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pivotCache/pivotCacheDefinition1.xml" ContentType="application/vnd.openxmlformats-officedocument.spreadsheetml.pivotCacheDefinition+xml"/>
  <Override PartName="/xl/pivotCache/pivotCacheRecords1.xml" ContentType="application/vnd.openxmlformats-officedocument.spreadsheetml.pivotCacheRecords+xml"/>
  <Override PartName="/xl/pivotCache/pivotCacheDefinition2.xml" ContentType="application/vnd.openxmlformats-officedocument.spreadsheetml.pivotCacheDefinition+xml"/>
  <Override PartName="/xl/pivotCache/pivotCacheRecords2.xml" ContentType="application/vnd.openxmlformats-officedocument.spreadsheetml.pivotCacheRecords+xml"/>
  <Override PartName="/xl/pivotCache/pivotCacheDefinition3.xml" ContentType="application/vnd.openxmlformats-officedocument.spreadsheetml.pivotCacheDefinition+xml"/>
  <Override PartName="/xl/pivotCache/pivotCacheRecords3.xml" ContentType="application/vnd.openxmlformats-officedocument.spreadsheetml.pivotCacheRecords+xml"/>
  <Override PartName="/xl/pivotCache/pivotCacheDefinition4.xml" ContentType="application/vnd.openxmlformats-officedocument.spreadsheetml.pivotCacheDefinition+xml"/>
  <Override PartName="/xl/pivotCache/pivotCacheRecords4.xml" ContentType="application/vnd.openxmlformats-officedocument.spreadsheetml.pivotCacheRecords+xml"/>
  <Override PartName="/xl/pivotCache/pivotCacheDefinition5.xml" ContentType="application/vnd.openxmlformats-officedocument.spreadsheetml.pivotCacheDefinition+xml"/>
  <Override PartName="/xl/pivotCache/pivotCacheRecords5.xml" ContentType="application/vnd.openxmlformats-officedocument.spreadsheetml.pivotCacheRecords+xml"/>
  <Override PartName="/xl/pivotCache/pivotCacheDefinition6.xml" ContentType="application/vnd.openxmlformats-officedocument.spreadsheetml.pivotCacheDefinition+xml"/>
  <Override PartName="/xl/pivotCache/pivotCacheRecords6.xml" ContentType="application/vnd.openxmlformats-officedocument.spreadsheetml.pivotCacheRecords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metadata.xml" ContentType="application/vnd.openxmlformats-officedocument.spreadsheetml.sheetMetadata+xml"/>
  <Override PartName="/xl/drawings/drawing1.xml" ContentType="application/vnd.openxmlformats-officedocument.drawing+xml"/>
  <Override PartName="/xl/pivotTables/pivotTable1.xml" ContentType="application/vnd.openxmlformats-officedocument.spreadsheetml.pivotTable+xml"/>
  <Override PartName="/xl/pivotTables/pivotTable2.xml" ContentType="application/vnd.openxmlformats-officedocument.spreadsheetml.pivotTable+xml"/>
  <Override PartName="/xl/pivotTables/pivotTable3.xml" ContentType="application/vnd.openxmlformats-officedocument.spreadsheetml.pivotTable+xml"/>
  <Override PartName="/xl/pivotTables/pivotTable4.xml" ContentType="application/vnd.openxmlformats-officedocument.spreadsheetml.pivotTable+xml"/>
  <Override PartName="/xl/pivotTables/pivotTable5.xml" ContentType="application/vnd.openxmlformats-officedocument.spreadsheetml.pivotTable+xml"/>
  <Override PartName="/xl/pivotTables/pivotTable6.xml" ContentType="application/vnd.openxmlformats-officedocument.spreadsheetml.pivotTab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131"/>
  <workbookPr codeName="ThisWorkbook" defaultThemeVersion="166925"/>
  <mc:AlternateContent xmlns:mc="http://schemas.openxmlformats.org/markup-compatibility/2006">
    <mc:Choice Requires="x15">
      <x15ac:absPath xmlns:x15ac="http://schemas.microsoft.com/office/spreadsheetml/2010/11/ac" url="\\192.168.5.3\Comptabilité La Ruche\$Facturation automatique\1 - Factures transporteurs + calculs\2026\2026 06\"/>
    </mc:Choice>
  </mc:AlternateContent>
  <xr:revisionPtr revIDLastSave="0" documentId="13_ncr:1_{CEFD5B4C-00B2-43F8-A7BF-5DF616A3EFD5}" xr6:coauthVersionLast="47" xr6:coauthVersionMax="47" xr10:uidLastSave="{00000000-0000-0000-0000-000000000000}"/>
  <bookViews>
    <workbookView xWindow="28680" yWindow="-120" windowWidth="29040" windowHeight="15720" tabRatio="906" activeTab="5" xr2:uid="{00000000-000D-0000-FFFF-FFFF00000000}"/>
  </bookViews>
  <sheets>
    <sheet name="Catégories" sheetId="2" r:id="rId1"/>
    <sheet name="Recherche tracking" sheetId="6" r:id="rId2"/>
    <sheet name="Nb colis et poids" sheetId="5" r:id="rId3"/>
    <sheet name="Facture TNT" sheetId="1" r:id="rId4"/>
    <sheet name="TCD" sheetId="3" r:id="rId5"/>
    <sheet name="Bilan clients" sheetId="7" r:id="rId6"/>
    <sheet name="Import csv" sheetId="4" r:id="rId7"/>
    <sheet name="Demande d'avoir" sheetId="8" r:id="rId8"/>
  </sheets>
  <definedNames>
    <definedName name="_xlnm._FilterDatabase" localSheetId="3" hidden="1">'Facture TNT'!$A$1:$AD$2079</definedName>
    <definedName name="_xlnm._FilterDatabase" localSheetId="6" hidden="1">'Import csv'!$A$1:$Y$1</definedName>
    <definedName name="_xlnm._FilterDatabase" localSheetId="4" hidden="1">TCD!$A$2:$E$517</definedName>
  </definedNames>
  <calcPr calcId="191029"/>
  <pivotCaches>
    <pivotCache cacheId="254" r:id="rId9"/>
    <pivotCache cacheId="256" r:id="rId10"/>
    <pivotCache cacheId="257" r:id="rId11"/>
    <pivotCache cacheId="258" r:id="rId12"/>
    <pivotCache cacheId="259" r:id="rId13"/>
    <pivotCache cacheId="263" r:id="rId14"/>
  </pivotCaches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N275" i="3" l="1"/>
  <c r="N276" i="3"/>
  <c r="N277" i="3"/>
  <c r="N278" i="3"/>
  <c r="N279" i="3"/>
  <c r="N280" i="3"/>
  <c r="N281" i="3"/>
  <c r="N282" i="3"/>
  <c r="N283" i="3"/>
  <c r="N284" i="3"/>
  <c r="N285" i="3"/>
  <c r="N286" i="3"/>
  <c r="N287" i="3"/>
  <c r="N288" i="3"/>
  <c r="N289" i="3"/>
  <c r="N290" i="3"/>
  <c r="N291" i="3"/>
  <c r="N292" i="3"/>
  <c r="N293" i="3"/>
  <c r="N294" i="3"/>
  <c r="N295" i="3"/>
  <c r="N296" i="3"/>
  <c r="N297" i="3"/>
  <c r="N298" i="3"/>
  <c r="N299" i="3"/>
  <c r="N300" i="3"/>
  <c r="N301" i="3"/>
  <c r="N302" i="3"/>
  <c r="N303" i="3"/>
  <c r="N304" i="3"/>
  <c r="N305" i="3"/>
  <c r="N306" i="3"/>
  <c r="N307" i="3"/>
  <c r="N308" i="3"/>
  <c r="N309" i="3"/>
  <c r="N310" i="3"/>
  <c r="N311" i="3"/>
  <c r="N312" i="3"/>
  <c r="N313" i="3"/>
  <c r="N314" i="3"/>
  <c r="N315" i="3"/>
  <c r="N316" i="3"/>
  <c r="N317" i="3"/>
  <c r="N318" i="3"/>
  <c r="N319" i="3"/>
  <c r="N320" i="3"/>
  <c r="N321" i="3"/>
  <c r="N322" i="3"/>
  <c r="N323" i="3"/>
  <c r="N324" i="3"/>
  <c r="N325" i="3"/>
  <c r="N326" i="3"/>
  <c r="N327" i="3"/>
  <c r="N328" i="3"/>
  <c r="N329" i="3"/>
  <c r="N330" i="3"/>
  <c r="N331" i="3"/>
  <c r="N332" i="3"/>
  <c r="N333" i="3"/>
  <c r="N334" i="3"/>
  <c r="N335" i="3"/>
  <c r="N336" i="3"/>
  <c r="N337" i="3"/>
  <c r="N338" i="3"/>
  <c r="N339" i="3"/>
  <c r="N340" i="3"/>
  <c r="N341" i="3"/>
  <c r="N342" i="3"/>
  <c r="N343" i="3"/>
  <c r="N344" i="3"/>
  <c r="N345" i="3"/>
  <c r="N346" i="3"/>
  <c r="N347" i="3"/>
  <c r="N348" i="3"/>
  <c r="N349" i="3"/>
  <c r="N350" i="3"/>
  <c r="N351" i="3"/>
  <c r="N352" i="3"/>
  <c r="N353" i="3"/>
  <c r="N354" i="3"/>
  <c r="N355" i="3"/>
  <c r="N356" i="3"/>
  <c r="N357" i="3"/>
  <c r="N358" i="3"/>
  <c r="N359" i="3"/>
  <c r="N360" i="3"/>
  <c r="N361" i="3"/>
  <c r="N362" i="3"/>
  <c r="N363" i="3"/>
  <c r="N364" i="3"/>
  <c r="N365" i="3"/>
  <c r="N366" i="3"/>
  <c r="N367" i="3"/>
  <c r="N368" i="3"/>
  <c r="N369" i="3"/>
  <c r="N370" i="3"/>
  <c r="N371" i="3"/>
  <c r="N372" i="3"/>
  <c r="N373" i="3"/>
  <c r="N374" i="3"/>
  <c r="N375" i="3"/>
  <c r="N376" i="3"/>
  <c r="N377" i="3"/>
  <c r="N378" i="3"/>
  <c r="N379" i="3"/>
  <c r="N380" i="3"/>
  <c r="N381" i="3"/>
  <c r="N382" i="3"/>
  <c r="N383" i="3"/>
  <c r="N384" i="3"/>
  <c r="N385" i="3"/>
  <c r="N386" i="3"/>
  <c r="N387" i="3"/>
  <c r="N388" i="3"/>
  <c r="N389" i="3"/>
  <c r="N390" i="3"/>
  <c r="N391" i="3"/>
  <c r="N392" i="3"/>
  <c r="N393" i="3"/>
  <c r="N394" i="3"/>
  <c r="N395" i="3"/>
  <c r="N396" i="3"/>
  <c r="N397" i="3"/>
  <c r="N398" i="3"/>
  <c r="N399" i="3"/>
  <c r="N400" i="3"/>
  <c r="N401" i="3"/>
  <c r="N402" i="3"/>
  <c r="N403" i="3"/>
  <c r="N404" i="3"/>
  <c r="N405" i="3"/>
  <c r="N406" i="3"/>
  <c r="N407" i="3"/>
  <c r="N408" i="3"/>
  <c r="N409" i="3"/>
  <c r="N410" i="3"/>
  <c r="N411" i="3"/>
  <c r="N412" i="3"/>
  <c r="N413" i="3"/>
  <c r="N414" i="3"/>
  <c r="N415" i="3"/>
  <c r="N416" i="3"/>
  <c r="N417" i="3"/>
  <c r="N418" i="3"/>
  <c r="N419" i="3"/>
  <c r="N420" i="3"/>
  <c r="N421" i="3"/>
  <c r="N422" i="3"/>
  <c r="N423" i="3"/>
  <c r="N424" i="3"/>
  <c r="N425" i="3"/>
  <c r="N426" i="3"/>
  <c r="N427" i="3"/>
  <c r="N428" i="3"/>
  <c r="N429" i="3"/>
  <c r="N430" i="3"/>
  <c r="N431" i="3"/>
  <c r="N432" i="3"/>
  <c r="N433" i="3"/>
  <c r="N434" i="3"/>
  <c r="N435" i="3"/>
  <c r="N436" i="3"/>
  <c r="N437" i="3"/>
  <c r="N438" i="3"/>
  <c r="N439" i="3"/>
  <c r="N440" i="3"/>
  <c r="N441" i="3"/>
  <c r="N442" i="3"/>
  <c r="N443" i="3"/>
  <c r="N444" i="3"/>
  <c r="N445" i="3"/>
  <c r="N446" i="3"/>
  <c r="N447" i="3"/>
  <c r="N448" i="3"/>
  <c r="N449" i="3"/>
  <c r="N450" i="3"/>
  <c r="N451" i="3"/>
  <c r="N452" i="3"/>
  <c r="N453" i="3"/>
  <c r="N454" i="3"/>
  <c r="N455" i="3"/>
  <c r="N456" i="3"/>
  <c r="N457" i="3"/>
  <c r="N458" i="3"/>
  <c r="N459" i="3"/>
  <c r="N460" i="3"/>
  <c r="N461" i="3"/>
  <c r="N462" i="3"/>
  <c r="N463" i="3"/>
  <c r="N464" i="3"/>
  <c r="N465" i="3"/>
  <c r="N466" i="3"/>
  <c r="N467" i="3"/>
  <c r="N468" i="3"/>
  <c r="N469" i="3"/>
  <c r="N470" i="3"/>
  <c r="N471" i="3"/>
  <c r="N472" i="3"/>
  <c r="N473" i="3"/>
  <c r="N474" i="3"/>
  <c r="N475" i="3"/>
  <c r="N476" i="3"/>
  <c r="N477" i="3"/>
  <c r="N478" i="3"/>
  <c r="N479" i="3"/>
  <c r="N480" i="3"/>
  <c r="N481" i="3"/>
  <c r="N482" i="3"/>
  <c r="N483" i="3"/>
  <c r="N484" i="3"/>
  <c r="N485" i="3"/>
  <c r="N486" i="3"/>
  <c r="N487" i="3"/>
  <c r="N488" i="3"/>
  <c r="N489" i="3"/>
  <c r="N490" i="3"/>
  <c r="N491" i="3"/>
  <c r="N492" i="3"/>
  <c r="N493" i="3"/>
  <c r="N494" i="3"/>
  <c r="N495" i="3"/>
  <c r="N496" i="3"/>
  <c r="N497" i="3"/>
  <c r="N498" i="3"/>
  <c r="N499" i="3"/>
  <c r="N500" i="3"/>
  <c r="N501" i="3"/>
  <c r="N502" i="3"/>
  <c r="N503" i="3"/>
  <c r="N504" i="3"/>
  <c r="N505" i="3"/>
  <c r="N506" i="3"/>
  <c r="N507" i="3"/>
  <c r="N508" i="3"/>
  <c r="N509" i="3"/>
  <c r="N510" i="3"/>
  <c r="N511" i="3"/>
  <c r="N512" i="3"/>
  <c r="N513" i="3"/>
  <c r="N514" i="3"/>
  <c r="N515" i="3"/>
  <c r="N516" i="3"/>
  <c r="B1912" i="1"/>
  <c r="F4" i="4" l="1"/>
  <c r="K4" i="4" s="1" a="1"/>
  <c r="Q4" i="4"/>
  <c r="R4" i="4"/>
  <c r="T4" i="4"/>
  <c r="F5" i="4"/>
  <c r="K5" i="4" a="1"/>
  <c r="Q5" i="4"/>
  <c r="R5" i="4"/>
  <c r="T5" i="4"/>
  <c r="F6" i="4"/>
  <c r="K6" i="4" s="1" a="1"/>
  <c r="Q6" i="4"/>
  <c r="R6" i="4"/>
  <c r="T6" i="4"/>
  <c r="F7" i="4"/>
  <c r="K7" i="4" a="1"/>
  <c r="Q7" i="4"/>
  <c r="R7" i="4"/>
  <c r="T7" i="4"/>
  <c r="F8" i="4"/>
  <c r="K8" i="4" a="1"/>
  <c r="Q8" i="4"/>
  <c r="R8" i="4"/>
  <c r="T8" i="4"/>
  <c r="F9" i="4"/>
  <c r="K9" i="4" s="1" a="1"/>
  <c r="Q9" i="4"/>
  <c r="R9" i="4"/>
  <c r="T9" i="4"/>
  <c r="F10" i="4"/>
  <c r="K10" i="4" a="1"/>
  <c r="Q10" i="4"/>
  <c r="R10" i="4"/>
  <c r="T10" i="4"/>
  <c r="F11" i="4"/>
  <c r="K11" i="4" a="1"/>
  <c r="Q11" i="4"/>
  <c r="R11" i="4"/>
  <c r="T11" i="4"/>
  <c r="F12" i="4"/>
  <c r="K12" i="4" s="1" a="1"/>
  <c r="Q12" i="4"/>
  <c r="R12" i="4"/>
  <c r="T12" i="4"/>
  <c r="F13" i="4"/>
  <c r="K13" i="4" a="1"/>
  <c r="Q13" i="4"/>
  <c r="R13" i="4"/>
  <c r="T13" i="4"/>
  <c r="F14" i="4"/>
  <c r="K14" i="4" a="1"/>
  <c r="Q14" i="4"/>
  <c r="R14" i="4"/>
  <c r="T14" i="4"/>
  <c r="F15" i="4"/>
  <c r="K15" i="4" s="1" a="1"/>
  <c r="Q15" i="4"/>
  <c r="R15" i="4"/>
  <c r="T15" i="4"/>
  <c r="F16" i="4"/>
  <c r="K16" i="4" s="1" a="1"/>
  <c r="Q16" i="4"/>
  <c r="R16" i="4"/>
  <c r="T16" i="4"/>
  <c r="F17" i="4"/>
  <c r="K17" i="4" s="1" a="1"/>
  <c r="Q17" i="4"/>
  <c r="R17" i="4"/>
  <c r="T17" i="4"/>
  <c r="F18" i="4"/>
  <c r="K18" i="4" s="1" a="1"/>
  <c r="Q18" i="4"/>
  <c r="R18" i="4"/>
  <c r="T18" i="4"/>
  <c r="F19" i="4"/>
  <c r="K19" i="4" s="1" a="1"/>
  <c r="Q19" i="4"/>
  <c r="R19" i="4"/>
  <c r="T19" i="4"/>
  <c r="F20" i="4"/>
  <c r="K20" i="4" s="1" a="1"/>
  <c r="Q20" i="4"/>
  <c r="R20" i="4"/>
  <c r="T20" i="4"/>
  <c r="F21" i="4"/>
  <c r="K21" i="4" s="1" a="1"/>
  <c r="Q21" i="4"/>
  <c r="R21" i="4"/>
  <c r="T21" i="4"/>
  <c r="F22" i="4"/>
  <c r="K22" i="4" s="1" a="1"/>
  <c r="Q22" i="4"/>
  <c r="R22" i="4"/>
  <c r="T22" i="4"/>
  <c r="F23" i="4"/>
  <c r="K23" i="4" a="1"/>
  <c r="Q23" i="4"/>
  <c r="R23" i="4"/>
  <c r="T23" i="4"/>
  <c r="F24" i="4"/>
  <c r="K24" i="4" s="1" a="1"/>
  <c r="Q24" i="4"/>
  <c r="R24" i="4"/>
  <c r="T24" i="4"/>
  <c r="F25" i="4"/>
  <c r="K25" i="4" a="1"/>
  <c r="Q25" i="4"/>
  <c r="R25" i="4"/>
  <c r="T25" i="4"/>
  <c r="F26" i="4"/>
  <c r="K26" i="4" a="1"/>
  <c r="Q26" i="4"/>
  <c r="R26" i="4"/>
  <c r="T26" i="4"/>
  <c r="F27" i="4"/>
  <c r="K27" i="4" s="1" a="1"/>
  <c r="Q27" i="4"/>
  <c r="R27" i="4"/>
  <c r="T27" i="4"/>
  <c r="F28" i="4"/>
  <c r="K28" i="4" s="1" a="1"/>
  <c r="Q28" i="4"/>
  <c r="R28" i="4"/>
  <c r="T28" i="4"/>
  <c r="F29" i="4"/>
  <c r="K29" i="4" s="1" a="1"/>
  <c r="Q29" i="4"/>
  <c r="R29" i="4"/>
  <c r="T29" i="4"/>
  <c r="F30" i="4"/>
  <c r="K30" i="4" s="1" a="1"/>
  <c r="Q30" i="4"/>
  <c r="R30" i="4"/>
  <c r="T30" i="4"/>
  <c r="F31" i="4"/>
  <c r="K31" i="4" s="1" a="1"/>
  <c r="Q31" i="4"/>
  <c r="R31" i="4"/>
  <c r="T31" i="4"/>
  <c r="F32" i="4"/>
  <c r="K32" i="4" s="1" a="1"/>
  <c r="Q32" i="4"/>
  <c r="R32" i="4"/>
  <c r="T32" i="4"/>
  <c r="F33" i="4"/>
  <c r="K33" i="4" a="1"/>
  <c r="Q33" i="4"/>
  <c r="R33" i="4"/>
  <c r="T33" i="4"/>
  <c r="F34" i="4"/>
  <c r="K34" i="4" s="1" a="1"/>
  <c r="Q34" i="4"/>
  <c r="R34" i="4"/>
  <c r="T34" i="4"/>
  <c r="F35" i="4"/>
  <c r="K35" i="4" s="1" a="1"/>
  <c r="Q35" i="4"/>
  <c r="R35" i="4"/>
  <c r="T35" i="4"/>
  <c r="F36" i="4"/>
  <c r="K36" i="4" a="1"/>
  <c r="Q36" i="4"/>
  <c r="R36" i="4"/>
  <c r="T36" i="4"/>
  <c r="F37" i="4"/>
  <c r="K37" i="4" s="1" a="1"/>
  <c r="Q37" i="4"/>
  <c r="R37" i="4"/>
  <c r="T37" i="4"/>
  <c r="F38" i="4"/>
  <c r="K38" i="4" s="1" a="1"/>
  <c r="Q38" i="4"/>
  <c r="R38" i="4"/>
  <c r="T38" i="4"/>
  <c r="F39" i="4"/>
  <c r="K39" i="4" s="1" a="1"/>
  <c r="Q39" i="4"/>
  <c r="R39" i="4"/>
  <c r="T39" i="4"/>
  <c r="F40" i="4"/>
  <c r="K40" i="4" s="1" a="1"/>
  <c r="Q40" i="4"/>
  <c r="R40" i="4"/>
  <c r="T40" i="4"/>
  <c r="F41" i="4"/>
  <c r="K41" i="4" s="1" a="1"/>
  <c r="Q41" i="4"/>
  <c r="R41" i="4"/>
  <c r="T41" i="4"/>
  <c r="F42" i="4"/>
  <c r="K42" i="4" s="1" a="1"/>
  <c r="Q42" i="4"/>
  <c r="R42" i="4"/>
  <c r="T42" i="4"/>
  <c r="F43" i="4"/>
  <c r="K43" i="4" s="1" a="1"/>
  <c r="Q43" i="4"/>
  <c r="R43" i="4"/>
  <c r="T43" i="4"/>
  <c r="F44" i="4"/>
  <c r="K44" i="4" s="1" a="1"/>
  <c r="Q44" i="4"/>
  <c r="R44" i="4"/>
  <c r="T44" i="4"/>
  <c r="F45" i="4"/>
  <c r="K45" i="4" s="1" a="1"/>
  <c r="Q45" i="4"/>
  <c r="R45" i="4"/>
  <c r="T45" i="4"/>
  <c r="F46" i="4"/>
  <c r="K46" i="4" s="1" a="1"/>
  <c r="Q46" i="4"/>
  <c r="R46" i="4"/>
  <c r="T46" i="4"/>
  <c r="F47" i="4"/>
  <c r="K47" i="4" s="1" a="1"/>
  <c r="Q47" i="4"/>
  <c r="R47" i="4"/>
  <c r="T47" i="4"/>
  <c r="F48" i="4"/>
  <c r="K48" i="4" s="1" a="1"/>
  <c r="Q48" i="4"/>
  <c r="R48" i="4"/>
  <c r="T48" i="4"/>
  <c r="F49" i="4"/>
  <c r="K49" i="4" s="1" a="1"/>
  <c r="Q49" i="4"/>
  <c r="R49" i="4"/>
  <c r="T49" i="4"/>
  <c r="F50" i="4"/>
  <c r="K50" i="4" s="1" a="1"/>
  <c r="Q50" i="4"/>
  <c r="R50" i="4"/>
  <c r="T50" i="4"/>
  <c r="F51" i="4"/>
  <c r="K51" i="4" s="1" a="1"/>
  <c r="Q51" i="4"/>
  <c r="R51" i="4"/>
  <c r="T51" i="4"/>
  <c r="F52" i="4"/>
  <c r="K52" i="4" s="1" a="1"/>
  <c r="Q52" i="4"/>
  <c r="R52" i="4"/>
  <c r="T52" i="4"/>
  <c r="F53" i="4"/>
  <c r="K53" i="4" s="1" a="1"/>
  <c r="Q53" i="4"/>
  <c r="R53" i="4"/>
  <c r="T53" i="4"/>
  <c r="F54" i="4"/>
  <c r="K54" i="4" s="1" a="1"/>
  <c r="Q54" i="4"/>
  <c r="R54" i="4"/>
  <c r="T54" i="4"/>
  <c r="F55" i="4"/>
  <c r="K55" i="4" s="1" a="1"/>
  <c r="Q55" i="4"/>
  <c r="R55" i="4"/>
  <c r="T55" i="4"/>
  <c r="F56" i="4"/>
  <c r="K56" i="4" s="1" a="1"/>
  <c r="Q56" i="4"/>
  <c r="R56" i="4"/>
  <c r="T56" i="4"/>
  <c r="F57" i="4"/>
  <c r="K57" i="4" s="1" a="1"/>
  <c r="Q57" i="4"/>
  <c r="R57" i="4"/>
  <c r="T57" i="4"/>
  <c r="F58" i="4"/>
  <c r="K58" i="4" s="1" a="1"/>
  <c r="Q58" i="4"/>
  <c r="R58" i="4"/>
  <c r="T58" i="4"/>
  <c r="F59" i="4"/>
  <c r="K59" i="4" s="1" a="1"/>
  <c r="Q59" i="4"/>
  <c r="R59" i="4"/>
  <c r="T59" i="4"/>
  <c r="F60" i="4"/>
  <c r="K60" i="4" a="1"/>
  <c r="Q60" i="4"/>
  <c r="R60" i="4"/>
  <c r="T60" i="4"/>
  <c r="F61" i="4"/>
  <c r="K61" i="4" s="1" a="1"/>
  <c r="Q61" i="4"/>
  <c r="R61" i="4"/>
  <c r="T61" i="4"/>
  <c r="F62" i="4"/>
  <c r="K62" i="4" a="1"/>
  <c r="Q62" i="4"/>
  <c r="R62" i="4"/>
  <c r="T62" i="4"/>
  <c r="F63" i="4"/>
  <c r="K63" i="4" a="1"/>
  <c r="Q63" i="4"/>
  <c r="R63" i="4"/>
  <c r="T63" i="4"/>
  <c r="F64" i="4"/>
  <c r="K64" i="4" s="1" a="1"/>
  <c r="Q64" i="4"/>
  <c r="R64" i="4"/>
  <c r="T64" i="4"/>
  <c r="F65" i="4"/>
  <c r="K65" i="4" s="1" a="1"/>
  <c r="Q65" i="4"/>
  <c r="R65" i="4"/>
  <c r="T65" i="4"/>
  <c r="F66" i="4"/>
  <c r="K66" i="4" a="1"/>
  <c r="Q66" i="4"/>
  <c r="R66" i="4"/>
  <c r="T66" i="4"/>
  <c r="F67" i="4"/>
  <c r="K67" i="4" a="1"/>
  <c r="Q67" i="4"/>
  <c r="R67" i="4"/>
  <c r="T67" i="4"/>
  <c r="F68" i="4"/>
  <c r="K68" i="4" a="1"/>
  <c r="Q68" i="4"/>
  <c r="R68" i="4"/>
  <c r="T68" i="4"/>
  <c r="F69" i="4"/>
  <c r="K69" i="4" a="1"/>
  <c r="Q69" i="4"/>
  <c r="R69" i="4"/>
  <c r="T69" i="4"/>
  <c r="F70" i="4"/>
  <c r="K70" i="4" s="1" a="1"/>
  <c r="Q70" i="4"/>
  <c r="R70" i="4"/>
  <c r="T70" i="4"/>
  <c r="F71" i="4"/>
  <c r="K71" i="4" a="1"/>
  <c r="Q71" i="4"/>
  <c r="R71" i="4"/>
  <c r="T71" i="4"/>
  <c r="F72" i="4"/>
  <c r="K72" i="4" a="1"/>
  <c r="Q72" i="4"/>
  <c r="R72" i="4"/>
  <c r="T72" i="4"/>
  <c r="F73" i="4"/>
  <c r="K73" i="4" s="1" a="1"/>
  <c r="Q73" i="4"/>
  <c r="R73" i="4"/>
  <c r="T73" i="4"/>
  <c r="F74" i="4"/>
  <c r="K74" i="4" a="1"/>
  <c r="Q74" i="4"/>
  <c r="R74" i="4"/>
  <c r="T74" i="4"/>
  <c r="F75" i="4"/>
  <c r="K75" i="4" a="1"/>
  <c r="Q75" i="4"/>
  <c r="R75" i="4"/>
  <c r="T75" i="4"/>
  <c r="F76" i="4"/>
  <c r="K76" i="4" a="1"/>
  <c r="Q76" i="4"/>
  <c r="R76" i="4"/>
  <c r="T76" i="4"/>
  <c r="F77" i="4"/>
  <c r="K77" i="4" a="1"/>
  <c r="Q77" i="4"/>
  <c r="R77" i="4"/>
  <c r="T77" i="4"/>
  <c r="F78" i="4"/>
  <c r="K78" i="4" a="1"/>
  <c r="Q78" i="4"/>
  <c r="R78" i="4"/>
  <c r="T78" i="4"/>
  <c r="F79" i="4"/>
  <c r="K79" i="4" s="1" a="1"/>
  <c r="Q79" i="4"/>
  <c r="R79" i="4"/>
  <c r="T79" i="4"/>
  <c r="F80" i="4"/>
  <c r="K80" i="4" s="1" a="1"/>
  <c r="Q80" i="4"/>
  <c r="R80" i="4"/>
  <c r="T80" i="4"/>
  <c r="F81" i="4"/>
  <c r="K81" i="4" s="1" a="1"/>
  <c r="Q81" i="4"/>
  <c r="R81" i="4"/>
  <c r="T81" i="4"/>
  <c r="F82" i="4"/>
  <c r="K82" i="4" s="1" a="1"/>
  <c r="Q82" i="4"/>
  <c r="R82" i="4"/>
  <c r="T82" i="4"/>
  <c r="F83" i="4"/>
  <c r="K83" i="4" s="1" a="1"/>
  <c r="Q83" i="4"/>
  <c r="R83" i="4"/>
  <c r="T83" i="4"/>
  <c r="F84" i="4"/>
  <c r="K84" i="4" s="1" a="1"/>
  <c r="Q84" i="4"/>
  <c r="R84" i="4"/>
  <c r="T84" i="4"/>
  <c r="F85" i="4"/>
  <c r="K85" i="4" a="1"/>
  <c r="Q85" i="4"/>
  <c r="R85" i="4"/>
  <c r="T85" i="4"/>
  <c r="F86" i="4"/>
  <c r="K86" i="4" s="1" a="1"/>
  <c r="Q86" i="4"/>
  <c r="R86" i="4"/>
  <c r="T86" i="4"/>
  <c r="F87" i="4"/>
  <c r="K87" i="4" a="1"/>
  <c r="Q87" i="4"/>
  <c r="R87" i="4"/>
  <c r="T87" i="4"/>
  <c r="F88" i="4"/>
  <c r="K88" i="4" a="1"/>
  <c r="Q88" i="4"/>
  <c r="R88" i="4"/>
  <c r="T88" i="4"/>
  <c r="F89" i="4"/>
  <c r="K89" i="4" a="1"/>
  <c r="Q89" i="4"/>
  <c r="R89" i="4"/>
  <c r="T89" i="4"/>
  <c r="F90" i="4"/>
  <c r="K90" i="4" s="1" a="1"/>
  <c r="Q90" i="4"/>
  <c r="R90" i="4"/>
  <c r="T90" i="4"/>
  <c r="F91" i="4"/>
  <c r="K91" i="4" s="1" a="1"/>
  <c r="Q91" i="4"/>
  <c r="R91" i="4"/>
  <c r="T91" i="4"/>
  <c r="F92" i="4"/>
  <c r="K92" i="4" a="1"/>
  <c r="Q92" i="4"/>
  <c r="R92" i="4"/>
  <c r="T92" i="4"/>
  <c r="F93" i="4"/>
  <c r="K93" i="4" a="1"/>
  <c r="Q93" i="4"/>
  <c r="R93" i="4"/>
  <c r="T93" i="4"/>
  <c r="F94" i="4"/>
  <c r="K94" i="4" s="1" a="1"/>
  <c r="Q94" i="4"/>
  <c r="R94" i="4"/>
  <c r="T94" i="4"/>
  <c r="F95" i="4"/>
  <c r="K95" i="4" a="1"/>
  <c r="Q95" i="4"/>
  <c r="R95" i="4"/>
  <c r="T95" i="4"/>
  <c r="F96" i="4"/>
  <c r="K96" i="4" a="1"/>
  <c r="Q96" i="4"/>
  <c r="R96" i="4"/>
  <c r="T96" i="4"/>
  <c r="F97" i="4"/>
  <c r="K97" i="4" a="1"/>
  <c r="Q97" i="4"/>
  <c r="R97" i="4"/>
  <c r="T97" i="4"/>
  <c r="F98" i="4"/>
  <c r="K98" i="4" a="1"/>
  <c r="Q98" i="4"/>
  <c r="R98" i="4"/>
  <c r="T98" i="4"/>
  <c r="F99" i="4"/>
  <c r="K99" i="4" a="1"/>
  <c r="Q99" i="4"/>
  <c r="R99" i="4"/>
  <c r="T99" i="4"/>
  <c r="F100" i="4"/>
  <c r="K100" i="4" a="1"/>
  <c r="Q100" i="4"/>
  <c r="R100" i="4"/>
  <c r="T100" i="4"/>
  <c r="F101" i="4"/>
  <c r="K101" i="4" a="1"/>
  <c r="Q101" i="4"/>
  <c r="R101" i="4"/>
  <c r="T101" i="4"/>
  <c r="F102" i="4"/>
  <c r="K102" i="4" a="1"/>
  <c r="Q102" i="4"/>
  <c r="R102" i="4"/>
  <c r="T102" i="4"/>
  <c r="F103" i="4"/>
  <c r="K103" i="4" a="1"/>
  <c r="Q103" i="4"/>
  <c r="R103" i="4"/>
  <c r="T103" i="4"/>
  <c r="F104" i="4"/>
  <c r="K104" i="4" a="1"/>
  <c r="Q104" i="4"/>
  <c r="R104" i="4"/>
  <c r="T104" i="4"/>
  <c r="F105" i="4"/>
  <c r="K105" i="4" a="1"/>
  <c r="Q105" i="4"/>
  <c r="R105" i="4"/>
  <c r="T105" i="4"/>
  <c r="F106" i="4"/>
  <c r="K106" i="4" a="1"/>
  <c r="Q106" i="4"/>
  <c r="R106" i="4"/>
  <c r="T106" i="4"/>
  <c r="F107" i="4"/>
  <c r="K107" i="4" a="1"/>
  <c r="Q107" i="4"/>
  <c r="R107" i="4"/>
  <c r="T107" i="4"/>
  <c r="F108" i="4"/>
  <c r="K108" i="4" a="1"/>
  <c r="Q108" i="4"/>
  <c r="R108" i="4"/>
  <c r="T108" i="4"/>
  <c r="F109" i="4"/>
  <c r="K109" i="4" a="1"/>
  <c r="Q109" i="4"/>
  <c r="R109" i="4"/>
  <c r="T109" i="4"/>
  <c r="F110" i="4"/>
  <c r="K110" i="4" a="1"/>
  <c r="Q110" i="4"/>
  <c r="R110" i="4"/>
  <c r="T110" i="4"/>
  <c r="F111" i="4"/>
  <c r="K111" i="4" a="1"/>
  <c r="Q111" i="4"/>
  <c r="R111" i="4"/>
  <c r="T111" i="4"/>
  <c r="F112" i="4"/>
  <c r="K112" i="4" a="1"/>
  <c r="Q112" i="4"/>
  <c r="R112" i="4"/>
  <c r="T112" i="4"/>
  <c r="F113" i="4"/>
  <c r="K113" i="4" a="1"/>
  <c r="Q113" i="4"/>
  <c r="R113" i="4"/>
  <c r="T113" i="4"/>
  <c r="F114" i="4"/>
  <c r="K114" i="4" a="1"/>
  <c r="Q114" i="4"/>
  <c r="R114" i="4"/>
  <c r="T114" i="4"/>
  <c r="F115" i="4"/>
  <c r="K115" i="4" a="1"/>
  <c r="Q115" i="4"/>
  <c r="R115" i="4"/>
  <c r="T115" i="4"/>
  <c r="F116" i="4"/>
  <c r="K116" i="4" a="1"/>
  <c r="Q116" i="4"/>
  <c r="R116" i="4"/>
  <c r="T116" i="4"/>
  <c r="F117" i="4"/>
  <c r="K117" i="4" a="1"/>
  <c r="Q117" i="4"/>
  <c r="R117" i="4"/>
  <c r="T117" i="4"/>
  <c r="F118" i="4"/>
  <c r="K118" i="4" a="1"/>
  <c r="Q118" i="4"/>
  <c r="R118" i="4"/>
  <c r="T118" i="4"/>
  <c r="F119" i="4"/>
  <c r="K119" i="4" s="1" a="1"/>
  <c r="Q119" i="4"/>
  <c r="R119" i="4"/>
  <c r="T119" i="4"/>
  <c r="F120" i="4"/>
  <c r="K120" i="4" a="1"/>
  <c r="Q120" i="4"/>
  <c r="R120" i="4"/>
  <c r="T120" i="4"/>
  <c r="F121" i="4"/>
  <c r="K121" i="4" a="1"/>
  <c r="Q121" i="4"/>
  <c r="R121" i="4"/>
  <c r="T121" i="4"/>
  <c r="F122" i="4"/>
  <c r="K122" i="4" a="1"/>
  <c r="Q122" i="4"/>
  <c r="R122" i="4"/>
  <c r="T122" i="4"/>
  <c r="F123" i="4"/>
  <c r="K123" i="4" a="1"/>
  <c r="Q123" i="4"/>
  <c r="R123" i="4"/>
  <c r="T123" i="4"/>
  <c r="F124" i="4"/>
  <c r="K124" i="4" a="1"/>
  <c r="Q124" i="4"/>
  <c r="R124" i="4"/>
  <c r="T124" i="4"/>
  <c r="F125" i="4"/>
  <c r="K125" i="4" a="1"/>
  <c r="Q125" i="4"/>
  <c r="R125" i="4"/>
  <c r="T125" i="4"/>
  <c r="F126" i="4"/>
  <c r="K126" i="4" a="1"/>
  <c r="Q126" i="4"/>
  <c r="R126" i="4"/>
  <c r="T126" i="4"/>
  <c r="F127" i="4"/>
  <c r="K127" i="4" a="1"/>
  <c r="Q127" i="4"/>
  <c r="R127" i="4"/>
  <c r="T127" i="4"/>
  <c r="F128" i="4"/>
  <c r="K128" i="4" a="1"/>
  <c r="Q128" i="4"/>
  <c r="R128" i="4"/>
  <c r="T128" i="4"/>
  <c r="F129" i="4"/>
  <c r="K129" i="4" a="1"/>
  <c r="Q129" i="4"/>
  <c r="R129" i="4"/>
  <c r="T129" i="4"/>
  <c r="F130" i="4"/>
  <c r="K130" i="4" a="1"/>
  <c r="Q130" i="4"/>
  <c r="R130" i="4"/>
  <c r="T130" i="4"/>
  <c r="F131" i="4"/>
  <c r="K131" i="4" a="1"/>
  <c r="Q131" i="4"/>
  <c r="R131" i="4"/>
  <c r="T131" i="4"/>
  <c r="F132" i="4"/>
  <c r="K132" i="4" a="1"/>
  <c r="Q132" i="4"/>
  <c r="R132" i="4"/>
  <c r="T132" i="4"/>
  <c r="F133" i="4"/>
  <c r="K133" i="4" a="1"/>
  <c r="Q133" i="4"/>
  <c r="R133" i="4"/>
  <c r="T133" i="4"/>
  <c r="F134" i="4"/>
  <c r="K134" i="4" a="1"/>
  <c r="Q134" i="4"/>
  <c r="R134" i="4"/>
  <c r="T134" i="4"/>
  <c r="F135" i="4"/>
  <c r="K135" i="4" a="1"/>
  <c r="Q135" i="4"/>
  <c r="R135" i="4"/>
  <c r="T135" i="4"/>
  <c r="F136" i="4"/>
  <c r="K136" i="4" a="1"/>
  <c r="Q136" i="4"/>
  <c r="R136" i="4"/>
  <c r="T136" i="4"/>
  <c r="F137" i="4"/>
  <c r="K137" i="4" a="1"/>
  <c r="Q137" i="4"/>
  <c r="R137" i="4"/>
  <c r="T137" i="4"/>
  <c r="F138" i="4"/>
  <c r="K138" i="4" a="1"/>
  <c r="Q138" i="4"/>
  <c r="R138" i="4"/>
  <c r="T138" i="4"/>
  <c r="F139" i="4"/>
  <c r="K139" i="4" a="1"/>
  <c r="Q139" i="4"/>
  <c r="R139" i="4"/>
  <c r="T139" i="4"/>
  <c r="F140" i="4"/>
  <c r="K140" i="4" a="1"/>
  <c r="Q140" i="4"/>
  <c r="R140" i="4"/>
  <c r="T140" i="4"/>
  <c r="F141" i="4"/>
  <c r="K141" i="4" a="1"/>
  <c r="Q141" i="4"/>
  <c r="R141" i="4"/>
  <c r="T141" i="4"/>
  <c r="F142" i="4"/>
  <c r="K142" i="4" a="1"/>
  <c r="Q142" i="4"/>
  <c r="R142" i="4"/>
  <c r="T142" i="4"/>
  <c r="F143" i="4"/>
  <c r="K143" i="4" a="1"/>
  <c r="Q143" i="4"/>
  <c r="R143" i="4"/>
  <c r="T143" i="4"/>
  <c r="F144" i="4"/>
  <c r="K144" i="4" a="1"/>
  <c r="Q144" i="4"/>
  <c r="R144" i="4"/>
  <c r="T144" i="4"/>
  <c r="F145" i="4"/>
  <c r="K145" i="4" a="1"/>
  <c r="Q145" i="4"/>
  <c r="R145" i="4"/>
  <c r="T145" i="4"/>
  <c r="F146" i="4"/>
  <c r="K146" i="4" a="1"/>
  <c r="Q146" i="4"/>
  <c r="R146" i="4"/>
  <c r="T146" i="4"/>
  <c r="F147" i="4"/>
  <c r="K147" i="4" a="1"/>
  <c r="Q147" i="4"/>
  <c r="R147" i="4"/>
  <c r="T147" i="4"/>
  <c r="F148" i="4"/>
  <c r="K148" i="4" a="1"/>
  <c r="Q148" i="4"/>
  <c r="R148" i="4"/>
  <c r="T148" i="4"/>
  <c r="F149" i="4"/>
  <c r="K149" i="4" a="1"/>
  <c r="Q149" i="4"/>
  <c r="R149" i="4"/>
  <c r="T149" i="4"/>
  <c r="F150" i="4"/>
  <c r="K150" i="4" a="1"/>
  <c r="Q150" i="4"/>
  <c r="R150" i="4"/>
  <c r="T150" i="4"/>
  <c r="F151" i="4"/>
  <c r="K151" i="4" a="1"/>
  <c r="Q151" i="4"/>
  <c r="R151" i="4"/>
  <c r="T151" i="4"/>
  <c r="F152" i="4"/>
  <c r="K152" i="4" a="1"/>
  <c r="Q152" i="4"/>
  <c r="R152" i="4"/>
  <c r="T152" i="4"/>
  <c r="F153" i="4"/>
  <c r="K153" i="4" a="1"/>
  <c r="Q153" i="4"/>
  <c r="R153" i="4"/>
  <c r="T153" i="4"/>
  <c r="F154" i="4"/>
  <c r="K154" i="4" a="1"/>
  <c r="Q154" i="4"/>
  <c r="R154" i="4"/>
  <c r="T154" i="4"/>
  <c r="F155" i="4"/>
  <c r="K155" i="4" a="1"/>
  <c r="Q155" i="4"/>
  <c r="R155" i="4"/>
  <c r="T155" i="4"/>
  <c r="F156" i="4"/>
  <c r="K156" i="4" a="1"/>
  <c r="Q156" i="4"/>
  <c r="R156" i="4"/>
  <c r="T156" i="4"/>
  <c r="F157" i="4"/>
  <c r="K157" i="4" a="1"/>
  <c r="Q157" i="4"/>
  <c r="R157" i="4"/>
  <c r="T157" i="4"/>
  <c r="F158" i="4"/>
  <c r="K158" i="4" a="1"/>
  <c r="Q158" i="4"/>
  <c r="R158" i="4"/>
  <c r="T158" i="4"/>
  <c r="F159" i="4"/>
  <c r="K159" i="4" a="1"/>
  <c r="Q159" i="4"/>
  <c r="R159" i="4"/>
  <c r="T159" i="4"/>
  <c r="F160" i="4"/>
  <c r="K160" i="4" a="1"/>
  <c r="Q160" i="4"/>
  <c r="R160" i="4"/>
  <c r="T160" i="4"/>
  <c r="F161" i="4"/>
  <c r="K161" i="4" a="1"/>
  <c r="Q161" i="4"/>
  <c r="R161" i="4"/>
  <c r="T161" i="4"/>
  <c r="F162" i="4"/>
  <c r="K162" i="4" a="1"/>
  <c r="Q162" i="4"/>
  <c r="R162" i="4"/>
  <c r="T162" i="4"/>
  <c r="F163" i="4"/>
  <c r="K163" i="4" a="1"/>
  <c r="Q163" i="4"/>
  <c r="R163" i="4"/>
  <c r="T163" i="4"/>
  <c r="F164" i="4"/>
  <c r="K164" i="4" a="1"/>
  <c r="Q164" i="4"/>
  <c r="R164" i="4"/>
  <c r="T164" i="4"/>
  <c r="F165" i="4"/>
  <c r="K165" i="4" a="1"/>
  <c r="Q165" i="4"/>
  <c r="R165" i="4"/>
  <c r="T165" i="4"/>
  <c r="F166" i="4"/>
  <c r="K166" i="4" a="1"/>
  <c r="Q166" i="4"/>
  <c r="R166" i="4"/>
  <c r="T166" i="4"/>
  <c r="F167" i="4"/>
  <c r="K167" i="4" a="1"/>
  <c r="Q167" i="4"/>
  <c r="R167" i="4"/>
  <c r="T167" i="4"/>
  <c r="F168" i="4"/>
  <c r="K168" i="4" a="1"/>
  <c r="Q168" i="4"/>
  <c r="R168" i="4"/>
  <c r="T168" i="4"/>
  <c r="F169" i="4"/>
  <c r="K169" i="4" a="1"/>
  <c r="Q169" i="4"/>
  <c r="R169" i="4"/>
  <c r="T169" i="4"/>
  <c r="F170" i="4"/>
  <c r="K170" i="4" a="1"/>
  <c r="Q170" i="4"/>
  <c r="R170" i="4"/>
  <c r="T170" i="4"/>
  <c r="F171" i="4"/>
  <c r="K171" i="4" a="1"/>
  <c r="Q171" i="4"/>
  <c r="R171" i="4"/>
  <c r="T171" i="4"/>
  <c r="F172" i="4"/>
  <c r="K172" i="4" a="1"/>
  <c r="Q172" i="4"/>
  <c r="R172" i="4"/>
  <c r="T172" i="4"/>
  <c r="F173" i="4"/>
  <c r="K173" i="4" a="1"/>
  <c r="Q173" i="4"/>
  <c r="R173" i="4"/>
  <c r="T173" i="4"/>
  <c r="F174" i="4"/>
  <c r="K174" i="4" a="1"/>
  <c r="Q174" i="4"/>
  <c r="R174" i="4"/>
  <c r="T174" i="4"/>
  <c r="F175" i="4"/>
  <c r="K175" i="4" a="1"/>
  <c r="Q175" i="4"/>
  <c r="R175" i="4"/>
  <c r="T175" i="4"/>
  <c r="F176" i="4"/>
  <c r="K176" i="4" a="1"/>
  <c r="Q176" i="4"/>
  <c r="R176" i="4"/>
  <c r="T176" i="4"/>
  <c r="F177" i="4"/>
  <c r="K177" i="4" a="1"/>
  <c r="Q177" i="4"/>
  <c r="R177" i="4"/>
  <c r="T177" i="4"/>
  <c r="F178" i="4"/>
  <c r="K178" i="4" a="1"/>
  <c r="Q178" i="4"/>
  <c r="R178" i="4"/>
  <c r="T178" i="4"/>
  <c r="F179" i="4"/>
  <c r="K179" i="4" a="1"/>
  <c r="Q179" i="4"/>
  <c r="R179" i="4"/>
  <c r="T179" i="4"/>
  <c r="F180" i="4"/>
  <c r="K180" i="4" a="1"/>
  <c r="Q180" i="4"/>
  <c r="R180" i="4"/>
  <c r="T180" i="4"/>
  <c r="F181" i="4"/>
  <c r="K181" i="4" a="1"/>
  <c r="Q181" i="4"/>
  <c r="R181" i="4"/>
  <c r="T181" i="4"/>
  <c r="F182" i="4"/>
  <c r="K182" i="4" a="1"/>
  <c r="Q182" i="4"/>
  <c r="R182" i="4"/>
  <c r="T182" i="4"/>
  <c r="F183" i="4"/>
  <c r="K183" i="4" a="1"/>
  <c r="Q183" i="4"/>
  <c r="R183" i="4"/>
  <c r="T183" i="4"/>
  <c r="F184" i="4"/>
  <c r="K184" i="4" a="1"/>
  <c r="Q184" i="4"/>
  <c r="R184" i="4"/>
  <c r="T184" i="4"/>
  <c r="F185" i="4"/>
  <c r="K185" i="4" a="1"/>
  <c r="Q185" i="4"/>
  <c r="R185" i="4"/>
  <c r="T185" i="4"/>
  <c r="F186" i="4"/>
  <c r="K186" i="4" s="1" a="1"/>
  <c r="Q186" i="4"/>
  <c r="R186" i="4"/>
  <c r="T186" i="4"/>
  <c r="F187" i="4"/>
  <c r="K187" i="4" a="1"/>
  <c r="Q187" i="4"/>
  <c r="R187" i="4"/>
  <c r="T187" i="4"/>
  <c r="F188" i="4"/>
  <c r="K188" i="4" a="1"/>
  <c r="Q188" i="4"/>
  <c r="R188" i="4"/>
  <c r="T188" i="4"/>
  <c r="F189" i="4"/>
  <c r="K189" i="4" a="1"/>
  <c r="Q189" i="4"/>
  <c r="R189" i="4"/>
  <c r="T189" i="4"/>
  <c r="F190" i="4"/>
  <c r="K190" i="4" a="1"/>
  <c r="Q190" i="4"/>
  <c r="R190" i="4"/>
  <c r="T190" i="4"/>
  <c r="F191" i="4"/>
  <c r="K191" i="4" a="1"/>
  <c r="Q191" i="4"/>
  <c r="R191" i="4"/>
  <c r="T191" i="4"/>
  <c r="F192" i="4"/>
  <c r="K192" i="4" a="1"/>
  <c r="Q192" i="4"/>
  <c r="R192" i="4"/>
  <c r="T192" i="4"/>
  <c r="F193" i="4"/>
  <c r="K193" i="4" a="1"/>
  <c r="Q193" i="4"/>
  <c r="R193" i="4"/>
  <c r="T193" i="4"/>
  <c r="F194" i="4"/>
  <c r="K194" i="4" a="1"/>
  <c r="Q194" i="4"/>
  <c r="R194" i="4"/>
  <c r="T194" i="4"/>
  <c r="F195" i="4"/>
  <c r="K195" i="4" a="1"/>
  <c r="Q195" i="4"/>
  <c r="R195" i="4"/>
  <c r="T195" i="4"/>
  <c r="F196" i="4"/>
  <c r="K196" i="4" a="1"/>
  <c r="L196" i="4"/>
  <c r="Q196" i="4"/>
  <c r="R196" i="4"/>
  <c r="T196" i="4"/>
  <c r="F197" i="4"/>
  <c r="K197" i="4" a="1"/>
  <c r="L197" i="4"/>
  <c r="Q197" i="4"/>
  <c r="R197" i="4"/>
  <c r="T197" i="4"/>
  <c r="F198" i="4"/>
  <c r="K198" i="4" a="1"/>
  <c r="L198" i="4"/>
  <c r="Q198" i="4"/>
  <c r="R198" i="4"/>
  <c r="T198" i="4"/>
  <c r="F199" i="4"/>
  <c r="K199" i="4" a="1"/>
  <c r="Q199" i="4"/>
  <c r="R199" i="4"/>
  <c r="T199" i="4"/>
  <c r="F200" i="4"/>
  <c r="K200" i="4" a="1"/>
  <c r="Q200" i="4"/>
  <c r="R200" i="4"/>
  <c r="T200" i="4"/>
  <c r="F201" i="4"/>
  <c r="K201" i="4" a="1"/>
  <c r="Q201" i="4"/>
  <c r="R201" i="4"/>
  <c r="T201" i="4"/>
  <c r="F202" i="4"/>
  <c r="K202" i="4" a="1"/>
  <c r="Q202" i="4"/>
  <c r="R202" i="4"/>
  <c r="T202" i="4"/>
  <c r="F203" i="4"/>
  <c r="K203" i="4" a="1"/>
  <c r="Q203" i="4"/>
  <c r="R203" i="4"/>
  <c r="T203" i="4"/>
  <c r="F204" i="4"/>
  <c r="K204" i="4" a="1"/>
  <c r="Q204" i="4"/>
  <c r="R204" i="4"/>
  <c r="T204" i="4"/>
  <c r="F205" i="4"/>
  <c r="K205" i="4" a="1"/>
  <c r="Q205" i="4"/>
  <c r="R205" i="4"/>
  <c r="T205" i="4"/>
  <c r="F206" i="4"/>
  <c r="K206" i="4" a="1"/>
  <c r="Q206" i="4"/>
  <c r="R206" i="4"/>
  <c r="T206" i="4"/>
  <c r="F207" i="4"/>
  <c r="K207" i="4" a="1"/>
  <c r="Q207" i="4"/>
  <c r="R207" i="4"/>
  <c r="T207" i="4"/>
  <c r="F208" i="4"/>
  <c r="K208" i="4" a="1"/>
  <c r="Q208" i="4"/>
  <c r="R208" i="4"/>
  <c r="T208" i="4"/>
  <c r="F209" i="4"/>
  <c r="K209" i="4" a="1"/>
  <c r="Q209" i="4"/>
  <c r="R209" i="4"/>
  <c r="T209" i="4"/>
  <c r="F210" i="4"/>
  <c r="K210" i="4" a="1"/>
  <c r="Q210" i="4"/>
  <c r="R210" i="4"/>
  <c r="T210" i="4"/>
  <c r="F211" i="4"/>
  <c r="K211" i="4" a="1"/>
  <c r="Q211" i="4"/>
  <c r="R211" i="4"/>
  <c r="T211" i="4"/>
  <c r="F212" i="4"/>
  <c r="K212" i="4" a="1"/>
  <c r="Q212" i="4"/>
  <c r="R212" i="4"/>
  <c r="T212" i="4"/>
  <c r="F213" i="4"/>
  <c r="K213" i="4" a="1"/>
  <c r="Q213" i="4"/>
  <c r="R213" i="4"/>
  <c r="T213" i="4"/>
  <c r="F214" i="4"/>
  <c r="K214" i="4" a="1"/>
  <c r="Q214" i="4"/>
  <c r="R214" i="4"/>
  <c r="T214" i="4"/>
  <c r="F215" i="4"/>
  <c r="K215" i="4" a="1"/>
  <c r="Q215" i="4"/>
  <c r="R215" i="4"/>
  <c r="T215" i="4"/>
  <c r="F216" i="4"/>
  <c r="K216" i="4" a="1"/>
  <c r="Q216" i="4"/>
  <c r="R216" i="4"/>
  <c r="T216" i="4"/>
  <c r="F217" i="4"/>
  <c r="K217" i="4" a="1"/>
  <c r="Q217" i="4"/>
  <c r="R217" i="4"/>
  <c r="T217" i="4"/>
  <c r="F218" i="4"/>
  <c r="K218" i="4" a="1"/>
  <c r="Q218" i="4"/>
  <c r="R218" i="4"/>
  <c r="T218" i="4"/>
  <c r="F219" i="4"/>
  <c r="K219" i="4" a="1"/>
  <c r="L219" i="4"/>
  <c r="Q219" i="4"/>
  <c r="R219" i="4"/>
  <c r="T219" i="4"/>
  <c r="F220" i="4"/>
  <c r="K220" i="4" a="1"/>
  <c r="L220" i="4"/>
  <c r="Q220" i="4"/>
  <c r="R220" i="4"/>
  <c r="T220" i="4"/>
  <c r="F221" i="4"/>
  <c r="K221" i="4" a="1"/>
  <c r="L221" i="4"/>
  <c r="Q221" i="4"/>
  <c r="R221" i="4"/>
  <c r="T221" i="4"/>
  <c r="F222" i="4"/>
  <c r="K222" i="4" a="1"/>
  <c r="L222" i="4"/>
  <c r="Q222" i="4"/>
  <c r="R222" i="4"/>
  <c r="T222" i="4"/>
  <c r="F223" i="4"/>
  <c r="K223" i="4" a="1"/>
  <c r="L223" i="4"/>
  <c r="Q223" i="4"/>
  <c r="R223" i="4"/>
  <c r="T223" i="4"/>
  <c r="F224" i="4"/>
  <c r="K224" i="4" a="1"/>
  <c r="L224" i="4"/>
  <c r="Q224" i="4"/>
  <c r="R224" i="4"/>
  <c r="T224" i="4"/>
  <c r="F225" i="4"/>
  <c r="K225" i="4" a="1"/>
  <c r="L225" i="4"/>
  <c r="Q225" i="4"/>
  <c r="R225" i="4"/>
  <c r="T225" i="4"/>
  <c r="F226" i="4"/>
  <c r="K226" i="4" a="1"/>
  <c r="L226" i="4"/>
  <c r="Q226" i="4"/>
  <c r="R226" i="4"/>
  <c r="T226" i="4"/>
  <c r="F227" i="4"/>
  <c r="K227" i="4" a="1"/>
  <c r="L227" i="4"/>
  <c r="Q227" i="4"/>
  <c r="R227" i="4"/>
  <c r="T227" i="4"/>
  <c r="F228" i="4"/>
  <c r="K228" i="4" a="1"/>
  <c r="L228" i="4"/>
  <c r="Q228" i="4"/>
  <c r="R228" i="4"/>
  <c r="T228" i="4"/>
  <c r="F229" i="4"/>
  <c r="K229" i="4" a="1"/>
  <c r="L229" i="4"/>
  <c r="Q229" i="4"/>
  <c r="R229" i="4"/>
  <c r="T229" i="4"/>
  <c r="F230" i="4"/>
  <c r="K230" i="4" a="1"/>
  <c r="L230" i="4"/>
  <c r="Q230" i="4"/>
  <c r="R230" i="4"/>
  <c r="T230" i="4"/>
  <c r="F231" i="4"/>
  <c r="K231" i="4" a="1"/>
  <c r="L231" i="4"/>
  <c r="Q231" i="4"/>
  <c r="R231" i="4"/>
  <c r="T231" i="4"/>
  <c r="F232" i="4"/>
  <c r="K232" i="4" a="1"/>
  <c r="L232" i="4"/>
  <c r="Q232" i="4"/>
  <c r="R232" i="4"/>
  <c r="T232" i="4"/>
  <c r="F233" i="4"/>
  <c r="K233" i="4" s="1" a="1"/>
  <c r="L233" i="4"/>
  <c r="Q233" i="4"/>
  <c r="R233" i="4"/>
  <c r="T233" i="4"/>
  <c r="F234" i="4"/>
  <c r="K234" i="4" a="1"/>
  <c r="L234" i="4"/>
  <c r="Q234" i="4"/>
  <c r="R234" i="4"/>
  <c r="T234" i="4"/>
  <c r="F235" i="4"/>
  <c r="K235" i="4" a="1"/>
  <c r="L235" i="4"/>
  <c r="Q235" i="4"/>
  <c r="R235" i="4"/>
  <c r="T235" i="4"/>
  <c r="F236" i="4"/>
  <c r="K236" i="4" a="1"/>
  <c r="L236" i="4"/>
  <c r="Q236" i="4"/>
  <c r="R236" i="4"/>
  <c r="T236" i="4"/>
  <c r="F237" i="4"/>
  <c r="K237" i="4" a="1"/>
  <c r="L237" i="4"/>
  <c r="Q237" i="4"/>
  <c r="R237" i="4"/>
  <c r="T237" i="4"/>
  <c r="F238" i="4"/>
  <c r="K238" i="4" a="1"/>
  <c r="L238" i="4"/>
  <c r="Q238" i="4"/>
  <c r="R238" i="4"/>
  <c r="T238" i="4"/>
  <c r="F239" i="4"/>
  <c r="K239" i="4" a="1"/>
  <c r="L239" i="4"/>
  <c r="Q239" i="4"/>
  <c r="R239" i="4"/>
  <c r="T239" i="4"/>
  <c r="F240" i="4"/>
  <c r="K240" i="4" a="1"/>
  <c r="Q240" i="4"/>
  <c r="R240" i="4"/>
  <c r="T240" i="4"/>
  <c r="F241" i="4"/>
  <c r="K241" i="4" a="1"/>
  <c r="Q241" i="4"/>
  <c r="R241" i="4"/>
  <c r="T241" i="4"/>
  <c r="F242" i="4"/>
  <c r="K242" i="4" a="1"/>
  <c r="Q242" i="4"/>
  <c r="R242" i="4"/>
  <c r="T242" i="4"/>
  <c r="F243" i="4"/>
  <c r="K243" i="4" a="1"/>
  <c r="Q243" i="4"/>
  <c r="R243" i="4"/>
  <c r="T243" i="4"/>
  <c r="F244" i="4"/>
  <c r="K244" i="4" a="1"/>
  <c r="Q244" i="4"/>
  <c r="R244" i="4"/>
  <c r="T244" i="4"/>
  <c r="F245" i="4"/>
  <c r="K245" i="4" a="1"/>
  <c r="Q245" i="4"/>
  <c r="R245" i="4"/>
  <c r="T245" i="4"/>
  <c r="F246" i="4"/>
  <c r="K246" i="4" a="1"/>
  <c r="Q246" i="4"/>
  <c r="R246" i="4"/>
  <c r="T246" i="4"/>
  <c r="F247" i="4"/>
  <c r="K247" i="4" a="1"/>
  <c r="Q247" i="4"/>
  <c r="R247" i="4"/>
  <c r="T247" i="4"/>
  <c r="F248" i="4"/>
  <c r="K248" i="4" a="1"/>
  <c r="Q248" i="4"/>
  <c r="R248" i="4"/>
  <c r="T248" i="4"/>
  <c r="F249" i="4"/>
  <c r="K249" i="4" a="1"/>
  <c r="Q249" i="4"/>
  <c r="R249" i="4"/>
  <c r="T249" i="4"/>
  <c r="F250" i="4"/>
  <c r="K250" i="4" a="1"/>
  <c r="Q250" i="4"/>
  <c r="R250" i="4"/>
  <c r="T250" i="4"/>
  <c r="F251" i="4"/>
  <c r="K251" i="4" a="1"/>
  <c r="Q251" i="4"/>
  <c r="R251" i="4"/>
  <c r="T251" i="4"/>
  <c r="F252" i="4"/>
  <c r="K252" i="4" a="1"/>
  <c r="Q252" i="4"/>
  <c r="R252" i="4"/>
  <c r="T252" i="4"/>
  <c r="F253" i="4"/>
  <c r="K253" i="4" a="1"/>
  <c r="Q253" i="4"/>
  <c r="R253" i="4"/>
  <c r="T253" i="4"/>
  <c r="F254" i="4"/>
  <c r="K254" i="4" a="1"/>
  <c r="Q254" i="4"/>
  <c r="R254" i="4"/>
  <c r="T254" i="4"/>
  <c r="F255" i="4"/>
  <c r="K255" i="4" a="1"/>
  <c r="Q255" i="4"/>
  <c r="R255" i="4"/>
  <c r="T255" i="4"/>
  <c r="F256" i="4"/>
  <c r="K256" i="4" a="1"/>
  <c r="Q256" i="4"/>
  <c r="R256" i="4"/>
  <c r="T256" i="4"/>
  <c r="F257" i="4"/>
  <c r="K257" i="4" a="1"/>
  <c r="Q257" i="4"/>
  <c r="R257" i="4"/>
  <c r="T257" i="4"/>
  <c r="F258" i="4"/>
  <c r="K258" i="4" a="1"/>
  <c r="L258" i="4"/>
  <c r="Q258" i="4"/>
  <c r="R258" i="4"/>
  <c r="T258" i="4"/>
  <c r="F259" i="4"/>
  <c r="K259" i="4" a="1"/>
  <c r="Q259" i="4"/>
  <c r="R259" i="4"/>
  <c r="T259" i="4"/>
  <c r="F260" i="4"/>
  <c r="K260" i="4" a="1"/>
  <c r="Q260" i="4"/>
  <c r="R260" i="4"/>
  <c r="T260" i="4"/>
  <c r="F261" i="4"/>
  <c r="K261" i="4" a="1"/>
  <c r="Q261" i="4"/>
  <c r="R261" i="4"/>
  <c r="T261" i="4"/>
  <c r="F262" i="4"/>
  <c r="K262" i="4" a="1"/>
  <c r="Q262" i="4"/>
  <c r="R262" i="4"/>
  <c r="T262" i="4"/>
  <c r="F263" i="4"/>
  <c r="K263" i="4" a="1"/>
  <c r="Q263" i="4"/>
  <c r="R263" i="4"/>
  <c r="T263" i="4"/>
  <c r="F264" i="4"/>
  <c r="K264" i="4" a="1"/>
  <c r="Q264" i="4"/>
  <c r="R264" i="4"/>
  <c r="T264" i="4"/>
  <c r="F265" i="4"/>
  <c r="K265" i="4" a="1"/>
  <c r="L265" i="4"/>
  <c r="Q265" i="4"/>
  <c r="R265" i="4"/>
  <c r="T265" i="4"/>
  <c r="F266" i="4"/>
  <c r="K266" i="4" a="1"/>
  <c r="L266" i="4"/>
  <c r="Q266" i="4"/>
  <c r="R266" i="4"/>
  <c r="T266" i="4"/>
  <c r="F267" i="4"/>
  <c r="K267" i="4" a="1"/>
  <c r="L267" i="4"/>
  <c r="Q267" i="4"/>
  <c r="R267" i="4"/>
  <c r="T267" i="4"/>
  <c r="F268" i="4"/>
  <c r="K268" i="4" a="1"/>
  <c r="L268" i="4"/>
  <c r="Q268" i="4"/>
  <c r="R268" i="4"/>
  <c r="T268" i="4"/>
  <c r="F269" i="4"/>
  <c r="K269" i="4" a="1"/>
  <c r="L269" i="4"/>
  <c r="Q269" i="4"/>
  <c r="R269" i="4"/>
  <c r="T269" i="4"/>
  <c r="F270" i="4"/>
  <c r="K270" i="4" a="1"/>
  <c r="L270" i="4"/>
  <c r="Q270" i="4"/>
  <c r="R270" i="4"/>
  <c r="T270" i="4"/>
  <c r="F271" i="4"/>
  <c r="K271" i="4" a="1"/>
  <c r="L271" i="4"/>
  <c r="Q271" i="4"/>
  <c r="R271" i="4"/>
  <c r="T271" i="4"/>
  <c r="F272" i="4"/>
  <c r="K272" i="4" a="1"/>
  <c r="L272" i="4"/>
  <c r="Q272" i="4"/>
  <c r="R272" i="4"/>
  <c r="T272" i="4"/>
  <c r="F273" i="4"/>
  <c r="K273" i="4" a="1"/>
  <c r="L273" i="4"/>
  <c r="Q273" i="4"/>
  <c r="R273" i="4"/>
  <c r="T273" i="4"/>
  <c r="F274" i="4"/>
  <c r="K274" i="4" a="1"/>
  <c r="L274" i="4"/>
  <c r="Q274" i="4"/>
  <c r="R274" i="4"/>
  <c r="T274" i="4"/>
  <c r="F275" i="4"/>
  <c r="K275" i="4" a="1"/>
  <c r="Q275" i="4"/>
  <c r="R275" i="4"/>
  <c r="T275" i="4"/>
  <c r="F276" i="4"/>
  <c r="K276" i="4" a="1"/>
  <c r="Q276" i="4"/>
  <c r="R276" i="4"/>
  <c r="T276" i="4"/>
  <c r="F277" i="4"/>
  <c r="K277" i="4" a="1"/>
  <c r="Q277" i="4"/>
  <c r="R277" i="4"/>
  <c r="T277" i="4"/>
  <c r="F278" i="4"/>
  <c r="K278" i="4" a="1"/>
  <c r="Q278" i="4"/>
  <c r="R278" i="4"/>
  <c r="T278" i="4"/>
  <c r="F279" i="4"/>
  <c r="K279" i="4" a="1"/>
  <c r="Q279" i="4"/>
  <c r="R279" i="4"/>
  <c r="T279" i="4"/>
  <c r="F280" i="4"/>
  <c r="K280" i="4" a="1"/>
  <c r="Q280" i="4"/>
  <c r="R280" i="4"/>
  <c r="T280" i="4"/>
  <c r="F281" i="4"/>
  <c r="K281" i="4" a="1"/>
  <c r="Q281" i="4"/>
  <c r="R281" i="4"/>
  <c r="T281" i="4"/>
  <c r="F282" i="4"/>
  <c r="K282" i="4" a="1"/>
  <c r="Q282" i="4"/>
  <c r="R282" i="4"/>
  <c r="T282" i="4"/>
  <c r="F283" i="4"/>
  <c r="K283" i="4" a="1"/>
  <c r="Q283" i="4"/>
  <c r="R283" i="4"/>
  <c r="T283" i="4"/>
  <c r="F284" i="4"/>
  <c r="K284" i="4" a="1"/>
  <c r="Q284" i="4"/>
  <c r="R284" i="4"/>
  <c r="T284" i="4"/>
  <c r="F285" i="4"/>
  <c r="K285" i="4" a="1"/>
  <c r="Q285" i="4"/>
  <c r="R285" i="4"/>
  <c r="T285" i="4"/>
  <c r="F286" i="4"/>
  <c r="K286" i="4" a="1"/>
  <c r="L286" i="4"/>
  <c r="Q286" i="4"/>
  <c r="R286" i="4"/>
  <c r="T286" i="4"/>
  <c r="F287" i="4"/>
  <c r="K287" i="4" a="1"/>
  <c r="L287" i="4"/>
  <c r="Q287" i="4"/>
  <c r="R287" i="4"/>
  <c r="T287" i="4"/>
  <c r="F288" i="4"/>
  <c r="K288" i="4" a="1"/>
  <c r="L288" i="4"/>
  <c r="Q288" i="4"/>
  <c r="R288" i="4"/>
  <c r="T288" i="4"/>
  <c r="F289" i="4"/>
  <c r="K289" i="4" a="1"/>
  <c r="L289" i="4"/>
  <c r="Q289" i="4"/>
  <c r="R289" i="4"/>
  <c r="T289" i="4"/>
  <c r="F290" i="4"/>
  <c r="K290" i="4" a="1"/>
  <c r="L290" i="4"/>
  <c r="Q290" i="4"/>
  <c r="R290" i="4"/>
  <c r="T290" i="4"/>
  <c r="F291" i="4"/>
  <c r="K291" i="4" a="1"/>
  <c r="L291" i="4"/>
  <c r="Q291" i="4"/>
  <c r="R291" i="4"/>
  <c r="T291" i="4"/>
  <c r="F292" i="4"/>
  <c r="K292" i="4" a="1"/>
  <c r="L292" i="4"/>
  <c r="Q292" i="4"/>
  <c r="R292" i="4"/>
  <c r="T292" i="4"/>
  <c r="F293" i="4"/>
  <c r="K293" i="4" a="1"/>
  <c r="L293" i="4"/>
  <c r="Q293" i="4"/>
  <c r="R293" i="4"/>
  <c r="T293" i="4"/>
  <c r="F294" i="4"/>
  <c r="K294" i="4" a="1"/>
  <c r="L294" i="4"/>
  <c r="Q294" i="4"/>
  <c r="R294" i="4"/>
  <c r="T294" i="4"/>
  <c r="F295" i="4"/>
  <c r="K295" i="4" a="1"/>
  <c r="L295" i="4"/>
  <c r="Q295" i="4"/>
  <c r="R295" i="4"/>
  <c r="T295" i="4"/>
  <c r="F296" i="4"/>
  <c r="K296" i="4" a="1"/>
  <c r="Q296" i="4"/>
  <c r="R296" i="4"/>
  <c r="T296" i="4"/>
  <c r="F297" i="4"/>
  <c r="K297" i="4" a="1"/>
  <c r="Q297" i="4"/>
  <c r="R297" i="4"/>
  <c r="T297" i="4"/>
  <c r="F298" i="4"/>
  <c r="K298" i="4" a="1"/>
  <c r="Q298" i="4"/>
  <c r="R298" i="4"/>
  <c r="T298" i="4"/>
  <c r="F299" i="4"/>
  <c r="K299" i="4" a="1"/>
  <c r="Q299" i="4"/>
  <c r="R299" i="4"/>
  <c r="T299" i="4"/>
  <c r="F300" i="4"/>
  <c r="K300" i="4" a="1"/>
  <c r="Q300" i="4"/>
  <c r="R300" i="4"/>
  <c r="T300" i="4"/>
  <c r="F301" i="4"/>
  <c r="K301" i="4" a="1"/>
  <c r="Q301" i="4"/>
  <c r="R301" i="4"/>
  <c r="T301" i="4"/>
  <c r="F302" i="4"/>
  <c r="K302" i="4" a="1"/>
  <c r="Q302" i="4"/>
  <c r="R302" i="4"/>
  <c r="T302" i="4"/>
  <c r="F303" i="4"/>
  <c r="K303" i="4" a="1"/>
  <c r="Q303" i="4"/>
  <c r="R303" i="4"/>
  <c r="T303" i="4"/>
  <c r="F304" i="4"/>
  <c r="K304" i="4" a="1"/>
  <c r="Q304" i="4"/>
  <c r="R304" i="4"/>
  <c r="T304" i="4"/>
  <c r="F305" i="4"/>
  <c r="K305" i="4" a="1"/>
  <c r="Q305" i="4"/>
  <c r="R305" i="4"/>
  <c r="T305" i="4"/>
  <c r="F306" i="4"/>
  <c r="K306" i="4" a="1"/>
  <c r="Q306" i="4"/>
  <c r="R306" i="4"/>
  <c r="T306" i="4"/>
  <c r="F307" i="4"/>
  <c r="K307" i="4" a="1"/>
  <c r="Q307" i="4"/>
  <c r="R307" i="4"/>
  <c r="T307" i="4"/>
  <c r="F308" i="4"/>
  <c r="K308" i="4" a="1"/>
  <c r="Q308" i="4"/>
  <c r="R308" i="4"/>
  <c r="T308" i="4"/>
  <c r="F309" i="4"/>
  <c r="K309" i="4" a="1"/>
  <c r="Q309" i="4"/>
  <c r="R309" i="4"/>
  <c r="T309" i="4"/>
  <c r="F310" i="4"/>
  <c r="K310" i="4" a="1"/>
  <c r="Q310" i="4"/>
  <c r="R310" i="4"/>
  <c r="T310" i="4"/>
  <c r="F311" i="4"/>
  <c r="K311" i="4" a="1"/>
  <c r="Q311" i="4"/>
  <c r="R311" i="4"/>
  <c r="T311" i="4"/>
  <c r="F312" i="4"/>
  <c r="K312" i="4" a="1"/>
  <c r="Q312" i="4"/>
  <c r="R312" i="4"/>
  <c r="T312" i="4"/>
  <c r="F313" i="4"/>
  <c r="K313" i="4" a="1"/>
  <c r="Q313" i="4"/>
  <c r="R313" i="4"/>
  <c r="T313" i="4"/>
  <c r="F314" i="4"/>
  <c r="K314" i="4" a="1"/>
  <c r="Q314" i="4"/>
  <c r="R314" i="4"/>
  <c r="T314" i="4"/>
  <c r="F315" i="4"/>
  <c r="K315" i="4" a="1"/>
  <c r="Q315" i="4"/>
  <c r="R315" i="4"/>
  <c r="T315" i="4"/>
  <c r="F316" i="4"/>
  <c r="K316" i="4" a="1"/>
  <c r="Q316" i="4"/>
  <c r="R316" i="4"/>
  <c r="T316" i="4"/>
  <c r="F317" i="4"/>
  <c r="K317" i="4" a="1"/>
  <c r="Q317" i="4"/>
  <c r="R317" i="4"/>
  <c r="T317" i="4"/>
  <c r="F318" i="4"/>
  <c r="K318" i="4" a="1"/>
  <c r="Q318" i="4"/>
  <c r="R318" i="4"/>
  <c r="T318" i="4"/>
  <c r="F319" i="4"/>
  <c r="K319" i="4" a="1"/>
  <c r="Q319" i="4"/>
  <c r="R319" i="4"/>
  <c r="T319" i="4"/>
  <c r="F320" i="4"/>
  <c r="K320" i="4" a="1"/>
  <c r="Q320" i="4"/>
  <c r="R320" i="4"/>
  <c r="T320" i="4"/>
  <c r="F321" i="4"/>
  <c r="K321" i="4" a="1"/>
  <c r="Q321" i="4"/>
  <c r="R321" i="4"/>
  <c r="T321" i="4"/>
  <c r="F322" i="4"/>
  <c r="K322" i="4" s="1" a="1"/>
  <c r="Q322" i="4"/>
  <c r="R322" i="4"/>
  <c r="T322" i="4"/>
  <c r="F323" i="4"/>
  <c r="K323" i="4" s="1" a="1"/>
  <c r="Q323" i="4"/>
  <c r="R323" i="4"/>
  <c r="T323" i="4"/>
  <c r="F324" i="4"/>
  <c r="K324" i="4" a="1"/>
  <c r="Q324" i="4"/>
  <c r="R324" i="4"/>
  <c r="T324" i="4"/>
  <c r="F325" i="4"/>
  <c r="K325" i="4" a="1"/>
  <c r="Q325" i="4"/>
  <c r="R325" i="4"/>
  <c r="T325" i="4"/>
  <c r="F326" i="4"/>
  <c r="K326" i="4" a="1"/>
  <c r="Q326" i="4"/>
  <c r="R326" i="4"/>
  <c r="T326" i="4"/>
  <c r="F327" i="4"/>
  <c r="K327" i="4" a="1"/>
  <c r="Q327" i="4"/>
  <c r="R327" i="4"/>
  <c r="T327" i="4"/>
  <c r="F328" i="4"/>
  <c r="K328" i="4" a="1"/>
  <c r="Q328" i="4"/>
  <c r="R328" i="4"/>
  <c r="T328" i="4"/>
  <c r="F329" i="4"/>
  <c r="K329" i="4" a="1"/>
  <c r="Q329" i="4"/>
  <c r="R329" i="4"/>
  <c r="T329" i="4"/>
  <c r="F330" i="4"/>
  <c r="K330" i="4" a="1"/>
  <c r="Q330" i="4"/>
  <c r="R330" i="4"/>
  <c r="T330" i="4"/>
  <c r="F331" i="4"/>
  <c r="K331" i="4" a="1"/>
  <c r="Q331" i="4"/>
  <c r="R331" i="4"/>
  <c r="T331" i="4"/>
  <c r="F332" i="4"/>
  <c r="K332" i="4" a="1"/>
  <c r="Q332" i="4"/>
  <c r="R332" i="4"/>
  <c r="T332" i="4"/>
  <c r="F333" i="4"/>
  <c r="K333" i="4" a="1"/>
  <c r="Q333" i="4"/>
  <c r="R333" i="4"/>
  <c r="T333" i="4"/>
  <c r="F334" i="4"/>
  <c r="K334" i="4" a="1"/>
  <c r="Q334" i="4"/>
  <c r="R334" i="4"/>
  <c r="T334" i="4"/>
  <c r="F335" i="4"/>
  <c r="K335" i="4" a="1"/>
  <c r="Q335" i="4"/>
  <c r="R335" i="4"/>
  <c r="T335" i="4"/>
  <c r="F336" i="4"/>
  <c r="K336" i="4" a="1"/>
  <c r="Q336" i="4"/>
  <c r="R336" i="4"/>
  <c r="T336" i="4"/>
  <c r="F337" i="4"/>
  <c r="K337" i="4" a="1"/>
  <c r="Q337" i="4"/>
  <c r="R337" i="4"/>
  <c r="T337" i="4"/>
  <c r="F338" i="4"/>
  <c r="K338" i="4" a="1"/>
  <c r="Q338" i="4"/>
  <c r="R338" i="4"/>
  <c r="T338" i="4"/>
  <c r="F339" i="4"/>
  <c r="K339" i="4" a="1"/>
  <c r="Q339" i="4"/>
  <c r="R339" i="4"/>
  <c r="T339" i="4"/>
  <c r="F340" i="4"/>
  <c r="K340" i="4" a="1"/>
  <c r="Q340" i="4"/>
  <c r="R340" i="4"/>
  <c r="T340" i="4"/>
  <c r="F341" i="4"/>
  <c r="K341" i="4" a="1"/>
  <c r="Q341" i="4"/>
  <c r="R341" i="4"/>
  <c r="T341" i="4"/>
  <c r="F342" i="4"/>
  <c r="K342" i="4" a="1"/>
  <c r="Q342" i="4"/>
  <c r="R342" i="4"/>
  <c r="T342" i="4"/>
  <c r="F343" i="4"/>
  <c r="K343" i="4" a="1"/>
  <c r="Q343" i="4"/>
  <c r="R343" i="4"/>
  <c r="T343" i="4"/>
  <c r="F344" i="4"/>
  <c r="K344" i="4" a="1"/>
  <c r="Q344" i="4"/>
  <c r="R344" i="4"/>
  <c r="T344" i="4"/>
  <c r="F345" i="4"/>
  <c r="K345" i="4" a="1"/>
  <c r="L345" i="4"/>
  <c r="Q345" i="4"/>
  <c r="R345" i="4"/>
  <c r="T345" i="4"/>
  <c r="F346" i="4"/>
  <c r="K346" i="4" a="1"/>
  <c r="L346" i="4"/>
  <c r="Q346" i="4"/>
  <c r="R346" i="4"/>
  <c r="T346" i="4"/>
  <c r="F347" i="4"/>
  <c r="K347" i="4" s="1" a="1"/>
  <c r="Q347" i="4"/>
  <c r="R347" i="4"/>
  <c r="T347" i="4"/>
  <c r="F348" i="4"/>
  <c r="K348" i="4" a="1"/>
  <c r="Q348" i="4"/>
  <c r="R348" i="4"/>
  <c r="T348" i="4"/>
  <c r="F349" i="4"/>
  <c r="K349" i="4" a="1"/>
  <c r="L349" i="4"/>
  <c r="Q349" i="4"/>
  <c r="R349" i="4"/>
  <c r="T349" i="4"/>
  <c r="F350" i="4"/>
  <c r="K350" i="4" a="1"/>
  <c r="L350" i="4"/>
  <c r="Q350" i="4"/>
  <c r="R350" i="4"/>
  <c r="T350" i="4"/>
  <c r="F351" i="4"/>
  <c r="K351" i="4" a="1"/>
  <c r="L351" i="4"/>
  <c r="Q351" i="4"/>
  <c r="R351" i="4"/>
  <c r="T351" i="4"/>
  <c r="F352" i="4"/>
  <c r="K352" i="4" a="1"/>
  <c r="L352" i="4"/>
  <c r="Q352" i="4"/>
  <c r="R352" i="4"/>
  <c r="T352" i="4"/>
  <c r="F353" i="4"/>
  <c r="K353" i="4" a="1"/>
  <c r="L353" i="4"/>
  <c r="Q353" i="4"/>
  <c r="R353" i="4"/>
  <c r="T353" i="4"/>
  <c r="F354" i="4"/>
  <c r="K354" i="4" a="1"/>
  <c r="L354" i="4"/>
  <c r="Q354" i="4"/>
  <c r="R354" i="4"/>
  <c r="T354" i="4"/>
  <c r="F355" i="4"/>
  <c r="K355" i="4" a="1"/>
  <c r="L355" i="4"/>
  <c r="Q355" i="4"/>
  <c r="R355" i="4"/>
  <c r="T355" i="4"/>
  <c r="F356" i="4"/>
  <c r="K356" i="4" s="1" a="1"/>
  <c r="Q356" i="4"/>
  <c r="R356" i="4"/>
  <c r="T356" i="4"/>
  <c r="F357" i="4"/>
  <c r="K357" i="4" a="1"/>
  <c r="Q357" i="4"/>
  <c r="R357" i="4"/>
  <c r="T357" i="4"/>
  <c r="F358" i="4"/>
  <c r="K358" i="4" a="1"/>
  <c r="Q358" i="4"/>
  <c r="R358" i="4"/>
  <c r="T358" i="4"/>
  <c r="F359" i="4"/>
  <c r="K359" i="4" a="1"/>
  <c r="Q359" i="4"/>
  <c r="R359" i="4"/>
  <c r="T359" i="4"/>
  <c r="F360" i="4"/>
  <c r="K360" i="4" a="1"/>
  <c r="Q360" i="4"/>
  <c r="R360" i="4"/>
  <c r="T360" i="4"/>
  <c r="F361" i="4"/>
  <c r="K361" i="4" a="1"/>
  <c r="Q361" i="4"/>
  <c r="R361" i="4"/>
  <c r="T361" i="4"/>
  <c r="F362" i="4"/>
  <c r="K362" i="4" a="1"/>
  <c r="Q362" i="4"/>
  <c r="R362" i="4"/>
  <c r="T362" i="4"/>
  <c r="F363" i="4"/>
  <c r="K363" i="4" a="1"/>
  <c r="Q363" i="4"/>
  <c r="R363" i="4"/>
  <c r="T363" i="4"/>
  <c r="F364" i="4"/>
  <c r="K364" i="4" a="1"/>
  <c r="Q364" i="4"/>
  <c r="R364" i="4"/>
  <c r="T364" i="4"/>
  <c r="F365" i="4"/>
  <c r="K365" i="4" a="1"/>
  <c r="Q365" i="4"/>
  <c r="R365" i="4"/>
  <c r="T365" i="4"/>
  <c r="F366" i="4"/>
  <c r="K366" i="4" a="1"/>
  <c r="Q366" i="4"/>
  <c r="R366" i="4"/>
  <c r="T366" i="4"/>
  <c r="F367" i="4"/>
  <c r="K367" i="4" a="1"/>
  <c r="Q367" i="4"/>
  <c r="R367" i="4"/>
  <c r="T367" i="4"/>
  <c r="F368" i="4"/>
  <c r="K368" i="4" a="1"/>
  <c r="Q368" i="4"/>
  <c r="R368" i="4"/>
  <c r="T368" i="4"/>
  <c r="F369" i="4"/>
  <c r="K369" i="4" a="1"/>
  <c r="Q369" i="4"/>
  <c r="R369" i="4"/>
  <c r="T369" i="4"/>
  <c r="F370" i="4"/>
  <c r="K370" i="4" a="1"/>
  <c r="Q370" i="4"/>
  <c r="R370" i="4"/>
  <c r="T370" i="4"/>
  <c r="F371" i="4"/>
  <c r="K371" i="4" a="1"/>
  <c r="Q371" i="4"/>
  <c r="R371" i="4"/>
  <c r="T371" i="4"/>
  <c r="F372" i="4"/>
  <c r="K372" i="4" a="1"/>
  <c r="Q372" i="4"/>
  <c r="R372" i="4"/>
  <c r="T372" i="4"/>
  <c r="F373" i="4"/>
  <c r="K373" i="4" a="1"/>
  <c r="Q373" i="4"/>
  <c r="R373" i="4"/>
  <c r="T373" i="4"/>
  <c r="F374" i="4"/>
  <c r="K374" i="4" a="1"/>
  <c r="Q374" i="4"/>
  <c r="R374" i="4"/>
  <c r="T374" i="4"/>
  <c r="F375" i="4"/>
  <c r="K375" i="4" a="1"/>
  <c r="Q375" i="4"/>
  <c r="R375" i="4"/>
  <c r="T375" i="4"/>
  <c r="F376" i="4"/>
  <c r="K376" i="4" a="1"/>
  <c r="Q376" i="4"/>
  <c r="R376" i="4"/>
  <c r="T376" i="4"/>
  <c r="F377" i="4"/>
  <c r="K377" i="4" a="1"/>
  <c r="Q377" i="4"/>
  <c r="R377" i="4"/>
  <c r="T377" i="4"/>
  <c r="F378" i="4"/>
  <c r="K378" i="4" a="1"/>
  <c r="Q378" i="4"/>
  <c r="R378" i="4"/>
  <c r="T378" i="4"/>
  <c r="F379" i="4"/>
  <c r="K379" i="4" a="1"/>
  <c r="L379" i="4"/>
  <c r="Q379" i="4"/>
  <c r="R379" i="4"/>
  <c r="T379" i="4"/>
  <c r="F380" i="4"/>
  <c r="K380" i="4" a="1"/>
  <c r="L380" i="4"/>
  <c r="Q380" i="4"/>
  <c r="R380" i="4"/>
  <c r="T380" i="4"/>
  <c r="F381" i="4"/>
  <c r="K381" i="4" a="1"/>
  <c r="L381" i="4"/>
  <c r="Q381" i="4"/>
  <c r="R381" i="4"/>
  <c r="T381" i="4"/>
  <c r="F382" i="4"/>
  <c r="K382" i="4" a="1"/>
  <c r="L382" i="4"/>
  <c r="Q382" i="4"/>
  <c r="R382" i="4"/>
  <c r="T382" i="4"/>
  <c r="F383" i="4"/>
  <c r="K383" i="4" a="1"/>
  <c r="L383" i="4"/>
  <c r="Q383" i="4"/>
  <c r="R383" i="4"/>
  <c r="T383" i="4"/>
  <c r="F384" i="4"/>
  <c r="K384" i="4" a="1"/>
  <c r="L384" i="4"/>
  <c r="Q384" i="4"/>
  <c r="R384" i="4"/>
  <c r="T384" i="4"/>
  <c r="F385" i="4"/>
  <c r="K385" i="4" s="1" a="1"/>
  <c r="L385" i="4"/>
  <c r="Q385" i="4"/>
  <c r="R385" i="4"/>
  <c r="T385" i="4"/>
  <c r="F386" i="4"/>
  <c r="K386" i="4" s="1" a="1"/>
  <c r="L386" i="4"/>
  <c r="Q386" i="4"/>
  <c r="R386" i="4"/>
  <c r="T386" i="4"/>
  <c r="F387" i="4"/>
  <c r="K387" i="4" a="1"/>
  <c r="L387" i="4"/>
  <c r="Q387" i="4"/>
  <c r="R387" i="4"/>
  <c r="T387" i="4"/>
  <c r="F388" i="4"/>
  <c r="K388" i="4" a="1"/>
  <c r="L388" i="4"/>
  <c r="Q388" i="4"/>
  <c r="R388" i="4"/>
  <c r="T388" i="4"/>
  <c r="F389" i="4"/>
  <c r="K389" i="4" s="1" a="1"/>
  <c r="L389" i="4"/>
  <c r="Q389" i="4"/>
  <c r="R389" i="4"/>
  <c r="T389" i="4"/>
  <c r="F390" i="4"/>
  <c r="K390" i="4" s="1" a="1"/>
  <c r="L390" i="4"/>
  <c r="Q390" i="4"/>
  <c r="R390" i="4"/>
  <c r="T390" i="4"/>
  <c r="F391" i="4"/>
  <c r="K391" i="4" s="1" a="1"/>
  <c r="L391" i="4"/>
  <c r="Q391" i="4"/>
  <c r="R391" i="4"/>
  <c r="T391" i="4"/>
  <c r="F392" i="4"/>
  <c r="K392" i="4" s="1" a="1"/>
  <c r="L392" i="4"/>
  <c r="Q392" i="4"/>
  <c r="R392" i="4"/>
  <c r="T392" i="4"/>
  <c r="F393" i="4"/>
  <c r="K393" i="4" s="1" a="1"/>
  <c r="L393" i="4"/>
  <c r="Q393" i="4"/>
  <c r="R393" i="4"/>
  <c r="T393" i="4"/>
  <c r="F394" i="4"/>
  <c r="K394" i="4" a="1"/>
  <c r="L394" i="4"/>
  <c r="Q394" i="4"/>
  <c r="R394" i="4"/>
  <c r="T394" i="4"/>
  <c r="F395" i="4"/>
  <c r="K395" i="4" s="1" a="1"/>
  <c r="L395" i="4"/>
  <c r="Q395" i="4"/>
  <c r="R395" i="4"/>
  <c r="T395" i="4"/>
  <c r="F396" i="4"/>
  <c r="K396" i="4" a="1"/>
  <c r="L396" i="4"/>
  <c r="Q396" i="4"/>
  <c r="R396" i="4"/>
  <c r="T396" i="4"/>
  <c r="F397" i="4"/>
  <c r="K397" i="4" a="1"/>
  <c r="L397" i="4"/>
  <c r="Q397" i="4"/>
  <c r="R397" i="4"/>
  <c r="T397" i="4"/>
  <c r="F398" i="4"/>
  <c r="K398" i="4" a="1"/>
  <c r="L398" i="4"/>
  <c r="Q398" i="4"/>
  <c r="R398" i="4"/>
  <c r="T398" i="4"/>
  <c r="F399" i="4"/>
  <c r="K399" i="4" a="1"/>
  <c r="L399" i="4"/>
  <c r="Q399" i="4"/>
  <c r="R399" i="4"/>
  <c r="T399" i="4"/>
  <c r="F400" i="4"/>
  <c r="K400" i="4" a="1"/>
  <c r="L400" i="4"/>
  <c r="Q400" i="4"/>
  <c r="R400" i="4"/>
  <c r="T400" i="4"/>
  <c r="F401" i="4"/>
  <c r="K401" i="4" a="1"/>
  <c r="L401" i="4"/>
  <c r="Q401" i="4"/>
  <c r="R401" i="4"/>
  <c r="T401" i="4"/>
  <c r="F402" i="4"/>
  <c r="K402" i="4" a="1"/>
  <c r="Q402" i="4"/>
  <c r="R402" i="4"/>
  <c r="T402" i="4"/>
  <c r="F403" i="4"/>
  <c r="K403" i="4" a="1"/>
  <c r="Q403" i="4"/>
  <c r="R403" i="4"/>
  <c r="T403" i="4"/>
  <c r="F404" i="4"/>
  <c r="K404" i="4" a="1"/>
  <c r="Q404" i="4"/>
  <c r="R404" i="4"/>
  <c r="T404" i="4"/>
  <c r="F405" i="4"/>
  <c r="K405" i="4" a="1"/>
  <c r="Q405" i="4"/>
  <c r="R405" i="4"/>
  <c r="T405" i="4"/>
  <c r="F406" i="4"/>
  <c r="K406" i="4" a="1"/>
  <c r="Q406" i="4"/>
  <c r="R406" i="4"/>
  <c r="T406" i="4"/>
  <c r="F407" i="4"/>
  <c r="K407" i="4" a="1"/>
  <c r="Q407" i="4"/>
  <c r="R407" i="4"/>
  <c r="T407" i="4"/>
  <c r="F408" i="4"/>
  <c r="K408" i="4" a="1"/>
  <c r="Q408" i="4"/>
  <c r="R408" i="4"/>
  <c r="T408" i="4"/>
  <c r="F409" i="4"/>
  <c r="K409" i="4" a="1"/>
  <c r="Q409" i="4"/>
  <c r="R409" i="4"/>
  <c r="T409" i="4"/>
  <c r="F410" i="4"/>
  <c r="K410" i="4" a="1"/>
  <c r="Q410" i="4"/>
  <c r="R410" i="4"/>
  <c r="T410" i="4"/>
  <c r="F411" i="4"/>
  <c r="K411" i="4" a="1"/>
  <c r="Q411" i="4"/>
  <c r="R411" i="4"/>
  <c r="T411" i="4"/>
  <c r="F412" i="4"/>
  <c r="K412" i="4" a="1"/>
  <c r="Q412" i="4"/>
  <c r="R412" i="4"/>
  <c r="T412" i="4"/>
  <c r="F413" i="4"/>
  <c r="K413" i="4" a="1"/>
  <c r="Q413" i="4"/>
  <c r="R413" i="4"/>
  <c r="T413" i="4"/>
  <c r="F414" i="4"/>
  <c r="K414" i="4" a="1"/>
  <c r="Q414" i="4"/>
  <c r="R414" i="4"/>
  <c r="T414" i="4"/>
  <c r="F415" i="4"/>
  <c r="K415" i="4" a="1"/>
  <c r="Q415" i="4"/>
  <c r="R415" i="4"/>
  <c r="T415" i="4"/>
  <c r="F416" i="4"/>
  <c r="K416" i="4" a="1"/>
  <c r="Q416" i="4"/>
  <c r="R416" i="4"/>
  <c r="T416" i="4"/>
  <c r="F417" i="4"/>
  <c r="K417" i="4" a="1"/>
  <c r="Q417" i="4"/>
  <c r="R417" i="4"/>
  <c r="T417" i="4"/>
  <c r="F418" i="4"/>
  <c r="K418" i="4" a="1"/>
  <c r="Q418" i="4"/>
  <c r="R418" i="4"/>
  <c r="T418" i="4"/>
  <c r="F419" i="4"/>
  <c r="K419" i="4" a="1"/>
  <c r="Q419" i="4"/>
  <c r="R419" i="4"/>
  <c r="T419" i="4"/>
  <c r="F420" i="4"/>
  <c r="K420" i="4" a="1"/>
  <c r="Q420" i="4"/>
  <c r="R420" i="4"/>
  <c r="T420" i="4"/>
  <c r="F421" i="4"/>
  <c r="K421" i="4" a="1"/>
  <c r="Q421" i="4"/>
  <c r="R421" i="4"/>
  <c r="T421" i="4"/>
  <c r="F422" i="4"/>
  <c r="K422" i="4" a="1"/>
  <c r="Q422" i="4"/>
  <c r="R422" i="4"/>
  <c r="T422" i="4"/>
  <c r="F423" i="4"/>
  <c r="K423" i="4" a="1"/>
  <c r="Q423" i="4"/>
  <c r="R423" i="4"/>
  <c r="T423" i="4"/>
  <c r="F424" i="4"/>
  <c r="K424" i="4" a="1"/>
  <c r="L424" i="4"/>
  <c r="Q424" i="4"/>
  <c r="R424" i="4"/>
  <c r="T424" i="4"/>
  <c r="F425" i="4"/>
  <c r="K425" i="4" a="1"/>
  <c r="L425" i="4"/>
  <c r="Q425" i="4"/>
  <c r="R425" i="4"/>
  <c r="T425" i="4"/>
  <c r="F426" i="4"/>
  <c r="K426" i="4" a="1"/>
  <c r="L426" i="4"/>
  <c r="Q426" i="4"/>
  <c r="R426" i="4"/>
  <c r="T426" i="4"/>
  <c r="F427" i="4"/>
  <c r="K427" i="4" a="1"/>
  <c r="L427" i="4"/>
  <c r="Q427" i="4"/>
  <c r="R427" i="4"/>
  <c r="T427" i="4"/>
  <c r="F428" i="4"/>
  <c r="K428" i="4" a="1"/>
  <c r="L428" i="4"/>
  <c r="Q428" i="4"/>
  <c r="R428" i="4"/>
  <c r="T428" i="4"/>
  <c r="F429" i="4"/>
  <c r="K429" i="4" a="1"/>
  <c r="L429" i="4"/>
  <c r="Q429" i="4"/>
  <c r="R429" i="4"/>
  <c r="T429" i="4"/>
  <c r="F430" i="4"/>
  <c r="K430" i="4" a="1"/>
  <c r="L430" i="4"/>
  <c r="Q430" i="4"/>
  <c r="R430" i="4"/>
  <c r="T430" i="4"/>
  <c r="F431" i="4"/>
  <c r="K431" i="4" a="1"/>
  <c r="L431" i="4"/>
  <c r="Q431" i="4"/>
  <c r="R431" i="4"/>
  <c r="T431" i="4"/>
  <c r="F432" i="4"/>
  <c r="K432" i="4" a="1"/>
  <c r="L432" i="4"/>
  <c r="Q432" i="4"/>
  <c r="R432" i="4"/>
  <c r="T432" i="4"/>
  <c r="F433" i="4"/>
  <c r="K433" i="4" a="1"/>
  <c r="L433" i="4"/>
  <c r="Q433" i="4"/>
  <c r="R433" i="4"/>
  <c r="T433" i="4"/>
  <c r="F434" i="4"/>
  <c r="K434" i="4" a="1"/>
  <c r="L434" i="4"/>
  <c r="Q434" i="4"/>
  <c r="R434" i="4"/>
  <c r="T434" i="4"/>
  <c r="F435" i="4"/>
  <c r="K435" i="4" a="1"/>
  <c r="L435" i="4"/>
  <c r="Q435" i="4"/>
  <c r="R435" i="4"/>
  <c r="T435" i="4"/>
  <c r="F436" i="4"/>
  <c r="K436" i="4" a="1"/>
  <c r="L436" i="4"/>
  <c r="Q436" i="4"/>
  <c r="R436" i="4"/>
  <c r="T436" i="4"/>
  <c r="F437" i="4"/>
  <c r="K437" i="4" a="1"/>
  <c r="L437" i="4"/>
  <c r="Q437" i="4"/>
  <c r="R437" i="4"/>
  <c r="T437" i="4"/>
  <c r="F438" i="4"/>
  <c r="K438" i="4" s="1" a="1"/>
  <c r="L438" i="4"/>
  <c r="Q438" i="4"/>
  <c r="R438" i="4"/>
  <c r="T438" i="4"/>
  <c r="F439" i="4"/>
  <c r="K439" i="4" a="1"/>
  <c r="L439" i="4"/>
  <c r="Q439" i="4"/>
  <c r="R439" i="4"/>
  <c r="T439" i="4"/>
  <c r="F440" i="4"/>
  <c r="K440" i="4" a="1"/>
  <c r="L440" i="4"/>
  <c r="Q440" i="4"/>
  <c r="R440" i="4"/>
  <c r="T440" i="4"/>
  <c r="F441" i="4"/>
  <c r="K441" i="4" a="1"/>
  <c r="L441" i="4"/>
  <c r="Q441" i="4"/>
  <c r="R441" i="4"/>
  <c r="T441" i="4"/>
  <c r="F442" i="4"/>
  <c r="K442" i="4" a="1"/>
  <c r="L442" i="4"/>
  <c r="Q442" i="4"/>
  <c r="R442" i="4"/>
  <c r="T442" i="4"/>
  <c r="F443" i="4"/>
  <c r="K443" i="4" a="1"/>
  <c r="L443" i="4"/>
  <c r="Q443" i="4"/>
  <c r="R443" i="4"/>
  <c r="T443" i="4"/>
  <c r="F444" i="4"/>
  <c r="K444" i="4" a="1"/>
  <c r="L444" i="4"/>
  <c r="Q444" i="4"/>
  <c r="R444" i="4"/>
  <c r="T444" i="4"/>
  <c r="F445" i="4"/>
  <c r="K445" i="4" a="1"/>
  <c r="L445" i="4"/>
  <c r="Q445" i="4"/>
  <c r="R445" i="4"/>
  <c r="T445" i="4"/>
  <c r="F446" i="4"/>
  <c r="K446" i="4" a="1"/>
  <c r="L446" i="4"/>
  <c r="Q446" i="4"/>
  <c r="R446" i="4"/>
  <c r="T446" i="4"/>
  <c r="F447" i="4"/>
  <c r="K447" i="4" a="1"/>
  <c r="L447" i="4"/>
  <c r="Q447" i="4"/>
  <c r="R447" i="4"/>
  <c r="T447" i="4"/>
  <c r="F448" i="4"/>
  <c r="K448" i="4" a="1"/>
  <c r="L448" i="4"/>
  <c r="Q448" i="4"/>
  <c r="R448" i="4"/>
  <c r="T448" i="4"/>
  <c r="F449" i="4"/>
  <c r="K449" i="4" a="1"/>
  <c r="L449" i="4"/>
  <c r="Q449" i="4"/>
  <c r="R449" i="4"/>
  <c r="T449" i="4"/>
  <c r="F450" i="4"/>
  <c r="K450" i="4" a="1"/>
  <c r="L450" i="4"/>
  <c r="Q450" i="4"/>
  <c r="R450" i="4"/>
  <c r="T450" i="4"/>
  <c r="F451" i="4"/>
  <c r="K451" i="4" a="1"/>
  <c r="L451" i="4"/>
  <c r="Q451" i="4"/>
  <c r="R451" i="4"/>
  <c r="T451" i="4"/>
  <c r="F452" i="4"/>
  <c r="K452" i="4" a="1"/>
  <c r="L452" i="4"/>
  <c r="Q452" i="4"/>
  <c r="R452" i="4"/>
  <c r="T452" i="4"/>
  <c r="F453" i="4"/>
  <c r="K453" i="4" a="1"/>
  <c r="L453" i="4"/>
  <c r="Q453" i="4"/>
  <c r="R453" i="4"/>
  <c r="T453" i="4"/>
  <c r="F454" i="4"/>
  <c r="K454" i="4" a="1"/>
  <c r="L454" i="4"/>
  <c r="Q454" i="4"/>
  <c r="R454" i="4"/>
  <c r="T454" i="4"/>
  <c r="F455" i="4"/>
  <c r="K455" i="4" a="1"/>
  <c r="L455" i="4"/>
  <c r="Q455" i="4"/>
  <c r="R455" i="4"/>
  <c r="T455" i="4"/>
  <c r="F456" i="4"/>
  <c r="K456" i="4" a="1"/>
  <c r="L456" i="4"/>
  <c r="Q456" i="4"/>
  <c r="R456" i="4"/>
  <c r="T456" i="4"/>
  <c r="F457" i="4"/>
  <c r="K457" i="4" a="1"/>
  <c r="L457" i="4"/>
  <c r="Q457" i="4"/>
  <c r="R457" i="4"/>
  <c r="T457" i="4"/>
  <c r="F458" i="4"/>
  <c r="K458" i="4" a="1"/>
  <c r="L458" i="4"/>
  <c r="Q458" i="4"/>
  <c r="R458" i="4"/>
  <c r="T458" i="4"/>
  <c r="F459" i="4"/>
  <c r="K459" i="4" a="1"/>
  <c r="L459" i="4"/>
  <c r="Q459" i="4"/>
  <c r="R459" i="4"/>
  <c r="T459" i="4"/>
  <c r="F460" i="4"/>
  <c r="K460" i="4" a="1"/>
  <c r="Q460" i="4"/>
  <c r="R460" i="4"/>
  <c r="T460" i="4"/>
  <c r="F461" i="4"/>
  <c r="K461" i="4" a="1"/>
  <c r="Q461" i="4"/>
  <c r="R461" i="4"/>
  <c r="T461" i="4"/>
  <c r="F462" i="4"/>
  <c r="K462" i="4" a="1"/>
  <c r="Q462" i="4"/>
  <c r="R462" i="4"/>
  <c r="T462" i="4"/>
  <c r="F463" i="4"/>
  <c r="K463" i="4" a="1"/>
  <c r="Q463" i="4"/>
  <c r="R463" i="4"/>
  <c r="T463" i="4"/>
  <c r="F464" i="4"/>
  <c r="K464" i="4" a="1"/>
  <c r="Q464" i="4"/>
  <c r="R464" i="4"/>
  <c r="T464" i="4"/>
  <c r="F465" i="4"/>
  <c r="K465" i="4" a="1"/>
  <c r="Q465" i="4"/>
  <c r="R465" i="4"/>
  <c r="T465" i="4"/>
  <c r="F466" i="4"/>
  <c r="K466" i="4" a="1"/>
  <c r="Q466" i="4"/>
  <c r="R466" i="4"/>
  <c r="T466" i="4"/>
  <c r="F467" i="4"/>
  <c r="K467" i="4" a="1"/>
  <c r="L467" i="4"/>
  <c r="Q467" i="4"/>
  <c r="R467" i="4"/>
  <c r="T467" i="4"/>
  <c r="F468" i="4"/>
  <c r="K468" i="4" a="1"/>
  <c r="Q468" i="4"/>
  <c r="R468" i="4"/>
  <c r="T468" i="4"/>
  <c r="F469" i="4"/>
  <c r="K469" i="4" a="1"/>
  <c r="Q469" i="4"/>
  <c r="R469" i="4"/>
  <c r="T469" i="4"/>
  <c r="F470" i="4"/>
  <c r="K470" i="4" a="1"/>
  <c r="Q470" i="4"/>
  <c r="R470" i="4"/>
  <c r="T470" i="4"/>
  <c r="F471" i="4"/>
  <c r="K471" i="4" a="1"/>
  <c r="Q471" i="4"/>
  <c r="R471" i="4"/>
  <c r="T471" i="4"/>
  <c r="F472" i="4"/>
  <c r="K472" i="4" a="1"/>
  <c r="Q472" i="4"/>
  <c r="R472" i="4"/>
  <c r="T472" i="4"/>
  <c r="F473" i="4"/>
  <c r="K473" i="4" a="1"/>
  <c r="Q473" i="4"/>
  <c r="R473" i="4"/>
  <c r="T473" i="4"/>
  <c r="F474" i="4"/>
  <c r="K474" i="4" a="1"/>
  <c r="Q474" i="4"/>
  <c r="R474" i="4"/>
  <c r="T474" i="4"/>
  <c r="F475" i="4"/>
  <c r="K475" i="4" a="1"/>
  <c r="Q475" i="4"/>
  <c r="R475" i="4"/>
  <c r="T475" i="4"/>
  <c r="F476" i="4"/>
  <c r="K476" i="4" a="1"/>
  <c r="Q476" i="4"/>
  <c r="R476" i="4"/>
  <c r="T476" i="4"/>
  <c r="F477" i="4"/>
  <c r="K477" i="4" s="1" a="1"/>
  <c r="Q477" i="4"/>
  <c r="R477" i="4"/>
  <c r="T477" i="4"/>
  <c r="F478" i="4"/>
  <c r="K478" i="4" a="1"/>
  <c r="Q478" i="4"/>
  <c r="R478" i="4"/>
  <c r="T478" i="4"/>
  <c r="F479" i="4"/>
  <c r="K479" i="4" a="1"/>
  <c r="Q479" i="4"/>
  <c r="R479" i="4"/>
  <c r="T479" i="4"/>
  <c r="F480" i="4"/>
  <c r="K480" i="4" a="1"/>
  <c r="L480" i="4"/>
  <c r="Q480" i="4"/>
  <c r="R480" i="4"/>
  <c r="T480" i="4"/>
  <c r="F481" i="4"/>
  <c r="K481" i="4" a="1"/>
  <c r="L481" i="4"/>
  <c r="Q481" i="4"/>
  <c r="R481" i="4"/>
  <c r="T481" i="4"/>
  <c r="F482" i="4"/>
  <c r="K482" i="4" a="1"/>
  <c r="L482" i="4"/>
  <c r="Q482" i="4"/>
  <c r="R482" i="4"/>
  <c r="T482" i="4"/>
  <c r="F483" i="4"/>
  <c r="K483" i="4" a="1"/>
  <c r="L483" i="4"/>
  <c r="Q483" i="4"/>
  <c r="R483" i="4"/>
  <c r="T483" i="4"/>
  <c r="F484" i="4"/>
  <c r="K484" i="4" a="1"/>
  <c r="L484" i="4"/>
  <c r="Q484" i="4"/>
  <c r="R484" i="4"/>
  <c r="T484" i="4"/>
  <c r="F485" i="4"/>
  <c r="K485" i="4" a="1"/>
  <c r="L485" i="4"/>
  <c r="Q485" i="4"/>
  <c r="R485" i="4"/>
  <c r="T485" i="4"/>
  <c r="F486" i="4"/>
  <c r="K486" i="4" a="1"/>
  <c r="L486" i="4"/>
  <c r="Q486" i="4"/>
  <c r="R486" i="4"/>
  <c r="T486" i="4"/>
  <c r="F487" i="4"/>
  <c r="K487" i="4" a="1"/>
  <c r="L487" i="4"/>
  <c r="Q487" i="4"/>
  <c r="R487" i="4"/>
  <c r="T487" i="4"/>
  <c r="F488" i="4"/>
  <c r="K488" i="4" a="1"/>
  <c r="L488" i="4"/>
  <c r="Q488" i="4"/>
  <c r="R488" i="4"/>
  <c r="T488" i="4"/>
  <c r="F489" i="4"/>
  <c r="K489" i="4" a="1"/>
  <c r="L489" i="4"/>
  <c r="Q489" i="4"/>
  <c r="R489" i="4"/>
  <c r="T489" i="4"/>
  <c r="F490" i="4"/>
  <c r="K490" i="4" a="1"/>
  <c r="L490" i="4"/>
  <c r="Q490" i="4"/>
  <c r="R490" i="4"/>
  <c r="T490" i="4"/>
  <c r="F491" i="4"/>
  <c r="K491" i="4" a="1"/>
  <c r="L491" i="4"/>
  <c r="Q491" i="4"/>
  <c r="R491" i="4"/>
  <c r="T491" i="4"/>
  <c r="F492" i="4"/>
  <c r="K492" i="4" a="1"/>
  <c r="L492" i="4"/>
  <c r="Q492" i="4"/>
  <c r="R492" i="4"/>
  <c r="T492" i="4"/>
  <c r="F493" i="4"/>
  <c r="K493" i="4" a="1"/>
  <c r="L493" i="4"/>
  <c r="Q493" i="4"/>
  <c r="R493" i="4"/>
  <c r="T493" i="4"/>
  <c r="F494" i="4"/>
  <c r="K494" i="4" a="1"/>
  <c r="L494" i="4"/>
  <c r="Q494" i="4"/>
  <c r="R494" i="4"/>
  <c r="T494" i="4"/>
  <c r="F495" i="4"/>
  <c r="K495" i="4" s="1" a="1"/>
  <c r="L495" i="4"/>
  <c r="Q495" i="4"/>
  <c r="R495" i="4"/>
  <c r="T495" i="4"/>
  <c r="F496" i="4"/>
  <c r="K496" i="4" a="1"/>
  <c r="L496" i="4"/>
  <c r="Q496" i="4"/>
  <c r="R496" i="4"/>
  <c r="T496" i="4"/>
  <c r="F497" i="4"/>
  <c r="K497" i="4" a="1"/>
  <c r="L497" i="4"/>
  <c r="Q497" i="4"/>
  <c r="R497" i="4"/>
  <c r="T497" i="4"/>
  <c r="F498" i="4"/>
  <c r="K498" i="4" a="1"/>
  <c r="L498" i="4"/>
  <c r="Q498" i="4"/>
  <c r="R498" i="4"/>
  <c r="T498" i="4"/>
  <c r="F499" i="4"/>
  <c r="K499" i="4" a="1"/>
  <c r="L499" i="4"/>
  <c r="Q499" i="4"/>
  <c r="R499" i="4"/>
  <c r="T499" i="4"/>
  <c r="F500" i="4"/>
  <c r="K500" i="4" a="1"/>
  <c r="L500" i="4"/>
  <c r="Q500" i="4"/>
  <c r="R500" i="4"/>
  <c r="T500" i="4"/>
  <c r="F501" i="4"/>
  <c r="K501" i="4" a="1"/>
  <c r="L501" i="4"/>
  <c r="Q501" i="4"/>
  <c r="R501" i="4"/>
  <c r="T501" i="4"/>
  <c r="F502" i="4"/>
  <c r="K502" i="4" a="1"/>
  <c r="L502" i="4"/>
  <c r="Q502" i="4"/>
  <c r="R502" i="4"/>
  <c r="T502" i="4"/>
  <c r="F503" i="4"/>
  <c r="K503" i="4" a="1"/>
  <c r="L503" i="4"/>
  <c r="Q503" i="4"/>
  <c r="R503" i="4"/>
  <c r="T503" i="4"/>
  <c r="F504" i="4"/>
  <c r="K504" i="4" a="1"/>
  <c r="L504" i="4"/>
  <c r="Q504" i="4"/>
  <c r="R504" i="4"/>
  <c r="T504" i="4"/>
  <c r="F505" i="4"/>
  <c r="K505" i="4" a="1"/>
  <c r="L505" i="4"/>
  <c r="Q505" i="4"/>
  <c r="R505" i="4"/>
  <c r="T505" i="4"/>
  <c r="F506" i="4"/>
  <c r="K506" i="4" a="1"/>
  <c r="L506" i="4"/>
  <c r="Q506" i="4"/>
  <c r="R506" i="4"/>
  <c r="T506" i="4"/>
  <c r="F507" i="4"/>
  <c r="K507" i="4" a="1"/>
  <c r="L507" i="4"/>
  <c r="Q507" i="4"/>
  <c r="R507" i="4"/>
  <c r="T507" i="4"/>
  <c r="F508" i="4"/>
  <c r="K508" i="4" a="1"/>
  <c r="L508" i="4"/>
  <c r="Q508" i="4"/>
  <c r="R508" i="4"/>
  <c r="T508" i="4"/>
  <c r="F509" i="4"/>
  <c r="K509" i="4" a="1"/>
  <c r="L509" i="4"/>
  <c r="Q509" i="4"/>
  <c r="R509" i="4"/>
  <c r="T509" i="4"/>
  <c r="F510" i="4"/>
  <c r="K510" i="4" a="1"/>
  <c r="L510" i="4"/>
  <c r="Q510" i="4"/>
  <c r="R510" i="4"/>
  <c r="T510" i="4"/>
  <c r="F511" i="4"/>
  <c r="K511" i="4" a="1"/>
  <c r="Q511" i="4"/>
  <c r="R511" i="4"/>
  <c r="T511" i="4"/>
  <c r="F512" i="4"/>
  <c r="K512" i="4" a="1"/>
  <c r="Q512" i="4"/>
  <c r="R512" i="4"/>
  <c r="T512" i="4"/>
  <c r="F513" i="4"/>
  <c r="K513" i="4" a="1"/>
  <c r="Q513" i="4"/>
  <c r="R513" i="4"/>
  <c r="T513" i="4"/>
  <c r="F514" i="4"/>
  <c r="K514" i="4" a="1"/>
  <c r="Q514" i="4"/>
  <c r="R514" i="4"/>
  <c r="T514" i="4"/>
  <c r="F515" i="4"/>
  <c r="K515" i="4" a="1"/>
  <c r="Q515" i="4"/>
  <c r="R515" i="4"/>
  <c r="T515" i="4"/>
  <c r="B276" i="3"/>
  <c r="A276" i="3" s="1"/>
  <c r="D276" i="3"/>
  <c r="E276" i="3"/>
  <c r="L275" i="4" s="1"/>
  <c r="B277" i="3"/>
  <c r="A277" i="3" s="1"/>
  <c r="D277" i="3"/>
  <c r="E277" i="3"/>
  <c r="L276" i="4" s="1"/>
  <c r="B278" i="3"/>
  <c r="A278" i="3" s="1"/>
  <c r="D278" i="3"/>
  <c r="E278" i="3"/>
  <c r="L277" i="4" s="1"/>
  <c r="B279" i="3"/>
  <c r="A279" i="3" s="1"/>
  <c r="D279" i="3"/>
  <c r="E279" i="3"/>
  <c r="L278" i="4" s="1"/>
  <c r="B280" i="3"/>
  <c r="A280" i="3" s="1"/>
  <c r="D280" i="3"/>
  <c r="E280" i="3"/>
  <c r="L279" i="4" s="1"/>
  <c r="B281" i="3"/>
  <c r="A281" i="3" s="1"/>
  <c r="D281" i="3"/>
  <c r="E281" i="3"/>
  <c r="L280" i="4" s="1"/>
  <c r="B282" i="3"/>
  <c r="A282" i="3" s="1"/>
  <c r="D282" i="3"/>
  <c r="E282" i="3"/>
  <c r="L281" i="4" s="1"/>
  <c r="B283" i="3"/>
  <c r="A283" i="3" s="1"/>
  <c r="D283" i="3"/>
  <c r="E283" i="3"/>
  <c r="L282" i="4" s="1"/>
  <c r="B284" i="3"/>
  <c r="A284" i="3" s="1"/>
  <c r="D284" i="3"/>
  <c r="E284" i="3"/>
  <c r="L283" i="4" s="1"/>
  <c r="B285" i="3"/>
  <c r="A285" i="3" s="1"/>
  <c r="D285" i="3"/>
  <c r="E285" i="3"/>
  <c r="L284" i="4" s="1"/>
  <c r="B286" i="3"/>
  <c r="A286" i="3" s="1"/>
  <c r="D286" i="3"/>
  <c r="E286" i="3"/>
  <c r="L285" i="4" s="1"/>
  <c r="B287" i="3"/>
  <c r="A287" i="3" s="1"/>
  <c r="D287" i="3"/>
  <c r="E287" i="3"/>
  <c r="B288" i="3"/>
  <c r="A288" i="3" s="1"/>
  <c r="D288" i="3"/>
  <c r="E288" i="3"/>
  <c r="B289" i="3"/>
  <c r="A289" i="3" s="1"/>
  <c r="D289" i="3"/>
  <c r="E289" i="3"/>
  <c r="B290" i="3"/>
  <c r="A290" i="3" s="1"/>
  <c r="D290" i="3"/>
  <c r="E290" i="3"/>
  <c r="B291" i="3"/>
  <c r="A291" i="3" s="1"/>
  <c r="D291" i="3"/>
  <c r="E291" i="3"/>
  <c r="B292" i="3"/>
  <c r="A292" i="3" s="1"/>
  <c r="D292" i="3"/>
  <c r="E292" i="3"/>
  <c r="B293" i="3"/>
  <c r="A293" i="3" s="1"/>
  <c r="D293" i="3"/>
  <c r="E293" i="3"/>
  <c r="B294" i="3"/>
  <c r="A294" i="3" s="1"/>
  <c r="D294" i="3"/>
  <c r="E294" i="3"/>
  <c r="B295" i="3"/>
  <c r="A295" i="3" s="1"/>
  <c r="D295" i="3"/>
  <c r="E295" i="3"/>
  <c r="B296" i="3"/>
  <c r="A296" i="3" s="1"/>
  <c r="D296" i="3"/>
  <c r="E296" i="3"/>
  <c r="B297" i="3"/>
  <c r="A297" i="3" s="1"/>
  <c r="D297" i="3"/>
  <c r="E297" i="3"/>
  <c r="L296" i="4" s="1"/>
  <c r="B298" i="3"/>
  <c r="A298" i="3" s="1"/>
  <c r="D298" i="3"/>
  <c r="E298" i="3"/>
  <c r="L297" i="4" s="1"/>
  <c r="B299" i="3"/>
  <c r="A299" i="3" s="1"/>
  <c r="D299" i="3"/>
  <c r="E299" i="3"/>
  <c r="L298" i="4" s="1"/>
  <c r="B300" i="3"/>
  <c r="A300" i="3" s="1"/>
  <c r="D300" i="3"/>
  <c r="E300" i="3"/>
  <c r="L299" i="4" s="1"/>
  <c r="B301" i="3"/>
  <c r="A301" i="3" s="1"/>
  <c r="D301" i="3"/>
  <c r="E301" i="3"/>
  <c r="L300" i="4" s="1"/>
  <c r="B302" i="3"/>
  <c r="A302" i="3" s="1"/>
  <c r="D302" i="3"/>
  <c r="E302" i="3"/>
  <c r="L301" i="4" s="1"/>
  <c r="B303" i="3"/>
  <c r="A303" i="3" s="1"/>
  <c r="D303" i="3"/>
  <c r="E303" i="3"/>
  <c r="L302" i="4" s="1"/>
  <c r="B304" i="3"/>
  <c r="A304" i="3" s="1"/>
  <c r="D304" i="3"/>
  <c r="E304" i="3"/>
  <c r="L303" i="4" s="1"/>
  <c r="B305" i="3"/>
  <c r="A305" i="3" s="1"/>
  <c r="D305" i="3"/>
  <c r="E305" i="3"/>
  <c r="L304" i="4" s="1"/>
  <c r="B306" i="3"/>
  <c r="A306" i="3" s="1"/>
  <c r="D306" i="3"/>
  <c r="E306" i="3"/>
  <c r="L305" i="4" s="1"/>
  <c r="B307" i="3"/>
  <c r="A307" i="3" s="1"/>
  <c r="D307" i="3"/>
  <c r="E307" i="3"/>
  <c r="L306" i="4" s="1"/>
  <c r="B308" i="3"/>
  <c r="A308" i="3" s="1"/>
  <c r="D308" i="3"/>
  <c r="E308" i="3"/>
  <c r="L307" i="4" s="1"/>
  <c r="B309" i="3"/>
  <c r="A309" i="3" s="1"/>
  <c r="D309" i="3"/>
  <c r="E309" i="3"/>
  <c r="L308" i="4" s="1"/>
  <c r="B310" i="3"/>
  <c r="A310" i="3" s="1"/>
  <c r="D310" i="3"/>
  <c r="E310" i="3"/>
  <c r="L309" i="4" s="1"/>
  <c r="B311" i="3"/>
  <c r="A311" i="3" s="1"/>
  <c r="D311" i="3"/>
  <c r="E311" i="3"/>
  <c r="L310" i="4" s="1"/>
  <c r="B312" i="3"/>
  <c r="A312" i="3" s="1"/>
  <c r="D312" i="3"/>
  <c r="E312" i="3"/>
  <c r="L311" i="4" s="1"/>
  <c r="B313" i="3"/>
  <c r="A313" i="3" s="1"/>
  <c r="D313" i="3"/>
  <c r="E313" i="3"/>
  <c r="L312" i="4" s="1"/>
  <c r="B314" i="3"/>
  <c r="A314" i="3" s="1"/>
  <c r="D314" i="3"/>
  <c r="E314" i="3"/>
  <c r="L313" i="4" s="1"/>
  <c r="B315" i="3"/>
  <c r="A315" i="3" s="1"/>
  <c r="D315" i="3"/>
  <c r="E315" i="3"/>
  <c r="L314" i="4" s="1"/>
  <c r="B316" i="3"/>
  <c r="A316" i="3" s="1"/>
  <c r="D316" i="3"/>
  <c r="E316" i="3"/>
  <c r="L315" i="4" s="1"/>
  <c r="B317" i="3"/>
  <c r="A317" i="3" s="1"/>
  <c r="D317" i="3"/>
  <c r="E317" i="3"/>
  <c r="L316" i="4" s="1"/>
  <c r="B318" i="3"/>
  <c r="A318" i="3" s="1"/>
  <c r="D318" i="3"/>
  <c r="E318" i="3"/>
  <c r="L317" i="4" s="1"/>
  <c r="B319" i="3"/>
  <c r="A319" i="3" s="1"/>
  <c r="D319" i="3"/>
  <c r="E319" i="3"/>
  <c r="L318" i="4" s="1"/>
  <c r="B320" i="3"/>
  <c r="A320" i="3" s="1"/>
  <c r="D320" i="3"/>
  <c r="E320" i="3"/>
  <c r="L319" i="4" s="1"/>
  <c r="B321" i="3"/>
  <c r="A321" i="3" s="1"/>
  <c r="D321" i="3"/>
  <c r="E321" i="3"/>
  <c r="L320" i="4" s="1"/>
  <c r="B322" i="3"/>
  <c r="A322" i="3" s="1"/>
  <c r="D322" i="3"/>
  <c r="E322" i="3"/>
  <c r="L321" i="4" s="1"/>
  <c r="B323" i="3"/>
  <c r="A323" i="3" s="1"/>
  <c r="D323" i="3"/>
  <c r="E323" i="3"/>
  <c r="L322" i="4" s="1"/>
  <c r="B324" i="3"/>
  <c r="A324" i="3" s="1"/>
  <c r="D324" i="3"/>
  <c r="E324" i="3"/>
  <c r="L323" i="4" s="1"/>
  <c r="B325" i="3"/>
  <c r="A325" i="3" s="1"/>
  <c r="D325" i="3"/>
  <c r="E325" i="3"/>
  <c r="L324" i="4" s="1"/>
  <c r="B326" i="3"/>
  <c r="A326" i="3" s="1"/>
  <c r="D326" i="3"/>
  <c r="E326" i="3"/>
  <c r="L325" i="4" s="1"/>
  <c r="B327" i="3"/>
  <c r="A327" i="3" s="1"/>
  <c r="D327" i="3"/>
  <c r="E327" i="3"/>
  <c r="L326" i="4" s="1"/>
  <c r="B328" i="3"/>
  <c r="A328" i="3" s="1"/>
  <c r="D328" i="3"/>
  <c r="E328" i="3"/>
  <c r="L327" i="4" s="1"/>
  <c r="B329" i="3"/>
  <c r="A329" i="3" s="1"/>
  <c r="D329" i="3"/>
  <c r="E329" i="3"/>
  <c r="L328" i="4" s="1"/>
  <c r="B330" i="3"/>
  <c r="A330" i="3" s="1"/>
  <c r="D330" i="3"/>
  <c r="E330" i="3"/>
  <c r="L329" i="4" s="1"/>
  <c r="B331" i="3"/>
  <c r="A331" i="3" s="1"/>
  <c r="D331" i="3"/>
  <c r="E331" i="3"/>
  <c r="L330" i="4" s="1"/>
  <c r="B332" i="3"/>
  <c r="A332" i="3" s="1"/>
  <c r="D332" i="3"/>
  <c r="E332" i="3"/>
  <c r="L331" i="4" s="1"/>
  <c r="B333" i="3"/>
  <c r="A333" i="3" s="1"/>
  <c r="D333" i="3"/>
  <c r="E333" i="3"/>
  <c r="L332" i="4" s="1"/>
  <c r="B334" i="3"/>
  <c r="A334" i="3" s="1"/>
  <c r="D334" i="3"/>
  <c r="E334" i="3"/>
  <c r="L333" i="4" s="1"/>
  <c r="B335" i="3"/>
  <c r="A335" i="3" s="1"/>
  <c r="D335" i="3"/>
  <c r="E335" i="3"/>
  <c r="L334" i="4" s="1"/>
  <c r="B336" i="3"/>
  <c r="A336" i="3" s="1"/>
  <c r="D336" i="3"/>
  <c r="E336" i="3"/>
  <c r="L335" i="4" s="1"/>
  <c r="B337" i="3"/>
  <c r="A337" i="3" s="1"/>
  <c r="D337" i="3"/>
  <c r="E337" i="3"/>
  <c r="L336" i="4" s="1"/>
  <c r="B338" i="3"/>
  <c r="A338" i="3" s="1"/>
  <c r="D338" i="3"/>
  <c r="E338" i="3"/>
  <c r="L337" i="4" s="1"/>
  <c r="B339" i="3"/>
  <c r="A339" i="3" s="1"/>
  <c r="D339" i="3"/>
  <c r="E339" i="3"/>
  <c r="L338" i="4" s="1"/>
  <c r="B340" i="3"/>
  <c r="A340" i="3" s="1"/>
  <c r="D340" i="3"/>
  <c r="E340" i="3"/>
  <c r="L339" i="4" s="1"/>
  <c r="B341" i="3"/>
  <c r="A341" i="3" s="1"/>
  <c r="D341" i="3"/>
  <c r="E341" i="3"/>
  <c r="L340" i="4" s="1"/>
  <c r="B342" i="3"/>
  <c r="A342" i="3" s="1"/>
  <c r="D342" i="3"/>
  <c r="E342" i="3"/>
  <c r="L341" i="4" s="1"/>
  <c r="B343" i="3"/>
  <c r="A343" i="3" s="1"/>
  <c r="D343" i="3"/>
  <c r="E343" i="3"/>
  <c r="L342" i="4" s="1"/>
  <c r="B344" i="3"/>
  <c r="A344" i="3" s="1"/>
  <c r="D344" i="3"/>
  <c r="E344" i="3"/>
  <c r="L343" i="4" s="1"/>
  <c r="B345" i="3"/>
  <c r="A345" i="3" s="1"/>
  <c r="D345" i="3"/>
  <c r="E345" i="3"/>
  <c r="L344" i="4" s="1"/>
  <c r="B346" i="3"/>
  <c r="A346" i="3" s="1"/>
  <c r="D346" i="3"/>
  <c r="E346" i="3"/>
  <c r="B347" i="3"/>
  <c r="A347" i="3" s="1"/>
  <c r="D347" i="3"/>
  <c r="E347" i="3"/>
  <c r="B348" i="3"/>
  <c r="A348" i="3" s="1"/>
  <c r="D348" i="3"/>
  <c r="E348" i="3"/>
  <c r="L347" i="4" s="1"/>
  <c r="B349" i="3"/>
  <c r="A349" i="3" s="1"/>
  <c r="D349" i="3"/>
  <c r="E349" i="3"/>
  <c r="L348" i="4" s="1"/>
  <c r="B350" i="3"/>
  <c r="A350" i="3" s="1"/>
  <c r="D350" i="3"/>
  <c r="E350" i="3"/>
  <c r="B351" i="3"/>
  <c r="A351" i="3" s="1"/>
  <c r="D351" i="3"/>
  <c r="E351" i="3"/>
  <c r="B352" i="3"/>
  <c r="A352" i="3" s="1"/>
  <c r="D352" i="3"/>
  <c r="E352" i="3"/>
  <c r="B353" i="3"/>
  <c r="A353" i="3" s="1"/>
  <c r="D353" i="3"/>
  <c r="E353" i="3"/>
  <c r="B354" i="3"/>
  <c r="A354" i="3" s="1"/>
  <c r="D354" i="3"/>
  <c r="E354" i="3"/>
  <c r="B355" i="3"/>
  <c r="A355" i="3" s="1"/>
  <c r="D355" i="3"/>
  <c r="E355" i="3"/>
  <c r="B356" i="3"/>
  <c r="A356" i="3" s="1"/>
  <c r="D356" i="3"/>
  <c r="E356" i="3"/>
  <c r="B357" i="3"/>
  <c r="A357" i="3" s="1"/>
  <c r="D357" i="3"/>
  <c r="E357" i="3"/>
  <c r="L356" i="4" s="1"/>
  <c r="B358" i="3"/>
  <c r="A358" i="3" s="1"/>
  <c r="D358" i="3"/>
  <c r="E358" i="3"/>
  <c r="L357" i="4" s="1"/>
  <c r="B359" i="3"/>
  <c r="A359" i="3" s="1"/>
  <c r="D359" i="3"/>
  <c r="E359" i="3"/>
  <c r="L358" i="4" s="1"/>
  <c r="B360" i="3"/>
  <c r="A360" i="3" s="1"/>
  <c r="D360" i="3"/>
  <c r="E360" i="3"/>
  <c r="L359" i="4" s="1"/>
  <c r="B361" i="3"/>
  <c r="A361" i="3" s="1"/>
  <c r="D361" i="3"/>
  <c r="E361" i="3"/>
  <c r="L360" i="4" s="1"/>
  <c r="B362" i="3"/>
  <c r="A362" i="3" s="1"/>
  <c r="D362" i="3"/>
  <c r="E362" i="3"/>
  <c r="L361" i="4" s="1"/>
  <c r="B363" i="3"/>
  <c r="A363" i="3" s="1"/>
  <c r="D363" i="3"/>
  <c r="E363" i="3"/>
  <c r="L362" i="4" s="1"/>
  <c r="B364" i="3"/>
  <c r="A364" i="3" s="1"/>
  <c r="D364" i="3"/>
  <c r="E364" i="3"/>
  <c r="L363" i="4" s="1"/>
  <c r="B365" i="3"/>
  <c r="A365" i="3" s="1"/>
  <c r="D365" i="3"/>
  <c r="E365" i="3"/>
  <c r="L364" i="4" s="1"/>
  <c r="B366" i="3"/>
  <c r="A366" i="3" s="1"/>
  <c r="D366" i="3"/>
  <c r="E366" i="3"/>
  <c r="L365" i="4" s="1"/>
  <c r="B367" i="3"/>
  <c r="A367" i="3" s="1"/>
  <c r="D367" i="3"/>
  <c r="E367" i="3"/>
  <c r="L366" i="4" s="1"/>
  <c r="B368" i="3"/>
  <c r="A368" i="3" s="1"/>
  <c r="D368" i="3"/>
  <c r="E368" i="3"/>
  <c r="L367" i="4" s="1"/>
  <c r="B369" i="3"/>
  <c r="A369" i="3" s="1"/>
  <c r="D369" i="3"/>
  <c r="E369" i="3"/>
  <c r="L368" i="4" s="1"/>
  <c r="B370" i="3"/>
  <c r="A370" i="3" s="1"/>
  <c r="D370" i="3"/>
  <c r="E370" i="3"/>
  <c r="L369" i="4" s="1"/>
  <c r="B371" i="3"/>
  <c r="A371" i="3" s="1"/>
  <c r="D371" i="3"/>
  <c r="E371" i="3"/>
  <c r="L370" i="4" s="1"/>
  <c r="B372" i="3"/>
  <c r="A372" i="3" s="1"/>
  <c r="D372" i="3"/>
  <c r="E372" i="3"/>
  <c r="L371" i="4" s="1"/>
  <c r="B373" i="3"/>
  <c r="A373" i="3" s="1"/>
  <c r="D373" i="3"/>
  <c r="E373" i="3"/>
  <c r="L372" i="4" s="1"/>
  <c r="B374" i="3"/>
  <c r="A374" i="3" s="1"/>
  <c r="D374" i="3"/>
  <c r="E374" i="3"/>
  <c r="L373" i="4" s="1"/>
  <c r="B375" i="3"/>
  <c r="A375" i="3" s="1"/>
  <c r="D375" i="3"/>
  <c r="E375" i="3"/>
  <c r="L374" i="4" s="1"/>
  <c r="B376" i="3"/>
  <c r="A376" i="3" s="1"/>
  <c r="D376" i="3"/>
  <c r="E376" i="3"/>
  <c r="L375" i="4" s="1"/>
  <c r="B377" i="3"/>
  <c r="A377" i="3" s="1"/>
  <c r="D377" i="3"/>
  <c r="E377" i="3"/>
  <c r="L376" i="4" s="1"/>
  <c r="B378" i="3"/>
  <c r="A378" i="3" s="1"/>
  <c r="D378" i="3"/>
  <c r="E378" i="3"/>
  <c r="L377" i="4" s="1"/>
  <c r="B379" i="3"/>
  <c r="A379" i="3" s="1"/>
  <c r="D379" i="3"/>
  <c r="E379" i="3"/>
  <c r="L378" i="4" s="1"/>
  <c r="B380" i="3"/>
  <c r="A380" i="3" s="1"/>
  <c r="D380" i="3"/>
  <c r="E380" i="3"/>
  <c r="B381" i="3"/>
  <c r="A381" i="3" s="1"/>
  <c r="D381" i="3"/>
  <c r="E381" i="3"/>
  <c r="B382" i="3"/>
  <c r="A382" i="3" s="1"/>
  <c r="D382" i="3"/>
  <c r="E382" i="3"/>
  <c r="B383" i="3"/>
  <c r="A383" i="3" s="1"/>
  <c r="D383" i="3"/>
  <c r="E383" i="3"/>
  <c r="B384" i="3"/>
  <c r="A384" i="3" s="1"/>
  <c r="D384" i="3"/>
  <c r="E384" i="3"/>
  <c r="B385" i="3"/>
  <c r="A385" i="3" s="1"/>
  <c r="D385" i="3"/>
  <c r="E385" i="3"/>
  <c r="B386" i="3"/>
  <c r="A386" i="3" s="1"/>
  <c r="D386" i="3"/>
  <c r="E386" i="3"/>
  <c r="B387" i="3"/>
  <c r="A387" i="3" s="1"/>
  <c r="D387" i="3"/>
  <c r="E387" i="3"/>
  <c r="B388" i="3"/>
  <c r="A388" i="3" s="1"/>
  <c r="D388" i="3"/>
  <c r="E388" i="3"/>
  <c r="B389" i="3"/>
  <c r="A389" i="3" s="1"/>
  <c r="D389" i="3"/>
  <c r="E389" i="3"/>
  <c r="B390" i="3"/>
  <c r="A390" i="3" s="1"/>
  <c r="D390" i="3"/>
  <c r="E390" i="3"/>
  <c r="B391" i="3"/>
  <c r="A391" i="3" s="1"/>
  <c r="D391" i="3"/>
  <c r="E391" i="3"/>
  <c r="B392" i="3"/>
  <c r="A392" i="3" s="1"/>
  <c r="D392" i="3"/>
  <c r="E392" i="3"/>
  <c r="B393" i="3"/>
  <c r="A393" i="3" s="1"/>
  <c r="D393" i="3"/>
  <c r="E393" i="3"/>
  <c r="B394" i="3"/>
  <c r="A394" i="3" s="1"/>
  <c r="D394" i="3"/>
  <c r="E394" i="3"/>
  <c r="B395" i="3"/>
  <c r="A395" i="3" s="1"/>
  <c r="D395" i="3"/>
  <c r="E395" i="3"/>
  <c r="B396" i="3"/>
  <c r="A396" i="3" s="1"/>
  <c r="D396" i="3"/>
  <c r="E396" i="3"/>
  <c r="B397" i="3"/>
  <c r="A397" i="3" s="1"/>
  <c r="D397" i="3"/>
  <c r="E397" i="3"/>
  <c r="B398" i="3"/>
  <c r="A398" i="3" s="1"/>
  <c r="D398" i="3"/>
  <c r="E398" i="3"/>
  <c r="B399" i="3"/>
  <c r="A399" i="3" s="1"/>
  <c r="D399" i="3"/>
  <c r="E399" i="3"/>
  <c r="B400" i="3"/>
  <c r="A400" i="3" s="1"/>
  <c r="D400" i="3"/>
  <c r="E400" i="3"/>
  <c r="B401" i="3"/>
  <c r="A401" i="3" s="1"/>
  <c r="D401" i="3"/>
  <c r="E401" i="3"/>
  <c r="B402" i="3"/>
  <c r="A402" i="3" s="1"/>
  <c r="D402" i="3"/>
  <c r="E402" i="3"/>
  <c r="B403" i="3"/>
  <c r="A403" i="3" s="1"/>
  <c r="D403" i="3"/>
  <c r="E403" i="3"/>
  <c r="L402" i="4" s="1"/>
  <c r="B404" i="3"/>
  <c r="A404" i="3" s="1"/>
  <c r="D404" i="3"/>
  <c r="E404" i="3"/>
  <c r="L403" i="4" s="1"/>
  <c r="B405" i="3"/>
  <c r="A405" i="3" s="1"/>
  <c r="D405" i="3"/>
  <c r="E405" i="3"/>
  <c r="L404" i="4" s="1"/>
  <c r="B406" i="3"/>
  <c r="A406" i="3" s="1"/>
  <c r="D406" i="3"/>
  <c r="E406" i="3"/>
  <c r="L405" i="4" s="1"/>
  <c r="B407" i="3"/>
  <c r="A407" i="3" s="1"/>
  <c r="D407" i="3"/>
  <c r="E407" i="3"/>
  <c r="L406" i="4" s="1"/>
  <c r="B408" i="3"/>
  <c r="A408" i="3" s="1"/>
  <c r="D408" i="3"/>
  <c r="E408" i="3"/>
  <c r="L407" i="4" s="1"/>
  <c r="B409" i="3"/>
  <c r="A409" i="3" s="1"/>
  <c r="D409" i="3"/>
  <c r="E409" i="3"/>
  <c r="L408" i="4" s="1"/>
  <c r="B410" i="3"/>
  <c r="A410" i="3" s="1"/>
  <c r="D410" i="3"/>
  <c r="E410" i="3"/>
  <c r="L409" i="4" s="1"/>
  <c r="B411" i="3"/>
  <c r="A411" i="3" s="1"/>
  <c r="D411" i="3"/>
  <c r="E411" i="3"/>
  <c r="L410" i="4" s="1"/>
  <c r="B412" i="3"/>
  <c r="A412" i="3" s="1"/>
  <c r="D412" i="3"/>
  <c r="E412" i="3"/>
  <c r="L411" i="4" s="1"/>
  <c r="B413" i="3"/>
  <c r="A413" i="3" s="1"/>
  <c r="D413" i="3"/>
  <c r="E413" i="3"/>
  <c r="L412" i="4" s="1"/>
  <c r="B414" i="3"/>
  <c r="A414" i="3" s="1"/>
  <c r="D414" i="3"/>
  <c r="E414" i="3"/>
  <c r="L413" i="4" s="1"/>
  <c r="B415" i="3"/>
  <c r="A415" i="3" s="1"/>
  <c r="D415" i="3"/>
  <c r="E415" i="3"/>
  <c r="L414" i="4" s="1"/>
  <c r="B416" i="3"/>
  <c r="A416" i="3" s="1"/>
  <c r="D416" i="3"/>
  <c r="E416" i="3"/>
  <c r="L415" i="4" s="1"/>
  <c r="B417" i="3"/>
  <c r="A417" i="3" s="1"/>
  <c r="D417" i="3"/>
  <c r="E417" i="3"/>
  <c r="L416" i="4" s="1"/>
  <c r="B418" i="3"/>
  <c r="A418" i="3" s="1"/>
  <c r="D418" i="3"/>
  <c r="E418" i="3"/>
  <c r="L417" i="4" s="1"/>
  <c r="B419" i="3"/>
  <c r="A419" i="3" s="1"/>
  <c r="D419" i="3"/>
  <c r="E419" i="3"/>
  <c r="L418" i="4" s="1"/>
  <c r="B420" i="3"/>
  <c r="A420" i="3" s="1"/>
  <c r="D420" i="3"/>
  <c r="E420" i="3"/>
  <c r="L419" i="4" s="1"/>
  <c r="B421" i="3"/>
  <c r="A421" i="3" s="1"/>
  <c r="D421" i="3"/>
  <c r="E421" i="3"/>
  <c r="L420" i="4" s="1"/>
  <c r="B422" i="3"/>
  <c r="A422" i="3" s="1"/>
  <c r="D422" i="3"/>
  <c r="E422" i="3"/>
  <c r="L421" i="4" s="1"/>
  <c r="B423" i="3"/>
  <c r="A423" i="3" s="1"/>
  <c r="D423" i="3"/>
  <c r="E423" i="3"/>
  <c r="L422" i="4" s="1"/>
  <c r="B424" i="3"/>
  <c r="A424" i="3" s="1"/>
  <c r="D424" i="3"/>
  <c r="E424" i="3"/>
  <c r="L423" i="4" s="1"/>
  <c r="B425" i="3"/>
  <c r="A425" i="3" s="1"/>
  <c r="D425" i="3"/>
  <c r="E425" i="3"/>
  <c r="B426" i="3"/>
  <c r="A426" i="3" s="1"/>
  <c r="D426" i="3"/>
  <c r="E426" i="3"/>
  <c r="B427" i="3"/>
  <c r="A427" i="3" s="1"/>
  <c r="D427" i="3"/>
  <c r="E427" i="3"/>
  <c r="B428" i="3"/>
  <c r="A428" i="3" s="1"/>
  <c r="D428" i="3"/>
  <c r="E428" i="3"/>
  <c r="B429" i="3"/>
  <c r="A429" i="3" s="1"/>
  <c r="D429" i="3"/>
  <c r="E429" i="3"/>
  <c r="B430" i="3"/>
  <c r="A430" i="3" s="1"/>
  <c r="D430" i="3"/>
  <c r="E430" i="3"/>
  <c r="B431" i="3"/>
  <c r="A431" i="3" s="1"/>
  <c r="D431" i="3"/>
  <c r="E431" i="3"/>
  <c r="B432" i="3"/>
  <c r="A432" i="3" s="1"/>
  <c r="D432" i="3"/>
  <c r="E432" i="3"/>
  <c r="B433" i="3"/>
  <c r="A433" i="3" s="1"/>
  <c r="D433" i="3"/>
  <c r="E433" i="3"/>
  <c r="B434" i="3"/>
  <c r="A434" i="3" s="1"/>
  <c r="D434" i="3"/>
  <c r="E434" i="3"/>
  <c r="B435" i="3"/>
  <c r="A435" i="3" s="1"/>
  <c r="D435" i="3"/>
  <c r="E435" i="3"/>
  <c r="B436" i="3"/>
  <c r="A436" i="3" s="1"/>
  <c r="D436" i="3"/>
  <c r="E436" i="3"/>
  <c r="B437" i="3"/>
  <c r="A437" i="3" s="1"/>
  <c r="D437" i="3"/>
  <c r="E437" i="3"/>
  <c r="B438" i="3"/>
  <c r="A438" i="3" s="1"/>
  <c r="D438" i="3"/>
  <c r="E438" i="3"/>
  <c r="B439" i="3"/>
  <c r="A439" i="3" s="1"/>
  <c r="D439" i="3"/>
  <c r="E439" i="3"/>
  <c r="B440" i="3"/>
  <c r="A440" i="3" s="1"/>
  <c r="D440" i="3"/>
  <c r="E440" i="3"/>
  <c r="B441" i="3"/>
  <c r="A441" i="3" s="1"/>
  <c r="D441" i="3"/>
  <c r="E441" i="3"/>
  <c r="B442" i="3"/>
  <c r="A442" i="3" s="1"/>
  <c r="D442" i="3"/>
  <c r="E442" i="3"/>
  <c r="B443" i="3"/>
  <c r="A443" i="3" s="1"/>
  <c r="D443" i="3"/>
  <c r="E443" i="3"/>
  <c r="B444" i="3"/>
  <c r="A444" i="3" s="1"/>
  <c r="D444" i="3"/>
  <c r="E444" i="3"/>
  <c r="B445" i="3"/>
  <c r="A445" i="3" s="1"/>
  <c r="D445" i="3"/>
  <c r="E445" i="3"/>
  <c r="B446" i="3"/>
  <c r="A446" i="3" s="1"/>
  <c r="D446" i="3"/>
  <c r="E446" i="3"/>
  <c r="B447" i="3"/>
  <c r="A447" i="3" s="1"/>
  <c r="D447" i="3"/>
  <c r="E447" i="3"/>
  <c r="B448" i="3"/>
  <c r="A448" i="3" s="1"/>
  <c r="D448" i="3"/>
  <c r="E448" i="3"/>
  <c r="B449" i="3"/>
  <c r="A449" i="3" s="1"/>
  <c r="D449" i="3"/>
  <c r="E449" i="3"/>
  <c r="B450" i="3"/>
  <c r="A450" i="3" s="1"/>
  <c r="D450" i="3"/>
  <c r="E450" i="3"/>
  <c r="B451" i="3"/>
  <c r="A451" i="3" s="1"/>
  <c r="D451" i="3"/>
  <c r="E451" i="3"/>
  <c r="B452" i="3"/>
  <c r="A452" i="3" s="1"/>
  <c r="D452" i="3"/>
  <c r="E452" i="3"/>
  <c r="B453" i="3"/>
  <c r="A453" i="3" s="1"/>
  <c r="D453" i="3"/>
  <c r="E453" i="3"/>
  <c r="B454" i="3"/>
  <c r="A454" i="3" s="1"/>
  <c r="D454" i="3"/>
  <c r="E454" i="3"/>
  <c r="B455" i="3"/>
  <c r="A455" i="3" s="1"/>
  <c r="D455" i="3"/>
  <c r="E455" i="3"/>
  <c r="B456" i="3"/>
  <c r="A456" i="3" s="1"/>
  <c r="D456" i="3"/>
  <c r="E456" i="3"/>
  <c r="B457" i="3"/>
  <c r="A457" i="3" s="1"/>
  <c r="D457" i="3"/>
  <c r="E457" i="3"/>
  <c r="B458" i="3"/>
  <c r="A458" i="3" s="1"/>
  <c r="D458" i="3"/>
  <c r="E458" i="3"/>
  <c r="B459" i="3"/>
  <c r="A459" i="3" s="1"/>
  <c r="D459" i="3"/>
  <c r="E459" i="3"/>
  <c r="B460" i="3"/>
  <c r="A460" i="3" s="1"/>
  <c r="D460" i="3"/>
  <c r="E460" i="3"/>
  <c r="B461" i="3"/>
  <c r="A461" i="3" s="1"/>
  <c r="D461" i="3"/>
  <c r="E461" i="3"/>
  <c r="L460" i="4" s="1"/>
  <c r="B462" i="3"/>
  <c r="A462" i="3" s="1"/>
  <c r="D462" i="3"/>
  <c r="E462" i="3"/>
  <c r="L461" i="4" s="1"/>
  <c r="B463" i="3"/>
  <c r="A463" i="3" s="1"/>
  <c r="D463" i="3"/>
  <c r="E463" i="3"/>
  <c r="L462" i="4" s="1"/>
  <c r="B464" i="3"/>
  <c r="A464" i="3" s="1"/>
  <c r="D464" i="3"/>
  <c r="E464" i="3"/>
  <c r="L463" i="4" s="1"/>
  <c r="B465" i="3"/>
  <c r="A465" i="3" s="1"/>
  <c r="D465" i="3"/>
  <c r="E465" i="3"/>
  <c r="L464" i="4" s="1"/>
  <c r="B466" i="3"/>
  <c r="A466" i="3" s="1"/>
  <c r="D466" i="3"/>
  <c r="E466" i="3"/>
  <c r="L465" i="4" s="1"/>
  <c r="B467" i="3"/>
  <c r="A467" i="3" s="1"/>
  <c r="D467" i="3"/>
  <c r="E467" i="3"/>
  <c r="L466" i="4" s="1"/>
  <c r="B468" i="3"/>
  <c r="A468" i="3" s="1"/>
  <c r="D468" i="3"/>
  <c r="E468" i="3"/>
  <c r="B469" i="3"/>
  <c r="A469" i="3" s="1"/>
  <c r="D469" i="3"/>
  <c r="E469" i="3"/>
  <c r="L468" i="4" s="1"/>
  <c r="B470" i="3"/>
  <c r="A470" i="3" s="1"/>
  <c r="D470" i="3"/>
  <c r="E470" i="3"/>
  <c r="L469" i="4" s="1"/>
  <c r="B471" i="3"/>
  <c r="A471" i="3" s="1"/>
  <c r="D471" i="3"/>
  <c r="E471" i="3"/>
  <c r="L470" i="4" s="1"/>
  <c r="B472" i="3"/>
  <c r="A472" i="3" s="1"/>
  <c r="D472" i="3"/>
  <c r="E472" i="3"/>
  <c r="L471" i="4" s="1"/>
  <c r="B473" i="3"/>
  <c r="A473" i="3" s="1"/>
  <c r="D473" i="3"/>
  <c r="E473" i="3"/>
  <c r="L472" i="4" s="1"/>
  <c r="B474" i="3"/>
  <c r="A474" i="3" s="1"/>
  <c r="D474" i="3"/>
  <c r="E474" i="3"/>
  <c r="L473" i="4" s="1"/>
  <c r="B475" i="3"/>
  <c r="A475" i="3" s="1"/>
  <c r="D475" i="3"/>
  <c r="E475" i="3"/>
  <c r="L474" i="4" s="1"/>
  <c r="B476" i="3"/>
  <c r="A476" i="3" s="1"/>
  <c r="D476" i="3"/>
  <c r="E476" i="3"/>
  <c r="L475" i="4" s="1"/>
  <c r="B477" i="3"/>
  <c r="A477" i="3" s="1"/>
  <c r="D477" i="3"/>
  <c r="E477" i="3"/>
  <c r="L476" i="4" s="1"/>
  <c r="B478" i="3"/>
  <c r="A478" i="3" s="1"/>
  <c r="D478" i="3"/>
  <c r="E478" i="3"/>
  <c r="L477" i="4" s="1"/>
  <c r="B479" i="3"/>
  <c r="A479" i="3" s="1"/>
  <c r="D479" i="3"/>
  <c r="E479" i="3"/>
  <c r="L478" i="4" s="1"/>
  <c r="B480" i="3"/>
  <c r="A480" i="3" s="1"/>
  <c r="D480" i="3"/>
  <c r="E480" i="3"/>
  <c r="L479" i="4" s="1"/>
  <c r="B481" i="3"/>
  <c r="A481" i="3" s="1"/>
  <c r="D481" i="3"/>
  <c r="E481" i="3"/>
  <c r="B482" i="3"/>
  <c r="A482" i="3" s="1"/>
  <c r="D482" i="3"/>
  <c r="E482" i="3"/>
  <c r="B483" i="3"/>
  <c r="A483" i="3" s="1"/>
  <c r="D483" i="3"/>
  <c r="E483" i="3"/>
  <c r="B484" i="3"/>
  <c r="A484" i="3" s="1"/>
  <c r="D484" i="3"/>
  <c r="E484" i="3"/>
  <c r="B485" i="3"/>
  <c r="A485" i="3" s="1"/>
  <c r="D485" i="3"/>
  <c r="E485" i="3"/>
  <c r="B486" i="3"/>
  <c r="A486" i="3" s="1"/>
  <c r="D486" i="3"/>
  <c r="E486" i="3"/>
  <c r="B487" i="3"/>
  <c r="A487" i="3" s="1"/>
  <c r="D487" i="3"/>
  <c r="E487" i="3"/>
  <c r="B488" i="3"/>
  <c r="A488" i="3" s="1"/>
  <c r="D488" i="3"/>
  <c r="E488" i="3"/>
  <c r="B489" i="3"/>
  <c r="A489" i="3" s="1"/>
  <c r="D489" i="3"/>
  <c r="E489" i="3"/>
  <c r="B490" i="3"/>
  <c r="A490" i="3" s="1"/>
  <c r="D490" i="3"/>
  <c r="E490" i="3"/>
  <c r="B491" i="3"/>
  <c r="A491" i="3" s="1"/>
  <c r="D491" i="3"/>
  <c r="E491" i="3"/>
  <c r="B492" i="3"/>
  <c r="A492" i="3" s="1"/>
  <c r="D492" i="3"/>
  <c r="E492" i="3"/>
  <c r="B493" i="3"/>
  <c r="A493" i="3" s="1"/>
  <c r="D493" i="3"/>
  <c r="E493" i="3"/>
  <c r="B494" i="3"/>
  <c r="A494" i="3" s="1"/>
  <c r="D494" i="3"/>
  <c r="E494" i="3"/>
  <c r="B495" i="3"/>
  <c r="A495" i="3" s="1"/>
  <c r="D495" i="3"/>
  <c r="E495" i="3"/>
  <c r="B496" i="3"/>
  <c r="A496" i="3" s="1"/>
  <c r="D496" i="3"/>
  <c r="E496" i="3"/>
  <c r="B497" i="3"/>
  <c r="A497" i="3" s="1"/>
  <c r="D497" i="3"/>
  <c r="E497" i="3"/>
  <c r="B498" i="3"/>
  <c r="A498" i="3" s="1"/>
  <c r="D498" i="3"/>
  <c r="E498" i="3"/>
  <c r="B499" i="3"/>
  <c r="A499" i="3" s="1"/>
  <c r="D499" i="3"/>
  <c r="E499" i="3"/>
  <c r="B500" i="3"/>
  <c r="A500" i="3" s="1"/>
  <c r="D500" i="3"/>
  <c r="E500" i="3"/>
  <c r="B501" i="3"/>
  <c r="A501" i="3" s="1"/>
  <c r="D501" i="3"/>
  <c r="E501" i="3"/>
  <c r="B502" i="3"/>
  <c r="A502" i="3" s="1"/>
  <c r="D502" i="3"/>
  <c r="E502" i="3"/>
  <c r="B503" i="3"/>
  <c r="A503" i="3" s="1"/>
  <c r="D503" i="3"/>
  <c r="E503" i="3"/>
  <c r="B504" i="3"/>
  <c r="A504" i="3" s="1"/>
  <c r="D504" i="3"/>
  <c r="E504" i="3"/>
  <c r="B505" i="3"/>
  <c r="A505" i="3" s="1"/>
  <c r="D505" i="3"/>
  <c r="E505" i="3"/>
  <c r="B506" i="3"/>
  <c r="A506" i="3" s="1"/>
  <c r="D506" i="3"/>
  <c r="E506" i="3"/>
  <c r="B507" i="3"/>
  <c r="A507" i="3" s="1"/>
  <c r="D507" i="3"/>
  <c r="E507" i="3"/>
  <c r="B508" i="3"/>
  <c r="A508" i="3" s="1"/>
  <c r="D508" i="3"/>
  <c r="E508" i="3"/>
  <c r="B509" i="3"/>
  <c r="A509" i="3" s="1"/>
  <c r="D509" i="3"/>
  <c r="E509" i="3"/>
  <c r="B510" i="3"/>
  <c r="A510" i="3" s="1"/>
  <c r="D510" i="3"/>
  <c r="E510" i="3"/>
  <c r="B511" i="3"/>
  <c r="A511" i="3" s="1"/>
  <c r="D511" i="3"/>
  <c r="E511" i="3"/>
  <c r="B512" i="3"/>
  <c r="A512" i="3" s="1"/>
  <c r="D512" i="3"/>
  <c r="E512" i="3"/>
  <c r="L511" i="4" s="1"/>
  <c r="B513" i="3"/>
  <c r="A513" i="3" s="1"/>
  <c r="D513" i="3"/>
  <c r="E513" i="3"/>
  <c r="L512" i="4" s="1"/>
  <c r="B514" i="3"/>
  <c r="A514" i="3" s="1"/>
  <c r="D514" i="3"/>
  <c r="E514" i="3"/>
  <c r="L513" i="4" s="1"/>
  <c r="B515" i="3"/>
  <c r="A515" i="3" s="1"/>
  <c r="D515" i="3"/>
  <c r="E515" i="3"/>
  <c r="L514" i="4" s="1"/>
  <c r="B516" i="3"/>
  <c r="A516" i="3" s="1"/>
  <c r="D516" i="3"/>
  <c r="E516" i="3"/>
  <c r="L515" i="4" s="1"/>
  <c r="B517" i="3"/>
  <c r="A517" i="3" s="1"/>
  <c r="D517" i="3"/>
  <c r="E517" i="3"/>
  <c r="B1234" i="1"/>
  <c r="C1234" i="1"/>
  <c r="B1235" i="1"/>
  <c r="C1235" i="1"/>
  <c r="B1236" i="1"/>
  <c r="C1236" i="1"/>
  <c r="B1237" i="1"/>
  <c r="C1237" i="1"/>
  <c r="B1238" i="1"/>
  <c r="C1238" i="1"/>
  <c r="B1239" i="1"/>
  <c r="C1239" i="1"/>
  <c r="B1240" i="1"/>
  <c r="C1240" i="1"/>
  <c r="B1241" i="1"/>
  <c r="C1241" i="1"/>
  <c r="B1242" i="1"/>
  <c r="C1242" i="1"/>
  <c r="B1243" i="1"/>
  <c r="C1243" i="1"/>
  <c r="B1244" i="1"/>
  <c r="C1244" i="1"/>
  <c r="B1245" i="1"/>
  <c r="C1245" i="1"/>
  <c r="B1246" i="1"/>
  <c r="C1246" i="1"/>
  <c r="B1247" i="1"/>
  <c r="C1247" i="1"/>
  <c r="B1248" i="1"/>
  <c r="C1248" i="1"/>
  <c r="B1249" i="1"/>
  <c r="C1249" i="1"/>
  <c r="B1250" i="1"/>
  <c r="C1250" i="1"/>
  <c r="B1251" i="1"/>
  <c r="C1251" i="1"/>
  <c r="B1252" i="1"/>
  <c r="C1252" i="1"/>
  <c r="B1253" i="1"/>
  <c r="C1253" i="1"/>
  <c r="B1254" i="1"/>
  <c r="C1254" i="1"/>
  <c r="B1255" i="1"/>
  <c r="C1255" i="1"/>
  <c r="B1256" i="1"/>
  <c r="C1256" i="1"/>
  <c r="B1257" i="1"/>
  <c r="C1257" i="1"/>
  <c r="B1258" i="1"/>
  <c r="C1258" i="1"/>
  <c r="B1259" i="1"/>
  <c r="C1259" i="1"/>
  <c r="B1260" i="1"/>
  <c r="C1260" i="1"/>
  <c r="B1261" i="1"/>
  <c r="C1261" i="1"/>
  <c r="B1262" i="1"/>
  <c r="C1262" i="1"/>
  <c r="B1263" i="1"/>
  <c r="C1263" i="1"/>
  <c r="B1264" i="1"/>
  <c r="C1264" i="1"/>
  <c r="B1265" i="1"/>
  <c r="C1265" i="1"/>
  <c r="B1266" i="1"/>
  <c r="C1266" i="1"/>
  <c r="B1267" i="1"/>
  <c r="C1267" i="1"/>
  <c r="B1268" i="1"/>
  <c r="C1268" i="1"/>
  <c r="B1269" i="1"/>
  <c r="C1269" i="1"/>
  <c r="B1270" i="1"/>
  <c r="C1270" i="1"/>
  <c r="B1271" i="1"/>
  <c r="C1271" i="1"/>
  <c r="B1272" i="1"/>
  <c r="C1272" i="1"/>
  <c r="B1273" i="1"/>
  <c r="C1273" i="1"/>
  <c r="B1274" i="1"/>
  <c r="C1274" i="1"/>
  <c r="B1275" i="1"/>
  <c r="C1275" i="1"/>
  <c r="B1276" i="1"/>
  <c r="C1276" i="1"/>
  <c r="B1277" i="1"/>
  <c r="C1277" i="1"/>
  <c r="B1278" i="1"/>
  <c r="C1278" i="1"/>
  <c r="B1279" i="1"/>
  <c r="C1279" i="1"/>
  <c r="B1280" i="1"/>
  <c r="C1280" i="1"/>
  <c r="B1281" i="1"/>
  <c r="C1281" i="1"/>
  <c r="B1282" i="1"/>
  <c r="C1282" i="1"/>
  <c r="B1283" i="1"/>
  <c r="C1283" i="1"/>
  <c r="B1284" i="1"/>
  <c r="C1284" i="1"/>
  <c r="B1285" i="1"/>
  <c r="C1285" i="1"/>
  <c r="B1286" i="1"/>
  <c r="C1286" i="1"/>
  <c r="B1287" i="1"/>
  <c r="C1287" i="1"/>
  <c r="B1288" i="1"/>
  <c r="C1288" i="1"/>
  <c r="B1289" i="1"/>
  <c r="C1289" i="1"/>
  <c r="B1290" i="1"/>
  <c r="C1290" i="1"/>
  <c r="B1291" i="1"/>
  <c r="C1291" i="1"/>
  <c r="B1292" i="1"/>
  <c r="C1292" i="1"/>
  <c r="B1293" i="1"/>
  <c r="C1293" i="1"/>
  <c r="B1294" i="1"/>
  <c r="C1294" i="1"/>
  <c r="B1295" i="1"/>
  <c r="C1295" i="1"/>
  <c r="B1296" i="1"/>
  <c r="C1296" i="1"/>
  <c r="B1297" i="1"/>
  <c r="C1297" i="1"/>
  <c r="B1298" i="1"/>
  <c r="C1298" i="1"/>
  <c r="B1299" i="1"/>
  <c r="C1299" i="1"/>
  <c r="B1300" i="1"/>
  <c r="C1300" i="1"/>
  <c r="B1301" i="1"/>
  <c r="C1301" i="1"/>
  <c r="B1302" i="1"/>
  <c r="C1302" i="1"/>
  <c r="B1303" i="1"/>
  <c r="C1303" i="1"/>
  <c r="B1304" i="1"/>
  <c r="C1304" i="1"/>
  <c r="B1305" i="1"/>
  <c r="C1305" i="1"/>
  <c r="B1306" i="1"/>
  <c r="C1306" i="1"/>
  <c r="B1307" i="1"/>
  <c r="C1307" i="1"/>
  <c r="B1308" i="1"/>
  <c r="C1308" i="1"/>
  <c r="B1309" i="1"/>
  <c r="C1309" i="1"/>
  <c r="B1310" i="1"/>
  <c r="C1310" i="1"/>
  <c r="B1311" i="1"/>
  <c r="C1311" i="1"/>
  <c r="B1312" i="1"/>
  <c r="C1312" i="1"/>
  <c r="B1313" i="1"/>
  <c r="C1313" i="1"/>
  <c r="B1314" i="1"/>
  <c r="C1314" i="1"/>
  <c r="B1315" i="1"/>
  <c r="C1315" i="1"/>
  <c r="B1316" i="1"/>
  <c r="C1316" i="1"/>
  <c r="B1317" i="1"/>
  <c r="C1317" i="1"/>
  <c r="B1318" i="1"/>
  <c r="C1318" i="1"/>
  <c r="B1319" i="1"/>
  <c r="C1319" i="1"/>
  <c r="B1320" i="1"/>
  <c r="C1320" i="1"/>
  <c r="B1321" i="1"/>
  <c r="C1321" i="1"/>
  <c r="B1322" i="1"/>
  <c r="C1322" i="1"/>
  <c r="B1323" i="1"/>
  <c r="C1323" i="1"/>
  <c r="B1324" i="1"/>
  <c r="C1324" i="1"/>
  <c r="B1325" i="1"/>
  <c r="C1325" i="1"/>
  <c r="B1326" i="1"/>
  <c r="C1326" i="1"/>
  <c r="B1327" i="1"/>
  <c r="C1327" i="1"/>
  <c r="B1328" i="1"/>
  <c r="C1328" i="1"/>
  <c r="B1329" i="1"/>
  <c r="C1329" i="1"/>
  <c r="B1330" i="1"/>
  <c r="C1330" i="1"/>
  <c r="B1331" i="1"/>
  <c r="C1331" i="1"/>
  <c r="B1332" i="1"/>
  <c r="C1332" i="1"/>
  <c r="B1333" i="1"/>
  <c r="C1333" i="1"/>
  <c r="B1334" i="1"/>
  <c r="C1334" i="1"/>
  <c r="B1335" i="1"/>
  <c r="C1335" i="1"/>
  <c r="B1336" i="1"/>
  <c r="C1336" i="1"/>
  <c r="B1337" i="1"/>
  <c r="C1337" i="1"/>
  <c r="B1338" i="1"/>
  <c r="C1338" i="1"/>
  <c r="B1339" i="1"/>
  <c r="C1339" i="1"/>
  <c r="B1340" i="1"/>
  <c r="C1340" i="1"/>
  <c r="B1341" i="1"/>
  <c r="C1341" i="1"/>
  <c r="B1342" i="1"/>
  <c r="C1342" i="1"/>
  <c r="B1343" i="1"/>
  <c r="C1343" i="1"/>
  <c r="B1344" i="1"/>
  <c r="C1344" i="1"/>
  <c r="B1345" i="1"/>
  <c r="C1345" i="1"/>
  <c r="B1346" i="1"/>
  <c r="C1346" i="1"/>
  <c r="B1347" i="1"/>
  <c r="C1347" i="1"/>
  <c r="B1348" i="1"/>
  <c r="C1348" i="1"/>
  <c r="B1349" i="1"/>
  <c r="C1349" i="1"/>
  <c r="B1350" i="1"/>
  <c r="C1350" i="1"/>
  <c r="B1351" i="1"/>
  <c r="C1351" i="1"/>
  <c r="B1352" i="1"/>
  <c r="C1352" i="1"/>
  <c r="B1353" i="1"/>
  <c r="C1353" i="1"/>
  <c r="B1354" i="1"/>
  <c r="C1354" i="1"/>
  <c r="B1355" i="1"/>
  <c r="C1355" i="1"/>
  <c r="B1356" i="1"/>
  <c r="C1356" i="1"/>
  <c r="B1357" i="1"/>
  <c r="C1357" i="1"/>
  <c r="B1358" i="1"/>
  <c r="C1358" i="1"/>
  <c r="B1359" i="1"/>
  <c r="C1359" i="1"/>
  <c r="B1360" i="1"/>
  <c r="C1360" i="1"/>
  <c r="B1361" i="1"/>
  <c r="C1361" i="1"/>
  <c r="B1362" i="1"/>
  <c r="C1362" i="1"/>
  <c r="B1363" i="1"/>
  <c r="C1363" i="1"/>
  <c r="B1364" i="1"/>
  <c r="C1364" i="1"/>
  <c r="B1365" i="1"/>
  <c r="C1365" i="1"/>
  <c r="B1366" i="1"/>
  <c r="C1366" i="1"/>
  <c r="B1367" i="1"/>
  <c r="C1367" i="1"/>
  <c r="B1368" i="1"/>
  <c r="C1368" i="1"/>
  <c r="B1369" i="1"/>
  <c r="C1369" i="1"/>
  <c r="B1370" i="1"/>
  <c r="C1370" i="1"/>
  <c r="B1371" i="1"/>
  <c r="C1371" i="1"/>
  <c r="B1372" i="1"/>
  <c r="C1372" i="1"/>
  <c r="B1373" i="1"/>
  <c r="C1373" i="1"/>
  <c r="B1374" i="1"/>
  <c r="C1374" i="1"/>
  <c r="B1375" i="1"/>
  <c r="C1375" i="1"/>
  <c r="B1376" i="1"/>
  <c r="C1376" i="1"/>
  <c r="B1377" i="1"/>
  <c r="C1377" i="1"/>
  <c r="B1378" i="1"/>
  <c r="C1378" i="1"/>
  <c r="B1379" i="1"/>
  <c r="C1379" i="1"/>
  <c r="B1380" i="1"/>
  <c r="C1380" i="1"/>
  <c r="B1381" i="1"/>
  <c r="C1381" i="1"/>
  <c r="B1382" i="1"/>
  <c r="C1382" i="1"/>
  <c r="B1383" i="1"/>
  <c r="C1383" i="1"/>
  <c r="B1384" i="1"/>
  <c r="C1384" i="1"/>
  <c r="B1385" i="1"/>
  <c r="C1385" i="1"/>
  <c r="B1386" i="1"/>
  <c r="C1386" i="1"/>
  <c r="B1387" i="1"/>
  <c r="C1387" i="1"/>
  <c r="B1388" i="1"/>
  <c r="C1388" i="1"/>
  <c r="B1389" i="1"/>
  <c r="C1389" i="1"/>
  <c r="B1390" i="1"/>
  <c r="C1390" i="1"/>
  <c r="B1391" i="1"/>
  <c r="C1391" i="1"/>
  <c r="B1392" i="1"/>
  <c r="C1392" i="1"/>
  <c r="B1393" i="1"/>
  <c r="C1393" i="1"/>
  <c r="B1394" i="1"/>
  <c r="C1394" i="1"/>
  <c r="B1395" i="1"/>
  <c r="C1395" i="1"/>
  <c r="B1396" i="1"/>
  <c r="C1396" i="1"/>
  <c r="B1397" i="1"/>
  <c r="C1397" i="1"/>
  <c r="B1398" i="1"/>
  <c r="C1398" i="1"/>
  <c r="B1399" i="1"/>
  <c r="C1399" i="1"/>
  <c r="B1400" i="1"/>
  <c r="C1400" i="1"/>
  <c r="B1401" i="1"/>
  <c r="C1401" i="1"/>
  <c r="B1402" i="1"/>
  <c r="C1402" i="1"/>
  <c r="B1403" i="1"/>
  <c r="C1403" i="1"/>
  <c r="B1404" i="1"/>
  <c r="C1404" i="1"/>
  <c r="B1405" i="1"/>
  <c r="C1405" i="1"/>
  <c r="B1406" i="1"/>
  <c r="C1406" i="1"/>
  <c r="B1407" i="1"/>
  <c r="C1407" i="1"/>
  <c r="B1408" i="1"/>
  <c r="C1408" i="1"/>
  <c r="B1409" i="1"/>
  <c r="C1409" i="1"/>
  <c r="B1410" i="1"/>
  <c r="C1410" i="1"/>
  <c r="B1411" i="1"/>
  <c r="C1411" i="1"/>
  <c r="B1412" i="1"/>
  <c r="C1412" i="1"/>
  <c r="B1413" i="1"/>
  <c r="C1413" i="1"/>
  <c r="B1414" i="1"/>
  <c r="C1414" i="1"/>
  <c r="B1415" i="1"/>
  <c r="C1415" i="1"/>
  <c r="B1416" i="1"/>
  <c r="C1416" i="1"/>
  <c r="B1417" i="1"/>
  <c r="C1417" i="1"/>
  <c r="B1418" i="1"/>
  <c r="C1418" i="1"/>
  <c r="B1419" i="1"/>
  <c r="C1419" i="1"/>
  <c r="B1420" i="1"/>
  <c r="C1420" i="1"/>
  <c r="B1421" i="1"/>
  <c r="C1421" i="1"/>
  <c r="B1422" i="1"/>
  <c r="C1422" i="1"/>
  <c r="B1423" i="1"/>
  <c r="C1423" i="1"/>
  <c r="B1424" i="1"/>
  <c r="C1424" i="1"/>
  <c r="B1425" i="1"/>
  <c r="C1425" i="1"/>
  <c r="B1426" i="1"/>
  <c r="C1426" i="1"/>
  <c r="B1427" i="1"/>
  <c r="C1427" i="1"/>
  <c r="B1428" i="1"/>
  <c r="C1428" i="1"/>
  <c r="B1429" i="1"/>
  <c r="C1429" i="1"/>
  <c r="B1430" i="1"/>
  <c r="C1430" i="1"/>
  <c r="B1431" i="1"/>
  <c r="C1431" i="1"/>
  <c r="B1432" i="1"/>
  <c r="C1432" i="1"/>
  <c r="B1433" i="1"/>
  <c r="C1433" i="1"/>
  <c r="B1434" i="1"/>
  <c r="C1434" i="1"/>
  <c r="B1435" i="1"/>
  <c r="C1435" i="1"/>
  <c r="B1436" i="1"/>
  <c r="C1436" i="1"/>
  <c r="B1437" i="1"/>
  <c r="C1437" i="1"/>
  <c r="B1438" i="1"/>
  <c r="C1438" i="1"/>
  <c r="B1439" i="1"/>
  <c r="C1439" i="1"/>
  <c r="B1440" i="1"/>
  <c r="C1440" i="1"/>
  <c r="B1441" i="1"/>
  <c r="C1441" i="1"/>
  <c r="B1442" i="1"/>
  <c r="C1442" i="1"/>
  <c r="B1443" i="1"/>
  <c r="C1443" i="1"/>
  <c r="B1444" i="1"/>
  <c r="C1444" i="1"/>
  <c r="B1445" i="1"/>
  <c r="C1445" i="1"/>
  <c r="B1446" i="1"/>
  <c r="C1446" i="1"/>
  <c r="B1447" i="1"/>
  <c r="C1447" i="1"/>
  <c r="B1448" i="1"/>
  <c r="C1448" i="1"/>
  <c r="B1449" i="1"/>
  <c r="C1449" i="1"/>
  <c r="B1450" i="1"/>
  <c r="C1450" i="1"/>
  <c r="B1451" i="1"/>
  <c r="C1451" i="1"/>
  <c r="B1452" i="1"/>
  <c r="C1452" i="1"/>
  <c r="B1453" i="1"/>
  <c r="C1453" i="1"/>
  <c r="B1454" i="1"/>
  <c r="C1454" i="1"/>
  <c r="B1455" i="1"/>
  <c r="C1455" i="1"/>
  <c r="B1456" i="1"/>
  <c r="C1456" i="1"/>
  <c r="B1457" i="1"/>
  <c r="C1457" i="1"/>
  <c r="B1458" i="1"/>
  <c r="C1458" i="1"/>
  <c r="B1459" i="1"/>
  <c r="C1459" i="1"/>
  <c r="B1460" i="1"/>
  <c r="C1460" i="1"/>
  <c r="B1461" i="1"/>
  <c r="C1461" i="1"/>
  <c r="B1462" i="1"/>
  <c r="C1462" i="1"/>
  <c r="B1463" i="1"/>
  <c r="C1463" i="1"/>
  <c r="B1464" i="1"/>
  <c r="C1464" i="1"/>
  <c r="B1465" i="1"/>
  <c r="C1465" i="1"/>
  <c r="B1466" i="1"/>
  <c r="C1466" i="1"/>
  <c r="B1467" i="1"/>
  <c r="C1467" i="1"/>
  <c r="B1468" i="1"/>
  <c r="C1468" i="1"/>
  <c r="B1469" i="1"/>
  <c r="C1469" i="1"/>
  <c r="B1470" i="1"/>
  <c r="C1470" i="1"/>
  <c r="B1471" i="1"/>
  <c r="C1471" i="1"/>
  <c r="B1472" i="1"/>
  <c r="C1472" i="1"/>
  <c r="B1473" i="1"/>
  <c r="C1473" i="1"/>
  <c r="B1474" i="1"/>
  <c r="C1474" i="1"/>
  <c r="B1475" i="1"/>
  <c r="C1475" i="1"/>
  <c r="B1476" i="1"/>
  <c r="C1476" i="1"/>
  <c r="B1477" i="1"/>
  <c r="C1477" i="1"/>
  <c r="B1478" i="1"/>
  <c r="C1478" i="1"/>
  <c r="B1479" i="1"/>
  <c r="C1479" i="1"/>
  <c r="B1480" i="1"/>
  <c r="C1480" i="1"/>
  <c r="B1481" i="1"/>
  <c r="C1481" i="1"/>
  <c r="B1482" i="1"/>
  <c r="C1482" i="1"/>
  <c r="B1483" i="1"/>
  <c r="C1483" i="1"/>
  <c r="B1484" i="1"/>
  <c r="C1484" i="1"/>
  <c r="B1485" i="1"/>
  <c r="C1485" i="1"/>
  <c r="B1486" i="1"/>
  <c r="C1486" i="1"/>
  <c r="B1487" i="1"/>
  <c r="C1487" i="1"/>
  <c r="B1488" i="1"/>
  <c r="C1488" i="1"/>
  <c r="B1489" i="1"/>
  <c r="C1489" i="1"/>
  <c r="B1490" i="1"/>
  <c r="C1490" i="1"/>
  <c r="B1491" i="1"/>
  <c r="C1491" i="1"/>
  <c r="B1492" i="1"/>
  <c r="C1492" i="1"/>
  <c r="B1493" i="1"/>
  <c r="C1493" i="1"/>
  <c r="B1494" i="1"/>
  <c r="C1494" i="1"/>
  <c r="B1495" i="1"/>
  <c r="C1495" i="1"/>
  <c r="B1496" i="1"/>
  <c r="C1496" i="1"/>
  <c r="B1497" i="1"/>
  <c r="C1497" i="1"/>
  <c r="B1498" i="1"/>
  <c r="C1498" i="1"/>
  <c r="B1499" i="1"/>
  <c r="C1499" i="1"/>
  <c r="B1500" i="1"/>
  <c r="C1500" i="1"/>
  <c r="B1501" i="1"/>
  <c r="C1501" i="1"/>
  <c r="B1502" i="1"/>
  <c r="C1502" i="1"/>
  <c r="B1503" i="1"/>
  <c r="C1503" i="1"/>
  <c r="B1504" i="1"/>
  <c r="C1504" i="1"/>
  <c r="B1505" i="1"/>
  <c r="C1505" i="1"/>
  <c r="B1506" i="1"/>
  <c r="C1506" i="1"/>
  <c r="B1507" i="1"/>
  <c r="C1507" i="1"/>
  <c r="B1508" i="1"/>
  <c r="C1508" i="1"/>
  <c r="B1509" i="1"/>
  <c r="C1509" i="1"/>
  <c r="B1510" i="1"/>
  <c r="C1510" i="1"/>
  <c r="B1511" i="1"/>
  <c r="C1511" i="1"/>
  <c r="B1512" i="1"/>
  <c r="C1512" i="1"/>
  <c r="B1513" i="1"/>
  <c r="C1513" i="1"/>
  <c r="B1514" i="1"/>
  <c r="C1514" i="1"/>
  <c r="B1515" i="1"/>
  <c r="C1515" i="1"/>
  <c r="B1516" i="1"/>
  <c r="C1516" i="1"/>
  <c r="B1517" i="1"/>
  <c r="C1517" i="1"/>
  <c r="B1518" i="1"/>
  <c r="C1518" i="1"/>
  <c r="B1519" i="1"/>
  <c r="C1519" i="1"/>
  <c r="B1520" i="1"/>
  <c r="C1520" i="1"/>
  <c r="B1521" i="1"/>
  <c r="C1521" i="1"/>
  <c r="B1522" i="1"/>
  <c r="C1522" i="1"/>
  <c r="B1523" i="1"/>
  <c r="C1523" i="1"/>
  <c r="B1524" i="1"/>
  <c r="C1524" i="1"/>
  <c r="B1525" i="1"/>
  <c r="C1525" i="1"/>
  <c r="B1526" i="1"/>
  <c r="C1526" i="1"/>
  <c r="B1527" i="1"/>
  <c r="C1527" i="1"/>
  <c r="B1528" i="1"/>
  <c r="C1528" i="1"/>
  <c r="B1529" i="1"/>
  <c r="C1529" i="1"/>
  <c r="B1530" i="1"/>
  <c r="C1530" i="1"/>
  <c r="B1531" i="1"/>
  <c r="C1531" i="1"/>
  <c r="B1532" i="1"/>
  <c r="C1532" i="1"/>
  <c r="B1533" i="1"/>
  <c r="C1533" i="1"/>
  <c r="B1534" i="1"/>
  <c r="C1534" i="1"/>
  <c r="B1535" i="1"/>
  <c r="C1535" i="1"/>
  <c r="B1536" i="1"/>
  <c r="C1536" i="1"/>
  <c r="B1537" i="1"/>
  <c r="C1537" i="1"/>
  <c r="B1538" i="1"/>
  <c r="C1538" i="1"/>
  <c r="B1539" i="1"/>
  <c r="C1539" i="1"/>
  <c r="B1540" i="1"/>
  <c r="C1540" i="1"/>
  <c r="B1541" i="1"/>
  <c r="C1541" i="1"/>
  <c r="B1542" i="1"/>
  <c r="C1542" i="1"/>
  <c r="B1543" i="1"/>
  <c r="C1543" i="1"/>
  <c r="B1544" i="1"/>
  <c r="C1544" i="1"/>
  <c r="B1545" i="1"/>
  <c r="C1545" i="1"/>
  <c r="B1546" i="1"/>
  <c r="C1546" i="1"/>
  <c r="B1547" i="1"/>
  <c r="C1547" i="1"/>
  <c r="B1548" i="1"/>
  <c r="C1548" i="1"/>
  <c r="B1549" i="1"/>
  <c r="C1549" i="1"/>
  <c r="B1550" i="1"/>
  <c r="C1550" i="1"/>
  <c r="B1551" i="1"/>
  <c r="C1551" i="1"/>
  <c r="B1552" i="1"/>
  <c r="C1552" i="1"/>
  <c r="B1553" i="1"/>
  <c r="C1553" i="1"/>
  <c r="B1554" i="1"/>
  <c r="C1554" i="1"/>
  <c r="B1555" i="1"/>
  <c r="C1555" i="1"/>
  <c r="B1556" i="1"/>
  <c r="C1556" i="1"/>
  <c r="B1557" i="1"/>
  <c r="C1557" i="1"/>
  <c r="B1558" i="1"/>
  <c r="C1558" i="1"/>
  <c r="B1559" i="1"/>
  <c r="C1559" i="1"/>
  <c r="B1560" i="1"/>
  <c r="C1560" i="1"/>
  <c r="B1561" i="1"/>
  <c r="C1561" i="1"/>
  <c r="B1562" i="1"/>
  <c r="C1562" i="1"/>
  <c r="B1563" i="1"/>
  <c r="C1563" i="1"/>
  <c r="B1564" i="1"/>
  <c r="C1564" i="1"/>
  <c r="B1565" i="1"/>
  <c r="C1565" i="1"/>
  <c r="B1566" i="1"/>
  <c r="C1566" i="1"/>
  <c r="B1567" i="1"/>
  <c r="C1567" i="1"/>
  <c r="B1568" i="1"/>
  <c r="C1568" i="1"/>
  <c r="B1569" i="1"/>
  <c r="C1569" i="1"/>
  <c r="B1570" i="1"/>
  <c r="C1570" i="1"/>
  <c r="B1571" i="1"/>
  <c r="C1571" i="1"/>
  <c r="B1572" i="1"/>
  <c r="C1572" i="1"/>
  <c r="B1573" i="1"/>
  <c r="C1573" i="1"/>
  <c r="B1574" i="1"/>
  <c r="C1574" i="1"/>
  <c r="B1575" i="1"/>
  <c r="C1575" i="1"/>
  <c r="B1576" i="1"/>
  <c r="C1576" i="1"/>
  <c r="B1577" i="1"/>
  <c r="C1577" i="1"/>
  <c r="B1578" i="1"/>
  <c r="C1578" i="1"/>
  <c r="B1579" i="1"/>
  <c r="C1579" i="1"/>
  <c r="B1580" i="1"/>
  <c r="C1580" i="1"/>
  <c r="B1581" i="1"/>
  <c r="C1581" i="1"/>
  <c r="B1582" i="1"/>
  <c r="C1582" i="1"/>
  <c r="B1583" i="1"/>
  <c r="C1583" i="1"/>
  <c r="B1584" i="1"/>
  <c r="C1584" i="1"/>
  <c r="B1585" i="1"/>
  <c r="C1585" i="1"/>
  <c r="B1586" i="1"/>
  <c r="C1586" i="1"/>
  <c r="B1587" i="1"/>
  <c r="C1587" i="1"/>
  <c r="B1588" i="1"/>
  <c r="C1588" i="1"/>
  <c r="B1589" i="1"/>
  <c r="C1589" i="1"/>
  <c r="B1590" i="1"/>
  <c r="C1590" i="1"/>
  <c r="B1591" i="1"/>
  <c r="C1591" i="1"/>
  <c r="B1592" i="1"/>
  <c r="C1592" i="1"/>
  <c r="B1593" i="1"/>
  <c r="C1593" i="1"/>
  <c r="B1594" i="1"/>
  <c r="C1594" i="1"/>
  <c r="B1595" i="1"/>
  <c r="C1595" i="1"/>
  <c r="B1596" i="1"/>
  <c r="C1596" i="1"/>
  <c r="B1597" i="1"/>
  <c r="C1597" i="1"/>
  <c r="B1598" i="1"/>
  <c r="C1598" i="1"/>
  <c r="B1599" i="1"/>
  <c r="C1599" i="1"/>
  <c r="B1600" i="1"/>
  <c r="C1600" i="1"/>
  <c r="B1601" i="1"/>
  <c r="C1601" i="1"/>
  <c r="B1602" i="1"/>
  <c r="C1602" i="1"/>
  <c r="B1603" i="1"/>
  <c r="C1603" i="1"/>
  <c r="B1604" i="1"/>
  <c r="C1604" i="1"/>
  <c r="B1605" i="1"/>
  <c r="C1605" i="1"/>
  <c r="B1606" i="1"/>
  <c r="C1606" i="1"/>
  <c r="B1607" i="1"/>
  <c r="C1607" i="1"/>
  <c r="B1608" i="1"/>
  <c r="C1608" i="1"/>
  <c r="B1609" i="1"/>
  <c r="C1609" i="1"/>
  <c r="B1610" i="1"/>
  <c r="C1610" i="1"/>
  <c r="B1611" i="1"/>
  <c r="C1611" i="1"/>
  <c r="B1612" i="1"/>
  <c r="C1612" i="1"/>
  <c r="B1613" i="1"/>
  <c r="C1613" i="1"/>
  <c r="B1614" i="1"/>
  <c r="C1614" i="1"/>
  <c r="B1615" i="1"/>
  <c r="C1615" i="1"/>
  <c r="B1616" i="1"/>
  <c r="C1616" i="1"/>
  <c r="B1617" i="1"/>
  <c r="C1617" i="1"/>
  <c r="B1618" i="1"/>
  <c r="C1618" i="1"/>
  <c r="B1619" i="1"/>
  <c r="C1619" i="1"/>
  <c r="B1620" i="1"/>
  <c r="C1620" i="1"/>
  <c r="B1621" i="1"/>
  <c r="C1621" i="1"/>
  <c r="B1622" i="1"/>
  <c r="C1622" i="1"/>
  <c r="B1623" i="1"/>
  <c r="C1623" i="1"/>
  <c r="B1624" i="1"/>
  <c r="C1624" i="1"/>
  <c r="B1625" i="1"/>
  <c r="C1625" i="1"/>
  <c r="B1626" i="1"/>
  <c r="C1626" i="1"/>
  <c r="B1627" i="1"/>
  <c r="C1627" i="1"/>
  <c r="B1628" i="1"/>
  <c r="C1628" i="1"/>
  <c r="B1629" i="1"/>
  <c r="C1629" i="1"/>
  <c r="B1630" i="1"/>
  <c r="C1630" i="1"/>
  <c r="B1631" i="1"/>
  <c r="C1631" i="1"/>
  <c r="B1632" i="1"/>
  <c r="C1632" i="1"/>
  <c r="B1633" i="1"/>
  <c r="C1633" i="1"/>
  <c r="B1634" i="1"/>
  <c r="C1634" i="1"/>
  <c r="B1635" i="1"/>
  <c r="C1635" i="1"/>
  <c r="B1636" i="1"/>
  <c r="C1636" i="1"/>
  <c r="B1637" i="1"/>
  <c r="C1637" i="1"/>
  <c r="B1638" i="1"/>
  <c r="C1638" i="1"/>
  <c r="B1639" i="1"/>
  <c r="C1639" i="1"/>
  <c r="B1640" i="1"/>
  <c r="C1640" i="1"/>
  <c r="B1641" i="1"/>
  <c r="C1641" i="1"/>
  <c r="B1642" i="1"/>
  <c r="C1642" i="1"/>
  <c r="B1643" i="1"/>
  <c r="C1643" i="1"/>
  <c r="B1644" i="1"/>
  <c r="C1644" i="1"/>
  <c r="B1645" i="1"/>
  <c r="C1645" i="1"/>
  <c r="B1646" i="1"/>
  <c r="C1646" i="1"/>
  <c r="B1647" i="1"/>
  <c r="C1647" i="1"/>
  <c r="B1648" i="1"/>
  <c r="C1648" i="1"/>
  <c r="B1649" i="1"/>
  <c r="C1649" i="1"/>
  <c r="B1650" i="1"/>
  <c r="C1650" i="1"/>
  <c r="B1651" i="1"/>
  <c r="C1651" i="1"/>
  <c r="B1652" i="1"/>
  <c r="C1652" i="1"/>
  <c r="B1653" i="1"/>
  <c r="C1653" i="1"/>
  <c r="B1654" i="1"/>
  <c r="C1654" i="1"/>
  <c r="B1655" i="1"/>
  <c r="C1655" i="1"/>
  <c r="B1656" i="1"/>
  <c r="C1656" i="1"/>
  <c r="B1657" i="1"/>
  <c r="C1657" i="1"/>
  <c r="B1658" i="1"/>
  <c r="C1658" i="1"/>
  <c r="B1659" i="1"/>
  <c r="C1659" i="1"/>
  <c r="B1660" i="1"/>
  <c r="C1660" i="1"/>
  <c r="B1661" i="1"/>
  <c r="C1661" i="1"/>
  <c r="B1662" i="1"/>
  <c r="C1662" i="1"/>
  <c r="B1663" i="1"/>
  <c r="C1663" i="1"/>
  <c r="B1664" i="1"/>
  <c r="C1664" i="1"/>
  <c r="B1665" i="1"/>
  <c r="C1665" i="1"/>
  <c r="B1666" i="1"/>
  <c r="C1666" i="1"/>
  <c r="B1667" i="1"/>
  <c r="C1667" i="1"/>
  <c r="B1668" i="1"/>
  <c r="C1668" i="1"/>
  <c r="B1669" i="1"/>
  <c r="C1669" i="1"/>
  <c r="B1670" i="1"/>
  <c r="C1670" i="1"/>
  <c r="B1671" i="1"/>
  <c r="C1671" i="1"/>
  <c r="B1672" i="1"/>
  <c r="C1672" i="1"/>
  <c r="B1673" i="1"/>
  <c r="C1673" i="1"/>
  <c r="B1674" i="1"/>
  <c r="C1674" i="1"/>
  <c r="B1675" i="1"/>
  <c r="C1675" i="1"/>
  <c r="B1676" i="1"/>
  <c r="C1676" i="1"/>
  <c r="B1677" i="1"/>
  <c r="C1677" i="1"/>
  <c r="B1678" i="1"/>
  <c r="C1678" i="1"/>
  <c r="B1679" i="1"/>
  <c r="C1679" i="1"/>
  <c r="B1680" i="1"/>
  <c r="C1680" i="1"/>
  <c r="B1681" i="1"/>
  <c r="C1681" i="1"/>
  <c r="B1682" i="1"/>
  <c r="C1682" i="1"/>
  <c r="B1683" i="1"/>
  <c r="C1683" i="1"/>
  <c r="B1684" i="1"/>
  <c r="C1684" i="1"/>
  <c r="B1685" i="1"/>
  <c r="C1685" i="1"/>
  <c r="B1686" i="1"/>
  <c r="C1686" i="1"/>
  <c r="B1687" i="1"/>
  <c r="C1687" i="1"/>
  <c r="B1688" i="1"/>
  <c r="C1688" i="1"/>
  <c r="B1689" i="1"/>
  <c r="C1689" i="1"/>
  <c r="B1690" i="1"/>
  <c r="C1690" i="1"/>
  <c r="B1691" i="1"/>
  <c r="C1691" i="1"/>
  <c r="B1692" i="1"/>
  <c r="C1692" i="1"/>
  <c r="B1693" i="1"/>
  <c r="C1693" i="1"/>
  <c r="B1694" i="1"/>
  <c r="C1694" i="1"/>
  <c r="B1695" i="1"/>
  <c r="C1695" i="1"/>
  <c r="B1696" i="1"/>
  <c r="C1696" i="1"/>
  <c r="B1697" i="1"/>
  <c r="C1697" i="1"/>
  <c r="B1698" i="1"/>
  <c r="C1698" i="1"/>
  <c r="B1699" i="1"/>
  <c r="C1699" i="1"/>
  <c r="B1700" i="1"/>
  <c r="C1700" i="1"/>
  <c r="B1701" i="1"/>
  <c r="C1701" i="1"/>
  <c r="B1702" i="1"/>
  <c r="C1702" i="1"/>
  <c r="B1703" i="1"/>
  <c r="C1703" i="1"/>
  <c r="B1704" i="1"/>
  <c r="C1704" i="1"/>
  <c r="B1705" i="1"/>
  <c r="C1705" i="1"/>
  <c r="B1706" i="1"/>
  <c r="C1706" i="1"/>
  <c r="B1707" i="1"/>
  <c r="C1707" i="1"/>
  <c r="B1708" i="1"/>
  <c r="C1708" i="1"/>
  <c r="B1709" i="1"/>
  <c r="C1709" i="1"/>
  <c r="B1710" i="1"/>
  <c r="C1710" i="1"/>
  <c r="B1711" i="1"/>
  <c r="C1711" i="1"/>
  <c r="B1712" i="1"/>
  <c r="C1712" i="1"/>
  <c r="B1713" i="1"/>
  <c r="C1713" i="1"/>
  <c r="B1714" i="1"/>
  <c r="C1714" i="1"/>
  <c r="B1715" i="1"/>
  <c r="C1715" i="1"/>
  <c r="B1716" i="1"/>
  <c r="C1716" i="1"/>
  <c r="B1717" i="1"/>
  <c r="C1717" i="1"/>
  <c r="B1718" i="1"/>
  <c r="C1718" i="1"/>
  <c r="B1719" i="1"/>
  <c r="C1719" i="1"/>
  <c r="B1720" i="1"/>
  <c r="C1720" i="1"/>
  <c r="B1721" i="1"/>
  <c r="C1721" i="1"/>
  <c r="B1722" i="1"/>
  <c r="C1722" i="1"/>
  <c r="B1723" i="1"/>
  <c r="C1723" i="1"/>
  <c r="B1724" i="1"/>
  <c r="C1724" i="1"/>
  <c r="B1725" i="1"/>
  <c r="C1725" i="1"/>
  <c r="B1726" i="1"/>
  <c r="C1726" i="1"/>
  <c r="B1727" i="1"/>
  <c r="C1727" i="1"/>
  <c r="B1728" i="1"/>
  <c r="C1728" i="1"/>
  <c r="B1729" i="1"/>
  <c r="C1729" i="1"/>
  <c r="B1730" i="1"/>
  <c r="C1730" i="1"/>
  <c r="B1731" i="1"/>
  <c r="C1731" i="1"/>
  <c r="B1732" i="1"/>
  <c r="C1732" i="1"/>
  <c r="B1733" i="1"/>
  <c r="C1733" i="1"/>
  <c r="B1734" i="1"/>
  <c r="C1734" i="1"/>
  <c r="B1735" i="1"/>
  <c r="C1735" i="1"/>
  <c r="B1736" i="1"/>
  <c r="C1736" i="1"/>
  <c r="B1737" i="1"/>
  <c r="C1737" i="1"/>
  <c r="B1738" i="1"/>
  <c r="C1738" i="1"/>
  <c r="B1739" i="1"/>
  <c r="C1739" i="1"/>
  <c r="B1740" i="1"/>
  <c r="C1740" i="1"/>
  <c r="B1741" i="1"/>
  <c r="C1741" i="1"/>
  <c r="B1742" i="1"/>
  <c r="C1742" i="1"/>
  <c r="B1743" i="1"/>
  <c r="C1743" i="1"/>
  <c r="B1744" i="1"/>
  <c r="C1744" i="1"/>
  <c r="B1745" i="1"/>
  <c r="C1745" i="1"/>
  <c r="B1746" i="1"/>
  <c r="C1746" i="1"/>
  <c r="B1747" i="1"/>
  <c r="C1747" i="1"/>
  <c r="B1748" i="1"/>
  <c r="C1748" i="1"/>
  <c r="B1749" i="1"/>
  <c r="C1749" i="1"/>
  <c r="B1750" i="1"/>
  <c r="C1750" i="1"/>
  <c r="B1751" i="1"/>
  <c r="C1751" i="1"/>
  <c r="B1752" i="1"/>
  <c r="C1752" i="1"/>
  <c r="B1753" i="1"/>
  <c r="C1753" i="1"/>
  <c r="B1754" i="1"/>
  <c r="C1754" i="1"/>
  <c r="B1755" i="1"/>
  <c r="C1755" i="1"/>
  <c r="B1756" i="1"/>
  <c r="C1756" i="1"/>
  <c r="B1757" i="1"/>
  <c r="C1757" i="1"/>
  <c r="B1758" i="1"/>
  <c r="C1758" i="1"/>
  <c r="B1759" i="1"/>
  <c r="C1759" i="1"/>
  <c r="B1760" i="1"/>
  <c r="C1760" i="1"/>
  <c r="B1761" i="1"/>
  <c r="C1761" i="1"/>
  <c r="B1762" i="1"/>
  <c r="C1762" i="1"/>
  <c r="B1763" i="1"/>
  <c r="C1763" i="1"/>
  <c r="B1764" i="1"/>
  <c r="C1764" i="1"/>
  <c r="B1765" i="1"/>
  <c r="C1765" i="1"/>
  <c r="B1766" i="1"/>
  <c r="C1766" i="1"/>
  <c r="B1767" i="1"/>
  <c r="C1767" i="1"/>
  <c r="B1768" i="1"/>
  <c r="C1768" i="1"/>
  <c r="B1769" i="1"/>
  <c r="C1769" i="1"/>
  <c r="B1770" i="1"/>
  <c r="C1770" i="1"/>
  <c r="B1771" i="1"/>
  <c r="C1771" i="1"/>
  <c r="B1772" i="1"/>
  <c r="C1772" i="1"/>
  <c r="B1773" i="1"/>
  <c r="C1773" i="1"/>
  <c r="B1774" i="1"/>
  <c r="C1774" i="1"/>
  <c r="B1775" i="1"/>
  <c r="C1775" i="1"/>
  <c r="B1776" i="1"/>
  <c r="C1776" i="1"/>
  <c r="B1777" i="1"/>
  <c r="C1777" i="1"/>
  <c r="B1778" i="1"/>
  <c r="C1778" i="1"/>
  <c r="B1779" i="1"/>
  <c r="C1779" i="1"/>
  <c r="B1780" i="1"/>
  <c r="C1780" i="1"/>
  <c r="B1781" i="1"/>
  <c r="C1781" i="1"/>
  <c r="B1782" i="1"/>
  <c r="C1782" i="1"/>
  <c r="B1783" i="1"/>
  <c r="C1783" i="1"/>
  <c r="B1784" i="1"/>
  <c r="C1784" i="1"/>
  <c r="B1785" i="1"/>
  <c r="C1785" i="1"/>
  <c r="B1786" i="1"/>
  <c r="C1786" i="1"/>
  <c r="B1787" i="1"/>
  <c r="C1787" i="1"/>
  <c r="B1788" i="1"/>
  <c r="C1788" i="1"/>
  <c r="B1789" i="1"/>
  <c r="C1789" i="1"/>
  <c r="B1790" i="1"/>
  <c r="C1790" i="1"/>
  <c r="B1791" i="1"/>
  <c r="C1791" i="1"/>
  <c r="B1792" i="1"/>
  <c r="C1792" i="1"/>
  <c r="B1793" i="1"/>
  <c r="C1793" i="1"/>
  <c r="B1794" i="1"/>
  <c r="C1794" i="1"/>
  <c r="B1795" i="1"/>
  <c r="C1795" i="1"/>
  <c r="B1796" i="1"/>
  <c r="C1796" i="1"/>
  <c r="B1797" i="1"/>
  <c r="C1797" i="1"/>
  <c r="B1798" i="1"/>
  <c r="C1798" i="1"/>
  <c r="B1799" i="1"/>
  <c r="C1799" i="1"/>
  <c r="B1800" i="1"/>
  <c r="C1800" i="1"/>
  <c r="B1801" i="1"/>
  <c r="C1801" i="1"/>
  <c r="B1802" i="1"/>
  <c r="C1802" i="1"/>
  <c r="B1803" i="1"/>
  <c r="C1803" i="1"/>
  <c r="B1804" i="1"/>
  <c r="C1804" i="1"/>
  <c r="B1805" i="1"/>
  <c r="C1805" i="1"/>
  <c r="B1806" i="1"/>
  <c r="C1806" i="1"/>
  <c r="B1807" i="1"/>
  <c r="C1807" i="1"/>
  <c r="B1808" i="1"/>
  <c r="C1808" i="1"/>
  <c r="B1809" i="1"/>
  <c r="C1809" i="1"/>
  <c r="B1810" i="1"/>
  <c r="C1810" i="1"/>
  <c r="B1811" i="1"/>
  <c r="C1811" i="1"/>
  <c r="B1812" i="1"/>
  <c r="C1812" i="1"/>
  <c r="B1813" i="1"/>
  <c r="C1813" i="1"/>
  <c r="B1814" i="1"/>
  <c r="C1814" i="1"/>
  <c r="B1815" i="1"/>
  <c r="C1815" i="1"/>
  <c r="B1816" i="1"/>
  <c r="C1816" i="1"/>
  <c r="B1817" i="1"/>
  <c r="C1817" i="1"/>
  <c r="B1818" i="1"/>
  <c r="C1818" i="1"/>
  <c r="B1819" i="1"/>
  <c r="C1819" i="1"/>
  <c r="B1820" i="1"/>
  <c r="C1820" i="1"/>
  <c r="B1821" i="1"/>
  <c r="C1821" i="1"/>
  <c r="B1822" i="1"/>
  <c r="C1822" i="1"/>
  <c r="B1823" i="1"/>
  <c r="C1823" i="1"/>
  <c r="B1824" i="1"/>
  <c r="C1824" i="1"/>
  <c r="B1825" i="1"/>
  <c r="C1825" i="1"/>
  <c r="B1826" i="1"/>
  <c r="C1826" i="1"/>
  <c r="B1827" i="1"/>
  <c r="C1827" i="1"/>
  <c r="B1828" i="1"/>
  <c r="C1828" i="1"/>
  <c r="B1829" i="1"/>
  <c r="C1829" i="1"/>
  <c r="B1830" i="1"/>
  <c r="C1830" i="1"/>
  <c r="B1831" i="1"/>
  <c r="C1831" i="1"/>
  <c r="B1832" i="1"/>
  <c r="C1832" i="1"/>
  <c r="B1833" i="1"/>
  <c r="C1833" i="1"/>
  <c r="B1834" i="1"/>
  <c r="C1834" i="1"/>
  <c r="B1835" i="1"/>
  <c r="C1835" i="1"/>
  <c r="B1836" i="1"/>
  <c r="C1836" i="1"/>
  <c r="B1837" i="1"/>
  <c r="C1837" i="1"/>
  <c r="B1838" i="1"/>
  <c r="C1838" i="1"/>
  <c r="B1839" i="1"/>
  <c r="C1839" i="1"/>
  <c r="B1840" i="1"/>
  <c r="C1840" i="1"/>
  <c r="B1841" i="1"/>
  <c r="C1841" i="1"/>
  <c r="B1842" i="1"/>
  <c r="C1842" i="1"/>
  <c r="B1843" i="1"/>
  <c r="C1843" i="1"/>
  <c r="B1844" i="1"/>
  <c r="C1844" i="1"/>
  <c r="B1845" i="1"/>
  <c r="C1845" i="1"/>
  <c r="B1846" i="1"/>
  <c r="C1846" i="1"/>
  <c r="B1847" i="1"/>
  <c r="C1847" i="1"/>
  <c r="B1848" i="1"/>
  <c r="C1848" i="1"/>
  <c r="B1849" i="1"/>
  <c r="C1849" i="1"/>
  <c r="B1850" i="1"/>
  <c r="C1850" i="1"/>
  <c r="B1851" i="1"/>
  <c r="C1851" i="1"/>
  <c r="B1852" i="1"/>
  <c r="C1852" i="1"/>
  <c r="B1853" i="1"/>
  <c r="C1853" i="1"/>
  <c r="B1854" i="1"/>
  <c r="C1854" i="1"/>
  <c r="B1855" i="1"/>
  <c r="C1855" i="1"/>
  <c r="B1856" i="1"/>
  <c r="C1856" i="1"/>
  <c r="B1857" i="1"/>
  <c r="C1857" i="1"/>
  <c r="B1858" i="1"/>
  <c r="C1858" i="1"/>
  <c r="B1859" i="1"/>
  <c r="C1859" i="1"/>
  <c r="B1860" i="1"/>
  <c r="C1860" i="1"/>
  <c r="B1861" i="1"/>
  <c r="C1861" i="1"/>
  <c r="B1862" i="1"/>
  <c r="C1862" i="1"/>
  <c r="B1863" i="1"/>
  <c r="C1863" i="1"/>
  <c r="B1864" i="1"/>
  <c r="C1864" i="1"/>
  <c r="B1865" i="1"/>
  <c r="C1865" i="1"/>
  <c r="B1866" i="1"/>
  <c r="C1866" i="1"/>
  <c r="B1867" i="1"/>
  <c r="C1867" i="1"/>
  <c r="B1868" i="1"/>
  <c r="C1868" i="1"/>
  <c r="B1869" i="1"/>
  <c r="C1869" i="1"/>
  <c r="B1870" i="1"/>
  <c r="C1870" i="1"/>
  <c r="B1871" i="1"/>
  <c r="C1871" i="1"/>
  <c r="B1872" i="1"/>
  <c r="C1872" i="1"/>
  <c r="B1873" i="1"/>
  <c r="C1873" i="1"/>
  <c r="B1874" i="1"/>
  <c r="C1874" i="1"/>
  <c r="B1875" i="1"/>
  <c r="C1875" i="1"/>
  <c r="B1876" i="1"/>
  <c r="C1876" i="1"/>
  <c r="B1877" i="1"/>
  <c r="C1877" i="1"/>
  <c r="B1878" i="1"/>
  <c r="C1878" i="1"/>
  <c r="B1879" i="1"/>
  <c r="C1879" i="1"/>
  <c r="B1880" i="1"/>
  <c r="C1880" i="1"/>
  <c r="B1881" i="1"/>
  <c r="C1881" i="1"/>
  <c r="B1882" i="1"/>
  <c r="C1882" i="1"/>
  <c r="B1883" i="1"/>
  <c r="C1883" i="1"/>
  <c r="B1884" i="1"/>
  <c r="C1884" i="1"/>
  <c r="B1885" i="1"/>
  <c r="C1885" i="1"/>
  <c r="B1886" i="1"/>
  <c r="C1886" i="1"/>
  <c r="B1887" i="1"/>
  <c r="C1887" i="1"/>
  <c r="B1888" i="1"/>
  <c r="C1888" i="1"/>
  <c r="B1889" i="1"/>
  <c r="C1889" i="1"/>
  <c r="B1890" i="1"/>
  <c r="C1890" i="1"/>
  <c r="B1891" i="1"/>
  <c r="C1891" i="1"/>
  <c r="B1892" i="1"/>
  <c r="C1892" i="1"/>
  <c r="B1893" i="1"/>
  <c r="C1893" i="1"/>
  <c r="B1894" i="1"/>
  <c r="C1894" i="1"/>
  <c r="B1895" i="1"/>
  <c r="C1895" i="1"/>
  <c r="B1896" i="1"/>
  <c r="C1896" i="1"/>
  <c r="B1897" i="1"/>
  <c r="C1897" i="1"/>
  <c r="B1898" i="1"/>
  <c r="C1898" i="1"/>
  <c r="B1899" i="1"/>
  <c r="C1899" i="1"/>
  <c r="B1900" i="1"/>
  <c r="C1900" i="1"/>
  <c r="B1901" i="1"/>
  <c r="C1901" i="1"/>
  <c r="B1902" i="1"/>
  <c r="C1902" i="1"/>
  <c r="B1903" i="1"/>
  <c r="C1903" i="1"/>
  <c r="B1904" i="1"/>
  <c r="C1904" i="1"/>
  <c r="B1905" i="1"/>
  <c r="C1905" i="1"/>
  <c r="B1906" i="1"/>
  <c r="C1906" i="1"/>
  <c r="B1907" i="1"/>
  <c r="C1907" i="1"/>
  <c r="B1908" i="1"/>
  <c r="C1908" i="1"/>
  <c r="B1909" i="1"/>
  <c r="C1909" i="1"/>
  <c r="B1910" i="1"/>
  <c r="C1910" i="1"/>
  <c r="B1911" i="1"/>
  <c r="C1911" i="1"/>
  <c r="C1912" i="1"/>
  <c r="B1913" i="1"/>
  <c r="C1913" i="1"/>
  <c r="B1914" i="1"/>
  <c r="C1914" i="1"/>
  <c r="B1915" i="1"/>
  <c r="C1915" i="1"/>
  <c r="B1916" i="1"/>
  <c r="C1916" i="1"/>
  <c r="B1917" i="1"/>
  <c r="C1917" i="1"/>
  <c r="B1918" i="1"/>
  <c r="C1918" i="1"/>
  <c r="B1919" i="1"/>
  <c r="C1919" i="1"/>
  <c r="B1920" i="1"/>
  <c r="C1920" i="1"/>
  <c r="B1921" i="1"/>
  <c r="C1921" i="1"/>
  <c r="B1922" i="1"/>
  <c r="C1922" i="1"/>
  <c r="B1923" i="1"/>
  <c r="C1923" i="1"/>
  <c r="B1924" i="1"/>
  <c r="C1924" i="1"/>
  <c r="B1925" i="1"/>
  <c r="C1925" i="1"/>
  <c r="B1926" i="1"/>
  <c r="C1926" i="1"/>
  <c r="B1927" i="1"/>
  <c r="C1927" i="1"/>
  <c r="B1928" i="1"/>
  <c r="C1928" i="1"/>
  <c r="B1929" i="1"/>
  <c r="C1929" i="1"/>
  <c r="B1930" i="1"/>
  <c r="C1930" i="1"/>
  <c r="B1931" i="1"/>
  <c r="C1931" i="1"/>
  <c r="B1932" i="1"/>
  <c r="C1932" i="1"/>
  <c r="B1933" i="1"/>
  <c r="C1933" i="1"/>
  <c r="B1934" i="1"/>
  <c r="C1934" i="1"/>
  <c r="B1935" i="1"/>
  <c r="C1935" i="1"/>
  <c r="B1936" i="1"/>
  <c r="C1936" i="1"/>
  <c r="B1937" i="1"/>
  <c r="C1937" i="1"/>
  <c r="B1938" i="1"/>
  <c r="C1938" i="1"/>
  <c r="B1939" i="1"/>
  <c r="C1939" i="1"/>
  <c r="B1940" i="1"/>
  <c r="C1940" i="1"/>
  <c r="B1941" i="1"/>
  <c r="C1941" i="1"/>
  <c r="B1942" i="1"/>
  <c r="C1942" i="1"/>
  <c r="B1943" i="1"/>
  <c r="C1943" i="1"/>
  <c r="B1944" i="1"/>
  <c r="C1944" i="1"/>
  <c r="B1945" i="1"/>
  <c r="C1945" i="1"/>
  <c r="B1946" i="1"/>
  <c r="C1946" i="1"/>
  <c r="B1947" i="1"/>
  <c r="C1947" i="1"/>
  <c r="B1948" i="1"/>
  <c r="C1948" i="1"/>
  <c r="B1949" i="1"/>
  <c r="C1949" i="1"/>
  <c r="B1950" i="1"/>
  <c r="C1950" i="1"/>
  <c r="B1951" i="1"/>
  <c r="C1951" i="1"/>
  <c r="B1952" i="1"/>
  <c r="C1952" i="1"/>
  <c r="B1953" i="1"/>
  <c r="C1953" i="1"/>
  <c r="B1954" i="1"/>
  <c r="C1954" i="1"/>
  <c r="B1955" i="1"/>
  <c r="C1955" i="1"/>
  <c r="B1956" i="1"/>
  <c r="C1956" i="1"/>
  <c r="B1957" i="1"/>
  <c r="C1957" i="1"/>
  <c r="B1958" i="1"/>
  <c r="C1958" i="1"/>
  <c r="B1959" i="1"/>
  <c r="C1959" i="1"/>
  <c r="B1960" i="1"/>
  <c r="C1960" i="1"/>
  <c r="B1961" i="1"/>
  <c r="C1961" i="1"/>
  <c r="B1962" i="1"/>
  <c r="C1962" i="1"/>
  <c r="B1963" i="1"/>
  <c r="C1963" i="1"/>
  <c r="B1964" i="1"/>
  <c r="C1964" i="1"/>
  <c r="B1965" i="1"/>
  <c r="C1965" i="1"/>
  <c r="B1966" i="1"/>
  <c r="C1966" i="1"/>
  <c r="B1967" i="1"/>
  <c r="C1967" i="1"/>
  <c r="B1968" i="1"/>
  <c r="C1968" i="1"/>
  <c r="B1969" i="1"/>
  <c r="C1969" i="1"/>
  <c r="B1970" i="1"/>
  <c r="C1970" i="1"/>
  <c r="B1971" i="1"/>
  <c r="C1971" i="1"/>
  <c r="B1972" i="1"/>
  <c r="C1972" i="1"/>
  <c r="B1973" i="1"/>
  <c r="C1973" i="1"/>
  <c r="B1974" i="1"/>
  <c r="C1974" i="1"/>
  <c r="B1975" i="1"/>
  <c r="C1975" i="1"/>
  <c r="B1976" i="1"/>
  <c r="C1976" i="1"/>
  <c r="B1977" i="1"/>
  <c r="C1977" i="1"/>
  <c r="B1978" i="1"/>
  <c r="C1978" i="1"/>
  <c r="B1979" i="1"/>
  <c r="C1979" i="1"/>
  <c r="B1980" i="1"/>
  <c r="C1980" i="1"/>
  <c r="B1981" i="1"/>
  <c r="C1981" i="1"/>
  <c r="B1982" i="1"/>
  <c r="C1982" i="1"/>
  <c r="B1983" i="1"/>
  <c r="C1983" i="1"/>
  <c r="B1984" i="1"/>
  <c r="C1984" i="1"/>
  <c r="B1985" i="1"/>
  <c r="C1985" i="1"/>
  <c r="B1986" i="1"/>
  <c r="C1986" i="1"/>
  <c r="B1987" i="1"/>
  <c r="C1987" i="1"/>
  <c r="B1988" i="1"/>
  <c r="C1988" i="1"/>
  <c r="B1989" i="1"/>
  <c r="C1989" i="1"/>
  <c r="B1990" i="1"/>
  <c r="C1990" i="1"/>
  <c r="B1991" i="1"/>
  <c r="C1991" i="1"/>
  <c r="B1992" i="1"/>
  <c r="C1992" i="1"/>
  <c r="B1993" i="1"/>
  <c r="C1993" i="1"/>
  <c r="B1994" i="1"/>
  <c r="C1994" i="1"/>
  <c r="B1995" i="1"/>
  <c r="C1995" i="1"/>
  <c r="B1996" i="1"/>
  <c r="C1996" i="1"/>
  <c r="B1997" i="1"/>
  <c r="C1997" i="1"/>
  <c r="B1998" i="1"/>
  <c r="C1998" i="1"/>
  <c r="B1999" i="1"/>
  <c r="C1999" i="1"/>
  <c r="B2000" i="1"/>
  <c r="C2000" i="1"/>
  <c r="B2001" i="1"/>
  <c r="C2001" i="1"/>
  <c r="B2002" i="1"/>
  <c r="C2002" i="1"/>
  <c r="B2003" i="1"/>
  <c r="C2003" i="1"/>
  <c r="B2004" i="1"/>
  <c r="C2004" i="1"/>
  <c r="B2005" i="1"/>
  <c r="C2005" i="1"/>
  <c r="B2006" i="1"/>
  <c r="C2006" i="1"/>
  <c r="B2007" i="1"/>
  <c r="C2007" i="1"/>
  <c r="B2008" i="1"/>
  <c r="C2008" i="1"/>
  <c r="B2009" i="1"/>
  <c r="C2009" i="1"/>
  <c r="B2010" i="1"/>
  <c r="C2010" i="1"/>
  <c r="B2011" i="1"/>
  <c r="C2011" i="1"/>
  <c r="B2012" i="1"/>
  <c r="C2012" i="1"/>
  <c r="B2013" i="1"/>
  <c r="C2013" i="1"/>
  <c r="B2014" i="1"/>
  <c r="C2014" i="1"/>
  <c r="B2015" i="1"/>
  <c r="C2015" i="1"/>
  <c r="B2016" i="1"/>
  <c r="C2016" i="1"/>
  <c r="B2017" i="1"/>
  <c r="C2017" i="1"/>
  <c r="B2018" i="1"/>
  <c r="C2018" i="1"/>
  <c r="B2019" i="1"/>
  <c r="C2019" i="1"/>
  <c r="B2020" i="1"/>
  <c r="C2020" i="1"/>
  <c r="B2021" i="1"/>
  <c r="C2021" i="1"/>
  <c r="B2022" i="1"/>
  <c r="C2022" i="1"/>
  <c r="B2023" i="1"/>
  <c r="C2023" i="1"/>
  <c r="B2024" i="1"/>
  <c r="C2024" i="1"/>
  <c r="B2025" i="1"/>
  <c r="C2025" i="1"/>
  <c r="B2026" i="1"/>
  <c r="C2026" i="1"/>
  <c r="B2027" i="1"/>
  <c r="C2027" i="1"/>
  <c r="B2028" i="1"/>
  <c r="C2028" i="1"/>
  <c r="B2029" i="1"/>
  <c r="C2029" i="1"/>
  <c r="B2030" i="1"/>
  <c r="C2030" i="1"/>
  <c r="B2031" i="1"/>
  <c r="C2031" i="1"/>
  <c r="B2032" i="1"/>
  <c r="C2032" i="1"/>
  <c r="B2033" i="1"/>
  <c r="C2033" i="1"/>
  <c r="B2034" i="1"/>
  <c r="C2034" i="1"/>
  <c r="B2035" i="1"/>
  <c r="C2035" i="1"/>
  <c r="B2036" i="1"/>
  <c r="C2036" i="1"/>
  <c r="B2037" i="1"/>
  <c r="C2037" i="1"/>
  <c r="B2038" i="1"/>
  <c r="C2038" i="1"/>
  <c r="B2039" i="1"/>
  <c r="C2039" i="1"/>
  <c r="B2040" i="1"/>
  <c r="C2040" i="1"/>
  <c r="B2041" i="1"/>
  <c r="C2041" i="1"/>
  <c r="B2042" i="1"/>
  <c r="C2042" i="1"/>
  <c r="B2043" i="1"/>
  <c r="C2043" i="1"/>
  <c r="B2044" i="1"/>
  <c r="C2044" i="1"/>
  <c r="B2045" i="1"/>
  <c r="C2045" i="1"/>
  <c r="B2046" i="1"/>
  <c r="C2046" i="1"/>
  <c r="B2047" i="1"/>
  <c r="C2047" i="1"/>
  <c r="B2048" i="1"/>
  <c r="C2048" i="1"/>
  <c r="B2049" i="1"/>
  <c r="C2049" i="1"/>
  <c r="B2050" i="1"/>
  <c r="C2050" i="1"/>
  <c r="B2051" i="1"/>
  <c r="C2051" i="1"/>
  <c r="B2052" i="1"/>
  <c r="C2052" i="1"/>
  <c r="B2053" i="1"/>
  <c r="C2053" i="1"/>
  <c r="B2054" i="1"/>
  <c r="C2054" i="1"/>
  <c r="B2055" i="1"/>
  <c r="C2055" i="1"/>
  <c r="B2056" i="1"/>
  <c r="C2056" i="1"/>
  <c r="B2057" i="1"/>
  <c r="C2057" i="1"/>
  <c r="B2058" i="1"/>
  <c r="C2058" i="1"/>
  <c r="B2059" i="1"/>
  <c r="C2059" i="1"/>
  <c r="B2060" i="1"/>
  <c r="C2060" i="1"/>
  <c r="B2061" i="1"/>
  <c r="C2061" i="1"/>
  <c r="B2062" i="1"/>
  <c r="C2062" i="1"/>
  <c r="B2063" i="1"/>
  <c r="C2063" i="1"/>
  <c r="B2064" i="1"/>
  <c r="C2064" i="1"/>
  <c r="B2065" i="1"/>
  <c r="C2065" i="1"/>
  <c r="B2066" i="1"/>
  <c r="C2066" i="1"/>
  <c r="B2067" i="1"/>
  <c r="C2067" i="1"/>
  <c r="B2068" i="1"/>
  <c r="C2068" i="1"/>
  <c r="B2069" i="1"/>
  <c r="C2069" i="1"/>
  <c r="B2070" i="1"/>
  <c r="C2070" i="1"/>
  <c r="B2071" i="1"/>
  <c r="C2071" i="1"/>
  <c r="B2072" i="1"/>
  <c r="C2072" i="1"/>
  <c r="B2073" i="1"/>
  <c r="C2073" i="1"/>
  <c r="B2074" i="1"/>
  <c r="C2074" i="1"/>
  <c r="B2075" i="1"/>
  <c r="C2075" i="1"/>
  <c r="N259" i="3"/>
  <c r="N260" i="3"/>
  <c r="N261" i="3"/>
  <c r="N262" i="3"/>
  <c r="N263" i="3"/>
  <c r="N264" i="3"/>
  <c r="N265" i="3"/>
  <c r="N266" i="3"/>
  <c r="N267" i="3"/>
  <c r="N268" i="3"/>
  <c r="N269" i="3"/>
  <c r="N270" i="3"/>
  <c r="N271" i="3"/>
  <c r="N272" i="3"/>
  <c r="N273" i="3"/>
  <c r="N274" i="3"/>
  <c r="B5" i="3"/>
  <c r="D5" i="3"/>
  <c r="E5" i="3"/>
  <c r="L4" i="4" s="1"/>
  <c r="B6" i="3"/>
  <c r="D6" i="3"/>
  <c r="E6" i="3"/>
  <c r="L5" i="4" s="1"/>
  <c r="B7" i="3"/>
  <c r="D7" i="3"/>
  <c r="E7" i="3"/>
  <c r="L6" i="4" s="1"/>
  <c r="B8" i="3"/>
  <c r="D8" i="3"/>
  <c r="E8" i="3"/>
  <c r="L7" i="4" s="1"/>
  <c r="B9" i="3"/>
  <c r="D9" i="3"/>
  <c r="E9" i="3"/>
  <c r="L8" i="4" s="1"/>
  <c r="B10" i="3"/>
  <c r="D10" i="3"/>
  <c r="E10" i="3"/>
  <c r="L9" i="4" s="1"/>
  <c r="B11" i="3"/>
  <c r="D11" i="3"/>
  <c r="E11" i="3"/>
  <c r="L10" i="4" s="1"/>
  <c r="B12" i="3"/>
  <c r="D12" i="3"/>
  <c r="E12" i="3"/>
  <c r="L11" i="4" s="1"/>
  <c r="B13" i="3"/>
  <c r="D13" i="3"/>
  <c r="E13" i="3"/>
  <c r="L12" i="4" s="1"/>
  <c r="B14" i="3"/>
  <c r="D14" i="3"/>
  <c r="E14" i="3"/>
  <c r="L13" i="4" s="1"/>
  <c r="B15" i="3"/>
  <c r="D15" i="3"/>
  <c r="E15" i="3"/>
  <c r="L14" i="4" s="1"/>
  <c r="B16" i="3"/>
  <c r="D16" i="3"/>
  <c r="E16" i="3"/>
  <c r="L15" i="4" s="1"/>
  <c r="B17" i="3"/>
  <c r="D17" i="3"/>
  <c r="E17" i="3"/>
  <c r="L16" i="4" s="1"/>
  <c r="B18" i="3"/>
  <c r="D18" i="3"/>
  <c r="E18" i="3"/>
  <c r="L17" i="4" s="1"/>
  <c r="B19" i="3"/>
  <c r="D19" i="3"/>
  <c r="E19" i="3"/>
  <c r="L18" i="4" s="1"/>
  <c r="B20" i="3"/>
  <c r="D20" i="3"/>
  <c r="E20" i="3"/>
  <c r="L19" i="4" s="1"/>
  <c r="B21" i="3"/>
  <c r="D21" i="3"/>
  <c r="E21" i="3"/>
  <c r="L20" i="4" s="1"/>
  <c r="B22" i="3"/>
  <c r="D22" i="3"/>
  <c r="E22" i="3"/>
  <c r="L21" i="4" s="1"/>
  <c r="B23" i="3"/>
  <c r="D23" i="3"/>
  <c r="E23" i="3"/>
  <c r="L22" i="4" s="1"/>
  <c r="B24" i="3"/>
  <c r="D24" i="3"/>
  <c r="E24" i="3"/>
  <c r="L23" i="4" s="1"/>
  <c r="B25" i="3"/>
  <c r="D25" i="3"/>
  <c r="E25" i="3"/>
  <c r="L24" i="4" s="1"/>
  <c r="B26" i="3"/>
  <c r="D26" i="3"/>
  <c r="E26" i="3"/>
  <c r="L25" i="4" s="1"/>
  <c r="B27" i="3"/>
  <c r="D27" i="3"/>
  <c r="E27" i="3"/>
  <c r="L26" i="4" s="1"/>
  <c r="B28" i="3"/>
  <c r="D28" i="3"/>
  <c r="E28" i="3"/>
  <c r="L27" i="4" s="1"/>
  <c r="B29" i="3"/>
  <c r="D29" i="3"/>
  <c r="E29" i="3"/>
  <c r="L28" i="4" s="1"/>
  <c r="B30" i="3"/>
  <c r="D30" i="3"/>
  <c r="E30" i="3"/>
  <c r="L29" i="4" s="1"/>
  <c r="B31" i="3"/>
  <c r="D31" i="3"/>
  <c r="E31" i="3"/>
  <c r="L30" i="4" s="1"/>
  <c r="B32" i="3"/>
  <c r="D32" i="3"/>
  <c r="E32" i="3"/>
  <c r="L31" i="4" s="1"/>
  <c r="B33" i="3"/>
  <c r="D33" i="3"/>
  <c r="E33" i="3"/>
  <c r="L32" i="4" s="1"/>
  <c r="B34" i="3"/>
  <c r="D34" i="3"/>
  <c r="E34" i="3"/>
  <c r="L33" i="4" s="1"/>
  <c r="B35" i="3"/>
  <c r="D35" i="3"/>
  <c r="E35" i="3"/>
  <c r="L34" i="4" s="1"/>
  <c r="B36" i="3"/>
  <c r="D36" i="3"/>
  <c r="E36" i="3"/>
  <c r="L35" i="4" s="1"/>
  <c r="B37" i="3"/>
  <c r="D37" i="3"/>
  <c r="E37" i="3"/>
  <c r="L36" i="4" s="1"/>
  <c r="B38" i="3"/>
  <c r="D38" i="3"/>
  <c r="E38" i="3"/>
  <c r="L37" i="4" s="1"/>
  <c r="B39" i="3"/>
  <c r="D39" i="3"/>
  <c r="E39" i="3"/>
  <c r="L38" i="4" s="1"/>
  <c r="B40" i="3"/>
  <c r="D40" i="3"/>
  <c r="E40" i="3"/>
  <c r="L39" i="4" s="1"/>
  <c r="B41" i="3"/>
  <c r="D41" i="3"/>
  <c r="E41" i="3"/>
  <c r="L40" i="4" s="1"/>
  <c r="B42" i="3"/>
  <c r="D42" i="3"/>
  <c r="E42" i="3"/>
  <c r="L41" i="4" s="1"/>
  <c r="B43" i="3"/>
  <c r="D43" i="3"/>
  <c r="E43" i="3"/>
  <c r="L42" i="4" s="1"/>
  <c r="B44" i="3"/>
  <c r="D44" i="3"/>
  <c r="E44" i="3"/>
  <c r="L43" i="4" s="1"/>
  <c r="B45" i="3"/>
  <c r="D45" i="3"/>
  <c r="E45" i="3"/>
  <c r="L44" i="4" s="1"/>
  <c r="B46" i="3"/>
  <c r="D46" i="3"/>
  <c r="E46" i="3"/>
  <c r="L45" i="4" s="1"/>
  <c r="B47" i="3"/>
  <c r="D47" i="3"/>
  <c r="E47" i="3"/>
  <c r="L46" i="4" s="1"/>
  <c r="B48" i="3"/>
  <c r="D48" i="3"/>
  <c r="E48" i="3"/>
  <c r="L47" i="4" s="1"/>
  <c r="B49" i="3"/>
  <c r="D49" i="3"/>
  <c r="E49" i="3"/>
  <c r="L48" i="4" s="1"/>
  <c r="B50" i="3"/>
  <c r="D50" i="3"/>
  <c r="E50" i="3"/>
  <c r="L49" i="4" s="1"/>
  <c r="B51" i="3"/>
  <c r="D51" i="3"/>
  <c r="E51" i="3"/>
  <c r="L50" i="4" s="1"/>
  <c r="B52" i="3"/>
  <c r="D52" i="3"/>
  <c r="E52" i="3"/>
  <c r="L51" i="4" s="1"/>
  <c r="B53" i="3"/>
  <c r="D53" i="3"/>
  <c r="E53" i="3"/>
  <c r="L52" i="4" s="1"/>
  <c r="B54" i="3"/>
  <c r="D54" i="3"/>
  <c r="E54" i="3"/>
  <c r="L53" i="4" s="1"/>
  <c r="B55" i="3"/>
  <c r="D55" i="3"/>
  <c r="E55" i="3"/>
  <c r="L54" i="4" s="1"/>
  <c r="B56" i="3"/>
  <c r="D56" i="3"/>
  <c r="E56" i="3"/>
  <c r="L55" i="4" s="1"/>
  <c r="B57" i="3"/>
  <c r="D57" i="3"/>
  <c r="E57" i="3"/>
  <c r="L56" i="4" s="1"/>
  <c r="B58" i="3"/>
  <c r="D58" i="3"/>
  <c r="E58" i="3"/>
  <c r="L57" i="4" s="1"/>
  <c r="B59" i="3"/>
  <c r="D59" i="3"/>
  <c r="E59" i="3"/>
  <c r="L58" i="4" s="1"/>
  <c r="B60" i="3"/>
  <c r="D60" i="3"/>
  <c r="E60" i="3"/>
  <c r="L59" i="4" s="1"/>
  <c r="B61" i="3"/>
  <c r="D61" i="3"/>
  <c r="E61" i="3"/>
  <c r="L60" i="4" s="1"/>
  <c r="B62" i="3"/>
  <c r="D62" i="3"/>
  <c r="E62" i="3"/>
  <c r="L61" i="4" s="1"/>
  <c r="B63" i="3"/>
  <c r="D63" i="3"/>
  <c r="E63" i="3"/>
  <c r="L62" i="4" s="1"/>
  <c r="B64" i="3"/>
  <c r="D64" i="3"/>
  <c r="E64" i="3"/>
  <c r="L63" i="4" s="1"/>
  <c r="B65" i="3"/>
  <c r="D65" i="3"/>
  <c r="E65" i="3"/>
  <c r="L64" i="4" s="1"/>
  <c r="B66" i="3"/>
  <c r="D66" i="3"/>
  <c r="E66" i="3"/>
  <c r="L65" i="4" s="1"/>
  <c r="B67" i="3"/>
  <c r="D67" i="3"/>
  <c r="E67" i="3"/>
  <c r="L66" i="4" s="1"/>
  <c r="B68" i="3"/>
  <c r="D68" i="3"/>
  <c r="E68" i="3"/>
  <c r="L67" i="4" s="1"/>
  <c r="B69" i="3"/>
  <c r="D69" i="3"/>
  <c r="E69" i="3"/>
  <c r="L68" i="4" s="1"/>
  <c r="B70" i="3"/>
  <c r="D70" i="3"/>
  <c r="E70" i="3"/>
  <c r="L69" i="4" s="1"/>
  <c r="B71" i="3"/>
  <c r="D71" i="3"/>
  <c r="E71" i="3"/>
  <c r="L70" i="4" s="1"/>
  <c r="B72" i="3"/>
  <c r="D72" i="3"/>
  <c r="E72" i="3"/>
  <c r="L71" i="4" s="1"/>
  <c r="B73" i="3"/>
  <c r="D73" i="3"/>
  <c r="E73" i="3"/>
  <c r="L72" i="4" s="1"/>
  <c r="B74" i="3"/>
  <c r="D74" i="3"/>
  <c r="E74" i="3"/>
  <c r="L73" i="4" s="1"/>
  <c r="B75" i="3"/>
  <c r="D75" i="3"/>
  <c r="E75" i="3"/>
  <c r="L74" i="4" s="1"/>
  <c r="B76" i="3"/>
  <c r="D76" i="3"/>
  <c r="E76" i="3"/>
  <c r="L75" i="4" s="1"/>
  <c r="B77" i="3"/>
  <c r="D77" i="3"/>
  <c r="E77" i="3"/>
  <c r="L76" i="4" s="1"/>
  <c r="B78" i="3"/>
  <c r="D78" i="3"/>
  <c r="E78" i="3"/>
  <c r="L77" i="4" s="1"/>
  <c r="B79" i="3"/>
  <c r="D79" i="3"/>
  <c r="E79" i="3"/>
  <c r="L78" i="4" s="1"/>
  <c r="B80" i="3"/>
  <c r="D80" i="3"/>
  <c r="E80" i="3"/>
  <c r="L79" i="4" s="1"/>
  <c r="B81" i="3"/>
  <c r="D81" i="3"/>
  <c r="E81" i="3"/>
  <c r="L80" i="4" s="1"/>
  <c r="B82" i="3"/>
  <c r="D82" i="3"/>
  <c r="E82" i="3"/>
  <c r="L81" i="4" s="1"/>
  <c r="B83" i="3"/>
  <c r="D83" i="3"/>
  <c r="E83" i="3"/>
  <c r="L82" i="4" s="1"/>
  <c r="B84" i="3"/>
  <c r="D84" i="3"/>
  <c r="E84" i="3"/>
  <c r="L83" i="4" s="1"/>
  <c r="B85" i="3"/>
  <c r="D85" i="3"/>
  <c r="E85" i="3"/>
  <c r="L84" i="4" s="1"/>
  <c r="B86" i="3"/>
  <c r="D86" i="3"/>
  <c r="E86" i="3"/>
  <c r="L85" i="4" s="1"/>
  <c r="B87" i="3"/>
  <c r="D87" i="3"/>
  <c r="E87" i="3"/>
  <c r="L86" i="4" s="1"/>
  <c r="B88" i="3"/>
  <c r="D88" i="3"/>
  <c r="E88" i="3"/>
  <c r="L87" i="4" s="1"/>
  <c r="B89" i="3"/>
  <c r="D89" i="3"/>
  <c r="E89" i="3"/>
  <c r="L88" i="4" s="1"/>
  <c r="B90" i="3"/>
  <c r="D90" i="3"/>
  <c r="E90" i="3"/>
  <c r="L89" i="4" s="1"/>
  <c r="B91" i="3"/>
  <c r="D91" i="3"/>
  <c r="E91" i="3"/>
  <c r="L90" i="4" s="1"/>
  <c r="B92" i="3"/>
  <c r="D92" i="3"/>
  <c r="E92" i="3"/>
  <c r="L91" i="4" s="1"/>
  <c r="B93" i="3"/>
  <c r="D93" i="3"/>
  <c r="E93" i="3"/>
  <c r="L92" i="4" s="1"/>
  <c r="B94" i="3"/>
  <c r="D94" i="3"/>
  <c r="E94" i="3"/>
  <c r="L93" i="4" s="1"/>
  <c r="B95" i="3"/>
  <c r="D95" i="3"/>
  <c r="E95" i="3"/>
  <c r="L94" i="4" s="1"/>
  <c r="B96" i="3"/>
  <c r="D96" i="3"/>
  <c r="E96" i="3"/>
  <c r="L95" i="4" s="1"/>
  <c r="B97" i="3"/>
  <c r="D97" i="3"/>
  <c r="E97" i="3"/>
  <c r="L96" i="4" s="1"/>
  <c r="B98" i="3"/>
  <c r="D98" i="3"/>
  <c r="E98" i="3"/>
  <c r="L97" i="4" s="1"/>
  <c r="B99" i="3"/>
  <c r="D99" i="3"/>
  <c r="E99" i="3"/>
  <c r="L98" i="4" s="1"/>
  <c r="B100" i="3"/>
  <c r="D100" i="3"/>
  <c r="E100" i="3"/>
  <c r="L99" i="4" s="1"/>
  <c r="B101" i="3"/>
  <c r="D101" i="3"/>
  <c r="E101" i="3"/>
  <c r="L100" i="4" s="1"/>
  <c r="B102" i="3"/>
  <c r="D102" i="3"/>
  <c r="E102" i="3"/>
  <c r="L101" i="4" s="1"/>
  <c r="B103" i="3"/>
  <c r="D103" i="3"/>
  <c r="E103" i="3"/>
  <c r="L102" i="4" s="1"/>
  <c r="B104" i="3"/>
  <c r="D104" i="3"/>
  <c r="E104" i="3"/>
  <c r="L103" i="4" s="1"/>
  <c r="B105" i="3"/>
  <c r="D105" i="3"/>
  <c r="E105" i="3"/>
  <c r="L104" i="4" s="1"/>
  <c r="B106" i="3"/>
  <c r="D106" i="3"/>
  <c r="E106" i="3"/>
  <c r="L105" i="4" s="1"/>
  <c r="B107" i="3"/>
  <c r="D107" i="3"/>
  <c r="E107" i="3"/>
  <c r="L106" i="4" s="1"/>
  <c r="B108" i="3"/>
  <c r="D108" i="3"/>
  <c r="E108" i="3"/>
  <c r="L107" i="4" s="1"/>
  <c r="B109" i="3"/>
  <c r="D109" i="3"/>
  <c r="E109" i="3"/>
  <c r="L108" i="4" s="1"/>
  <c r="B110" i="3"/>
  <c r="D110" i="3"/>
  <c r="E110" i="3"/>
  <c r="L109" i="4" s="1"/>
  <c r="B111" i="3"/>
  <c r="D111" i="3"/>
  <c r="E111" i="3"/>
  <c r="L110" i="4" s="1"/>
  <c r="B112" i="3"/>
  <c r="D112" i="3"/>
  <c r="E112" i="3"/>
  <c r="L111" i="4" s="1"/>
  <c r="B113" i="3"/>
  <c r="D113" i="3"/>
  <c r="E113" i="3"/>
  <c r="L112" i="4" s="1"/>
  <c r="B114" i="3"/>
  <c r="D114" i="3"/>
  <c r="E114" i="3"/>
  <c r="L113" i="4" s="1"/>
  <c r="B115" i="3"/>
  <c r="D115" i="3"/>
  <c r="E115" i="3"/>
  <c r="L114" i="4" s="1"/>
  <c r="B116" i="3"/>
  <c r="D116" i="3"/>
  <c r="E116" i="3"/>
  <c r="L115" i="4" s="1"/>
  <c r="B117" i="3"/>
  <c r="D117" i="3"/>
  <c r="E117" i="3"/>
  <c r="L116" i="4" s="1"/>
  <c r="B118" i="3"/>
  <c r="D118" i="3"/>
  <c r="E118" i="3"/>
  <c r="L117" i="4" s="1"/>
  <c r="B119" i="3"/>
  <c r="D119" i="3"/>
  <c r="E119" i="3"/>
  <c r="L118" i="4" s="1"/>
  <c r="B120" i="3"/>
  <c r="D120" i="3"/>
  <c r="E120" i="3"/>
  <c r="L119" i="4" s="1"/>
  <c r="B121" i="3"/>
  <c r="D121" i="3"/>
  <c r="E121" i="3"/>
  <c r="L120" i="4" s="1"/>
  <c r="B122" i="3"/>
  <c r="D122" i="3"/>
  <c r="E122" i="3"/>
  <c r="L121" i="4" s="1"/>
  <c r="B123" i="3"/>
  <c r="D123" i="3"/>
  <c r="E123" i="3"/>
  <c r="L122" i="4" s="1"/>
  <c r="B124" i="3"/>
  <c r="D124" i="3"/>
  <c r="E124" i="3"/>
  <c r="L123" i="4" s="1"/>
  <c r="B125" i="3"/>
  <c r="D125" i="3"/>
  <c r="E125" i="3"/>
  <c r="L124" i="4" s="1"/>
  <c r="B126" i="3"/>
  <c r="D126" i="3"/>
  <c r="E126" i="3"/>
  <c r="L125" i="4" s="1"/>
  <c r="B127" i="3"/>
  <c r="D127" i="3"/>
  <c r="E127" i="3"/>
  <c r="L126" i="4" s="1"/>
  <c r="B128" i="3"/>
  <c r="D128" i="3"/>
  <c r="E128" i="3"/>
  <c r="L127" i="4" s="1"/>
  <c r="B129" i="3"/>
  <c r="D129" i="3"/>
  <c r="E129" i="3"/>
  <c r="L128" i="4" s="1"/>
  <c r="B130" i="3"/>
  <c r="D130" i="3"/>
  <c r="E130" i="3"/>
  <c r="L129" i="4" s="1"/>
  <c r="B131" i="3"/>
  <c r="D131" i="3"/>
  <c r="E131" i="3"/>
  <c r="L130" i="4" s="1"/>
  <c r="B132" i="3"/>
  <c r="D132" i="3"/>
  <c r="E132" i="3"/>
  <c r="L131" i="4" s="1"/>
  <c r="B133" i="3"/>
  <c r="D133" i="3"/>
  <c r="E133" i="3"/>
  <c r="L132" i="4" s="1"/>
  <c r="B134" i="3"/>
  <c r="D134" i="3"/>
  <c r="E134" i="3"/>
  <c r="L133" i="4" s="1"/>
  <c r="B135" i="3"/>
  <c r="D135" i="3"/>
  <c r="E135" i="3"/>
  <c r="L134" i="4" s="1"/>
  <c r="B136" i="3"/>
  <c r="D136" i="3"/>
  <c r="E136" i="3"/>
  <c r="L135" i="4" s="1"/>
  <c r="B137" i="3"/>
  <c r="D137" i="3"/>
  <c r="E137" i="3"/>
  <c r="L136" i="4" s="1"/>
  <c r="B138" i="3"/>
  <c r="D138" i="3"/>
  <c r="E138" i="3"/>
  <c r="L137" i="4" s="1"/>
  <c r="B139" i="3"/>
  <c r="D139" i="3"/>
  <c r="E139" i="3"/>
  <c r="L138" i="4" s="1"/>
  <c r="B140" i="3"/>
  <c r="D140" i="3"/>
  <c r="E140" i="3"/>
  <c r="L139" i="4" s="1"/>
  <c r="B141" i="3"/>
  <c r="D141" i="3"/>
  <c r="E141" i="3"/>
  <c r="L140" i="4" s="1"/>
  <c r="B142" i="3"/>
  <c r="D142" i="3"/>
  <c r="E142" i="3"/>
  <c r="L141" i="4" s="1"/>
  <c r="B143" i="3"/>
  <c r="D143" i="3"/>
  <c r="E143" i="3"/>
  <c r="L142" i="4" s="1"/>
  <c r="B144" i="3"/>
  <c r="D144" i="3"/>
  <c r="E144" i="3"/>
  <c r="L143" i="4" s="1"/>
  <c r="B145" i="3"/>
  <c r="D145" i="3"/>
  <c r="E145" i="3"/>
  <c r="L144" i="4" s="1"/>
  <c r="B146" i="3"/>
  <c r="D146" i="3"/>
  <c r="E146" i="3"/>
  <c r="L145" i="4" s="1"/>
  <c r="B147" i="3"/>
  <c r="D147" i="3"/>
  <c r="E147" i="3"/>
  <c r="L146" i="4" s="1"/>
  <c r="B148" i="3"/>
  <c r="D148" i="3"/>
  <c r="E148" i="3"/>
  <c r="L147" i="4" s="1"/>
  <c r="B149" i="3"/>
  <c r="D149" i="3"/>
  <c r="E149" i="3"/>
  <c r="L148" i="4" s="1"/>
  <c r="B150" i="3"/>
  <c r="D150" i="3"/>
  <c r="E150" i="3"/>
  <c r="L149" i="4" s="1"/>
  <c r="B151" i="3"/>
  <c r="D151" i="3"/>
  <c r="E151" i="3"/>
  <c r="L150" i="4" s="1"/>
  <c r="B152" i="3"/>
  <c r="D152" i="3"/>
  <c r="E152" i="3"/>
  <c r="L151" i="4" s="1"/>
  <c r="B153" i="3"/>
  <c r="D153" i="3"/>
  <c r="E153" i="3"/>
  <c r="L152" i="4" s="1"/>
  <c r="B154" i="3"/>
  <c r="D154" i="3"/>
  <c r="E154" i="3"/>
  <c r="L153" i="4" s="1"/>
  <c r="B155" i="3"/>
  <c r="D155" i="3"/>
  <c r="E155" i="3"/>
  <c r="L154" i="4" s="1"/>
  <c r="B156" i="3"/>
  <c r="D156" i="3"/>
  <c r="E156" i="3"/>
  <c r="L155" i="4" s="1"/>
  <c r="B157" i="3"/>
  <c r="D157" i="3"/>
  <c r="E157" i="3"/>
  <c r="L156" i="4" s="1"/>
  <c r="B158" i="3"/>
  <c r="D158" i="3"/>
  <c r="E158" i="3"/>
  <c r="L157" i="4" s="1"/>
  <c r="B159" i="3"/>
  <c r="D159" i="3"/>
  <c r="E159" i="3"/>
  <c r="L158" i="4" s="1"/>
  <c r="B160" i="3"/>
  <c r="D160" i="3"/>
  <c r="E160" i="3"/>
  <c r="L159" i="4" s="1"/>
  <c r="B161" i="3"/>
  <c r="D161" i="3"/>
  <c r="E161" i="3"/>
  <c r="L160" i="4" s="1"/>
  <c r="B162" i="3"/>
  <c r="D162" i="3"/>
  <c r="E162" i="3"/>
  <c r="L161" i="4" s="1"/>
  <c r="B163" i="3"/>
  <c r="D163" i="3"/>
  <c r="E163" i="3"/>
  <c r="L162" i="4" s="1"/>
  <c r="B164" i="3"/>
  <c r="D164" i="3"/>
  <c r="E164" i="3"/>
  <c r="L163" i="4" s="1"/>
  <c r="B165" i="3"/>
  <c r="D165" i="3"/>
  <c r="E165" i="3"/>
  <c r="L164" i="4" s="1"/>
  <c r="B166" i="3"/>
  <c r="D166" i="3"/>
  <c r="E166" i="3"/>
  <c r="L165" i="4" s="1"/>
  <c r="B167" i="3"/>
  <c r="D167" i="3"/>
  <c r="E167" i="3"/>
  <c r="L166" i="4" s="1"/>
  <c r="B168" i="3"/>
  <c r="D168" i="3"/>
  <c r="E168" i="3"/>
  <c r="L167" i="4" s="1"/>
  <c r="B169" i="3"/>
  <c r="D169" i="3"/>
  <c r="E169" i="3"/>
  <c r="L168" i="4" s="1"/>
  <c r="B170" i="3"/>
  <c r="D170" i="3"/>
  <c r="E170" i="3"/>
  <c r="L169" i="4" s="1"/>
  <c r="B171" i="3"/>
  <c r="D171" i="3"/>
  <c r="E171" i="3"/>
  <c r="L170" i="4" s="1"/>
  <c r="B172" i="3"/>
  <c r="D172" i="3"/>
  <c r="E172" i="3"/>
  <c r="L171" i="4" s="1"/>
  <c r="B173" i="3"/>
  <c r="D173" i="3"/>
  <c r="E173" i="3"/>
  <c r="L172" i="4" s="1"/>
  <c r="B174" i="3"/>
  <c r="D174" i="3"/>
  <c r="E174" i="3"/>
  <c r="L173" i="4" s="1"/>
  <c r="B175" i="3"/>
  <c r="D175" i="3"/>
  <c r="E175" i="3"/>
  <c r="L174" i="4" s="1"/>
  <c r="B176" i="3"/>
  <c r="D176" i="3"/>
  <c r="E176" i="3"/>
  <c r="L175" i="4" s="1"/>
  <c r="B177" i="3"/>
  <c r="D177" i="3"/>
  <c r="E177" i="3"/>
  <c r="L176" i="4" s="1"/>
  <c r="B178" i="3"/>
  <c r="D178" i="3"/>
  <c r="E178" i="3"/>
  <c r="L177" i="4" s="1"/>
  <c r="B179" i="3"/>
  <c r="D179" i="3"/>
  <c r="E179" i="3"/>
  <c r="L178" i="4" s="1"/>
  <c r="B180" i="3"/>
  <c r="D180" i="3"/>
  <c r="E180" i="3"/>
  <c r="L179" i="4" s="1"/>
  <c r="B181" i="3"/>
  <c r="D181" i="3"/>
  <c r="E181" i="3"/>
  <c r="L180" i="4" s="1"/>
  <c r="B182" i="3"/>
  <c r="D182" i="3"/>
  <c r="E182" i="3"/>
  <c r="L181" i="4" s="1"/>
  <c r="B183" i="3"/>
  <c r="D183" i="3"/>
  <c r="E183" i="3"/>
  <c r="L182" i="4" s="1"/>
  <c r="B184" i="3"/>
  <c r="D184" i="3"/>
  <c r="E184" i="3"/>
  <c r="L183" i="4" s="1"/>
  <c r="B185" i="3"/>
  <c r="D185" i="3"/>
  <c r="E185" i="3"/>
  <c r="L184" i="4" s="1"/>
  <c r="B186" i="3"/>
  <c r="D186" i="3"/>
  <c r="E186" i="3"/>
  <c r="L185" i="4" s="1"/>
  <c r="B187" i="3"/>
  <c r="D187" i="3"/>
  <c r="E187" i="3"/>
  <c r="L186" i="4" s="1"/>
  <c r="B188" i="3"/>
  <c r="D188" i="3"/>
  <c r="E188" i="3"/>
  <c r="L187" i="4" s="1"/>
  <c r="B189" i="3"/>
  <c r="D189" i="3"/>
  <c r="E189" i="3"/>
  <c r="L188" i="4" s="1"/>
  <c r="B190" i="3"/>
  <c r="D190" i="3"/>
  <c r="E190" i="3"/>
  <c r="L189" i="4" s="1"/>
  <c r="B191" i="3"/>
  <c r="D191" i="3"/>
  <c r="E191" i="3"/>
  <c r="L190" i="4" s="1"/>
  <c r="B192" i="3"/>
  <c r="D192" i="3"/>
  <c r="E192" i="3"/>
  <c r="L191" i="4" s="1"/>
  <c r="B193" i="3"/>
  <c r="D193" i="3"/>
  <c r="E193" i="3"/>
  <c r="L192" i="4" s="1"/>
  <c r="B194" i="3"/>
  <c r="D194" i="3"/>
  <c r="E194" i="3"/>
  <c r="L193" i="4" s="1"/>
  <c r="B195" i="3"/>
  <c r="D195" i="3"/>
  <c r="E195" i="3"/>
  <c r="L194" i="4" s="1"/>
  <c r="B196" i="3"/>
  <c r="D196" i="3"/>
  <c r="E196" i="3"/>
  <c r="L195" i="4" s="1"/>
  <c r="B197" i="3"/>
  <c r="D197" i="3"/>
  <c r="E197" i="3"/>
  <c r="B198" i="3"/>
  <c r="D198" i="3"/>
  <c r="E198" i="3"/>
  <c r="B199" i="3"/>
  <c r="D199" i="3"/>
  <c r="E199" i="3"/>
  <c r="B200" i="3"/>
  <c r="D200" i="3"/>
  <c r="E200" i="3"/>
  <c r="L199" i="4" s="1"/>
  <c r="B201" i="3"/>
  <c r="D201" i="3"/>
  <c r="E201" i="3"/>
  <c r="L200" i="4" s="1"/>
  <c r="B202" i="3"/>
  <c r="D202" i="3"/>
  <c r="E202" i="3"/>
  <c r="L201" i="4" s="1"/>
  <c r="B203" i="3"/>
  <c r="D203" i="3"/>
  <c r="E203" i="3"/>
  <c r="L202" i="4" s="1"/>
  <c r="B204" i="3"/>
  <c r="D204" i="3"/>
  <c r="E204" i="3"/>
  <c r="L203" i="4" s="1"/>
  <c r="B205" i="3"/>
  <c r="D205" i="3"/>
  <c r="E205" i="3"/>
  <c r="L204" i="4" s="1"/>
  <c r="B206" i="3"/>
  <c r="D206" i="3"/>
  <c r="E206" i="3"/>
  <c r="L205" i="4" s="1"/>
  <c r="B207" i="3"/>
  <c r="D207" i="3"/>
  <c r="E207" i="3"/>
  <c r="L206" i="4" s="1"/>
  <c r="B208" i="3"/>
  <c r="D208" i="3"/>
  <c r="E208" i="3"/>
  <c r="L207" i="4" s="1"/>
  <c r="B209" i="3"/>
  <c r="D209" i="3"/>
  <c r="E209" i="3"/>
  <c r="L208" i="4" s="1"/>
  <c r="B210" i="3"/>
  <c r="D210" i="3"/>
  <c r="E210" i="3"/>
  <c r="L209" i="4" s="1"/>
  <c r="B211" i="3"/>
  <c r="D211" i="3"/>
  <c r="E211" i="3"/>
  <c r="L210" i="4" s="1"/>
  <c r="B212" i="3"/>
  <c r="D212" i="3"/>
  <c r="E212" i="3"/>
  <c r="L211" i="4" s="1"/>
  <c r="B213" i="3"/>
  <c r="D213" i="3"/>
  <c r="E213" i="3"/>
  <c r="L212" i="4" s="1"/>
  <c r="B214" i="3"/>
  <c r="D214" i="3"/>
  <c r="E214" i="3"/>
  <c r="L213" i="4" s="1"/>
  <c r="B215" i="3"/>
  <c r="D215" i="3"/>
  <c r="E215" i="3"/>
  <c r="L214" i="4" s="1"/>
  <c r="B216" i="3"/>
  <c r="D216" i="3"/>
  <c r="E216" i="3"/>
  <c r="L215" i="4" s="1"/>
  <c r="B217" i="3"/>
  <c r="D217" i="3"/>
  <c r="E217" i="3"/>
  <c r="L216" i="4" s="1"/>
  <c r="B218" i="3"/>
  <c r="D218" i="3"/>
  <c r="E218" i="3"/>
  <c r="L217" i="4" s="1"/>
  <c r="B219" i="3"/>
  <c r="D219" i="3"/>
  <c r="E219" i="3"/>
  <c r="L218" i="4" s="1"/>
  <c r="B220" i="3"/>
  <c r="D220" i="3"/>
  <c r="E220" i="3"/>
  <c r="B221" i="3"/>
  <c r="D221" i="3"/>
  <c r="E221" i="3"/>
  <c r="B222" i="3"/>
  <c r="D222" i="3"/>
  <c r="E222" i="3"/>
  <c r="B223" i="3"/>
  <c r="D223" i="3"/>
  <c r="E223" i="3"/>
  <c r="B224" i="3"/>
  <c r="D224" i="3"/>
  <c r="E224" i="3"/>
  <c r="B225" i="3"/>
  <c r="D225" i="3"/>
  <c r="E225" i="3"/>
  <c r="B226" i="3"/>
  <c r="D226" i="3"/>
  <c r="E226" i="3"/>
  <c r="B227" i="3"/>
  <c r="D227" i="3"/>
  <c r="E227" i="3"/>
  <c r="B228" i="3"/>
  <c r="D228" i="3"/>
  <c r="E228" i="3"/>
  <c r="B229" i="3"/>
  <c r="D229" i="3"/>
  <c r="E229" i="3"/>
  <c r="B230" i="3"/>
  <c r="D230" i="3"/>
  <c r="E230" i="3"/>
  <c r="B231" i="3"/>
  <c r="D231" i="3"/>
  <c r="E231" i="3"/>
  <c r="B232" i="3"/>
  <c r="D232" i="3"/>
  <c r="E232" i="3"/>
  <c r="B233" i="3"/>
  <c r="D233" i="3"/>
  <c r="E233" i="3"/>
  <c r="B234" i="3"/>
  <c r="D234" i="3"/>
  <c r="E234" i="3"/>
  <c r="B235" i="3"/>
  <c r="D235" i="3"/>
  <c r="E235" i="3"/>
  <c r="B236" i="3"/>
  <c r="D236" i="3"/>
  <c r="E236" i="3"/>
  <c r="B237" i="3"/>
  <c r="D237" i="3"/>
  <c r="E237" i="3"/>
  <c r="B238" i="3"/>
  <c r="D238" i="3"/>
  <c r="E238" i="3"/>
  <c r="B239" i="3"/>
  <c r="D239" i="3"/>
  <c r="E239" i="3"/>
  <c r="B240" i="3"/>
  <c r="D240" i="3"/>
  <c r="E240" i="3"/>
  <c r="B241" i="3"/>
  <c r="D241" i="3"/>
  <c r="E241" i="3"/>
  <c r="L240" i="4" s="1"/>
  <c r="B242" i="3"/>
  <c r="D242" i="3"/>
  <c r="E242" i="3"/>
  <c r="L241" i="4" s="1"/>
  <c r="B243" i="3"/>
  <c r="D243" i="3"/>
  <c r="E243" i="3"/>
  <c r="L242" i="4" s="1"/>
  <c r="B244" i="3"/>
  <c r="D244" i="3"/>
  <c r="E244" i="3"/>
  <c r="L243" i="4" s="1"/>
  <c r="B245" i="3"/>
  <c r="D245" i="3"/>
  <c r="E245" i="3"/>
  <c r="L244" i="4" s="1"/>
  <c r="B246" i="3"/>
  <c r="D246" i="3"/>
  <c r="E246" i="3"/>
  <c r="L245" i="4" s="1"/>
  <c r="B247" i="3"/>
  <c r="D247" i="3"/>
  <c r="E247" i="3"/>
  <c r="L246" i="4" s="1"/>
  <c r="B248" i="3"/>
  <c r="D248" i="3"/>
  <c r="E248" i="3"/>
  <c r="L247" i="4" s="1"/>
  <c r="B249" i="3"/>
  <c r="D249" i="3"/>
  <c r="E249" i="3"/>
  <c r="L248" i="4" s="1"/>
  <c r="B250" i="3"/>
  <c r="D250" i="3"/>
  <c r="E250" i="3"/>
  <c r="L249" i="4" s="1"/>
  <c r="B251" i="3"/>
  <c r="D251" i="3"/>
  <c r="E251" i="3"/>
  <c r="L250" i="4" s="1"/>
  <c r="B252" i="3"/>
  <c r="D252" i="3"/>
  <c r="E252" i="3"/>
  <c r="L251" i="4" s="1"/>
  <c r="B253" i="3"/>
  <c r="D253" i="3"/>
  <c r="E253" i="3"/>
  <c r="L252" i="4" s="1"/>
  <c r="B254" i="3"/>
  <c r="D254" i="3"/>
  <c r="E254" i="3"/>
  <c r="L253" i="4" s="1"/>
  <c r="B255" i="3"/>
  <c r="D255" i="3"/>
  <c r="E255" i="3"/>
  <c r="L254" i="4" s="1"/>
  <c r="B256" i="3"/>
  <c r="D256" i="3"/>
  <c r="E256" i="3"/>
  <c r="L255" i="4" s="1"/>
  <c r="B257" i="3"/>
  <c r="D257" i="3"/>
  <c r="E257" i="3"/>
  <c r="L256" i="4" s="1"/>
  <c r="B258" i="3"/>
  <c r="D258" i="3"/>
  <c r="E258" i="3"/>
  <c r="L257" i="4" s="1"/>
  <c r="B259" i="3"/>
  <c r="D259" i="3"/>
  <c r="E259" i="3"/>
  <c r="B260" i="3"/>
  <c r="D260" i="3"/>
  <c r="E260" i="3"/>
  <c r="L259" i="4" s="1"/>
  <c r="B261" i="3"/>
  <c r="D261" i="3"/>
  <c r="E261" i="3"/>
  <c r="L260" i="4" s="1"/>
  <c r="B262" i="3"/>
  <c r="D262" i="3"/>
  <c r="E262" i="3"/>
  <c r="L261" i="4" s="1"/>
  <c r="B263" i="3"/>
  <c r="D263" i="3"/>
  <c r="E263" i="3"/>
  <c r="L262" i="4" s="1"/>
  <c r="B264" i="3"/>
  <c r="D264" i="3"/>
  <c r="E264" i="3"/>
  <c r="L263" i="4" s="1"/>
  <c r="B265" i="3"/>
  <c r="D265" i="3"/>
  <c r="E265" i="3"/>
  <c r="L264" i="4" s="1"/>
  <c r="B266" i="3"/>
  <c r="D266" i="3"/>
  <c r="E266" i="3"/>
  <c r="B267" i="3"/>
  <c r="D267" i="3"/>
  <c r="E267" i="3"/>
  <c r="B268" i="3"/>
  <c r="D268" i="3"/>
  <c r="E268" i="3"/>
  <c r="B269" i="3"/>
  <c r="D269" i="3"/>
  <c r="E269" i="3"/>
  <c r="B270" i="3"/>
  <c r="D270" i="3"/>
  <c r="E270" i="3"/>
  <c r="B271" i="3"/>
  <c r="D271" i="3"/>
  <c r="E271" i="3"/>
  <c r="B272" i="3"/>
  <c r="D272" i="3"/>
  <c r="E272" i="3"/>
  <c r="B273" i="3"/>
  <c r="D273" i="3"/>
  <c r="E273" i="3"/>
  <c r="B274" i="3"/>
  <c r="D274" i="3"/>
  <c r="E274" i="3"/>
  <c r="B275" i="3"/>
  <c r="D275" i="3"/>
  <c r="E275" i="3"/>
  <c r="N245" i="3"/>
  <c r="N246" i="3"/>
  <c r="N247" i="3"/>
  <c r="N248" i="3"/>
  <c r="N249" i="3"/>
  <c r="N250" i="3"/>
  <c r="N251" i="3"/>
  <c r="N252" i="3"/>
  <c r="N253" i="3"/>
  <c r="N254" i="3"/>
  <c r="N255" i="3"/>
  <c r="N256" i="3"/>
  <c r="N257" i="3"/>
  <c r="N258" i="3"/>
  <c r="N236" i="3"/>
  <c r="N237" i="3"/>
  <c r="N238" i="3"/>
  <c r="N239" i="3"/>
  <c r="N240" i="3"/>
  <c r="N241" i="3"/>
  <c r="N242" i="3"/>
  <c r="N243" i="3"/>
  <c r="N244" i="3"/>
  <c r="B1214" i="1"/>
  <c r="C1214" i="1"/>
  <c r="B1215" i="1"/>
  <c r="C1215" i="1"/>
  <c r="B1216" i="1"/>
  <c r="C1216" i="1"/>
  <c r="B1217" i="1"/>
  <c r="C1217" i="1"/>
  <c r="B1218" i="1"/>
  <c r="C1218" i="1"/>
  <c r="B1219" i="1"/>
  <c r="C1219" i="1"/>
  <c r="B1220" i="1"/>
  <c r="C1220" i="1"/>
  <c r="B1221" i="1"/>
  <c r="C1221" i="1"/>
  <c r="B1222" i="1"/>
  <c r="C1222" i="1"/>
  <c r="B1223" i="1"/>
  <c r="C1223" i="1"/>
  <c r="B1224" i="1"/>
  <c r="C1224" i="1"/>
  <c r="B1225" i="1"/>
  <c r="C1225" i="1"/>
  <c r="B1226" i="1"/>
  <c r="C1226" i="1"/>
  <c r="B1227" i="1"/>
  <c r="C1227" i="1"/>
  <c r="B1228" i="1"/>
  <c r="C1228" i="1"/>
  <c r="B1229" i="1"/>
  <c r="C1229" i="1"/>
  <c r="B1230" i="1"/>
  <c r="C1230" i="1"/>
  <c r="B1231" i="1"/>
  <c r="C1231" i="1"/>
  <c r="B1232" i="1"/>
  <c r="C1232" i="1"/>
  <c r="B1233" i="1"/>
  <c r="C1233" i="1"/>
  <c r="N86" i="3"/>
  <c r="N87" i="3"/>
  <c r="N88" i="3"/>
  <c r="N89" i="3"/>
  <c r="N90" i="3"/>
  <c r="N91" i="3"/>
  <c r="N92" i="3"/>
  <c r="N93" i="3"/>
  <c r="N94" i="3"/>
  <c r="N95" i="3"/>
  <c r="N96" i="3"/>
  <c r="N97" i="3"/>
  <c r="N98" i="3"/>
  <c r="N99" i="3"/>
  <c r="N100" i="3"/>
  <c r="N101" i="3"/>
  <c r="N102" i="3"/>
  <c r="N103" i="3"/>
  <c r="N104" i="3"/>
  <c r="N105" i="3"/>
  <c r="N106" i="3"/>
  <c r="N107" i="3"/>
  <c r="N108" i="3"/>
  <c r="N109" i="3"/>
  <c r="N110" i="3"/>
  <c r="N111" i="3"/>
  <c r="N112" i="3"/>
  <c r="N113" i="3"/>
  <c r="N114" i="3"/>
  <c r="N115" i="3"/>
  <c r="N116" i="3"/>
  <c r="N117" i="3"/>
  <c r="N118" i="3"/>
  <c r="N119" i="3"/>
  <c r="N120" i="3"/>
  <c r="N121" i="3"/>
  <c r="N122" i="3"/>
  <c r="N123" i="3"/>
  <c r="N124" i="3"/>
  <c r="N125" i="3"/>
  <c r="N126" i="3"/>
  <c r="N127" i="3"/>
  <c r="N128" i="3"/>
  <c r="N129" i="3"/>
  <c r="N130" i="3"/>
  <c r="N131" i="3"/>
  <c r="N132" i="3"/>
  <c r="N133" i="3"/>
  <c r="N134" i="3"/>
  <c r="N135" i="3"/>
  <c r="N136" i="3"/>
  <c r="N137" i="3"/>
  <c r="N138" i="3"/>
  <c r="N139" i="3"/>
  <c r="N140" i="3"/>
  <c r="N141" i="3"/>
  <c r="N142" i="3"/>
  <c r="N143" i="3"/>
  <c r="N144" i="3"/>
  <c r="N145" i="3"/>
  <c r="N146" i="3"/>
  <c r="N147" i="3"/>
  <c r="N148" i="3"/>
  <c r="N149" i="3"/>
  <c r="N150" i="3"/>
  <c r="N151" i="3"/>
  <c r="N152" i="3"/>
  <c r="N153" i="3"/>
  <c r="N154" i="3"/>
  <c r="N155" i="3"/>
  <c r="N156" i="3"/>
  <c r="N157" i="3"/>
  <c r="N158" i="3"/>
  <c r="N159" i="3"/>
  <c r="N160" i="3"/>
  <c r="N161" i="3"/>
  <c r="N162" i="3"/>
  <c r="N163" i="3"/>
  <c r="N164" i="3"/>
  <c r="N165" i="3"/>
  <c r="N166" i="3"/>
  <c r="N167" i="3"/>
  <c r="N168" i="3"/>
  <c r="N169" i="3"/>
  <c r="N170" i="3"/>
  <c r="N171" i="3"/>
  <c r="N172" i="3"/>
  <c r="N173" i="3"/>
  <c r="N174" i="3"/>
  <c r="N175" i="3"/>
  <c r="N176" i="3"/>
  <c r="N177" i="3"/>
  <c r="N178" i="3"/>
  <c r="N179" i="3"/>
  <c r="N180" i="3"/>
  <c r="N181" i="3"/>
  <c r="N182" i="3"/>
  <c r="N183" i="3"/>
  <c r="N184" i="3"/>
  <c r="N185" i="3"/>
  <c r="N186" i="3"/>
  <c r="N187" i="3"/>
  <c r="N188" i="3"/>
  <c r="N189" i="3"/>
  <c r="N190" i="3"/>
  <c r="N191" i="3"/>
  <c r="N192" i="3"/>
  <c r="N193" i="3"/>
  <c r="N194" i="3"/>
  <c r="N195" i="3"/>
  <c r="N196" i="3"/>
  <c r="N197" i="3"/>
  <c r="N198" i="3"/>
  <c r="N199" i="3"/>
  <c r="N200" i="3"/>
  <c r="N201" i="3"/>
  <c r="N202" i="3"/>
  <c r="N203" i="3"/>
  <c r="N204" i="3"/>
  <c r="N205" i="3"/>
  <c r="N206" i="3"/>
  <c r="N207" i="3"/>
  <c r="N208" i="3"/>
  <c r="N209" i="3"/>
  <c r="N210" i="3"/>
  <c r="N211" i="3"/>
  <c r="N212" i="3"/>
  <c r="N213" i="3"/>
  <c r="N214" i="3"/>
  <c r="N215" i="3"/>
  <c r="N216" i="3"/>
  <c r="N217" i="3"/>
  <c r="N218" i="3"/>
  <c r="N219" i="3"/>
  <c r="N220" i="3"/>
  <c r="N221" i="3"/>
  <c r="N222" i="3"/>
  <c r="N223" i="3"/>
  <c r="N224" i="3"/>
  <c r="N225" i="3"/>
  <c r="N226" i="3"/>
  <c r="N227" i="3"/>
  <c r="N228" i="3"/>
  <c r="N229" i="3"/>
  <c r="N230" i="3"/>
  <c r="N231" i="3"/>
  <c r="N232" i="3"/>
  <c r="N233" i="3"/>
  <c r="N234" i="3"/>
  <c r="N235" i="3"/>
  <c r="B390" i="1"/>
  <c r="C390" i="1"/>
  <c r="B391" i="1"/>
  <c r="C391" i="1"/>
  <c r="B392" i="1"/>
  <c r="C392" i="1"/>
  <c r="B393" i="1"/>
  <c r="C393" i="1"/>
  <c r="B394" i="1"/>
  <c r="C394" i="1"/>
  <c r="B395" i="1"/>
  <c r="C395" i="1"/>
  <c r="B396" i="1"/>
  <c r="C396" i="1"/>
  <c r="B397" i="1"/>
  <c r="C397" i="1"/>
  <c r="B398" i="1"/>
  <c r="C398" i="1"/>
  <c r="B399" i="1"/>
  <c r="C399" i="1"/>
  <c r="B400" i="1"/>
  <c r="C400" i="1"/>
  <c r="B401" i="1"/>
  <c r="C401" i="1"/>
  <c r="B402" i="1"/>
  <c r="C402" i="1"/>
  <c r="B403" i="1"/>
  <c r="C403" i="1"/>
  <c r="B404" i="1"/>
  <c r="C404" i="1"/>
  <c r="B405" i="1"/>
  <c r="C405" i="1"/>
  <c r="B406" i="1"/>
  <c r="C406" i="1"/>
  <c r="B407" i="1"/>
  <c r="C407" i="1"/>
  <c r="B408" i="1"/>
  <c r="C408" i="1"/>
  <c r="B409" i="1"/>
  <c r="C409" i="1"/>
  <c r="B410" i="1"/>
  <c r="C410" i="1"/>
  <c r="B411" i="1"/>
  <c r="C411" i="1"/>
  <c r="B412" i="1"/>
  <c r="C412" i="1"/>
  <c r="B413" i="1"/>
  <c r="C413" i="1"/>
  <c r="B414" i="1"/>
  <c r="C414" i="1"/>
  <c r="B415" i="1"/>
  <c r="C415" i="1"/>
  <c r="B416" i="1"/>
  <c r="C416" i="1"/>
  <c r="B417" i="1"/>
  <c r="C417" i="1"/>
  <c r="B418" i="1"/>
  <c r="C418" i="1"/>
  <c r="B419" i="1"/>
  <c r="C419" i="1"/>
  <c r="B420" i="1"/>
  <c r="C420" i="1"/>
  <c r="B421" i="1"/>
  <c r="C421" i="1"/>
  <c r="B422" i="1"/>
  <c r="C422" i="1"/>
  <c r="B423" i="1"/>
  <c r="C423" i="1"/>
  <c r="B424" i="1"/>
  <c r="C424" i="1"/>
  <c r="B425" i="1"/>
  <c r="C425" i="1"/>
  <c r="B426" i="1"/>
  <c r="C426" i="1"/>
  <c r="B427" i="1"/>
  <c r="C427" i="1"/>
  <c r="B428" i="1"/>
  <c r="C428" i="1"/>
  <c r="B429" i="1"/>
  <c r="C429" i="1"/>
  <c r="B430" i="1"/>
  <c r="C430" i="1"/>
  <c r="B431" i="1"/>
  <c r="C431" i="1"/>
  <c r="B432" i="1"/>
  <c r="C432" i="1"/>
  <c r="B433" i="1"/>
  <c r="C433" i="1"/>
  <c r="B434" i="1"/>
  <c r="C434" i="1"/>
  <c r="B435" i="1"/>
  <c r="C435" i="1"/>
  <c r="B436" i="1"/>
  <c r="C436" i="1"/>
  <c r="B437" i="1"/>
  <c r="C437" i="1"/>
  <c r="B438" i="1"/>
  <c r="C438" i="1"/>
  <c r="B439" i="1"/>
  <c r="C439" i="1"/>
  <c r="B440" i="1"/>
  <c r="C440" i="1"/>
  <c r="B441" i="1"/>
  <c r="C441" i="1"/>
  <c r="B442" i="1"/>
  <c r="C442" i="1"/>
  <c r="B443" i="1"/>
  <c r="C443" i="1"/>
  <c r="B444" i="1"/>
  <c r="C444" i="1"/>
  <c r="B445" i="1"/>
  <c r="C445" i="1"/>
  <c r="B446" i="1"/>
  <c r="C446" i="1"/>
  <c r="B447" i="1"/>
  <c r="C447" i="1"/>
  <c r="B448" i="1"/>
  <c r="C448" i="1"/>
  <c r="B449" i="1"/>
  <c r="C449" i="1"/>
  <c r="B450" i="1"/>
  <c r="C450" i="1"/>
  <c r="B451" i="1"/>
  <c r="C451" i="1"/>
  <c r="B452" i="1"/>
  <c r="C452" i="1"/>
  <c r="B453" i="1"/>
  <c r="C453" i="1"/>
  <c r="B454" i="1"/>
  <c r="C454" i="1"/>
  <c r="B455" i="1"/>
  <c r="C455" i="1"/>
  <c r="B456" i="1"/>
  <c r="C456" i="1"/>
  <c r="B457" i="1"/>
  <c r="C457" i="1"/>
  <c r="B458" i="1"/>
  <c r="C458" i="1"/>
  <c r="B459" i="1"/>
  <c r="C459" i="1"/>
  <c r="B460" i="1"/>
  <c r="C460" i="1"/>
  <c r="B461" i="1"/>
  <c r="C461" i="1"/>
  <c r="B462" i="1"/>
  <c r="C462" i="1"/>
  <c r="B463" i="1"/>
  <c r="C463" i="1"/>
  <c r="B464" i="1"/>
  <c r="C464" i="1"/>
  <c r="B465" i="1"/>
  <c r="C465" i="1"/>
  <c r="B466" i="1"/>
  <c r="C466" i="1"/>
  <c r="B467" i="1"/>
  <c r="C467" i="1"/>
  <c r="B468" i="1"/>
  <c r="C468" i="1"/>
  <c r="B469" i="1"/>
  <c r="C469" i="1"/>
  <c r="B470" i="1"/>
  <c r="C470" i="1"/>
  <c r="B471" i="1"/>
  <c r="C471" i="1"/>
  <c r="B472" i="1"/>
  <c r="C472" i="1"/>
  <c r="B473" i="1"/>
  <c r="C473" i="1"/>
  <c r="B474" i="1"/>
  <c r="C474" i="1"/>
  <c r="B475" i="1"/>
  <c r="C475" i="1"/>
  <c r="B476" i="1"/>
  <c r="C476" i="1"/>
  <c r="B477" i="1"/>
  <c r="C477" i="1"/>
  <c r="B478" i="1"/>
  <c r="C478" i="1"/>
  <c r="B479" i="1"/>
  <c r="C479" i="1"/>
  <c r="B480" i="1"/>
  <c r="C480" i="1"/>
  <c r="B481" i="1"/>
  <c r="C481" i="1"/>
  <c r="B482" i="1"/>
  <c r="C482" i="1"/>
  <c r="B483" i="1"/>
  <c r="C483" i="1"/>
  <c r="B484" i="1"/>
  <c r="C484" i="1"/>
  <c r="B485" i="1"/>
  <c r="C485" i="1"/>
  <c r="B486" i="1"/>
  <c r="C486" i="1"/>
  <c r="B487" i="1"/>
  <c r="C487" i="1"/>
  <c r="B488" i="1"/>
  <c r="C488" i="1"/>
  <c r="B489" i="1"/>
  <c r="C489" i="1"/>
  <c r="B490" i="1"/>
  <c r="C490" i="1"/>
  <c r="B491" i="1"/>
  <c r="C491" i="1"/>
  <c r="B492" i="1"/>
  <c r="C492" i="1"/>
  <c r="B493" i="1"/>
  <c r="C493" i="1"/>
  <c r="B494" i="1"/>
  <c r="C494" i="1"/>
  <c r="B495" i="1"/>
  <c r="C495" i="1"/>
  <c r="B496" i="1"/>
  <c r="C496" i="1"/>
  <c r="B497" i="1"/>
  <c r="C497" i="1"/>
  <c r="B498" i="1"/>
  <c r="C498" i="1"/>
  <c r="B499" i="1"/>
  <c r="C499" i="1"/>
  <c r="B500" i="1"/>
  <c r="C500" i="1"/>
  <c r="B501" i="1"/>
  <c r="C501" i="1"/>
  <c r="B502" i="1"/>
  <c r="C502" i="1"/>
  <c r="B503" i="1"/>
  <c r="C503" i="1"/>
  <c r="B504" i="1"/>
  <c r="C504" i="1"/>
  <c r="B505" i="1"/>
  <c r="C505" i="1"/>
  <c r="B506" i="1"/>
  <c r="C506" i="1"/>
  <c r="B507" i="1"/>
  <c r="C507" i="1"/>
  <c r="B508" i="1"/>
  <c r="C508" i="1"/>
  <c r="B509" i="1"/>
  <c r="C509" i="1"/>
  <c r="B510" i="1"/>
  <c r="C510" i="1"/>
  <c r="B511" i="1"/>
  <c r="C511" i="1"/>
  <c r="B512" i="1"/>
  <c r="C512" i="1"/>
  <c r="B513" i="1"/>
  <c r="C513" i="1"/>
  <c r="B514" i="1"/>
  <c r="C514" i="1"/>
  <c r="B515" i="1"/>
  <c r="C515" i="1"/>
  <c r="B516" i="1"/>
  <c r="C516" i="1"/>
  <c r="B517" i="1"/>
  <c r="C517" i="1"/>
  <c r="B518" i="1"/>
  <c r="C518" i="1"/>
  <c r="B519" i="1"/>
  <c r="C519" i="1"/>
  <c r="B520" i="1"/>
  <c r="C520" i="1"/>
  <c r="B521" i="1"/>
  <c r="C521" i="1"/>
  <c r="B522" i="1"/>
  <c r="C522" i="1"/>
  <c r="B523" i="1"/>
  <c r="C523" i="1"/>
  <c r="B524" i="1"/>
  <c r="C524" i="1"/>
  <c r="B525" i="1"/>
  <c r="C525" i="1"/>
  <c r="B526" i="1"/>
  <c r="C526" i="1"/>
  <c r="B527" i="1"/>
  <c r="C527" i="1"/>
  <c r="B528" i="1"/>
  <c r="C528" i="1"/>
  <c r="B529" i="1"/>
  <c r="C529" i="1"/>
  <c r="B530" i="1"/>
  <c r="C530" i="1"/>
  <c r="B531" i="1"/>
  <c r="C531" i="1"/>
  <c r="B532" i="1"/>
  <c r="C532" i="1"/>
  <c r="B533" i="1"/>
  <c r="C533" i="1"/>
  <c r="B534" i="1"/>
  <c r="C534" i="1"/>
  <c r="B535" i="1"/>
  <c r="C535" i="1"/>
  <c r="B536" i="1"/>
  <c r="C536" i="1"/>
  <c r="B537" i="1"/>
  <c r="C537" i="1"/>
  <c r="B538" i="1"/>
  <c r="C538" i="1"/>
  <c r="B539" i="1"/>
  <c r="C539" i="1"/>
  <c r="B540" i="1"/>
  <c r="C540" i="1"/>
  <c r="B541" i="1"/>
  <c r="C541" i="1"/>
  <c r="B542" i="1"/>
  <c r="C542" i="1"/>
  <c r="B543" i="1"/>
  <c r="C543" i="1"/>
  <c r="B544" i="1"/>
  <c r="C544" i="1"/>
  <c r="B545" i="1"/>
  <c r="C545" i="1"/>
  <c r="B546" i="1"/>
  <c r="C546" i="1"/>
  <c r="B547" i="1"/>
  <c r="C547" i="1"/>
  <c r="B548" i="1"/>
  <c r="C548" i="1"/>
  <c r="B549" i="1"/>
  <c r="C549" i="1"/>
  <c r="B550" i="1"/>
  <c r="C550" i="1"/>
  <c r="B551" i="1"/>
  <c r="C551" i="1"/>
  <c r="B552" i="1"/>
  <c r="C552" i="1"/>
  <c r="B553" i="1"/>
  <c r="C553" i="1"/>
  <c r="B554" i="1"/>
  <c r="C554" i="1"/>
  <c r="B555" i="1"/>
  <c r="C555" i="1"/>
  <c r="B556" i="1"/>
  <c r="C556" i="1"/>
  <c r="B557" i="1"/>
  <c r="C557" i="1"/>
  <c r="B558" i="1"/>
  <c r="C558" i="1"/>
  <c r="B559" i="1"/>
  <c r="C559" i="1"/>
  <c r="B560" i="1"/>
  <c r="C560" i="1"/>
  <c r="B561" i="1"/>
  <c r="C561" i="1"/>
  <c r="B562" i="1"/>
  <c r="C562" i="1"/>
  <c r="B563" i="1"/>
  <c r="C563" i="1"/>
  <c r="B564" i="1"/>
  <c r="C564" i="1"/>
  <c r="B565" i="1"/>
  <c r="C565" i="1"/>
  <c r="B566" i="1"/>
  <c r="C566" i="1"/>
  <c r="B567" i="1"/>
  <c r="C567" i="1"/>
  <c r="B568" i="1"/>
  <c r="C568" i="1"/>
  <c r="B569" i="1"/>
  <c r="C569" i="1"/>
  <c r="B570" i="1"/>
  <c r="C570" i="1"/>
  <c r="B571" i="1"/>
  <c r="C571" i="1"/>
  <c r="B572" i="1"/>
  <c r="C572" i="1"/>
  <c r="B573" i="1"/>
  <c r="C573" i="1"/>
  <c r="B574" i="1"/>
  <c r="C574" i="1"/>
  <c r="B575" i="1"/>
  <c r="C575" i="1"/>
  <c r="B576" i="1"/>
  <c r="C576" i="1"/>
  <c r="B577" i="1"/>
  <c r="C577" i="1"/>
  <c r="B578" i="1"/>
  <c r="C578" i="1"/>
  <c r="B579" i="1"/>
  <c r="C579" i="1"/>
  <c r="B580" i="1"/>
  <c r="C580" i="1"/>
  <c r="B581" i="1"/>
  <c r="C581" i="1"/>
  <c r="B582" i="1"/>
  <c r="C582" i="1"/>
  <c r="B583" i="1"/>
  <c r="C583" i="1"/>
  <c r="B584" i="1"/>
  <c r="C584" i="1"/>
  <c r="B585" i="1"/>
  <c r="C585" i="1"/>
  <c r="B586" i="1"/>
  <c r="C586" i="1"/>
  <c r="B587" i="1"/>
  <c r="C587" i="1"/>
  <c r="B588" i="1"/>
  <c r="C588" i="1"/>
  <c r="B589" i="1"/>
  <c r="C589" i="1"/>
  <c r="B590" i="1"/>
  <c r="C590" i="1"/>
  <c r="B591" i="1"/>
  <c r="C591" i="1"/>
  <c r="B592" i="1"/>
  <c r="C592" i="1"/>
  <c r="B593" i="1"/>
  <c r="C593" i="1"/>
  <c r="B594" i="1"/>
  <c r="C594" i="1"/>
  <c r="B595" i="1"/>
  <c r="C595" i="1"/>
  <c r="B596" i="1"/>
  <c r="C596" i="1"/>
  <c r="B597" i="1"/>
  <c r="C597" i="1"/>
  <c r="B598" i="1"/>
  <c r="C598" i="1"/>
  <c r="B599" i="1"/>
  <c r="C599" i="1"/>
  <c r="B600" i="1"/>
  <c r="C600" i="1"/>
  <c r="B601" i="1"/>
  <c r="C601" i="1"/>
  <c r="B602" i="1"/>
  <c r="C602" i="1"/>
  <c r="B603" i="1"/>
  <c r="C603" i="1"/>
  <c r="B604" i="1"/>
  <c r="C604" i="1"/>
  <c r="B605" i="1"/>
  <c r="C605" i="1"/>
  <c r="B606" i="1"/>
  <c r="C606" i="1"/>
  <c r="B607" i="1"/>
  <c r="C607" i="1"/>
  <c r="B608" i="1"/>
  <c r="C608" i="1"/>
  <c r="B609" i="1"/>
  <c r="C609" i="1"/>
  <c r="B610" i="1"/>
  <c r="C610" i="1"/>
  <c r="B611" i="1"/>
  <c r="C611" i="1"/>
  <c r="B612" i="1"/>
  <c r="C612" i="1"/>
  <c r="B613" i="1"/>
  <c r="C613" i="1"/>
  <c r="B614" i="1"/>
  <c r="C614" i="1"/>
  <c r="B615" i="1"/>
  <c r="C615" i="1"/>
  <c r="B616" i="1"/>
  <c r="C616" i="1"/>
  <c r="B617" i="1"/>
  <c r="C617" i="1"/>
  <c r="B618" i="1"/>
  <c r="C618" i="1"/>
  <c r="B619" i="1"/>
  <c r="C619" i="1"/>
  <c r="B620" i="1"/>
  <c r="C620" i="1"/>
  <c r="B621" i="1"/>
  <c r="C621" i="1"/>
  <c r="B622" i="1"/>
  <c r="C622" i="1"/>
  <c r="B623" i="1"/>
  <c r="C623" i="1"/>
  <c r="B624" i="1"/>
  <c r="C624" i="1"/>
  <c r="B625" i="1"/>
  <c r="C625" i="1"/>
  <c r="B626" i="1"/>
  <c r="C626" i="1"/>
  <c r="B627" i="1"/>
  <c r="C627" i="1"/>
  <c r="B628" i="1"/>
  <c r="C628" i="1"/>
  <c r="B629" i="1"/>
  <c r="C629" i="1"/>
  <c r="B630" i="1"/>
  <c r="C630" i="1"/>
  <c r="B631" i="1"/>
  <c r="C631" i="1"/>
  <c r="B632" i="1"/>
  <c r="C632" i="1"/>
  <c r="B633" i="1"/>
  <c r="C633" i="1"/>
  <c r="B634" i="1"/>
  <c r="C634" i="1"/>
  <c r="B635" i="1"/>
  <c r="C635" i="1"/>
  <c r="B636" i="1"/>
  <c r="C636" i="1"/>
  <c r="B637" i="1"/>
  <c r="C637" i="1"/>
  <c r="B638" i="1"/>
  <c r="C638" i="1"/>
  <c r="B639" i="1"/>
  <c r="C639" i="1"/>
  <c r="B640" i="1"/>
  <c r="C640" i="1"/>
  <c r="B641" i="1"/>
  <c r="C641" i="1"/>
  <c r="B642" i="1"/>
  <c r="C642" i="1"/>
  <c r="B643" i="1"/>
  <c r="C643" i="1"/>
  <c r="B644" i="1"/>
  <c r="C644" i="1"/>
  <c r="B645" i="1"/>
  <c r="C645" i="1"/>
  <c r="B646" i="1"/>
  <c r="C646" i="1"/>
  <c r="B647" i="1"/>
  <c r="C647" i="1"/>
  <c r="B648" i="1"/>
  <c r="C648" i="1"/>
  <c r="B649" i="1"/>
  <c r="C649" i="1"/>
  <c r="B650" i="1"/>
  <c r="C650" i="1"/>
  <c r="B651" i="1"/>
  <c r="C651" i="1"/>
  <c r="B652" i="1"/>
  <c r="C652" i="1"/>
  <c r="B653" i="1"/>
  <c r="C653" i="1"/>
  <c r="B654" i="1"/>
  <c r="C654" i="1"/>
  <c r="B655" i="1"/>
  <c r="C655" i="1"/>
  <c r="B656" i="1"/>
  <c r="C656" i="1"/>
  <c r="B657" i="1"/>
  <c r="C657" i="1"/>
  <c r="B658" i="1"/>
  <c r="C658" i="1"/>
  <c r="B659" i="1"/>
  <c r="C659" i="1"/>
  <c r="B660" i="1"/>
  <c r="C660" i="1"/>
  <c r="B661" i="1"/>
  <c r="C661" i="1"/>
  <c r="B662" i="1"/>
  <c r="C662" i="1"/>
  <c r="B663" i="1"/>
  <c r="C663" i="1"/>
  <c r="B664" i="1"/>
  <c r="C664" i="1"/>
  <c r="B665" i="1"/>
  <c r="C665" i="1"/>
  <c r="B666" i="1"/>
  <c r="C666" i="1"/>
  <c r="B667" i="1"/>
  <c r="C667" i="1"/>
  <c r="B668" i="1"/>
  <c r="C668" i="1"/>
  <c r="B669" i="1"/>
  <c r="C669" i="1"/>
  <c r="B670" i="1"/>
  <c r="C670" i="1"/>
  <c r="B671" i="1"/>
  <c r="C671" i="1"/>
  <c r="B672" i="1"/>
  <c r="C672" i="1"/>
  <c r="B673" i="1"/>
  <c r="C673" i="1"/>
  <c r="B674" i="1"/>
  <c r="C674" i="1"/>
  <c r="B675" i="1"/>
  <c r="C675" i="1"/>
  <c r="B676" i="1"/>
  <c r="C676" i="1"/>
  <c r="B677" i="1"/>
  <c r="C677" i="1"/>
  <c r="B678" i="1"/>
  <c r="C678" i="1"/>
  <c r="B679" i="1"/>
  <c r="C679" i="1"/>
  <c r="B680" i="1"/>
  <c r="C680" i="1"/>
  <c r="B681" i="1"/>
  <c r="C681" i="1"/>
  <c r="B682" i="1"/>
  <c r="C682" i="1"/>
  <c r="B683" i="1"/>
  <c r="C683" i="1"/>
  <c r="B684" i="1"/>
  <c r="C684" i="1"/>
  <c r="B685" i="1"/>
  <c r="C685" i="1"/>
  <c r="B686" i="1"/>
  <c r="C686" i="1"/>
  <c r="B687" i="1"/>
  <c r="C687" i="1"/>
  <c r="B688" i="1"/>
  <c r="C688" i="1"/>
  <c r="B689" i="1"/>
  <c r="C689" i="1"/>
  <c r="B690" i="1"/>
  <c r="C690" i="1"/>
  <c r="B691" i="1"/>
  <c r="C691" i="1"/>
  <c r="B692" i="1"/>
  <c r="C692" i="1"/>
  <c r="B693" i="1"/>
  <c r="C693" i="1"/>
  <c r="B694" i="1"/>
  <c r="C694" i="1"/>
  <c r="B695" i="1"/>
  <c r="C695" i="1"/>
  <c r="B696" i="1"/>
  <c r="C696" i="1"/>
  <c r="B697" i="1"/>
  <c r="C697" i="1"/>
  <c r="B698" i="1"/>
  <c r="C698" i="1"/>
  <c r="B699" i="1"/>
  <c r="C699" i="1"/>
  <c r="B700" i="1"/>
  <c r="C700" i="1"/>
  <c r="B701" i="1"/>
  <c r="C701" i="1"/>
  <c r="B702" i="1"/>
  <c r="C702" i="1"/>
  <c r="B703" i="1"/>
  <c r="C703" i="1"/>
  <c r="B704" i="1"/>
  <c r="C704" i="1"/>
  <c r="B705" i="1"/>
  <c r="C705" i="1"/>
  <c r="B706" i="1"/>
  <c r="C706" i="1"/>
  <c r="B707" i="1"/>
  <c r="C707" i="1"/>
  <c r="B708" i="1"/>
  <c r="C708" i="1"/>
  <c r="B709" i="1"/>
  <c r="C709" i="1"/>
  <c r="B710" i="1"/>
  <c r="C710" i="1"/>
  <c r="B711" i="1"/>
  <c r="C711" i="1"/>
  <c r="B712" i="1"/>
  <c r="C712" i="1"/>
  <c r="B713" i="1"/>
  <c r="C713" i="1"/>
  <c r="B714" i="1"/>
  <c r="C714" i="1"/>
  <c r="B715" i="1"/>
  <c r="C715" i="1"/>
  <c r="B716" i="1"/>
  <c r="C716" i="1"/>
  <c r="B717" i="1"/>
  <c r="C717" i="1"/>
  <c r="B718" i="1"/>
  <c r="C718" i="1"/>
  <c r="B719" i="1"/>
  <c r="C719" i="1"/>
  <c r="B720" i="1"/>
  <c r="C720" i="1"/>
  <c r="B721" i="1"/>
  <c r="C721" i="1"/>
  <c r="B722" i="1"/>
  <c r="C722" i="1"/>
  <c r="B723" i="1"/>
  <c r="C723" i="1"/>
  <c r="B724" i="1"/>
  <c r="C724" i="1"/>
  <c r="B725" i="1"/>
  <c r="C725" i="1"/>
  <c r="B726" i="1"/>
  <c r="C726" i="1"/>
  <c r="B727" i="1"/>
  <c r="C727" i="1"/>
  <c r="B728" i="1"/>
  <c r="C728" i="1"/>
  <c r="B729" i="1"/>
  <c r="C729" i="1"/>
  <c r="B730" i="1"/>
  <c r="C730" i="1"/>
  <c r="B731" i="1"/>
  <c r="C731" i="1"/>
  <c r="B732" i="1"/>
  <c r="C732" i="1"/>
  <c r="B733" i="1"/>
  <c r="C733" i="1"/>
  <c r="B734" i="1"/>
  <c r="C734" i="1"/>
  <c r="B735" i="1"/>
  <c r="C735" i="1"/>
  <c r="B736" i="1"/>
  <c r="C736" i="1"/>
  <c r="B737" i="1"/>
  <c r="C737" i="1"/>
  <c r="B738" i="1"/>
  <c r="C738" i="1"/>
  <c r="B739" i="1"/>
  <c r="C739" i="1"/>
  <c r="B740" i="1"/>
  <c r="C740" i="1"/>
  <c r="B741" i="1"/>
  <c r="C741" i="1"/>
  <c r="B742" i="1"/>
  <c r="C742" i="1"/>
  <c r="B743" i="1"/>
  <c r="C743" i="1"/>
  <c r="B744" i="1"/>
  <c r="C744" i="1"/>
  <c r="B745" i="1"/>
  <c r="C745" i="1"/>
  <c r="B746" i="1"/>
  <c r="C746" i="1"/>
  <c r="B747" i="1"/>
  <c r="C747" i="1"/>
  <c r="B748" i="1"/>
  <c r="C748" i="1"/>
  <c r="B749" i="1"/>
  <c r="C749" i="1"/>
  <c r="B750" i="1"/>
  <c r="C750" i="1"/>
  <c r="B751" i="1"/>
  <c r="C751" i="1"/>
  <c r="B752" i="1"/>
  <c r="C752" i="1"/>
  <c r="B753" i="1"/>
  <c r="C753" i="1"/>
  <c r="B754" i="1"/>
  <c r="C754" i="1"/>
  <c r="B755" i="1"/>
  <c r="C755" i="1"/>
  <c r="B756" i="1"/>
  <c r="C756" i="1"/>
  <c r="B757" i="1"/>
  <c r="C757" i="1"/>
  <c r="B758" i="1"/>
  <c r="C758" i="1"/>
  <c r="B759" i="1"/>
  <c r="C759" i="1"/>
  <c r="B760" i="1"/>
  <c r="C760" i="1"/>
  <c r="B761" i="1"/>
  <c r="C761" i="1"/>
  <c r="B762" i="1"/>
  <c r="C762" i="1"/>
  <c r="B763" i="1"/>
  <c r="C763" i="1"/>
  <c r="B764" i="1"/>
  <c r="C764" i="1"/>
  <c r="B765" i="1"/>
  <c r="C765" i="1"/>
  <c r="B766" i="1"/>
  <c r="C766" i="1"/>
  <c r="B767" i="1"/>
  <c r="C767" i="1"/>
  <c r="B768" i="1"/>
  <c r="C768" i="1"/>
  <c r="B769" i="1"/>
  <c r="C769" i="1"/>
  <c r="B770" i="1"/>
  <c r="C770" i="1"/>
  <c r="B771" i="1"/>
  <c r="C771" i="1"/>
  <c r="B772" i="1"/>
  <c r="C772" i="1"/>
  <c r="B773" i="1"/>
  <c r="C773" i="1"/>
  <c r="B774" i="1"/>
  <c r="C774" i="1"/>
  <c r="B775" i="1"/>
  <c r="C775" i="1"/>
  <c r="B776" i="1"/>
  <c r="C776" i="1"/>
  <c r="B777" i="1"/>
  <c r="C777" i="1"/>
  <c r="B778" i="1"/>
  <c r="C778" i="1"/>
  <c r="B779" i="1"/>
  <c r="C779" i="1"/>
  <c r="B780" i="1"/>
  <c r="C780" i="1"/>
  <c r="B781" i="1"/>
  <c r="C781" i="1"/>
  <c r="B782" i="1"/>
  <c r="C782" i="1"/>
  <c r="B783" i="1"/>
  <c r="C783" i="1"/>
  <c r="B784" i="1"/>
  <c r="C784" i="1"/>
  <c r="B785" i="1"/>
  <c r="C785" i="1"/>
  <c r="B786" i="1"/>
  <c r="C786" i="1"/>
  <c r="B787" i="1"/>
  <c r="C787" i="1"/>
  <c r="B788" i="1"/>
  <c r="C788" i="1"/>
  <c r="B789" i="1"/>
  <c r="C789" i="1"/>
  <c r="B790" i="1"/>
  <c r="C790" i="1"/>
  <c r="B791" i="1"/>
  <c r="C791" i="1"/>
  <c r="B792" i="1"/>
  <c r="C792" i="1"/>
  <c r="B793" i="1"/>
  <c r="C793" i="1"/>
  <c r="B794" i="1"/>
  <c r="C794" i="1"/>
  <c r="B795" i="1"/>
  <c r="C795" i="1"/>
  <c r="B796" i="1"/>
  <c r="C796" i="1"/>
  <c r="B797" i="1"/>
  <c r="C797" i="1"/>
  <c r="B798" i="1"/>
  <c r="C798" i="1"/>
  <c r="B799" i="1"/>
  <c r="C799" i="1"/>
  <c r="B800" i="1"/>
  <c r="C800" i="1"/>
  <c r="B801" i="1"/>
  <c r="C801" i="1"/>
  <c r="B802" i="1"/>
  <c r="C802" i="1"/>
  <c r="B803" i="1"/>
  <c r="C803" i="1"/>
  <c r="B804" i="1"/>
  <c r="C804" i="1"/>
  <c r="B805" i="1"/>
  <c r="C805" i="1"/>
  <c r="B806" i="1"/>
  <c r="C806" i="1"/>
  <c r="B807" i="1"/>
  <c r="C807" i="1"/>
  <c r="B808" i="1"/>
  <c r="C808" i="1"/>
  <c r="B809" i="1"/>
  <c r="C809" i="1"/>
  <c r="B810" i="1"/>
  <c r="C810" i="1"/>
  <c r="B811" i="1"/>
  <c r="C811" i="1"/>
  <c r="B812" i="1"/>
  <c r="C812" i="1"/>
  <c r="B813" i="1"/>
  <c r="C813" i="1"/>
  <c r="B814" i="1"/>
  <c r="C814" i="1"/>
  <c r="B815" i="1"/>
  <c r="C815" i="1"/>
  <c r="B816" i="1"/>
  <c r="C816" i="1"/>
  <c r="B817" i="1"/>
  <c r="C817" i="1"/>
  <c r="B818" i="1"/>
  <c r="C818" i="1"/>
  <c r="B819" i="1"/>
  <c r="C819" i="1"/>
  <c r="B820" i="1"/>
  <c r="C820" i="1"/>
  <c r="B821" i="1"/>
  <c r="C821" i="1"/>
  <c r="B822" i="1"/>
  <c r="C822" i="1"/>
  <c r="B823" i="1"/>
  <c r="C823" i="1"/>
  <c r="B824" i="1"/>
  <c r="C824" i="1"/>
  <c r="B825" i="1"/>
  <c r="C825" i="1"/>
  <c r="B826" i="1"/>
  <c r="C826" i="1"/>
  <c r="B827" i="1"/>
  <c r="C827" i="1"/>
  <c r="B828" i="1"/>
  <c r="C828" i="1"/>
  <c r="B829" i="1"/>
  <c r="C829" i="1"/>
  <c r="B830" i="1"/>
  <c r="C830" i="1"/>
  <c r="B831" i="1"/>
  <c r="C831" i="1"/>
  <c r="B832" i="1"/>
  <c r="C832" i="1"/>
  <c r="B833" i="1"/>
  <c r="C833" i="1"/>
  <c r="B834" i="1"/>
  <c r="C834" i="1"/>
  <c r="B835" i="1"/>
  <c r="C835" i="1"/>
  <c r="B836" i="1"/>
  <c r="C836" i="1"/>
  <c r="B837" i="1"/>
  <c r="C837" i="1"/>
  <c r="B838" i="1"/>
  <c r="C838" i="1"/>
  <c r="B839" i="1"/>
  <c r="C839" i="1"/>
  <c r="B840" i="1"/>
  <c r="C840" i="1"/>
  <c r="B841" i="1"/>
  <c r="C841" i="1"/>
  <c r="B842" i="1"/>
  <c r="C842" i="1"/>
  <c r="B843" i="1"/>
  <c r="C843" i="1"/>
  <c r="B844" i="1"/>
  <c r="C844" i="1"/>
  <c r="B845" i="1"/>
  <c r="C845" i="1"/>
  <c r="B846" i="1"/>
  <c r="C846" i="1"/>
  <c r="B847" i="1"/>
  <c r="C847" i="1"/>
  <c r="B848" i="1"/>
  <c r="C848" i="1"/>
  <c r="B849" i="1"/>
  <c r="C849" i="1"/>
  <c r="B850" i="1"/>
  <c r="C850" i="1"/>
  <c r="B851" i="1"/>
  <c r="C851" i="1"/>
  <c r="B852" i="1"/>
  <c r="C852" i="1"/>
  <c r="B853" i="1"/>
  <c r="C853" i="1"/>
  <c r="B854" i="1"/>
  <c r="C854" i="1"/>
  <c r="B855" i="1"/>
  <c r="C855" i="1"/>
  <c r="B856" i="1"/>
  <c r="C856" i="1"/>
  <c r="B857" i="1"/>
  <c r="C857" i="1"/>
  <c r="B858" i="1"/>
  <c r="C858" i="1"/>
  <c r="B859" i="1"/>
  <c r="C859" i="1"/>
  <c r="B860" i="1"/>
  <c r="C860" i="1"/>
  <c r="B861" i="1"/>
  <c r="C861" i="1"/>
  <c r="B862" i="1"/>
  <c r="C862" i="1"/>
  <c r="B863" i="1"/>
  <c r="C863" i="1"/>
  <c r="B864" i="1"/>
  <c r="C864" i="1"/>
  <c r="B865" i="1"/>
  <c r="C865" i="1"/>
  <c r="B866" i="1"/>
  <c r="C866" i="1"/>
  <c r="B867" i="1"/>
  <c r="C867" i="1"/>
  <c r="B868" i="1"/>
  <c r="C868" i="1"/>
  <c r="B869" i="1"/>
  <c r="C869" i="1"/>
  <c r="B870" i="1"/>
  <c r="C870" i="1"/>
  <c r="B871" i="1"/>
  <c r="C871" i="1"/>
  <c r="B872" i="1"/>
  <c r="C872" i="1"/>
  <c r="B873" i="1"/>
  <c r="C873" i="1"/>
  <c r="B874" i="1"/>
  <c r="C874" i="1"/>
  <c r="B875" i="1"/>
  <c r="C875" i="1"/>
  <c r="B876" i="1"/>
  <c r="C876" i="1"/>
  <c r="B877" i="1"/>
  <c r="C877" i="1"/>
  <c r="B878" i="1"/>
  <c r="C878" i="1"/>
  <c r="B879" i="1"/>
  <c r="C879" i="1"/>
  <c r="B880" i="1"/>
  <c r="C880" i="1"/>
  <c r="B881" i="1"/>
  <c r="C881" i="1"/>
  <c r="B882" i="1"/>
  <c r="C882" i="1"/>
  <c r="B883" i="1"/>
  <c r="C883" i="1"/>
  <c r="B884" i="1"/>
  <c r="C884" i="1"/>
  <c r="B885" i="1"/>
  <c r="C885" i="1"/>
  <c r="B886" i="1"/>
  <c r="C886" i="1"/>
  <c r="B887" i="1"/>
  <c r="C887" i="1"/>
  <c r="B888" i="1"/>
  <c r="C888" i="1"/>
  <c r="B889" i="1"/>
  <c r="C889" i="1"/>
  <c r="B890" i="1"/>
  <c r="C890" i="1"/>
  <c r="B891" i="1"/>
  <c r="C891" i="1"/>
  <c r="B892" i="1"/>
  <c r="C892" i="1"/>
  <c r="B893" i="1"/>
  <c r="C893" i="1"/>
  <c r="B894" i="1"/>
  <c r="C894" i="1"/>
  <c r="B895" i="1"/>
  <c r="C895" i="1"/>
  <c r="B896" i="1"/>
  <c r="C896" i="1"/>
  <c r="B897" i="1"/>
  <c r="C897" i="1"/>
  <c r="B898" i="1"/>
  <c r="C898" i="1"/>
  <c r="B899" i="1"/>
  <c r="C899" i="1"/>
  <c r="B900" i="1"/>
  <c r="C900" i="1"/>
  <c r="B901" i="1"/>
  <c r="C901" i="1"/>
  <c r="B902" i="1"/>
  <c r="C902" i="1"/>
  <c r="B903" i="1"/>
  <c r="C903" i="1"/>
  <c r="B904" i="1"/>
  <c r="C904" i="1"/>
  <c r="B905" i="1"/>
  <c r="C905" i="1"/>
  <c r="B906" i="1"/>
  <c r="C906" i="1"/>
  <c r="B907" i="1"/>
  <c r="C907" i="1"/>
  <c r="B908" i="1"/>
  <c r="C908" i="1"/>
  <c r="B909" i="1"/>
  <c r="C909" i="1"/>
  <c r="B910" i="1"/>
  <c r="C910" i="1"/>
  <c r="B911" i="1"/>
  <c r="C911" i="1"/>
  <c r="B912" i="1"/>
  <c r="C912" i="1"/>
  <c r="B913" i="1"/>
  <c r="C913" i="1"/>
  <c r="B914" i="1"/>
  <c r="C914" i="1"/>
  <c r="B915" i="1"/>
  <c r="C915" i="1"/>
  <c r="B916" i="1"/>
  <c r="C916" i="1"/>
  <c r="B917" i="1"/>
  <c r="C917" i="1"/>
  <c r="B918" i="1"/>
  <c r="C918" i="1"/>
  <c r="B919" i="1"/>
  <c r="C919" i="1"/>
  <c r="B920" i="1"/>
  <c r="C920" i="1"/>
  <c r="B921" i="1"/>
  <c r="C921" i="1"/>
  <c r="B922" i="1"/>
  <c r="C922" i="1"/>
  <c r="B923" i="1"/>
  <c r="C923" i="1"/>
  <c r="B924" i="1"/>
  <c r="C924" i="1"/>
  <c r="B925" i="1"/>
  <c r="C925" i="1"/>
  <c r="B926" i="1"/>
  <c r="C926" i="1"/>
  <c r="B927" i="1"/>
  <c r="C927" i="1"/>
  <c r="B928" i="1"/>
  <c r="C928" i="1"/>
  <c r="B929" i="1"/>
  <c r="C929" i="1"/>
  <c r="B930" i="1"/>
  <c r="C930" i="1"/>
  <c r="B931" i="1"/>
  <c r="C931" i="1"/>
  <c r="B932" i="1"/>
  <c r="C932" i="1"/>
  <c r="B933" i="1"/>
  <c r="C933" i="1"/>
  <c r="B934" i="1"/>
  <c r="C934" i="1"/>
  <c r="B935" i="1"/>
  <c r="C935" i="1"/>
  <c r="B936" i="1"/>
  <c r="C936" i="1"/>
  <c r="B937" i="1"/>
  <c r="C937" i="1"/>
  <c r="B938" i="1"/>
  <c r="C938" i="1"/>
  <c r="B939" i="1"/>
  <c r="C939" i="1"/>
  <c r="B940" i="1"/>
  <c r="C940" i="1"/>
  <c r="B941" i="1"/>
  <c r="C941" i="1"/>
  <c r="B942" i="1"/>
  <c r="C942" i="1"/>
  <c r="B943" i="1"/>
  <c r="C943" i="1"/>
  <c r="B944" i="1"/>
  <c r="C944" i="1"/>
  <c r="B945" i="1"/>
  <c r="C945" i="1"/>
  <c r="B946" i="1"/>
  <c r="C946" i="1"/>
  <c r="B947" i="1"/>
  <c r="C947" i="1"/>
  <c r="B948" i="1"/>
  <c r="C948" i="1"/>
  <c r="B949" i="1"/>
  <c r="C949" i="1"/>
  <c r="B950" i="1"/>
  <c r="C950" i="1"/>
  <c r="B951" i="1"/>
  <c r="C951" i="1"/>
  <c r="B952" i="1"/>
  <c r="C952" i="1"/>
  <c r="B953" i="1"/>
  <c r="C953" i="1"/>
  <c r="B954" i="1"/>
  <c r="C954" i="1"/>
  <c r="B955" i="1"/>
  <c r="C955" i="1"/>
  <c r="B956" i="1"/>
  <c r="C956" i="1"/>
  <c r="B957" i="1"/>
  <c r="C957" i="1"/>
  <c r="B958" i="1"/>
  <c r="C958" i="1"/>
  <c r="B959" i="1"/>
  <c r="C959" i="1"/>
  <c r="B960" i="1"/>
  <c r="C960" i="1"/>
  <c r="B961" i="1"/>
  <c r="C961" i="1"/>
  <c r="B962" i="1"/>
  <c r="C962" i="1"/>
  <c r="B963" i="1"/>
  <c r="C963" i="1"/>
  <c r="B964" i="1"/>
  <c r="C964" i="1"/>
  <c r="B965" i="1"/>
  <c r="C965" i="1"/>
  <c r="B966" i="1"/>
  <c r="C966" i="1"/>
  <c r="B967" i="1"/>
  <c r="C967" i="1"/>
  <c r="B968" i="1"/>
  <c r="C968" i="1"/>
  <c r="B969" i="1"/>
  <c r="C969" i="1"/>
  <c r="B970" i="1"/>
  <c r="C970" i="1"/>
  <c r="B971" i="1"/>
  <c r="C971" i="1"/>
  <c r="B972" i="1"/>
  <c r="C972" i="1"/>
  <c r="B973" i="1"/>
  <c r="C973" i="1"/>
  <c r="B974" i="1"/>
  <c r="C974" i="1"/>
  <c r="B975" i="1"/>
  <c r="C975" i="1"/>
  <c r="B976" i="1"/>
  <c r="C976" i="1"/>
  <c r="B977" i="1"/>
  <c r="C977" i="1"/>
  <c r="B978" i="1"/>
  <c r="C978" i="1"/>
  <c r="B979" i="1"/>
  <c r="C979" i="1"/>
  <c r="B980" i="1"/>
  <c r="C980" i="1"/>
  <c r="B981" i="1"/>
  <c r="C981" i="1"/>
  <c r="B982" i="1"/>
  <c r="C982" i="1"/>
  <c r="B983" i="1"/>
  <c r="C983" i="1"/>
  <c r="B984" i="1"/>
  <c r="C984" i="1"/>
  <c r="B985" i="1"/>
  <c r="C985" i="1"/>
  <c r="B986" i="1"/>
  <c r="C986" i="1"/>
  <c r="B987" i="1"/>
  <c r="C987" i="1"/>
  <c r="B988" i="1"/>
  <c r="C988" i="1"/>
  <c r="B989" i="1"/>
  <c r="C989" i="1"/>
  <c r="B990" i="1"/>
  <c r="C990" i="1"/>
  <c r="B991" i="1"/>
  <c r="C991" i="1"/>
  <c r="B992" i="1"/>
  <c r="C992" i="1"/>
  <c r="B993" i="1"/>
  <c r="C993" i="1"/>
  <c r="B994" i="1"/>
  <c r="C994" i="1"/>
  <c r="B995" i="1"/>
  <c r="C995" i="1"/>
  <c r="B996" i="1"/>
  <c r="C996" i="1"/>
  <c r="B997" i="1"/>
  <c r="C997" i="1"/>
  <c r="B998" i="1"/>
  <c r="C998" i="1"/>
  <c r="B999" i="1"/>
  <c r="C999" i="1"/>
  <c r="B1000" i="1"/>
  <c r="C1000" i="1"/>
  <c r="B1001" i="1"/>
  <c r="C1001" i="1"/>
  <c r="B1002" i="1"/>
  <c r="C1002" i="1"/>
  <c r="B1003" i="1"/>
  <c r="C1003" i="1"/>
  <c r="B1004" i="1"/>
  <c r="C1004" i="1"/>
  <c r="B1005" i="1"/>
  <c r="C1005" i="1"/>
  <c r="B1006" i="1"/>
  <c r="C1006" i="1"/>
  <c r="B1007" i="1"/>
  <c r="C1007" i="1"/>
  <c r="B1008" i="1"/>
  <c r="C1008" i="1"/>
  <c r="B1009" i="1"/>
  <c r="C1009" i="1"/>
  <c r="B1010" i="1"/>
  <c r="C1010" i="1"/>
  <c r="B1011" i="1"/>
  <c r="C1011" i="1"/>
  <c r="B1012" i="1"/>
  <c r="C1012" i="1"/>
  <c r="B1013" i="1"/>
  <c r="C1013" i="1"/>
  <c r="B1014" i="1"/>
  <c r="C1014" i="1"/>
  <c r="B1015" i="1"/>
  <c r="C1015" i="1"/>
  <c r="B1016" i="1"/>
  <c r="C1016" i="1"/>
  <c r="B1017" i="1"/>
  <c r="C1017" i="1"/>
  <c r="B1018" i="1"/>
  <c r="C1018" i="1"/>
  <c r="B1019" i="1"/>
  <c r="C1019" i="1"/>
  <c r="B1020" i="1"/>
  <c r="C1020" i="1"/>
  <c r="B1021" i="1"/>
  <c r="C1021" i="1"/>
  <c r="B1022" i="1"/>
  <c r="C1022" i="1"/>
  <c r="B1023" i="1"/>
  <c r="C1023" i="1"/>
  <c r="B1024" i="1"/>
  <c r="C1024" i="1"/>
  <c r="B1025" i="1"/>
  <c r="C1025" i="1"/>
  <c r="B1026" i="1"/>
  <c r="C1026" i="1"/>
  <c r="B1027" i="1"/>
  <c r="C1027" i="1"/>
  <c r="B1028" i="1"/>
  <c r="C1028" i="1"/>
  <c r="B1029" i="1"/>
  <c r="C1029" i="1"/>
  <c r="B1030" i="1"/>
  <c r="C1030" i="1"/>
  <c r="B1031" i="1"/>
  <c r="C1031" i="1"/>
  <c r="B1032" i="1"/>
  <c r="C1032" i="1"/>
  <c r="B1033" i="1"/>
  <c r="C1033" i="1"/>
  <c r="B1034" i="1"/>
  <c r="C1034" i="1"/>
  <c r="B1035" i="1"/>
  <c r="C1035" i="1"/>
  <c r="B1036" i="1"/>
  <c r="C1036" i="1"/>
  <c r="B1037" i="1"/>
  <c r="C1037" i="1"/>
  <c r="B1038" i="1"/>
  <c r="C1038" i="1"/>
  <c r="B1039" i="1"/>
  <c r="C1039" i="1"/>
  <c r="B1040" i="1"/>
  <c r="C1040" i="1"/>
  <c r="B1041" i="1"/>
  <c r="C1041" i="1"/>
  <c r="B1042" i="1"/>
  <c r="C1042" i="1"/>
  <c r="B1043" i="1"/>
  <c r="C1043" i="1"/>
  <c r="B1044" i="1"/>
  <c r="C1044" i="1"/>
  <c r="B1045" i="1"/>
  <c r="C1045" i="1"/>
  <c r="B1046" i="1"/>
  <c r="C1046" i="1"/>
  <c r="B1047" i="1"/>
  <c r="C1047" i="1"/>
  <c r="B1048" i="1"/>
  <c r="C1048" i="1"/>
  <c r="B1049" i="1"/>
  <c r="C1049" i="1"/>
  <c r="B1050" i="1"/>
  <c r="C1050" i="1"/>
  <c r="B1051" i="1"/>
  <c r="C1051" i="1"/>
  <c r="B1052" i="1"/>
  <c r="C1052" i="1"/>
  <c r="B1053" i="1"/>
  <c r="C1053" i="1"/>
  <c r="B1054" i="1"/>
  <c r="C1054" i="1"/>
  <c r="B1055" i="1"/>
  <c r="C1055" i="1"/>
  <c r="B1056" i="1"/>
  <c r="C1056" i="1"/>
  <c r="B1057" i="1"/>
  <c r="C1057" i="1"/>
  <c r="B1058" i="1"/>
  <c r="C1058" i="1"/>
  <c r="B1059" i="1"/>
  <c r="C1059" i="1"/>
  <c r="B1060" i="1"/>
  <c r="C1060" i="1"/>
  <c r="B1061" i="1"/>
  <c r="C1061" i="1"/>
  <c r="B1062" i="1"/>
  <c r="C1062" i="1"/>
  <c r="B1063" i="1"/>
  <c r="C1063" i="1"/>
  <c r="B1064" i="1"/>
  <c r="C1064" i="1"/>
  <c r="B1065" i="1"/>
  <c r="C1065" i="1"/>
  <c r="B1066" i="1"/>
  <c r="C1066" i="1"/>
  <c r="B1067" i="1"/>
  <c r="C1067" i="1"/>
  <c r="B1068" i="1"/>
  <c r="C1068" i="1"/>
  <c r="B1069" i="1"/>
  <c r="C1069" i="1"/>
  <c r="B1070" i="1"/>
  <c r="C1070" i="1"/>
  <c r="B1071" i="1"/>
  <c r="C1071" i="1"/>
  <c r="B1072" i="1"/>
  <c r="C1072" i="1"/>
  <c r="B1073" i="1"/>
  <c r="C1073" i="1"/>
  <c r="B1074" i="1"/>
  <c r="C1074" i="1"/>
  <c r="B1075" i="1"/>
  <c r="C1075" i="1"/>
  <c r="B1076" i="1"/>
  <c r="C1076" i="1"/>
  <c r="B1077" i="1"/>
  <c r="C1077" i="1"/>
  <c r="B1078" i="1"/>
  <c r="C1078" i="1"/>
  <c r="B1079" i="1"/>
  <c r="C1079" i="1"/>
  <c r="B1080" i="1"/>
  <c r="C1080" i="1"/>
  <c r="B1081" i="1"/>
  <c r="C1081" i="1"/>
  <c r="B1082" i="1"/>
  <c r="C1082" i="1"/>
  <c r="B1083" i="1"/>
  <c r="C1083" i="1"/>
  <c r="B1084" i="1"/>
  <c r="C1084" i="1"/>
  <c r="B1085" i="1"/>
  <c r="C1085" i="1"/>
  <c r="B1086" i="1"/>
  <c r="C1086" i="1"/>
  <c r="B1087" i="1"/>
  <c r="C1087" i="1"/>
  <c r="B1088" i="1"/>
  <c r="C1088" i="1"/>
  <c r="B1089" i="1"/>
  <c r="C1089" i="1"/>
  <c r="B1090" i="1"/>
  <c r="C1090" i="1"/>
  <c r="B1091" i="1"/>
  <c r="C1091" i="1"/>
  <c r="B1092" i="1"/>
  <c r="C1092" i="1"/>
  <c r="B1093" i="1"/>
  <c r="C1093" i="1"/>
  <c r="B1094" i="1"/>
  <c r="C1094" i="1"/>
  <c r="B1095" i="1"/>
  <c r="C1095" i="1"/>
  <c r="B1096" i="1"/>
  <c r="C1096" i="1"/>
  <c r="B1097" i="1"/>
  <c r="C1097" i="1"/>
  <c r="B1098" i="1"/>
  <c r="C1098" i="1"/>
  <c r="B1099" i="1"/>
  <c r="C1099" i="1"/>
  <c r="B1100" i="1"/>
  <c r="C1100" i="1"/>
  <c r="B1101" i="1"/>
  <c r="C1101" i="1"/>
  <c r="B1102" i="1"/>
  <c r="C1102" i="1"/>
  <c r="B1103" i="1"/>
  <c r="C1103" i="1"/>
  <c r="B1104" i="1"/>
  <c r="C1104" i="1"/>
  <c r="B1105" i="1"/>
  <c r="C1105" i="1"/>
  <c r="B1106" i="1"/>
  <c r="C1106" i="1"/>
  <c r="B1107" i="1"/>
  <c r="C1107" i="1"/>
  <c r="B1108" i="1"/>
  <c r="C1108" i="1"/>
  <c r="B1109" i="1"/>
  <c r="C1109" i="1"/>
  <c r="B1110" i="1"/>
  <c r="C1110" i="1"/>
  <c r="B1111" i="1"/>
  <c r="C1111" i="1"/>
  <c r="B1112" i="1"/>
  <c r="C1112" i="1"/>
  <c r="B1113" i="1"/>
  <c r="C1113" i="1"/>
  <c r="B1114" i="1"/>
  <c r="C1114" i="1"/>
  <c r="B1115" i="1"/>
  <c r="C1115" i="1"/>
  <c r="B1116" i="1"/>
  <c r="C1116" i="1"/>
  <c r="B1117" i="1"/>
  <c r="C1117" i="1"/>
  <c r="B1118" i="1"/>
  <c r="C1118" i="1"/>
  <c r="B1119" i="1"/>
  <c r="C1119" i="1"/>
  <c r="B1120" i="1"/>
  <c r="C1120" i="1"/>
  <c r="B1121" i="1"/>
  <c r="C1121" i="1"/>
  <c r="B1122" i="1"/>
  <c r="C1122" i="1"/>
  <c r="B1123" i="1"/>
  <c r="C1123" i="1"/>
  <c r="B1124" i="1"/>
  <c r="C1124" i="1"/>
  <c r="B1125" i="1"/>
  <c r="C1125" i="1"/>
  <c r="B1126" i="1"/>
  <c r="C1126" i="1"/>
  <c r="B1127" i="1"/>
  <c r="C1127" i="1"/>
  <c r="B1128" i="1"/>
  <c r="C1128" i="1"/>
  <c r="B1129" i="1"/>
  <c r="C1129" i="1"/>
  <c r="B1130" i="1"/>
  <c r="C1130" i="1"/>
  <c r="B1131" i="1"/>
  <c r="C1131" i="1"/>
  <c r="B1132" i="1"/>
  <c r="C1132" i="1"/>
  <c r="B1133" i="1"/>
  <c r="C1133" i="1"/>
  <c r="B1134" i="1"/>
  <c r="C1134" i="1"/>
  <c r="B1135" i="1"/>
  <c r="C1135" i="1"/>
  <c r="B1136" i="1"/>
  <c r="C1136" i="1"/>
  <c r="B1137" i="1"/>
  <c r="C1137" i="1"/>
  <c r="B1138" i="1"/>
  <c r="C1138" i="1"/>
  <c r="B1139" i="1"/>
  <c r="C1139" i="1"/>
  <c r="B1140" i="1"/>
  <c r="C1140" i="1"/>
  <c r="B1141" i="1"/>
  <c r="C1141" i="1"/>
  <c r="B1142" i="1"/>
  <c r="C1142" i="1"/>
  <c r="B1143" i="1"/>
  <c r="C1143" i="1"/>
  <c r="B1144" i="1"/>
  <c r="C1144" i="1"/>
  <c r="B1145" i="1"/>
  <c r="C1145" i="1"/>
  <c r="B1146" i="1"/>
  <c r="C1146" i="1"/>
  <c r="B1147" i="1"/>
  <c r="C1147" i="1"/>
  <c r="B1148" i="1"/>
  <c r="C1148" i="1"/>
  <c r="B1149" i="1"/>
  <c r="C1149" i="1"/>
  <c r="B1150" i="1"/>
  <c r="C1150" i="1"/>
  <c r="B1151" i="1"/>
  <c r="C1151" i="1"/>
  <c r="B1152" i="1"/>
  <c r="C1152" i="1"/>
  <c r="B1153" i="1"/>
  <c r="C1153" i="1"/>
  <c r="B1154" i="1"/>
  <c r="C1154" i="1"/>
  <c r="B1155" i="1"/>
  <c r="C1155" i="1"/>
  <c r="B1156" i="1"/>
  <c r="C1156" i="1"/>
  <c r="B1157" i="1"/>
  <c r="C1157" i="1"/>
  <c r="B1158" i="1"/>
  <c r="C1158" i="1"/>
  <c r="B1159" i="1"/>
  <c r="C1159" i="1"/>
  <c r="B1160" i="1"/>
  <c r="C1160" i="1"/>
  <c r="B1161" i="1"/>
  <c r="C1161" i="1"/>
  <c r="B1162" i="1"/>
  <c r="C1162" i="1"/>
  <c r="B1163" i="1"/>
  <c r="C1163" i="1"/>
  <c r="B1164" i="1"/>
  <c r="C1164" i="1"/>
  <c r="B1165" i="1"/>
  <c r="C1165" i="1"/>
  <c r="B1166" i="1"/>
  <c r="C1166" i="1"/>
  <c r="B1167" i="1"/>
  <c r="C1167" i="1"/>
  <c r="B1168" i="1"/>
  <c r="C1168" i="1"/>
  <c r="B1169" i="1"/>
  <c r="C1169" i="1"/>
  <c r="B1170" i="1"/>
  <c r="C1170" i="1"/>
  <c r="B1171" i="1"/>
  <c r="C1171" i="1"/>
  <c r="B1172" i="1"/>
  <c r="C1172" i="1"/>
  <c r="B1173" i="1"/>
  <c r="C1173" i="1"/>
  <c r="B1174" i="1"/>
  <c r="C1174" i="1"/>
  <c r="B1175" i="1"/>
  <c r="C1175" i="1"/>
  <c r="B1176" i="1"/>
  <c r="C1176" i="1"/>
  <c r="B1177" i="1"/>
  <c r="C1177" i="1"/>
  <c r="B1178" i="1"/>
  <c r="C1178" i="1"/>
  <c r="B1179" i="1"/>
  <c r="C1179" i="1"/>
  <c r="B1180" i="1"/>
  <c r="C1180" i="1"/>
  <c r="B1181" i="1"/>
  <c r="C1181" i="1"/>
  <c r="B1182" i="1"/>
  <c r="C1182" i="1"/>
  <c r="B1183" i="1"/>
  <c r="C1183" i="1"/>
  <c r="B1184" i="1"/>
  <c r="C1184" i="1"/>
  <c r="B1185" i="1"/>
  <c r="C1185" i="1"/>
  <c r="B1186" i="1"/>
  <c r="C1186" i="1"/>
  <c r="B1187" i="1"/>
  <c r="C1187" i="1"/>
  <c r="B1188" i="1"/>
  <c r="C1188" i="1"/>
  <c r="B1189" i="1"/>
  <c r="C1189" i="1"/>
  <c r="B1190" i="1"/>
  <c r="C1190" i="1"/>
  <c r="B1191" i="1"/>
  <c r="C1191" i="1"/>
  <c r="B1192" i="1"/>
  <c r="C1192" i="1"/>
  <c r="B1193" i="1"/>
  <c r="C1193" i="1"/>
  <c r="B1194" i="1"/>
  <c r="C1194" i="1"/>
  <c r="B1195" i="1"/>
  <c r="C1195" i="1"/>
  <c r="B1196" i="1"/>
  <c r="C1196" i="1"/>
  <c r="B1197" i="1"/>
  <c r="C1197" i="1"/>
  <c r="B1198" i="1"/>
  <c r="C1198" i="1"/>
  <c r="B1199" i="1"/>
  <c r="C1199" i="1"/>
  <c r="B1200" i="1"/>
  <c r="C1200" i="1"/>
  <c r="B1201" i="1"/>
  <c r="C1201" i="1"/>
  <c r="B1202" i="1"/>
  <c r="C1202" i="1"/>
  <c r="B1203" i="1"/>
  <c r="C1203" i="1"/>
  <c r="B1204" i="1"/>
  <c r="C1204" i="1"/>
  <c r="B1205" i="1"/>
  <c r="C1205" i="1"/>
  <c r="B1206" i="1"/>
  <c r="C1206" i="1"/>
  <c r="B1207" i="1"/>
  <c r="C1207" i="1"/>
  <c r="B1208" i="1"/>
  <c r="C1208" i="1"/>
  <c r="B1209" i="1"/>
  <c r="C1209" i="1"/>
  <c r="B1210" i="1"/>
  <c r="C1210" i="1"/>
  <c r="B1211" i="1"/>
  <c r="C1211" i="1"/>
  <c r="B1212" i="1"/>
  <c r="C1212" i="1"/>
  <c r="B1213" i="1"/>
  <c r="C1213" i="1"/>
  <c r="N71" i="3"/>
  <c r="N72" i="3"/>
  <c r="N73" i="3"/>
  <c r="N74" i="3"/>
  <c r="N75" i="3"/>
  <c r="N76" i="3"/>
  <c r="N77" i="3"/>
  <c r="N78" i="3"/>
  <c r="N79" i="3"/>
  <c r="N80" i="3"/>
  <c r="N81" i="3"/>
  <c r="N82" i="3"/>
  <c r="N83" i="3"/>
  <c r="N84" i="3"/>
  <c r="N85" i="3"/>
  <c r="N5" i="3"/>
  <c r="N6" i="3"/>
  <c r="N7" i="3"/>
  <c r="N8" i="3"/>
  <c r="N9" i="3"/>
  <c r="N10" i="3"/>
  <c r="N11" i="3"/>
  <c r="N12" i="3"/>
  <c r="N13" i="3"/>
  <c r="N14" i="3"/>
  <c r="N15" i="3"/>
  <c r="N16" i="3"/>
  <c r="N17" i="3"/>
  <c r="N18" i="3"/>
  <c r="N19" i="3"/>
  <c r="N20" i="3"/>
  <c r="N21" i="3"/>
  <c r="N22" i="3"/>
  <c r="N23" i="3"/>
  <c r="N24" i="3"/>
  <c r="N25" i="3"/>
  <c r="N26" i="3"/>
  <c r="N27" i="3"/>
  <c r="N28" i="3"/>
  <c r="N29" i="3"/>
  <c r="N30" i="3"/>
  <c r="N31" i="3"/>
  <c r="N32" i="3"/>
  <c r="N33" i="3"/>
  <c r="N34" i="3"/>
  <c r="N35" i="3"/>
  <c r="N36" i="3"/>
  <c r="N37" i="3"/>
  <c r="N38" i="3"/>
  <c r="N39" i="3"/>
  <c r="N40" i="3"/>
  <c r="N41" i="3"/>
  <c r="N42" i="3"/>
  <c r="N43" i="3"/>
  <c r="N44" i="3"/>
  <c r="N45" i="3"/>
  <c r="N46" i="3"/>
  <c r="N47" i="3"/>
  <c r="N48" i="3"/>
  <c r="N49" i="3"/>
  <c r="N50" i="3"/>
  <c r="N51" i="3"/>
  <c r="N52" i="3"/>
  <c r="N53" i="3"/>
  <c r="N54" i="3"/>
  <c r="N55" i="3"/>
  <c r="N56" i="3"/>
  <c r="N57" i="3"/>
  <c r="N58" i="3"/>
  <c r="N59" i="3"/>
  <c r="N60" i="3"/>
  <c r="N61" i="3"/>
  <c r="N62" i="3"/>
  <c r="N63" i="3"/>
  <c r="N64" i="3"/>
  <c r="N65" i="3"/>
  <c r="N66" i="3"/>
  <c r="N67" i="3"/>
  <c r="N68" i="3"/>
  <c r="N69" i="3"/>
  <c r="N70" i="3"/>
  <c r="B350" i="1"/>
  <c r="C350" i="1"/>
  <c r="B351" i="1"/>
  <c r="C351" i="1"/>
  <c r="B352" i="1"/>
  <c r="C352" i="1"/>
  <c r="B353" i="1"/>
  <c r="C353" i="1"/>
  <c r="B354" i="1"/>
  <c r="C354" i="1"/>
  <c r="B355" i="1"/>
  <c r="C355" i="1"/>
  <c r="B356" i="1"/>
  <c r="C356" i="1"/>
  <c r="B357" i="1"/>
  <c r="C357" i="1"/>
  <c r="B358" i="1"/>
  <c r="C358" i="1"/>
  <c r="B359" i="1"/>
  <c r="C359" i="1"/>
  <c r="B360" i="1"/>
  <c r="C360" i="1"/>
  <c r="B361" i="1"/>
  <c r="C361" i="1"/>
  <c r="B362" i="1"/>
  <c r="C362" i="1"/>
  <c r="B363" i="1"/>
  <c r="C363" i="1"/>
  <c r="B364" i="1"/>
  <c r="C364" i="1"/>
  <c r="B365" i="1"/>
  <c r="C365" i="1"/>
  <c r="B366" i="1"/>
  <c r="C366" i="1"/>
  <c r="B367" i="1"/>
  <c r="C367" i="1"/>
  <c r="B368" i="1"/>
  <c r="C368" i="1"/>
  <c r="B369" i="1"/>
  <c r="C369" i="1"/>
  <c r="B370" i="1"/>
  <c r="C370" i="1"/>
  <c r="B371" i="1"/>
  <c r="C371" i="1"/>
  <c r="B372" i="1"/>
  <c r="C372" i="1"/>
  <c r="B373" i="1"/>
  <c r="C373" i="1"/>
  <c r="B374" i="1"/>
  <c r="C374" i="1"/>
  <c r="B375" i="1"/>
  <c r="C375" i="1"/>
  <c r="B376" i="1"/>
  <c r="C376" i="1"/>
  <c r="B377" i="1"/>
  <c r="C377" i="1"/>
  <c r="B378" i="1"/>
  <c r="C378" i="1"/>
  <c r="B379" i="1"/>
  <c r="C379" i="1"/>
  <c r="B380" i="1"/>
  <c r="C380" i="1"/>
  <c r="B381" i="1"/>
  <c r="C381" i="1"/>
  <c r="B382" i="1"/>
  <c r="C382" i="1"/>
  <c r="B383" i="1"/>
  <c r="C383" i="1"/>
  <c r="B384" i="1"/>
  <c r="C384" i="1"/>
  <c r="B385" i="1"/>
  <c r="C385" i="1"/>
  <c r="B386" i="1"/>
  <c r="C386" i="1"/>
  <c r="B387" i="1"/>
  <c r="C387" i="1"/>
  <c r="B388" i="1"/>
  <c r="C388" i="1"/>
  <c r="B389" i="1"/>
  <c r="C389" i="1"/>
  <c r="B9" i="1"/>
  <c r="C9" i="1"/>
  <c r="B10" i="1"/>
  <c r="C10" i="1"/>
  <c r="B11" i="1"/>
  <c r="C11" i="1"/>
  <c r="B12" i="1"/>
  <c r="C12" i="1"/>
  <c r="B13" i="1"/>
  <c r="C13" i="1"/>
  <c r="B14" i="1"/>
  <c r="C14" i="1"/>
  <c r="B15" i="1"/>
  <c r="C15" i="1"/>
  <c r="B16" i="1"/>
  <c r="C16" i="1"/>
  <c r="B17" i="1"/>
  <c r="C17" i="1"/>
  <c r="B18" i="1"/>
  <c r="C18" i="1"/>
  <c r="B19" i="1"/>
  <c r="C19" i="1"/>
  <c r="B20" i="1"/>
  <c r="C20" i="1"/>
  <c r="B21" i="1"/>
  <c r="C21" i="1"/>
  <c r="B22" i="1"/>
  <c r="C22" i="1"/>
  <c r="B23" i="1"/>
  <c r="C23" i="1"/>
  <c r="B24" i="1"/>
  <c r="C24" i="1"/>
  <c r="B25" i="1"/>
  <c r="C25" i="1"/>
  <c r="B26" i="1"/>
  <c r="C26" i="1"/>
  <c r="B27" i="1"/>
  <c r="C27" i="1"/>
  <c r="B28" i="1"/>
  <c r="C28" i="1"/>
  <c r="B29" i="1"/>
  <c r="C29" i="1"/>
  <c r="B30" i="1"/>
  <c r="C30" i="1"/>
  <c r="B31" i="1"/>
  <c r="C31" i="1"/>
  <c r="B32" i="1"/>
  <c r="C32" i="1"/>
  <c r="B33" i="1"/>
  <c r="C33" i="1"/>
  <c r="B34" i="1"/>
  <c r="C34" i="1"/>
  <c r="B35" i="1"/>
  <c r="C35" i="1"/>
  <c r="B36" i="1"/>
  <c r="C36" i="1"/>
  <c r="B37" i="1"/>
  <c r="C37" i="1"/>
  <c r="B38" i="1"/>
  <c r="C38" i="1"/>
  <c r="B39" i="1"/>
  <c r="C39" i="1"/>
  <c r="B40" i="1"/>
  <c r="C40" i="1"/>
  <c r="B41" i="1"/>
  <c r="C41" i="1"/>
  <c r="B42" i="1"/>
  <c r="C42" i="1"/>
  <c r="B43" i="1"/>
  <c r="C43" i="1"/>
  <c r="B44" i="1"/>
  <c r="C44" i="1"/>
  <c r="B45" i="1"/>
  <c r="C45" i="1"/>
  <c r="B46" i="1"/>
  <c r="C46" i="1"/>
  <c r="B47" i="1"/>
  <c r="C47" i="1"/>
  <c r="B48" i="1"/>
  <c r="C48" i="1"/>
  <c r="B49" i="1"/>
  <c r="C49" i="1"/>
  <c r="B50" i="1"/>
  <c r="C50" i="1"/>
  <c r="B51" i="1"/>
  <c r="C51" i="1"/>
  <c r="B52" i="1"/>
  <c r="C52" i="1"/>
  <c r="B53" i="1"/>
  <c r="C53" i="1"/>
  <c r="B54" i="1"/>
  <c r="C54" i="1"/>
  <c r="B55" i="1"/>
  <c r="C55" i="1"/>
  <c r="B56" i="1"/>
  <c r="C56" i="1"/>
  <c r="B57" i="1"/>
  <c r="C57" i="1"/>
  <c r="B58" i="1"/>
  <c r="C58" i="1"/>
  <c r="B59" i="1"/>
  <c r="C59" i="1"/>
  <c r="B60" i="1"/>
  <c r="C60" i="1"/>
  <c r="B61" i="1"/>
  <c r="C61" i="1"/>
  <c r="B62" i="1"/>
  <c r="C62" i="1"/>
  <c r="B63" i="1"/>
  <c r="C63" i="1"/>
  <c r="B64" i="1"/>
  <c r="C64" i="1"/>
  <c r="B65" i="1"/>
  <c r="C65" i="1"/>
  <c r="B66" i="1"/>
  <c r="C66" i="1"/>
  <c r="B67" i="1"/>
  <c r="C67" i="1"/>
  <c r="B68" i="1"/>
  <c r="C68" i="1"/>
  <c r="B69" i="1"/>
  <c r="C69" i="1"/>
  <c r="B70" i="1"/>
  <c r="C70" i="1"/>
  <c r="B71" i="1"/>
  <c r="C71" i="1"/>
  <c r="B72" i="1"/>
  <c r="C72" i="1"/>
  <c r="B73" i="1"/>
  <c r="C73" i="1"/>
  <c r="B74" i="1"/>
  <c r="C74" i="1"/>
  <c r="B75" i="1"/>
  <c r="C75" i="1"/>
  <c r="B76" i="1"/>
  <c r="C76" i="1"/>
  <c r="B77" i="1"/>
  <c r="C77" i="1"/>
  <c r="B78" i="1"/>
  <c r="C78" i="1"/>
  <c r="B79" i="1"/>
  <c r="C79" i="1"/>
  <c r="B80" i="1"/>
  <c r="C80" i="1"/>
  <c r="B81" i="1"/>
  <c r="C81" i="1"/>
  <c r="B82" i="1"/>
  <c r="C82" i="1"/>
  <c r="B83" i="1"/>
  <c r="C83" i="1"/>
  <c r="B84" i="1"/>
  <c r="C84" i="1"/>
  <c r="B85" i="1"/>
  <c r="C85" i="1"/>
  <c r="B86" i="1"/>
  <c r="C86" i="1"/>
  <c r="B87" i="1"/>
  <c r="C87" i="1"/>
  <c r="B88" i="1"/>
  <c r="C88" i="1"/>
  <c r="B89" i="1"/>
  <c r="C89" i="1"/>
  <c r="B90" i="1"/>
  <c r="C90" i="1"/>
  <c r="B91" i="1"/>
  <c r="C91" i="1"/>
  <c r="B92" i="1"/>
  <c r="C92" i="1"/>
  <c r="B93" i="1"/>
  <c r="C93" i="1"/>
  <c r="B94" i="1"/>
  <c r="C94" i="1"/>
  <c r="B95" i="1"/>
  <c r="C95" i="1"/>
  <c r="B96" i="1"/>
  <c r="C96" i="1"/>
  <c r="B97" i="1"/>
  <c r="C97" i="1"/>
  <c r="B98" i="1"/>
  <c r="C98" i="1"/>
  <c r="B99" i="1"/>
  <c r="C99" i="1"/>
  <c r="B100" i="1"/>
  <c r="C100" i="1"/>
  <c r="B101" i="1"/>
  <c r="C101" i="1"/>
  <c r="B102" i="1"/>
  <c r="C102" i="1"/>
  <c r="B103" i="1"/>
  <c r="C103" i="1"/>
  <c r="B104" i="1"/>
  <c r="C104" i="1"/>
  <c r="B105" i="1"/>
  <c r="C105" i="1"/>
  <c r="B106" i="1"/>
  <c r="C106" i="1"/>
  <c r="B107" i="1"/>
  <c r="C107" i="1"/>
  <c r="B108" i="1"/>
  <c r="C108" i="1"/>
  <c r="B109" i="1"/>
  <c r="C109" i="1"/>
  <c r="B110" i="1"/>
  <c r="C110" i="1"/>
  <c r="B111" i="1"/>
  <c r="C111" i="1"/>
  <c r="B112" i="1"/>
  <c r="C112" i="1"/>
  <c r="B113" i="1"/>
  <c r="C113" i="1"/>
  <c r="B114" i="1"/>
  <c r="C114" i="1"/>
  <c r="B115" i="1"/>
  <c r="C115" i="1"/>
  <c r="B116" i="1"/>
  <c r="C116" i="1"/>
  <c r="B117" i="1"/>
  <c r="C117" i="1"/>
  <c r="B118" i="1"/>
  <c r="C118" i="1"/>
  <c r="B119" i="1"/>
  <c r="C119" i="1"/>
  <c r="B120" i="1"/>
  <c r="C120" i="1"/>
  <c r="B121" i="1"/>
  <c r="C121" i="1"/>
  <c r="B122" i="1"/>
  <c r="C122" i="1"/>
  <c r="B123" i="1"/>
  <c r="C123" i="1"/>
  <c r="B124" i="1"/>
  <c r="C124" i="1"/>
  <c r="B125" i="1"/>
  <c r="C125" i="1"/>
  <c r="B126" i="1"/>
  <c r="C126" i="1"/>
  <c r="B127" i="1"/>
  <c r="C127" i="1"/>
  <c r="B128" i="1"/>
  <c r="C128" i="1"/>
  <c r="B129" i="1"/>
  <c r="C129" i="1"/>
  <c r="B130" i="1"/>
  <c r="C130" i="1"/>
  <c r="B131" i="1"/>
  <c r="C131" i="1"/>
  <c r="B132" i="1"/>
  <c r="C132" i="1"/>
  <c r="B133" i="1"/>
  <c r="C133" i="1"/>
  <c r="B134" i="1"/>
  <c r="C134" i="1"/>
  <c r="B135" i="1"/>
  <c r="C135" i="1"/>
  <c r="B136" i="1"/>
  <c r="C136" i="1"/>
  <c r="B137" i="1"/>
  <c r="C137" i="1"/>
  <c r="B138" i="1"/>
  <c r="C138" i="1"/>
  <c r="B139" i="1"/>
  <c r="C139" i="1"/>
  <c r="B140" i="1"/>
  <c r="C140" i="1"/>
  <c r="B141" i="1"/>
  <c r="C141" i="1"/>
  <c r="B142" i="1"/>
  <c r="C142" i="1"/>
  <c r="B143" i="1"/>
  <c r="C143" i="1"/>
  <c r="B144" i="1"/>
  <c r="C144" i="1"/>
  <c r="B145" i="1"/>
  <c r="C145" i="1"/>
  <c r="B146" i="1"/>
  <c r="C146" i="1"/>
  <c r="B147" i="1"/>
  <c r="C147" i="1"/>
  <c r="B148" i="1"/>
  <c r="C148" i="1"/>
  <c r="B149" i="1"/>
  <c r="C149" i="1"/>
  <c r="B150" i="1"/>
  <c r="C150" i="1"/>
  <c r="B151" i="1"/>
  <c r="C151" i="1"/>
  <c r="B152" i="1"/>
  <c r="C152" i="1"/>
  <c r="B153" i="1"/>
  <c r="C153" i="1"/>
  <c r="B154" i="1"/>
  <c r="C154" i="1"/>
  <c r="B155" i="1"/>
  <c r="C155" i="1"/>
  <c r="B156" i="1"/>
  <c r="C156" i="1"/>
  <c r="B157" i="1"/>
  <c r="C157" i="1"/>
  <c r="B158" i="1"/>
  <c r="C158" i="1"/>
  <c r="B159" i="1"/>
  <c r="C159" i="1"/>
  <c r="B160" i="1"/>
  <c r="C160" i="1"/>
  <c r="B161" i="1"/>
  <c r="C161" i="1"/>
  <c r="B162" i="1"/>
  <c r="C162" i="1"/>
  <c r="B163" i="1"/>
  <c r="C163" i="1"/>
  <c r="B164" i="1"/>
  <c r="C164" i="1"/>
  <c r="B165" i="1"/>
  <c r="C165" i="1"/>
  <c r="B166" i="1"/>
  <c r="C166" i="1"/>
  <c r="B167" i="1"/>
  <c r="C167" i="1"/>
  <c r="B168" i="1"/>
  <c r="C168" i="1"/>
  <c r="B169" i="1"/>
  <c r="C169" i="1"/>
  <c r="B170" i="1"/>
  <c r="C170" i="1"/>
  <c r="B171" i="1"/>
  <c r="C171" i="1"/>
  <c r="B172" i="1"/>
  <c r="C172" i="1"/>
  <c r="B173" i="1"/>
  <c r="C173" i="1"/>
  <c r="B174" i="1"/>
  <c r="C174" i="1"/>
  <c r="B175" i="1"/>
  <c r="C175" i="1"/>
  <c r="B176" i="1"/>
  <c r="C176" i="1"/>
  <c r="B177" i="1"/>
  <c r="C177" i="1"/>
  <c r="B178" i="1"/>
  <c r="C178" i="1"/>
  <c r="B179" i="1"/>
  <c r="C179" i="1"/>
  <c r="B180" i="1"/>
  <c r="C180" i="1"/>
  <c r="B181" i="1"/>
  <c r="C181" i="1"/>
  <c r="B182" i="1"/>
  <c r="C182" i="1"/>
  <c r="B183" i="1"/>
  <c r="C183" i="1"/>
  <c r="B184" i="1"/>
  <c r="C184" i="1"/>
  <c r="B185" i="1"/>
  <c r="C185" i="1"/>
  <c r="B186" i="1"/>
  <c r="C186" i="1"/>
  <c r="B187" i="1"/>
  <c r="C187" i="1"/>
  <c r="B188" i="1"/>
  <c r="C188" i="1"/>
  <c r="B189" i="1"/>
  <c r="C189" i="1"/>
  <c r="B190" i="1"/>
  <c r="C190" i="1"/>
  <c r="B191" i="1"/>
  <c r="C191" i="1"/>
  <c r="B192" i="1"/>
  <c r="C192" i="1"/>
  <c r="B193" i="1"/>
  <c r="C193" i="1"/>
  <c r="B194" i="1"/>
  <c r="C194" i="1"/>
  <c r="B195" i="1"/>
  <c r="C195" i="1"/>
  <c r="B196" i="1"/>
  <c r="C196" i="1"/>
  <c r="B197" i="1"/>
  <c r="C197" i="1"/>
  <c r="B198" i="1"/>
  <c r="C198" i="1"/>
  <c r="B199" i="1"/>
  <c r="C199" i="1"/>
  <c r="B200" i="1"/>
  <c r="C200" i="1"/>
  <c r="B201" i="1"/>
  <c r="C201" i="1"/>
  <c r="B202" i="1"/>
  <c r="C202" i="1"/>
  <c r="B203" i="1"/>
  <c r="C203" i="1"/>
  <c r="B204" i="1"/>
  <c r="C204" i="1"/>
  <c r="B205" i="1"/>
  <c r="C205" i="1"/>
  <c r="B206" i="1"/>
  <c r="C206" i="1"/>
  <c r="B207" i="1"/>
  <c r="C207" i="1"/>
  <c r="B208" i="1"/>
  <c r="C208" i="1"/>
  <c r="B209" i="1"/>
  <c r="C209" i="1"/>
  <c r="B210" i="1"/>
  <c r="C210" i="1"/>
  <c r="B211" i="1"/>
  <c r="C211" i="1"/>
  <c r="B212" i="1"/>
  <c r="C212" i="1"/>
  <c r="B213" i="1"/>
  <c r="C213" i="1"/>
  <c r="B214" i="1"/>
  <c r="C214" i="1"/>
  <c r="B215" i="1"/>
  <c r="C215" i="1"/>
  <c r="B216" i="1"/>
  <c r="C216" i="1"/>
  <c r="B217" i="1"/>
  <c r="C217" i="1"/>
  <c r="B218" i="1"/>
  <c r="C218" i="1"/>
  <c r="B219" i="1"/>
  <c r="C219" i="1"/>
  <c r="B220" i="1"/>
  <c r="C220" i="1"/>
  <c r="B221" i="1"/>
  <c r="C221" i="1"/>
  <c r="B222" i="1"/>
  <c r="C222" i="1"/>
  <c r="B223" i="1"/>
  <c r="C223" i="1"/>
  <c r="B224" i="1"/>
  <c r="C224" i="1"/>
  <c r="B225" i="1"/>
  <c r="C225" i="1"/>
  <c r="B226" i="1"/>
  <c r="C226" i="1"/>
  <c r="B227" i="1"/>
  <c r="C227" i="1"/>
  <c r="B228" i="1"/>
  <c r="C228" i="1"/>
  <c r="B229" i="1"/>
  <c r="C229" i="1"/>
  <c r="B230" i="1"/>
  <c r="C230" i="1"/>
  <c r="B231" i="1"/>
  <c r="C231" i="1"/>
  <c r="B232" i="1"/>
  <c r="C232" i="1"/>
  <c r="B233" i="1"/>
  <c r="C233" i="1"/>
  <c r="B234" i="1"/>
  <c r="C234" i="1"/>
  <c r="B235" i="1"/>
  <c r="C235" i="1"/>
  <c r="B236" i="1"/>
  <c r="C236" i="1"/>
  <c r="B237" i="1"/>
  <c r="C237" i="1"/>
  <c r="B238" i="1"/>
  <c r="C238" i="1"/>
  <c r="B239" i="1"/>
  <c r="C239" i="1"/>
  <c r="B240" i="1"/>
  <c r="C240" i="1"/>
  <c r="B241" i="1"/>
  <c r="C241" i="1"/>
  <c r="B242" i="1"/>
  <c r="C242" i="1"/>
  <c r="B243" i="1"/>
  <c r="C243" i="1"/>
  <c r="B244" i="1"/>
  <c r="C244" i="1"/>
  <c r="B245" i="1"/>
  <c r="C245" i="1"/>
  <c r="B246" i="1"/>
  <c r="C246" i="1"/>
  <c r="B247" i="1"/>
  <c r="C247" i="1"/>
  <c r="B248" i="1"/>
  <c r="C248" i="1"/>
  <c r="B249" i="1"/>
  <c r="C249" i="1"/>
  <c r="B250" i="1"/>
  <c r="C250" i="1"/>
  <c r="B251" i="1"/>
  <c r="C251" i="1"/>
  <c r="B252" i="1"/>
  <c r="C252" i="1"/>
  <c r="B253" i="1"/>
  <c r="C253" i="1"/>
  <c r="B254" i="1"/>
  <c r="C254" i="1"/>
  <c r="B255" i="1"/>
  <c r="C255" i="1"/>
  <c r="B256" i="1"/>
  <c r="C256" i="1"/>
  <c r="B257" i="1"/>
  <c r="C257" i="1"/>
  <c r="B258" i="1"/>
  <c r="C258" i="1"/>
  <c r="B259" i="1"/>
  <c r="C259" i="1"/>
  <c r="B260" i="1"/>
  <c r="C260" i="1"/>
  <c r="B261" i="1"/>
  <c r="C261" i="1"/>
  <c r="B262" i="1"/>
  <c r="C262" i="1"/>
  <c r="B263" i="1"/>
  <c r="C263" i="1"/>
  <c r="B264" i="1"/>
  <c r="C264" i="1"/>
  <c r="B265" i="1"/>
  <c r="C265" i="1"/>
  <c r="B266" i="1"/>
  <c r="C266" i="1"/>
  <c r="B267" i="1"/>
  <c r="C267" i="1"/>
  <c r="B268" i="1"/>
  <c r="C268" i="1"/>
  <c r="B269" i="1"/>
  <c r="C269" i="1"/>
  <c r="B270" i="1"/>
  <c r="C270" i="1"/>
  <c r="B271" i="1"/>
  <c r="C271" i="1"/>
  <c r="B272" i="1"/>
  <c r="C272" i="1"/>
  <c r="B273" i="1"/>
  <c r="C273" i="1"/>
  <c r="B274" i="1"/>
  <c r="C274" i="1"/>
  <c r="B275" i="1"/>
  <c r="C275" i="1"/>
  <c r="B276" i="1"/>
  <c r="C276" i="1"/>
  <c r="B277" i="1"/>
  <c r="C277" i="1"/>
  <c r="B278" i="1"/>
  <c r="C278" i="1"/>
  <c r="B279" i="1"/>
  <c r="C279" i="1"/>
  <c r="B280" i="1"/>
  <c r="C280" i="1"/>
  <c r="B281" i="1"/>
  <c r="C281" i="1"/>
  <c r="B282" i="1"/>
  <c r="C282" i="1"/>
  <c r="B283" i="1"/>
  <c r="C283" i="1"/>
  <c r="B284" i="1"/>
  <c r="C284" i="1"/>
  <c r="B285" i="1"/>
  <c r="C285" i="1"/>
  <c r="B286" i="1"/>
  <c r="C286" i="1"/>
  <c r="B287" i="1"/>
  <c r="C287" i="1"/>
  <c r="B288" i="1"/>
  <c r="C288" i="1"/>
  <c r="B289" i="1"/>
  <c r="C289" i="1"/>
  <c r="B290" i="1"/>
  <c r="C290" i="1"/>
  <c r="B291" i="1"/>
  <c r="C291" i="1"/>
  <c r="B292" i="1"/>
  <c r="C292" i="1"/>
  <c r="B293" i="1"/>
  <c r="C293" i="1"/>
  <c r="B294" i="1"/>
  <c r="C294" i="1"/>
  <c r="B295" i="1"/>
  <c r="C295" i="1"/>
  <c r="B296" i="1"/>
  <c r="C296" i="1"/>
  <c r="B297" i="1"/>
  <c r="C297" i="1"/>
  <c r="B298" i="1"/>
  <c r="C298" i="1"/>
  <c r="B299" i="1"/>
  <c r="C299" i="1"/>
  <c r="B300" i="1"/>
  <c r="C300" i="1"/>
  <c r="B301" i="1"/>
  <c r="C301" i="1"/>
  <c r="B302" i="1"/>
  <c r="C302" i="1"/>
  <c r="B303" i="1"/>
  <c r="C303" i="1"/>
  <c r="B304" i="1"/>
  <c r="C304" i="1"/>
  <c r="B305" i="1"/>
  <c r="C305" i="1"/>
  <c r="B306" i="1"/>
  <c r="C306" i="1"/>
  <c r="B307" i="1"/>
  <c r="C307" i="1"/>
  <c r="B308" i="1"/>
  <c r="C308" i="1"/>
  <c r="B309" i="1"/>
  <c r="C309" i="1"/>
  <c r="B310" i="1"/>
  <c r="C310" i="1"/>
  <c r="B311" i="1"/>
  <c r="C311" i="1"/>
  <c r="B312" i="1"/>
  <c r="C312" i="1"/>
  <c r="B313" i="1"/>
  <c r="C313" i="1"/>
  <c r="B314" i="1"/>
  <c r="C314" i="1"/>
  <c r="B315" i="1"/>
  <c r="C315" i="1"/>
  <c r="B316" i="1"/>
  <c r="C316" i="1"/>
  <c r="B317" i="1"/>
  <c r="C317" i="1"/>
  <c r="B318" i="1"/>
  <c r="C318" i="1"/>
  <c r="B319" i="1"/>
  <c r="C319" i="1"/>
  <c r="B320" i="1"/>
  <c r="C320" i="1"/>
  <c r="B321" i="1"/>
  <c r="C321" i="1"/>
  <c r="B322" i="1"/>
  <c r="C322" i="1"/>
  <c r="B323" i="1"/>
  <c r="C323" i="1"/>
  <c r="B324" i="1"/>
  <c r="C324" i="1"/>
  <c r="B325" i="1"/>
  <c r="C325" i="1"/>
  <c r="B326" i="1"/>
  <c r="C326" i="1"/>
  <c r="B327" i="1"/>
  <c r="C327" i="1"/>
  <c r="B328" i="1"/>
  <c r="C328" i="1"/>
  <c r="B329" i="1"/>
  <c r="C329" i="1"/>
  <c r="B330" i="1"/>
  <c r="C330" i="1"/>
  <c r="B331" i="1"/>
  <c r="C331" i="1"/>
  <c r="B332" i="1"/>
  <c r="C332" i="1"/>
  <c r="B333" i="1"/>
  <c r="C333" i="1"/>
  <c r="B334" i="1"/>
  <c r="C334" i="1"/>
  <c r="B335" i="1"/>
  <c r="C335" i="1"/>
  <c r="B336" i="1"/>
  <c r="C336" i="1"/>
  <c r="B337" i="1"/>
  <c r="C337" i="1"/>
  <c r="B338" i="1"/>
  <c r="C338" i="1"/>
  <c r="B339" i="1"/>
  <c r="C339" i="1"/>
  <c r="B340" i="1"/>
  <c r="C340" i="1"/>
  <c r="B341" i="1"/>
  <c r="C341" i="1"/>
  <c r="B342" i="1"/>
  <c r="C342" i="1"/>
  <c r="B343" i="1"/>
  <c r="C343" i="1"/>
  <c r="B344" i="1"/>
  <c r="C344" i="1"/>
  <c r="B345" i="1"/>
  <c r="C345" i="1"/>
  <c r="B346" i="1"/>
  <c r="C346" i="1"/>
  <c r="B347" i="1"/>
  <c r="C347" i="1"/>
  <c r="B348" i="1"/>
  <c r="C348" i="1"/>
  <c r="B349" i="1"/>
  <c r="C349" i="1"/>
  <c r="N4" i="3"/>
  <c r="D4" i="3"/>
  <c r="A5" i="3" l="1"/>
  <c r="A18" i="3"/>
  <c r="A29" i="3"/>
  <c r="A38" i="3"/>
  <c r="A48" i="3"/>
  <c r="A58" i="3"/>
  <c r="A68" i="3"/>
  <c r="A78" i="3"/>
  <c r="A88" i="3"/>
  <c r="A98" i="3"/>
  <c r="A107" i="3"/>
  <c r="A128" i="3"/>
  <c r="A139" i="3"/>
  <c r="A150" i="3"/>
  <c r="A161" i="3"/>
  <c r="A172" i="3"/>
  <c r="A114" i="3"/>
  <c r="A115" i="3"/>
  <c r="A116" i="3"/>
  <c r="A117" i="3"/>
  <c r="A118" i="3"/>
  <c r="A119" i="3"/>
  <c r="A120" i="3"/>
  <c r="A121" i="3"/>
  <c r="A122" i="3"/>
  <c r="A123" i="3"/>
  <c r="A124" i="3"/>
  <c r="A131" i="3"/>
  <c r="A142" i="3"/>
  <c r="A155" i="3"/>
  <c r="A166" i="3"/>
  <c r="A177" i="3"/>
  <c r="A223" i="3"/>
  <c r="A224" i="3"/>
  <c r="A225" i="3"/>
  <c r="A226" i="3"/>
  <c r="A227" i="3"/>
  <c r="A228" i="3"/>
  <c r="A229" i="3"/>
  <c r="A230" i="3"/>
  <c r="A231" i="3"/>
  <c r="A232" i="3"/>
  <c r="A233" i="3"/>
  <c r="A234" i="3"/>
  <c r="A235" i="3"/>
  <c r="A236" i="3"/>
  <c r="A237" i="3"/>
  <c r="A238" i="3"/>
  <c r="A16" i="3"/>
  <c r="A28" i="3"/>
  <c r="A37" i="3"/>
  <c r="A47" i="3"/>
  <c r="A57" i="3"/>
  <c r="A67" i="3"/>
  <c r="A77" i="3"/>
  <c r="A87" i="3"/>
  <c r="A97" i="3"/>
  <c r="A108" i="3"/>
  <c r="A129" i="3"/>
  <c r="A140" i="3"/>
  <c r="A151" i="3"/>
  <c r="A162" i="3"/>
  <c r="A173" i="3"/>
  <c r="A11" i="3"/>
  <c r="A15" i="3"/>
  <c r="A25" i="3"/>
  <c r="A44" i="3"/>
  <c r="A54" i="3"/>
  <c r="A64" i="3"/>
  <c r="A74" i="3"/>
  <c r="A84" i="3"/>
  <c r="A94" i="3"/>
  <c r="A104" i="3"/>
  <c r="A125" i="3"/>
  <c r="A136" i="3"/>
  <c r="A147" i="3"/>
  <c r="A158" i="3"/>
  <c r="A169" i="3"/>
  <c r="A180" i="3"/>
  <c r="A6" i="3"/>
  <c r="A7" i="3"/>
  <c r="A13" i="3"/>
  <c r="A19" i="3"/>
  <c r="A30" i="3"/>
  <c r="A39" i="3"/>
  <c r="A49" i="3"/>
  <c r="A59" i="3"/>
  <c r="A69" i="3"/>
  <c r="A79" i="3"/>
  <c r="A89" i="3"/>
  <c r="A99" i="3"/>
  <c r="A109" i="3"/>
  <c r="A130" i="3"/>
  <c r="A141" i="3"/>
  <c r="A152" i="3"/>
  <c r="A163" i="3"/>
  <c r="A174" i="3"/>
  <c r="A21" i="3"/>
  <c r="A31" i="3"/>
  <c r="A40" i="3"/>
  <c r="A50" i="3"/>
  <c r="A60" i="3"/>
  <c r="A70" i="3"/>
  <c r="A80" i="3"/>
  <c r="A90" i="3"/>
  <c r="A100" i="3"/>
  <c r="A110" i="3"/>
  <c r="A132" i="3"/>
  <c r="A143" i="3"/>
  <c r="A153" i="3"/>
  <c r="A165" i="3"/>
  <c r="A176" i="3"/>
  <c r="A10" i="3"/>
  <c r="A12" i="3"/>
  <c r="A22" i="3"/>
  <c r="A32" i="3"/>
  <c r="A43" i="3"/>
  <c r="A53" i="3"/>
  <c r="A63" i="3"/>
  <c r="A73" i="3"/>
  <c r="A83" i="3"/>
  <c r="A93" i="3"/>
  <c r="A103" i="3"/>
  <c r="A113" i="3"/>
  <c r="A135" i="3"/>
  <c r="A146" i="3"/>
  <c r="A156" i="3"/>
  <c r="A167" i="3"/>
  <c r="A178" i="3"/>
  <c r="A8" i="3"/>
  <c r="A23" i="3"/>
  <c r="A33" i="3"/>
  <c r="A41" i="3"/>
  <c r="A51" i="3"/>
  <c r="A61" i="3"/>
  <c r="A71" i="3"/>
  <c r="A81" i="3"/>
  <c r="A91" i="3"/>
  <c r="A101" i="3"/>
  <c r="A111" i="3"/>
  <c r="A133" i="3"/>
  <c r="A144" i="3"/>
  <c r="A154" i="3"/>
  <c r="A164" i="3"/>
  <c r="A175" i="3"/>
  <c r="A20" i="3"/>
  <c r="A27" i="3"/>
  <c r="A36" i="3"/>
  <c r="A46" i="3"/>
  <c r="A56" i="3"/>
  <c r="A66" i="3"/>
  <c r="A76" i="3"/>
  <c r="A86" i="3"/>
  <c r="A95" i="3"/>
  <c r="A105" i="3"/>
  <c r="A126" i="3"/>
  <c r="A137" i="3"/>
  <c r="A148" i="3"/>
  <c r="A159" i="3"/>
  <c r="A171" i="3"/>
  <c r="A207" i="3"/>
  <c r="A208" i="3"/>
  <c r="A210" i="3"/>
  <c r="A212" i="3"/>
  <c r="A214" i="3"/>
  <c r="A216" i="3"/>
  <c r="A218" i="3"/>
  <c r="A220" i="3"/>
  <c r="A222" i="3"/>
  <c r="A239" i="3"/>
  <c r="A240" i="3"/>
  <c r="A242" i="3"/>
  <c r="A244" i="3"/>
  <c r="A246" i="3"/>
  <c r="A249" i="3"/>
  <c r="A251" i="3"/>
  <c r="A252" i="3"/>
  <c r="A255" i="3"/>
  <c r="A256" i="3"/>
  <c r="A260" i="3"/>
  <c r="A261" i="3"/>
  <c r="A262" i="3"/>
  <c r="A263" i="3"/>
  <c r="A264" i="3"/>
  <c r="A265" i="3"/>
  <c r="A266" i="3"/>
  <c r="A267" i="3"/>
  <c r="A270" i="3"/>
  <c r="A271" i="3"/>
  <c r="A273" i="3"/>
  <c r="A275" i="3"/>
  <c r="A9" i="3"/>
  <c r="A17" i="3"/>
  <c r="A26" i="3"/>
  <c r="A35" i="3"/>
  <c r="A45" i="3"/>
  <c r="A55" i="3"/>
  <c r="A65" i="3"/>
  <c r="A75" i="3"/>
  <c r="A85" i="3"/>
  <c r="A96" i="3"/>
  <c r="A106" i="3"/>
  <c r="A127" i="3"/>
  <c r="A138" i="3"/>
  <c r="A149" i="3"/>
  <c r="A160" i="3"/>
  <c r="A170" i="3"/>
  <c r="A181" i="3"/>
  <c r="A182" i="3"/>
  <c r="A183" i="3"/>
  <c r="A184" i="3"/>
  <c r="A185" i="3"/>
  <c r="A186" i="3"/>
  <c r="A187" i="3"/>
  <c r="A188" i="3"/>
  <c r="A189" i="3"/>
  <c r="A190" i="3"/>
  <c r="A191" i="3"/>
  <c r="A192" i="3"/>
  <c r="A193" i="3"/>
  <c r="A194" i="3"/>
  <c r="A195" i="3"/>
  <c r="A196" i="3"/>
  <c r="A197" i="3"/>
  <c r="A198" i="3"/>
  <c r="A199" i="3"/>
  <c r="A200" i="3"/>
  <c r="A201" i="3"/>
  <c r="A202" i="3"/>
  <c r="A203" i="3"/>
  <c r="A204" i="3"/>
  <c r="A205" i="3"/>
  <c r="A206" i="3"/>
  <c r="A209" i="3"/>
  <c r="A211" i="3"/>
  <c r="A213" i="3"/>
  <c r="A215" i="3"/>
  <c r="A217" i="3"/>
  <c r="A219" i="3"/>
  <c r="A221" i="3"/>
  <c r="A241" i="3"/>
  <c r="A243" i="3"/>
  <c r="A245" i="3"/>
  <c r="A247" i="3"/>
  <c r="A248" i="3"/>
  <c r="A250" i="3"/>
  <c r="A253" i="3"/>
  <c r="A254" i="3"/>
  <c r="A257" i="3"/>
  <c r="A258" i="3"/>
  <c r="A259" i="3"/>
  <c r="A268" i="3"/>
  <c r="A269" i="3"/>
  <c r="A272" i="3"/>
  <c r="A274" i="3"/>
  <c r="A14" i="3"/>
  <c r="A24" i="3"/>
  <c r="A34" i="3"/>
  <c r="A42" i="3"/>
  <c r="A52" i="3"/>
  <c r="A62" i="3"/>
  <c r="A72" i="3"/>
  <c r="A82" i="3"/>
  <c r="A92" i="3"/>
  <c r="A102" i="3"/>
  <c r="A112" i="3"/>
  <c r="A134" i="3"/>
  <c r="A145" i="3"/>
  <c r="A157" i="3"/>
  <c r="A168" i="3"/>
  <c r="A179" i="3"/>
  <c r="B3" i="1"/>
  <c r="C3" i="1"/>
  <c r="B4" i="1"/>
  <c r="C4" i="1"/>
  <c r="B5" i="1"/>
  <c r="C5" i="1"/>
  <c r="B6" i="1"/>
  <c r="C6" i="1"/>
  <c r="B7" i="1"/>
  <c r="C7" i="1"/>
  <c r="B8" i="1"/>
  <c r="C8" i="1"/>
  <c r="B4" i="3" l="1"/>
  <c r="A4" i="3" s="1"/>
  <c r="E4" i="3"/>
  <c r="E3" i="3"/>
  <c r="B2" i="1" l="1"/>
  <c r="B3" i="4"/>
  <c r="B4" i="4" s="1"/>
  <c r="B5" i="4" s="1"/>
  <c r="B6" i="4" s="1"/>
  <c r="B7" i="4" s="1"/>
  <c r="B8" i="4" s="1"/>
  <c r="B9" i="4" s="1"/>
  <c r="B10" i="4" s="1"/>
  <c r="B11" i="4" s="1"/>
  <c r="B12" i="4" s="1"/>
  <c r="B13" i="4" s="1"/>
  <c r="B14" i="4" s="1"/>
  <c r="B15" i="4" s="1"/>
  <c r="B16" i="4" s="1"/>
  <c r="B17" i="4" s="1"/>
  <c r="B18" i="4" s="1"/>
  <c r="B19" i="4" s="1"/>
  <c r="B20" i="4" s="1"/>
  <c r="B21" i="4" s="1"/>
  <c r="B22" i="4" s="1"/>
  <c r="B23" i="4" s="1"/>
  <c r="B24" i="4" s="1"/>
  <c r="B25" i="4" s="1"/>
  <c r="B26" i="4" s="1"/>
  <c r="B27" i="4" s="1"/>
  <c r="B28" i="4" s="1"/>
  <c r="B29" i="4" s="1"/>
  <c r="B30" i="4" s="1"/>
  <c r="B31" i="4" s="1"/>
  <c r="B32" i="4" s="1"/>
  <c r="B33" i="4" s="1"/>
  <c r="B34" i="4" s="1"/>
  <c r="B35" i="4" s="1"/>
  <c r="B36" i="4" s="1"/>
  <c r="B37" i="4" s="1"/>
  <c r="B38" i="4" s="1"/>
  <c r="B39" i="4" s="1"/>
  <c r="B40" i="4" s="1"/>
  <c r="B41" i="4" s="1"/>
  <c r="B42" i="4" s="1"/>
  <c r="B43" i="4" s="1"/>
  <c r="B44" i="4" s="1"/>
  <c r="B45" i="4" s="1"/>
  <c r="B46" i="4" s="1"/>
  <c r="B47" i="4" s="1"/>
  <c r="B48" i="4" s="1"/>
  <c r="B49" i="4" s="1"/>
  <c r="B50" i="4" s="1"/>
  <c r="B51" i="4" s="1"/>
  <c r="B52" i="4" s="1"/>
  <c r="B53" i="4" s="1"/>
  <c r="B54" i="4" s="1"/>
  <c r="B55" i="4" s="1"/>
  <c r="B56" i="4" s="1"/>
  <c r="B57" i="4" s="1"/>
  <c r="B58" i="4" s="1"/>
  <c r="B59" i="4" s="1"/>
  <c r="B60" i="4" s="1"/>
  <c r="B61" i="4" s="1"/>
  <c r="B62" i="4" s="1"/>
  <c r="B63" i="4" s="1"/>
  <c r="B64" i="4" s="1"/>
  <c r="B65" i="4" s="1"/>
  <c r="B66" i="4" s="1"/>
  <c r="B67" i="4" s="1"/>
  <c r="B68" i="4" s="1"/>
  <c r="B69" i="4" s="1"/>
  <c r="B70" i="4" s="1"/>
  <c r="B71" i="4" s="1"/>
  <c r="B72" i="4" s="1"/>
  <c r="B73" i="4" s="1"/>
  <c r="B74" i="4" s="1"/>
  <c r="B75" i="4" s="1"/>
  <c r="B76" i="4" s="1"/>
  <c r="B77" i="4" s="1"/>
  <c r="B78" i="4" s="1"/>
  <c r="B79" i="4" s="1"/>
  <c r="B80" i="4" s="1"/>
  <c r="B81" i="4" s="1"/>
  <c r="B82" i="4" s="1"/>
  <c r="B83" i="4" s="1"/>
  <c r="B84" i="4" s="1"/>
  <c r="B85" i="4" s="1"/>
  <c r="B86" i="4" s="1"/>
  <c r="B87" i="4" s="1"/>
  <c r="B88" i="4" s="1"/>
  <c r="B89" i="4" s="1"/>
  <c r="B90" i="4" s="1"/>
  <c r="B91" i="4" s="1"/>
  <c r="B92" i="4" s="1"/>
  <c r="B93" i="4" s="1"/>
  <c r="B94" i="4" s="1"/>
  <c r="B95" i="4" s="1"/>
  <c r="B96" i="4" s="1"/>
  <c r="B97" i="4" s="1"/>
  <c r="B98" i="4" s="1"/>
  <c r="B99" i="4" s="1"/>
  <c r="B100" i="4" s="1"/>
  <c r="B101" i="4" s="1"/>
  <c r="B102" i="4" s="1"/>
  <c r="B103" i="4" s="1"/>
  <c r="B104" i="4" s="1"/>
  <c r="B105" i="4" s="1"/>
  <c r="B106" i="4" s="1"/>
  <c r="B107" i="4" s="1"/>
  <c r="B108" i="4" s="1"/>
  <c r="B109" i="4" s="1"/>
  <c r="B110" i="4" s="1"/>
  <c r="B111" i="4" s="1"/>
  <c r="B112" i="4" s="1"/>
  <c r="B113" i="4" s="1"/>
  <c r="B114" i="4" s="1"/>
  <c r="B115" i="4" s="1"/>
  <c r="B116" i="4" s="1"/>
  <c r="B117" i="4" s="1"/>
  <c r="B118" i="4" s="1"/>
  <c r="B119" i="4" s="1"/>
  <c r="B120" i="4" s="1"/>
  <c r="B121" i="4" s="1"/>
  <c r="B122" i="4" s="1"/>
  <c r="B123" i="4" s="1"/>
  <c r="B124" i="4" s="1"/>
  <c r="B125" i="4" s="1"/>
  <c r="B126" i="4" s="1"/>
  <c r="B127" i="4" s="1"/>
  <c r="B128" i="4" s="1"/>
  <c r="B129" i="4" s="1"/>
  <c r="B130" i="4" s="1"/>
  <c r="B131" i="4" s="1"/>
  <c r="B132" i="4" s="1"/>
  <c r="B133" i="4" s="1"/>
  <c r="B134" i="4" s="1"/>
  <c r="B135" i="4" s="1"/>
  <c r="B136" i="4" s="1"/>
  <c r="B137" i="4" s="1"/>
  <c r="B138" i="4" s="1"/>
  <c r="B139" i="4" s="1"/>
  <c r="B140" i="4" s="1"/>
  <c r="B141" i="4" s="1"/>
  <c r="B142" i="4" s="1"/>
  <c r="B143" i="4" s="1"/>
  <c r="B144" i="4" s="1"/>
  <c r="B145" i="4" s="1"/>
  <c r="B146" i="4" s="1"/>
  <c r="B147" i="4" s="1"/>
  <c r="B148" i="4" s="1"/>
  <c r="B149" i="4" s="1"/>
  <c r="B150" i="4" s="1"/>
  <c r="B151" i="4" s="1"/>
  <c r="B152" i="4" s="1"/>
  <c r="B153" i="4" s="1"/>
  <c r="B154" i="4" s="1"/>
  <c r="B155" i="4" s="1"/>
  <c r="B156" i="4" s="1"/>
  <c r="B157" i="4" s="1"/>
  <c r="B158" i="4" s="1"/>
  <c r="B159" i="4" s="1"/>
  <c r="B160" i="4" s="1"/>
  <c r="B161" i="4" s="1"/>
  <c r="B162" i="4" s="1"/>
  <c r="B163" i="4" s="1"/>
  <c r="B164" i="4" s="1"/>
  <c r="B165" i="4" s="1"/>
  <c r="B166" i="4" s="1"/>
  <c r="B167" i="4" s="1"/>
  <c r="B168" i="4" s="1"/>
  <c r="B169" i="4" s="1"/>
  <c r="B170" i="4" s="1"/>
  <c r="B171" i="4" s="1"/>
  <c r="B172" i="4" s="1"/>
  <c r="B173" i="4" s="1"/>
  <c r="B174" i="4" s="1"/>
  <c r="B175" i="4" s="1"/>
  <c r="B176" i="4" s="1"/>
  <c r="B177" i="4" s="1"/>
  <c r="B178" i="4" s="1"/>
  <c r="B179" i="4" s="1"/>
  <c r="B180" i="4" s="1"/>
  <c r="B181" i="4" s="1"/>
  <c r="B182" i="4" s="1"/>
  <c r="B183" i="4" s="1"/>
  <c r="B184" i="4" s="1"/>
  <c r="B185" i="4" s="1"/>
  <c r="B186" i="4" s="1"/>
  <c r="B187" i="4" s="1"/>
  <c r="B188" i="4" s="1"/>
  <c r="B189" i="4" s="1"/>
  <c r="B190" i="4" s="1"/>
  <c r="B191" i="4" s="1"/>
  <c r="B192" i="4" s="1"/>
  <c r="B193" i="4" s="1"/>
  <c r="B194" i="4" s="1"/>
  <c r="B195" i="4" s="1"/>
  <c r="B196" i="4" s="1"/>
  <c r="B197" i="4" s="1"/>
  <c r="B198" i="4" s="1"/>
  <c r="B199" i="4" s="1"/>
  <c r="B200" i="4" s="1"/>
  <c r="B201" i="4" s="1"/>
  <c r="B202" i="4" s="1"/>
  <c r="B203" i="4" s="1"/>
  <c r="B204" i="4" s="1"/>
  <c r="B205" i="4" s="1"/>
  <c r="B206" i="4" s="1"/>
  <c r="B207" i="4" s="1"/>
  <c r="B208" i="4" s="1"/>
  <c r="B209" i="4" s="1"/>
  <c r="B210" i="4" s="1"/>
  <c r="B211" i="4" s="1"/>
  <c r="B212" i="4" s="1"/>
  <c r="B213" i="4" s="1"/>
  <c r="B214" i="4" s="1"/>
  <c r="B215" i="4" s="1"/>
  <c r="B216" i="4" s="1"/>
  <c r="B217" i="4" s="1"/>
  <c r="B218" i="4" s="1"/>
  <c r="B219" i="4" s="1"/>
  <c r="B220" i="4" s="1"/>
  <c r="B221" i="4" s="1"/>
  <c r="B222" i="4" s="1"/>
  <c r="B223" i="4" s="1"/>
  <c r="B224" i="4" s="1"/>
  <c r="B225" i="4" s="1"/>
  <c r="B226" i="4" s="1"/>
  <c r="B227" i="4" s="1"/>
  <c r="B228" i="4" s="1"/>
  <c r="B229" i="4" s="1"/>
  <c r="B230" i="4" s="1"/>
  <c r="B231" i="4" s="1"/>
  <c r="B232" i="4" s="1"/>
  <c r="B233" i="4" s="1"/>
  <c r="B234" i="4" s="1"/>
  <c r="B235" i="4" s="1"/>
  <c r="B236" i="4" s="1"/>
  <c r="B237" i="4" s="1"/>
  <c r="B238" i="4" s="1"/>
  <c r="B239" i="4" s="1"/>
  <c r="B240" i="4" s="1"/>
  <c r="B241" i="4" s="1"/>
  <c r="B242" i="4" s="1"/>
  <c r="B243" i="4" s="1"/>
  <c r="B244" i="4" s="1"/>
  <c r="B245" i="4" s="1"/>
  <c r="B246" i="4" s="1"/>
  <c r="B247" i="4" s="1"/>
  <c r="B248" i="4" s="1"/>
  <c r="B249" i="4" s="1"/>
  <c r="B250" i="4" s="1"/>
  <c r="B251" i="4" s="1"/>
  <c r="B252" i="4" s="1"/>
  <c r="B253" i="4" s="1"/>
  <c r="B254" i="4" s="1"/>
  <c r="B255" i="4" s="1"/>
  <c r="B256" i="4" s="1"/>
  <c r="B257" i="4" s="1"/>
  <c r="B258" i="4" s="1"/>
  <c r="B259" i="4" s="1"/>
  <c r="B260" i="4" s="1"/>
  <c r="B261" i="4" s="1"/>
  <c r="B262" i="4" s="1"/>
  <c r="B263" i="4" s="1"/>
  <c r="B264" i="4" s="1"/>
  <c r="B265" i="4" s="1"/>
  <c r="B266" i="4" s="1"/>
  <c r="B267" i="4" s="1"/>
  <c r="B268" i="4" s="1"/>
  <c r="B269" i="4" s="1"/>
  <c r="B270" i="4" s="1"/>
  <c r="B271" i="4" s="1"/>
  <c r="B272" i="4" s="1"/>
  <c r="B273" i="4" s="1"/>
  <c r="B274" i="4" s="1"/>
  <c r="B275" i="4" s="1"/>
  <c r="B276" i="4" s="1"/>
  <c r="B277" i="4" s="1"/>
  <c r="B278" i="4" s="1"/>
  <c r="B279" i="4" s="1"/>
  <c r="B280" i="4" s="1"/>
  <c r="B281" i="4" s="1"/>
  <c r="B282" i="4" s="1"/>
  <c r="B283" i="4" s="1"/>
  <c r="B284" i="4" s="1"/>
  <c r="B285" i="4" s="1"/>
  <c r="B286" i="4" s="1"/>
  <c r="B287" i="4" s="1"/>
  <c r="B288" i="4" s="1"/>
  <c r="B289" i="4" s="1"/>
  <c r="B290" i="4" s="1"/>
  <c r="B291" i="4" s="1"/>
  <c r="B292" i="4" s="1"/>
  <c r="B293" i="4" s="1"/>
  <c r="B294" i="4" s="1"/>
  <c r="B295" i="4" s="1"/>
  <c r="B296" i="4" s="1"/>
  <c r="B297" i="4" s="1"/>
  <c r="B298" i="4" s="1"/>
  <c r="B299" i="4" s="1"/>
  <c r="B300" i="4" s="1"/>
  <c r="B301" i="4" s="1"/>
  <c r="B302" i="4" s="1"/>
  <c r="B303" i="4" s="1"/>
  <c r="B304" i="4" s="1"/>
  <c r="B305" i="4" s="1"/>
  <c r="B306" i="4" s="1"/>
  <c r="B307" i="4" s="1"/>
  <c r="B308" i="4" s="1"/>
  <c r="B309" i="4" s="1"/>
  <c r="B310" i="4" s="1"/>
  <c r="B311" i="4" s="1"/>
  <c r="B312" i="4" s="1"/>
  <c r="B313" i="4" s="1"/>
  <c r="B314" i="4" s="1"/>
  <c r="B315" i="4" s="1"/>
  <c r="B316" i="4" s="1"/>
  <c r="B317" i="4" s="1"/>
  <c r="B318" i="4" s="1"/>
  <c r="B319" i="4" s="1"/>
  <c r="B320" i="4" s="1"/>
  <c r="B321" i="4" s="1"/>
  <c r="B322" i="4" s="1"/>
  <c r="B323" i="4" s="1"/>
  <c r="B324" i="4" s="1"/>
  <c r="B325" i="4" s="1"/>
  <c r="B326" i="4" s="1"/>
  <c r="B327" i="4" s="1"/>
  <c r="B328" i="4" s="1"/>
  <c r="B329" i="4" s="1"/>
  <c r="B330" i="4" s="1"/>
  <c r="B331" i="4" s="1"/>
  <c r="B332" i="4" s="1"/>
  <c r="B333" i="4" s="1"/>
  <c r="B334" i="4" s="1"/>
  <c r="B335" i="4" s="1"/>
  <c r="B336" i="4" s="1"/>
  <c r="B337" i="4" s="1"/>
  <c r="B338" i="4" s="1"/>
  <c r="B339" i="4" s="1"/>
  <c r="B340" i="4" s="1"/>
  <c r="B341" i="4" s="1"/>
  <c r="B342" i="4" s="1"/>
  <c r="B343" i="4" s="1"/>
  <c r="B344" i="4" s="1"/>
  <c r="B345" i="4" s="1"/>
  <c r="B346" i="4" s="1"/>
  <c r="B347" i="4" s="1"/>
  <c r="B348" i="4" s="1"/>
  <c r="B349" i="4" s="1"/>
  <c r="B350" i="4" s="1"/>
  <c r="B351" i="4" s="1"/>
  <c r="B352" i="4" s="1"/>
  <c r="B353" i="4" s="1"/>
  <c r="B354" i="4" s="1"/>
  <c r="B355" i="4" s="1"/>
  <c r="B356" i="4" s="1"/>
  <c r="B357" i="4" s="1"/>
  <c r="B358" i="4" s="1"/>
  <c r="B359" i="4" s="1"/>
  <c r="B360" i="4" s="1"/>
  <c r="B361" i="4" s="1"/>
  <c r="B362" i="4" s="1"/>
  <c r="B363" i="4" s="1"/>
  <c r="B364" i="4" s="1"/>
  <c r="B365" i="4" s="1"/>
  <c r="B366" i="4" s="1"/>
  <c r="B367" i="4" s="1"/>
  <c r="B368" i="4" s="1"/>
  <c r="B369" i="4" s="1"/>
  <c r="B370" i="4" s="1"/>
  <c r="B371" i="4" s="1"/>
  <c r="B372" i="4" s="1"/>
  <c r="B373" i="4" s="1"/>
  <c r="B374" i="4" s="1"/>
  <c r="B375" i="4" s="1"/>
  <c r="B376" i="4" s="1"/>
  <c r="B377" i="4" s="1"/>
  <c r="B378" i="4" s="1"/>
  <c r="B379" i="4" s="1"/>
  <c r="B380" i="4" s="1"/>
  <c r="B381" i="4" s="1"/>
  <c r="B382" i="4" s="1"/>
  <c r="B383" i="4" s="1"/>
  <c r="B384" i="4" s="1"/>
  <c r="B385" i="4" s="1"/>
  <c r="B386" i="4" s="1"/>
  <c r="B387" i="4" s="1"/>
  <c r="B388" i="4" s="1"/>
  <c r="B389" i="4" s="1"/>
  <c r="B390" i="4" s="1"/>
  <c r="B391" i="4" s="1"/>
  <c r="B392" i="4" s="1"/>
  <c r="B393" i="4" s="1"/>
  <c r="B394" i="4" s="1"/>
  <c r="B395" i="4" s="1"/>
  <c r="B396" i="4" s="1"/>
  <c r="B397" i="4" s="1"/>
  <c r="B398" i="4" s="1"/>
  <c r="B399" i="4" s="1"/>
  <c r="B400" i="4" s="1"/>
  <c r="B401" i="4" s="1"/>
  <c r="B402" i="4" s="1"/>
  <c r="B403" i="4" s="1"/>
  <c r="B404" i="4" s="1"/>
  <c r="B405" i="4" s="1"/>
  <c r="B406" i="4" s="1"/>
  <c r="B407" i="4" s="1"/>
  <c r="B408" i="4" s="1"/>
  <c r="B409" i="4" s="1"/>
  <c r="B410" i="4" s="1"/>
  <c r="B411" i="4" s="1"/>
  <c r="B412" i="4" s="1"/>
  <c r="B413" i="4" s="1"/>
  <c r="B414" i="4" s="1"/>
  <c r="B415" i="4" s="1"/>
  <c r="B416" i="4" s="1"/>
  <c r="B417" i="4" s="1"/>
  <c r="B418" i="4" s="1"/>
  <c r="B419" i="4" s="1"/>
  <c r="B420" i="4" s="1"/>
  <c r="B421" i="4" s="1"/>
  <c r="B422" i="4" s="1"/>
  <c r="B423" i="4" s="1"/>
  <c r="B424" i="4" s="1"/>
  <c r="B425" i="4" s="1"/>
  <c r="B426" i="4" s="1"/>
  <c r="B427" i="4" s="1"/>
  <c r="B428" i="4" s="1"/>
  <c r="B429" i="4" s="1"/>
  <c r="B430" i="4" s="1"/>
  <c r="B431" i="4" s="1"/>
  <c r="B432" i="4" s="1"/>
  <c r="B433" i="4" s="1"/>
  <c r="B434" i="4" s="1"/>
  <c r="B435" i="4" s="1"/>
  <c r="B436" i="4" s="1"/>
  <c r="B437" i="4" s="1"/>
  <c r="B438" i="4" s="1"/>
  <c r="B439" i="4" s="1"/>
  <c r="B440" i="4" s="1"/>
  <c r="B441" i="4" s="1"/>
  <c r="B442" i="4" s="1"/>
  <c r="B443" i="4" s="1"/>
  <c r="B444" i="4" s="1"/>
  <c r="B445" i="4" s="1"/>
  <c r="B446" i="4" s="1"/>
  <c r="B447" i="4" s="1"/>
  <c r="B448" i="4" s="1"/>
  <c r="B449" i="4" s="1"/>
  <c r="B450" i="4" s="1"/>
  <c r="B451" i="4" s="1"/>
  <c r="B452" i="4" s="1"/>
  <c r="B453" i="4" s="1"/>
  <c r="B454" i="4" s="1"/>
  <c r="B455" i="4" s="1"/>
  <c r="B456" i="4" s="1"/>
  <c r="B457" i="4" s="1"/>
  <c r="B458" i="4" s="1"/>
  <c r="B459" i="4" s="1"/>
  <c r="B460" i="4" s="1"/>
  <c r="B461" i="4" s="1"/>
  <c r="B462" i="4" s="1"/>
  <c r="B463" i="4" s="1"/>
  <c r="B464" i="4" s="1"/>
  <c r="B465" i="4" s="1"/>
  <c r="B466" i="4" s="1"/>
  <c r="B467" i="4" s="1"/>
  <c r="B468" i="4" s="1"/>
  <c r="B469" i="4" s="1"/>
  <c r="B470" i="4" s="1"/>
  <c r="B471" i="4" s="1"/>
  <c r="B472" i="4" s="1"/>
  <c r="B473" i="4" s="1"/>
  <c r="B474" i="4" s="1"/>
  <c r="B475" i="4" s="1"/>
  <c r="B476" i="4" s="1"/>
  <c r="B477" i="4" s="1"/>
  <c r="B478" i="4" s="1"/>
  <c r="B479" i="4" s="1"/>
  <c r="B480" i="4" s="1"/>
  <c r="B481" i="4" s="1"/>
  <c r="B482" i="4" s="1"/>
  <c r="B483" i="4" s="1"/>
  <c r="B484" i="4" s="1"/>
  <c r="B485" i="4" s="1"/>
  <c r="B486" i="4" s="1"/>
  <c r="B487" i="4" s="1"/>
  <c r="B488" i="4" s="1"/>
  <c r="B489" i="4" s="1"/>
  <c r="B490" i="4" s="1"/>
  <c r="B491" i="4" s="1"/>
  <c r="B492" i="4" s="1"/>
  <c r="B493" i="4" s="1"/>
  <c r="B494" i="4" s="1"/>
  <c r="B495" i="4" s="1"/>
  <c r="B496" i="4" s="1"/>
  <c r="B497" i="4" s="1"/>
  <c r="B498" i="4" s="1"/>
  <c r="B499" i="4" s="1"/>
  <c r="B500" i="4" s="1"/>
  <c r="B501" i="4" s="1"/>
  <c r="B502" i="4" s="1"/>
  <c r="B503" i="4" s="1"/>
  <c r="B504" i="4" s="1"/>
  <c r="B505" i="4" s="1"/>
  <c r="B506" i="4" s="1"/>
  <c r="B507" i="4" s="1"/>
  <c r="B508" i="4" s="1"/>
  <c r="B509" i="4" s="1"/>
  <c r="B510" i="4" s="1"/>
  <c r="B511" i="4" s="1"/>
  <c r="B512" i="4" s="1"/>
  <c r="B513" i="4" s="1"/>
  <c r="B514" i="4" s="1"/>
  <c r="B515" i="4" s="1"/>
  <c r="C2" i="1" l="1"/>
  <c r="B3" i="3" l="1"/>
  <c r="Q3" i="4"/>
  <c r="Q2" i="4"/>
  <c r="R3" i="4"/>
  <c r="R2" i="4"/>
  <c r="F3" i="4"/>
  <c r="K3" i="4" s="1" a="1"/>
  <c r="F2" i="4"/>
  <c r="K2" i="4" s="1" a="1"/>
  <c r="T3" i="4" l="1"/>
  <c r="T2" i="4"/>
  <c r="L3" i="4"/>
  <c r="L2" i="4"/>
  <c r="N3" i="4"/>
  <c r="N4" i="4" s="1"/>
  <c r="N5" i="4" s="1"/>
  <c r="N6" i="4" s="1"/>
  <c r="N7" i="4" s="1"/>
  <c r="N8" i="4" s="1"/>
  <c r="N9" i="4" s="1"/>
  <c r="N10" i="4" s="1"/>
  <c r="N11" i="4" s="1"/>
  <c r="N12" i="4" s="1"/>
  <c r="N13" i="4" s="1"/>
  <c r="N14" i="4" s="1"/>
  <c r="N15" i="4" s="1"/>
  <c r="N16" i="4" s="1"/>
  <c r="N17" i="4" s="1"/>
  <c r="N18" i="4" s="1"/>
  <c r="N19" i="4" s="1"/>
  <c r="N20" i="4" s="1"/>
  <c r="N21" i="4" s="1"/>
  <c r="N22" i="4" s="1"/>
  <c r="N23" i="4" s="1"/>
  <c r="N24" i="4" s="1"/>
  <c r="N25" i="4" s="1"/>
  <c r="N26" i="4" s="1"/>
  <c r="N27" i="4" s="1"/>
  <c r="N28" i="4" s="1"/>
  <c r="N29" i="4" s="1"/>
  <c r="N30" i="4" s="1"/>
  <c r="N31" i="4" s="1"/>
  <c r="N32" i="4" s="1"/>
  <c r="N33" i="4" s="1"/>
  <c r="N34" i="4" s="1"/>
  <c r="N35" i="4" s="1"/>
  <c r="N36" i="4" s="1"/>
  <c r="N37" i="4" s="1"/>
  <c r="N38" i="4" s="1"/>
  <c r="N39" i="4" s="1"/>
  <c r="N40" i="4" s="1"/>
  <c r="N41" i="4" s="1"/>
  <c r="N42" i="4" s="1"/>
  <c r="N43" i="4" s="1"/>
  <c r="N44" i="4" s="1"/>
  <c r="N45" i="4" s="1"/>
  <c r="N46" i="4" s="1"/>
  <c r="N47" i="4" s="1"/>
  <c r="N48" i="4" s="1"/>
  <c r="N49" i="4" s="1"/>
  <c r="N50" i="4" s="1"/>
  <c r="N51" i="4" s="1"/>
  <c r="N52" i="4" s="1"/>
  <c r="N53" i="4" s="1"/>
  <c r="N54" i="4" s="1"/>
  <c r="N55" i="4" s="1"/>
  <c r="N56" i="4" s="1"/>
  <c r="N57" i="4" s="1"/>
  <c r="N58" i="4" s="1"/>
  <c r="N59" i="4" s="1"/>
  <c r="N60" i="4" s="1"/>
  <c r="N61" i="4" s="1"/>
  <c r="N62" i="4" s="1"/>
  <c r="N63" i="4" s="1"/>
  <c r="N64" i="4" s="1"/>
  <c r="N65" i="4" s="1"/>
  <c r="N66" i="4" s="1"/>
  <c r="N67" i="4" s="1"/>
  <c r="N68" i="4" s="1"/>
  <c r="N69" i="4" s="1"/>
  <c r="N70" i="4" s="1"/>
  <c r="N71" i="4" s="1"/>
  <c r="N72" i="4" s="1"/>
  <c r="N73" i="4" s="1"/>
  <c r="N74" i="4" s="1"/>
  <c r="N75" i="4" s="1"/>
  <c r="N76" i="4" s="1"/>
  <c r="N77" i="4" s="1"/>
  <c r="N78" i="4" s="1"/>
  <c r="N79" i="4" s="1"/>
  <c r="N80" i="4" s="1"/>
  <c r="N81" i="4" s="1"/>
  <c r="N82" i="4" s="1"/>
  <c r="N83" i="4" s="1"/>
  <c r="N84" i="4" s="1"/>
  <c r="N85" i="4" s="1"/>
  <c r="N86" i="4" s="1"/>
  <c r="N87" i="4" s="1"/>
  <c r="N88" i="4" s="1"/>
  <c r="N89" i="4" s="1"/>
  <c r="N90" i="4" s="1"/>
  <c r="N91" i="4" s="1"/>
  <c r="N92" i="4" s="1"/>
  <c r="N93" i="4" s="1"/>
  <c r="N94" i="4" s="1"/>
  <c r="N95" i="4" s="1"/>
  <c r="N96" i="4" s="1"/>
  <c r="N97" i="4" s="1"/>
  <c r="N98" i="4" s="1"/>
  <c r="N99" i="4" s="1"/>
  <c r="N100" i="4" s="1"/>
  <c r="N101" i="4" s="1"/>
  <c r="N102" i="4" s="1"/>
  <c r="N103" i="4" s="1"/>
  <c r="N104" i="4" s="1"/>
  <c r="N105" i="4" s="1"/>
  <c r="N106" i="4" s="1"/>
  <c r="N107" i="4" s="1"/>
  <c r="N108" i="4" s="1"/>
  <c r="N109" i="4" s="1"/>
  <c r="N110" i="4" s="1"/>
  <c r="N111" i="4" s="1"/>
  <c r="N112" i="4" s="1"/>
  <c r="N113" i="4" s="1"/>
  <c r="N114" i="4" s="1"/>
  <c r="N115" i="4" s="1"/>
  <c r="N116" i="4" s="1"/>
  <c r="N117" i="4" s="1"/>
  <c r="N118" i="4" s="1"/>
  <c r="N119" i="4" s="1"/>
  <c r="N120" i="4" s="1"/>
  <c r="N121" i="4" s="1"/>
  <c r="N122" i="4" s="1"/>
  <c r="N123" i="4" s="1"/>
  <c r="N124" i="4" s="1"/>
  <c r="N125" i="4" s="1"/>
  <c r="N126" i="4" s="1"/>
  <c r="N127" i="4" s="1"/>
  <c r="N128" i="4" s="1"/>
  <c r="N129" i="4" s="1"/>
  <c r="N130" i="4" s="1"/>
  <c r="N131" i="4" s="1"/>
  <c r="N132" i="4" s="1"/>
  <c r="N133" i="4" s="1"/>
  <c r="N134" i="4" s="1"/>
  <c r="N135" i="4" s="1"/>
  <c r="N136" i="4" s="1"/>
  <c r="N137" i="4" s="1"/>
  <c r="N138" i="4" s="1"/>
  <c r="N139" i="4" s="1"/>
  <c r="N140" i="4" s="1"/>
  <c r="N141" i="4" s="1"/>
  <c r="N142" i="4" s="1"/>
  <c r="N143" i="4" s="1"/>
  <c r="N144" i="4" s="1"/>
  <c r="N145" i="4" s="1"/>
  <c r="N146" i="4" s="1"/>
  <c r="N147" i="4" s="1"/>
  <c r="N148" i="4" s="1"/>
  <c r="N149" i="4" s="1"/>
  <c r="N150" i="4" s="1"/>
  <c r="N151" i="4" s="1"/>
  <c r="N152" i="4" s="1"/>
  <c r="N153" i="4" s="1"/>
  <c r="N154" i="4" s="1"/>
  <c r="N155" i="4" s="1"/>
  <c r="N156" i="4" s="1"/>
  <c r="N157" i="4" s="1"/>
  <c r="N158" i="4" s="1"/>
  <c r="N159" i="4" s="1"/>
  <c r="N160" i="4" s="1"/>
  <c r="N161" i="4" s="1"/>
  <c r="N162" i="4" s="1"/>
  <c r="N163" i="4" s="1"/>
  <c r="N164" i="4" s="1"/>
  <c r="N165" i="4" s="1"/>
  <c r="N166" i="4" s="1"/>
  <c r="N167" i="4" s="1"/>
  <c r="N168" i="4" s="1"/>
  <c r="N169" i="4" s="1"/>
  <c r="N170" i="4" s="1"/>
  <c r="N171" i="4" s="1"/>
  <c r="N172" i="4" s="1"/>
  <c r="N173" i="4" s="1"/>
  <c r="N174" i="4" s="1"/>
  <c r="N175" i="4" s="1"/>
  <c r="N176" i="4" s="1"/>
  <c r="N177" i="4" s="1"/>
  <c r="N178" i="4" s="1"/>
  <c r="N179" i="4" s="1"/>
  <c r="N180" i="4" s="1"/>
  <c r="N181" i="4" s="1"/>
  <c r="N182" i="4" s="1"/>
  <c r="N183" i="4" s="1"/>
  <c r="N184" i="4" s="1"/>
  <c r="N185" i="4" s="1"/>
  <c r="N186" i="4" s="1"/>
  <c r="N187" i="4" s="1"/>
  <c r="N188" i="4" s="1"/>
  <c r="N189" i="4" s="1"/>
  <c r="N190" i="4" s="1"/>
  <c r="N191" i="4" s="1"/>
  <c r="N192" i="4" s="1"/>
  <c r="N193" i="4" s="1"/>
  <c r="N194" i="4" s="1"/>
  <c r="N195" i="4" s="1"/>
  <c r="N196" i="4" s="1"/>
  <c r="N197" i="4" s="1"/>
  <c r="N198" i="4" s="1"/>
  <c r="N199" i="4" s="1"/>
  <c r="N200" i="4" s="1"/>
  <c r="N201" i="4" s="1"/>
  <c r="N202" i="4" s="1"/>
  <c r="N203" i="4" s="1"/>
  <c r="N204" i="4" s="1"/>
  <c r="N205" i="4" s="1"/>
  <c r="N206" i="4" s="1"/>
  <c r="N207" i="4" s="1"/>
  <c r="N208" i="4" s="1"/>
  <c r="N209" i="4" s="1"/>
  <c r="N210" i="4" s="1"/>
  <c r="N211" i="4" s="1"/>
  <c r="N212" i="4" s="1"/>
  <c r="N213" i="4" s="1"/>
  <c r="N214" i="4" s="1"/>
  <c r="N215" i="4" s="1"/>
  <c r="N216" i="4" s="1"/>
  <c r="N217" i="4" s="1"/>
  <c r="N218" i="4" s="1"/>
  <c r="N219" i="4" s="1"/>
  <c r="N220" i="4" s="1"/>
  <c r="N221" i="4" s="1"/>
  <c r="N222" i="4" s="1"/>
  <c r="N223" i="4" s="1"/>
  <c r="N224" i="4" s="1"/>
  <c r="N225" i="4" s="1"/>
  <c r="N226" i="4" s="1"/>
  <c r="N227" i="4" s="1"/>
  <c r="N228" i="4" s="1"/>
  <c r="N229" i="4" s="1"/>
  <c r="N230" i="4" s="1"/>
  <c r="N231" i="4" s="1"/>
  <c r="N232" i="4" s="1"/>
  <c r="N233" i="4" s="1"/>
  <c r="N234" i="4" s="1"/>
  <c r="N235" i="4" s="1"/>
  <c r="N236" i="4" s="1"/>
  <c r="N237" i="4" s="1"/>
  <c r="N238" i="4" s="1"/>
  <c r="N239" i="4" s="1"/>
  <c r="N240" i="4" s="1"/>
  <c r="N241" i="4" s="1"/>
  <c r="N242" i="4" s="1"/>
  <c r="N243" i="4" s="1"/>
  <c r="N244" i="4" s="1"/>
  <c r="N245" i="4" s="1"/>
  <c r="N246" i="4" s="1"/>
  <c r="N247" i="4" s="1"/>
  <c r="N248" i="4" s="1"/>
  <c r="N249" i="4" s="1"/>
  <c r="N250" i="4" s="1"/>
  <c r="N251" i="4" s="1"/>
  <c r="N252" i="4" s="1"/>
  <c r="N253" i="4" s="1"/>
  <c r="N254" i="4" s="1"/>
  <c r="N255" i="4" s="1"/>
  <c r="N256" i="4" s="1"/>
  <c r="N257" i="4" s="1"/>
  <c r="N258" i="4" s="1"/>
  <c r="N259" i="4" s="1"/>
  <c r="N260" i="4" s="1"/>
  <c r="N261" i="4" s="1"/>
  <c r="N262" i="4" s="1"/>
  <c r="N263" i="4" s="1"/>
  <c r="N264" i="4" s="1"/>
  <c r="N265" i="4" s="1"/>
  <c r="N266" i="4" s="1"/>
  <c r="N267" i="4" s="1"/>
  <c r="N268" i="4" s="1"/>
  <c r="N269" i="4" s="1"/>
  <c r="N270" i="4" s="1"/>
  <c r="N271" i="4" s="1"/>
  <c r="N272" i="4" s="1"/>
  <c r="N273" i="4" s="1"/>
  <c r="N274" i="4" s="1"/>
  <c r="N275" i="4" s="1"/>
  <c r="N276" i="4" s="1"/>
  <c r="N277" i="4" s="1"/>
  <c r="N278" i="4" s="1"/>
  <c r="N279" i="4" s="1"/>
  <c r="N280" i="4" s="1"/>
  <c r="N281" i="4" s="1"/>
  <c r="N282" i="4" s="1"/>
  <c r="N283" i="4" s="1"/>
  <c r="N284" i="4" s="1"/>
  <c r="N285" i="4" s="1"/>
  <c r="N286" i="4" s="1"/>
  <c r="N287" i="4" s="1"/>
  <c r="N288" i="4" s="1"/>
  <c r="N289" i="4" s="1"/>
  <c r="N290" i="4" s="1"/>
  <c r="N291" i="4" s="1"/>
  <c r="N292" i="4" s="1"/>
  <c r="N293" i="4" s="1"/>
  <c r="N294" i="4" s="1"/>
  <c r="N295" i="4" s="1"/>
  <c r="N296" i="4" s="1"/>
  <c r="N297" i="4" s="1"/>
  <c r="N298" i="4" s="1"/>
  <c r="N299" i="4" s="1"/>
  <c r="N300" i="4" s="1"/>
  <c r="N301" i="4" s="1"/>
  <c r="N302" i="4" s="1"/>
  <c r="N303" i="4" s="1"/>
  <c r="N304" i="4" s="1"/>
  <c r="N305" i="4" s="1"/>
  <c r="N306" i="4" s="1"/>
  <c r="N307" i="4" s="1"/>
  <c r="N308" i="4" s="1"/>
  <c r="N309" i="4" s="1"/>
  <c r="N310" i="4" s="1"/>
  <c r="N311" i="4" s="1"/>
  <c r="N312" i="4" s="1"/>
  <c r="N313" i="4" s="1"/>
  <c r="N314" i="4" s="1"/>
  <c r="N315" i="4" s="1"/>
  <c r="N316" i="4" s="1"/>
  <c r="N317" i="4" s="1"/>
  <c r="N318" i="4" s="1"/>
  <c r="N319" i="4" s="1"/>
  <c r="N320" i="4" s="1"/>
  <c r="N321" i="4" s="1"/>
  <c r="N322" i="4" s="1"/>
  <c r="N323" i="4" s="1"/>
  <c r="N324" i="4" s="1"/>
  <c r="N325" i="4" s="1"/>
  <c r="N326" i="4" s="1"/>
  <c r="N327" i="4" s="1"/>
  <c r="N328" i="4" s="1"/>
  <c r="N329" i="4" s="1"/>
  <c r="N330" i="4" s="1"/>
  <c r="N331" i="4" s="1"/>
  <c r="N332" i="4" s="1"/>
  <c r="N333" i="4" s="1"/>
  <c r="N334" i="4" s="1"/>
  <c r="N335" i="4" s="1"/>
  <c r="N336" i="4" s="1"/>
  <c r="N337" i="4" s="1"/>
  <c r="N338" i="4" s="1"/>
  <c r="N339" i="4" s="1"/>
  <c r="N340" i="4" s="1"/>
  <c r="N341" i="4" s="1"/>
  <c r="N342" i="4" s="1"/>
  <c r="N343" i="4" s="1"/>
  <c r="N344" i="4" s="1"/>
  <c r="N345" i="4" s="1"/>
  <c r="N346" i="4" s="1"/>
  <c r="N347" i="4" s="1"/>
  <c r="N348" i="4" s="1"/>
  <c r="N349" i="4" s="1"/>
  <c r="N350" i="4" s="1"/>
  <c r="N351" i="4" s="1"/>
  <c r="N352" i="4" s="1"/>
  <c r="N353" i="4" s="1"/>
  <c r="N354" i="4" s="1"/>
  <c r="N355" i="4" s="1"/>
  <c r="N356" i="4" s="1"/>
  <c r="N357" i="4" s="1"/>
  <c r="N358" i="4" s="1"/>
  <c r="N359" i="4" s="1"/>
  <c r="N360" i="4" s="1"/>
  <c r="N361" i="4" s="1"/>
  <c r="N362" i="4" s="1"/>
  <c r="N363" i="4" s="1"/>
  <c r="N364" i="4" s="1"/>
  <c r="N365" i="4" s="1"/>
  <c r="N366" i="4" s="1"/>
  <c r="N367" i="4" s="1"/>
  <c r="N368" i="4" s="1"/>
  <c r="N369" i="4" s="1"/>
  <c r="N370" i="4" s="1"/>
  <c r="N371" i="4" s="1"/>
  <c r="N372" i="4" s="1"/>
  <c r="N373" i="4" s="1"/>
  <c r="N374" i="4" s="1"/>
  <c r="N375" i="4" s="1"/>
  <c r="N376" i="4" s="1"/>
  <c r="N377" i="4" s="1"/>
  <c r="N378" i="4" s="1"/>
  <c r="N379" i="4" s="1"/>
  <c r="N380" i="4" s="1"/>
  <c r="N381" i="4" s="1"/>
  <c r="N382" i="4" s="1"/>
  <c r="N383" i="4" s="1"/>
  <c r="N384" i="4" s="1"/>
  <c r="N385" i="4" s="1"/>
  <c r="N386" i="4" s="1"/>
  <c r="N387" i="4" s="1"/>
  <c r="N388" i="4" s="1"/>
  <c r="N389" i="4" s="1"/>
  <c r="N390" i="4" s="1"/>
  <c r="N391" i="4" s="1"/>
  <c r="N392" i="4" s="1"/>
  <c r="N393" i="4" s="1"/>
  <c r="N394" i="4" s="1"/>
  <c r="N395" i="4" s="1"/>
  <c r="N396" i="4" s="1"/>
  <c r="N397" i="4" s="1"/>
  <c r="N398" i="4" s="1"/>
  <c r="N399" i="4" s="1"/>
  <c r="N400" i="4" s="1"/>
  <c r="N401" i="4" s="1"/>
  <c r="N402" i="4" s="1"/>
  <c r="N403" i="4" s="1"/>
  <c r="N404" i="4" s="1"/>
  <c r="N405" i="4" s="1"/>
  <c r="N406" i="4" s="1"/>
  <c r="N407" i="4" s="1"/>
  <c r="N408" i="4" s="1"/>
  <c r="N409" i="4" s="1"/>
  <c r="N410" i="4" s="1"/>
  <c r="N411" i="4" s="1"/>
  <c r="N412" i="4" s="1"/>
  <c r="N413" i="4" s="1"/>
  <c r="N414" i="4" s="1"/>
  <c r="N415" i="4" s="1"/>
  <c r="N416" i="4" s="1"/>
  <c r="N417" i="4" s="1"/>
  <c r="N418" i="4" s="1"/>
  <c r="N419" i="4" s="1"/>
  <c r="N420" i="4" s="1"/>
  <c r="N421" i="4" s="1"/>
  <c r="N422" i="4" s="1"/>
  <c r="N423" i="4" s="1"/>
  <c r="N424" i="4" s="1"/>
  <c r="N425" i="4" s="1"/>
  <c r="N426" i="4" s="1"/>
  <c r="N427" i="4" s="1"/>
  <c r="N428" i="4" s="1"/>
  <c r="N429" i="4" s="1"/>
  <c r="N430" i="4" s="1"/>
  <c r="N431" i="4" s="1"/>
  <c r="N432" i="4" s="1"/>
  <c r="N433" i="4" s="1"/>
  <c r="N434" i="4" s="1"/>
  <c r="N435" i="4" s="1"/>
  <c r="N436" i="4" s="1"/>
  <c r="N437" i="4" s="1"/>
  <c r="N438" i="4" s="1"/>
  <c r="N439" i="4" s="1"/>
  <c r="N440" i="4" s="1"/>
  <c r="N441" i="4" s="1"/>
  <c r="N442" i="4" s="1"/>
  <c r="N443" i="4" s="1"/>
  <c r="N444" i="4" s="1"/>
  <c r="N445" i="4" s="1"/>
  <c r="N446" i="4" s="1"/>
  <c r="N447" i="4" s="1"/>
  <c r="N448" i="4" s="1"/>
  <c r="N449" i="4" s="1"/>
  <c r="N450" i="4" s="1"/>
  <c r="N451" i="4" s="1"/>
  <c r="N452" i="4" s="1"/>
  <c r="N453" i="4" s="1"/>
  <c r="N454" i="4" s="1"/>
  <c r="N455" i="4" s="1"/>
  <c r="N456" i="4" s="1"/>
  <c r="N457" i="4" s="1"/>
  <c r="N458" i="4" s="1"/>
  <c r="N459" i="4" s="1"/>
  <c r="N460" i="4" s="1"/>
  <c r="N461" i="4" s="1"/>
  <c r="N462" i="4" s="1"/>
  <c r="N463" i="4" s="1"/>
  <c r="N464" i="4" s="1"/>
  <c r="N465" i="4" s="1"/>
  <c r="N466" i="4" s="1"/>
  <c r="N467" i="4" s="1"/>
  <c r="N468" i="4" s="1"/>
  <c r="N469" i="4" s="1"/>
  <c r="N470" i="4" s="1"/>
  <c r="N471" i="4" s="1"/>
  <c r="N472" i="4" s="1"/>
  <c r="N473" i="4" s="1"/>
  <c r="N474" i="4" s="1"/>
  <c r="N475" i="4" s="1"/>
  <c r="N476" i="4" s="1"/>
  <c r="N477" i="4" s="1"/>
  <c r="N478" i="4" s="1"/>
  <c r="N479" i="4" s="1"/>
  <c r="N480" i="4" s="1"/>
  <c r="N481" i="4" s="1"/>
  <c r="N482" i="4" s="1"/>
  <c r="N483" i="4" s="1"/>
  <c r="N484" i="4" s="1"/>
  <c r="N485" i="4" s="1"/>
  <c r="N486" i="4" s="1"/>
  <c r="N487" i="4" s="1"/>
  <c r="N488" i="4" s="1"/>
  <c r="N489" i="4" s="1"/>
  <c r="N490" i="4" s="1"/>
  <c r="N491" i="4" s="1"/>
  <c r="N492" i="4" s="1"/>
  <c r="N493" i="4" s="1"/>
  <c r="N494" i="4" s="1"/>
  <c r="N495" i="4" s="1"/>
  <c r="N496" i="4" s="1"/>
  <c r="N497" i="4" s="1"/>
  <c r="N498" i="4" s="1"/>
  <c r="N499" i="4" s="1"/>
  <c r="N500" i="4" s="1"/>
  <c r="N501" i="4" s="1"/>
  <c r="N502" i="4" s="1"/>
  <c r="N503" i="4" s="1"/>
  <c r="N504" i="4" s="1"/>
  <c r="N505" i="4" s="1"/>
  <c r="N506" i="4" s="1"/>
  <c r="N507" i="4" s="1"/>
  <c r="N508" i="4" s="1"/>
  <c r="N509" i="4" s="1"/>
  <c r="N510" i="4" s="1"/>
  <c r="N511" i="4" s="1"/>
  <c r="N512" i="4" s="1"/>
  <c r="N513" i="4" s="1"/>
  <c r="N514" i="4" s="1"/>
  <c r="N515" i="4" s="1"/>
  <c r="M3" i="4"/>
  <c r="M4" i="4" s="1"/>
  <c r="M5" i="4" s="1"/>
  <c r="M6" i="4" s="1"/>
  <c r="M7" i="4" s="1"/>
  <c r="M8" i="4" s="1"/>
  <c r="M9" i="4" s="1"/>
  <c r="M10" i="4" s="1"/>
  <c r="M11" i="4" s="1"/>
  <c r="M12" i="4" s="1"/>
  <c r="M13" i="4" s="1"/>
  <c r="M14" i="4" s="1"/>
  <c r="M15" i="4" s="1"/>
  <c r="M16" i="4" s="1"/>
  <c r="M17" i="4" s="1"/>
  <c r="M18" i="4" s="1"/>
  <c r="M19" i="4" s="1"/>
  <c r="M20" i="4" s="1"/>
  <c r="M21" i="4" s="1"/>
  <c r="M22" i="4" s="1"/>
  <c r="M23" i="4" s="1"/>
  <c r="M24" i="4" s="1"/>
  <c r="M25" i="4" s="1"/>
  <c r="M26" i="4" s="1"/>
  <c r="M27" i="4" s="1"/>
  <c r="M28" i="4" s="1"/>
  <c r="M29" i="4" s="1"/>
  <c r="M30" i="4" s="1"/>
  <c r="M31" i="4" s="1"/>
  <c r="M32" i="4" s="1"/>
  <c r="M33" i="4" s="1"/>
  <c r="M34" i="4" s="1"/>
  <c r="M35" i="4" s="1"/>
  <c r="M36" i="4" s="1"/>
  <c r="M37" i="4" s="1"/>
  <c r="M38" i="4" s="1"/>
  <c r="M39" i="4" s="1"/>
  <c r="M40" i="4" s="1"/>
  <c r="M41" i="4" s="1"/>
  <c r="M42" i="4" s="1"/>
  <c r="M43" i="4" s="1"/>
  <c r="M44" i="4" s="1"/>
  <c r="M45" i="4" s="1"/>
  <c r="M46" i="4" s="1"/>
  <c r="M47" i="4" s="1"/>
  <c r="M48" i="4" s="1"/>
  <c r="M49" i="4" s="1"/>
  <c r="M50" i="4" s="1"/>
  <c r="M51" i="4" s="1"/>
  <c r="M52" i="4" s="1"/>
  <c r="M53" i="4" s="1"/>
  <c r="M54" i="4" s="1"/>
  <c r="M55" i="4" s="1"/>
  <c r="M56" i="4" s="1"/>
  <c r="M57" i="4" s="1"/>
  <c r="M58" i="4" s="1"/>
  <c r="M59" i="4" s="1"/>
  <c r="M60" i="4" s="1"/>
  <c r="M61" i="4" s="1"/>
  <c r="M62" i="4" s="1"/>
  <c r="M63" i="4" s="1"/>
  <c r="M64" i="4" s="1"/>
  <c r="M65" i="4" s="1"/>
  <c r="M66" i="4" s="1"/>
  <c r="M67" i="4" s="1"/>
  <c r="M68" i="4" s="1"/>
  <c r="M69" i="4" s="1"/>
  <c r="M70" i="4" s="1"/>
  <c r="M71" i="4" s="1"/>
  <c r="M72" i="4" s="1"/>
  <c r="M73" i="4" s="1"/>
  <c r="M74" i="4" s="1"/>
  <c r="M75" i="4" s="1"/>
  <c r="M76" i="4" s="1"/>
  <c r="M77" i="4" s="1"/>
  <c r="M78" i="4" s="1"/>
  <c r="M79" i="4" s="1"/>
  <c r="M80" i="4" s="1"/>
  <c r="M81" i="4" s="1"/>
  <c r="M82" i="4" s="1"/>
  <c r="M83" i="4" s="1"/>
  <c r="M84" i="4" s="1"/>
  <c r="M85" i="4" s="1"/>
  <c r="M86" i="4" s="1"/>
  <c r="M87" i="4" s="1"/>
  <c r="M88" i="4" s="1"/>
  <c r="M89" i="4" s="1"/>
  <c r="M90" i="4" s="1"/>
  <c r="M91" i="4" s="1"/>
  <c r="M92" i="4" s="1"/>
  <c r="M93" i="4" s="1"/>
  <c r="M94" i="4" s="1"/>
  <c r="M95" i="4" s="1"/>
  <c r="M96" i="4" s="1"/>
  <c r="M97" i="4" s="1"/>
  <c r="M98" i="4" s="1"/>
  <c r="M99" i="4" s="1"/>
  <c r="M100" i="4" s="1"/>
  <c r="M101" i="4" s="1"/>
  <c r="M102" i="4" s="1"/>
  <c r="M103" i="4" s="1"/>
  <c r="M104" i="4" s="1"/>
  <c r="M105" i="4" s="1"/>
  <c r="M106" i="4" s="1"/>
  <c r="M107" i="4" s="1"/>
  <c r="M108" i="4" s="1"/>
  <c r="M109" i="4" s="1"/>
  <c r="M110" i="4" s="1"/>
  <c r="M111" i="4" s="1"/>
  <c r="M112" i="4" s="1"/>
  <c r="M113" i="4" s="1"/>
  <c r="M114" i="4" s="1"/>
  <c r="M115" i="4" s="1"/>
  <c r="M116" i="4" s="1"/>
  <c r="M117" i="4" s="1"/>
  <c r="M118" i="4" s="1"/>
  <c r="M119" i="4" s="1"/>
  <c r="M120" i="4" s="1"/>
  <c r="M121" i="4" s="1"/>
  <c r="M122" i="4" s="1"/>
  <c r="M123" i="4" s="1"/>
  <c r="M124" i="4" s="1"/>
  <c r="M125" i="4" s="1"/>
  <c r="M126" i="4" s="1"/>
  <c r="M127" i="4" s="1"/>
  <c r="M128" i="4" s="1"/>
  <c r="M129" i="4" s="1"/>
  <c r="M130" i="4" s="1"/>
  <c r="M131" i="4" s="1"/>
  <c r="M132" i="4" s="1"/>
  <c r="M133" i="4" s="1"/>
  <c r="M134" i="4" s="1"/>
  <c r="M135" i="4" s="1"/>
  <c r="M136" i="4" s="1"/>
  <c r="M137" i="4" s="1"/>
  <c r="M138" i="4" s="1"/>
  <c r="M139" i="4" s="1"/>
  <c r="M140" i="4" s="1"/>
  <c r="M141" i="4" s="1"/>
  <c r="M142" i="4" s="1"/>
  <c r="M143" i="4" s="1"/>
  <c r="M144" i="4" s="1"/>
  <c r="M145" i="4" s="1"/>
  <c r="M146" i="4" s="1"/>
  <c r="M147" i="4" s="1"/>
  <c r="M148" i="4" s="1"/>
  <c r="M149" i="4" s="1"/>
  <c r="M150" i="4" s="1"/>
  <c r="M151" i="4" s="1"/>
  <c r="M152" i="4" s="1"/>
  <c r="M153" i="4" s="1"/>
  <c r="M154" i="4" s="1"/>
  <c r="M155" i="4" s="1"/>
  <c r="M156" i="4" s="1"/>
  <c r="M157" i="4" s="1"/>
  <c r="M158" i="4" s="1"/>
  <c r="M159" i="4" s="1"/>
  <c r="M160" i="4" s="1"/>
  <c r="M161" i="4" s="1"/>
  <c r="M162" i="4" s="1"/>
  <c r="M163" i="4" s="1"/>
  <c r="M164" i="4" s="1"/>
  <c r="M165" i="4" s="1"/>
  <c r="M166" i="4" s="1"/>
  <c r="M167" i="4" s="1"/>
  <c r="M168" i="4" s="1"/>
  <c r="M169" i="4" s="1"/>
  <c r="M170" i="4" s="1"/>
  <c r="M171" i="4" s="1"/>
  <c r="M172" i="4" s="1"/>
  <c r="M173" i="4" s="1"/>
  <c r="M174" i="4" s="1"/>
  <c r="M175" i="4" s="1"/>
  <c r="M176" i="4" s="1"/>
  <c r="M177" i="4" s="1"/>
  <c r="M178" i="4" s="1"/>
  <c r="M179" i="4" s="1"/>
  <c r="M180" i="4" s="1"/>
  <c r="M181" i="4" s="1"/>
  <c r="M182" i="4" s="1"/>
  <c r="M183" i="4" s="1"/>
  <c r="M184" i="4" s="1"/>
  <c r="M185" i="4" s="1"/>
  <c r="M186" i="4" s="1"/>
  <c r="M187" i="4" s="1"/>
  <c r="M188" i="4" s="1"/>
  <c r="M189" i="4" s="1"/>
  <c r="M190" i="4" s="1"/>
  <c r="M191" i="4" s="1"/>
  <c r="M192" i="4" s="1"/>
  <c r="M193" i="4" s="1"/>
  <c r="M194" i="4" s="1"/>
  <c r="M195" i="4" s="1"/>
  <c r="M196" i="4" s="1"/>
  <c r="M197" i="4" s="1"/>
  <c r="M198" i="4" s="1"/>
  <c r="M199" i="4" s="1"/>
  <c r="M200" i="4" s="1"/>
  <c r="M201" i="4" s="1"/>
  <c r="M202" i="4" s="1"/>
  <c r="M203" i="4" s="1"/>
  <c r="M204" i="4" s="1"/>
  <c r="M205" i="4" s="1"/>
  <c r="M206" i="4" s="1"/>
  <c r="M207" i="4" s="1"/>
  <c r="M208" i="4" s="1"/>
  <c r="M209" i="4" s="1"/>
  <c r="M210" i="4" s="1"/>
  <c r="M211" i="4" s="1"/>
  <c r="M212" i="4" s="1"/>
  <c r="M213" i="4" s="1"/>
  <c r="M214" i="4" s="1"/>
  <c r="M215" i="4" s="1"/>
  <c r="M216" i="4" s="1"/>
  <c r="M217" i="4" s="1"/>
  <c r="M218" i="4" s="1"/>
  <c r="M219" i="4" s="1"/>
  <c r="M220" i="4" s="1"/>
  <c r="M221" i="4" s="1"/>
  <c r="M222" i="4" s="1"/>
  <c r="M223" i="4" s="1"/>
  <c r="M224" i="4" s="1"/>
  <c r="M225" i="4" s="1"/>
  <c r="M226" i="4" s="1"/>
  <c r="M227" i="4" s="1"/>
  <c r="M228" i="4" s="1"/>
  <c r="M229" i="4" s="1"/>
  <c r="M230" i="4" s="1"/>
  <c r="M231" i="4" s="1"/>
  <c r="M232" i="4" s="1"/>
  <c r="M233" i="4" s="1"/>
  <c r="M234" i="4" s="1"/>
  <c r="M235" i="4" s="1"/>
  <c r="M236" i="4" s="1"/>
  <c r="M237" i="4" s="1"/>
  <c r="M238" i="4" s="1"/>
  <c r="M239" i="4" s="1"/>
  <c r="M240" i="4" s="1"/>
  <c r="M241" i="4" s="1"/>
  <c r="M242" i="4" s="1"/>
  <c r="M243" i="4" s="1"/>
  <c r="M244" i="4" s="1"/>
  <c r="M245" i="4" s="1"/>
  <c r="M246" i="4" s="1"/>
  <c r="M247" i="4" s="1"/>
  <c r="M248" i="4" s="1"/>
  <c r="M249" i="4" s="1"/>
  <c r="M250" i="4" s="1"/>
  <c r="M251" i="4" s="1"/>
  <c r="M252" i="4" s="1"/>
  <c r="M253" i="4" s="1"/>
  <c r="M254" i="4" s="1"/>
  <c r="M255" i="4" s="1"/>
  <c r="M256" i="4" s="1"/>
  <c r="M257" i="4" s="1"/>
  <c r="M258" i="4" s="1"/>
  <c r="M259" i="4" s="1"/>
  <c r="M260" i="4" s="1"/>
  <c r="M261" i="4" s="1"/>
  <c r="M262" i="4" s="1"/>
  <c r="M263" i="4" s="1"/>
  <c r="M264" i="4" s="1"/>
  <c r="M265" i="4" s="1"/>
  <c r="M266" i="4" s="1"/>
  <c r="M267" i="4" s="1"/>
  <c r="M268" i="4" s="1"/>
  <c r="M269" i="4" s="1"/>
  <c r="M270" i="4" s="1"/>
  <c r="M271" i="4" s="1"/>
  <c r="M272" i="4" s="1"/>
  <c r="M273" i="4" s="1"/>
  <c r="M274" i="4" s="1"/>
  <c r="M275" i="4" s="1"/>
  <c r="M276" i="4" s="1"/>
  <c r="M277" i="4" s="1"/>
  <c r="M278" i="4" s="1"/>
  <c r="M279" i="4" s="1"/>
  <c r="M280" i="4" s="1"/>
  <c r="M281" i="4" s="1"/>
  <c r="M282" i="4" s="1"/>
  <c r="M283" i="4" s="1"/>
  <c r="M284" i="4" s="1"/>
  <c r="M285" i="4" s="1"/>
  <c r="M286" i="4" s="1"/>
  <c r="M287" i="4" s="1"/>
  <c r="M288" i="4" s="1"/>
  <c r="M289" i="4" s="1"/>
  <c r="M290" i="4" s="1"/>
  <c r="M291" i="4" s="1"/>
  <c r="M292" i="4" s="1"/>
  <c r="M293" i="4" s="1"/>
  <c r="M294" i="4" s="1"/>
  <c r="M295" i="4" s="1"/>
  <c r="M296" i="4" s="1"/>
  <c r="M297" i="4" s="1"/>
  <c r="M298" i="4" s="1"/>
  <c r="M299" i="4" s="1"/>
  <c r="M300" i="4" s="1"/>
  <c r="M301" i="4" s="1"/>
  <c r="M302" i="4" s="1"/>
  <c r="M303" i="4" s="1"/>
  <c r="M304" i="4" s="1"/>
  <c r="M305" i="4" s="1"/>
  <c r="M306" i="4" s="1"/>
  <c r="M307" i="4" s="1"/>
  <c r="M308" i="4" s="1"/>
  <c r="M309" i="4" s="1"/>
  <c r="M310" i="4" s="1"/>
  <c r="M311" i="4" s="1"/>
  <c r="M312" i="4" s="1"/>
  <c r="M313" i="4" s="1"/>
  <c r="M314" i="4" s="1"/>
  <c r="M315" i="4" s="1"/>
  <c r="M316" i="4" s="1"/>
  <c r="M317" i="4" s="1"/>
  <c r="M318" i="4" s="1"/>
  <c r="M319" i="4" s="1"/>
  <c r="M320" i="4" s="1"/>
  <c r="M321" i="4" s="1"/>
  <c r="M322" i="4" s="1"/>
  <c r="M323" i="4" s="1"/>
  <c r="M324" i="4" s="1"/>
  <c r="M325" i="4" s="1"/>
  <c r="M326" i="4" s="1"/>
  <c r="M327" i="4" s="1"/>
  <c r="M328" i="4" s="1"/>
  <c r="M329" i="4" s="1"/>
  <c r="M330" i="4" s="1"/>
  <c r="M331" i="4" s="1"/>
  <c r="M332" i="4" s="1"/>
  <c r="M333" i="4" s="1"/>
  <c r="M334" i="4" s="1"/>
  <c r="M335" i="4" s="1"/>
  <c r="M336" i="4" s="1"/>
  <c r="M337" i="4" s="1"/>
  <c r="M338" i="4" s="1"/>
  <c r="M339" i="4" s="1"/>
  <c r="M340" i="4" s="1"/>
  <c r="M341" i="4" s="1"/>
  <c r="M342" i="4" s="1"/>
  <c r="M343" i="4" s="1"/>
  <c r="M344" i="4" s="1"/>
  <c r="M345" i="4" s="1"/>
  <c r="M346" i="4" s="1"/>
  <c r="M347" i="4" s="1"/>
  <c r="M348" i="4" s="1"/>
  <c r="M349" i="4" s="1"/>
  <c r="M350" i="4" s="1"/>
  <c r="M351" i="4" s="1"/>
  <c r="M352" i="4" s="1"/>
  <c r="M353" i="4" s="1"/>
  <c r="M354" i="4" s="1"/>
  <c r="M355" i="4" s="1"/>
  <c r="M356" i="4" s="1"/>
  <c r="M357" i="4" s="1"/>
  <c r="M358" i="4" s="1"/>
  <c r="M359" i="4" s="1"/>
  <c r="M360" i="4" s="1"/>
  <c r="M361" i="4" s="1"/>
  <c r="M362" i="4" s="1"/>
  <c r="M363" i="4" s="1"/>
  <c r="M364" i="4" s="1"/>
  <c r="M365" i="4" s="1"/>
  <c r="M366" i="4" s="1"/>
  <c r="M367" i="4" s="1"/>
  <c r="M368" i="4" s="1"/>
  <c r="M369" i="4" s="1"/>
  <c r="M370" i="4" s="1"/>
  <c r="M371" i="4" s="1"/>
  <c r="M372" i="4" s="1"/>
  <c r="M373" i="4" s="1"/>
  <c r="M374" i="4" s="1"/>
  <c r="M375" i="4" s="1"/>
  <c r="M376" i="4" s="1"/>
  <c r="M377" i="4" s="1"/>
  <c r="M378" i="4" s="1"/>
  <c r="M379" i="4" s="1"/>
  <c r="M380" i="4" s="1"/>
  <c r="M381" i="4" s="1"/>
  <c r="M382" i="4" s="1"/>
  <c r="M383" i="4" s="1"/>
  <c r="M384" i="4" s="1"/>
  <c r="M385" i="4" s="1"/>
  <c r="M386" i="4" s="1"/>
  <c r="M387" i="4" s="1"/>
  <c r="M388" i="4" s="1"/>
  <c r="M389" i="4" s="1"/>
  <c r="M390" i="4" s="1"/>
  <c r="M391" i="4" s="1"/>
  <c r="M392" i="4" s="1"/>
  <c r="M393" i="4" s="1"/>
  <c r="M394" i="4" s="1"/>
  <c r="M395" i="4" s="1"/>
  <c r="M396" i="4" s="1"/>
  <c r="M397" i="4" s="1"/>
  <c r="M398" i="4" s="1"/>
  <c r="M399" i="4" s="1"/>
  <c r="M400" i="4" s="1"/>
  <c r="M401" i="4" s="1"/>
  <c r="M402" i="4" s="1"/>
  <c r="M403" i="4" s="1"/>
  <c r="M404" i="4" s="1"/>
  <c r="M405" i="4" s="1"/>
  <c r="M406" i="4" s="1"/>
  <c r="M407" i="4" s="1"/>
  <c r="M408" i="4" s="1"/>
  <c r="M409" i="4" s="1"/>
  <c r="M410" i="4" s="1"/>
  <c r="M411" i="4" s="1"/>
  <c r="M412" i="4" s="1"/>
  <c r="M413" i="4" s="1"/>
  <c r="M414" i="4" s="1"/>
  <c r="M415" i="4" s="1"/>
  <c r="M416" i="4" s="1"/>
  <c r="M417" i="4" s="1"/>
  <c r="M418" i="4" s="1"/>
  <c r="M419" i="4" s="1"/>
  <c r="M420" i="4" s="1"/>
  <c r="M421" i="4" s="1"/>
  <c r="M422" i="4" s="1"/>
  <c r="M423" i="4" s="1"/>
  <c r="M424" i="4" s="1"/>
  <c r="M425" i="4" s="1"/>
  <c r="M426" i="4" s="1"/>
  <c r="M427" i="4" s="1"/>
  <c r="M428" i="4" s="1"/>
  <c r="M429" i="4" s="1"/>
  <c r="M430" i="4" s="1"/>
  <c r="M431" i="4" s="1"/>
  <c r="M432" i="4" s="1"/>
  <c r="M433" i="4" s="1"/>
  <c r="M434" i="4" s="1"/>
  <c r="M435" i="4" s="1"/>
  <c r="M436" i="4" s="1"/>
  <c r="M437" i="4" s="1"/>
  <c r="M438" i="4" s="1"/>
  <c r="M439" i="4" s="1"/>
  <c r="M440" i="4" s="1"/>
  <c r="M441" i="4" s="1"/>
  <c r="M442" i="4" s="1"/>
  <c r="M443" i="4" s="1"/>
  <c r="M444" i="4" s="1"/>
  <c r="M445" i="4" s="1"/>
  <c r="M446" i="4" s="1"/>
  <c r="M447" i="4" s="1"/>
  <c r="M448" i="4" s="1"/>
  <c r="M449" i="4" s="1"/>
  <c r="M450" i="4" s="1"/>
  <c r="M451" i="4" s="1"/>
  <c r="M452" i="4" s="1"/>
  <c r="M453" i="4" s="1"/>
  <c r="M454" i="4" s="1"/>
  <c r="M455" i="4" s="1"/>
  <c r="M456" i="4" s="1"/>
  <c r="M457" i="4" s="1"/>
  <c r="M458" i="4" s="1"/>
  <c r="M459" i="4" s="1"/>
  <c r="M460" i="4" s="1"/>
  <c r="M461" i="4" s="1"/>
  <c r="M462" i="4" s="1"/>
  <c r="M463" i="4" s="1"/>
  <c r="M464" i="4" s="1"/>
  <c r="M465" i="4" s="1"/>
  <c r="M466" i="4" s="1"/>
  <c r="M467" i="4" s="1"/>
  <c r="M468" i="4" s="1"/>
  <c r="M469" i="4" s="1"/>
  <c r="M470" i="4" s="1"/>
  <c r="M471" i="4" s="1"/>
  <c r="M472" i="4" s="1"/>
  <c r="M473" i="4" s="1"/>
  <c r="M474" i="4" s="1"/>
  <c r="M475" i="4" s="1"/>
  <c r="M476" i="4" s="1"/>
  <c r="M477" i="4" s="1"/>
  <c r="M478" i="4" s="1"/>
  <c r="M479" i="4" s="1"/>
  <c r="M480" i="4" s="1"/>
  <c r="M481" i="4" s="1"/>
  <c r="M482" i="4" s="1"/>
  <c r="M483" i="4" s="1"/>
  <c r="M484" i="4" s="1"/>
  <c r="M485" i="4" s="1"/>
  <c r="M486" i="4" s="1"/>
  <c r="M487" i="4" s="1"/>
  <c r="M488" i="4" s="1"/>
  <c r="M489" i="4" s="1"/>
  <c r="M490" i="4" s="1"/>
  <c r="M491" i="4" s="1"/>
  <c r="M492" i="4" s="1"/>
  <c r="M493" i="4" s="1"/>
  <c r="M494" i="4" s="1"/>
  <c r="M495" i="4" s="1"/>
  <c r="M496" i="4" s="1"/>
  <c r="M497" i="4" s="1"/>
  <c r="M498" i="4" s="1"/>
  <c r="M499" i="4" s="1"/>
  <c r="M500" i="4" s="1"/>
  <c r="M501" i="4" s="1"/>
  <c r="M502" i="4" s="1"/>
  <c r="M503" i="4" s="1"/>
  <c r="M504" i="4" s="1"/>
  <c r="M505" i="4" s="1"/>
  <c r="M506" i="4" s="1"/>
  <c r="M507" i="4" s="1"/>
  <c r="M508" i="4" s="1"/>
  <c r="M509" i="4" s="1"/>
  <c r="M510" i="4" s="1"/>
  <c r="M511" i="4" s="1"/>
  <c r="M512" i="4" s="1"/>
  <c r="M513" i="4" s="1"/>
  <c r="M514" i="4" s="1"/>
  <c r="M515" i="4" s="1"/>
  <c r="J3" i="4"/>
  <c r="J4" i="4" s="1"/>
  <c r="J5" i="4" s="1"/>
  <c r="J6" i="4" s="1"/>
  <c r="J7" i="4" s="1"/>
  <c r="J8" i="4" s="1"/>
  <c r="J9" i="4" s="1"/>
  <c r="J10" i="4" s="1"/>
  <c r="J11" i="4" s="1"/>
  <c r="J12" i="4" s="1"/>
  <c r="J13" i="4" s="1"/>
  <c r="J14" i="4" s="1"/>
  <c r="J15" i="4" s="1"/>
  <c r="J16" i="4" s="1"/>
  <c r="J17" i="4" s="1"/>
  <c r="J18" i="4" s="1"/>
  <c r="J19" i="4" s="1"/>
  <c r="J20" i="4" s="1"/>
  <c r="J21" i="4" s="1"/>
  <c r="J22" i="4" s="1"/>
  <c r="J23" i="4" s="1"/>
  <c r="J24" i="4" s="1"/>
  <c r="J25" i="4" s="1"/>
  <c r="J26" i="4" s="1"/>
  <c r="J27" i="4" s="1"/>
  <c r="J28" i="4" s="1"/>
  <c r="J29" i="4" s="1"/>
  <c r="J30" i="4" s="1"/>
  <c r="J31" i="4" s="1"/>
  <c r="J32" i="4" s="1"/>
  <c r="J33" i="4" s="1"/>
  <c r="J34" i="4" s="1"/>
  <c r="J35" i="4" s="1"/>
  <c r="J36" i="4" s="1"/>
  <c r="J37" i="4" s="1"/>
  <c r="J38" i="4" s="1"/>
  <c r="J39" i="4" s="1"/>
  <c r="J40" i="4" s="1"/>
  <c r="J41" i="4" s="1"/>
  <c r="J42" i="4" s="1"/>
  <c r="J43" i="4" s="1"/>
  <c r="J44" i="4" s="1"/>
  <c r="J45" i="4" s="1"/>
  <c r="J46" i="4" s="1"/>
  <c r="J47" i="4" s="1"/>
  <c r="J48" i="4" s="1"/>
  <c r="J49" i="4" s="1"/>
  <c r="J50" i="4" s="1"/>
  <c r="J51" i="4" s="1"/>
  <c r="J52" i="4" s="1"/>
  <c r="J53" i="4" s="1"/>
  <c r="J54" i="4" s="1"/>
  <c r="J55" i="4" s="1"/>
  <c r="J56" i="4" s="1"/>
  <c r="J57" i="4" s="1"/>
  <c r="J58" i="4" s="1"/>
  <c r="J59" i="4" s="1"/>
  <c r="J60" i="4" s="1"/>
  <c r="J61" i="4" s="1"/>
  <c r="J62" i="4" s="1"/>
  <c r="J63" i="4" s="1"/>
  <c r="J64" i="4" s="1"/>
  <c r="J65" i="4" s="1"/>
  <c r="J66" i="4" s="1"/>
  <c r="J67" i="4" s="1"/>
  <c r="J68" i="4" s="1"/>
  <c r="J69" i="4" s="1"/>
  <c r="J70" i="4" s="1"/>
  <c r="J71" i="4" s="1"/>
  <c r="J72" i="4" s="1"/>
  <c r="J73" i="4" s="1"/>
  <c r="J74" i="4" s="1"/>
  <c r="J75" i="4" s="1"/>
  <c r="J76" i="4" s="1"/>
  <c r="J77" i="4" s="1"/>
  <c r="J78" i="4" s="1"/>
  <c r="J79" i="4" s="1"/>
  <c r="J80" i="4" s="1"/>
  <c r="J81" i="4" s="1"/>
  <c r="J82" i="4" s="1"/>
  <c r="J83" i="4" s="1"/>
  <c r="J84" i="4" s="1"/>
  <c r="J85" i="4" s="1"/>
  <c r="J86" i="4" s="1"/>
  <c r="J87" i="4" s="1"/>
  <c r="J88" i="4" s="1"/>
  <c r="J89" i="4" s="1"/>
  <c r="J90" i="4" s="1"/>
  <c r="J91" i="4" s="1"/>
  <c r="J92" i="4" s="1"/>
  <c r="J93" i="4" s="1"/>
  <c r="J94" i="4" s="1"/>
  <c r="J95" i="4" s="1"/>
  <c r="J96" i="4" s="1"/>
  <c r="J97" i="4" s="1"/>
  <c r="J98" i="4" s="1"/>
  <c r="J99" i="4" s="1"/>
  <c r="J100" i="4" s="1"/>
  <c r="J101" i="4" s="1"/>
  <c r="J102" i="4" s="1"/>
  <c r="J103" i="4" s="1"/>
  <c r="J104" i="4" s="1"/>
  <c r="J105" i="4" s="1"/>
  <c r="J106" i="4" s="1"/>
  <c r="J107" i="4" s="1"/>
  <c r="J108" i="4" s="1"/>
  <c r="J109" i="4" s="1"/>
  <c r="J110" i="4" s="1"/>
  <c r="J111" i="4" s="1"/>
  <c r="J112" i="4" s="1"/>
  <c r="J113" i="4" s="1"/>
  <c r="J114" i="4" s="1"/>
  <c r="J115" i="4" s="1"/>
  <c r="J116" i="4" s="1"/>
  <c r="J117" i="4" s="1"/>
  <c r="J118" i="4" s="1"/>
  <c r="J119" i="4" s="1"/>
  <c r="J120" i="4" s="1"/>
  <c r="J121" i="4" s="1"/>
  <c r="J122" i="4" s="1"/>
  <c r="J123" i="4" s="1"/>
  <c r="J124" i="4" s="1"/>
  <c r="J125" i="4" s="1"/>
  <c r="J126" i="4" s="1"/>
  <c r="J127" i="4" s="1"/>
  <c r="J128" i="4" s="1"/>
  <c r="J129" i="4" s="1"/>
  <c r="J130" i="4" s="1"/>
  <c r="J131" i="4" s="1"/>
  <c r="J132" i="4" s="1"/>
  <c r="J133" i="4" s="1"/>
  <c r="J134" i="4" s="1"/>
  <c r="J135" i="4" s="1"/>
  <c r="J136" i="4" s="1"/>
  <c r="J137" i="4" s="1"/>
  <c r="J138" i="4" s="1"/>
  <c r="J139" i="4" s="1"/>
  <c r="J140" i="4" s="1"/>
  <c r="J141" i="4" s="1"/>
  <c r="J142" i="4" s="1"/>
  <c r="J143" i="4" s="1"/>
  <c r="J144" i="4" s="1"/>
  <c r="J145" i="4" s="1"/>
  <c r="J146" i="4" s="1"/>
  <c r="J147" i="4" s="1"/>
  <c r="J148" i="4" s="1"/>
  <c r="J149" i="4" s="1"/>
  <c r="J150" i="4" s="1"/>
  <c r="J151" i="4" s="1"/>
  <c r="J152" i="4" s="1"/>
  <c r="J153" i="4" s="1"/>
  <c r="J154" i="4" s="1"/>
  <c r="J155" i="4" s="1"/>
  <c r="J156" i="4" s="1"/>
  <c r="J157" i="4" s="1"/>
  <c r="J158" i="4" s="1"/>
  <c r="J159" i="4" s="1"/>
  <c r="J160" i="4" s="1"/>
  <c r="J161" i="4" s="1"/>
  <c r="J162" i="4" s="1"/>
  <c r="J163" i="4" s="1"/>
  <c r="J164" i="4" s="1"/>
  <c r="J165" i="4" s="1"/>
  <c r="J166" i="4" s="1"/>
  <c r="J167" i="4" s="1"/>
  <c r="J168" i="4" s="1"/>
  <c r="J169" i="4" s="1"/>
  <c r="J170" i="4" s="1"/>
  <c r="J171" i="4" s="1"/>
  <c r="J172" i="4" s="1"/>
  <c r="J173" i="4" s="1"/>
  <c r="J174" i="4" s="1"/>
  <c r="J175" i="4" s="1"/>
  <c r="J176" i="4" s="1"/>
  <c r="J177" i="4" s="1"/>
  <c r="J178" i="4" s="1"/>
  <c r="J179" i="4" s="1"/>
  <c r="J180" i="4" s="1"/>
  <c r="J181" i="4" s="1"/>
  <c r="J182" i="4" s="1"/>
  <c r="J183" i="4" s="1"/>
  <c r="J184" i="4" s="1"/>
  <c r="J185" i="4" s="1"/>
  <c r="J186" i="4" s="1"/>
  <c r="J187" i="4" s="1"/>
  <c r="J188" i="4" s="1"/>
  <c r="J189" i="4" s="1"/>
  <c r="J190" i="4" s="1"/>
  <c r="J191" i="4" s="1"/>
  <c r="J192" i="4" s="1"/>
  <c r="J193" i="4" s="1"/>
  <c r="J194" i="4" s="1"/>
  <c r="J195" i="4" s="1"/>
  <c r="J196" i="4" s="1"/>
  <c r="J197" i="4" s="1"/>
  <c r="J198" i="4" s="1"/>
  <c r="J199" i="4" s="1"/>
  <c r="J200" i="4" s="1"/>
  <c r="J201" i="4" s="1"/>
  <c r="J202" i="4" s="1"/>
  <c r="J203" i="4" s="1"/>
  <c r="J204" i="4" s="1"/>
  <c r="J205" i="4" s="1"/>
  <c r="J206" i="4" s="1"/>
  <c r="J207" i="4" s="1"/>
  <c r="J208" i="4" s="1"/>
  <c r="J209" i="4" s="1"/>
  <c r="J210" i="4" s="1"/>
  <c r="J211" i="4" s="1"/>
  <c r="J212" i="4" s="1"/>
  <c r="J213" i="4" s="1"/>
  <c r="J214" i="4" s="1"/>
  <c r="J215" i="4" s="1"/>
  <c r="J216" i="4" s="1"/>
  <c r="J217" i="4" s="1"/>
  <c r="J218" i="4" s="1"/>
  <c r="J219" i="4" s="1"/>
  <c r="J220" i="4" s="1"/>
  <c r="J221" i="4" s="1"/>
  <c r="J222" i="4" s="1"/>
  <c r="J223" i="4" s="1"/>
  <c r="J224" i="4" s="1"/>
  <c r="J225" i="4" s="1"/>
  <c r="J226" i="4" s="1"/>
  <c r="J227" i="4" s="1"/>
  <c r="J228" i="4" s="1"/>
  <c r="J229" i="4" s="1"/>
  <c r="J230" i="4" s="1"/>
  <c r="J231" i="4" s="1"/>
  <c r="J232" i="4" s="1"/>
  <c r="J233" i="4" s="1"/>
  <c r="J234" i="4" s="1"/>
  <c r="J235" i="4" s="1"/>
  <c r="J236" i="4" s="1"/>
  <c r="J237" i="4" s="1"/>
  <c r="J238" i="4" s="1"/>
  <c r="J239" i="4" s="1"/>
  <c r="J240" i="4" s="1"/>
  <c r="J241" i="4" s="1"/>
  <c r="J242" i="4" s="1"/>
  <c r="J243" i="4" s="1"/>
  <c r="J244" i="4" s="1"/>
  <c r="J245" i="4" s="1"/>
  <c r="J246" i="4" s="1"/>
  <c r="J247" i="4" s="1"/>
  <c r="J248" i="4" s="1"/>
  <c r="J249" i="4" s="1"/>
  <c r="J250" i="4" s="1"/>
  <c r="J251" i="4" s="1"/>
  <c r="J252" i="4" s="1"/>
  <c r="J253" i="4" s="1"/>
  <c r="J254" i="4" s="1"/>
  <c r="J255" i="4" s="1"/>
  <c r="J256" i="4" s="1"/>
  <c r="J257" i="4" s="1"/>
  <c r="J258" i="4" s="1"/>
  <c r="J259" i="4" s="1"/>
  <c r="J260" i="4" s="1"/>
  <c r="J261" i="4" s="1"/>
  <c r="J262" i="4" s="1"/>
  <c r="J263" i="4" s="1"/>
  <c r="J264" i="4" s="1"/>
  <c r="J265" i="4" s="1"/>
  <c r="J266" i="4" s="1"/>
  <c r="J267" i="4" s="1"/>
  <c r="J268" i="4" s="1"/>
  <c r="J269" i="4" s="1"/>
  <c r="J270" i="4" s="1"/>
  <c r="J271" i="4" s="1"/>
  <c r="J272" i="4" s="1"/>
  <c r="J273" i="4" s="1"/>
  <c r="J274" i="4" s="1"/>
  <c r="J275" i="4" s="1"/>
  <c r="J276" i="4" s="1"/>
  <c r="J277" i="4" s="1"/>
  <c r="J278" i="4" s="1"/>
  <c r="J279" i="4" s="1"/>
  <c r="J280" i="4" s="1"/>
  <c r="J281" i="4" s="1"/>
  <c r="J282" i="4" s="1"/>
  <c r="J283" i="4" s="1"/>
  <c r="J284" i="4" s="1"/>
  <c r="J285" i="4" s="1"/>
  <c r="J286" i="4" s="1"/>
  <c r="J287" i="4" s="1"/>
  <c r="J288" i="4" s="1"/>
  <c r="J289" i="4" s="1"/>
  <c r="J290" i="4" s="1"/>
  <c r="J291" i="4" s="1"/>
  <c r="J292" i="4" s="1"/>
  <c r="J293" i="4" s="1"/>
  <c r="J294" i="4" s="1"/>
  <c r="J295" i="4" s="1"/>
  <c r="J296" i="4" s="1"/>
  <c r="J297" i="4" s="1"/>
  <c r="J298" i="4" s="1"/>
  <c r="J299" i="4" s="1"/>
  <c r="J300" i="4" s="1"/>
  <c r="J301" i="4" s="1"/>
  <c r="J302" i="4" s="1"/>
  <c r="J303" i="4" s="1"/>
  <c r="J304" i="4" s="1"/>
  <c r="J305" i="4" s="1"/>
  <c r="J306" i="4" s="1"/>
  <c r="J307" i="4" s="1"/>
  <c r="J308" i="4" s="1"/>
  <c r="J309" i="4" s="1"/>
  <c r="J310" i="4" s="1"/>
  <c r="J311" i="4" s="1"/>
  <c r="J312" i="4" s="1"/>
  <c r="J313" i="4" s="1"/>
  <c r="J314" i="4" s="1"/>
  <c r="J315" i="4" s="1"/>
  <c r="J316" i="4" s="1"/>
  <c r="J317" i="4" s="1"/>
  <c r="J318" i="4" s="1"/>
  <c r="J319" i="4" s="1"/>
  <c r="J320" i="4" s="1"/>
  <c r="J321" i="4" s="1"/>
  <c r="J322" i="4" s="1"/>
  <c r="J323" i="4" s="1"/>
  <c r="J324" i="4" s="1"/>
  <c r="J325" i="4" s="1"/>
  <c r="J326" i="4" s="1"/>
  <c r="J327" i="4" s="1"/>
  <c r="J328" i="4" s="1"/>
  <c r="J329" i="4" s="1"/>
  <c r="J330" i="4" s="1"/>
  <c r="J331" i="4" s="1"/>
  <c r="J332" i="4" s="1"/>
  <c r="J333" i="4" s="1"/>
  <c r="J334" i="4" s="1"/>
  <c r="J335" i="4" s="1"/>
  <c r="J336" i="4" s="1"/>
  <c r="J337" i="4" s="1"/>
  <c r="J338" i="4" s="1"/>
  <c r="J339" i="4" s="1"/>
  <c r="J340" i="4" s="1"/>
  <c r="J341" i="4" s="1"/>
  <c r="J342" i="4" s="1"/>
  <c r="J343" i="4" s="1"/>
  <c r="J344" i="4" s="1"/>
  <c r="J345" i="4" s="1"/>
  <c r="J346" i="4" s="1"/>
  <c r="J347" i="4" s="1"/>
  <c r="J348" i="4" s="1"/>
  <c r="J349" i="4" s="1"/>
  <c r="J350" i="4" s="1"/>
  <c r="J351" i="4" s="1"/>
  <c r="J352" i="4" s="1"/>
  <c r="J353" i="4" s="1"/>
  <c r="J354" i="4" s="1"/>
  <c r="J355" i="4" s="1"/>
  <c r="J356" i="4" s="1"/>
  <c r="J357" i="4" s="1"/>
  <c r="J358" i="4" s="1"/>
  <c r="J359" i="4" s="1"/>
  <c r="J360" i="4" s="1"/>
  <c r="J361" i="4" s="1"/>
  <c r="J362" i="4" s="1"/>
  <c r="J363" i="4" s="1"/>
  <c r="J364" i="4" s="1"/>
  <c r="J365" i="4" s="1"/>
  <c r="J366" i="4" s="1"/>
  <c r="J367" i="4" s="1"/>
  <c r="J368" i="4" s="1"/>
  <c r="J369" i="4" s="1"/>
  <c r="J370" i="4" s="1"/>
  <c r="J371" i="4" s="1"/>
  <c r="J372" i="4" s="1"/>
  <c r="J373" i="4" s="1"/>
  <c r="J374" i="4" s="1"/>
  <c r="J375" i="4" s="1"/>
  <c r="J376" i="4" s="1"/>
  <c r="J377" i="4" s="1"/>
  <c r="J378" i="4" s="1"/>
  <c r="J379" i="4" s="1"/>
  <c r="J380" i="4" s="1"/>
  <c r="J381" i="4" s="1"/>
  <c r="J382" i="4" s="1"/>
  <c r="J383" i="4" s="1"/>
  <c r="J384" i="4" s="1"/>
  <c r="J385" i="4" s="1"/>
  <c r="J386" i="4" s="1"/>
  <c r="J387" i="4" s="1"/>
  <c r="J388" i="4" s="1"/>
  <c r="J389" i="4" s="1"/>
  <c r="J390" i="4" s="1"/>
  <c r="J391" i="4" s="1"/>
  <c r="J392" i="4" s="1"/>
  <c r="J393" i="4" s="1"/>
  <c r="J394" i="4" s="1"/>
  <c r="J395" i="4" s="1"/>
  <c r="J396" i="4" s="1"/>
  <c r="J397" i="4" s="1"/>
  <c r="J398" i="4" s="1"/>
  <c r="J399" i="4" s="1"/>
  <c r="J400" i="4" s="1"/>
  <c r="J401" i="4" s="1"/>
  <c r="J402" i="4" s="1"/>
  <c r="J403" i="4" s="1"/>
  <c r="J404" i="4" s="1"/>
  <c r="J405" i="4" s="1"/>
  <c r="J406" i="4" s="1"/>
  <c r="J407" i="4" s="1"/>
  <c r="J408" i="4" s="1"/>
  <c r="J409" i="4" s="1"/>
  <c r="J410" i="4" s="1"/>
  <c r="J411" i="4" s="1"/>
  <c r="J412" i="4" s="1"/>
  <c r="J413" i="4" s="1"/>
  <c r="J414" i="4" s="1"/>
  <c r="J415" i="4" s="1"/>
  <c r="J416" i="4" s="1"/>
  <c r="J417" i="4" s="1"/>
  <c r="J418" i="4" s="1"/>
  <c r="J419" i="4" s="1"/>
  <c r="J420" i="4" s="1"/>
  <c r="J421" i="4" s="1"/>
  <c r="J422" i="4" s="1"/>
  <c r="J423" i="4" s="1"/>
  <c r="J424" i="4" s="1"/>
  <c r="J425" i="4" s="1"/>
  <c r="J426" i="4" s="1"/>
  <c r="J427" i="4" s="1"/>
  <c r="J428" i="4" s="1"/>
  <c r="J429" i="4" s="1"/>
  <c r="J430" i="4" s="1"/>
  <c r="J431" i="4" s="1"/>
  <c r="J432" i="4" s="1"/>
  <c r="J433" i="4" s="1"/>
  <c r="J434" i="4" s="1"/>
  <c r="J435" i="4" s="1"/>
  <c r="J436" i="4" s="1"/>
  <c r="J437" i="4" s="1"/>
  <c r="J438" i="4" s="1"/>
  <c r="J439" i="4" s="1"/>
  <c r="J440" i="4" s="1"/>
  <c r="J441" i="4" s="1"/>
  <c r="J442" i="4" s="1"/>
  <c r="J443" i="4" s="1"/>
  <c r="J444" i="4" s="1"/>
  <c r="J445" i="4" s="1"/>
  <c r="J446" i="4" s="1"/>
  <c r="J447" i="4" s="1"/>
  <c r="J448" i="4" s="1"/>
  <c r="J449" i="4" s="1"/>
  <c r="J450" i="4" s="1"/>
  <c r="J451" i="4" s="1"/>
  <c r="J452" i="4" s="1"/>
  <c r="J453" i="4" s="1"/>
  <c r="J454" i="4" s="1"/>
  <c r="J455" i="4" s="1"/>
  <c r="J456" i="4" s="1"/>
  <c r="J457" i="4" s="1"/>
  <c r="J458" i="4" s="1"/>
  <c r="J459" i="4" s="1"/>
  <c r="J460" i="4" s="1"/>
  <c r="J461" i="4" s="1"/>
  <c r="J462" i="4" s="1"/>
  <c r="J463" i="4" s="1"/>
  <c r="J464" i="4" s="1"/>
  <c r="J465" i="4" s="1"/>
  <c r="J466" i="4" s="1"/>
  <c r="J467" i="4" s="1"/>
  <c r="J468" i="4" s="1"/>
  <c r="J469" i="4" s="1"/>
  <c r="J470" i="4" s="1"/>
  <c r="J471" i="4" s="1"/>
  <c r="J472" i="4" s="1"/>
  <c r="J473" i="4" s="1"/>
  <c r="J474" i="4" s="1"/>
  <c r="J475" i="4" s="1"/>
  <c r="J476" i="4" s="1"/>
  <c r="J477" i="4" s="1"/>
  <c r="J478" i="4" s="1"/>
  <c r="J479" i="4" s="1"/>
  <c r="J480" i="4" s="1"/>
  <c r="J481" i="4" s="1"/>
  <c r="J482" i="4" s="1"/>
  <c r="J483" i="4" s="1"/>
  <c r="J484" i="4" s="1"/>
  <c r="J485" i="4" s="1"/>
  <c r="J486" i="4" s="1"/>
  <c r="J487" i="4" s="1"/>
  <c r="J488" i="4" s="1"/>
  <c r="J489" i="4" s="1"/>
  <c r="J490" i="4" s="1"/>
  <c r="J491" i="4" s="1"/>
  <c r="J492" i="4" s="1"/>
  <c r="J493" i="4" s="1"/>
  <c r="J494" i="4" s="1"/>
  <c r="J495" i="4" s="1"/>
  <c r="J496" i="4" s="1"/>
  <c r="J497" i="4" s="1"/>
  <c r="J498" i="4" s="1"/>
  <c r="J499" i="4" s="1"/>
  <c r="J500" i="4" s="1"/>
  <c r="J501" i="4" s="1"/>
  <c r="J502" i="4" s="1"/>
  <c r="J503" i="4" s="1"/>
  <c r="J504" i="4" s="1"/>
  <c r="J505" i="4" s="1"/>
  <c r="J506" i="4" s="1"/>
  <c r="J507" i="4" s="1"/>
  <c r="J508" i="4" s="1"/>
  <c r="J509" i="4" s="1"/>
  <c r="J510" i="4" s="1"/>
  <c r="J511" i="4" s="1"/>
  <c r="J512" i="4" s="1"/>
  <c r="J513" i="4" s="1"/>
  <c r="J514" i="4" s="1"/>
  <c r="J515" i="4" s="1"/>
  <c r="I3" i="4"/>
  <c r="I4" i="4" s="1"/>
  <c r="I5" i="4" s="1"/>
  <c r="I6" i="4" s="1"/>
  <c r="I7" i="4" s="1"/>
  <c r="I8" i="4" s="1"/>
  <c r="I9" i="4" s="1"/>
  <c r="I10" i="4" s="1"/>
  <c r="I11" i="4" s="1"/>
  <c r="I12" i="4" s="1"/>
  <c r="I13" i="4" s="1"/>
  <c r="I14" i="4" s="1"/>
  <c r="I15" i="4" s="1"/>
  <c r="I16" i="4" s="1"/>
  <c r="I17" i="4" s="1"/>
  <c r="I18" i="4" s="1"/>
  <c r="I19" i="4" s="1"/>
  <c r="I20" i="4" s="1"/>
  <c r="I21" i="4" s="1"/>
  <c r="I22" i="4" s="1"/>
  <c r="I23" i="4" s="1"/>
  <c r="I24" i="4" s="1"/>
  <c r="I25" i="4" s="1"/>
  <c r="I26" i="4" s="1"/>
  <c r="I27" i="4" s="1"/>
  <c r="I28" i="4" s="1"/>
  <c r="I29" i="4" s="1"/>
  <c r="I30" i="4" s="1"/>
  <c r="I31" i="4" s="1"/>
  <c r="I32" i="4" s="1"/>
  <c r="I33" i="4" s="1"/>
  <c r="I34" i="4" s="1"/>
  <c r="I35" i="4" s="1"/>
  <c r="I36" i="4" s="1"/>
  <c r="I37" i="4" s="1"/>
  <c r="I38" i="4" s="1"/>
  <c r="I39" i="4" s="1"/>
  <c r="I40" i="4" s="1"/>
  <c r="I41" i="4" s="1"/>
  <c r="I42" i="4" s="1"/>
  <c r="I43" i="4" s="1"/>
  <c r="I44" i="4" s="1"/>
  <c r="I45" i="4" s="1"/>
  <c r="I46" i="4" s="1"/>
  <c r="I47" i="4" s="1"/>
  <c r="I48" i="4" s="1"/>
  <c r="I49" i="4" s="1"/>
  <c r="I50" i="4" s="1"/>
  <c r="I51" i="4" s="1"/>
  <c r="I52" i="4" s="1"/>
  <c r="I53" i="4" s="1"/>
  <c r="I54" i="4" s="1"/>
  <c r="I55" i="4" s="1"/>
  <c r="I56" i="4" s="1"/>
  <c r="I57" i="4" s="1"/>
  <c r="I58" i="4" s="1"/>
  <c r="I59" i="4" s="1"/>
  <c r="I60" i="4" s="1"/>
  <c r="I61" i="4" s="1"/>
  <c r="I62" i="4" s="1"/>
  <c r="I63" i="4" s="1"/>
  <c r="I64" i="4" s="1"/>
  <c r="I65" i="4" s="1"/>
  <c r="I66" i="4" s="1"/>
  <c r="I67" i="4" s="1"/>
  <c r="I68" i="4" s="1"/>
  <c r="I69" i="4" s="1"/>
  <c r="I70" i="4" s="1"/>
  <c r="I71" i="4" s="1"/>
  <c r="I72" i="4" s="1"/>
  <c r="I73" i="4" s="1"/>
  <c r="I74" i="4" s="1"/>
  <c r="I75" i="4" s="1"/>
  <c r="I76" i="4" s="1"/>
  <c r="I77" i="4" s="1"/>
  <c r="I78" i="4" s="1"/>
  <c r="I79" i="4" s="1"/>
  <c r="I80" i="4" s="1"/>
  <c r="I81" i="4" s="1"/>
  <c r="I82" i="4" s="1"/>
  <c r="I83" i="4" s="1"/>
  <c r="I84" i="4" s="1"/>
  <c r="I85" i="4" s="1"/>
  <c r="I86" i="4" s="1"/>
  <c r="I87" i="4" s="1"/>
  <c r="I88" i="4" s="1"/>
  <c r="I89" i="4" s="1"/>
  <c r="I90" i="4" s="1"/>
  <c r="I91" i="4" s="1"/>
  <c r="I92" i="4" s="1"/>
  <c r="I93" i="4" s="1"/>
  <c r="I94" i="4" s="1"/>
  <c r="I95" i="4" s="1"/>
  <c r="I96" i="4" s="1"/>
  <c r="I97" i="4" s="1"/>
  <c r="I98" i="4" s="1"/>
  <c r="I99" i="4" s="1"/>
  <c r="I100" i="4" s="1"/>
  <c r="I101" i="4" s="1"/>
  <c r="I102" i="4" s="1"/>
  <c r="I103" i="4" s="1"/>
  <c r="I104" i="4" s="1"/>
  <c r="I105" i="4" s="1"/>
  <c r="I106" i="4" s="1"/>
  <c r="I107" i="4" s="1"/>
  <c r="I108" i="4" s="1"/>
  <c r="I109" i="4" s="1"/>
  <c r="I110" i="4" s="1"/>
  <c r="I111" i="4" s="1"/>
  <c r="I112" i="4" s="1"/>
  <c r="I113" i="4" s="1"/>
  <c r="I114" i="4" s="1"/>
  <c r="I115" i="4" s="1"/>
  <c r="I116" i="4" s="1"/>
  <c r="I117" i="4" s="1"/>
  <c r="I118" i="4" s="1"/>
  <c r="I119" i="4" s="1"/>
  <c r="I120" i="4" s="1"/>
  <c r="I121" i="4" s="1"/>
  <c r="I122" i="4" s="1"/>
  <c r="I123" i="4" s="1"/>
  <c r="I124" i="4" s="1"/>
  <c r="I125" i="4" s="1"/>
  <c r="I126" i="4" s="1"/>
  <c r="I127" i="4" s="1"/>
  <c r="I128" i="4" s="1"/>
  <c r="I129" i="4" s="1"/>
  <c r="I130" i="4" s="1"/>
  <c r="I131" i="4" s="1"/>
  <c r="I132" i="4" s="1"/>
  <c r="I133" i="4" s="1"/>
  <c r="I134" i="4" s="1"/>
  <c r="I135" i="4" s="1"/>
  <c r="I136" i="4" s="1"/>
  <c r="I137" i="4" s="1"/>
  <c r="I138" i="4" s="1"/>
  <c r="I139" i="4" s="1"/>
  <c r="I140" i="4" s="1"/>
  <c r="I141" i="4" s="1"/>
  <c r="I142" i="4" s="1"/>
  <c r="I143" i="4" s="1"/>
  <c r="I144" i="4" s="1"/>
  <c r="I145" i="4" s="1"/>
  <c r="I146" i="4" s="1"/>
  <c r="I147" i="4" s="1"/>
  <c r="I148" i="4" s="1"/>
  <c r="I149" i="4" s="1"/>
  <c r="I150" i="4" s="1"/>
  <c r="I151" i="4" s="1"/>
  <c r="I152" i="4" s="1"/>
  <c r="I153" i="4" s="1"/>
  <c r="I154" i="4" s="1"/>
  <c r="I155" i="4" s="1"/>
  <c r="I156" i="4" s="1"/>
  <c r="I157" i="4" s="1"/>
  <c r="I158" i="4" s="1"/>
  <c r="I159" i="4" s="1"/>
  <c r="I160" i="4" s="1"/>
  <c r="I161" i="4" s="1"/>
  <c r="I162" i="4" s="1"/>
  <c r="I163" i="4" s="1"/>
  <c r="I164" i="4" s="1"/>
  <c r="I165" i="4" s="1"/>
  <c r="I166" i="4" s="1"/>
  <c r="I167" i="4" s="1"/>
  <c r="I168" i="4" s="1"/>
  <c r="I169" i="4" s="1"/>
  <c r="I170" i="4" s="1"/>
  <c r="I171" i="4" s="1"/>
  <c r="I172" i="4" s="1"/>
  <c r="I173" i="4" s="1"/>
  <c r="I174" i="4" s="1"/>
  <c r="I175" i="4" s="1"/>
  <c r="I176" i="4" s="1"/>
  <c r="I177" i="4" s="1"/>
  <c r="I178" i="4" s="1"/>
  <c r="I179" i="4" s="1"/>
  <c r="I180" i="4" s="1"/>
  <c r="I181" i="4" s="1"/>
  <c r="I182" i="4" s="1"/>
  <c r="I183" i="4" s="1"/>
  <c r="I184" i="4" s="1"/>
  <c r="I185" i="4" s="1"/>
  <c r="I186" i="4" s="1"/>
  <c r="I187" i="4" s="1"/>
  <c r="I188" i="4" s="1"/>
  <c r="I189" i="4" s="1"/>
  <c r="I190" i="4" s="1"/>
  <c r="I191" i="4" s="1"/>
  <c r="I192" i="4" s="1"/>
  <c r="I193" i="4" s="1"/>
  <c r="I194" i="4" s="1"/>
  <c r="I195" i="4" s="1"/>
  <c r="I196" i="4" s="1"/>
  <c r="I197" i="4" s="1"/>
  <c r="I198" i="4" s="1"/>
  <c r="I199" i="4" s="1"/>
  <c r="I200" i="4" s="1"/>
  <c r="I201" i="4" s="1"/>
  <c r="I202" i="4" s="1"/>
  <c r="I203" i="4" s="1"/>
  <c r="I204" i="4" s="1"/>
  <c r="I205" i="4" s="1"/>
  <c r="I206" i="4" s="1"/>
  <c r="I207" i="4" s="1"/>
  <c r="I208" i="4" s="1"/>
  <c r="I209" i="4" s="1"/>
  <c r="I210" i="4" s="1"/>
  <c r="I211" i="4" s="1"/>
  <c r="I212" i="4" s="1"/>
  <c r="I213" i="4" s="1"/>
  <c r="I214" i="4" s="1"/>
  <c r="I215" i="4" s="1"/>
  <c r="I216" i="4" s="1"/>
  <c r="I217" i="4" s="1"/>
  <c r="I218" i="4" s="1"/>
  <c r="I219" i="4" s="1"/>
  <c r="I220" i="4" s="1"/>
  <c r="I221" i="4" s="1"/>
  <c r="I222" i="4" s="1"/>
  <c r="I223" i="4" s="1"/>
  <c r="I224" i="4" s="1"/>
  <c r="I225" i="4" s="1"/>
  <c r="I226" i="4" s="1"/>
  <c r="I227" i="4" s="1"/>
  <c r="I228" i="4" s="1"/>
  <c r="I229" i="4" s="1"/>
  <c r="I230" i="4" s="1"/>
  <c r="I231" i="4" s="1"/>
  <c r="I232" i="4" s="1"/>
  <c r="I233" i="4" s="1"/>
  <c r="I234" i="4" s="1"/>
  <c r="I235" i="4" s="1"/>
  <c r="I236" i="4" s="1"/>
  <c r="I237" i="4" s="1"/>
  <c r="I238" i="4" s="1"/>
  <c r="I239" i="4" s="1"/>
  <c r="I240" i="4" s="1"/>
  <c r="I241" i="4" s="1"/>
  <c r="I242" i="4" s="1"/>
  <c r="I243" i="4" s="1"/>
  <c r="I244" i="4" s="1"/>
  <c r="I245" i="4" s="1"/>
  <c r="I246" i="4" s="1"/>
  <c r="I247" i="4" s="1"/>
  <c r="I248" i="4" s="1"/>
  <c r="I249" i="4" s="1"/>
  <c r="I250" i="4" s="1"/>
  <c r="I251" i="4" s="1"/>
  <c r="I252" i="4" s="1"/>
  <c r="I253" i="4" s="1"/>
  <c r="I254" i="4" s="1"/>
  <c r="I255" i="4" s="1"/>
  <c r="I256" i="4" s="1"/>
  <c r="I257" i="4" s="1"/>
  <c r="I258" i="4" s="1"/>
  <c r="I259" i="4" s="1"/>
  <c r="I260" i="4" s="1"/>
  <c r="I261" i="4" s="1"/>
  <c r="I262" i="4" s="1"/>
  <c r="I263" i="4" s="1"/>
  <c r="I264" i="4" s="1"/>
  <c r="I265" i="4" s="1"/>
  <c r="I266" i="4" s="1"/>
  <c r="I267" i="4" s="1"/>
  <c r="I268" i="4" s="1"/>
  <c r="I269" i="4" s="1"/>
  <c r="I270" i="4" s="1"/>
  <c r="I271" i="4" s="1"/>
  <c r="I272" i="4" s="1"/>
  <c r="I273" i="4" s="1"/>
  <c r="I274" i="4" s="1"/>
  <c r="I275" i="4" s="1"/>
  <c r="I276" i="4" s="1"/>
  <c r="I277" i="4" s="1"/>
  <c r="I278" i="4" s="1"/>
  <c r="I279" i="4" s="1"/>
  <c r="I280" i="4" s="1"/>
  <c r="I281" i="4" s="1"/>
  <c r="I282" i="4" s="1"/>
  <c r="I283" i="4" s="1"/>
  <c r="I284" i="4" s="1"/>
  <c r="I285" i="4" s="1"/>
  <c r="I286" i="4" s="1"/>
  <c r="I287" i="4" s="1"/>
  <c r="I288" i="4" s="1"/>
  <c r="I289" i="4" s="1"/>
  <c r="I290" i="4" s="1"/>
  <c r="I291" i="4" s="1"/>
  <c r="I292" i="4" s="1"/>
  <c r="I293" i="4" s="1"/>
  <c r="I294" i="4" s="1"/>
  <c r="I295" i="4" s="1"/>
  <c r="I296" i="4" s="1"/>
  <c r="I297" i="4" s="1"/>
  <c r="I298" i="4" s="1"/>
  <c r="I299" i="4" s="1"/>
  <c r="I300" i="4" s="1"/>
  <c r="I301" i="4" s="1"/>
  <c r="I302" i="4" s="1"/>
  <c r="I303" i="4" s="1"/>
  <c r="I304" i="4" s="1"/>
  <c r="I305" i="4" s="1"/>
  <c r="I306" i="4" s="1"/>
  <c r="I307" i="4" s="1"/>
  <c r="I308" i="4" s="1"/>
  <c r="I309" i="4" s="1"/>
  <c r="I310" i="4" s="1"/>
  <c r="I311" i="4" s="1"/>
  <c r="I312" i="4" s="1"/>
  <c r="I313" i="4" s="1"/>
  <c r="I314" i="4" s="1"/>
  <c r="I315" i="4" s="1"/>
  <c r="I316" i="4" s="1"/>
  <c r="I317" i="4" s="1"/>
  <c r="I318" i="4" s="1"/>
  <c r="I319" i="4" s="1"/>
  <c r="I320" i="4" s="1"/>
  <c r="I321" i="4" s="1"/>
  <c r="I322" i="4" s="1"/>
  <c r="I323" i="4" s="1"/>
  <c r="I324" i="4" s="1"/>
  <c r="I325" i="4" s="1"/>
  <c r="I326" i="4" s="1"/>
  <c r="I327" i="4" s="1"/>
  <c r="I328" i="4" s="1"/>
  <c r="I329" i="4" s="1"/>
  <c r="I330" i="4" s="1"/>
  <c r="I331" i="4" s="1"/>
  <c r="I332" i="4" s="1"/>
  <c r="I333" i="4" s="1"/>
  <c r="I334" i="4" s="1"/>
  <c r="I335" i="4" s="1"/>
  <c r="I336" i="4" s="1"/>
  <c r="I337" i="4" s="1"/>
  <c r="I338" i="4" s="1"/>
  <c r="I339" i="4" s="1"/>
  <c r="I340" i="4" s="1"/>
  <c r="I341" i="4" s="1"/>
  <c r="I342" i="4" s="1"/>
  <c r="I343" i="4" s="1"/>
  <c r="I344" i="4" s="1"/>
  <c r="I345" i="4" s="1"/>
  <c r="I346" i="4" s="1"/>
  <c r="I347" i="4" s="1"/>
  <c r="I348" i="4" s="1"/>
  <c r="I349" i="4" s="1"/>
  <c r="I350" i="4" s="1"/>
  <c r="I351" i="4" s="1"/>
  <c r="I352" i="4" s="1"/>
  <c r="I353" i="4" s="1"/>
  <c r="I354" i="4" s="1"/>
  <c r="I355" i="4" s="1"/>
  <c r="I356" i="4" s="1"/>
  <c r="I357" i="4" s="1"/>
  <c r="I358" i="4" s="1"/>
  <c r="I359" i="4" s="1"/>
  <c r="I360" i="4" s="1"/>
  <c r="I361" i="4" s="1"/>
  <c r="I362" i="4" s="1"/>
  <c r="I363" i="4" s="1"/>
  <c r="I364" i="4" s="1"/>
  <c r="I365" i="4" s="1"/>
  <c r="I366" i="4" s="1"/>
  <c r="I367" i="4" s="1"/>
  <c r="I368" i="4" s="1"/>
  <c r="I369" i="4" s="1"/>
  <c r="I370" i="4" s="1"/>
  <c r="I371" i="4" s="1"/>
  <c r="I372" i="4" s="1"/>
  <c r="I373" i="4" s="1"/>
  <c r="I374" i="4" s="1"/>
  <c r="I375" i="4" s="1"/>
  <c r="I376" i="4" s="1"/>
  <c r="I377" i="4" s="1"/>
  <c r="I378" i="4" s="1"/>
  <c r="I379" i="4" s="1"/>
  <c r="I380" i="4" s="1"/>
  <c r="I381" i="4" s="1"/>
  <c r="I382" i="4" s="1"/>
  <c r="I383" i="4" s="1"/>
  <c r="I384" i="4" s="1"/>
  <c r="I385" i="4" s="1"/>
  <c r="I386" i="4" s="1"/>
  <c r="I387" i="4" s="1"/>
  <c r="I388" i="4" s="1"/>
  <c r="I389" i="4" s="1"/>
  <c r="I390" i="4" s="1"/>
  <c r="I391" i="4" s="1"/>
  <c r="I392" i="4" s="1"/>
  <c r="I393" i="4" s="1"/>
  <c r="I394" i="4" s="1"/>
  <c r="I395" i="4" s="1"/>
  <c r="I396" i="4" s="1"/>
  <c r="I397" i="4" s="1"/>
  <c r="I398" i="4" s="1"/>
  <c r="I399" i="4" s="1"/>
  <c r="I400" i="4" s="1"/>
  <c r="I401" i="4" s="1"/>
  <c r="I402" i="4" s="1"/>
  <c r="I403" i="4" s="1"/>
  <c r="I404" i="4" s="1"/>
  <c r="I405" i="4" s="1"/>
  <c r="I406" i="4" s="1"/>
  <c r="I407" i="4" s="1"/>
  <c r="I408" i="4" s="1"/>
  <c r="I409" i="4" s="1"/>
  <c r="I410" i="4" s="1"/>
  <c r="I411" i="4" s="1"/>
  <c r="I412" i="4" s="1"/>
  <c r="I413" i="4" s="1"/>
  <c r="I414" i="4" s="1"/>
  <c r="I415" i="4" s="1"/>
  <c r="I416" i="4" s="1"/>
  <c r="I417" i="4" s="1"/>
  <c r="I418" i="4" s="1"/>
  <c r="I419" i="4" s="1"/>
  <c r="I420" i="4" s="1"/>
  <c r="I421" i="4" s="1"/>
  <c r="I422" i="4" s="1"/>
  <c r="I423" i="4" s="1"/>
  <c r="I424" i="4" s="1"/>
  <c r="I425" i="4" s="1"/>
  <c r="I426" i="4" s="1"/>
  <c r="I427" i="4" s="1"/>
  <c r="I428" i="4" s="1"/>
  <c r="I429" i="4" s="1"/>
  <c r="I430" i="4" s="1"/>
  <c r="I431" i="4" s="1"/>
  <c r="I432" i="4" s="1"/>
  <c r="I433" i="4" s="1"/>
  <c r="I434" i="4" s="1"/>
  <c r="I435" i="4" s="1"/>
  <c r="I436" i="4" s="1"/>
  <c r="I437" i="4" s="1"/>
  <c r="I438" i="4" s="1"/>
  <c r="I439" i="4" s="1"/>
  <c r="I440" i="4" s="1"/>
  <c r="I441" i="4" s="1"/>
  <c r="I442" i="4" s="1"/>
  <c r="I443" i="4" s="1"/>
  <c r="I444" i="4" s="1"/>
  <c r="I445" i="4" s="1"/>
  <c r="I446" i="4" s="1"/>
  <c r="I447" i="4" s="1"/>
  <c r="I448" i="4" s="1"/>
  <c r="I449" i="4" s="1"/>
  <c r="I450" i="4" s="1"/>
  <c r="I451" i="4" s="1"/>
  <c r="I452" i="4" s="1"/>
  <c r="I453" i="4" s="1"/>
  <c r="I454" i="4" s="1"/>
  <c r="I455" i="4" s="1"/>
  <c r="I456" i="4" s="1"/>
  <c r="I457" i="4" s="1"/>
  <c r="I458" i="4" s="1"/>
  <c r="I459" i="4" s="1"/>
  <c r="I460" i="4" s="1"/>
  <c r="I461" i="4" s="1"/>
  <c r="I462" i="4" s="1"/>
  <c r="I463" i="4" s="1"/>
  <c r="I464" i="4" s="1"/>
  <c r="I465" i="4" s="1"/>
  <c r="I466" i="4" s="1"/>
  <c r="I467" i="4" s="1"/>
  <c r="I468" i="4" s="1"/>
  <c r="I469" i="4" s="1"/>
  <c r="I470" i="4" s="1"/>
  <c r="I471" i="4" s="1"/>
  <c r="I472" i="4" s="1"/>
  <c r="I473" i="4" s="1"/>
  <c r="I474" i="4" s="1"/>
  <c r="I475" i="4" s="1"/>
  <c r="I476" i="4" s="1"/>
  <c r="I477" i="4" s="1"/>
  <c r="I478" i="4" s="1"/>
  <c r="I479" i="4" s="1"/>
  <c r="I480" i="4" s="1"/>
  <c r="I481" i="4" s="1"/>
  <c r="I482" i="4" s="1"/>
  <c r="I483" i="4" s="1"/>
  <c r="I484" i="4" s="1"/>
  <c r="I485" i="4" s="1"/>
  <c r="I486" i="4" s="1"/>
  <c r="I487" i="4" s="1"/>
  <c r="I488" i="4" s="1"/>
  <c r="I489" i="4" s="1"/>
  <c r="I490" i="4" s="1"/>
  <c r="I491" i="4" s="1"/>
  <c r="I492" i="4" s="1"/>
  <c r="I493" i="4" s="1"/>
  <c r="I494" i="4" s="1"/>
  <c r="I495" i="4" s="1"/>
  <c r="I496" i="4" s="1"/>
  <c r="I497" i="4" s="1"/>
  <c r="I498" i="4" s="1"/>
  <c r="I499" i="4" s="1"/>
  <c r="I500" i="4" s="1"/>
  <c r="I501" i="4" s="1"/>
  <c r="I502" i="4" s="1"/>
  <c r="I503" i="4" s="1"/>
  <c r="I504" i="4" s="1"/>
  <c r="I505" i="4" s="1"/>
  <c r="I506" i="4" s="1"/>
  <c r="I507" i="4" s="1"/>
  <c r="I508" i="4" s="1"/>
  <c r="I509" i="4" s="1"/>
  <c r="I510" i="4" s="1"/>
  <c r="I511" i="4" s="1"/>
  <c r="I512" i="4" s="1"/>
  <c r="I513" i="4" s="1"/>
  <c r="I514" i="4" s="1"/>
  <c r="I515" i="4" s="1"/>
  <c r="H3" i="4"/>
  <c r="H4" i="4" s="1"/>
  <c r="H5" i="4" s="1"/>
  <c r="H6" i="4" s="1"/>
  <c r="H7" i="4" s="1"/>
  <c r="H8" i="4" s="1"/>
  <c r="H9" i="4" s="1"/>
  <c r="H10" i="4" s="1"/>
  <c r="H11" i="4" s="1"/>
  <c r="H12" i="4" s="1"/>
  <c r="H13" i="4" s="1"/>
  <c r="H14" i="4" s="1"/>
  <c r="H15" i="4" s="1"/>
  <c r="H16" i="4" s="1"/>
  <c r="H17" i="4" s="1"/>
  <c r="H18" i="4" s="1"/>
  <c r="H19" i="4" s="1"/>
  <c r="H20" i="4" s="1"/>
  <c r="H21" i="4" s="1"/>
  <c r="H22" i="4" s="1"/>
  <c r="H23" i="4" s="1"/>
  <c r="H24" i="4" s="1"/>
  <c r="H25" i="4" s="1"/>
  <c r="H26" i="4" s="1"/>
  <c r="H27" i="4" s="1"/>
  <c r="H28" i="4" s="1"/>
  <c r="H29" i="4" s="1"/>
  <c r="H30" i="4" s="1"/>
  <c r="H31" i="4" s="1"/>
  <c r="H32" i="4" s="1"/>
  <c r="H33" i="4" s="1"/>
  <c r="H34" i="4" s="1"/>
  <c r="H35" i="4" s="1"/>
  <c r="H36" i="4" s="1"/>
  <c r="H37" i="4" s="1"/>
  <c r="H38" i="4" s="1"/>
  <c r="H39" i="4" s="1"/>
  <c r="H40" i="4" s="1"/>
  <c r="H41" i="4" s="1"/>
  <c r="H42" i="4" s="1"/>
  <c r="H43" i="4" s="1"/>
  <c r="H44" i="4" s="1"/>
  <c r="H45" i="4" s="1"/>
  <c r="H46" i="4" s="1"/>
  <c r="H47" i="4" s="1"/>
  <c r="H48" i="4" s="1"/>
  <c r="H49" i="4" s="1"/>
  <c r="H50" i="4" s="1"/>
  <c r="H51" i="4" s="1"/>
  <c r="H52" i="4" s="1"/>
  <c r="H53" i="4" s="1"/>
  <c r="H54" i="4" s="1"/>
  <c r="H55" i="4" s="1"/>
  <c r="H56" i="4" s="1"/>
  <c r="H57" i="4" s="1"/>
  <c r="H58" i="4" s="1"/>
  <c r="H59" i="4" s="1"/>
  <c r="H60" i="4" s="1"/>
  <c r="H61" i="4" s="1"/>
  <c r="H62" i="4" s="1"/>
  <c r="H63" i="4" s="1"/>
  <c r="H64" i="4" s="1"/>
  <c r="H65" i="4" s="1"/>
  <c r="H66" i="4" s="1"/>
  <c r="H67" i="4" s="1"/>
  <c r="H68" i="4" s="1"/>
  <c r="H69" i="4" s="1"/>
  <c r="H70" i="4" s="1"/>
  <c r="H71" i="4" s="1"/>
  <c r="H72" i="4" s="1"/>
  <c r="H73" i="4" s="1"/>
  <c r="H74" i="4" s="1"/>
  <c r="H75" i="4" s="1"/>
  <c r="H76" i="4" s="1"/>
  <c r="H77" i="4" s="1"/>
  <c r="H78" i="4" s="1"/>
  <c r="H79" i="4" s="1"/>
  <c r="H80" i="4" s="1"/>
  <c r="H81" i="4" s="1"/>
  <c r="H82" i="4" s="1"/>
  <c r="H83" i="4" s="1"/>
  <c r="H84" i="4" s="1"/>
  <c r="H85" i="4" s="1"/>
  <c r="H86" i="4" s="1"/>
  <c r="H87" i="4" s="1"/>
  <c r="H88" i="4" s="1"/>
  <c r="H89" i="4" s="1"/>
  <c r="H90" i="4" s="1"/>
  <c r="H91" i="4" s="1"/>
  <c r="H92" i="4" s="1"/>
  <c r="H93" i="4" s="1"/>
  <c r="H94" i="4" s="1"/>
  <c r="H95" i="4" s="1"/>
  <c r="H96" i="4" s="1"/>
  <c r="H97" i="4" s="1"/>
  <c r="H98" i="4" s="1"/>
  <c r="H99" i="4" s="1"/>
  <c r="H100" i="4" s="1"/>
  <c r="H101" i="4" s="1"/>
  <c r="H102" i="4" s="1"/>
  <c r="H103" i="4" s="1"/>
  <c r="H104" i="4" s="1"/>
  <c r="H105" i="4" s="1"/>
  <c r="H106" i="4" s="1"/>
  <c r="H107" i="4" s="1"/>
  <c r="H108" i="4" s="1"/>
  <c r="H109" i="4" s="1"/>
  <c r="H110" i="4" s="1"/>
  <c r="H111" i="4" s="1"/>
  <c r="H112" i="4" s="1"/>
  <c r="H113" i="4" s="1"/>
  <c r="H114" i="4" s="1"/>
  <c r="H115" i="4" s="1"/>
  <c r="H116" i="4" s="1"/>
  <c r="H117" i="4" s="1"/>
  <c r="H118" i="4" s="1"/>
  <c r="H119" i="4" s="1"/>
  <c r="H120" i="4" s="1"/>
  <c r="H121" i="4" s="1"/>
  <c r="H122" i="4" s="1"/>
  <c r="H123" i="4" s="1"/>
  <c r="H124" i="4" s="1"/>
  <c r="H125" i="4" s="1"/>
  <c r="H126" i="4" s="1"/>
  <c r="H127" i="4" s="1"/>
  <c r="H128" i="4" s="1"/>
  <c r="H129" i="4" s="1"/>
  <c r="H130" i="4" s="1"/>
  <c r="H131" i="4" s="1"/>
  <c r="H132" i="4" s="1"/>
  <c r="H133" i="4" s="1"/>
  <c r="H134" i="4" s="1"/>
  <c r="H135" i="4" s="1"/>
  <c r="H136" i="4" s="1"/>
  <c r="H137" i="4" s="1"/>
  <c r="H138" i="4" s="1"/>
  <c r="H139" i="4" s="1"/>
  <c r="H140" i="4" s="1"/>
  <c r="H141" i="4" s="1"/>
  <c r="H142" i="4" s="1"/>
  <c r="H143" i="4" s="1"/>
  <c r="H144" i="4" s="1"/>
  <c r="H145" i="4" s="1"/>
  <c r="H146" i="4" s="1"/>
  <c r="H147" i="4" s="1"/>
  <c r="H148" i="4" s="1"/>
  <c r="H149" i="4" s="1"/>
  <c r="H150" i="4" s="1"/>
  <c r="H151" i="4" s="1"/>
  <c r="H152" i="4" s="1"/>
  <c r="H153" i="4" s="1"/>
  <c r="H154" i="4" s="1"/>
  <c r="H155" i="4" s="1"/>
  <c r="H156" i="4" s="1"/>
  <c r="H157" i="4" s="1"/>
  <c r="H158" i="4" s="1"/>
  <c r="H159" i="4" s="1"/>
  <c r="H160" i="4" s="1"/>
  <c r="H161" i="4" s="1"/>
  <c r="H162" i="4" s="1"/>
  <c r="H163" i="4" s="1"/>
  <c r="H164" i="4" s="1"/>
  <c r="H165" i="4" s="1"/>
  <c r="H166" i="4" s="1"/>
  <c r="H167" i="4" s="1"/>
  <c r="H168" i="4" s="1"/>
  <c r="H169" i="4" s="1"/>
  <c r="H170" i="4" s="1"/>
  <c r="H171" i="4" s="1"/>
  <c r="H172" i="4" s="1"/>
  <c r="H173" i="4" s="1"/>
  <c r="H174" i="4" s="1"/>
  <c r="H175" i="4" s="1"/>
  <c r="H176" i="4" s="1"/>
  <c r="H177" i="4" s="1"/>
  <c r="H178" i="4" s="1"/>
  <c r="H179" i="4" s="1"/>
  <c r="H180" i="4" s="1"/>
  <c r="H181" i="4" s="1"/>
  <c r="H182" i="4" s="1"/>
  <c r="H183" i="4" s="1"/>
  <c r="H184" i="4" s="1"/>
  <c r="H185" i="4" s="1"/>
  <c r="H186" i="4" s="1"/>
  <c r="H187" i="4" s="1"/>
  <c r="H188" i="4" s="1"/>
  <c r="H189" i="4" s="1"/>
  <c r="H190" i="4" s="1"/>
  <c r="H191" i="4" s="1"/>
  <c r="H192" i="4" s="1"/>
  <c r="H193" i="4" s="1"/>
  <c r="H194" i="4" s="1"/>
  <c r="H195" i="4" s="1"/>
  <c r="H196" i="4" s="1"/>
  <c r="H197" i="4" s="1"/>
  <c r="H198" i="4" s="1"/>
  <c r="H199" i="4" s="1"/>
  <c r="H200" i="4" s="1"/>
  <c r="H201" i="4" s="1"/>
  <c r="H202" i="4" s="1"/>
  <c r="H203" i="4" s="1"/>
  <c r="H204" i="4" s="1"/>
  <c r="H205" i="4" s="1"/>
  <c r="H206" i="4" s="1"/>
  <c r="H207" i="4" s="1"/>
  <c r="H208" i="4" s="1"/>
  <c r="H209" i="4" s="1"/>
  <c r="H210" i="4" s="1"/>
  <c r="H211" i="4" s="1"/>
  <c r="H212" i="4" s="1"/>
  <c r="H213" i="4" s="1"/>
  <c r="H214" i="4" s="1"/>
  <c r="H215" i="4" s="1"/>
  <c r="H216" i="4" s="1"/>
  <c r="H217" i="4" s="1"/>
  <c r="H218" i="4" s="1"/>
  <c r="H219" i="4" s="1"/>
  <c r="H220" i="4" s="1"/>
  <c r="H221" i="4" s="1"/>
  <c r="H222" i="4" s="1"/>
  <c r="H223" i="4" s="1"/>
  <c r="H224" i="4" s="1"/>
  <c r="H225" i="4" s="1"/>
  <c r="H226" i="4" s="1"/>
  <c r="H227" i="4" s="1"/>
  <c r="H228" i="4" s="1"/>
  <c r="H229" i="4" s="1"/>
  <c r="H230" i="4" s="1"/>
  <c r="H231" i="4" s="1"/>
  <c r="H232" i="4" s="1"/>
  <c r="H233" i="4" s="1"/>
  <c r="H234" i="4" s="1"/>
  <c r="H235" i="4" s="1"/>
  <c r="H236" i="4" s="1"/>
  <c r="H237" i="4" s="1"/>
  <c r="H238" i="4" s="1"/>
  <c r="H239" i="4" s="1"/>
  <c r="H240" i="4" s="1"/>
  <c r="H241" i="4" s="1"/>
  <c r="H242" i="4" s="1"/>
  <c r="H243" i="4" s="1"/>
  <c r="H244" i="4" s="1"/>
  <c r="H245" i="4" s="1"/>
  <c r="H246" i="4" s="1"/>
  <c r="H247" i="4" s="1"/>
  <c r="H248" i="4" s="1"/>
  <c r="H249" i="4" s="1"/>
  <c r="H250" i="4" s="1"/>
  <c r="H251" i="4" s="1"/>
  <c r="H252" i="4" s="1"/>
  <c r="H253" i="4" s="1"/>
  <c r="H254" i="4" s="1"/>
  <c r="H255" i="4" s="1"/>
  <c r="H256" i="4" s="1"/>
  <c r="H257" i="4" s="1"/>
  <c r="H258" i="4" s="1"/>
  <c r="H259" i="4" s="1"/>
  <c r="H260" i="4" s="1"/>
  <c r="H261" i="4" s="1"/>
  <c r="H262" i="4" s="1"/>
  <c r="H263" i="4" s="1"/>
  <c r="H264" i="4" s="1"/>
  <c r="H265" i="4" s="1"/>
  <c r="H266" i="4" s="1"/>
  <c r="H267" i="4" s="1"/>
  <c r="H268" i="4" s="1"/>
  <c r="H269" i="4" s="1"/>
  <c r="H270" i="4" s="1"/>
  <c r="H271" i="4" s="1"/>
  <c r="H272" i="4" s="1"/>
  <c r="H273" i="4" s="1"/>
  <c r="H274" i="4" s="1"/>
  <c r="H275" i="4" s="1"/>
  <c r="H276" i="4" s="1"/>
  <c r="H277" i="4" s="1"/>
  <c r="H278" i="4" s="1"/>
  <c r="H279" i="4" s="1"/>
  <c r="H280" i="4" s="1"/>
  <c r="H281" i="4" s="1"/>
  <c r="H282" i="4" s="1"/>
  <c r="H283" i="4" s="1"/>
  <c r="H284" i="4" s="1"/>
  <c r="H285" i="4" s="1"/>
  <c r="H286" i="4" s="1"/>
  <c r="H287" i="4" s="1"/>
  <c r="H288" i="4" s="1"/>
  <c r="H289" i="4" s="1"/>
  <c r="H290" i="4" s="1"/>
  <c r="H291" i="4" s="1"/>
  <c r="H292" i="4" s="1"/>
  <c r="H293" i="4" s="1"/>
  <c r="H294" i="4" s="1"/>
  <c r="H295" i="4" s="1"/>
  <c r="H296" i="4" s="1"/>
  <c r="H297" i="4" s="1"/>
  <c r="H298" i="4" s="1"/>
  <c r="H299" i="4" s="1"/>
  <c r="H300" i="4" s="1"/>
  <c r="H301" i="4" s="1"/>
  <c r="H302" i="4" s="1"/>
  <c r="H303" i="4" s="1"/>
  <c r="H304" i="4" s="1"/>
  <c r="H305" i="4" s="1"/>
  <c r="H306" i="4" s="1"/>
  <c r="H307" i="4" s="1"/>
  <c r="H308" i="4" s="1"/>
  <c r="H309" i="4" s="1"/>
  <c r="H310" i="4" s="1"/>
  <c r="H311" i="4" s="1"/>
  <c r="H312" i="4" s="1"/>
  <c r="H313" i="4" s="1"/>
  <c r="H314" i="4" s="1"/>
  <c r="H315" i="4" s="1"/>
  <c r="H316" i="4" s="1"/>
  <c r="H317" i="4" s="1"/>
  <c r="H318" i="4" s="1"/>
  <c r="H319" i="4" s="1"/>
  <c r="H320" i="4" s="1"/>
  <c r="H321" i="4" s="1"/>
  <c r="H322" i="4" s="1"/>
  <c r="H323" i="4" s="1"/>
  <c r="H324" i="4" s="1"/>
  <c r="H325" i="4" s="1"/>
  <c r="H326" i="4" s="1"/>
  <c r="H327" i="4" s="1"/>
  <c r="H328" i="4" s="1"/>
  <c r="H329" i="4" s="1"/>
  <c r="H330" i="4" s="1"/>
  <c r="H331" i="4" s="1"/>
  <c r="H332" i="4" s="1"/>
  <c r="H333" i="4" s="1"/>
  <c r="H334" i="4" s="1"/>
  <c r="H335" i="4" s="1"/>
  <c r="H336" i="4" s="1"/>
  <c r="H337" i="4" s="1"/>
  <c r="H338" i="4" s="1"/>
  <c r="H339" i="4" s="1"/>
  <c r="H340" i="4" s="1"/>
  <c r="H341" i="4" s="1"/>
  <c r="H342" i="4" s="1"/>
  <c r="H343" i="4" s="1"/>
  <c r="H344" i="4" s="1"/>
  <c r="H345" i="4" s="1"/>
  <c r="H346" i="4" s="1"/>
  <c r="H347" i="4" s="1"/>
  <c r="H348" i="4" s="1"/>
  <c r="H349" i="4" s="1"/>
  <c r="H350" i="4" s="1"/>
  <c r="H351" i="4" s="1"/>
  <c r="H352" i="4" s="1"/>
  <c r="H353" i="4" s="1"/>
  <c r="H354" i="4" s="1"/>
  <c r="H355" i="4" s="1"/>
  <c r="H356" i="4" s="1"/>
  <c r="H357" i="4" s="1"/>
  <c r="H358" i="4" s="1"/>
  <c r="H359" i="4" s="1"/>
  <c r="H360" i="4" s="1"/>
  <c r="H361" i="4" s="1"/>
  <c r="H362" i="4" s="1"/>
  <c r="H363" i="4" s="1"/>
  <c r="H364" i="4" s="1"/>
  <c r="H365" i="4" s="1"/>
  <c r="H366" i="4" s="1"/>
  <c r="H367" i="4" s="1"/>
  <c r="H368" i="4" s="1"/>
  <c r="H369" i="4" s="1"/>
  <c r="H370" i="4" s="1"/>
  <c r="H371" i="4" s="1"/>
  <c r="H372" i="4" s="1"/>
  <c r="H373" i="4" s="1"/>
  <c r="H374" i="4" s="1"/>
  <c r="H375" i="4" s="1"/>
  <c r="H376" i="4" s="1"/>
  <c r="H377" i="4" s="1"/>
  <c r="H378" i="4" s="1"/>
  <c r="H379" i="4" s="1"/>
  <c r="H380" i="4" s="1"/>
  <c r="H381" i="4" s="1"/>
  <c r="H382" i="4" s="1"/>
  <c r="H383" i="4" s="1"/>
  <c r="H384" i="4" s="1"/>
  <c r="H385" i="4" s="1"/>
  <c r="H386" i="4" s="1"/>
  <c r="H387" i="4" s="1"/>
  <c r="H388" i="4" s="1"/>
  <c r="H389" i="4" s="1"/>
  <c r="H390" i="4" s="1"/>
  <c r="H391" i="4" s="1"/>
  <c r="H392" i="4" s="1"/>
  <c r="H393" i="4" s="1"/>
  <c r="H394" i="4" s="1"/>
  <c r="H395" i="4" s="1"/>
  <c r="H396" i="4" s="1"/>
  <c r="H397" i="4" s="1"/>
  <c r="H398" i="4" s="1"/>
  <c r="H399" i="4" s="1"/>
  <c r="H400" i="4" s="1"/>
  <c r="H401" i="4" s="1"/>
  <c r="H402" i="4" s="1"/>
  <c r="H403" i="4" s="1"/>
  <c r="H404" i="4" s="1"/>
  <c r="H405" i="4" s="1"/>
  <c r="H406" i="4" s="1"/>
  <c r="H407" i="4" s="1"/>
  <c r="H408" i="4" s="1"/>
  <c r="H409" i="4" s="1"/>
  <c r="H410" i="4" s="1"/>
  <c r="H411" i="4" s="1"/>
  <c r="H412" i="4" s="1"/>
  <c r="H413" i="4" s="1"/>
  <c r="H414" i="4" s="1"/>
  <c r="H415" i="4" s="1"/>
  <c r="H416" i="4" s="1"/>
  <c r="H417" i="4" s="1"/>
  <c r="H418" i="4" s="1"/>
  <c r="H419" i="4" s="1"/>
  <c r="H420" i="4" s="1"/>
  <c r="H421" i="4" s="1"/>
  <c r="H422" i="4" s="1"/>
  <c r="H423" i="4" s="1"/>
  <c r="H424" i="4" s="1"/>
  <c r="H425" i="4" s="1"/>
  <c r="H426" i="4" s="1"/>
  <c r="H427" i="4" s="1"/>
  <c r="H428" i="4" s="1"/>
  <c r="H429" i="4" s="1"/>
  <c r="H430" i="4" s="1"/>
  <c r="H431" i="4" s="1"/>
  <c r="H432" i="4" s="1"/>
  <c r="H433" i="4" s="1"/>
  <c r="H434" i="4" s="1"/>
  <c r="H435" i="4" s="1"/>
  <c r="H436" i="4" s="1"/>
  <c r="H437" i="4" s="1"/>
  <c r="H438" i="4" s="1"/>
  <c r="H439" i="4" s="1"/>
  <c r="H440" i="4" s="1"/>
  <c r="H441" i="4" s="1"/>
  <c r="H442" i="4" s="1"/>
  <c r="H443" i="4" s="1"/>
  <c r="H444" i="4" s="1"/>
  <c r="H445" i="4" s="1"/>
  <c r="H446" i="4" s="1"/>
  <c r="H447" i="4" s="1"/>
  <c r="H448" i="4" s="1"/>
  <c r="H449" i="4" s="1"/>
  <c r="H450" i="4" s="1"/>
  <c r="H451" i="4" s="1"/>
  <c r="H452" i="4" s="1"/>
  <c r="H453" i="4" s="1"/>
  <c r="H454" i="4" s="1"/>
  <c r="H455" i="4" s="1"/>
  <c r="H456" i="4" s="1"/>
  <c r="H457" i="4" s="1"/>
  <c r="H458" i="4" s="1"/>
  <c r="H459" i="4" s="1"/>
  <c r="H460" i="4" s="1"/>
  <c r="H461" i="4" s="1"/>
  <c r="H462" i="4" s="1"/>
  <c r="H463" i="4" s="1"/>
  <c r="H464" i="4" s="1"/>
  <c r="H465" i="4" s="1"/>
  <c r="H466" i="4" s="1"/>
  <c r="H467" i="4" s="1"/>
  <c r="H468" i="4" s="1"/>
  <c r="H469" i="4" s="1"/>
  <c r="H470" i="4" s="1"/>
  <c r="H471" i="4" s="1"/>
  <c r="H472" i="4" s="1"/>
  <c r="H473" i="4" s="1"/>
  <c r="H474" i="4" s="1"/>
  <c r="H475" i="4" s="1"/>
  <c r="H476" i="4" s="1"/>
  <c r="H477" i="4" s="1"/>
  <c r="H478" i="4" s="1"/>
  <c r="H479" i="4" s="1"/>
  <c r="H480" i="4" s="1"/>
  <c r="H481" i="4" s="1"/>
  <c r="H482" i="4" s="1"/>
  <c r="H483" i="4" s="1"/>
  <c r="H484" i="4" s="1"/>
  <c r="H485" i="4" s="1"/>
  <c r="H486" i="4" s="1"/>
  <c r="H487" i="4" s="1"/>
  <c r="H488" i="4" s="1"/>
  <c r="H489" i="4" s="1"/>
  <c r="H490" i="4" s="1"/>
  <c r="H491" i="4" s="1"/>
  <c r="H492" i="4" s="1"/>
  <c r="H493" i="4" s="1"/>
  <c r="H494" i="4" s="1"/>
  <c r="H495" i="4" s="1"/>
  <c r="H496" i="4" s="1"/>
  <c r="H497" i="4" s="1"/>
  <c r="H498" i="4" s="1"/>
  <c r="H499" i="4" s="1"/>
  <c r="H500" i="4" s="1"/>
  <c r="H501" i="4" s="1"/>
  <c r="H502" i="4" s="1"/>
  <c r="H503" i="4" s="1"/>
  <c r="H504" i="4" s="1"/>
  <c r="H505" i="4" s="1"/>
  <c r="H506" i="4" s="1"/>
  <c r="H507" i="4" s="1"/>
  <c r="H508" i="4" s="1"/>
  <c r="H509" i="4" s="1"/>
  <c r="H510" i="4" s="1"/>
  <c r="H511" i="4" s="1"/>
  <c r="H512" i="4" s="1"/>
  <c r="H513" i="4" s="1"/>
  <c r="H514" i="4" s="1"/>
  <c r="H515" i="4" s="1"/>
  <c r="A3" i="4"/>
  <c r="A4" i="4" s="1"/>
  <c r="A5" i="4" s="1"/>
  <c r="A6" i="4" s="1"/>
  <c r="A7" i="4" s="1"/>
  <c r="A8" i="4" s="1"/>
  <c r="A9" i="4" s="1"/>
  <c r="A10" i="4" s="1"/>
  <c r="A11" i="4" s="1"/>
  <c r="A12" i="4" s="1"/>
  <c r="A13" i="4" s="1"/>
  <c r="A14" i="4" s="1"/>
  <c r="A15" i="4" s="1"/>
  <c r="A16" i="4" s="1"/>
  <c r="A17" i="4" s="1"/>
  <c r="A18" i="4" s="1"/>
  <c r="A19" i="4" s="1"/>
  <c r="A20" i="4" s="1"/>
  <c r="A21" i="4" s="1"/>
  <c r="A22" i="4" s="1"/>
  <c r="A23" i="4" s="1"/>
  <c r="A24" i="4" s="1"/>
  <c r="A25" i="4" s="1"/>
  <c r="A26" i="4" s="1"/>
  <c r="A27" i="4" s="1"/>
  <c r="A28" i="4" s="1"/>
  <c r="A29" i="4" s="1"/>
  <c r="A30" i="4" s="1"/>
  <c r="A31" i="4" s="1"/>
  <c r="A32" i="4" s="1"/>
  <c r="A33" i="4" s="1"/>
  <c r="A34" i="4" s="1"/>
  <c r="A35" i="4" s="1"/>
  <c r="A36" i="4" s="1"/>
  <c r="A37" i="4" s="1"/>
  <c r="A38" i="4" s="1"/>
  <c r="A39" i="4" s="1"/>
  <c r="A40" i="4" s="1"/>
  <c r="A41" i="4" s="1"/>
  <c r="A42" i="4" s="1"/>
  <c r="A43" i="4" s="1"/>
  <c r="A44" i="4" s="1"/>
  <c r="A45" i="4" s="1"/>
  <c r="A46" i="4" s="1"/>
  <c r="A47" i="4" s="1"/>
  <c r="A48" i="4" s="1"/>
  <c r="A49" i="4" s="1"/>
  <c r="A50" i="4" s="1"/>
  <c r="A51" i="4" s="1"/>
  <c r="A52" i="4" s="1"/>
  <c r="A53" i="4" s="1"/>
  <c r="A54" i="4" s="1"/>
  <c r="A55" i="4" s="1"/>
  <c r="A56" i="4" s="1"/>
  <c r="A57" i="4" s="1"/>
  <c r="A58" i="4" s="1"/>
  <c r="A59" i="4" s="1"/>
  <c r="A60" i="4" s="1"/>
  <c r="A61" i="4" s="1"/>
  <c r="A62" i="4" s="1"/>
  <c r="A63" i="4" s="1"/>
  <c r="A64" i="4" s="1"/>
  <c r="A65" i="4" s="1"/>
  <c r="A66" i="4" s="1"/>
  <c r="A67" i="4" s="1"/>
  <c r="A68" i="4" s="1"/>
  <c r="A69" i="4" s="1"/>
  <c r="A70" i="4" s="1"/>
  <c r="A71" i="4" s="1"/>
  <c r="A72" i="4" s="1"/>
  <c r="A73" i="4" s="1"/>
  <c r="A74" i="4" s="1"/>
  <c r="A75" i="4" s="1"/>
  <c r="A76" i="4" s="1"/>
  <c r="A77" i="4" s="1"/>
  <c r="A78" i="4" s="1"/>
  <c r="A79" i="4" s="1"/>
  <c r="A80" i="4" s="1"/>
  <c r="A81" i="4" s="1"/>
  <c r="A82" i="4" s="1"/>
  <c r="A83" i="4" s="1"/>
  <c r="A84" i="4" s="1"/>
  <c r="A85" i="4" s="1"/>
  <c r="A86" i="4" s="1"/>
  <c r="A87" i="4" s="1"/>
  <c r="A88" i="4" s="1"/>
  <c r="A89" i="4" s="1"/>
  <c r="A90" i="4" s="1"/>
  <c r="A91" i="4" s="1"/>
  <c r="A92" i="4" s="1"/>
  <c r="A93" i="4" s="1"/>
  <c r="A94" i="4" s="1"/>
  <c r="A95" i="4" s="1"/>
  <c r="A96" i="4" s="1"/>
  <c r="A97" i="4" s="1"/>
  <c r="A98" i="4" s="1"/>
  <c r="A99" i="4" s="1"/>
  <c r="A100" i="4" s="1"/>
  <c r="A101" i="4" s="1"/>
  <c r="A102" i="4" s="1"/>
  <c r="A103" i="4" s="1"/>
  <c r="A104" i="4" s="1"/>
  <c r="A105" i="4" s="1"/>
  <c r="A106" i="4" s="1"/>
  <c r="A107" i="4" s="1"/>
  <c r="A108" i="4" s="1"/>
  <c r="A109" i="4" s="1"/>
  <c r="A110" i="4" s="1"/>
  <c r="A111" i="4" s="1"/>
  <c r="A112" i="4" s="1"/>
  <c r="A113" i="4" s="1"/>
  <c r="A114" i="4" s="1"/>
  <c r="A115" i="4" s="1"/>
  <c r="A116" i="4" s="1"/>
  <c r="A117" i="4" s="1"/>
  <c r="A118" i="4" s="1"/>
  <c r="A119" i="4" s="1"/>
  <c r="A120" i="4" s="1"/>
  <c r="A121" i="4" s="1"/>
  <c r="A122" i="4" s="1"/>
  <c r="A123" i="4" s="1"/>
  <c r="A124" i="4" s="1"/>
  <c r="A125" i="4" s="1"/>
  <c r="A126" i="4" s="1"/>
  <c r="A127" i="4" s="1"/>
  <c r="A128" i="4" s="1"/>
  <c r="A129" i="4" s="1"/>
  <c r="A130" i="4" s="1"/>
  <c r="A131" i="4" s="1"/>
  <c r="A132" i="4" s="1"/>
  <c r="A133" i="4" s="1"/>
  <c r="A134" i="4" s="1"/>
  <c r="A135" i="4" s="1"/>
  <c r="A136" i="4" s="1"/>
  <c r="A137" i="4" s="1"/>
  <c r="A138" i="4" s="1"/>
  <c r="A139" i="4" s="1"/>
  <c r="A140" i="4" s="1"/>
  <c r="A141" i="4" s="1"/>
  <c r="A142" i="4" s="1"/>
  <c r="A143" i="4" s="1"/>
  <c r="A144" i="4" s="1"/>
  <c r="A145" i="4" s="1"/>
  <c r="A146" i="4" s="1"/>
  <c r="A147" i="4" s="1"/>
  <c r="A148" i="4" s="1"/>
  <c r="A149" i="4" s="1"/>
  <c r="A150" i="4" s="1"/>
  <c r="A151" i="4" s="1"/>
  <c r="A152" i="4" s="1"/>
  <c r="A153" i="4" s="1"/>
  <c r="A154" i="4" s="1"/>
  <c r="A155" i="4" s="1"/>
  <c r="A156" i="4" s="1"/>
  <c r="A157" i="4" s="1"/>
  <c r="A158" i="4" s="1"/>
  <c r="A159" i="4" s="1"/>
  <c r="A160" i="4" s="1"/>
  <c r="A161" i="4" s="1"/>
  <c r="A162" i="4" s="1"/>
  <c r="A163" i="4" s="1"/>
  <c r="A164" i="4" s="1"/>
  <c r="A165" i="4" s="1"/>
  <c r="A166" i="4" s="1"/>
  <c r="A167" i="4" s="1"/>
  <c r="A168" i="4" s="1"/>
  <c r="A169" i="4" s="1"/>
  <c r="A170" i="4" s="1"/>
  <c r="A171" i="4" s="1"/>
  <c r="A172" i="4" s="1"/>
  <c r="A173" i="4" s="1"/>
  <c r="A174" i="4" s="1"/>
  <c r="A175" i="4" s="1"/>
  <c r="A176" i="4" s="1"/>
  <c r="A177" i="4" s="1"/>
  <c r="A178" i="4" s="1"/>
  <c r="A179" i="4" s="1"/>
  <c r="A180" i="4" s="1"/>
  <c r="A181" i="4" s="1"/>
  <c r="A182" i="4" s="1"/>
  <c r="A183" i="4" s="1"/>
  <c r="A184" i="4" s="1"/>
  <c r="A185" i="4" s="1"/>
  <c r="A186" i="4" s="1"/>
  <c r="A187" i="4" s="1"/>
  <c r="A188" i="4" s="1"/>
  <c r="A189" i="4" s="1"/>
  <c r="A190" i="4" s="1"/>
  <c r="A191" i="4" s="1"/>
  <c r="A192" i="4" s="1"/>
  <c r="A193" i="4" s="1"/>
  <c r="A194" i="4" s="1"/>
  <c r="A195" i="4" s="1"/>
  <c r="A196" i="4" s="1"/>
  <c r="A197" i="4" s="1"/>
  <c r="A198" i="4" s="1"/>
  <c r="A199" i="4" s="1"/>
  <c r="A200" i="4" s="1"/>
  <c r="A201" i="4" s="1"/>
  <c r="A202" i="4" s="1"/>
  <c r="A203" i="4" s="1"/>
  <c r="A204" i="4" s="1"/>
  <c r="A205" i="4" s="1"/>
  <c r="A206" i="4" s="1"/>
  <c r="A207" i="4" s="1"/>
  <c r="A208" i="4" s="1"/>
  <c r="A209" i="4" s="1"/>
  <c r="A210" i="4" s="1"/>
  <c r="A211" i="4" s="1"/>
  <c r="A212" i="4" s="1"/>
  <c r="A213" i="4" s="1"/>
  <c r="A214" i="4" s="1"/>
  <c r="A215" i="4" s="1"/>
  <c r="A216" i="4" s="1"/>
  <c r="A217" i="4" s="1"/>
  <c r="A218" i="4" s="1"/>
  <c r="A219" i="4" s="1"/>
  <c r="A220" i="4" s="1"/>
  <c r="A221" i="4" s="1"/>
  <c r="A222" i="4" s="1"/>
  <c r="A223" i="4" s="1"/>
  <c r="A224" i="4" s="1"/>
  <c r="A225" i="4" s="1"/>
  <c r="A226" i="4" s="1"/>
  <c r="A227" i="4" s="1"/>
  <c r="A228" i="4" s="1"/>
  <c r="A229" i="4" s="1"/>
  <c r="A230" i="4" s="1"/>
  <c r="A231" i="4" s="1"/>
  <c r="A232" i="4" s="1"/>
  <c r="A233" i="4" s="1"/>
  <c r="A234" i="4" s="1"/>
  <c r="A235" i="4" s="1"/>
  <c r="A236" i="4" s="1"/>
  <c r="A237" i="4" s="1"/>
  <c r="A238" i="4" s="1"/>
  <c r="A239" i="4" s="1"/>
  <c r="A240" i="4" s="1"/>
  <c r="A241" i="4" s="1"/>
  <c r="A242" i="4" s="1"/>
  <c r="A243" i="4" s="1"/>
  <c r="A244" i="4" s="1"/>
  <c r="A245" i="4" s="1"/>
  <c r="A246" i="4" s="1"/>
  <c r="A247" i="4" s="1"/>
  <c r="A248" i="4" s="1"/>
  <c r="A249" i="4" s="1"/>
  <c r="A250" i="4" s="1"/>
  <c r="A251" i="4" s="1"/>
  <c r="A252" i="4" s="1"/>
  <c r="A253" i="4" s="1"/>
  <c r="A254" i="4" s="1"/>
  <c r="A255" i="4" s="1"/>
  <c r="A256" i="4" s="1"/>
  <c r="A257" i="4" s="1"/>
  <c r="A258" i="4" s="1"/>
  <c r="A259" i="4" s="1"/>
  <c r="A260" i="4" s="1"/>
  <c r="A261" i="4" s="1"/>
  <c r="A262" i="4" s="1"/>
  <c r="A263" i="4" s="1"/>
  <c r="A264" i="4" s="1"/>
  <c r="A265" i="4" s="1"/>
  <c r="A266" i="4" s="1"/>
  <c r="A267" i="4" s="1"/>
  <c r="A268" i="4" s="1"/>
  <c r="A269" i="4" s="1"/>
  <c r="A270" i="4" s="1"/>
  <c r="A271" i="4" s="1"/>
  <c r="A272" i="4" s="1"/>
  <c r="A273" i="4" s="1"/>
  <c r="A274" i="4" s="1"/>
  <c r="A275" i="4" s="1"/>
  <c r="A276" i="4" s="1"/>
  <c r="A277" i="4" s="1"/>
  <c r="A278" i="4" s="1"/>
  <c r="A279" i="4" s="1"/>
  <c r="A280" i="4" s="1"/>
  <c r="A281" i="4" s="1"/>
  <c r="A282" i="4" s="1"/>
  <c r="A283" i="4" s="1"/>
  <c r="A284" i="4" s="1"/>
  <c r="A285" i="4" s="1"/>
  <c r="A286" i="4" s="1"/>
  <c r="A287" i="4" s="1"/>
  <c r="A288" i="4" s="1"/>
  <c r="A289" i="4" s="1"/>
  <c r="A290" i="4" s="1"/>
  <c r="A291" i="4" s="1"/>
  <c r="A292" i="4" s="1"/>
  <c r="A293" i="4" s="1"/>
  <c r="A294" i="4" s="1"/>
  <c r="A295" i="4" s="1"/>
  <c r="A296" i="4" s="1"/>
  <c r="A297" i="4" s="1"/>
  <c r="A298" i="4" s="1"/>
  <c r="A299" i="4" s="1"/>
  <c r="A300" i="4" s="1"/>
  <c r="A301" i="4" s="1"/>
  <c r="A302" i="4" s="1"/>
  <c r="A303" i="4" s="1"/>
  <c r="A304" i="4" s="1"/>
  <c r="A305" i="4" s="1"/>
  <c r="A306" i="4" s="1"/>
  <c r="A307" i="4" s="1"/>
  <c r="A308" i="4" s="1"/>
  <c r="A309" i="4" s="1"/>
  <c r="A310" i="4" s="1"/>
  <c r="A311" i="4" s="1"/>
  <c r="A312" i="4" s="1"/>
  <c r="A313" i="4" s="1"/>
  <c r="A314" i="4" s="1"/>
  <c r="A315" i="4" s="1"/>
  <c r="A316" i="4" s="1"/>
  <c r="A317" i="4" s="1"/>
  <c r="A318" i="4" s="1"/>
  <c r="A319" i="4" s="1"/>
  <c r="A320" i="4" s="1"/>
  <c r="A321" i="4" s="1"/>
  <c r="A322" i="4" s="1"/>
  <c r="A323" i="4" s="1"/>
  <c r="A324" i="4" s="1"/>
  <c r="A325" i="4" s="1"/>
  <c r="A326" i="4" s="1"/>
  <c r="A327" i="4" s="1"/>
  <c r="A328" i="4" s="1"/>
  <c r="A329" i="4" s="1"/>
  <c r="A330" i="4" s="1"/>
  <c r="A331" i="4" s="1"/>
  <c r="A332" i="4" s="1"/>
  <c r="A333" i="4" s="1"/>
  <c r="A334" i="4" s="1"/>
  <c r="A335" i="4" s="1"/>
  <c r="A336" i="4" s="1"/>
  <c r="A337" i="4" s="1"/>
  <c r="A338" i="4" s="1"/>
  <c r="A339" i="4" s="1"/>
  <c r="A340" i="4" s="1"/>
  <c r="A341" i="4" s="1"/>
  <c r="A342" i="4" s="1"/>
  <c r="A343" i="4" s="1"/>
  <c r="A344" i="4" s="1"/>
  <c r="A345" i="4" s="1"/>
  <c r="A346" i="4" s="1"/>
  <c r="A347" i="4" s="1"/>
  <c r="A348" i="4" s="1"/>
  <c r="A349" i="4" s="1"/>
  <c r="A350" i="4" s="1"/>
  <c r="A351" i="4" s="1"/>
  <c r="A352" i="4" s="1"/>
  <c r="A353" i="4" s="1"/>
  <c r="A354" i="4" s="1"/>
  <c r="A355" i="4" s="1"/>
  <c r="A356" i="4" s="1"/>
  <c r="A357" i="4" s="1"/>
  <c r="A358" i="4" s="1"/>
  <c r="A359" i="4" s="1"/>
  <c r="A360" i="4" s="1"/>
  <c r="A361" i="4" s="1"/>
  <c r="A362" i="4" s="1"/>
  <c r="A363" i="4" s="1"/>
  <c r="A364" i="4" s="1"/>
  <c r="A365" i="4" s="1"/>
  <c r="A366" i="4" s="1"/>
  <c r="A367" i="4" s="1"/>
  <c r="A368" i="4" s="1"/>
  <c r="A369" i="4" s="1"/>
  <c r="A370" i="4" s="1"/>
  <c r="A371" i="4" s="1"/>
  <c r="A372" i="4" s="1"/>
  <c r="A373" i="4" s="1"/>
  <c r="A374" i="4" s="1"/>
  <c r="A375" i="4" s="1"/>
  <c r="A376" i="4" s="1"/>
  <c r="A377" i="4" s="1"/>
  <c r="A378" i="4" s="1"/>
  <c r="A379" i="4" s="1"/>
  <c r="A380" i="4" s="1"/>
  <c r="A381" i="4" s="1"/>
  <c r="A382" i="4" s="1"/>
  <c r="A383" i="4" s="1"/>
  <c r="A384" i="4" s="1"/>
  <c r="A385" i="4" s="1"/>
  <c r="A386" i="4" s="1"/>
  <c r="A387" i="4" s="1"/>
  <c r="A388" i="4" s="1"/>
  <c r="A389" i="4" s="1"/>
  <c r="A390" i="4" s="1"/>
  <c r="A391" i="4" s="1"/>
  <c r="A392" i="4" s="1"/>
  <c r="A393" i="4" s="1"/>
  <c r="A394" i="4" s="1"/>
  <c r="A395" i="4" s="1"/>
  <c r="A396" i="4" s="1"/>
  <c r="A397" i="4" s="1"/>
  <c r="A398" i="4" s="1"/>
  <c r="A399" i="4" s="1"/>
  <c r="A400" i="4" s="1"/>
  <c r="A401" i="4" s="1"/>
  <c r="A402" i="4" s="1"/>
  <c r="A403" i="4" s="1"/>
  <c r="A404" i="4" s="1"/>
  <c r="A405" i="4" s="1"/>
  <c r="A406" i="4" s="1"/>
  <c r="A407" i="4" s="1"/>
  <c r="A408" i="4" s="1"/>
  <c r="A409" i="4" s="1"/>
  <c r="A410" i="4" s="1"/>
  <c r="A411" i="4" s="1"/>
  <c r="A412" i="4" s="1"/>
  <c r="A413" i="4" s="1"/>
  <c r="A414" i="4" s="1"/>
  <c r="A415" i="4" s="1"/>
  <c r="A416" i="4" s="1"/>
  <c r="A417" i="4" s="1"/>
  <c r="A418" i="4" s="1"/>
  <c r="A419" i="4" s="1"/>
  <c r="A420" i="4" s="1"/>
  <c r="A421" i="4" s="1"/>
  <c r="A422" i="4" s="1"/>
  <c r="A423" i="4" s="1"/>
  <c r="A424" i="4" s="1"/>
  <c r="A425" i="4" s="1"/>
  <c r="A426" i="4" s="1"/>
  <c r="A427" i="4" s="1"/>
  <c r="A428" i="4" s="1"/>
  <c r="A429" i="4" s="1"/>
  <c r="A430" i="4" s="1"/>
  <c r="A431" i="4" s="1"/>
  <c r="A432" i="4" s="1"/>
  <c r="A433" i="4" s="1"/>
  <c r="A434" i="4" s="1"/>
  <c r="A435" i="4" s="1"/>
  <c r="A436" i="4" s="1"/>
  <c r="A437" i="4" s="1"/>
  <c r="A438" i="4" s="1"/>
  <c r="A439" i="4" s="1"/>
  <c r="A440" i="4" s="1"/>
  <c r="A441" i="4" s="1"/>
  <c r="A442" i="4" s="1"/>
  <c r="A443" i="4" s="1"/>
  <c r="A444" i="4" s="1"/>
  <c r="A445" i="4" s="1"/>
  <c r="A446" i="4" s="1"/>
  <c r="A447" i="4" s="1"/>
  <c r="A448" i="4" s="1"/>
  <c r="A449" i="4" s="1"/>
  <c r="A450" i="4" s="1"/>
  <c r="A451" i="4" s="1"/>
  <c r="A452" i="4" s="1"/>
  <c r="A453" i="4" s="1"/>
  <c r="A454" i="4" s="1"/>
  <c r="A455" i="4" s="1"/>
  <c r="A456" i="4" s="1"/>
  <c r="A457" i="4" s="1"/>
  <c r="A458" i="4" s="1"/>
  <c r="A459" i="4" s="1"/>
  <c r="A460" i="4" s="1"/>
  <c r="A461" i="4" s="1"/>
  <c r="A462" i="4" s="1"/>
  <c r="A463" i="4" s="1"/>
  <c r="A464" i="4" s="1"/>
  <c r="A465" i="4" s="1"/>
  <c r="A466" i="4" s="1"/>
  <c r="A467" i="4" s="1"/>
  <c r="A468" i="4" s="1"/>
  <c r="A469" i="4" s="1"/>
  <c r="A470" i="4" s="1"/>
  <c r="A471" i="4" s="1"/>
  <c r="A472" i="4" s="1"/>
  <c r="A473" i="4" s="1"/>
  <c r="A474" i="4" s="1"/>
  <c r="A475" i="4" s="1"/>
  <c r="A476" i="4" s="1"/>
  <c r="A477" i="4" s="1"/>
  <c r="A478" i="4" s="1"/>
  <c r="A479" i="4" s="1"/>
  <c r="A480" i="4" s="1"/>
  <c r="A481" i="4" s="1"/>
  <c r="A482" i="4" s="1"/>
  <c r="A483" i="4" s="1"/>
  <c r="A484" i="4" s="1"/>
  <c r="A485" i="4" s="1"/>
  <c r="A486" i="4" s="1"/>
  <c r="A487" i="4" s="1"/>
  <c r="A488" i="4" s="1"/>
  <c r="A489" i="4" s="1"/>
  <c r="A490" i="4" s="1"/>
  <c r="A491" i="4" s="1"/>
  <c r="A492" i="4" s="1"/>
  <c r="A493" i="4" s="1"/>
  <c r="A494" i="4" s="1"/>
  <c r="A495" i="4" s="1"/>
  <c r="A496" i="4" s="1"/>
  <c r="A497" i="4" s="1"/>
  <c r="A498" i="4" s="1"/>
  <c r="A499" i="4" s="1"/>
  <c r="A500" i="4" s="1"/>
  <c r="A501" i="4" s="1"/>
  <c r="A502" i="4" s="1"/>
  <c r="A503" i="4" s="1"/>
  <c r="A504" i="4" s="1"/>
  <c r="A505" i="4" s="1"/>
  <c r="A506" i="4" s="1"/>
  <c r="A507" i="4" s="1"/>
  <c r="A508" i="4" s="1"/>
  <c r="A509" i="4" s="1"/>
  <c r="A510" i="4" s="1"/>
  <c r="A511" i="4" s="1"/>
  <c r="A512" i="4" s="1"/>
  <c r="A513" i="4" s="1"/>
  <c r="A514" i="4" s="1"/>
  <c r="A515" i="4" s="1"/>
</calcChain>
</file>

<file path=xl/metadata.xml><?xml version="1.0" encoding="utf-8"?>
<metadata xmlns="http://schemas.openxmlformats.org/spreadsheetml/2006/main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haredStrings.xml><?xml version="1.0" encoding="utf-8"?>
<sst xmlns="http://schemas.openxmlformats.org/spreadsheetml/2006/main" count="47280" uniqueCount="3381">
  <si>
    <t>Mois de Facturation</t>
  </si>
  <si>
    <t>Indicatif Facture</t>
  </si>
  <si>
    <t>Numero de Facture</t>
  </si>
  <si>
    <t>Compte Expediteur</t>
  </si>
  <si>
    <t>Client Facturé</t>
  </si>
  <si>
    <t>Ligne Facture</t>
  </si>
  <si>
    <t>id colis</t>
  </si>
  <si>
    <t>date Expedition</t>
  </si>
  <si>
    <t>numero envoi</t>
  </si>
  <si>
    <t>code Produit</t>
  </si>
  <si>
    <t>poids colis</t>
  </si>
  <si>
    <t>montant HT</t>
  </si>
  <si>
    <t>raison sociale expéditeur</t>
  </si>
  <si>
    <t>adresse 1</t>
  </si>
  <si>
    <t>adresse 2</t>
  </si>
  <si>
    <t>pays</t>
  </si>
  <si>
    <t>departement</t>
  </si>
  <si>
    <t>code postal</t>
  </si>
  <si>
    <t>ville</t>
  </si>
  <si>
    <t>raison sociale destinataire</t>
  </si>
  <si>
    <t xml:space="preserve">'03814314  </t>
  </si>
  <si>
    <t>EXP</t>
  </si>
  <si>
    <t xml:space="preserve">'                </t>
  </si>
  <si>
    <t>E00000000000000</t>
  </si>
  <si>
    <t xml:space="preserve">   </t>
  </si>
  <si>
    <t>SURCH_CARB</t>
  </si>
  <si>
    <t xml:space="preserve">                                </t>
  </si>
  <si>
    <t xml:space="preserve">  </t>
  </si>
  <si>
    <t xml:space="preserve">'  </t>
  </si>
  <si>
    <t xml:space="preserve">'          </t>
  </si>
  <si>
    <t>FR</t>
  </si>
  <si>
    <t>FACTOR_FOR</t>
  </si>
  <si>
    <t>Catégorie</t>
  </si>
  <si>
    <t>Gazole</t>
  </si>
  <si>
    <t>Frêt</t>
  </si>
  <si>
    <t>Étiquettes de lignes</t>
  </si>
  <si>
    <t>(vide)</t>
  </si>
  <si>
    <t>Étiquettes de colonnes</t>
  </si>
  <si>
    <t>Somme de montant HT</t>
  </si>
  <si>
    <t>Total</t>
  </si>
  <si>
    <t>hors GO</t>
  </si>
  <si>
    <t>ID</t>
  </si>
  <si>
    <t>client</t>
  </si>
  <si>
    <t xml:space="preserve"> Transporteur </t>
  </si>
  <si>
    <t>Date validité tarif</t>
  </si>
  <si>
    <t>Réf.1</t>
  </si>
  <si>
    <t>Réf. 2</t>
  </si>
  <si>
    <t>Id client</t>
  </si>
  <si>
    <t>N° Tracking</t>
  </si>
  <si>
    <t>Nom</t>
  </si>
  <si>
    <t>E / P</t>
  </si>
  <si>
    <t>Pays</t>
  </si>
  <si>
    <t xml:space="preserve"> Zone </t>
  </si>
  <si>
    <t xml:space="preserve"> Nbr Colis </t>
  </si>
  <si>
    <t xml:space="preserve"> Poids </t>
  </si>
  <si>
    <t>mode envoi</t>
  </si>
  <si>
    <t xml:space="preserve"> TVA </t>
  </si>
  <si>
    <t xml:space="preserve"> Droits et taxes </t>
  </si>
  <si>
    <t xml:space="preserve"> Assurance </t>
  </si>
  <si>
    <t xml:space="preserve"> Zones éloignées </t>
  </si>
  <si>
    <t xml:space="preserve"> Colis volumineux </t>
  </si>
  <si>
    <t xml:space="preserve"> Adresses </t>
  </si>
  <si>
    <t xml:space="preserve"> Frêt </t>
  </si>
  <si>
    <t xml:space="preserve"> plus-value BtoC </t>
  </si>
  <si>
    <t>France</t>
  </si>
  <si>
    <t>TNT</t>
  </si>
  <si>
    <t>E</t>
  </si>
  <si>
    <t>ST</t>
  </si>
  <si>
    <t>Tracking</t>
  </si>
  <si>
    <t>Max. de poids colis</t>
  </si>
  <si>
    <t>Poids</t>
  </si>
  <si>
    <t>Attention aux poids sup &gt; 15 kg avec nb colis = 1</t>
  </si>
  <si>
    <t>CNM</t>
  </si>
  <si>
    <t>TMC</t>
  </si>
  <si>
    <t>RS</t>
  </si>
  <si>
    <t>LS</t>
  </si>
  <si>
    <t>Z</t>
  </si>
  <si>
    <t>ZEL</t>
  </si>
  <si>
    <t>DR</t>
  </si>
  <si>
    <t xml:space="preserve">Colis volumineux </t>
  </si>
  <si>
    <t xml:space="preserve">Zones éloignées </t>
  </si>
  <si>
    <t>Problème</t>
  </si>
  <si>
    <t>avec GO</t>
  </si>
  <si>
    <t>code complement</t>
  </si>
  <si>
    <t xml:space="preserve">          </t>
  </si>
  <si>
    <t xml:space="preserve">AS_AD_VAL </t>
  </si>
  <si>
    <t xml:space="preserve">RS        </t>
  </si>
  <si>
    <t xml:space="preserve">LE        </t>
  </si>
  <si>
    <t xml:space="preserve">ZEL       </t>
  </si>
  <si>
    <t xml:space="preserve">Z         </t>
  </si>
  <si>
    <t xml:space="preserve">CNM       </t>
  </si>
  <si>
    <t xml:space="preserve">LS        </t>
  </si>
  <si>
    <t xml:space="preserve">LIS       </t>
  </si>
  <si>
    <t xml:space="preserve">DR        </t>
  </si>
  <si>
    <t xml:space="preserve">MINI_FAC  </t>
  </si>
  <si>
    <t xml:space="preserve">REC       </t>
  </si>
  <si>
    <t xml:space="preserve">CHN       </t>
  </si>
  <si>
    <t xml:space="preserve">PTY       </t>
  </si>
  <si>
    <t xml:space="preserve">TMC       </t>
  </si>
  <si>
    <t>AS_AD_VAL</t>
  </si>
  <si>
    <t>Assurance</t>
  </si>
  <si>
    <t xml:space="preserve">                </t>
  </si>
  <si>
    <t>Total général</t>
  </si>
  <si>
    <t>Somme de Total</t>
  </si>
  <si>
    <t>Moyenne de Frêt</t>
  </si>
  <si>
    <t>Nb Colis</t>
  </si>
  <si>
    <t>Trackings</t>
  </si>
  <si>
    <t>Raison</t>
  </si>
  <si>
    <t>Montant</t>
  </si>
  <si>
    <t>Suivi</t>
  </si>
  <si>
    <t>ENV</t>
  </si>
  <si>
    <t>J18</t>
  </si>
  <si>
    <t xml:space="preserve">LARUCHE                         </t>
  </si>
  <si>
    <t xml:space="preserve">VOIE COMMUNALE 4                </t>
  </si>
  <si>
    <t>'21</t>
  </si>
  <si>
    <t xml:space="preserve">'21320     </t>
  </si>
  <si>
    <t xml:space="preserve">CREANCEY                        </t>
  </si>
  <si>
    <t>'75</t>
  </si>
  <si>
    <t>COL</t>
  </si>
  <si>
    <t>CPC</t>
  </si>
  <si>
    <t>PARIS</t>
  </si>
  <si>
    <t>'71</t>
  </si>
  <si>
    <t xml:space="preserve">'71380     </t>
  </si>
  <si>
    <t xml:space="preserve">ST MARCEL                       </t>
  </si>
  <si>
    <t xml:space="preserve">    LA RUCHE LOGISTIQUE         </t>
  </si>
  <si>
    <t>CREANCEY</t>
  </si>
  <si>
    <t>CPE</t>
  </si>
  <si>
    <t xml:space="preserve">'75018     </t>
  </si>
  <si>
    <t xml:space="preserve">FEDEX EXPRESS                   </t>
  </si>
  <si>
    <t>'33</t>
  </si>
  <si>
    <t>'45</t>
  </si>
  <si>
    <t>'76</t>
  </si>
  <si>
    <t>'94</t>
  </si>
  <si>
    <t xml:space="preserve">'75010     </t>
  </si>
  <si>
    <t xml:space="preserve">QUAAK GABIN                     </t>
  </si>
  <si>
    <t xml:space="preserve">GARONOR EST - BATIMENT 13       </t>
  </si>
  <si>
    <t>'93</t>
  </si>
  <si>
    <t xml:space="preserve">'93600     </t>
  </si>
  <si>
    <t>AULNAY SOUS BOIS</t>
  </si>
  <si>
    <t>'34</t>
  </si>
  <si>
    <t>'59</t>
  </si>
  <si>
    <t>'83</t>
  </si>
  <si>
    <t>'74</t>
  </si>
  <si>
    <t>'64</t>
  </si>
  <si>
    <t>'16</t>
  </si>
  <si>
    <t xml:space="preserve">'75003     </t>
  </si>
  <si>
    <t>'22</t>
  </si>
  <si>
    <t>'73</t>
  </si>
  <si>
    <t>BORDEAUX</t>
  </si>
  <si>
    <t xml:space="preserve">WEHIB NOUIRA                    </t>
  </si>
  <si>
    <t xml:space="preserve">'59960     </t>
  </si>
  <si>
    <t>NEUVILLE-EN-FERRAIN</t>
  </si>
  <si>
    <t>LILLE</t>
  </si>
  <si>
    <t xml:space="preserve">'33000     </t>
  </si>
  <si>
    <t xml:space="preserve">'75012     </t>
  </si>
  <si>
    <t xml:space="preserve">'64000     </t>
  </si>
  <si>
    <t>PAU</t>
  </si>
  <si>
    <t xml:space="preserve">18 AVENUE LEDRU ROLLIN          </t>
  </si>
  <si>
    <t>'57</t>
  </si>
  <si>
    <t>'35</t>
  </si>
  <si>
    <t>'91</t>
  </si>
  <si>
    <t>'69</t>
  </si>
  <si>
    <t>'84</t>
  </si>
  <si>
    <t>'92</t>
  </si>
  <si>
    <t xml:space="preserve">'93100     </t>
  </si>
  <si>
    <t>MONTREUIL</t>
  </si>
  <si>
    <t xml:space="preserve">2 RUE JOSEPH CUGNOT             </t>
  </si>
  <si>
    <t xml:space="preserve">LARTIGALOT GAELLE               </t>
  </si>
  <si>
    <t xml:space="preserve">14 RUE PIERRE CLEMENT           </t>
  </si>
  <si>
    <t xml:space="preserve">'83300     </t>
  </si>
  <si>
    <t>DRAGUIGNAN</t>
  </si>
  <si>
    <t>'06</t>
  </si>
  <si>
    <t>'17</t>
  </si>
  <si>
    <t xml:space="preserve">'17000     </t>
  </si>
  <si>
    <t>LA ROCHELLE</t>
  </si>
  <si>
    <t>'63</t>
  </si>
  <si>
    <t xml:space="preserve">LA RUCHE LOGISTIQUE             </t>
  </si>
  <si>
    <t xml:space="preserve">'76000     </t>
  </si>
  <si>
    <t>ROUEN</t>
  </si>
  <si>
    <t>'44</t>
  </si>
  <si>
    <t>'87</t>
  </si>
  <si>
    <t xml:space="preserve">'34000     </t>
  </si>
  <si>
    <t>MONTPELLIER</t>
  </si>
  <si>
    <t xml:space="preserve">'57000     </t>
  </si>
  <si>
    <t>METZ</t>
  </si>
  <si>
    <t xml:space="preserve">AMALRIC ANNE-GABRIELLE          </t>
  </si>
  <si>
    <t xml:space="preserve">43 RUE DE LA CHARITE            </t>
  </si>
  <si>
    <t xml:space="preserve">'69002     </t>
  </si>
  <si>
    <t>LYON</t>
  </si>
  <si>
    <t>'78</t>
  </si>
  <si>
    <t>'38</t>
  </si>
  <si>
    <t>'31</t>
  </si>
  <si>
    <t>'86</t>
  </si>
  <si>
    <t>'13</t>
  </si>
  <si>
    <t xml:space="preserve">'75011     </t>
  </si>
  <si>
    <t xml:space="preserve">RAMOZ RUIZ ANDRE                </t>
  </si>
  <si>
    <t xml:space="preserve">40 RUE CHAPON                   </t>
  </si>
  <si>
    <t>'80</t>
  </si>
  <si>
    <t>'37</t>
  </si>
  <si>
    <t>'62</t>
  </si>
  <si>
    <t>'67</t>
  </si>
  <si>
    <t>'29</t>
  </si>
  <si>
    <t xml:space="preserve">'87000     </t>
  </si>
  <si>
    <t>LIMOGES</t>
  </si>
  <si>
    <t>'49</t>
  </si>
  <si>
    <t xml:space="preserve">'49100     </t>
  </si>
  <si>
    <t>ANGERS</t>
  </si>
  <si>
    <t>'03</t>
  </si>
  <si>
    <t>'54</t>
  </si>
  <si>
    <t xml:space="preserve">'75008     </t>
  </si>
  <si>
    <t>'11</t>
  </si>
  <si>
    <t>'81</t>
  </si>
  <si>
    <t xml:space="preserve">MAZERES STELLA                  </t>
  </si>
  <si>
    <t xml:space="preserve">6 RUE MATHERON                  </t>
  </si>
  <si>
    <t xml:space="preserve">'13100     </t>
  </si>
  <si>
    <t>AIX EN PROVENCE</t>
  </si>
  <si>
    <t xml:space="preserve">'75017     </t>
  </si>
  <si>
    <t xml:space="preserve">BATEJAT VICTOR                  </t>
  </si>
  <si>
    <t xml:space="preserve">19 RUE DES VIERGES              </t>
  </si>
  <si>
    <t>'56</t>
  </si>
  <si>
    <t xml:space="preserve">'56000     </t>
  </si>
  <si>
    <t>VANNES</t>
  </si>
  <si>
    <t>'51</t>
  </si>
  <si>
    <t xml:space="preserve">'51100     </t>
  </si>
  <si>
    <t>REIMS</t>
  </si>
  <si>
    <t>ANTIBES</t>
  </si>
  <si>
    <t>'14</t>
  </si>
  <si>
    <t xml:space="preserve">'78000     </t>
  </si>
  <si>
    <t>VERSAILLES</t>
  </si>
  <si>
    <t>'77</t>
  </si>
  <si>
    <t xml:space="preserve">6 RUE DE LA BOURSE              </t>
  </si>
  <si>
    <t xml:space="preserve">'31000     </t>
  </si>
  <si>
    <t>TOULOUSE</t>
  </si>
  <si>
    <t xml:space="preserve">ROBINET VINENT                  </t>
  </si>
  <si>
    <t xml:space="preserve">10 RUE DU MINAGE                </t>
  </si>
  <si>
    <t xml:space="preserve">MARTY-PALOMAR MATHIAS           </t>
  </si>
  <si>
    <t xml:space="preserve">20 RUE LEON GAMBETTA            </t>
  </si>
  <si>
    <t>'01</t>
  </si>
  <si>
    <t xml:space="preserve">RANNOU MARION                   </t>
  </si>
  <si>
    <t xml:space="preserve">5 RUE FERDINAND BUISSON         </t>
  </si>
  <si>
    <t xml:space="preserve">'35000     </t>
  </si>
  <si>
    <t>RENNES</t>
  </si>
  <si>
    <t>'95</t>
  </si>
  <si>
    <t>'50</t>
  </si>
  <si>
    <t xml:space="preserve">'59000     </t>
  </si>
  <si>
    <t xml:space="preserve">'69001     </t>
  </si>
  <si>
    <t xml:space="preserve">'67000     </t>
  </si>
  <si>
    <t>STRASBOURG</t>
  </si>
  <si>
    <t xml:space="preserve">'75006     </t>
  </si>
  <si>
    <t xml:space="preserve">PIQ SEBASTIEN                   </t>
  </si>
  <si>
    <t xml:space="preserve">27 RUE DE LA MONNAIE            </t>
  </si>
  <si>
    <t>'30</t>
  </si>
  <si>
    <t xml:space="preserve">'76600     </t>
  </si>
  <si>
    <t>LE HAVRE</t>
  </si>
  <si>
    <t>Colis volumineux</t>
  </si>
  <si>
    <t xml:space="preserve">ARCESE MARION                   </t>
  </si>
  <si>
    <t xml:space="preserve">29 RUE HENRI IV                 </t>
  </si>
  <si>
    <t xml:space="preserve">'81100     </t>
  </si>
  <si>
    <t>CASTRES</t>
  </si>
  <si>
    <t>'72</t>
  </si>
  <si>
    <t xml:space="preserve">MOULIN LUC                      </t>
  </si>
  <si>
    <t>39 RUE SAINTE CROIX DE LA BRETON</t>
  </si>
  <si>
    <t xml:space="preserve">IE                              </t>
  </si>
  <si>
    <t xml:space="preserve">'75004     </t>
  </si>
  <si>
    <t xml:space="preserve">PERE PAULINE                    </t>
  </si>
  <si>
    <t xml:space="preserve">51 RUE DES BAINS                </t>
  </si>
  <si>
    <t xml:space="preserve">'14360     </t>
  </si>
  <si>
    <t>TROUVILLE SUR MER</t>
  </si>
  <si>
    <t>'24</t>
  </si>
  <si>
    <t xml:space="preserve">PRUNIER GAELLE                  </t>
  </si>
  <si>
    <t xml:space="preserve">6 PL. DU PILORI                 </t>
  </si>
  <si>
    <t xml:space="preserve">'44000     </t>
  </si>
  <si>
    <t>NANTES</t>
  </si>
  <si>
    <t xml:space="preserve">'35400     </t>
  </si>
  <si>
    <t>'68</t>
  </si>
  <si>
    <t>'47</t>
  </si>
  <si>
    <t xml:space="preserve">1 RUE CARNOT                    </t>
  </si>
  <si>
    <t xml:space="preserve">'63000     </t>
  </si>
  <si>
    <t xml:space="preserve">GOURDON ALINE                   </t>
  </si>
  <si>
    <t xml:space="preserve">37 RUE ECUYERE                  </t>
  </si>
  <si>
    <t xml:space="preserve">'14000     </t>
  </si>
  <si>
    <t>CAEN</t>
  </si>
  <si>
    <t xml:space="preserve">RIVALIAN AUDREY                 </t>
  </si>
  <si>
    <t xml:space="preserve">30 RUE VERNET 75008 PARIS       </t>
  </si>
  <si>
    <t xml:space="preserve">QUAI DE LIVRAISON DRUGSTORE     </t>
  </si>
  <si>
    <t>CLERMONT-FERRAND</t>
  </si>
  <si>
    <t xml:space="preserve">16 RUE DUGUESCLIN               </t>
  </si>
  <si>
    <t xml:space="preserve">'35500     </t>
  </si>
  <si>
    <t>VITRE</t>
  </si>
  <si>
    <t xml:space="preserve">'75002     </t>
  </si>
  <si>
    <t xml:space="preserve">BENMOHAMMED ADELINE             </t>
  </si>
  <si>
    <t xml:space="preserve">'62520     </t>
  </si>
  <si>
    <t xml:space="preserve">'14150     </t>
  </si>
  <si>
    <t>OUISTREHAM</t>
  </si>
  <si>
    <t xml:space="preserve">DERUDA LUCAS                    </t>
  </si>
  <si>
    <t xml:space="preserve">9 RUE DE LA CITADELLE           </t>
  </si>
  <si>
    <t xml:space="preserve">'83990     </t>
  </si>
  <si>
    <t>SAINT-TROPEZ</t>
  </si>
  <si>
    <t>'70</t>
  </si>
  <si>
    <t xml:space="preserve">'70000     </t>
  </si>
  <si>
    <t>'10</t>
  </si>
  <si>
    <t xml:space="preserve">'73000     </t>
  </si>
  <si>
    <t>CHAMBERY</t>
  </si>
  <si>
    <t xml:space="preserve">AUCHER GAETAN                   </t>
  </si>
  <si>
    <t xml:space="preserve">39 RUE STE CROIX BRETONNERIE    </t>
  </si>
  <si>
    <t>PARIS 4E  ARRONDISSEMENT</t>
  </si>
  <si>
    <t>NIMES</t>
  </si>
  <si>
    <t xml:space="preserve">LEONARD EMMANUELLE              </t>
  </si>
  <si>
    <t xml:space="preserve">69 RUE PAUL DOUMER              </t>
  </si>
  <si>
    <t xml:space="preserve">'54000     </t>
  </si>
  <si>
    <t>NANCY</t>
  </si>
  <si>
    <t xml:space="preserve">SATORIZ SAINT MARTIN D'HERES    </t>
  </si>
  <si>
    <t xml:space="preserve">2 AV. GABRIEL PERI              </t>
  </si>
  <si>
    <t xml:space="preserve">'38400     </t>
  </si>
  <si>
    <t>SAINT-MARTIN-D'HERES</t>
  </si>
  <si>
    <t xml:space="preserve">FOURMANOIR LOUISE               </t>
  </si>
  <si>
    <t xml:space="preserve">46 RUE DE PARIS                 </t>
  </si>
  <si>
    <t>LE TOUQUET</t>
  </si>
  <si>
    <t xml:space="preserve">SATORIZ GEISPOLSHEIM            </t>
  </si>
  <si>
    <t xml:space="preserve">PONT DU PEAGE RN835             </t>
  </si>
  <si>
    <t xml:space="preserve">'67118     </t>
  </si>
  <si>
    <t>GEISPOLSHEIM</t>
  </si>
  <si>
    <t xml:space="preserve">LETOMBE ELODIE                  </t>
  </si>
  <si>
    <t xml:space="preserve">2 RUE DE LAMBERSART             </t>
  </si>
  <si>
    <t xml:space="preserve">'59350     </t>
  </si>
  <si>
    <t>SAINT-ANDRE-LEZ-LILLE</t>
  </si>
  <si>
    <t>2183814314002910</t>
  </si>
  <si>
    <t>impossible d'identifier le client</t>
  </si>
  <si>
    <t xml:space="preserve">SEMENTA MATHILDE                </t>
  </si>
  <si>
    <t xml:space="preserve">1 RUE DU MARCHE                 </t>
  </si>
  <si>
    <t>'85</t>
  </si>
  <si>
    <t xml:space="preserve">'85330     </t>
  </si>
  <si>
    <t>NOIRMOUTIER</t>
  </si>
  <si>
    <t xml:space="preserve">BOUSSARIE MARION                </t>
  </si>
  <si>
    <t xml:space="preserve">1 ECHELLE DU PALAIS             </t>
  </si>
  <si>
    <t xml:space="preserve">'86000     </t>
  </si>
  <si>
    <t>POITIERS</t>
  </si>
  <si>
    <t xml:space="preserve">DONNAT JULIEN                   </t>
  </si>
  <si>
    <t xml:space="preserve">37 RUE SADE                     </t>
  </si>
  <si>
    <t xml:space="preserve">'06600     </t>
  </si>
  <si>
    <t xml:space="preserve">SATORIZ LES BOUCHARDES          </t>
  </si>
  <si>
    <t xml:space="preserve">RN6 LIEU-DIT TERRE DE LA CURE,  </t>
  </si>
  <si>
    <t xml:space="preserve">'71680     </t>
  </si>
  <si>
    <t>VINZELLES</t>
  </si>
  <si>
    <t>J13</t>
  </si>
  <si>
    <t xml:space="preserve">CHARTRAIN MARIE                 </t>
  </si>
  <si>
    <t xml:space="preserve">AVENUE ERNEST CRISTAL           </t>
  </si>
  <si>
    <t xml:space="preserve">HUNAULT CELINE                  </t>
  </si>
  <si>
    <t xml:space="preserve">4 RUE DE BERTRAND               </t>
  </si>
  <si>
    <t xml:space="preserve">KLETT JEANNE                    </t>
  </si>
  <si>
    <t xml:space="preserve">5 RUE TAISON                    </t>
  </si>
  <si>
    <t xml:space="preserve">'17300     </t>
  </si>
  <si>
    <t>ROCHEFORT</t>
  </si>
  <si>
    <t xml:space="preserve">MAUNAS LINE                     </t>
  </si>
  <si>
    <t xml:space="preserve">8 RUE CARNOT                    </t>
  </si>
  <si>
    <t xml:space="preserve">PHARMAZON                       </t>
  </si>
  <si>
    <t xml:space="preserve">CHEZ DIRECTLOG                  </t>
  </si>
  <si>
    <t xml:space="preserve">PARC SYNERGIE VAL DE LOIRE      </t>
  </si>
  <si>
    <t xml:space="preserve">'45130     </t>
  </si>
  <si>
    <t>MEUNG-SUR-LOIRE</t>
  </si>
  <si>
    <t>'53</t>
  </si>
  <si>
    <t xml:space="preserve">'53000     </t>
  </si>
  <si>
    <t>LAVAL</t>
  </si>
  <si>
    <t>'26</t>
  </si>
  <si>
    <t xml:space="preserve">'91000     </t>
  </si>
  <si>
    <t>EVRY-COURCOURONNES</t>
  </si>
  <si>
    <t xml:space="preserve">BARANGER CELINE                 </t>
  </si>
  <si>
    <t xml:space="preserve">7 RUE DE LA PAIX                </t>
  </si>
  <si>
    <t xml:space="preserve">'85300     </t>
  </si>
  <si>
    <t>CHALLANS</t>
  </si>
  <si>
    <t>'60</t>
  </si>
  <si>
    <t xml:space="preserve">LATOR LEANE                     </t>
  </si>
  <si>
    <t xml:space="preserve">22 RUE NATIONALE                </t>
  </si>
  <si>
    <t xml:space="preserve">'37000     </t>
  </si>
  <si>
    <t>TOURS</t>
  </si>
  <si>
    <t>LE MANS</t>
  </si>
  <si>
    <t xml:space="preserve">RAIMBAULT CHARLOTTE             </t>
  </si>
  <si>
    <t xml:space="preserve">7 RUE CARNOT                    </t>
  </si>
  <si>
    <t xml:space="preserve">'49290     </t>
  </si>
  <si>
    <t>CHALONNES-SUR-LOIRE</t>
  </si>
  <si>
    <t xml:space="preserve">HABERT JULIE                    </t>
  </si>
  <si>
    <t xml:space="preserve">8 PLACE ARISTIDE BRIAND         </t>
  </si>
  <si>
    <t xml:space="preserve">'26000     </t>
  </si>
  <si>
    <t>VALENCE</t>
  </si>
  <si>
    <t xml:space="preserve">MEDELYS MAISON                  </t>
  </si>
  <si>
    <t xml:space="preserve">RUE SAINT-ANTOINE               </t>
  </si>
  <si>
    <t xml:space="preserve">QUAI 17 HORAIRES 4H-10H         </t>
  </si>
  <si>
    <t xml:space="preserve">'94597     </t>
  </si>
  <si>
    <t>RUNGIS CEDEX</t>
  </si>
  <si>
    <t xml:space="preserve">HAJEB ARTHUR                    </t>
  </si>
  <si>
    <t xml:space="preserve">PLACE LUCIEN DE GRACIA          </t>
  </si>
  <si>
    <t xml:space="preserve">'33120     </t>
  </si>
  <si>
    <t>ARCACHON</t>
  </si>
  <si>
    <t xml:space="preserve">MONTIGNY LUCIE                  </t>
  </si>
  <si>
    <t xml:space="preserve">30 RUE DES CORNIERES            </t>
  </si>
  <si>
    <t xml:space="preserve">'47000     </t>
  </si>
  <si>
    <t>AGEN</t>
  </si>
  <si>
    <t xml:space="preserve">MORVAN JULIA                    </t>
  </si>
  <si>
    <t xml:space="preserve">'29930     </t>
  </si>
  <si>
    <t xml:space="preserve">'69004     </t>
  </si>
  <si>
    <t xml:space="preserve">LEA HARISMENDY                  </t>
  </si>
  <si>
    <t xml:space="preserve">26 RUE DU RUISSEAU DE LA COMBE  </t>
  </si>
  <si>
    <t>VAIVRE-ET-MONTOILLE</t>
  </si>
  <si>
    <t>'79</t>
  </si>
  <si>
    <t xml:space="preserve">'79000     </t>
  </si>
  <si>
    <t>NIORT</t>
  </si>
  <si>
    <t xml:space="preserve">6 RUE DE L'HOPITAL              </t>
  </si>
  <si>
    <t>'32</t>
  </si>
  <si>
    <t>TROUVILLE-SUR-MER</t>
  </si>
  <si>
    <t xml:space="preserve">CARLOTTI NICOLAS                </t>
  </si>
  <si>
    <t xml:space="preserve">8 RUE RAYMOND DU TEMPLE         </t>
  </si>
  <si>
    <t xml:space="preserve">'94300     </t>
  </si>
  <si>
    <t>VINCENNES</t>
  </si>
  <si>
    <t xml:space="preserve">'83000     </t>
  </si>
  <si>
    <t xml:space="preserve">'73100     </t>
  </si>
  <si>
    <t xml:space="preserve">VERLHAC PATRICIA                </t>
  </si>
  <si>
    <t xml:space="preserve">14 RUE DU COLONEL FARRO         </t>
  </si>
  <si>
    <t>'19</t>
  </si>
  <si>
    <t xml:space="preserve">'19100     </t>
  </si>
  <si>
    <t>BRIVE LA GAILLARDE</t>
  </si>
  <si>
    <t xml:space="preserve">177 BOULEVARD JEAN JAURES       </t>
  </si>
  <si>
    <t xml:space="preserve">'92000     </t>
  </si>
  <si>
    <t xml:space="preserve">BORDAS LAVIGNE ELSA             </t>
  </si>
  <si>
    <t xml:space="preserve">4 BIS RUE DES TANNEURS          </t>
  </si>
  <si>
    <t>'27</t>
  </si>
  <si>
    <t xml:space="preserve">'27200     </t>
  </si>
  <si>
    <t>VERNON</t>
  </si>
  <si>
    <t xml:space="preserve">'21000     </t>
  </si>
  <si>
    <t>DIJON</t>
  </si>
  <si>
    <t xml:space="preserve">POUSSON FRANCOIS                </t>
  </si>
  <si>
    <t>'82</t>
  </si>
  <si>
    <t xml:space="preserve">'82000     </t>
  </si>
  <si>
    <t>MONTAUBAN</t>
  </si>
  <si>
    <t xml:space="preserve">'92100     </t>
  </si>
  <si>
    <t xml:space="preserve">LEGROS SOLENE                   </t>
  </si>
  <si>
    <t xml:space="preserve">36 RUE DE SAINT-CLOUD           </t>
  </si>
  <si>
    <t xml:space="preserve">'92410     </t>
  </si>
  <si>
    <t>VILLE-D'AVRAY</t>
  </si>
  <si>
    <t xml:space="preserve">MEROLA MARINE                   </t>
  </si>
  <si>
    <t xml:space="preserve">14 RUE LAMALGUE                 </t>
  </si>
  <si>
    <t>TOULON</t>
  </si>
  <si>
    <t xml:space="preserve">PRUVOST EVA                     </t>
  </si>
  <si>
    <t xml:space="preserve">'83980     </t>
  </si>
  <si>
    <t>LE LAVANDOU</t>
  </si>
  <si>
    <t xml:space="preserve">VERCHOT PATRICK                 </t>
  </si>
  <si>
    <t xml:space="preserve">4, QUAI DES BATELIERS           </t>
  </si>
  <si>
    <t xml:space="preserve">BOUCHERY CAMILLE                </t>
  </si>
  <si>
    <t xml:space="preserve">2 RUE PIRON                     </t>
  </si>
  <si>
    <t xml:space="preserve">87 GRANDE RUE                   </t>
  </si>
  <si>
    <t>'25</t>
  </si>
  <si>
    <t xml:space="preserve">'25000     </t>
  </si>
  <si>
    <t>BESANCON</t>
  </si>
  <si>
    <t xml:space="preserve">DE RONNE ALEXIA                 </t>
  </si>
  <si>
    <t xml:space="preserve">95 BOULEVARD JEAN MOULIN        </t>
  </si>
  <si>
    <t xml:space="preserve">'62400     </t>
  </si>
  <si>
    <t>BETHUNE</t>
  </si>
  <si>
    <t xml:space="preserve">'56370     </t>
  </si>
  <si>
    <t>SARZEAU</t>
  </si>
  <si>
    <t xml:space="preserve">ROSSI MILENA                    </t>
  </si>
  <si>
    <t xml:space="preserve">56 TURBIGO                      </t>
  </si>
  <si>
    <t xml:space="preserve">STENPIEN PAULINE                </t>
  </si>
  <si>
    <t xml:space="preserve">18 RUE DES CAPUCINS             </t>
  </si>
  <si>
    <t xml:space="preserve">VISSEYRIAS DANIELE              </t>
  </si>
  <si>
    <t xml:space="preserve">KEREBEL MARIANNE                </t>
  </si>
  <si>
    <t xml:space="preserve">57 RUE DE LA JONQUIERE          </t>
  </si>
  <si>
    <t xml:space="preserve">'74000     </t>
  </si>
  <si>
    <t>ANNECY</t>
  </si>
  <si>
    <t xml:space="preserve">'06130     </t>
  </si>
  <si>
    <t>GRASSE</t>
  </si>
  <si>
    <t xml:space="preserve">56 RUE DE LA MAIRIE             </t>
  </si>
  <si>
    <t xml:space="preserve">'59500     </t>
  </si>
  <si>
    <t>DOUAI</t>
  </si>
  <si>
    <t xml:space="preserve">BELHARET ELISABETH              </t>
  </si>
  <si>
    <t xml:space="preserve">21 RUE BARATTE CHOLET           </t>
  </si>
  <si>
    <t xml:space="preserve">'94100     </t>
  </si>
  <si>
    <t>SAINT-MAUR-DES-FOSSES</t>
  </si>
  <si>
    <t xml:space="preserve">DIGIOVANNI AURELIE              </t>
  </si>
  <si>
    <t xml:space="preserve">14 AV. PRESIDENT ROOSEVELT      </t>
  </si>
  <si>
    <t xml:space="preserve">'01100     </t>
  </si>
  <si>
    <t>OYONNAX</t>
  </si>
  <si>
    <t xml:space="preserve">LENOIR CHLOE                    </t>
  </si>
  <si>
    <t xml:space="preserve">44 RUE DES CUISINIERS           </t>
  </si>
  <si>
    <t xml:space="preserve">'14400     </t>
  </si>
  <si>
    <t>BAYEUX</t>
  </si>
  <si>
    <t xml:space="preserve">LISON MARS                      </t>
  </si>
  <si>
    <t xml:space="preserve">28 AV. CHARLES DE GAULLE        </t>
  </si>
  <si>
    <t xml:space="preserve">'19300     </t>
  </si>
  <si>
    <t>EGLETONS</t>
  </si>
  <si>
    <t xml:space="preserve">MECHAIN LUDIVINE                </t>
  </si>
  <si>
    <t xml:space="preserve">7 RUE DE LA VILLETTE            </t>
  </si>
  <si>
    <t xml:space="preserve">'75019     </t>
  </si>
  <si>
    <t xml:space="preserve">PIQUET-DAUMAS TIFFANY           </t>
  </si>
  <si>
    <t xml:space="preserve">10 TRAVERSE LACAN               </t>
  </si>
  <si>
    <t xml:space="preserve">RENAUD MANON                    </t>
  </si>
  <si>
    <t xml:space="preserve">5 RUE DES POULETS               </t>
  </si>
  <si>
    <t xml:space="preserve">'71100     </t>
  </si>
  <si>
    <t>CHALON-SUR-SAONE</t>
  </si>
  <si>
    <t xml:space="preserve">VANDERSCHAEGHE MANON            </t>
  </si>
  <si>
    <t xml:space="preserve">31 RUE CARNOT                   </t>
  </si>
  <si>
    <t xml:space="preserve">'24300     </t>
  </si>
  <si>
    <t>NONTRON</t>
  </si>
  <si>
    <t>'20</t>
  </si>
  <si>
    <t xml:space="preserve">CHEVALLIER JULIE                </t>
  </si>
  <si>
    <t xml:space="preserve">43 PLACE DU GRAND MARCHE        </t>
  </si>
  <si>
    <t xml:space="preserve">FERTE AMELIE                    </t>
  </si>
  <si>
    <t xml:space="preserve">8 RUE RAYMOND POINCARE          </t>
  </si>
  <si>
    <t xml:space="preserve">'10300     </t>
  </si>
  <si>
    <t>STE SAVINE</t>
  </si>
  <si>
    <t xml:space="preserve">JURION ERIC                     </t>
  </si>
  <si>
    <t xml:space="preserve">27 RUE DE LA VISITATION         </t>
  </si>
  <si>
    <t xml:space="preserve">LANSELLE CECILE                 </t>
  </si>
  <si>
    <t xml:space="preserve">14 RUE DU MOULIN L'AVOUE        </t>
  </si>
  <si>
    <t xml:space="preserve">'62136     </t>
  </si>
  <si>
    <t>RICHEBOURG</t>
  </si>
  <si>
    <t xml:space="preserve">LETERTRE CAROLINE               </t>
  </si>
  <si>
    <t xml:space="preserve">22 RUE DES HALLES               </t>
  </si>
  <si>
    <t xml:space="preserve">'85100     </t>
  </si>
  <si>
    <t>LES SABLES-D'OLONNE</t>
  </si>
  <si>
    <t xml:space="preserve">MARIA EMMANUEL                  </t>
  </si>
  <si>
    <t xml:space="preserve">57 RUE DU MAIL                  </t>
  </si>
  <si>
    <t xml:space="preserve">'38000     </t>
  </si>
  <si>
    <t>GRENOBLE</t>
  </si>
  <si>
    <t xml:space="preserve">SATORIZ AUBIERE                 </t>
  </si>
  <si>
    <t xml:space="preserve">15 AV. DU ROUSSILLON            </t>
  </si>
  <si>
    <t xml:space="preserve">'63170     </t>
  </si>
  <si>
    <t>AUBIERE</t>
  </si>
  <si>
    <t xml:space="preserve">ZURCHER SOPHIE                  </t>
  </si>
  <si>
    <t xml:space="preserve">9 RUE ANDRE DEL SARTE           </t>
  </si>
  <si>
    <t xml:space="preserve">22 AVENUE R. SCHUMANN           </t>
  </si>
  <si>
    <t xml:space="preserve">'95350     </t>
  </si>
  <si>
    <t>SAINT BRICE SOUS FORET</t>
  </si>
  <si>
    <t>2183814314002995</t>
  </si>
  <si>
    <t>2183814314003000</t>
  </si>
  <si>
    <t>2183814314003016</t>
  </si>
  <si>
    <t>Avoir</t>
  </si>
  <si>
    <t>E20260601123351</t>
  </si>
  <si>
    <t xml:space="preserve">ARNAUD PHILIPPE                 </t>
  </si>
  <si>
    <t xml:space="preserve">97 AVENUE JOSEPH CLAUSSAT       </t>
  </si>
  <si>
    <t xml:space="preserve">'63400     </t>
  </si>
  <si>
    <t>CHAMALIERES</t>
  </si>
  <si>
    <t>'6343814314751131</t>
  </si>
  <si>
    <t>'6343814314751148</t>
  </si>
  <si>
    <t>E20260601123352</t>
  </si>
  <si>
    <t xml:space="preserve">BACHA LOLA                      </t>
  </si>
  <si>
    <t xml:space="preserve">82 RUE THIERS                   </t>
  </si>
  <si>
    <t>'65</t>
  </si>
  <si>
    <t xml:space="preserve">'65300     </t>
  </si>
  <si>
    <t>LANNEMEZAN</t>
  </si>
  <si>
    <t>'6543814314751205</t>
  </si>
  <si>
    <t>E20260601123353</t>
  </si>
  <si>
    <t xml:space="preserve">BALLET THEO                     </t>
  </si>
  <si>
    <t xml:space="preserve">21 PLACE BALMAT                 </t>
  </si>
  <si>
    <t xml:space="preserve">'74400     </t>
  </si>
  <si>
    <t>CHAMONIX-MONT-BLANC</t>
  </si>
  <si>
    <t>'7443814314751128</t>
  </si>
  <si>
    <t>E20260601123355</t>
  </si>
  <si>
    <t>'5643814314751081</t>
  </si>
  <si>
    <t>E20260601123356</t>
  </si>
  <si>
    <t xml:space="preserve">BERRIAS HOUDA                   </t>
  </si>
  <si>
    <t xml:space="preserve">16 PLACE DU GENERAL DE GAULLE   </t>
  </si>
  <si>
    <t xml:space="preserve">'93220     </t>
  </si>
  <si>
    <t>GAGNY</t>
  </si>
  <si>
    <t>'9343814314751052</t>
  </si>
  <si>
    <t>E20260601123357</t>
  </si>
  <si>
    <t xml:space="preserve">BOURGUIBA CHEYMA                </t>
  </si>
  <si>
    <t xml:space="preserve">42 RUE DU CHEMIN VERT           </t>
  </si>
  <si>
    <t>'7543814314751091</t>
  </si>
  <si>
    <t>E20260601123358</t>
  </si>
  <si>
    <t xml:space="preserve">CASSE LIONEL                    </t>
  </si>
  <si>
    <t xml:space="preserve">12 AVENUE DE VERDUN             </t>
  </si>
  <si>
    <t xml:space="preserve">'94410     </t>
  </si>
  <si>
    <t>SAINT MAURICE</t>
  </si>
  <si>
    <t>'9443814314751175</t>
  </si>
  <si>
    <t>'9443814314751187</t>
  </si>
  <si>
    <t>E20260601123359</t>
  </si>
  <si>
    <t xml:space="preserve">CHRISTOPHE DENNIEL              </t>
  </si>
  <si>
    <t>'2543814314751261</t>
  </si>
  <si>
    <t>E20260601123361</t>
  </si>
  <si>
    <t xml:space="preserve">DELABYE VIRGINIE                </t>
  </si>
  <si>
    <t xml:space="preserve">14 RUE DES VERGEAUX             </t>
  </si>
  <si>
    <t xml:space="preserve">'80000     </t>
  </si>
  <si>
    <t>AMIENS</t>
  </si>
  <si>
    <t>'8043814314751285</t>
  </si>
  <si>
    <t>E20260601123362</t>
  </si>
  <si>
    <t xml:space="preserve">DELFORGE STEPHANIE              </t>
  </si>
  <si>
    <t xml:space="preserve">43 RUE SIGORGNE                 </t>
  </si>
  <si>
    <t xml:space="preserve">'71000     </t>
  </si>
  <si>
    <t>MACON</t>
  </si>
  <si>
    <t>'7143814314751103</t>
  </si>
  <si>
    <t>E20260601123364</t>
  </si>
  <si>
    <t xml:space="preserve">GUBERT PAULINE                  </t>
  </si>
  <si>
    <t xml:space="preserve">7 RUE DES TROENES               </t>
  </si>
  <si>
    <t xml:space="preserve">'63500     </t>
  </si>
  <si>
    <t>ISSOIRE</t>
  </si>
  <si>
    <t>'6343814314751230</t>
  </si>
  <si>
    <t>E20260601123366</t>
  </si>
  <si>
    <t>'7543814314751190</t>
  </si>
  <si>
    <t>E20260601123367</t>
  </si>
  <si>
    <t xml:space="preserve">LE DANTEC DELPHINE              </t>
  </si>
  <si>
    <t xml:space="preserve">1, RUE GRETRY                   </t>
  </si>
  <si>
    <t>'4443814314751220</t>
  </si>
  <si>
    <t>E20260601123369</t>
  </si>
  <si>
    <t xml:space="preserve">MARTIN FLORIANE                 </t>
  </si>
  <si>
    <t xml:space="preserve">11 PLACE DU SERRE               </t>
  </si>
  <si>
    <t>'04</t>
  </si>
  <si>
    <t xml:space="preserve">'04870     </t>
  </si>
  <si>
    <t>SAINT-MICHEL-L'OBSERVATOIRE</t>
  </si>
  <si>
    <t>'0443814314751303</t>
  </si>
  <si>
    <t>E20260601123370</t>
  </si>
  <si>
    <t xml:space="preserve">NONNOT-CAPRON FLORENCE          </t>
  </si>
  <si>
    <t xml:space="preserve">25/31 RUE PRADIER               </t>
  </si>
  <si>
    <t xml:space="preserve">ESC.F-CAPRON                    </t>
  </si>
  <si>
    <t>'7543814314751321</t>
  </si>
  <si>
    <t>E20260601123371</t>
  </si>
  <si>
    <t>'3143814314751245</t>
  </si>
  <si>
    <t>E20260601123373</t>
  </si>
  <si>
    <t xml:space="preserve">RENOUX MARINA                   </t>
  </si>
  <si>
    <t xml:space="preserve">92 RUE GRANDE                   </t>
  </si>
  <si>
    <t>'36</t>
  </si>
  <si>
    <t xml:space="preserve">'36000     </t>
  </si>
  <si>
    <t>CHATEAUROUX</t>
  </si>
  <si>
    <t>'3643814314751275</t>
  </si>
  <si>
    <t>E20260601123374</t>
  </si>
  <si>
    <t>'7543814314751298</t>
  </si>
  <si>
    <t>E20260601123375</t>
  </si>
  <si>
    <t xml:space="preserve">VERGNE ROD                      </t>
  </si>
  <si>
    <t xml:space="preserve">GALERIE CHATELET                </t>
  </si>
  <si>
    <t xml:space="preserve">'45000     </t>
  </si>
  <si>
    <t>ORLEANS</t>
  </si>
  <si>
    <t>'4543814314751215</t>
  </si>
  <si>
    <t>E20260601208626</t>
  </si>
  <si>
    <t xml:space="preserve">COUGNAUD MARINE                 </t>
  </si>
  <si>
    <t>8 RUE THIERS, COSY CAUSETTE SARL</t>
  </si>
  <si>
    <t xml:space="preserve">DECOU                           </t>
  </si>
  <si>
    <t xml:space="preserve">'85000     </t>
  </si>
  <si>
    <t>LA ROCHE SUR YON</t>
  </si>
  <si>
    <t>'8543814314751258</t>
  </si>
  <si>
    <t>E20260601208627</t>
  </si>
  <si>
    <t xml:space="preserve">GASTINEAU ALEXANDRE             </t>
  </si>
  <si>
    <t xml:space="preserve">87 RUE JOSEPH VERNET            </t>
  </si>
  <si>
    <t xml:space="preserve">'84000     </t>
  </si>
  <si>
    <t>AVIGNON</t>
  </si>
  <si>
    <t>'8443814314751117</t>
  </si>
  <si>
    <t>E20260601208628</t>
  </si>
  <si>
    <t xml:space="preserve">JOURDANT ANNE                   </t>
  </si>
  <si>
    <t xml:space="preserve">1 IMPASSE DES OLIVIERS          </t>
  </si>
  <si>
    <t xml:space="preserve">'32600     </t>
  </si>
  <si>
    <t>RAZENGUES</t>
  </si>
  <si>
    <t>'3243814314751311</t>
  </si>
  <si>
    <t>E20260601208629</t>
  </si>
  <si>
    <t xml:space="preserve">GORGUETTE 57 RUE DU MAIL        </t>
  </si>
  <si>
    <t>'4943814314751020</t>
  </si>
  <si>
    <t>'4943814314751036</t>
  </si>
  <si>
    <t>'4943814314751042</t>
  </si>
  <si>
    <t>E20260601228156</t>
  </si>
  <si>
    <t xml:space="preserve">RACINE JULIEN                   </t>
  </si>
  <si>
    <t xml:space="preserve">151 ROUTE DU COLOMBIER          </t>
  </si>
  <si>
    <t xml:space="preserve">'76210     </t>
  </si>
  <si>
    <t>BEUZEVILLE LA GRENIER</t>
  </si>
  <si>
    <t>'7643814314751060</t>
  </si>
  <si>
    <t>'7643814314751076</t>
  </si>
  <si>
    <t>E20260601257675</t>
  </si>
  <si>
    <t xml:space="preserve">BARISEAU BAPTISTE               </t>
  </si>
  <si>
    <t>RESIDENCE E RUNDINELLE, LIEU-DIT</t>
  </si>
  <si>
    <t xml:space="preserve">ORZICONE                        </t>
  </si>
  <si>
    <t xml:space="preserve">'20213     </t>
  </si>
  <si>
    <t>PENTA DI CASINCA</t>
  </si>
  <si>
    <t>'2043814314751155</t>
  </si>
  <si>
    <t>'2043814314751167</t>
  </si>
  <si>
    <t>E20260602145707</t>
  </si>
  <si>
    <t xml:space="preserve">ARSIC BILIANA                   </t>
  </si>
  <si>
    <t xml:space="preserve">234 AVENUE DAUMESNIL            </t>
  </si>
  <si>
    <t>'7543814314751420</t>
  </si>
  <si>
    <t>'7543814314751436</t>
  </si>
  <si>
    <t>E20260602145708</t>
  </si>
  <si>
    <t>'7543814314751338</t>
  </si>
  <si>
    <t>'7543814314751344</t>
  </si>
  <si>
    <t>'7543814314751355</t>
  </si>
  <si>
    <t>'7543814314751367</t>
  </si>
  <si>
    <t>E20260602145709</t>
  </si>
  <si>
    <t xml:space="preserve">BARGIN EMILIE                   </t>
  </si>
  <si>
    <t xml:space="preserve">2 RUE BARILLERIE                </t>
  </si>
  <si>
    <t xml:space="preserve">'06300     </t>
  </si>
  <si>
    <t>NICE</t>
  </si>
  <si>
    <t>'0643814314751591</t>
  </si>
  <si>
    <t>E20260602145710</t>
  </si>
  <si>
    <t xml:space="preserve">BATAILLARD EYMELINE             </t>
  </si>
  <si>
    <t xml:space="preserve">253 RUE PAUL BERT               </t>
  </si>
  <si>
    <t xml:space="preserve">'69003     </t>
  </si>
  <si>
    <t>'6943814314751620</t>
  </si>
  <si>
    <t>E20260602145711</t>
  </si>
  <si>
    <t xml:space="preserve">BOUWMAN ERIC                    </t>
  </si>
  <si>
    <t>LA POURCAUD, ROUTE DE MERLE 1748</t>
  </si>
  <si>
    <t xml:space="preserve">'24130     </t>
  </si>
  <si>
    <t>MONFAUCON</t>
  </si>
  <si>
    <t>'2443814314751448</t>
  </si>
  <si>
    <t>E20260602145712</t>
  </si>
  <si>
    <t xml:space="preserve">CAROLINE MARION CAROLINE MARION </t>
  </si>
  <si>
    <t>20RUE JEAN DE LATTRE DE TASSIGNY</t>
  </si>
  <si>
    <t xml:space="preserve">'71400     </t>
  </si>
  <si>
    <t>AUTUN</t>
  </si>
  <si>
    <t>'7143814314751587</t>
  </si>
  <si>
    <t>E20260602145713</t>
  </si>
  <si>
    <t xml:space="preserve">CORPATAUX KATIA                 </t>
  </si>
  <si>
    <t xml:space="preserve">RUE DU HERON 192                </t>
  </si>
  <si>
    <t xml:space="preserve">VERTE LILETTE                   </t>
  </si>
  <si>
    <t xml:space="preserve">'01210     </t>
  </si>
  <si>
    <t>VERSONNEX</t>
  </si>
  <si>
    <t>'0143814314751704</t>
  </si>
  <si>
    <t>E20260602145714</t>
  </si>
  <si>
    <t xml:space="preserve">DE SOLA JEAN LUC                </t>
  </si>
  <si>
    <t xml:space="preserve">965 A CHEMIN  ANCIENNE ROUTE DE </t>
  </si>
  <si>
    <t xml:space="preserve">IS                              </t>
  </si>
  <si>
    <t xml:space="preserve">'13540     </t>
  </si>
  <si>
    <t>AIX-EN-PROVENCE</t>
  </si>
  <si>
    <t>'1343814314751451</t>
  </si>
  <si>
    <t>E20260602145715</t>
  </si>
  <si>
    <t xml:space="preserve">DELANGLE OPHELIE                </t>
  </si>
  <si>
    <t xml:space="preserve">39 RUE DES FORGES               </t>
  </si>
  <si>
    <t xml:space="preserve">'44330     </t>
  </si>
  <si>
    <t>VALLET</t>
  </si>
  <si>
    <t>'4443814314751651</t>
  </si>
  <si>
    <t>E20260602145716</t>
  </si>
  <si>
    <t xml:space="preserve">DELEEV                          </t>
  </si>
  <si>
    <t xml:space="preserve">9 RUE GEORGES ET MAI POLITZER   </t>
  </si>
  <si>
    <t>'7543814314751695</t>
  </si>
  <si>
    <t>E20260602145717</t>
  </si>
  <si>
    <t xml:space="preserve">DUFAUD FREDERIC                 </t>
  </si>
  <si>
    <t xml:space="preserve">2 BIS RUE DE LA REPUBLIQUE      </t>
  </si>
  <si>
    <t>'07</t>
  </si>
  <si>
    <t xml:space="preserve">'07000     </t>
  </si>
  <si>
    <t>PRIVAS</t>
  </si>
  <si>
    <t>'0743814314751403</t>
  </si>
  <si>
    <t>E20260602145718</t>
  </si>
  <si>
    <t xml:space="preserve">DUGENY PASCALE                  </t>
  </si>
  <si>
    <t xml:space="preserve">3 IMPASSE DES BERTHES           </t>
  </si>
  <si>
    <t xml:space="preserve">'91310     </t>
  </si>
  <si>
    <t>MONTLHERY</t>
  </si>
  <si>
    <t>'9143814314751645</t>
  </si>
  <si>
    <t>E20260602145719</t>
  </si>
  <si>
    <t xml:space="preserve">EECKHOUT ALICE                  </t>
  </si>
  <si>
    <t xml:space="preserve">8 IMPASSE DES AVOCETTES         </t>
  </si>
  <si>
    <t>'5643814314751668</t>
  </si>
  <si>
    <t>E20260602145720</t>
  </si>
  <si>
    <t>'6243814314751537</t>
  </si>
  <si>
    <t>E20260602145721</t>
  </si>
  <si>
    <t xml:space="preserve">GLORIEUX ALEXIS                 </t>
  </si>
  <si>
    <t xml:space="preserve">139 RUE DU MARECHAL JOFFRE      </t>
  </si>
  <si>
    <t xml:space="preserve">'22700     </t>
  </si>
  <si>
    <t>PERROS-GUIREC</t>
  </si>
  <si>
    <t>'2243814314751719</t>
  </si>
  <si>
    <t>'2243814314751725</t>
  </si>
  <si>
    <t>'2243814314751731</t>
  </si>
  <si>
    <t>E20260602145722</t>
  </si>
  <si>
    <t xml:space="preserve">LAPERGUE CHRISTOPHE             </t>
  </si>
  <si>
    <t xml:space="preserve">15 RUE ROYALE                   </t>
  </si>
  <si>
    <t>'7443814314751508</t>
  </si>
  <si>
    <t>'7443814314751514</t>
  </si>
  <si>
    <t>'7443814314751525</t>
  </si>
  <si>
    <t>E20260602145723</t>
  </si>
  <si>
    <t xml:space="preserve">LEE --                          </t>
  </si>
  <si>
    <t xml:space="preserve">14 RUE ST LAURENT               </t>
  </si>
  <si>
    <t>'1443814314751678</t>
  </si>
  <si>
    <t>'1443814314751684</t>
  </si>
  <si>
    <t>E20260602145724</t>
  </si>
  <si>
    <t xml:space="preserve">LEROY PAULINE                   </t>
  </si>
  <si>
    <t>ZAC ERETTE - 3 RUE OLIVIER DE SE</t>
  </si>
  <si>
    <t xml:space="preserve">S, ZAC ERRETTE                  </t>
  </si>
  <si>
    <t xml:space="preserve">'44119     </t>
  </si>
  <si>
    <t>GRANDCHAMP DES FONTAINES</t>
  </si>
  <si>
    <t>'4443814314751875</t>
  </si>
  <si>
    <t>'4443814314751887</t>
  </si>
  <si>
    <t>E20260602145725</t>
  </si>
  <si>
    <t>'9443814314751544</t>
  </si>
  <si>
    <t>E20260602145726</t>
  </si>
  <si>
    <t xml:space="preserve">MICOUD-TERREAU CAMILLE          </t>
  </si>
  <si>
    <t xml:space="preserve">8 GRAND RUE                     </t>
  </si>
  <si>
    <t xml:space="preserve">'17130     </t>
  </si>
  <si>
    <t>MONTENDRE</t>
  </si>
  <si>
    <t>'1743814314751634</t>
  </si>
  <si>
    <t>E20260602145727</t>
  </si>
  <si>
    <t xml:space="preserve">MORISOT GILLES                  </t>
  </si>
  <si>
    <t xml:space="preserve">22 LOT ENTRE LES MOULINS        </t>
  </si>
  <si>
    <t xml:space="preserve">'21170     </t>
  </si>
  <si>
    <t>TROUHANS</t>
  </si>
  <si>
    <t>'2143814314751498</t>
  </si>
  <si>
    <t>E20260602145728</t>
  </si>
  <si>
    <t xml:space="preserve">NABIL RABHI                     </t>
  </si>
  <si>
    <t xml:space="preserve">5 RUE DU PETIT PUITS            </t>
  </si>
  <si>
    <t xml:space="preserve">'13002     </t>
  </si>
  <si>
    <t>MARSEILLE</t>
  </si>
  <si>
    <t>'1343814314751572</t>
  </si>
  <si>
    <t>E20260602145729</t>
  </si>
  <si>
    <t xml:space="preserve">PHARMAZON CHEZ DIRECTLOG        </t>
  </si>
  <si>
    <t xml:space="preserve">DEPOT ALLOGA CELLULE 4          </t>
  </si>
  <si>
    <t>'4543814314751745</t>
  </si>
  <si>
    <t>'4543814314751757</t>
  </si>
  <si>
    <t>'4543814314751763</t>
  </si>
  <si>
    <t>'4543814314751770</t>
  </si>
  <si>
    <t>'4543814314751786</t>
  </si>
  <si>
    <t>'4543814314751792</t>
  </si>
  <si>
    <t>'4543814314751803</t>
  </si>
  <si>
    <t>'4543814314751810</t>
  </si>
  <si>
    <t>'4543814314751826</t>
  </si>
  <si>
    <t>'4543814314751832</t>
  </si>
  <si>
    <t>'4543814314751849</t>
  </si>
  <si>
    <t>'4543814314751855</t>
  </si>
  <si>
    <t>'4543814314751861</t>
  </si>
  <si>
    <t>E20260602145730</t>
  </si>
  <si>
    <t xml:space="preserve">PIERRESTEGUY CINDY              </t>
  </si>
  <si>
    <t xml:space="preserve">8 PLACE BIR-HAKEIM              </t>
  </si>
  <si>
    <t>'6943814314751383</t>
  </si>
  <si>
    <t>E20260602145731</t>
  </si>
  <si>
    <t>'5943814314751895</t>
  </si>
  <si>
    <t>'5943814314751906</t>
  </si>
  <si>
    <t>'5943814314751912</t>
  </si>
  <si>
    <t>'5943814314751929</t>
  </si>
  <si>
    <t>E20260602145732</t>
  </si>
  <si>
    <t xml:space="preserve">QUILLAY SIMON                   </t>
  </si>
  <si>
    <t xml:space="preserve">21 RUE DE LA CLEF               </t>
  </si>
  <si>
    <t>'5943814314751411</t>
  </si>
  <si>
    <t>E20260602145734</t>
  </si>
  <si>
    <t xml:space="preserve">SAID FREDERIQUE                 </t>
  </si>
  <si>
    <t xml:space="preserve">19A RUE DU GENERAL DE GAULLE    </t>
  </si>
  <si>
    <t xml:space="preserve">'68560     </t>
  </si>
  <si>
    <t>HIRSINGUE</t>
  </si>
  <si>
    <t>'6843814314751553</t>
  </si>
  <si>
    <t>'6843814314751560</t>
  </si>
  <si>
    <t>E20260602145735</t>
  </si>
  <si>
    <t xml:space="preserve">SCHEMBRI MARIE CECILE           </t>
  </si>
  <si>
    <t>129 BOULEVARD DE LA CROIX ROUSSE</t>
  </si>
  <si>
    <t>'6943814314751613</t>
  </si>
  <si>
    <t>E20260602145736</t>
  </si>
  <si>
    <t xml:space="preserve">SEROR LAURA                     </t>
  </si>
  <si>
    <t xml:space="preserve">9 RUE BREGUET                   </t>
  </si>
  <si>
    <t>'7543814314751603</t>
  </si>
  <si>
    <t>E20260602145737</t>
  </si>
  <si>
    <t>'6743814314751372</t>
  </si>
  <si>
    <t>E20260602236667</t>
  </si>
  <si>
    <t xml:space="preserve">CHOURY SARA                     </t>
  </si>
  <si>
    <t xml:space="preserve">1/3 RUE BELLINI                 </t>
  </si>
  <si>
    <t xml:space="preserve">'92800     </t>
  </si>
  <si>
    <t>PUTEAUX</t>
  </si>
  <si>
    <t>'9243814314751395</t>
  </si>
  <si>
    <t>E20260602236668</t>
  </si>
  <si>
    <t>'7543814314751465</t>
  </si>
  <si>
    <t>'7543814314751471</t>
  </si>
  <si>
    <t>'7543814314751488</t>
  </si>
  <si>
    <t>E20260603141218</t>
  </si>
  <si>
    <t xml:space="preserve"> Madame Miettes                 </t>
  </si>
  <si>
    <t xml:space="preserve">2 rue Piron                     </t>
  </si>
  <si>
    <t>'2117777429708502</t>
  </si>
  <si>
    <t>'2117777429708519</t>
  </si>
  <si>
    <t>E20260603141219</t>
  </si>
  <si>
    <t>BOULOGNE-BILLANCOURT</t>
  </si>
  <si>
    <t>'9243814314751959</t>
  </si>
  <si>
    <t>E20260603141220</t>
  </si>
  <si>
    <t xml:space="preserve">BORDOT DOMINIQUE                </t>
  </si>
  <si>
    <t xml:space="preserve">30 GRAND RUE                    </t>
  </si>
  <si>
    <t>'6743814314751965</t>
  </si>
  <si>
    <t>E20260603141221</t>
  </si>
  <si>
    <t>'8643814314752036</t>
  </si>
  <si>
    <t>'8643814314752042</t>
  </si>
  <si>
    <t>E20260603141222</t>
  </si>
  <si>
    <t xml:space="preserve">BOUTIQUE LUCETTE                </t>
  </si>
  <si>
    <t xml:space="preserve">7 RUE DE LA BARILLERIE          </t>
  </si>
  <si>
    <t xml:space="preserve">'72100     </t>
  </si>
  <si>
    <t>'7243814314752152</t>
  </si>
  <si>
    <t>'7243814314752169</t>
  </si>
  <si>
    <t>E20260603141223</t>
  </si>
  <si>
    <t>'6343814314751989</t>
  </si>
  <si>
    <t>E20260603141224</t>
  </si>
  <si>
    <t>'8043814314752297</t>
  </si>
  <si>
    <t>'8043814314752308</t>
  </si>
  <si>
    <t>'8043814314752314</t>
  </si>
  <si>
    <t>E20260603141227</t>
  </si>
  <si>
    <t xml:space="preserve">HAMON AMELIE                    </t>
  </si>
  <si>
    <t xml:space="preserve">2 BIS RUE DES ECOLES            </t>
  </si>
  <si>
    <t xml:space="preserve">'14112     </t>
  </si>
  <si>
    <t>BIEVILLE BEUVILLE</t>
  </si>
  <si>
    <t>'1443814314752177</t>
  </si>
  <si>
    <t>'1443814314752183</t>
  </si>
  <si>
    <t>'1443814314752190</t>
  </si>
  <si>
    <t>E20260603141228</t>
  </si>
  <si>
    <t xml:space="preserve">JOSSIEN JULIE                   </t>
  </si>
  <si>
    <t xml:space="preserve">11 RUE TOM SOUVILLE             </t>
  </si>
  <si>
    <t xml:space="preserve">CABINET DENTAIRE RDC            </t>
  </si>
  <si>
    <t xml:space="preserve">'62100     </t>
  </si>
  <si>
    <t>CALAIS</t>
  </si>
  <si>
    <t>'6243814314751946</t>
  </si>
  <si>
    <t>E20260603141229</t>
  </si>
  <si>
    <t xml:space="preserve">KAHMVONGSA OLIVIER              </t>
  </si>
  <si>
    <t xml:space="preserve">5 RUE DU DUREMONT               </t>
  </si>
  <si>
    <t>'5943814314752025</t>
  </si>
  <si>
    <t>E20260603141230</t>
  </si>
  <si>
    <t>'4420234018480309</t>
  </si>
  <si>
    <t>E20260603141231</t>
  </si>
  <si>
    <t xml:space="preserve">MAKARIAN CONSTANCE              </t>
  </si>
  <si>
    <t xml:space="preserve">9 AVENUE FREDERIC LE PLAY       </t>
  </si>
  <si>
    <t xml:space="preserve">'75007     </t>
  </si>
  <si>
    <t>'7543814314752230</t>
  </si>
  <si>
    <t>E20260603141233</t>
  </si>
  <si>
    <t>'1343814314752094</t>
  </si>
  <si>
    <t>E20260603141235</t>
  </si>
  <si>
    <t xml:space="preserve">MOLLARD COLETTE                 </t>
  </si>
  <si>
    <t xml:space="preserve">1006 CHEMIN DE ROQUENEGRE       </t>
  </si>
  <si>
    <t xml:space="preserve">'31310     </t>
  </si>
  <si>
    <t>MONTESQUIEU VOLVESTRE</t>
  </si>
  <si>
    <t>'3143814314751936</t>
  </si>
  <si>
    <t>E20260603141236</t>
  </si>
  <si>
    <t xml:space="preserve">MOREUX EMMANUELLE               </t>
  </si>
  <si>
    <t xml:space="preserve">16 RUE FAGON                    </t>
  </si>
  <si>
    <t xml:space="preserve">'21700     </t>
  </si>
  <si>
    <t>NUITS SAINT GEORGES</t>
  </si>
  <si>
    <t>'2143814314752262</t>
  </si>
  <si>
    <t>E20260603141237</t>
  </si>
  <si>
    <t xml:space="preserve">177 BD JEAN JAURES              </t>
  </si>
  <si>
    <t>'9243814314751971</t>
  </si>
  <si>
    <t>E20260603141238</t>
  </si>
  <si>
    <t xml:space="preserve">OLLIER CHRISTOPHE               </t>
  </si>
  <si>
    <t xml:space="preserve">58 AV MARCEL PAGNOL             </t>
  </si>
  <si>
    <t xml:space="preserve">'13880     </t>
  </si>
  <si>
    <t>VELAUX</t>
  </si>
  <si>
    <t>'1343814314752376</t>
  </si>
  <si>
    <t>E20260603141239</t>
  </si>
  <si>
    <t xml:space="preserve">PEES MARTIN SARAH               </t>
  </si>
  <si>
    <t xml:space="preserve">8 RUE RAYMONDE SALEZ            </t>
  </si>
  <si>
    <t xml:space="preserve">'93260     </t>
  </si>
  <si>
    <t>LES LILAS</t>
  </si>
  <si>
    <t>'9343814314752259</t>
  </si>
  <si>
    <t>E20260603141240</t>
  </si>
  <si>
    <t>'1443814314752125</t>
  </si>
  <si>
    <t>'1443814314752131</t>
  </si>
  <si>
    <t>E20260603141245</t>
  </si>
  <si>
    <t>'4943814314752284</t>
  </si>
  <si>
    <t>E20260603141246</t>
  </si>
  <si>
    <t xml:space="preserve">RIGOLI EMMA                     </t>
  </si>
  <si>
    <t xml:space="preserve">10 RUE MASSILLON                </t>
  </si>
  <si>
    <t>CLERMONT FERRAND</t>
  </si>
  <si>
    <t>'6343814314752102</t>
  </si>
  <si>
    <t>'6343814314752119</t>
  </si>
  <si>
    <t>E20260603141247</t>
  </si>
  <si>
    <t>'1743814314752202</t>
  </si>
  <si>
    <t>'1743814314752219</t>
  </si>
  <si>
    <t>'1743814314752225</t>
  </si>
  <si>
    <t>E20260603141249</t>
  </si>
  <si>
    <t xml:space="preserve">TISAIRE ALISON                  </t>
  </si>
  <si>
    <t xml:space="preserve">41 COURS DU GENERAL DE GAULLE   </t>
  </si>
  <si>
    <t xml:space="preserve">'33170     </t>
  </si>
  <si>
    <t>GRADIGNAN</t>
  </si>
  <si>
    <t>'3343814314752365</t>
  </si>
  <si>
    <t>E20260603141250</t>
  </si>
  <si>
    <t xml:space="preserve">TORTERAT DELPHINE               </t>
  </si>
  <si>
    <t xml:space="preserve">47 ROUTE DE MONTHIEUX           </t>
  </si>
  <si>
    <t xml:space="preserve">'01390     </t>
  </si>
  <si>
    <t>SAINT-MARCEL</t>
  </si>
  <si>
    <t>'0143814314752278</t>
  </si>
  <si>
    <t>E20260603227683</t>
  </si>
  <si>
    <t xml:space="preserve">50 RUE DE PASSY                 </t>
  </si>
  <si>
    <t xml:space="preserve">'75016     </t>
  </si>
  <si>
    <t>PARIS 16E  ARRONDISSEMENT</t>
  </si>
  <si>
    <t>'7543814314751995</t>
  </si>
  <si>
    <t>E20260603227684</t>
  </si>
  <si>
    <t>'0643814314752078</t>
  </si>
  <si>
    <t>E20260603227685</t>
  </si>
  <si>
    <t xml:space="preserve">FOSSEY ELISE                    </t>
  </si>
  <si>
    <t xml:space="preserve">40 RUE DE PARIS                 </t>
  </si>
  <si>
    <t>'7643814314752243</t>
  </si>
  <si>
    <t>E20260603227686</t>
  </si>
  <si>
    <t xml:space="preserve">LEGRIX SANDRINE                 </t>
  </si>
  <si>
    <t xml:space="preserve">3 RUE DU COMMANDANT-THOREUX     </t>
  </si>
  <si>
    <t xml:space="preserve">'35800     </t>
  </si>
  <si>
    <t>SAINT-BRIAC-SUR-MER</t>
  </si>
  <si>
    <t>'3543814314752002</t>
  </si>
  <si>
    <t>E20260603227687</t>
  </si>
  <si>
    <t xml:space="preserve">42 AVENUE RAYMOND POINCARE      </t>
  </si>
  <si>
    <t>'7543814314752321</t>
  </si>
  <si>
    <t>E20260603227688</t>
  </si>
  <si>
    <t xml:space="preserve">MENDES DANIELE                  </t>
  </si>
  <si>
    <t>'3543814314752336</t>
  </si>
  <si>
    <t>E20260603227689</t>
  </si>
  <si>
    <t xml:space="preserve">PHARMACIE DU RER - BOTICINAL    </t>
  </si>
  <si>
    <t xml:space="preserve">551 AV. DE LA COURONNE DES PRES </t>
  </si>
  <si>
    <t xml:space="preserve">'78680     </t>
  </si>
  <si>
    <t>EPONE</t>
  </si>
  <si>
    <t>'7843814314752058</t>
  </si>
  <si>
    <t>'7843814314752064</t>
  </si>
  <si>
    <t>E20260603227690</t>
  </si>
  <si>
    <t xml:space="preserve">PORTE SYLVIE                    </t>
  </si>
  <si>
    <t xml:space="preserve">11 GRAND RUE                    </t>
  </si>
  <si>
    <t>SAINT MALO</t>
  </si>
  <si>
    <t>'3543814314752342</t>
  </si>
  <si>
    <t>E20260603227691</t>
  </si>
  <si>
    <t xml:space="preserve">10 AVENUE DU GENERAL DE GAULLE  </t>
  </si>
  <si>
    <t>'8343814314752086</t>
  </si>
  <si>
    <t>E20260603227692</t>
  </si>
  <si>
    <t xml:space="preserve">SOURIAU CARINE                  </t>
  </si>
  <si>
    <t xml:space="preserve">45 RUE DE SAUMUR                </t>
  </si>
  <si>
    <t xml:space="preserve">'86440     </t>
  </si>
  <si>
    <t>MIGNE AUXANCES</t>
  </si>
  <si>
    <t>'8643814314752353</t>
  </si>
  <si>
    <t>E20260604138101</t>
  </si>
  <si>
    <t>'2183814314003022</t>
  </si>
  <si>
    <t>E20260604138102</t>
  </si>
  <si>
    <t xml:space="preserve">BANIAN NAILA                    </t>
  </si>
  <si>
    <t xml:space="preserve">86 BOULEVARD VINCENT AURIOL     </t>
  </si>
  <si>
    <t xml:space="preserve">'75013     </t>
  </si>
  <si>
    <t>'7543814314752511</t>
  </si>
  <si>
    <t>E20260604138103</t>
  </si>
  <si>
    <t>'2743814314752617</t>
  </si>
  <si>
    <t>E20260604138104</t>
  </si>
  <si>
    <t xml:space="preserve">DEMOL CECILIA                   </t>
  </si>
  <si>
    <t xml:space="preserve">39 RUE DU PONT                  </t>
  </si>
  <si>
    <t xml:space="preserve">'56300     </t>
  </si>
  <si>
    <t>PONTIVY</t>
  </si>
  <si>
    <t>'5643814314752461</t>
  </si>
  <si>
    <t>E20260604138105</t>
  </si>
  <si>
    <t xml:space="preserve">DERMOROYALCLAIR                 </t>
  </si>
  <si>
    <t xml:space="preserve">32 RUE POULET                   </t>
  </si>
  <si>
    <t>'7543814314752494</t>
  </si>
  <si>
    <t>E20260604138106</t>
  </si>
  <si>
    <t xml:space="preserve">DURAT STEPHANIE                 </t>
  </si>
  <si>
    <t xml:space="preserve">4 ROUTE DU BREUIL               </t>
  </si>
  <si>
    <t xml:space="preserve">'78550     </t>
  </si>
  <si>
    <t>BAZAINVILLE</t>
  </si>
  <si>
    <t>'7843814314752605</t>
  </si>
  <si>
    <t>E20260604138107</t>
  </si>
  <si>
    <t xml:space="preserve">GIRARDEAU BAPTISTE              </t>
  </si>
  <si>
    <t xml:space="preserve">10 RUE ANDRE-MARIE AMPERE       </t>
  </si>
  <si>
    <t>'1343814314752572</t>
  </si>
  <si>
    <t>E20260604138108</t>
  </si>
  <si>
    <t>'5443814314752542</t>
  </si>
  <si>
    <t>E20260604138109</t>
  </si>
  <si>
    <t xml:space="preserve">LEBLOND JULIETTE                </t>
  </si>
  <si>
    <t xml:space="preserve">280 AVENUE DE DUNKERQUE         </t>
  </si>
  <si>
    <t xml:space="preserve">'59130     </t>
  </si>
  <si>
    <t>LAMBERSART</t>
  </si>
  <si>
    <t>'5943814314752624</t>
  </si>
  <si>
    <t>'5943814314752635</t>
  </si>
  <si>
    <t>E20260604138110</t>
  </si>
  <si>
    <t xml:space="preserve">LEPAGE AURELIE                  </t>
  </si>
  <si>
    <t xml:space="preserve">MOULIN DE BARBE                 </t>
  </si>
  <si>
    <t>'5343814314752585</t>
  </si>
  <si>
    <t>E20260604138111</t>
  </si>
  <si>
    <t xml:space="preserve">LIMOUSIN FREDERIQUE LFE         </t>
  </si>
  <si>
    <t xml:space="preserve">38 RUE NOTRE DAME               </t>
  </si>
  <si>
    <t xml:space="preserve">DE NAZARETH                     </t>
  </si>
  <si>
    <t>'7543814314752563</t>
  </si>
  <si>
    <t>E20260604138112</t>
  </si>
  <si>
    <t>'1943814314752449</t>
  </si>
  <si>
    <t>E20260604138113</t>
  </si>
  <si>
    <t xml:space="preserve">MAHIEU AURELIE                  </t>
  </si>
  <si>
    <t>'5943814314752457</t>
  </si>
  <si>
    <t>E20260604138114</t>
  </si>
  <si>
    <t xml:space="preserve">MARSH ELVINE                    </t>
  </si>
  <si>
    <t xml:space="preserve">12 RUE GAMBETTA                 </t>
  </si>
  <si>
    <t>'5743814314752509</t>
  </si>
  <si>
    <t>E20260604138116</t>
  </si>
  <si>
    <t xml:space="preserve">PRITSCALOFF CHARLINE            </t>
  </si>
  <si>
    <t xml:space="preserve">14 RUE BANNIER                  </t>
  </si>
  <si>
    <t>'4543814314752383</t>
  </si>
  <si>
    <t>'4543814314752390</t>
  </si>
  <si>
    <t>'4543814314752405</t>
  </si>
  <si>
    <t>E20260604138117</t>
  </si>
  <si>
    <t xml:space="preserve">QUESNE BANDZWOLEK JULIE         </t>
  </si>
  <si>
    <t xml:space="preserve">11 AV. DE LA MER                </t>
  </si>
  <si>
    <t>'1443814314752528</t>
  </si>
  <si>
    <t>E20260604138118</t>
  </si>
  <si>
    <t xml:space="preserve">RETTERER JENNIFER               </t>
  </si>
  <si>
    <t xml:space="preserve">14 RUE DU PETIT PRINCE          </t>
  </si>
  <si>
    <t>'09</t>
  </si>
  <si>
    <t xml:space="preserve">'09700     </t>
  </si>
  <si>
    <t>SAVERDUN</t>
  </si>
  <si>
    <t>'0943814314752593</t>
  </si>
  <si>
    <t>E20260604138119</t>
  </si>
  <si>
    <t xml:space="preserve">VOISIN GAELLE                   </t>
  </si>
  <si>
    <t xml:space="preserve">93 RUE NOTRE DAME               </t>
  </si>
  <si>
    <t>'3343814314752555</t>
  </si>
  <si>
    <t>E20260604138120</t>
  </si>
  <si>
    <t xml:space="preserve">YANN BEDERIC                    </t>
  </si>
  <si>
    <t xml:space="preserve">28,RUE PEROLIERE                </t>
  </si>
  <si>
    <t>'05</t>
  </si>
  <si>
    <t xml:space="preserve">'05000     </t>
  </si>
  <si>
    <t>GAP</t>
  </si>
  <si>
    <t>'0543814314752536</t>
  </si>
  <si>
    <t>E20260604138121</t>
  </si>
  <si>
    <t xml:space="preserve">YON CLEMENCE                    </t>
  </si>
  <si>
    <t xml:space="preserve">12 PLACE PHILIPPE LEBON         </t>
  </si>
  <si>
    <t>'5943814314752411</t>
  </si>
  <si>
    <t>'5943814314752428</t>
  </si>
  <si>
    <t>'5943814314752434</t>
  </si>
  <si>
    <t>E20260604234771</t>
  </si>
  <si>
    <t xml:space="preserve">POLI JACQUES ANTOINE            </t>
  </si>
  <si>
    <t xml:space="preserve">43 RUE CARDINAL FESCH           </t>
  </si>
  <si>
    <t xml:space="preserve">'20000     </t>
  </si>
  <si>
    <t>AJACCIO</t>
  </si>
  <si>
    <t>'2043814314752478</t>
  </si>
  <si>
    <t>'2043814314752484</t>
  </si>
  <si>
    <t>E20260605293901</t>
  </si>
  <si>
    <t>'2183814314003068</t>
  </si>
  <si>
    <t>'2183814314003074</t>
  </si>
  <si>
    <t>'2183814314003085</t>
  </si>
  <si>
    <t>'2183814314003097</t>
  </si>
  <si>
    <t>E20260605293902</t>
  </si>
  <si>
    <t xml:space="preserve">2 RUE JOSPEH CUGNOT             </t>
  </si>
  <si>
    <t>'2183814314003039</t>
  </si>
  <si>
    <t>'2183814314003045</t>
  </si>
  <si>
    <t>'2183814314003051</t>
  </si>
  <si>
    <t>E20260605293903</t>
  </si>
  <si>
    <t>'0643814314752717</t>
  </si>
  <si>
    <t>E20260605293905</t>
  </si>
  <si>
    <t>'0143814314752704</t>
  </si>
  <si>
    <t>E20260605293907</t>
  </si>
  <si>
    <t xml:space="preserve">LE BOMIN AURELIE                </t>
  </si>
  <si>
    <t xml:space="preserve">17 RUE ROUGEMAILLE              </t>
  </si>
  <si>
    <t xml:space="preserve">'60300     </t>
  </si>
  <si>
    <t>SENLIS</t>
  </si>
  <si>
    <t>'6043814314752699</t>
  </si>
  <si>
    <t>E20260605293908</t>
  </si>
  <si>
    <t xml:space="preserve">LEVEILLARD ANNE GAELE           </t>
  </si>
  <si>
    <t xml:space="preserve">10 RUE DE LA RUETTE AUX LOUPS   </t>
  </si>
  <si>
    <t>ST MALO</t>
  </si>
  <si>
    <t>'3543814314752745</t>
  </si>
  <si>
    <t>E20260605293909</t>
  </si>
  <si>
    <t>'1424014009543139</t>
  </si>
  <si>
    <t>E20260605293910</t>
  </si>
  <si>
    <t xml:space="preserve">2204365 - PHARMACIE SOCQUET     </t>
  </si>
  <si>
    <t xml:space="preserve">1 AV IVAN PETROVIC PAVLOV       </t>
  </si>
  <si>
    <t xml:space="preserve">'78190     </t>
  </si>
  <si>
    <t>TRAPPES</t>
  </si>
  <si>
    <t>'7843814314752755</t>
  </si>
  <si>
    <t>E20260605360669</t>
  </si>
  <si>
    <t xml:space="preserve">DEPARIS ANGELE                  </t>
  </si>
  <si>
    <t xml:space="preserve">14 RUE DES JUIFS                </t>
  </si>
  <si>
    <t>'18</t>
  </si>
  <si>
    <t xml:space="preserve">'18300     </t>
  </si>
  <si>
    <t>SANCERRE</t>
  </si>
  <si>
    <t>'1843814314752648</t>
  </si>
  <si>
    <t>E20260605360670</t>
  </si>
  <si>
    <t xml:space="preserve">JAN MARYLENE                    </t>
  </si>
  <si>
    <t xml:space="preserve">986 CHEMIN DU GABRE             </t>
  </si>
  <si>
    <t xml:space="preserve">'06810     </t>
  </si>
  <si>
    <t>AURIBEAU-SUR-SIAGNE</t>
  </si>
  <si>
    <t>'0643814314752654</t>
  </si>
  <si>
    <t>'0643814314752665</t>
  </si>
  <si>
    <t>E20260605360671</t>
  </si>
  <si>
    <t xml:space="preserve">LAFON BEATRICE                  </t>
  </si>
  <si>
    <t xml:space="preserve">1 ALLEE DES CEDRES              </t>
  </si>
  <si>
    <t xml:space="preserve">'65500     </t>
  </si>
  <si>
    <t>CAIXON</t>
  </si>
  <si>
    <t>'6543814314752735</t>
  </si>
  <si>
    <t>E20260605360672</t>
  </si>
  <si>
    <t xml:space="preserve">LEE                             </t>
  </si>
  <si>
    <t>'7643814314752675</t>
  </si>
  <si>
    <t>'7643814314752681</t>
  </si>
  <si>
    <t>E20260605360673</t>
  </si>
  <si>
    <t xml:space="preserve">VOGNE VALERIE                   </t>
  </si>
  <si>
    <t xml:space="preserve">2 RUELLE GERARD MENGUIN         </t>
  </si>
  <si>
    <t xml:space="preserve">'33640     </t>
  </si>
  <si>
    <t>CASTRES GIRONDE</t>
  </si>
  <si>
    <t>'3343814314752728</t>
  </si>
  <si>
    <t>E20260608138112</t>
  </si>
  <si>
    <t xml:space="preserve">FEDEX                           </t>
  </si>
  <si>
    <t>'2183814314003108</t>
  </si>
  <si>
    <t>E20260608138113</t>
  </si>
  <si>
    <t>'7543814314752989</t>
  </si>
  <si>
    <t>'7543814314752995</t>
  </si>
  <si>
    <t>'7543814314753004</t>
  </si>
  <si>
    <t>E20260608138114</t>
  </si>
  <si>
    <t>'3143814314752965</t>
  </si>
  <si>
    <t>'3143814314752971</t>
  </si>
  <si>
    <t>E20260608138115</t>
  </si>
  <si>
    <t xml:space="preserve">BOISSIERE BERNADETTE            </t>
  </si>
  <si>
    <t xml:space="preserve">28 RUE DE LA CITADELLE          </t>
  </si>
  <si>
    <t xml:space="preserve">'34500     </t>
  </si>
  <si>
    <t>BEZIERS</t>
  </si>
  <si>
    <t>'3443814314753034</t>
  </si>
  <si>
    <t>'3443814314753045</t>
  </si>
  <si>
    <t>E20260608138117</t>
  </si>
  <si>
    <t xml:space="preserve">BUFFENOIR AXEL                  </t>
  </si>
  <si>
    <t xml:space="preserve">6 RUE RENE RAZEL                </t>
  </si>
  <si>
    <t xml:space="preserve">'91400     </t>
  </si>
  <si>
    <t>SACLAY</t>
  </si>
  <si>
    <t>'9143814314752784</t>
  </si>
  <si>
    <t>'9143814314752795</t>
  </si>
  <si>
    <t>E20260608138118</t>
  </si>
  <si>
    <t xml:space="preserve">BUSSIERE AURELIA                </t>
  </si>
  <si>
    <t xml:space="preserve">3 RUE GOUAS                     </t>
  </si>
  <si>
    <t xml:space="preserve">'77860     </t>
  </si>
  <si>
    <t>COUILLY-PONT-AUX-DAMES</t>
  </si>
  <si>
    <t>'7743814314752827</t>
  </si>
  <si>
    <t>E20260608138119</t>
  </si>
  <si>
    <t xml:space="preserve">CABOT LAURENCE                  </t>
  </si>
  <si>
    <t xml:space="preserve">6 RUE PERONNE                   </t>
  </si>
  <si>
    <t xml:space="preserve">'30000     </t>
  </si>
  <si>
    <t>'3043814314752882</t>
  </si>
  <si>
    <t>E20260608138120</t>
  </si>
  <si>
    <t xml:space="preserve">CHAUVIERE LISA                  </t>
  </si>
  <si>
    <t xml:space="preserve">5 RUE GUEPIN                    </t>
  </si>
  <si>
    <t>'4443814314753017</t>
  </si>
  <si>
    <t>'4443814314753023</t>
  </si>
  <si>
    <t>E20260608138121</t>
  </si>
  <si>
    <t>'7143814314752915</t>
  </si>
  <si>
    <t>E20260608138123</t>
  </si>
  <si>
    <t xml:space="preserve">FOUCHET BERANGERE               </t>
  </si>
  <si>
    <t xml:space="preserve">7 RUE THOURET                   </t>
  </si>
  <si>
    <t>'7643814314752945</t>
  </si>
  <si>
    <t>E20260608138124</t>
  </si>
  <si>
    <t>'1443814314752839</t>
  </si>
  <si>
    <t>E20260608138126</t>
  </si>
  <si>
    <t>'3543814314752895</t>
  </si>
  <si>
    <t>E20260608138127</t>
  </si>
  <si>
    <t xml:space="preserve">LANGEVIN LIONEL                 </t>
  </si>
  <si>
    <t xml:space="preserve">7 RUE DE LA CITE                </t>
  </si>
  <si>
    <t xml:space="preserve">'72500     </t>
  </si>
  <si>
    <t>VAAS</t>
  </si>
  <si>
    <t>'7243814314752958</t>
  </si>
  <si>
    <t>E20260608138128</t>
  </si>
  <si>
    <t xml:space="preserve">LE MASNE AURELIE                </t>
  </si>
  <si>
    <t xml:space="preserve">29 RUE ROBERT BALLION           </t>
  </si>
  <si>
    <t xml:space="preserve">'33700     </t>
  </si>
  <si>
    <t>MERIGNAC</t>
  </si>
  <si>
    <t>'3343814314752763</t>
  </si>
  <si>
    <t>E20260608138129</t>
  </si>
  <si>
    <t>PHARMACIE DE STRASBOURG (PARIS 1</t>
  </si>
  <si>
    <t xml:space="preserve">12 BD DE STRASBOURG             </t>
  </si>
  <si>
    <t>'7543814314752800</t>
  </si>
  <si>
    <t>'7543814314752816</t>
  </si>
  <si>
    <t>E20260608138130</t>
  </si>
  <si>
    <t xml:space="preserve">PICARD JULIE                    </t>
  </si>
  <si>
    <t xml:space="preserve">15 RUE DE LA CITE               </t>
  </si>
  <si>
    <t xml:space="preserve">'10000     </t>
  </si>
  <si>
    <t>TROYES</t>
  </si>
  <si>
    <t>'1043814314752846</t>
  </si>
  <si>
    <t>E20260608138131</t>
  </si>
  <si>
    <t xml:space="preserve">PLANCQUE INES                   </t>
  </si>
  <si>
    <t xml:space="preserve">19 RUE LOUIS ROCHE              </t>
  </si>
  <si>
    <t>'02</t>
  </si>
  <si>
    <t xml:space="preserve">'02200     </t>
  </si>
  <si>
    <t>PASLY</t>
  </si>
  <si>
    <t>'0243814314752776</t>
  </si>
  <si>
    <t>E20260608138133</t>
  </si>
  <si>
    <t>'3543814314752866</t>
  </si>
  <si>
    <t>E20260608138135</t>
  </si>
  <si>
    <t xml:space="preserve">BEUZEVILLE LA GRENIER           </t>
  </si>
  <si>
    <t>'2124022012361941</t>
  </si>
  <si>
    <t>'2124022012362077</t>
  </si>
  <si>
    <t>E20260608223920</t>
  </si>
  <si>
    <t>'2643814314752908</t>
  </si>
  <si>
    <t>E20260608223922</t>
  </si>
  <si>
    <t>'3543814314752850</t>
  </si>
  <si>
    <t>E20260608236352</t>
  </si>
  <si>
    <t xml:space="preserve">BOURCET MARIE                   </t>
  </si>
  <si>
    <t xml:space="preserve">5 RUE DE LA TRESORERIE          </t>
  </si>
  <si>
    <t>'7343814314752870</t>
  </si>
  <si>
    <t>E20260608236353</t>
  </si>
  <si>
    <t xml:space="preserve">HUILIO BERNARD MARIE            </t>
  </si>
  <si>
    <t xml:space="preserve">PLACE AUX HERBES                </t>
  </si>
  <si>
    <t xml:space="preserve">'78640     </t>
  </si>
  <si>
    <t>NEAUPHLE LE CHATEAU</t>
  </si>
  <si>
    <t>'7843814314753075</t>
  </si>
  <si>
    <t>E20260608258255</t>
  </si>
  <si>
    <t xml:space="preserve">DENNIEL CHRISTOPHE              </t>
  </si>
  <si>
    <t>'2543814314752923</t>
  </si>
  <si>
    <t>'2543814314752930</t>
  </si>
  <si>
    <t>E20260609142676</t>
  </si>
  <si>
    <t xml:space="preserve">BEAUVISAGE DJAMILA              </t>
  </si>
  <si>
    <t xml:space="preserve">26 RUE EMILE LEGRELLE           </t>
  </si>
  <si>
    <t xml:space="preserve">'62000     </t>
  </si>
  <si>
    <t>ARRAS</t>
  </si>
  <si>
    <t>'6243814314753163</t>
  </si>
  <si>
    <t>'6243814314753170</t>
  </si>
  <si>
    <t>'6243814314753186</t>
  </si>
  <si>
    <t>E20260609142677</t>
  </si>
  <si>
    <t xml:space="preserve">BERGE MANUELLE                  </t>
  </si>
  <si>
    <t xml:space="preserve">279, AVENUE D'ALLEMAGNE         </t>
  </si>
  <si>
    <t>'8243814314753215</t>
  </si>
  <si>
    <t>E20260609142679</t>
  </si>
  <si>
    <t xml:space="preserve">BOUTIQUE PAMPA TERRALUNA        </t>
  </si>
  <si>
    <t xml:space="preserve">63 RUE DOCTEUR TREMOLIERES      </t>
  </si>
  <si>
    <t xml:space="preserve">'83160     </t>
  </si>
  <si>
    <t>LA VALETTE</t>
  </si>
  <si>
    <t>'8343814314753224</t>
  </si>
  <si>
    <t>E20260609142680</t>
  </si>
  <si>
    <t xml:space="preserve">GERMONT CAROLINE                </t>
  </si>
  <si>
    <t xml:space="preserve">6 GALERIE D ERLON               </t>
  </si>
  <si>
    <t>'5143814314753309</t>
  </si>
  <si>
    <t>'5143814314753315</t>
  </si>
  <si>
    <t>E20260609142681</t>
  </si>
  <si>
    <t>'3343814314753141</t>
  </si>
  <si>
    <t>'3343814314753158</t>
  </si>
  <si>
    <t>E20260609142682</t>
  </si>
  <si>
    <t>'4943814314753261</t>
  </si>
  <si>
    <t>E20260609142683</t>
  </si>
  <si>
    <t>'3143814314753084</t>
  </si>
  <si>
    <t>'3143814314753095</t>
  </si>
  <si>
    <t>E20260609142684</t>
  </si>
  <si>
    <t xml:space="preserve">MEZIERES SOLENNE                </t>
  </si>
  <si>
    <t xml:space="preserve">117 RUE DE BELLEVILLE           </t>
  </si>
  <si>
    <t>'7543814314753056</t>
  </si>
  <si>
    <t>'7543814314753062</t>
  </si>
  <si>
    <t>E20260609142685</t>
  </si>
  <si>
    <t xml:space="preserve">OBERLING ZOE                    </t>
  </si>
  <si>
    <t xml:space="preserve">82 GRAND RUE                    </t>
  </si>
  <si>
    <t xml:space="preserve">'67700     </t>
  </si>
  <si>
    <t>SAVERNE</t>
  </si>
  <si>
    <t>'6743814314753239</t>
  </si>
  <si>
    <t>E20260609142686</t>
  </si>
  <si>
    <t xml:space="preserve">PASSY FLEUX                     </t>
  </si>
  <si>
    <t>'7543814314753205</t>
  </si>
  <si>
    <t>E20260609142687</t>
  </si>
  <si>
    <t xml:space="preserve">PERO SANDRA                     </t>
  </si>
  <si>
    <t xml:space="preserve">12 RUE DU BOIS SOULAGE          </t>
  </si>
  <si>
    <t xml:space="preserve">'37210     </t>
  </si>
  <si>
    <t>VERNOU-SUR-BRENNE</t>
  </si>
  <si>
    <t>'3743814314753278</t>
  </si>
  <si>
    <t>E20260609142688</t>
  </si>
  <si>
    <t xml:space="preserve">POMPONANDPETS@GMAILCOM CAMILLE  </t>
  </si>
  <si>
    <t xml:space="preserve">91 RUE DE LA BONNETERIE         </t>
  </si>
  <si>
    <t>'8443814314753198</t>
  </si>
  <si>
    <t>E20260609142689</t>
  </si>
  <si>
    <t xml:space="preserve">PUENTE GARCIA MAUD              </t>
  </si>
  <si>
    <t xml:space="preserve">36 RUE PAUL VERLAINE            </t>
  </si>
  <si>
    <t xml:space="preserve">'69100     </t>
  </si>
  <si>
    <t>VILLEURBANNE</t>
  </si>
  <si>
    <t>'6943814314753106</t>
  </si>
  <si>
    <t>'6943814314753112</t>
  </si>
  <si>
    <t>E20260609142690</t>
  </si>
  <si>
    <t xml:space="preserve">ROBILLARD SABRINE               </t>
  </si>
  <si>
    <t xml:space="preserve">CAMPING LES AMANDIERS           </t>
  </si>
  <si>
    <t xml:space="preserve">CHEMIN DE L'OUILLE              </t>
  </si>
  <si>
    <t>'66</t>
  </si>
  <si>
    <t xml:space="preserve">'66190     </t>
  </si>
  <si>
    <t>COLLIOURE</t>
  </si>
  <si>
    <t>'6643814314753248</t>
  </si>
  <si>
    <t>E20260609142691</t>
  </si>
  <si>
    <t xml:space="preserve">2 RUE DE LA CABREDEE            </t>
  </si>
  <si>
    <t xml:space="preserve">'45750     </t>
  </si>
  <si>
    <t>SAINT PRYVE ST MESMIN</t>
  </si>
  <si>
    <t>'4543814314753285</t>
  </si>
  <si>
    <t>'4543814314753291</t>
  </si>
  <si>
    <t>E20260609142693</t>
  </si>
  <si>
    <t xml:space="preserve">WINCKE CHARLIE                  </t>
  </si>
  <si>
    <t xml:space="preserve">205 RUE AVERROES                </t>
  </si>
  <si>
    <t xml:space="preserve">C12                             </t>
  </si>
  <si>
    <t xml:space="preserve">'34170     </t>
  </si>
  <si>
    <t>CASTELNAU-LE-LEZ</t>
  </si>
  <si>
    <t>'3443814314753253</t>
  </si>
  <si>
    <t>E20260609228623</t>
  </si>
  <si>
    <t>'7343814314753125</t>
  </si>
  <si>
    <t>'7343814314753137</t>
  </si>
  <si>
    <t>E20260609241033</t>
  </si>
  <si>
    <t xml:space="preserve">VERRIGNEUX CATHERINE            </t>
  </si>
  <si>
    <t xml:space="preserve">5 GRANDE RUE                    </t>
  </si>
  <si>
    <t xml:space="preserve">'69110     </t>
  </si>
  <si>
    <t>SAINTE-FOY-LES-LYON</t>
  </si>
  <si>
    <t>'6943814314753325</t>
  </si>
  <si>
    <t>E20260610138510</t>
  </si>
  <si>
    <t>'6743814314753389</t>
  </si>
  <si>
    <t>E20260610138511</t>
  </si>
  <si>
    <t xml:space="preserve">DELICORNER ACHAT                </t>
  </si>
  <si>
    <t xml:space="preserve">24 RUE SOUBISE                  </t>
  </si>
  <si>
    <t xml:space="preserve">'93400     </t>
  </si>
  <si>
    <t>SAINT-OUEN</t>
  </si>
  <si>
    <t>'9343814314753392</t>
  </si>
  <si>
    <t>E20260610138512</t>
  </si>
  <si>
    <t>'5743814314753405</t>
  </si>
  <si>
    <t>'5743814314753417</t>
  </si>
  <si>
    <t>E20260610138513</t>
  </si>
  <si>
    <t>'8343814314753339</t>
  </si>
  <si>
    <t>E20260610138514</t>
  </si>
  <si>
    <t>'3743814314753347</t>
  </si>
  <si>
    <t>E20260610138515</t>
  </si>
  <si>
    <t xml:space="preserve">MARTIN CAROLINE                 </t>
  </si>
  <si>
    <t>20 RUE JEAN ET BERNARD DE LATTRE</t>
  </si>
  <si>
    <t xml:space="preserve">TASSIGNY                        </t>
  </si>
  <si>
    <t>'7143814314753351</t>
  </si>
  <si>
    <t>'7143814314753368</t>
  </si>
  <si>
    <t>E20260610138516</t>
  </si>
  <si>
    <t xml:space="preserve">PAPIN VIRGINIE                  </t>
  </si>
  <si>
    <t xml:space="preserve">15 RESIDENCE LOUSTALOT          </t>
  </si>
  <si>
    <t xml:space="preserve">'33112     </t>
  </si>
  <si>
    <t>SAINT-LAURENT-MEDOC</t>
  </si>
  <si>
    <t>'3343814314753377</t>
  </si>
  <si>
    <t>E20260610138517</t>
  </si>
  <si>
    <t>'5943814314753428</t>
  </si>
  <si>
    <t>'5943814314753434</t>
  </si>
  <si>
    <t>E20260611132699</t>
  </si>
  <si>
    <t xml:space="preserve">DEPOT FEDEX EXPRESS CHALON      </t>
  </si>
  <si>
    <t>'2183814314003137</t>
  </si>
  <si>
    <t>E20260611132700</t>
  </si>
  <si>
    <t>'2183814314003114</t>
  </si>
  <si>
    <t>'2183814314003125</t>
  </si>
  <si>
    <t>E20260611132703</t>
  </si>
  <si>
    <t xml:space="preserve">ELODIE DAILLY                   </t>
  </si>
  <si>
    <t xml:space="preserve">78 RTE DE PEGOMAS               </t>
  </si>
  <si>
    <t>'0643814314753602</t>
  </si>
  <si>
    <t>E20260611132704</t>
  </si>
  <si>
    <t xml:space="preserve">ENSOVO POUR AVENTURE BIO        </t>
  </si>
  <si>
    <t xml:space="preserve">52 RUE D AMSTERDAM              </t>
  </si>
  <si>
    <t xml:space="preserve">LIVRAISON 7H-12H LUNDI-VENDREDI </t>
  </si>
  <si>
    <t xml:space="preserve">'59200     </t>
  </si>
  <si>
    <t>TOURCOING</t>
  </si>
  <si>
    <t>'5943814314753785</t>
  </si>
  <si>
    <t>'5943814314753797</t>
  </si>
  <si>
    <t>E20260611132705</t>
  </si>
  <si>
    <t>'7643814314753456</t>
  </si>
  <si>
    <t>'7643814314753462</t>
  </si>
  <si>
    <t>E20260611132706</t>
  </si>
  <si>
    <t xml:space="preserve">14 PLACE AUX HERBES             </t>
  </si>
  <si>
    <t>'7824030009802893</t>
  </si>
  <si>
    <t>E20260611132708</t>
  </si>
  <si>
    <t>'5943814314753486</t>
  </si>
  <si>
    <t>E20260611132709</t>
  </si>
  <si>
    <t xml:space="preserve">LA FOURCHE SAS                  </t>
  </si>
  <si>
    <t xml:space="preserve">00 RUE GUSTAVE EIFFEL           </t>
  </si>
  <si>
    <t xml:space="preserve">'77290     </t>
  </si>
  <si>
    <t>MITRY MORY</t>
  </si>
  <si>
    <t>'7743814314753758</t>
  </si>
  <si>
    <t>'7743814314753764</t>
  </si>
  <si>
    <t>'7743814314753775</t>
  </si>
  <si>
    <t>E20260611132710</t>
  </si>
  <si>
    <t xml:space="preserve">LABOURDETTE LAURE               </t>
  </si>
  <si>
    <t xml:space="preserve">56 RUE SAINT-NICOLAS            </t>
  </si>
  <si>
    <t xml:space="preserve">'50200     </t>
  </si>
  <si>
    <t>COUTANCES</t>
  </si>
  <si>
    <t>'5043814314753715</t>
  </si>
  <si>
    <t>E20260611132711</t>
  </si>
  <si>
    <t>'7643814314753681</t>
  </si>
  <si>
    <t>E20260611132712</t>
  </si>
  <si>
    <t>'8543814314753805</t>
  </si>
  <si>
    <t>'8543814314753811</t>
  </si>
  <si>
    <t>'8543814314753828</t>
  </si>
  <si>
    <t>E20260611132713</t>
  </si>
  <si>
    <t xml:space="preserve">MAISON FLORENCE                 </t>
  </si>
  <si>
    <t xml:space="preserve">113 RUE DE LA REPUBLO           </t>
  </si>
  <si>
    <t>'1743814314753645</t>
  </si>
  <si>
    <t>'1743814314753657</t>
  </si>
  <si>
    <t>E20260611132714</t>
  </si>
  <si>
    <t>'8343814314753443</t>
  </si>
  <si>
    <t>E20260611132715</t>
  </si>
  <si>
    <t xml:space="preserve">PAILLOCHER FLORE                </t>
  </si>
  <si>
    <t xml:space="preserve">10 RUE GAY-LUSSAC               </t>
  </si>
  <si>
    <t xml:space="preserve">'75005     </t>
  </si>
  <si>
    <t>'7543814314753701</t>
  </si>
  <si>
    <t>E20260611132716</t>
  </si>
  <si>
    <t>'9343814314753495</t>
  </si>
  <si>
    <t>'9343814314753501</t>
  </si>
  <si>
    <t>'9343814314753518</t>
  </si>
  <si>
    <t>'9343814314753524</t>
  </si>
  <si>
    <t>'9343814314753535</t>
  </si>
  <si>
    <t>E20260611132717</t>
  </si>
  <si>
    <t>'7143814314753691</t>
  </si>
  <si>
    <t>E20260611132718</t>
  </si>
  <si>
    <t xml:space="preserve">SATORIZ CHAMBERY                </t>
  </si>
  <si>
    <t xml:space="preserve">715 RUE DE BELLE EAU,           </t>
  </si>
  <si>
    <t xml:space="preserve">ZONE DES LANDIERS NORD          </t>
  </si>
  <si>
    <t>'7343814314753638</t>
  </si>
  <si>
    <t>E20260611132719</t>
  </si>
  <si>
    <t>'7143814314753587</t>
  </si>
  <si>
    <t>'7143814314753593</t>
  </si>
  <si>
    <t>E20260611132720</t>
  </si>
  <si>
    <t>'3843814314753724</t>
  </si>
  <si>
    <t>'3843814314753735</t>
  </si>
  <si>
    <t>E20260611132721</t>
  </si>
  <si>
    <t xml:space="preserve">SATORIZ SAINT-PERAY             </t>
  </si>
  <si>
    <t xml:space="preserve">ZONE DU MURET, ZONE DES MURETS  </t>
  </si>
  <si>
    <t xml:space="preserve">100 AV. GROSS UMSTADT           </t>
  </si>
  <si>
    <t xml:space="preserve">'07130     </t>
  </si>
  <si>
    <t>SAINT-PERAY</t>
  </si>
  <si>
    <t>'0743814314753616</t>
  </si>
  <si>
    <t>'0743814314753622</t>
  </si>
  <si>
    <t>E20260611132722</t>
  </si>
  <si>
    <t xml:space="preserve">SMAGGHE ZALIE                   </t>
  </si>
  <si>
    <t xml:space="preserve">65 RUE PASCAL                   </t>
  </si>
  <si>
    <t xml:space="preserve">BOUTIQUE VERTE OUVERTURE 11H30  </t>
  </si>
  <si>
    <t>'7543814314753471</t>
  </si>
  <si>
    <t>E20260611209679</t>
  </si>
  <si>
    <t xml:space="preserve">JEUSSET FRANCK                  </t>
  </si>
  <si>
    <t>ENTREPOT AU BAMBOU VERT PLACE MI</t>
  </si>
  <si>
    <t xml:space="preserve">SKO                             </t>
  </si>
  <si>
    <t xml:space="preserve">'35240     </t>
  </si>
  <si>
    <t>RETIERS</t>
  </si>
  <si>
    <t>'3543814314753745</t>
  </si>
  <si>
    <t>E20260611211995</t>
  </si>
  <si>
    <t xml:space="preserve">BERNARDIN MARIE                 </t>
  </si>
  <si>
    <t xml:space="preserve">4 PLACE DES 4 PILIERS           </t>
  </si>
  <si>
    <t xml:space="preserve">'18000     </t>
  </si>
  <si>
    <t>BOURGES</t>
  </si>
  <si>
    <t>'1843814314753838</t>
  </si>
  <si>
    <t>'1843814314753844</t>
  </si>
  <si>
    <t>E20260612292179</t>
  </si>
  <si>
    <t xml:space="preserve">[TRANSFERT] - YLS-LOGISTIQUE    </t>
  </si>
  <si>
    <t xml:space="preserve">ZA TRAPPES ELANCOURT            </t>
  </si>
  <si>
    <t xml:space="preserve">8BIS, RUE DENIS PAPIN           </t>
  </si>
  <si>
    <t>'7843814314753899</t>
  </si>
  <si>
    <t>E20260612292180</t>
  </si>
  <si>
    <t xml:space="preserve">4 PL. DES 4 PILIERS             </t>
  </si>
  <si>
    <t>'1843814314753855</t>
  </si>
  <si>
    <t>E20260612292181</t>
  </si>
  <si>
    <t xml:space="preserve">CHERBUT AURELIE                 </t>
  </si>
  <si>
    <t xml:space="preserve">35, RUE DIDEROT                 </t>
  </si>
  <si>
    <t>'42</t>
  </si>
  <si>
    <t xml:space="preserve">'42300     </t>
  </si>
  <si>
    <t>ROANNE</t>
  </si>
  <si>
    <t>'4243814314753876</t>
  </si>
  <si>
    <t>E20260612292183</t>
  </si>
  <si>
    <t xml:space="preserve">SATORIZ GRENOBLE                </t>
  </si>
  <si>
    <t xml:space="preserve">9 RUE DU BEAL                   </t>
  </si>
  <si>
    <t>'3843814314753908</t>
  </si>
  <si>
    <t>E20260612292184</t>
  </si>
  <si>
    <t xml:space="preserve">SATORIZ MULHOUSE                </t>
  </si>
  <si>
    <t xml:space="preserve">93 RUE DE GUEBWILLER            </t>
  </si>
  <si>
    <t xml:space="preserve">'68260     </t>
  </si>
  <si>
    <t>KINGERSHEIM</t>
  </si>
  <si>
    <t>'6843814314753915</t>
  </si>
  <si>
    <t>'6843814314753927</t>
  </si>
  <si>
    <t>E20260612356780</t>
  </si>
  <si>
    <t xml:space="preserve">DERYCKERE AGNES                 </t>
  </si>
  <si>
    <t xml:space="preserve">83 RUE DU QUESNOY               </t>
  </si>
  <si>
    <t xml:space="preserve">'59300     </t>
  </si>
  <si>
    <t>VALENCIENNES</t>
  </si>
  <si>
    <t>'5943814314753941</t>
  </si>
  <si>
    <t>'5943814314753958</t>
  </si>
  <si>
    <t>'5943814314753964</t>
  </si>
  <si>
    <t>E20260612365665</t>
  </si>
  <si>
    <t>'5943814314753889</t>
  </si>
  <si>
    <t>E20260615003437</t>
  </si>
  <si>
    <t xml:space="preserve">BLOT GAELLE                     </t>
  </si>
  <si>
    <t xml:space="preserve">5 PLACE DES JACOBINS,           </t>
  </si>
  <si>
    <t xml:space="preserve">'29600     </t>
  </si>
  <si>
    <t>MORLAIX</t>
  </si>
  <si>
    <t>'2943814314753663</t>
  </si>
  <si>
    <t>'2943814314753670</t>
  </si>
  <si>
    <t>E20260615132194</t>
  </si>
  <si>
    <t xml:space="preserve">ALLET DAVID                     </t>
  </si>
  <si>
    <t xml:space="preserve">5 RUE  HENRI DOSSO, MARIGNE     </t>
  </si>
  <si>
    <t xml:space="preserve">'49330     </t>
  </si>
  <si>
    <t>LES HAUTS-D'ANJOU</t>
  </si>
  <si>
    <t>'4943814314753981</t>
  </si>
  <si>
    <t>E20260615132195</t>
  </si>
  <si>
    <t>'6943814314754014</t>
  </si>
  <si>
    <t>E20260615132197</t>
  </si>
  <si>
    <t>'9443814314754050</t>
  </si>
  <si>
    <t>E20260615132198</t>
  </si>
  <si>
    <t xml:space="preserve">BELIN MARGAUX                   </t>
  </si>
  <si>
    <t xml:space="preserve">12 RUE HIPPOLYTE LE BAS         </t>
  </si>
  <si>
    <t xml:space="preserve">'29140     </t>
  </si>
  <si>
    <t>ROSPORDEN</t>
  </si>
  <si>
    <t>'2943814314754006</t>
  </si>
  <si>
    <t>E20260615132199</t>
  </si>
  <si>
    <t xml:space="preserve">COLDEBOEUF ISABELLE             </t>
  </si>
  <si>
    <t>2 CHEMIN DU BOIS DU COURADEAU, ,</t>
  </si>
  <si>
    <t xml:space="preserve">COURADEAU                       </t>
  </si>
  <si>
    <t xml:space="preserve">'16330     </t>
  </si>
  <si>
    <t>'1643814314754067</t>
  </si>
  <si>
    <t>E20260615132200</t>
  </si>
  <si>
    <t xml:space="preserve">EL SHALAKANI SARAH              </t>
  </si>
  <si>
    <t xml:space="preserve">107 RUE SAINT-LAZARE            </t>
  </si>
  <si>
    <t xml:space="preserve">'75009     </t>
  </si>
  <si>
    <t>'7543814314754125</t>
  </si>
  <si>
    <t>E20260615132201</t>
  </si>
  <si>
    <t xml:space="preserve">5 RUE TONY GARNIER              </t>
  </si>
  <si>
    <t>'9243814314754095</t>
  </si>
  <si>
    <t>E20260615132203</t>
  </si>
  <si>
    <t xml:space="preserve">LE NAGARD NATHALIE              </t>
  </si>
  <si>
    <t xml:space="preserve">8 RUE MARC SEGUIN               </t>
  </si>
  <si>
    <t xml:space="preserve">'22950     </t>
  </si>
  <si>
    <t>TREGUEUX</t>
  </si>
  <si>
    <t>'2243814314753938</t>
  </si>
  <si>
    <t>E20260615132204</t>
  </si>
  <si>
    <t xml:space="preserve">MASIP CHARLOTTE                 </t>
  </si>
  <si>
    <t xml:space="preserve">32 RUE DE L'EGLISE              </t>
  </si>
  <si>
    <t xml:space="preserve">'22500     </t>
  </si>
  <si>
    <t>PAIMPOL</t>
  </si>
  <si>
    <t>'2243814314754028</t>
  </si>
  <si>
    <t>E20260615132205</t>
  </si>
  <si>
    <t>'7543814314754119</t>
  </si>
  <si>
    <t>E20260615132206</t>
  </si>
  <si>
    <t xml:space="preserve">NOUMEA FABRIQUE DE STYLES       </t>
  </si>
  <si>
    <t xml:space="preserve">4118/4118 BLD DE L'EUROPE       </t>
  </si>
  <si>
    <t xml:space="preserve">BP 99                           </t>
  </si>
  <si>
    <t xml:space="preserve">'59279     </t>
  </si>
  <si>
    <t>CRAYWICK</t>
  </si>
  <si>
    <t>'5943814314753993</t>
  </si>
  <si>
    <t>E20260615132207</t>
  </si>
  <si>
    <t>'4443814314753864</t>
  </si>
  <si>
    <t>E20260615132208</t>
  </si>
  <si>
    <t>'7543814314754079</t>
  </si>
  <si>
    <t>E20260615132210</t>
  </si>
  <si>
    <t>'6943814314754043</t>
  </si>
  <si>
    <t>E20260615132211</t>
  </si>
  <si>
    <t xml:space="preserve">SMAGGHE NATHALIE                </t>
  </si>
  <si>
    <t>'7543814314754085</t>
  </si>
  <si>
    <t>E20260615132212</t>
  </si>
  <si>
    <t xml:space="preserve">VELTY EDWINA                    </t>
  </si>
  <si>
    <t xml:space="preserve">62 ROUTE DE L'ANCIENNE FORGE    </t>
  </si>
  <si>
    <t>LA ROCHE-SUR-YON</t>
  </si>
  <si>
    <t>'8543814314753978</t>
  </si>
  <si>
    <t>E20260615132213</t>
  </si>
  <si>
    <t>'1943814314754109</t>
  </si>
  <si>
    <t>E20260615213669</t>
  </si>
  <si>
    <t>'8143814314754030</t>
  </si>
  <si>
    <t>E20260616145577</t>
  </si>
  <si>
    <t xml:space="preserve">BICHERON JEREMY                 </t>
  </si>
  <si>
    <t xml:space="preserve">18 RUE GODOT DE MAUROY          </t>
  </si>
  <si>
    <t>'7543814314754190</t>
  </si>
  <si>
    <t>E20260616145578</t>
  </si>
  <si>
    <t>'8343814314754201</t>
  </si>
  <si>
    <t>E20260616145579</t>
  </si>
  <si>
    <t xml:space="preserve">GUERARD SYLVETTE                </t>
  </si>
  <si>
    <t xml:space="preserve">3 RUE DE LA COLLINE             </t>
  </si>
  <si>
    <t>'7943814314754239</t>
  </si>
  <si>
    <t>E20260616145580</t>
  </si>
  <si>
    <t xml:space="preserve">JAMET PIERRE                    </t>
  </si>
  <si>
    <t xml:space="preserve">1722 ROUTE DE CHENELETTE        </t>
  </si>
  <si>
    <t xml:space="preserve">'69430     </t>
  </si>
  <si>
    <t>LES ARDILLATS</t>
  </si>
  <si>
    <t>'6943814314754187</t>
  </si>
  <si>
    <t>E20260616145582</t>
  </si>
  <si>
    <t xml:space="preserve">PETITJEAN MARCEL                </t>
  </si>
  <si>
    <t xml:space="preserve">687 CHEMIN DES RASTINES         </t>
  </si>
  <si>
    <t xml:space="preserve">VILLA COCODY                    </t>
  </si>
  <si>
    <t>'0643814314754245</t>
  </si>
  <si>
    <t>E20260616145583</t>
  </si>
  <si>
    <t>'3643814314754212</t>
  </si>
  <si>
    <t>E20260616145584</t>
  </si>
  <si>
    <t xml:space="preserve">SATORIZ AUBAGNE                 </t>
  </si>
  <si>
    <t xml:space="preserve">QUARTIER DES JONQUIERS CD2      </t>
  </si>
  <si>
    <t xml:space="preserve">2136 RTE DE GEMENOS             </t>
  </si>
  <si>
    <t xml:space="preserve">'13400     </t>
  </si>
  <si>
    <t>AUBAGNE</t>
  </si>
  <si>
    <t>'1343814314754134</t>
  </si>
  <si>
    <t>'1343814314754145</t>
  </si>
  <si>
    <t>'1343814314754157</t>
  </si>
  <si>
    <t>E20260616145585</t>
  </si>
  <si>
    <t xml:space="preserve">SATORIZ ORNEX                   </t>
  </si>
  <si>
    <t xml:space="preserve">15 RUE DE PERRUET,              </t>
  </si>
  <si>
    <t xml:space="preserve">Z.A LA MALADIERE                </t>
  </si>
  <si>
    <t>ORNEX</t>
  </si>
  <si>
    <t>'0143814314754163</t>
  </si>
  <si>
    <t>'0143814314754170</t>
  </si>
  <si>
    <t>E20260617136472</t>
  </si>
  <si>
    <t xml:space="preserve">ASNIERES MONOPRIX               </t>
  </si>
  <si>
    <t xml:space="preserve">2 RUE DE LA STATION             </t>
  </si>
  <si>
    <t xml:space="preserve">'92600     </t>
  </si>
  <si>
    <t>ASNIERES-SUR-SEINE</t>
  </si>
  <si>
    <t>'9243814314754389</t>
  </si>
  <si>
    <t>E20260617136473</t>
  </si>
  <si>
    <t>'7543814314754223</t>
  </si>
  <si>
    <t>E20260617136474</t>
  </si>
  <si>
    <t xml:space="preserve">'75116     </t>
  </si>
  <si>
    <t>'7543814314754309</t>
  </si>
  <si>
    <t>E20260617136476</t>
  </si>
  <si>
    <t>'2143814314754348</t>
  </si>
  <si>
    <t>E20260617136477</t>
  </si>
  <si>
    <t xml:space="preserve">CHAMPION INES                   </t>
  </si>
  <si>
    <t xml:space="preserve">3 RUE TRUDAINE                  </t>
  </si>
  <si>
    <t>'5143814314754373</t>
  </si>
  <si>
    <t>E20260617136478</t>
  </si>
  <si>
    <t>'7143814314754276</t>
  </si>
  <si>
    <t>E20260617136479</t>
  </si>
  <si>
    <t xml:space="preserve">GRANDE PHARMACIE DE FLEURY      </t>
  </si>
  <si>
    <t xml:space="preserve">24 RUE ROSA-PARKS               </t>
  </si>
  <si>
    <t xml:space="preserve">'91700     </t>
  </si>
  <si>
    <t>FLEURY-MEROGIS</t>
  </si>
  <si>
    <t>'9143814314754317</t>
  </si>
  <si>
    <t>'9143814314754323</t>
  </si>
  <si>
    <t>E20260617136480</t>
  </si>
  <si>
    <t xml:space="preserve">GUISEMBERT AGNES                </t>
  </si>
  <si>
    <t xml:space="preserve">434 RUE MARCEL BELOT            </t>
  </si>
  <si>
    <t xml:space="preserve">'45160     </t>
  </si>
  <si>
    <t>OLIVET</t>
  </si>
  <si>
    <t>'4543814314754405</t>
  </si>
  <si>
    <t>E20260617136481</t>
  </si>
  <si>
    <t>'7043814314754262</t>
  </si>
  <si>
    <t>E20260617136482</t>
  </si>
  <si>
    <t xml:space="preserve">MASSIE CORINNE                  </t>
  </si>
  <si>
    <t xml:space="preserve">23 RUE DE LA PAIX, APPART302    </t>
  </si>
  <si>
    <t>NANTERRE</t>
  </si>
  <si>
    <t>'9243814314754285</t>
  </si>
  <si>
    <t>E20260617136483</t>
  </si>
  <si>
    <t>'6443814314754250</t>
  </si>
  <si>
    <t>E20260617136484</t>
  </si>
  <si>
    <t xml:space="preserve">MAXIXME VIBERT                  </t>
  </si>
  <si>
    <t xml:space="preserve">204 BIS, CCIAL REGIONAL EVRY 2  </t>
  </si>
  <si>
    <t xml:space="preserve">2EME ETAGE                      </t>
  </si>
  <si>
    <t>'9143814314754330</t>
  </si>
  <si>
    <t>E20260617136485</t>
  </si>
  <si>
    <t>'8543814314754356</t>
  </si>
  <si>
    <t>'8543814314754362</t>
  </si>
  <si>
    <t>E20260617223766</t>
  </si>
  <si>
    <t xml:space="preserve">BONAVENTURE FLORIA              </t>
  </si>
  <si>
    <t xml:space="preserve">16 PLACE CLEMENCEAU             </t>
  </si>
  <si>
    <t xml:space="preserve">'49320     </t>
  </si>
  <si>
    <t>BRISSAC QUINCE</t>
  </si>
  <si>
    <t>'4943814314754399</t>
  </si>
  <si>
    <t>E20260617223767</t>
  </si>
  <si>
    <t xml:space="preserve">SATORIZ MANDELIEU               </t>
  </si>
  <si>
    <t xml:space="preserve">LES TOURRADES                   </t>
  </si>
  <si>
    <t xml:space="preserve">85 ALL. LOUIS BLERIOT           </t>
  </si>
  <si>
    <t xml:space="preserve">'06210     </t>
  </si>
  <si>
    <t>MANDELIEU-LA-NAPOULE</t>
  </si>
  <si>
    <t>'0643814314754297</t>
  </si>
  <si>
    <t>E20260618134749</t>
  </si>
  <si>
    <t>'6243814314754468</t>
  </si>
  <si>
    <t>E20260618134750</t>
  </si>
  <si>
    <t xml:space="preserve">DENIEL SANOE                    </t>
  </si>
  <si>
    <t xml:space="preserve">142 RUE DU MRECHAL JOFFRE       </t>
  </si>
  <si>
    <t>PERROS GUIREC</t>
  </si>
  <si>
    <t>'2243814314754495</t>
  </si>
  <si>
    <t>E20260618134751</t>
  </si>
  <si>
    <t>'5143814314754436</t>
  </si>
  <si>
    <t>E20260618134752</t>
  </si>
  <si>
    <t xml:space="preserve">LABILLE VIOLAINE                </t>
  </si>
  <si>
    <t xml:space="preserve">36 RUE DE LA REPUBLIQUE         </t>
  </si>
  <si>
    <t xml:space="preserve">'69250     </t>
  </si>
  <si>
    <t>NEUVILLE-SUR-SAONE</t>
  </si>
  <si>
    <t>'6943814314754481</t>
  </si>
  <si>
    <t>E20260618134753</t>
  </si>
  <si>
    <t xml:space="preserve">LEFEU GUILLAUME                 </t>
  </si>
  <si>
    <t xml:space="preserve">2 RUE DE RESERVOIRS             </t>
  </si>
  <si>
    <t xml:space="preserve">APT 305                         </t>
  </si>
  <si>
    <t>'7843814314754507</t>
  </si>
  <si>
    <t>'7843814314754513</t>
  </si>
  <si>
    <t>E20260618134754</t>
  </si>
  <si>
    <t>'9243814314754412</t>
  </si>
  <si>
    <t>E20260618134755</t>
  </si>
  <si>
    <t xml:space="preserve">MEURISSE CLARA                  </t>
  </si>
  <si>
    <t xml:space="preserve">25 AVENUE DU PARMELAN           </t>
  </si>
  <si>
    <t>'7443814314754525</t>
  </si>
  <si>
    <t>'7443814314754537</t>
  </si>
  <si>
    <t>'7443814314754543</t>
  </si>
  <si>
    <t>E20260618134756</t>
  </si>
  <si>
    <t xml:space="preserve">SATORIZ VENDENHEIM              </t>
  </si>
  <si>
    <t xml:space="preserve">15 RUE DU COMMERCE,             </t>
  </si>
  <si>
    <t xml:space="preserve">'67550     </t>
  </si>
  <si>
    <t>VENDENHEIM</t>
  </si>
  <si>
    <t>'6743814314754441</t>
  </si>
  <si>
    <t>'6743814314754458</t>
  </si>
  <si>
    <t>E20260618134757</t>
  </si>
  <si>
    <t xml:space="preserve">TRONTIN GUILLAUME               </t>
  </si>
  <si>
    <t xml:space="preserve">30 RUE DURANTIN                 </t>
  </si>
  <si>
    <t>'7543814314754471</t>
  </si>
  <si>
    <t>E20260618219122</t>
  </si>
  <si>
    <t>'3543814314754428</t>
  </si>
  <si>
    <t>E20260619122775</t>
  </si>
  <si>
    <t xml:space="preserve">AGOSTINI ERINE                  </t>
  </si>
  <si>
    <t xml:space="preserve">3 RUE DES MESSNGES              </t>
  </si>
  <si>
    <t xml:space="preserve">'35650     </t>
  </si>
  <si>
    <t>LE FHEU</t>
  </si>
  <si>
    <t>'3543814314754555</t>
  </si>
  <si>
    <t>E20260619284055</t>
  </si>
  <si>
    <t>'2183814314003143</t>
  </si>
  <si>
    <t>E20260619284058</t>
  </si>
  <si>
    <t>'7543814314754655</t>
  </si>
  <si>
    <t>E20260619352701</t>
  </si>
  <si>
    <t xml:space="preserve">CHADER M                        </t>
  </si>
  <si>
    <t xml:space="preserve">1ERE AVENUE - 2EME RUE          </t>
  </si>
  <si>
    <t xml:space="preserve">PORTAIL N 2                     </t>
  </si>
  <si>
    <t xml:space="preserve">'06510     </t>
  </si>
  <si>
    <t>CARROS</t>
  </si>
  <si>
    <t>'0643814314754562</t>
  </si>
  <si>
    <t>'0643814314754579</t>
  </si>
  <si>
    <t>'0643814314754585</t>
  </si>
  <si>
    <t>'0643814314754591</t>
  </si>
  <si>
    <t>'0643814314754602</t>
  </si>
  <si>
    <t>'0643814314754619</t>
  </si>
  <si>
    <t>'0643814314754625</t>
  </si>
  <si>
    <t>'0643814314754631</t>
  </si>
  <si>
    <t>'0643814314754648</t>
  </si>
  <si>
    <t>E20260619364967</t>
  </si>
  <si>
    <t xml:space="preserve">LE MEE CATHERINE                </t>
  </si>
  <si>
    <t xml:space="preserve">11 RUE DE RETHONDES             </t>
  </si>
  <si>
    <t xml:space="preserve">'95100     </t>
  </si>
  <si>
    <t>ARGENTEUIL</t>
  </si>
  <si>
    <t>'9543814314754754</t>
  </si>
  <si>
    <t>E20260622129322</t>
  </si>
  <si>
    <t>'3543814314754814</t>
  </si>
  <si>
    <t>E20260622129323</t>
  </si>
  <si>
    <t>'8543814314754765</t>
  </si>
  <si>
    <t>E20260622129324</t>
  </si>
  <si>
    <t>'1843814314754730</t>
  </si>
  <si>
    <t>E20260622129325</t>
  </si>
  <si>
    <t xml:space="preserve">BONNICHON VALERIE               </t>
  </si>
  <si>
    <t xml:space="preserve">6 PLACE BROSSON                 </t>
  </si>
  <si>
    <t xml:space="preserve">'63140     </t>
  </si>
  <si>
    <t>CHATEL GUYON</t>
  </si>
  <si>
    <t>'6343814314754822</t>
  </si>
  <si>
    <t>E20260622129326</t>
  </si>
  <si>
    <t xml:space="preserve">BROSSETTE CHARLES               </t>
  </si>
  <si>
    <t xml:space="preserve">3 PLACE DE LA LIBERTE           </t>
  </si>
  <si>
    <t xml:space="preserve">'69270     </t>
  </si>
  <si>
    <t>FONTAINES SUR SAONE</t>
  </si>
  <si>
    <t>'6943814314754745</t>
  </si>
  <si>
    <t>E20260622129327</t>
  </si>
  <si>
    <t>'9443814314754803</t>
  </si>
  <si>
    <t>E20260622129329</t>
  </si>
  <si>
    <t xml:space="preserve">DEL OLMO JOACHIM                </t>
  </si>
  <si>
    <t xml:space="preserve">10 PLACE DU NOMBRE D'OR         </t>
  </si>
  <si>
    <t>'3443814314754679</t>
  </si>
  <si>
    <t>E20260622129330</t>
  </si>
  <si>
    <t>'4443814314754841</t>
  </si>
  <si>
    <t>E20260622129331</t>
  </si>
  <si>
    <t>'7143814314754777</t>
  </si>
  <si>
    <t>E20260622129333</t>
  </si>
  <si>
    <t xml:space="preserve">FRISON ELISA                    </t>
  </si>
  <si>
    <t xml:space="preserve">17 RUE DE LA FOIRE              </t>
  </si>
  <si>
    <t xml:space="preserve">'34120     </t>
  </si>
  <si>
    <t>PEZENAS</t>
  </si>
  <si>
    <t>'3443814314754725</t>
  </si>
  <si>
    <t>E20260622129334</t>
  </si>
  <si>
    <t>'8443814314754797</t>
  </si>
  <si>
    <t>E20260622129335</t>
  </si>
  <si>
    <t>'2643814314754839</t>
  </si>
  <si>
    <t>E20260622129336</t>
  </si>
  <si>
    <t>'5443814314754703</t>
  </si>
  <si>
    <t>E20260622129337</t>
  </si>
  <si>
    <t xml:space="preserve">LALU ELISE                      </t>
  </si>
  <si>
    <t xml:space="preserve">11 RUE TAILLEFER                </t>
  </si>
  <si>
    <t xml:space="preserve">'24000     </t>
  </si>
  <si>
    <t>PERIGUEUX</t>
  </si>
  <si>
    <t>'2443814314754713</t>
  </si>
  <si>
    <t>E20260622213008</t>
  </si>
  <si>
    <t xml:space="preserve">DESTAILLEUR VIRGINIE            </t>
  </si>
  <si>
    <t xml:space="preserve">81 GRANDE RUE                   </t>
  </si>
  <si>
    <t xml:space="preserve">'74200     </t>
  </si>
  <si>
    <t>THONON-LES-BAINS</t>
  </si>
  <si>
    <t>'7443814314754693</t>
  </si>
  <si>
    <t>E20260622213011</t>
  </si>
  <si>
    <t xml:space="preserve">VILLARD FRANK                   </t>
  </si>
  <si>
    <t xml:space="preserve">19 RUE DES BOUCHERIES           </t>
  </si>
  <si>
    <t xml:space="preserve">'29000     </t>
  </si>
  <si>
    <t>QUIMPER</t>
  </si>
  <si>
    <t>'2943814314754686</t>
  </si>
  <si>
    <t>E20260622227103</t>
  </si>
  <si>
    <t xml:space="preserve">PICHET ANNE                     </t>
  </si>
  <si>
    <t xml:space="preserve">2 BIS RUE DES FAUVETTES         </t>
  </si>
  <si>
    <t xml:space="preserve">'66300     </t>
  </si>
  <si>
    <t>THUIR</t>
  </si>
  <si>
    <t>'6643814314754784</t>
  </si>
  <si>
    <t>E20260622230454</t>
  </si>
  <si>
    <t>'1443814314754661</t>
  </si>
  <si>
    <t>E20260623129965</t>
  </si>
  <si>
    <t>'7543814314755223</t>
  </si>
  <si>
    <t>'7543814314755230</t>
  </si>
  <si>
    <t>E20260623129966</t>
  </si>
  <si>
    <t>'7543814314754914</t>
  </si>
  <si>
    <t>E20260623129967</t>
  </si>
  <si>
    <t>'9243814314755026</t>
  </si>
  <si>
    <t>E20260623129968</t>
  </si>
  <si>
    <t xml:space="preserve">26 RUE DES VIERGES              </t>
  </si>
  <si>
    <t>'5643814314754933</t>
  </si>
  <si>
    <t>E20260623129969</t>
  </si>
  <si>
    <t>'2143814314755319</t>
  </si>
  <si>
    <t>'2143814314755325</t>
  </si>
  <si>
    <t>E20260623129970</t>
  </si>
  <si>
    <t xml:space="preserve">BOULAY CHARLENE                 </t>
  </si>
  <si>
    <t xml:space="preserve">25 RUE DES POELIERS             </t>
  </si>
  <si>
    <t xml:space="preserve">'49000     </t>
  </si>
  <si>
    <t>'4943814314755065</t>
  </si>
  <si>
    <t>E20260623129971</t>
  </si>
  <si>
    <t xml:space="preserve">1 RUE DES GRANDES ECOLES        </t>
  </si>
  <si>
    <t>'8643814314754877</t>
  </si>
  <si>
    <t>E20260623129972</t>
  </si>
  <si>
    <t xml:space="preserve">CAMBLONG JOEL                   </t>
  </si>
  <si>
    <t>1 AVENUE DU GENERAL LECLERC GALE</t>
  </si>
  <si>
    <t xml:space="preserve">COMMERCIALE HYPERMARCHE AUCHAN  </t>
  </si>
  <si>
    <t>'6443814314755100</t>
  </si>
  <si>
    <t>E20260623129973</t>
  </si>
  <si>
    <t>'6343814314754885</t>
  </si>
  <si>
    <t>E20260623129974</t>
  </si>
  <si>
    <t>'2543814314754952</t>
  </si>
  <si>
    <t>E20260623129975</t>
  </si>
  <si>
    <t xml:space="preserve">CORNU ROMAIN                    </t>
  </si>
  <si>
    <t xml:space="preserve">37 RUE D'ESBLY                  </t>
  </si>
  <si>
    <t xml:space="preserve">'77700     </t>
  </si>
  <si>
    <t>COUPVRAY</t>
  </si>
  <si>
    <t>'7743814314755303</t>
  </si>
  <si>
    <t>E20260623129977</t>
  </si>
  <si>
    <t>'8043814314755160</t>
  </si>
  <si>
    <t>E20260623129978</t>
  </si>
  <si>
    <t>'7543814314755079</t>
  </si>
  <si>
    <t>E20260623129979</t>
  </si>
  <si>
    <t>'1043814314754852</t>
  </si>
  <si>
    <t>E20260623129980</t>
  </si>
  <si>
    <t>'7643814314755174</t>
  </si>
  <si>
    <t>E20260623129981</t>
  </si>
  <si>
    <t xml:space="preserve">GIBASSIER MARTINE               </t>
  </si>
  <si>
    <t xml:space="preserve">20 RUE DE FLEUREY               </t>
  </si>
  <si>
    <t>MONT SAINT JEAN</t>
  </si>
  <si>
    <t>'2143814314754895</t>
  </si>
  <si>
    <t>E20260623129983</t>
  </si>
  <si>
    <t xml:space="preserve">LARDY NATHALIE                  </t>
  </si>
  <si>
    <t xml:space="preserve">20 RUE DES PIERRIERES           </t>
  </si>
  <si>
    <t xml:space="preserve">'79400     </t>
  </si>
  <si>
    <t>SAINT-MARTIN-DE-SAINT-MAIXE</t>
  </si>
  <si>
    <t>'7943814314755147</t>
  </si>
  <si>
    <t>E20260623129984</t>
  </si>
  <si>
    <t xml:space="preserve">LAYADI HAYAT                    </t>
  </si>
  <si>
    <t xml:space="preserve">7 RUE MONTGALLET                </t>
  </si>
  <si>
    <t>'7543814314755246</t>
  </si>
  <si>
    <t>E20260623129985</t>
  </si>
  <si>
    <t xml:space="preserve">LIBRAIRIE LIRAGIF               </t>
  </si>
  <si>
    <t xml:space="preserve">15 SQ. DE LA MAIRIE             </t>
  </si>
  <si>
    <t xml:space="preserve">'91190     </t>
  </si>
  <si>
    <t>GIF-SUR-YVETTE</t>
  </si>
  <si>
    <t>'9143814314754974</t>
  </si>
  <si>
    <t>E20260623129986</t>
  </si>
  <si>
    <t>'5943814314755198</t>
  </si>
  <si>
    <t>E20260623129987</t>
  </si>
  <si>
    <t xml:space="preserve">MANESSIER ANNIE                 </t>
  </si>
  <si>
    <t xml:space="preserve">1 RUE DES FRENES                </t>
  </si>
  <si>
    <t xml:space="preserve">VILLA CIRTA                     </t>
  </si>
  <si>
    <t xml:space="preserve">'64160     </t>
  </si>
  <si>
    <t>MORLAAS</t>
  </si>
  <si>
    <t>'6443814314754945</t>
  </si>
  <si>
    <t>E20260623129988</t>
  </si>
  <si>
    <t xml:space="preserve">MANNA LUCILE                    </t>
  </si>
  <si>
    <t xml:space="preserve">16 AVENUE GEORGES CLEMENCEAU    </t>
  </si>
  <si>
    <t>'5943814314755090</t>
  </si>
  <si>
    <t>E20260623129989</t>
  </si>
  <si>
    <t xml:space="preserve">MARICAL ISABELLE                </t>
  </si>
  <si>
    <t xml:space="preserve">27 RUE LESUEUR                  </t>
  </si>
  <si>
    <t>'7643814314755116</t>
  </si>
  <si>
    <t>E20260623129990</t>
  </si>
  <si>
    <t>'1343814314755134</t>
  </si>
  <si>
    <t>E20260623129991</t>
  </si>
  <si>
    <t xml:space="preserve">MONIER ANNE                     </t>
  </si>
  <si>
    <t xml:space="preserve">7, RUE VERSIGNY                 </t>
  </si>
  <si>
    <t>'7543814314755125</t>
  </si>
  <si>
    <t>E20260623129993</t>
  </si>
  <si>
    <t>'1343814314754969</t>
  </si>
  <si>
    <t>E20260623129994</t>
  </si>
  <si>
    <t xml:space="preserve">PELLUAU CELINE                  </t>
  </si>
  <si>
    <t xml:space="preserve">111 RUE ARISTIDE BRIAND         </t>
  </si>
  <si>
    <t xml:space="preserve">'53140     </t>
  </si>
  <si>
    <t>PRE EN PAIL</t>
  </si>
  <si>
    <t>'5343814314754983</t>
  </si>
  <si>
    <t>E20260623129995</t>
  </si>
  <si>
    <t xml:space="preserve">PERBET MARIE-GAELLE             </t>
  </si>
  <si>
    <t xml:space="preserve">10 ALL. DE MONTBARNIER          </t>
  </si>
  <si>
    <t>'43</t>
  </si>
  <si>
    <t xml:space="preserve">'43200     </t>
  </si>
  <si>
    <t>YSSINGEAUX</t>
  </si>
  <si>
    <t>'4343814314755200</t>
  </si>
  <si>
    <t>E20260623129996</t>
  </si>
  <si>
    <t>'4543814314755331</t>
  </si>
  <si>
    <t>'4543814314755348</t>
  </si>
  <si>
    <t>'4543814314755354</t>
  </si>
  <si>
    <t>'4543814314755365</t>
  </si>
  <si>
    <t>'4543814314755377</t>
  </si>
  <si>
    <t>E20260623129997</t>
  </si>
  <si>
    <t>'1443814314755217</t>
  </si>
  <si>
    <t>E20260623129998</t>
  </si>
  <si>
    <t>'1743814314754900</t>
  </si>
  <si>
    <t>E20260623129999</t>
  </si>
  <si>
    <t>'7543814314755040</t>
  </si>
  <si>
    <t>E20260623130000</t>
  </si>
  <si>
    <t>'7543814314755033</t>
  </si>
  <si>
    <t>E20260623130001</t>
  </si>
  <si>
    <t xml:space="preserve">TROUVE ROMANE                   </t>
  </si>
  <si>
    <t xml:space="preserve">3 RUE VICTOR HUGO               </t>
  </si>
  <si>
    <t xml:space="preserve">'17100     </t>
  </si>
  <si>
    <t>SAINTES</t>
  </si>
  <si>
    <t>'1743814314755006</t>
  </si>
  <si>
    <t>E20260623130002</t>
  </si>
  <si>
    <t xml:space="preserve">VAZEILLE LAURINE                </t>
  </si>
  <si>
    <t>24 RUE DE L HOTEL DE VILLE 63200</t>
  </si>
  <si>
    <t xml:space="preserve">OM                              </t>
  </si>
  <si>
    <t xml:space="preserve">'63200     </t>
  </si>
  <si>
    <t>RIOM</t>
  </si>
  <si>
    <t>'6343814314755154</t>
  </si>
  <si>
    <t>E20260623130004</t>
  </si>
  <si>
    <t xml:space="preserve">YVRAI DENIS                     </t>
  </si>
  <si>
    <t xml:space="preserve">31 AVENUE DE L'ILE BRUNE        </t>
  </si>
  <si>
    <t xml:space="preserve">'38120     </t>
  </si>
  <si>
    <t>SAINT-EGREVE</t>
  </si>
  <si>
    <t>'3843814314754925</t>
  </si>
  <si>
    <t>E20260623130005</t>
  </si>
  <si>
    <t>'7543814314755056</t>
  </si>
  <si>
    <t>E20260623214261</t>
  </si>
  <si>
    <t xml:space="preserve">CUIGUILLERE CLEMENTINE          </t>
  </si>
  <si>
    <t xml:space="preserve">54 AVENUE ALBERT THOMAS         </t>
  </si>
  <si>
    <t xml:space="preserve">'81400     </t>
  </si>
  <si>
    <t>CARMAUX</t>
  </si>
  <si>
    <t>'8143814314755081</t>
  </si>
  <si>
    <t>E20260623214262</t>
  </si>
  <si>
    <t xml:space="preserve">GILVESTRE MATHILDE              </t>
  </si>
  <si>
    <t xml:space="preserve">52 RUE DE LA MADELEINE          </t>
  </si>
  <si>
    <t xml:space="preserve">'35410     </t>
  </si>
  <si>
    <t>CHATEAUGIRON</t>
  </si>
  <si>
    <t>'3543814314754866</t>
  </si>
  <si>
    <t>E20260623214263</t>
  </si>
  <si>
    <t>'4743814314755019</t>
  </si>
  <si>
    <t>E20260623214264</t>
  </si>
  <si>
    <t>'3543814314755181</t>
  </si>
  <si>
    <t>E20260624006613</t>
  </si>
  <si>
    <t>'2743814314754992</t>
  </si>
  <si>
    <t>E20260624133051</t>
  </si>
  <si>
    <t>XXXXXXXXXXXXXXXXXXXXXXXXXXXXXXXX</t>
  </si>
  <si>
    <t>XXXXXXXXXXXXXXXXXXXXXXXXXXX</t>
  </si>
  <si>
    <t>'7543814314755488</t>
  </si>
  <si>
    <t>E20260624133053</t>
  </si>
  <si>
    <t>'2183814314003150</t>
  </si>
  <si>
    <t>'2183814314003166</t>
  </si>
  <si>
    <t>'2183814314003172</t>
  </si>
  <si>
    <t>'2183814314003189</t>
  </si>
  <si>
    <t>'2183814314003195</t>
  </si>
  <si>
    <t>E20260624133054</t>
  </si>
  <si>
    <t xml:space="preserve">BERNEDE LUCIE                   </t>
  </si>
  <si>
    <t xml:space="preserve">61 GRAND RUE                    </t>
  </si>
  <si>
    <t xml:space="preserve">'47700     </t>
  </si>
  <si>
    <t>CASTELJALOUX</t>
  </si>
  <si>
    <t>'4743814314755445</t>
  </si>
  <si>
    <t>E20260624133056</t>
  </si>
  <si>
    <t xml:space="preserve">DU CENTRE PHARMACIE             </t>
  </si>
  <si>
    <t xml:space="preserve">85 ALLEE JACQUES BREL           </t>
  </si>
  <si>
    <t xml:space="preserve">'34470     </t>
  </si>
  <si>
    <t>PEROLS</t>
  </si>
  <si>
    <t>'3443814314756535</t>
  </si>
  <si>
    <t>'3443814314756541</t>
  </si>
  <si>
    <t>E20260624133058</t>
  </si>
  <si>
    <t>'9243814314755464</t>
  </si>
  <si>
    <t>E20260624133059</t>
  </si>
  <si>
    <t xml:space="preserve">EMMA BOILLEY                    </t>
  </si>
  <si>
    <t xml:space="preserve">40 RUE DU GRAND GIGOGNAN        </t>
  </si>
  <si>
    <t>'8443814314756019</t>
  </si>
  <si>
    <t>E20260624133060</t>
  </si>
  <si>
    <t xml:space="preserve">FATTIER ALICIA                  </t>
  </si>
  <si>
    <t xml:space="preserve">168 RUE DU DOCTEUR PACCARD      </t>
  </si>
  <si>
    <t>'7443814314756485</t>
  </si>
  <si>
    <t>'7443814314756497</t>
  </si>
  <si>
    <t>E20260624133061</t>
  </si>
  <si>
    <t xml:space="preserve">GAUTIER BENJAMIN                </t>
  </si>
  <si>
    <t xml:space="preserve">7 CHEMIN DE CHARVERY            </t>
  </si>
  <si>
    <t xml:space="preserve">'69380     </t>
  </si>
  <si>
    <t>LISSIEU</t>
  </si>
  <si>
    <t>'6943814314756509</t>
  </si>
  <si>
    <t>'6943814314756515</t>
  </si>
  <si>
    <t>E20260624133062</t>
  </si>
  <si>
    <t xml:space="preserve">JEAN BAPTISTE HENNEGUIER        </t>
  </si>
  <si>
    <t xml:space="preserve">2 PLACE LOUIS XI                </t>
  </si>
  <si>
    <t>'4543814314755383</t>
  </si>
  <si>
    <t>'4543814314755390</t>
  </si>
  <si>
    <t>E20260624133063</t>
  </si>
  <si>
    <t>'5943814314756526</t>
  </si>
  <si>
    <t>E20260624133064</t>
  </si>
  <si>
    <t xml:space="preserve">M MONOPRIX SEBASTOPOL           </t>
  </si>
  <si>
    <t xml:space="preserve">95 BD SEBASTOPOL                </t>
  </si>
  <si>
    <t>PARIS 2E  ARRONDISSEMENT</t>
  </si>
  <si>
    <t>'7543814314756177</t>
  </si>
  <si>
    <t>E20260624133065</t>
  </si>
  <si>
    <t>'5743814314755452</t>
  </si>
  <si>
    <t>E20260624133066</t>
  </si>
  <si>
    <t xml:space="preserve">MONOPRIX  AIX MIRABEAU          </t>
  </si>
  <si>
    <t xml:space="preserve">RUE COURTEISSADE                </t>
  </si>
  <si>
    <t>'1343814314755785</t>
  </si>
  <si>
    <t>E20260624133067</t>
  </si>
  <si>
    <t xml:space="preserve">MONOPRIX  ARCUEIL               </t>
  </si>
  <si>
    <t xml:space="preserve">CC LA VACHE NOIRE               </t>
  </si>
  <si>
    <t xml:space="preserve">AIRE DE LIVRAISON NORD N 2      </t>
  </si>
  <si>
    <t xml:space="preserve">'94110     </t>
  </si>
  <si>
    <t>ARCUEIL</t>
  </si>
  <si>
    <t>'9443814314755728</t>
  </si>
  <si>
    <t>E20260624133068</t>
  </si>
  <si>
    <t xml:space="preserve">MONOPRIX  ASNIERES              </t>
  </si>
  <si>
    <t xml:space="preserve">1 RUE P. DURAND                 </t>
  </si>
  <si>
    <t>'9243814314755579</t>
  </si>
  <si>
    <t>E20260624133069</t>
  </si>
  <si>
    <t xml:space="preserve">MONOPRIX  BEAUGRENELLE          </t>
  </si>
  <si>
    <t xml:space="preserve">19 RUE LINOIS                   </t>
  </si>
  <si>
    <t xml:space="preserve">MONOPRIX                        </t>
  </si>
  <si>
    <t xml:space="preserve">'75015     </t>
  </si>
  <si>
    <t>PARIS 15E  ARRONDISSEMENT</t>
  </si>
  <si>
    <t>'7543814314755610</t>
  </si>
  <si>
    <t>E20260624133070</t>
  </si>
  <si>
    <t xml:space="preserve">MONOPRIX  BIEVRE                </t>
  </si>
  <si>
    <t xml:space="preserve">42 RUE DAVIEL                   </t>
  </si>
  <si>
    <t>PARIS 13E  ARRONDISSEMENT</t>
  </si>
  <si>
    <t>'7543814314755845</t>
  </si>
  <si>
    <t>E20260624133071</t>
  </si>
  <si>
    <t xml:space="preserve">MONOPRIX  BOURGUIGNON           </t>
  </si>
  <si>
    <t xml:space="preserve">15BIS RUE DU CHALET             </t>
  </si>
  <si>
    <t>'9243814314755988</t>
  </si>
  <si>
    <t>E20260624133072</t>
  </si>
  <si>
    <t xml:space="preserve">MONOPRIX  BRUYERES              </t>
  </si>
  <si>
    <t xml:space="preserve">40 RUE FRANKLIN                 </t>
  </si>
  <si>
    <t xml:space="preserve">'92400     </t>
  </si>
  <si>
    <t>COURBEVOIE</t>
  </si>
  <si>
    <t>'9243814314755867</t>
  </si>
  <si>
    <t>E20260624133073</t>
  </si>
  <si>
    <t xml:space="preserve">MONOPRIX  CAEN                  </t>
  </si>
  <si>
    <t xml:space="preserve">4 RUE DU GAL GIRAUD             </t>
  </si>
  <si>
    <t xml:space="preserve">'14011     </t>
  </si>
  <si>
    <t>'1443814314755914</t>
  </si>
  <si>
    <t>E20260624133074</t>
  </si>
  <si>
    <t xml:space="preserve">MONOPRIX  CANEBIERE             </t>
  </si>
  <si>
    <t xml:space="preserve">6 RUE PAVILLON                  </t>
  </si>
  <si>
    <t xml:space="preserve">'13001     </t>
  </si>
  <si>
    <t>MARSEILLE 1ER ARRONDISSEMEN</t>
  </si>
  <si>
    <t>'1343814314755952</t>
  </si>
  <si>
    <t>E20260624133075</t>
  </si>
  <si>
    <t xml:space="preserve">MONOPRIX  CANNES                </t>
  </si>
  <si>
    <t xml:space="preserve">9 RUE BATTURA                   </t>
  </si>
  <si>
    <t xml:space="preserve">'06400     </t>
  </si>
  <si>
    <t>CANNES</t>
  </si>
  <si>
    <t>'0643814314755936</t>
  </si>
  <si>
    <t>E20260624133076</t>
  </si>
  <si>
    <t xml:space="preserve">MONOPRIX  CHALON SUR SAONE      </t>
  </si>
  <si>
    <t xml:space="preserve">4 RUE CARNOT                    </t>
  </si>
  <si>
    <t>'7143814314755805</t>
  </si>
  <si>
    <t>E20260624133077</t>
  </si>
  <si>
    <t xml:space="preserve">MONOPRIX AIX LES BAINS          </t>
  </si>
  <si>
    <t xml:space="preserve">7 RUE HENRI MURGER              </t>
  </si>
  <si>
    <t>AIX-LES-BAINS</t>
  </si>
  <si>
    <t>'7343814314755771</t>
  </si>
  <si>
    <t>E20260624133079</t>
  </si>
  <si>
    <t xml:space="preserve">MONOPRIX ANNECY COURIER         </t>
  </si>
  <si>
    <t xml:space="preserve">4 BD DECOUZ                     </t>
  </si>
  <si>
    <t>'7443814314755756</t>
  </si>
  <si>
    <t>E20260624133081</t>
  </si>
  <si>
    <t xml:space="preserve">MONOPRIX AVIGNON PN             </t>
  </si>
  <si>
    <t xml:space="preserve">8 RUE DU COLLEGE D'ANNECY       </t>
  </si>
  <si>
    <t>'8443814314755660</t>
  </si>
  <si>
    <t>E20260624133083</t>
  </si>
  <si>
    <t xml:space="preserve">MONOPRIX BELLEVILLE             </t>
  </si>
  <si>
    <t xml:space="preserve">6 RUE LOUVIN                    </t>
  </si>
  <si>
    <t>PARIS 19E  ARRONDISSEMENT</t>
  </si>
  <si>
    <t>'7543814314755908</t>
  </si>
  <si>
    <t>E20260624133084</t>
  </si>
  <si>
    <t xml:space="preserve">MONOPRIX BIDAULT MONSIEUR       </t>
  </si>
  <si>
    <t xml:space="preserve">258 AVENUE DU PRADO             </t>
  </si>
  <si>
    <t xml:space="preserve">'13008     </t>
  </si>
  <si>
    <t>MARSEILLE 8E  ARRONDISSEMEN</t>
  </si>
  <si>
    <t>'1343814314756036</t>
  </si>
  <si>
    <t>E20260624133085</t>
  </si>
  <si>
    <t xml:space="preserve">MONOPRIX BORDEAUX ST CHRISTOLY  </t>
  </si>
  <si>
    <t xml:space="preserve">19 RUE DU PERE LOUIS BUREAU     </t>
  </si>
  <si>
    <t xml:space="preserve">BUREAU 6                        </t>
  </si>
  <si>
    <t>'3343814314756112</t>
  </si>
  <si>
    <t>E20260624133086</t>
  </si>
  <si>
    <t xml:space="preserve">MONOPRIX BOURG LA REINE         </t>
  </si>
  <si>
    <t xml:space="preserve">98 AV DU GENERAL LECLERC        </t>
  </si>
  <si>
    <t xml:space="preserve">'92340     </t>
  </si>
  <si>
    <t>BOURG-LA-REINE</t>
  </si>
  <si>
    <t>'9243814314755873</t>
  </si>
  <si>
    <t>E20260624133087</t>
  </si>
  <si>
    <t xml:space="preserve">MONOPRIX CHAMPS ELYSEES         </t>
  </si>
  <si>
    <t xml:space="preserve">109 RUE DE LA BOETIE            </t>
  </si>
  <si>
    <t>PARIS 8E  ARRONDISSEMENT</t>
  </si>
  <si>
    <t>'7543814314756223</t>
  </si>
  <si>
    <t>E20260624133088</t>
  </si>
  <si>
    <t xml:space="preserve">MONOPRIX CHARENTON              </t>
  </si>
  <si>
    <t xml:space="preserve">28 RUE VICTOR HUGO              </t>
  </si>
  <si>
    <t xml:space="preserve">'94220     </t>
  </si>
  <si>
    <t>CHARENTON-LE-PONT</t>
  </si>
  <si>
    <t>'9443814314756240</t>
  </si>
  <si>
    <t>E20260624133089</t>
  </si>
  <si>
    <t xml:space="preserve">MONOPRIX CHERRAK NADIA          </t>
  </si>
  <si>
    <t xml:space="preserve">31 RUE DU DEPART                </t>
  </si>
  <si>
    <t xml:space="preserve">'75014     </t>
  </si>
  <si>
    <t>PARIS 14E  ARRONDISSEMENT</t>
  </si>
  <si>
    <t>'7543814314756062</t>
  </si>
  <si>
    <t>E20260624133090</t>
  </si>
  <si>
    <t xml:space="preserve">MONOPRIX CLERMONT FERRAND       </t>
  </si>
  <si>
    <t xml:space="preserve">3 RUE DE LA PREFECTURE          </t>
  </si>
  <si>
    <t>'6343814314756315</t>
  </si>
  <si>
    <t>E20260624133091</t>
  </si>
  <si>
    <t xml:space="preserve">MONOPRIX COLMAR                 </t>
  </si>
  <si>
    <t xml:space="preserve">RUE DES CLOCHES                 </t>
  </si>
  <si>
    <t xml:space="preserve">'68000     </t>
  </si>
  <si>
    <t>COLMAR</t>
  </si>
  <si>
    <t>'6843814314756386</t>
  </si>
  <si>
    <t>E20260624133092</t>
  </si>
  <si>
    <t xml:space="preserve">MONOPRIX COLOMBIA               </t>
  </si>
  <si>
    <t xml:space="preserve">4 RUE DU MARAIS                 </t>
  </si>
  <si>
    <t>VEZIN LE COOQUET</t>
  </si>
  <si>
    <t>'3543814314756411</t>
  </si>
  <si>
    <t>E20260624133093</t>
  </si>
  <si>
    <t xml:space="preserve">MONOPRIX COMMERCE               </t>
  </si>
  <si>
    <t xml:space="preserve">24 RUE DU COMMERCE              </t>
  </si>
  <si>
    <t>'7543814314755718</t>
  </si>
  <si>
    <t>E20260624133094</t>
  </si>
  <si>
    <t xml:space="preserve">MONOPRIX COMPIEGNE              </t>
  </si>
  <si>
    <t xml:space="preserve">12 RUE PIERRE SAUVAGE           </t>
  </si>
  <si>
    <t xml:space="preserve">'60200     </t>
  </si>
  <si>
    <t>COMPIEGNE</t>
  </si>
  <si>
    <t>'6043814314755745</t>
  </si>
  <si>
    <t>E20260624133095</t>
  </si>
  <si>
    <t xml:space="preserve">MONOPRIX CROIX ROUSSE           </t>
  </si>
  <si>
    <t xml:space="preserve">7 RUE DE CUIRE                  </t>
  </si>
  <si>
    <t>LYON 4E  ARRONDISSEMENT</t>
  </si>
  <si>
    <t>'6943814314755671</t>
  </si>
  <si>
    <t>E20260624133097</t>
  </si>
  <si>
    <t xml:space="preserve">MONOPRIX DUNKERQUE              </t>
  </si>
  <si>
    <t xml:space="preserve">RUE DAVID D'ANGERS              </t>
  </si>
  <si>
    <t xml:space="preserve">'59140     </t>
  </si>
  <si>
    <t>DUNKERQUE</t>
  </si>
  <si>
    <t>'5943814314755647</t>
  </si>
  <si>
    <t>E20260624133099</t>
  </si>
  <si>
    <t xml:space="preserve">MONOPRIX EPINAL                 </t>
  </si>
  <si>
    <t xml:space="preserve">RUE GASTON ZINCK                </t>
  </si>
  <si>
    <t>'88</t>
  </si>
  <si>
    <t xml:space="preserve">'88000     </t>
  </si>
  <si>
    <t>EPINAL</t>
  </si>
  <si>
    <t>'8843814314756440</t>
  </si>
  <si>
    <t>E20260624133100</t>
  </si>
  <si>
    <t xml:space="preserve">MONOPRIX FONTAINEBLEAU          </t>
  </si>
  <si>
    <t xml:space="preserve">23 RUE DU CHATEAU               </t>
  </si>
  <si>
    <t xml:space="preserve">'77300     </t>
  </si>
  <si>
    <t>FONTAINEBLEAU</t>
  </si>
  <si>
    <t>'7743814314756476</t>
  </si>
  <si>
    <t>E20260624133101</t>
  </si>
  <si>
    <t xml:space="preserve">MONOPRIX FORUM DES HALLES       </t>
  </si>
  <si>
    <t xml:space="preserve">101 PORTE BERGER                </t>
  </si>
  <si>
    <t xml:space="preserve">'75001     </t>
  </si>
  <si>
    <t>PARIS 1ER ARRONDISSEMENT</t>
  </si>
  <si>
    <t>'7543814314756465</t>
  </si>
  <si>
    <t>E20260624133102</t>
  </si>
  <si>
    <t xml:space="preserve">MONOPRIX GOBELINS               </t>
  </si>
  <si>
    <t xml:space="preserve">17 RUE DE LA COLLEGIALE         </t>
  </si>
  <si>
    <t>PARIS 5E  ARRONDISSEMENT</t>
  </si>
  <si>
    <t>'7543814314756344</t>
  </si>
  <si>
    <t>E20260624133104</t>
  </si>
  <si>
    <t xml:space="preserve">MONOPRIX INNO POLYGONE          </t>
  </si>
  <si>
    <t xml:space="preserve">511AV DES ETATS DU LANGUEDOC    </t>
  </si>
  <si>
    <t xml:space="preserve">BP 9501                         </t>
  </si>
  <si>
    <t>'3443814314756408</t>
  </si>
  <si>
    <t>E20260624133105</t>
  </si>
  <si>
    <t xml:space="preserve">MONOPRIX ISSY LES MOULINEAUX    </t>
  </si>
  <si>
    <t xml:space="preserve">3 BIS RUE JEAN JAURES           </t>
  </si>
  <si>
    <t xml:space="preserve">'92130     </t>
  </si>
  <si>
    <t>ISSY-LES-MOULINEAUX</t>
  </si>
  <si>
    <t>'9243814314756084</t>
  </si>
  <si>
    <t>E20260624133106</t>
  </si>
  <si>
    <t xml:space="preserve">MONOPRIX ITALIE                 </t>
  </si>
  <si>
    <t xml:space="preserve">13 RUE AUGUSTE PERRET           </t>
  </si>
  <si>
    <t>'7543814314756091</t>
  </si>
  <si>
    <t>E20260624133107</t>
  </si>
  <si>
    <t xml:space="preserve">MONOPRIX LA GARENNE             </t>
  </si>
  <si>
    <t xml:space="preserve">37 / 39 AV JOFFRE               </t>
  </si>
  <si>
    <t xml:space="preserve">'92250     </t>
  </si>
  <si>
    <t>LA GARENNE-COLOMBES</t>
  </si>
  <si>
    <t>'9243814314756055</t>
  </si>
  <si>
    <t>E20260624133108</t>
  </si>
  <si>
    <t xml:space="preserve">MONOPRIX LA ROCHELLE            </t>
  </si>
  <si>
    <t xml:space="preserve">29 RUE ADMYRAUD                 </t>
  </si>
  <si>
    <t>'1743814314756140</t>
  </si>
  <si>
    <t>E20260624133109</t>
  </si>
  <si>
    <t xml:space="preserve">MONOPRIX LAMBERT ALEXIA         </t>
  </si>
  <si>
    <t xml:space="preserve">85 RUE SAINT DENIS              </t>
  </si>
  <si>
    <t xml:space="preserve">'92700     </t>
  </si>
  <si>
    <t>COLOMBES</t>
  </si>
  <si>
    <t>'9243814314756337</t>
  </si>
  <si>
    <t>E20260624133111</t>
  </si>
  <si>
    <t xml:space="preserve">MONOPRIX LE VESINET             </t>
  </si>
  <si>
    <t xml:space="preserve">36 RUE ERNEST ANDRE             </t>
  </si>
  <si>
    <t xml:space="preserve">'78110     </t>
  </si>
  <si>
    <t>LE VESINET</t>
  </si>
  <si>
    <t>'7843814314756104</t>
  </si>
  <si>
    <t>E20260624133112</t>
  </si>
  <si>
    <t xml:space="preserve">MONOPRIX LEVIS                  </t>
  </si>
  <si>
    <t xml:space="preserve">13/15 RUE DE LEVIS              </t>
  </si>
  <si>
    <t>PARIS 17E  ARRONDISSEMENT</t>
  </si>
  <si>
    <t>'7543814314756298</t>
  </si>
  <si>
    <t>E20260624133113</t>
  </si>
  <si>
    <t xml:space="preserve">MONOPRIX LIMOGES                </t>
  </si>
  <si>
    <t xml:space="preserve">12 PLACE DE LA REPUBLIQUE       </t>
  </si>
  <si>
    <t>'8743814314756165</t>
  </si>
  <si>
    <t>E20260624133114</t>
  </si>
  <si>
    <t xml:space="preserve">MONOPRIX LYON GBL               </t>
  </si>
  <si>
    <t xml:space="preserve">2 RUE GROLEE                    </t>
  </si>
  <si>
    <t>LYON 2E  ARRONDISSEMENT</t>
  </si>
  <si>
    <t>'6943814314756158</t>
  </si>
  <si>
    <t>E20260624133115</t>
  </si>
  <si>
    <t xml:space="preserve">MONOPRIX LYON PART DIEU         </t>
  </si>
  <si>
    <t xml:space="preserve">10-12 BLD VIVIER-MERLE          </t>
  </si>
  <si>
    <t>LYON 3E  ARRONDISSEMENT</t>
  </si>
  <si>
    <t>'6943814314756302</t>
  </si>
  <si>
    <t>E20260624133116</t>
  </si>
  <si>
    <t xml:space="preserve">MONOPRIX MARSEILLE TERRASSES    </t>
  </si>
  <si>
    <t xml:space="preserve">PLACE DE LA JOLIETTE CC         </t>
  </si>
  <si>
    <t>MARSEILLE 2E  ARRONDISSEMEN</t>
  </si>
  <si>
    <t>'1343814314756007</t>
  </si>
  <si>
    <t>E20260624133117</t>
  </si>
  <si>
    <t xml:space="preserve">MONOPRIX MEUDON                 </t>
  </si>
  <si>
    <t xml:space="preserve">113/115 RUE DE PARIS            </t>
  </si>
  <si>
    <t xml:space="preserve">'92190     </t>
  </si>
  <si>
    <t>MEUDON</t>
  </si>
  <si>
    <t>'9243814314756049</t>
  </si>
  <si>
    <t>E20260624133118</t>
  </si>
  <si>
    <t xml:space="preserve">MONOPRIX MME DELAVENNE          </t>
  </si>
  <si>
    <t xml:space="preserve">1002 AV.REPUBLIQUE              </t>
  </si>
  <si>
    <t xml:space="preserve">'59700     </t>
  </si>
  <si>
    <t>MARCQ-EN-BAR UL</t>
  </si>
  <si>
    <t>'5943814314755768</t>
  </si>
  <si>
    <t>E20260624133119</t>
  </si>
  <si>
    <t xml:space="preserve">MONOPRIX MONTREUIL              </t>
  </si>
  <si>
    <t xml:space="preserve">19 AV DE LA RESISTANCE          </t>
  </si>
  <si>
    <t>'9343814314755893</t>
  </si>
  <si>
    <t>E20260624133120</t>
  </si>
  <si>
    <t xml:space="preserve">MONOPRIX MOULIN LES HALLES      </t>
  </si>
  <si>
    <t xml:space="preserve">8, PLACE DES HALLES             </t>
  </si>
  <si>
    <t xml:space="preserve">'03007     </t>
  </si>
  <si>
    <t>MOULINS</t>
  </si>
  <si>
    <t>'0343814314755970</t>
  </si>
  <si>
    <t>E20260624133121</t>
  </si>
  <si>
    <t xml:space="preserve">MONOPRIX MOULIN VERT            </t>
  </si>
  <si>
    <t xml:space="preserve">20 IMPASSE DU MOULIN VERT       </t>
  </si>
  <si>
    <t>'7543814314756027</t>
  </si>
  <si>
    <t>E20260624133122</t>
  </si>
  <si>
    <t xml:space="preserve">MONOPRIX MR JAMKOTCHIAN         </t>
  </si>
  <si>
    <t xml:space="preserve">2 AVENUE CHARLES DE GAULE       </t>
  </si>
  <si>
    <t xml:space="preserve">CCIAL PARLY 2                   </t>
  </si>
  <si>
    <t xml:space="preserve">'78150     </t>
  </si>
  <si>
    <t>LE CHESNAY</t>
  </si>
  <si>
    <t>'7843814314755559</t>
  </si>
  <si>
    <t>E20260624133123</t>
  </si>
  <si>
    <t xml:space="preserve">MONOPRIX NANCY                  </t>
  </si>
  <si>
    <t xml:space="preserve">41 RUE DES PONTS                </t>
  </si>
  <si>
    <t>'5443814314755882</t>
  </si>
  <si>
    <t>E20260624133124</t>
  </si>
  <si>
    <t xml:space="preserve">MONOPRIX NANKOU MONSIEUR        </t>
  </si>
  <si>
    <t xml:space="preserve">18, RUE DE PASSY                </t>
  </si>
  <si>
    <t>'7543814314755545</t>
  </si>
  <si>
    <t>E20260624133125</t>
  </si>
  <si>
    <t xml:space="preserve">MONOPRIX NANTES                 </t>
  </si>
  <si>
    <t xml:space="preserve">IMPASSE PARE                    </t>
  </si>
  <si>
    <t xml:space="preserve">'44046     </t>
  </si>
  <si>
    <t>'4443814314755795</t>
  </si>
  <si>
    <t>E20260624133126</t>
  </si>
  <si>
    <t xml:space="preserve">MONOPRIX NICE CIMIEZ            </t>
  </si>
  <si>
    <t xml:space="preserve">8 AV FLIREY                     </t>
  </si>
  <si>
    <t xml:space="preserve">'06000     </t>
  </si>
  <si>
    <t>'0643814314755602</t>
  </si>
  <si>
    <t>E20260624133127</t>
  </si>
  <si>
    <t xml:space="preserve">MONOPRIX NICE GORBELLA          </t>
  </si>
  <si>
    <t xml:space="preserve">AV DU PETIT PATRIMOINE          </t>
  </si>
  <si>
    <t xml:space="preserve">'06100     </t>
  </si>
  <si>
    <t>'0643814314755585</t>
  </si>
  <si>
    <t>E20260624133128</t>
  </si>
  <si>
    <t xml:space="preserve">MONOPRIX OPERA                  </t>
  </si>
  <si>
    <t xml:space="preserve">23 AVENUE DE L'OPREA            </t>
  </si>
  <si>
    <t>PARIS 01</t>
  </si>
  <si>
    <t>'7543814314755563</t>
  </si>
  <si>
    <t>E20260624133129</t>
  </si>
  <si>
    <t xml:space="preserve">MONOPRIX PELLEPORT              </t>
  </si>
  <si>
    <t xml:space="preserve">104 RUE PELLEPORT               </t>
  </si>
  <si>
    <t xml:space="preserve">'75020     </t>
  </si>
  <si>
    <t>PARIS 20E  ARRONDISSEMENT</t>
  </si>
  <si>
    <t>'7543814314755626</t>
  </si>
  <si>
    <t>E20260624133130</t>
  </si>
  <si>
    <t xml:space="preserve">MONOPRIX PERIGUEUX              </t>
  </si>
  <si>
    <t xml:space="preserve">PLACE FRANCHEVILLE              </t>
  </si>
  <si>
    <t>'2443814314755517</t>
  </si>
  <si>
    <t>E20260624133131</t>
  </si>
  <si>
    <t xml:space="preserve">MONOPRIX PETIT MONSIEUR         </t>
  </si>
  <si>
    <t xml:space="preserve">18 RUE DE LA GRANDE FONTAINE    </t>
  </si>
  <si>
    <t xml:space="preserve">'78100     </t>
  </si>
  <si>
    <t>SAINT-GERMAIN-EN-LAYE</t>
  </si>
  <si>
    <t>'7843814314755922</t>
  </si>
  <si>
    <t>E20260624133132</t>
  </si>
  <si>
    <t xml:space="preserve">MONOPRIX PICPUS                 </t>
  </si>
  <si>
    <t xml:space="preserve">114 RUE PICPUS                  </t>
  </si>
  <si>
    <t>PARIS 12E  ARRONDISSEMENT</t>
  </si>
  <si>
    <t>'7543814314755534</t>
  </si>
  <si>
    <t>E20260624133133</t>
  </si>
  <si>
    <t xml:space="preserve">MONOPRIX PLACE BLANCHE          </t>
  </si>
  <si>
    <t xml:space="preserve">52 RUE FONTAINE                 </t>
  </si>
  <si>
    <t>PARIS 9E  ARRONDISSEMENT</t>
  </si>
  <si>
    <t>'7543814314756396</t>
  </si>
  <si>
    <t>E20260624133134</t>
  </si>
  <si>
    <t xml:space="preserve">MONOPRIX POITIERS               </t>
  </si>
  <si>
    <t xml:space="preserve">CC DES CORDELIERS               </t>
  </si>
  <si>
    <t xml:space="preserve">RUE DES GDES ECOLES             </t>
  </si>
  <si>
    <t>'8643814314755525</t>
  </si>
  <si>
    <t>E20260624133135</t>
  </si>
  <si>
    <t xml:space="preserve">MONOPRIX PORTE DE CHATILLON     </t>
  </si>
  <si>
    <t xml:space="preserve">37 RUE VOLTAIRE                 </t>
  </si>
  <si>
    <t xml:space="preserve">'92240     </t>
  </si>
  <si>
    <t>MALAKOFF</t>
  </si>
  <si>
    <t>'9243814314755838</t>
  </si>
  <si>
    <t>E20260624133137</t>
  </si>
  <si>
    <t xml:space="preserve">MONOPRIX REPUBLIQUE             </t>
  </si>
  <si>
    <t xml:space="preserve">18 RUE PETIT TOUAR              </t>
  </si>
  <si>
    <t>PARIS 3E  ARRONDISSEMENT</t>
  </si>
  <si>
    <t>'7543814314755816</t>
  </si>
  <si>
    <t>E20260624133138</t>
  </si>
  <si>
    <t xml:space="preserve">MONOPRIX ROQUETTE               </t>
  </si>
  <si>
    <t xml:space="preserve">45 RUE GODEFROY CAVAIGNAC       </t>
  </si>
  <si>
    <t>PARIS 11E  ARRONDISSEMENT</t>
  </si>
  <si>
    <t>'7543814314755995</t>
  </si>
  <si>
    <t>E20260624133139</t>
  </si>
  <si>
    <t xml:space="preserve">MONOPRIX RUEIL MALMAISON        </t>
  </si>
  <si>
    <t xml:space="preserve">46-52 RUE DU CHATEAU            </t>
  </si>
  <si>
    <t xml:space="preserve">'92500     </t>
  </si>
  <si>
    <t>RUEIL-MALMAISON</t>
  </si>
  <si>
    <t>'9243814314755965</t>
  </si>
  <si>
    <t>E20260624133140</t>
  </si>
  <si>
    <t xml:space="preserve">MONOPRIX SABLONS                </t>
  </si>
  <si>
    <t xml:space="preserve">72 A 80 AV.C.DE.GAULE           </t>
  </si>
  <si>
    <t xml:space="preserve">'92200     </t>
  </si>
  <si>
    <t>NEUILLY-SUR-SEINE</t>
  </si>
  <si>
    <t>'9243814314756200</t>
  </si>
  <si>
    <t>E20260624133141</t>
  </si>
  <si>
    <t xml:space="preserve">MONOPRIX SAINT MICHEL           </t>
  </si>
  <si>
    <t xml:space="preserve">24 BOULEVARD SAINT-MICHEL       </t>
  </si>
  <si>
    <t>PARIS 6E  ARRONDISSEMENT</t>
  </si>
  <si>
    <t>'7543814314755943</t>
  </si>
  <si>
    <t>E20260624133142</t>
  </si>
  <si>
    <t xml:space="preserve">MONOPRIX ST ANTOINE             </t>
  </si>
  <si>
    <t xml:space="preserve">99 RUE DU FG ST ANTOINE         </t>
  </si>
  <si>
    <t>'7543814314756230</t>
  </si>
  <si>
    <t>E20260624133143</t>
  </si>
  <si>
    <t xml:space="preserve">MONOPRIX ST MANDE II            </t>
  </si>
  <si>
    <t xml:space="preserve">2 AVENUE FOCH                   </t>
  </si>
  <si>
    <t xml:space="preserve">MONO ST MANDE                   </t>
  </si>
  <si>
    <t xml:space="preserve">'94160     </t>
  </si>
  <si>
    <t>SAINT-MANDE</t>
  </si>
  <si>
    <t>'9443814314756072</t>
  </si>
  <si>
    <t>E20260624133144</t>
  </si>
  <si>
    <t xml:space="preserve">MONOPRIX TERNES                 </t>
  </si>
  <si>
    <t xml:space="preserve">25 AVENUE DES TERNES            </t>
  </si>
  <si>
    <t>'7543814314756373</t>
  </si>
  <si>
    <t>E20260624133145</t>
  </si>
  <si>
    <t xml:space="preserve">MONOPRIX THONON                 </t>
  </si>
  <si>
    <t xml:space="preserve">3 RUE DES ARTS                  </t>
  </si>
  <si>
    <t>'7443814314756422</t>
  </si>
  <si>
    <t>E20260624133146</t>
  </si>
  <si>
    <t xml:space="preserve">MONOPRIX TOIT DE BOULOGNE       </t>
  </si>
  <si>
    <t xml:space="preserve">133 RUE DE PARIS                </t>
  </si>
  <si>
    <t>'9243814314756325</t>
  </si>
  <si>
    <t>E20260624133147</t>
  </si>
  <si>
    <t xml:space="preserve">MONOPRIX UNI POTEAU             </t>
  </si>
  <si>
    <t xml:space="preserve">5 RUE LETORT                    </t>
  </si>
  <si>
    <t>PARIS 18E  ARRONDISSEMENT</t>
  </si>
  <si>
    <t>'7543814314755684</t>
  </si>
  <si>
    <t>E20260624133148</t>
  </si>
  <si>
    <t xml:space="preserve">MONOPRIX VANNES                 </t>
  </si>
  <si>
    <t xml:space="preserve">RUE DE LA COUTUME               </t>
  </si>
  <si>
    <t>'5643814314755708</t>
  </si>
  <si>
    <t>E20260624133149</t>
  </si>
  <si>
    <t xml:space="preserve">MONOPRIX VAUGIRARD              </t>
  </si>
  <si>
    <t xml:space="preserve">159 / 169 RUE BLOMET            </t>
  </si>
  <si>
    <t>'7543814314755632</t>
  </si>
  <si>
    <t>E20260624133150</t>
  </si>
  <si>
    <t xml:space="preserve">MONOPRIX VILLEURBANNE           </t>
  </si>
  <si>
    <t xml:space="preserve">30 RUE J.BOURGEY                </t>
  </si>
  <si>
    <t>'6943814314756365</t>
  </si>
  <si>
    <t>E20260624133152</t>
  </si>
  <si>
    <t xml:space="preserve">PERROT SEBASTIEN                </t>
  </si>
  <si>
    <t xml:space="preserve">'62600     </t>
  </si>
  <si>
    <t>BERCK SUR MER</t>
  </si>
  <si>
    <t>'6243814314755400</t>
  </si>
  <si>
    <t>'6243814314755416</t>
  </si>
  <si>
    <t>'6243814314755422</t>
  </si>
  <si>
    <t>E20260624133153</t>
  </si>
  <si>
    <t xml:space="preserve">RODOLPHE VERGNE SARL EUREKA     </t>
  </si>
  <si>
    <t>'4543814314756354</t>
  </si>
  <si>
    <t>E20260624133155</t>
  </si>
  <si>
    <t>'6743814314756216</t>
  </si>
  <si>
    <t>E20260624133157</t>
  </si>
  <si>
    <t>'7543814314755471</t>
  </si>
  <si>
    <t>E20260624215394</t>
  </si>
  <si>
    <t xml:space="preserve">PENTA DI CASINCA                </t>
  </si>
  <si>
    <t>'2124008001966714</t>
  </si>
  <si>
    <t>'2124008001966725</t>
  </si>
  <si>
    <t>E20260624215395</t>
  </si>
  <si>
    <t>'0643814314755504</t>
  </si>
  <si>
    <t>E20260624215396</t>
  </si>
  <si>
    <t xml:space="preserve">DUKIC DANE                      </t>
  </si>
  <si>
    <t xml:space="preserve">6 RUE CHARLES TELLIER           </t>
  </si>
  <si>
    <t xml:space="preserve">'77100     </t>
  </si>
  <si>
    <t>MEAUX</t>
  </si>
  <si>
    <t>'7743814314755435</t>
  </si>
  <si>
    <t>E20260624215397</t>
  </si>
  <si>
    <t xml:space="preserve">MONOPRIX ANNECY CENTRE          </t>
  </si>
  <si>
    <t xml:space="preserve">15 RUE DU COLLEGE               </t>
  </si>
  <si>
    <t>'7443814314756284</t>
  </si>
  <si>
    <t>E20260624215398</t>
  </si>
  <si>
    <t xml:space="preserve">MONOPRIX ARRAS                  </t>
  </si>
  <si>
    <t xml:space="preserve">9 RUE BRIQUET TAILLANDIER       </t>
  </si>
  <si>
    <t xml:space="preserve">'62004     </t>
  </si>
  <si>
    <t>'6243814314755693</t>
  </si>
  <si>
    <t>E20260624215399</t>
  </si>
  <si>
    <t xml:space="preserve">MONOPRIX ENGHIEN                </t>
  </si>
  <si>
    <t xml:space="preserve">2 RUE DU DOCTEUR LERAY          </t>
  </si>
  <si>
    <t xml:space="preserve">'95880     </t>
  </si>
  <si>
    <t>ENGHIEN-LES-BAINS</t>
  </si>
  <si>
    <t>'9543814314755656</t>
  </si>
  <si>
    <t>E20260624215400</t>
  </si>
  <si>
    <t xml:space="preserve">MONOPRIX GRENOBLE               </t>
  </si>
  <si>
    <t xml:space="preserve">22/24 RUE LAFAYETTE             </t>
  </si>
  <si>
    <t>'3843814314756436</t>
  </si>
  <si>
    <t>E20260624215401</t>
  </si>
  <si>
    <t xml:space="preserve">MONOPRIX PUTEAUX                </t>
  </si>
  <si>
    <t xml:space="preserve">19 RUE COLLIN                   </t>
  </si>
  <si>
    <t xml:space="preserve">'92803     </t>
  </si>
  <si>
    <t>'9243814314755855</t>
  </si>
  <si>
    <t>E20260624215402</t>
  </si>
  <si>
    <t xml:space="preserve">MONREAL HELOISE                 </t>
  </si>
  <si>
    <t xml:space="preserve">2 RUE DU PILOU                  </t>
  </si>
  <si>
    <t xml:space="preserve">'66140     </t>
  </si>
  <si>
    <t>CANET-EN-ROUSSILLON</t>
  </si>
  <si>
    <t>'6643814314756133</t>
  </si>
  <si>
    <t>E20260624215403</t>
  </si>
  <si>
    <t>'6343814314756183</t>
  </si>
  <si>
    <t>'6343814314756190</t>
  </si>
  <si>
    <t>E20260624229434</t>
  </si>
  <si>
    <t xml:space="preserve">MONOPRIX BASTIA                 </t>
  </si>
  <si>
    <t xml:space="preserve">JONQUIERS DE PROVENCE           </t>
  </si>
  <si>
    <t xml:space="preserve">'20600     </t>
  </si>
  <si>
    <t>BASTIA</t>
  </si>
  <si>
    <t>'2043814314755599</t>
  </si>
  <si>
    <t>E20260624229435</t>
  </si>
  <si>
    <t xml:space="preserve">SATORIZ VITROLLES               </t>
  </si>
  <si>
    <t xml:space="preserve">76 AV. DENIS PADOVANI,          </t>
  </si>
  <si>
    <t xml:space="preserve">ZAC DU LIOURAT,                 </t>
  </si>
  <si>
    <t xml:space="preserve">'13127     </t>
  </si>
  <si>
    <t>VITROLLES</t>
  </si>
  <si>
    <t>'1343814314756255</t>
  </si>
  <si>
    <t>'1343814314756261</t>
  </si>
  <si>
    <t>'1343814314756278</t>
  </si>
  <si>
    <t>E20260624233029</t>
  </si>
  <si>
    <t xml:space="preserve">MONOPRIX DIJON                  </t>
  </si>
  <si>
    <t xml:space="preserve">RUE BOSSUET                     </t>
  </si>
  <si>
    <t>'2143814314755734</t>
  </si>
  <si>
    <t>E20260625126394</t>
  </si>
  <si>
    <t xml:space="preserve">3 RUE VAVIN                     </t>
  </si>
  <si>
    <t>'7543814314756603</t>
  </si>
  <si>
    <t>E20260625126396</t>
  </si>
  <si>
    <t xml:space="preserve">BOSIO AURELIE                   </t>
  </si>
  <si>
    <t xml:space="preserve">35 RUE DIDEROT                  </t>
  </si>
  <si>
    <t>'4243814314756634</t>
  </si>
  <si>
    <t>'4243814314756645</t>
  </si>
  <si>
    <t>E20260625126397</t>
  </si>
  <si>
    <t>'4243814314756594</t>
  </si>
  <si>
    <t>E20260625126398</t>
  </si>
  <si>
    <t xml:space="preserve">DARDAILLON MARLENE              </t>
  </si>
  <si>
    <t xml:space="preserve">31 RUE DE VILLARD               </t>
  </si>
  <si>
    <t>'0143814314756819</t>
  </si>
  <si>
    <t>E20260625126399</t>
  </si>
  <si>
    <t>'7443814314756848</t>
  </si>
  <si>
    <t>E20260625126400</t>
  </si>
  <si>
    <t xml:space="preserve">DUPONT-FUDAL MURIEL             </t>
  </si>
  <si>
    <t xml:space="preserve">2 BIS COURS XAVIER ARNOSAN      </t>
  </si>
  <si>
    <t>'3343814314756734</t>
  </si>
  <si>
    <t>E20260625126401</t>
  </si>
  <si>
    <t xml:space="preserve">ESTRIGOS PAULINE                </t>
  </si>
  <si>
    <t xml:space="preserve">56 RUE DES BATIGNOLLES          </t>
  </si>
  <si>
    <t>'7543814314756701</t>
  </si>
  <si>
    <t>E20260625126402</t>
  </si>
  <si>
    <t xml:space="preserve">GIBAULT MATHIEU                 </t>
  </si>
  <si>
    <t xml:space="preserve">4 RUE FLECHIER                  </t>
  </si>
  <si>
    <t>'7543814314756760</t>
  </si>
  <si>
    <t>E20260625126404</t>
  </si>
  <si>
    <t xml:space="preserve">JUAN ANGELIQUE                  </t>
  </si>
  <si>
    <t xml:space="preserve">10 RUE MARCEL DASSAULT          </t>
  </si>
  <si>
    <t xml:space="preserve">'78140     </t>
  </si>
  <si>
    <t>VELIZY VILLACOUBLAY</t>
  </si>
  <si>
    <t>'7843814314756657</t>
  </si>
  <si>
    <t>E20260625126405</t>
  </si>
  <si>
    <t>'7543814314756684</t>
  </si>
  <si>
    <t>E20260625126406</t>
  </si>
  <si>
    <t>'5743814314756711</t>
  </si>
  <si>
    <t>E20260625126407</t>
  </si>
  <si>
    <t>'6243814314756693</t>
  </si>
  <si>
    <t>E20260625126408</t>
  </si>
  <si>
    <t xml:space="preserve">TÉL CONTACT : 0624287193        </t>
  </si>
  <si>
    <t>'9524024014087290</t>
  </si>
  <si>
    <t>E20260625126409</t>
  </si>
  <si>
    <t xml:space="preserve">LECUYER MORGANE                 </t>
  </si>
  <si>
    <t xml:space="preserve">271 ROUTE DU GRAND CHEMIN       </t>
  </si>
  <si>
    <t xml:space="preserve">'73370     </t>
  </si>
  <si>
    <t>BOURDEAU</t>
  </si>
  <si>
    <t>'7343814314756834</t>
  </si>
  <si>
    <t>E20260625126411</t>
  </si>
  <si>
    <t xml:space="preserve">MONOPRIX  CAUMARTIN             </t>
  </si>
  <si>
    <t xml:space="preserve">47 RUE DE JOUBERT               </t>
  </si>
  <si>
    <t>'7543814314755822</t>
  </si>
  <si>
    <t>E20260625126412</t>
  </si>
  <si>
    <t xml:space="preserve">MONOPRIX FONTENAY               </t>
  </si>
  <si>
    <t xml:space="preserve">59 RUE ROUBLOT                  </t>
  </si>
  <si>
    <t xml:space="preserve">'94120     </t>
  </si>
  <si>
    <t>FONTENAY-SOUS-BOIS</t>
  </si>
  <si>
    <t>'9443814314756452</t>
  </si>
  <si>
    <t>E20260625126413</t>
  </si>
  <si>
    <t xml:space="preserve">MONOPRIX LE HAVRE               </t>
  </si>
  <si>
    <t xml:space="preserve">38/40 RUE R.COTY                </t>
  </si>
  <si>
    <t>'7643814314756122</t>
  </si>
  <si>
    <t>E20260625126414</t>
  </si>
  <si>
    <t xml:space="preserve">4 RUE EMILE BERNARD             </t>
  </si>
  <si>
    <t>PONT-AVEN</t>
  </si>
  <si>
    <t>'2943814314756795</t>
  </si>
  <si>
    <t>E20260625126416</t>
  </si>
  <si>
    <t xml:space="preserve">PAULINE GROLEAU                 </t>
  </si>
  <si>
    <t xml:space="preserve">3 RUE DU COMMERCE               </t>
  </si>
  <si>
    <t xml:space="preserve">SAINT MACAIRE EN MAUGES         </t>
  </si>
  <si>
    <t xml:space="preserve">'49230     </t>
  </si>
  <si>
    <t>SEVREMOINE</t>
  </si>
  <si>
    <t>'4943814314756572</t>
  </si>
  <si>
    <t>'4943814314756589</t>
  </si>
  <si>
    <t>E20260625126417</t>
  </si>
  <si>
    <t>'9343814314756829</t>
  </si>
  <si>
    <t>E20260625126418</t>
  </si>
  <si>
    <t xml:space="preserve">PHARMACIE BARBES -              </t>
  </si>
  <si>
    <t xml:space="preserve">24 BOULEVARD BARBES             </t>
  </si>
  <si>
    <t>'7543814314756914</t>
  </si>
  <si>
    <t>'7543814314756925</t>
  </si>
  <si>
    <t>'7543814314756937</t>
  </si>
  <si>
    <t>'7543814314756943</t>
  </si>
  <si>
    <t>E20260625126419</t>
  </si>
  <si>
    <t xml:space="preserve">PHARMACIE JEAN MOULIN -         </t>
  </si>
  <si>
    <t xml:space="preserve">AVENUE JEAN MOULIN              </t>
  </si>
  <si>
    <t>CENTRE COMMERCIAL LA NOUE CAILLE</t>
  </si>
  <si>
    <t xml:space="preserve">'93140     </t>
  </si>
  <si>
    <t>BONDY</t>
  </si>
  <si>
    <t>'9343814314756864</t>
  </si>
  <si>
    <t>E20260625126420</t>
  </si>
  <si>
    <t xml:space="preserve">PHARMACIE PYRAMIDE SELARL -     </t>
  </si>
  <si>
    <t xml:space="preserve">8 RTE DE SAINT-LEU              </t>
  </si>
  <si>
    <t xml:space="preserve">'93430     </t>
  </si>
  <si>
    <t>VILLETANEUSE</t>
  </si>
  <si>
    <t>'9343814314756858</t>
  </si>
  <si>
    <t>E20260625126421</t>
  </si>
  <si>
    <t>'3143814314756752</t>
  </si>
  <si>
    <t>E20260625126423</t>
  </si>
  <si>
    <t>'7543814314756661</t>
  </si>
  <si>
    <t>E20260625126424</t>
  </si>
  <si>
    <t>'3543814314756676</t>
  </si>
  <si>
    <t>'3543814314756906</t>
  </si>
  <si>
    <t>E20260625126425</t>
  </si>
  <si>
    <t>'7143814314756564</t>
  </si>
  <si>
    <t>E20260625126426</t>
  </si>
  <si>
    <t>'7543814314756782</t>
  </si>
  <si>
    <t>E20260625126427</t>
  </si>
  <si>
    <t>'6943814314756770</t>
  </si>
  <si>
    <t>E20260625126428</t>
  </si>
  <si>
    <t>'2443814314756552</t>
  </si>
  <si>
    <t>E20260625220562</t>
  </si>
  <si>
    <t xml:space="preserve">JEANPIERRE CELINE               </t>
  </si>
  <si>
    <t xml:space="preserve">33 RUE DU PETIT MAGMOD          </t>
  </si>
  <si>
    <t xml:space="preserve">'67610     </t>
  </si>
  <si>
    <t>LA WANTZENAU</t>
  </si>
  <si>
    <t>'6743814314756880</t>
  </si>
  <si>
    <t>'6743814314756896</t>
  </si>
  <si>
    <t>E20260625220563</t>
  </si>
  <si>
    <t xml:space="preserve">MARINHO HADRIEN                 </t>
  </si>
  <si>
    <t xml:space="preserve">218 B RUE THEODORE BRASME       </t>
  </si>
  <si>
    <t xml:space="preserve">'59134     </t>
  </si>
  <si>
    <t>WICRES</t>
  </si>
  <si>
    <t>'5943814314756624</t>
  </si>
  <si>
    <t>E20260625220564</t>
  </si>
  <si>
    <t>'7543814314756610</t>
  </si>
  <si>
    <t>E20260625220565</t>
  </si>
  <si>
    <t xml:space="preserve">RADENNE ANNE-SOPHIE             </t>
  </si>
  <si>
    <t xml:space="preserve">15 RUE SOUFFLOT                 </t>
  </si>
  <si>
    <t>'7543814314756800</t>
  </si>
  <si>
    <t>E20260625230435</t>
  </si>
  <si>
    <t>'6743814314756746</t>
  </si>
  <si>
    <t>E20260626115542</t>
  </si>
  <si>
    <t>'4943814314757105</t>
  </si>
  <si>
    <t>'4943814314757192</t>
  </si>
  <si>
    <t>E20260626115551</t>
  </si>
  <si>
    <t xml:space="preserve">RENTERIA LUIS                   </t>
  </si>
  <si>
    <t xml:space="preserve">10 PLACE JEANNE D'ARC           </t>
  </si>
  <si>
    <t xml:space="preserve">'44700     </t>
  </si>
  <si>
    <t>ORVAULT</t>
  </si>
  <si>
    <t>'4443814314756956</t>
  </si>
  <si>
    <t>E20260626115552</t>
  </si>
  <si>
    <t xml:space="preserve">SATORIZ LES ANGLES              </t>
  </si>
  <si>
    <t xml:space="preserve">RUE DE LA TRAMONTANE            </t>
  </si>
  <si>
    <t xml:space="preserve">ZAC GRAND ANGLE                 </t>
  </si>
  <si>
    <t xml:space="preserve">'30133     </t>
  </si>
  <si>
    <t>LES ANGLES</t>
  </si>
  <si>
    <t>'3043814314757179</t>
  </si>
  <si>
    <t>'3043814314757185</t>
  </si>
  <si>
    <t>E20260626115553</t>
  </si>
  <si>
    <t>'6743814314756723</t>
  </si>
  <si>
    <t>E20260626269419</t>
  </si>
  <si>
    <t xml:space="preserve">AMEY VERONIQUE                  </t>
  </si>
  <si>
    <t xml:space="preserve">630 AV. DE TOURNAMY             </t>
  </si>
  <si>
    <t xml:space="preserve">'06250     </t>
  </si>
  <si>
    <t>MOUGINS</t>
  </si>
  <si>
    <t>'0643814314757078</t>
  </si>
  <si>
    <t>E20260626269420</t>
  </si>
  <si>
    <t>'2143814314757089</t>
  </si>
  <si>
    <t>E20260626269421</t>
  </si>
  <si>
    <t xml:space="preserve">BROTTIER JULIE                  </t>
  </si>
  <si>
    <t xml:space="preserve">10 BIS PL. DE LA MAIRIE         </t>
  </si>
  <si>
    <t xml:space="preserve">'26390     </t>
  </si>
  <si>
    <t>HAUTERIVES</t>
  </si>
  <si>
    <t>'2643814314757125</t>
  </si>
  <si>
    <t>E20260626269422</t>
  </si>
  <si>
    <t>'7743814314757136</t>
  </si>
  <si>
    <t>E20260626269423</t>
  </si>
  <si>
    <t>'7543814314757004</t>
  </si>
  <si>
    <t>E20260626269424</t>
  </si>
  <si>
    <t xml:space="preserve">FORT BENJAMIN                   </t>
  </si>
  <si>
    <t xml:space="preserve">800 B CHEMIN DES ARDELETS       </t>
  </si>
  <si>
    <t xml:space="preserve">'11400     </t>
  </si>
  <si>
    <t>SAINT PAPOUL</t>
  </si>
  <si>
    <t>'1143814314757152</t>
  </si>
  <si>
    <t>'1143814314757169</t>
  </si>
  <si>
    <t>E20260626269425</t>
  </si>
  <si>
    <t>'9243814314757095</t>
  </si>
  <si>
    <t>E20260626269426</t>
  </si>
  <si>
    <t>'1443814314757119</t>
  </si>
  <si>
    <t>E20260626269427</t>
  </si>
  <si>
    <t xml:space="preserve">MARIE SARAH T.                  </t>
  </si>
  <si>
    <t xml:space="preserve">6 RUE BEAUVAU                   </t>
  </si>
  <si>
    <t>'1343814314756969</t>
  </si>
  <si>
    <t>E20260626269428</t>
  </si>
  <si>
    <t>'3143814314757049</t>
  </si>
  <si>
    <t>E20260626269429</t>
  </si>
  <si>
    <t xml:space="preserve">PHARMACIE BENSIMHON -           </t>
  </si>
  <si>
    <t>'9543814314756996</t>
  </si>
  <si>
    <t>E20260626269430</t>
  </si>
  <si>
    <t xml:space="preserve">PHARMACIE CHATEAU ROUGE -       </t>
  </si>
  <si>
    <t xml:space="preserve">48 BOULEVARD BARBES             </t>
  </si>
  <si>
    <t>'7543814314757027</t>
  </si>
  <si>
    <t>'7543814314757033</t>
  </si>
  <si>
    <t>E20260626269431</t>
  </si>
  <si>
    <t xml:space="preserve">PHARMACIE DE L ETOILE -         </t>
  </si>
  <si>
    <t xml:space="preserve">AV. DES 3 FONTAINES             </t>
  </si>
  <si>
    <t xml:space="preserve">'95000     </t>
  </si>
  <si>
    <t>CERGY</t>
  </si>
  <si>
    <t>'9543814314757201</t>
  </si>
  <si>
    <t>'9543814314757218</t>
  </si>
  <si>
    <t>'9543814314757224</t>
  </si>
  <si>
    <t>'9543814314757235</t>
  </si>
  <si>
    <t>'9543814314757247</t>
  </si>
  <si>
    <t>E20260626269432</t>
  </si>
  <si>
    <t>'4543814314757256</t>
  </si>
  <si>
    <t>'4543814314757262</t>
  </si>
  <si>
    <t>'4543814314757279</t>
  </si>
  <si>
    <t>'4543814314757285</t>
  </si>
  <si>
    <t>'4543814314757291</t>
  </si>
  <si>
    <t>'4543814314757302</t>
  </si>
  <si>
    <t>'4543814314757319</t>
  </si>
  <si>
    <t>'4543814314757325</t>
  </si>
  <si>
    <t>'4543814314757331</t>
  </si>
  <si>
    <t>'4543814314757348</t>
  </si>
  <si>
    <t>E20260626269434</t>
  </si>
  <si>
    <t xml:space="preserve">7 PL. FELIX FOURNIER            </t>
  </si>
  <si>
    <t>'4443814314757052</t>
  </si>
  <si>
    <t>E20260626269435</t>
  </si>
  <si>
    <t xml:space="preserve">VIDAL MATTHIAS                  </t>
  </si>
  <si>
    <t xml:space="preserve">1 BOULEVARD MARECHAL LECLERC    </t>
  </si>
  <si>
    <t xml:space="preserve">IMMEUBLE DECEM                  </t>
  </si>
  <si>
    <t>'3443814314756973</t>
  </si>
  <si>
    <t>'3443814314756980</t>
  </si>
  <si>
    <t>E20260626334305</t>
  </si>
  <si>
    <t xml:space="preserve">PICHINOTY MELANIE               </t>
  </si>
  <si>
    <t xml:space="preserve">19 RUE DES 3 ROIS               </t>
  </si>
  <si>
    <t xml:space="preserve">'13006     </t>
  </si>
  <si>
    <t>'1343814314757013</t>
  </si>
  <si>
    <t>E20260627002480</t>
  </si>
  <si>
    <t>'4420234018568091</t>
  </si>
  <si>
    <t>E20260629134003</t>
  </si>
  <si>
    <t xml:space="preserve">CARREFOUR ORMESSON SUR MARNE -  </t>
  </si>
  <si>
    <t xml:space="preserve">85 ROUTE DE PROVINS             </t>
  </si>
  <si>
    <t xml:space="preserve">CC PINCEVENT                    </t>
  </si>
  <si>
    <t xml:space="preserve">'94490     </t>
  </si>
  <si>
    <t>ORMESSON SUR MARNE</t>
  </si>
  <si>
    <t>'9443814314757469</t>
  </si>
  <si>
    <t>'9443814314757475</t>
  </si>
  <si>
    <t>E20260629134004</t>
  </si>
  <si>
    <t xml:space="preserve">CARREFOUR SEVRAN -              </t>
  </si>
  <si>
    <t xml:space="preserve">ROUTES DES PETITS PONTS         </t>
  </si>
  <si>
    <t xml:space="preserve">'93270     </t>
  </si>
  <si>
    <t>SEVRAN</t>
  </si>
  <si>
    <t>'9343814314757484</t>
  </si>
  <si>
    <t>'9343814314757495</t>
  </si>
  <si>
    <t>E20260629134005</t>
  </si>
  <si>
    <t>'3743814314757416</t>
  </si>
  <si>
    <t>E20260629134006</t>
  </si>
  <si>
    <t>'5143814314757148</t>
  </si>
  <si>
    <t>E20260629134007</t>
  </si>
  <si>
    <t>'5743814314757377</t>
  </si>
  <si>
    <t>E20260629134008</t>
  </si>
  <si>
    <t>'0643814314757406</t>
  </si>
  <si>
    <t>E20260629134009</t>
  </si>
  <si>
    <t>'4943814314757382</t>
  </si>
  <si>
    <t>E20260629134010</t>
  </si>
  <si>
    <t>'1743814314757398</t>
  </si>
  <si>
    <t>E20260629134011</t>
  </si>
  <si>
    <t>'6743814314757366</t>
  </si>
  <si>
    <t>E20260629134012</t>
  </si>
  <si>
    <t>'6743814314757429</t>
  </si>
  <si>
    <t>'6743814314757435</t>
  </si>
  <si>
    <t>'6743814314757441</t>
  </si>
  <si>
    <t>'6743814314757458</t>
  </si>
  <si>
    <t>E20260629134013</t>
  </si>
  <si>
    <t>'3543814314757359</t>
  </si>
  <si>
    <t>E20260630119133</t>
  </si>
  <si>
    <t>'6943814314757705</t>
  </si>
  <si>
    <t>E20260630119134</t>
  </si>
  <si>
    <t>'7543814314757735</t>
  </si>
  <si>
    <t>E20260630119135</t>
  </si>
  <si>
    <t>'5643814314757685</t>
  </si>
  <si>
    <t>E20260630119136</t>
  </si>
  <si>
    <t xml:space="preserve">BISIAUX AGATHE                  </t>
  </si>
  <si>
    <t xml:space="preserve">62 RUE PASTEUR                  </t>
  </si>
  <si>
    <t xml:space="preserve">'59110     </t>
  </si>
  <si>
    <t>LA MADELEINE</t>
  </si>
  <si>
    <t>'5943814314757722</t>
  </si>
  <si>
    <t>E20260630119137</t>
  </si>
  <si>
    <t>'7543814314757678</t>
  </si>
  <si>
    <t>E20260630119138</t>
  </si>
  <si>
    <t>'6343814314757626</t>
  </si>
  <si>
    <t>E20260630119139</t>
  </si>
  <si>
    <t>'2543814314757693</t>
  </si>
  <si>
    <t>E20260630119140</t>
  </si>
  <si>
    <t xml:space="preserve">CREPEL FLORINE                  </t>
  </si>
  <si>
    <t xml:space="preserve">19 RUE D'HOUAT                  </t>
  </si>
  <si>
    <t xml:space="preserve">'35590     </t>
  </si>
  <si>
    <t>SAINT-GILLES</t>
  </si>
  <si>
    <t>'3543814314757526</t>
  </si>
  <si>
    <t>E20260630119141</t>
  </si>
  <si>
    <t>'1043814314757719</t>
  </si>
  <si>
    <t>E20260630119142</t>
  </si>
  <si>
    <t>'1443814314757632</t>
  </si>
  <si>
    <t>E20260630119143</t>
  </si>
  <si>
    <t xml:space="preserve">JOUBARD THIERRY                 </t>
  </si>
  <si>
    <t xml:space="preserve">IMPASSE GRAZILONNES             </t>
  </si>
  <si>
    <t xml:space="preserve">APPT 101                        </t>
  </si>
  <si>
    <t>ST LAURENT DU MEDOC</t>
  </si>
  <si>
    <t>'3343814314757509</t>
  </si>
  <si>
    <t>E20260630119144</t>
  </si>
  <si>
    <t>'4443814314757668</t>
  </si>
  <si>
    <t>E20260630119145</t>
  </si>
  <si>
    <t xml:space="preserve">LECLERCQ CLOTILDE               </t>
  </si>
  <si>
    <t xml:space="preserve">16B RUE CHARDON                 </t>
  </si>
  <si>
    <t xml:space="preserve">PORTAIL VERT EN SECOND RANG     </t>
  </si>
  <si>
    <t xml:space="preserve">'45100     </t>
  </si>
  <si>
    <t>'4543814314757515</t>
  </si>
  <si>
    <t>E20260630119146</t>
  </si>
  <si>
    <t>'7543814314757649</t>
  </si>
  <si>
    <t>E20260630119147</t>
  </si>
  <si>
    <t>PHARMACIE CENTRALE PIERREFITTE -</t>
  </si>
  <si>
    <t xml:space="preserve">14 RUE DE PARIS                 </t>
  </si>
  <si>
    <t xml:space="preserve">'93380     </t>
  </si>
  <si>
    <t>PIERREFITTE</t>
  </si>
  <si>
    <t>'9343814314757069</t>
  </si>
  <si>
    <t>E20260630119148</t>
  </si>
  <si>
    <t xml:space="preserve">SERGE ET ALEXANDRA              </t>
  </si>
  <si>
    <t xml:space="preserve">79-4 ROUTE DES ARGOS            </t>
  </si>
  <si>
    <t xml:space="preserve">'74940     </t>
  </si>
  <si>
    <t>ANNECY-LE-VIEUX</t>
  </si>
  <si>
    <t>'7443814314757537</t>
  </si>
  <si>
    <t>'7443814314757543</t>
  </si>
  <si>
    <t>'7443814314757550</t>
  </si>
  <si>
    <t>'7443814314757566</t>
  </si>
  <si>
    <t>'7443814314757572</t>
  </si>
  <si>
    <t>'7443814314757589</t>
  </si>
  <si>
    <t>'7443814314757595</t>
  </si>
  <si>
    <t>E20260630119149</t>
  </si>
  <si>
    <t xml:space="preserve">DIJON                           </t>
  </si>
  <si>
    <t>'2120237069277562</t>
  </si>
  <si>
    <t>0143814314754170</t>
  </si>
  <si>
    <t>0643814314752665</t>
  </si>
  <si>
    <t>0643814314754648</t>
  </si>
  <si>
    <t>0743814314753622</t>
  </si>
  <si>
    <t>1143814314757169</t>
  </si>
  <si>
    <t>1343814314754157</t>
  </si>
  <si>
    <t>1343814314756278</t>
  </si>
  <si>
    <t>1443814314751684</t>
  </si>
  <si>
    <t>1443814314752131</t>
  </si>
  <si>
    <t>1443814314752190</t>
  </si>
  <si>
    <t>1743814314752225</t>
  </si>
  <si>
    <t>1743814314753657</t>
  </si>
  <si>
    <t>1843814314753844</t>
  </si>
  <si>
    <t>2043814314751167</t>
  </si>
  <si>
    <t>2043814314752484</t>
  </si>
  <si>
    <t>2117777429708519</t>
  </si>
  <si>
    <t>2124008001966725</t>
  </si>
  <si>
    <t>2124022012362077</t>
  </si>
  <si>
    <t>2143814314755325</t>
  </si>
  <si>
    <t>2183814314003051</t>
  </si>
  <si>
    <t>2183814314003097</t>
  </si>
  <si>
    <t>2183814314003125</t>
  </si>
  <si>
    <t>2183814314003195</t>
  </si>
  <si>
    <t>2243814314751731</t>
  </si>
  <si>
    <t>2543814314752930</t>
  </si>
  <si>
    <t>2943814314753670</t>
  </si>
  <si>
    <t>3043814314757185</t>
  </si>
  <si>
    <t>3143814314752971</t>
  </si>
  <si>
    <t>3143814314753095</t>
  </si>
  <si>
    <t>3343814314753158</t>
  </si>
  <si>
    <t>3443814314753045</t>
  </si>
  <si>
    <t>3443814314756541</t>
  </si>
  <si>
    <t>3443814314756980</t>
  </si>
  <si>
    <t>3543814314756906</t>
  </si>
  <si>
    <t>3843814314753735</t>
  </si>
  <si>
    <t>4243814314756645</t>
  </si>
  <si>
    <t>4443814314751887</t>
  </si>
  <si>
    <t>4443814314753023</t>
  </si>
  <si>
    <t>4543814314751861</t>
  </si>
  <si>
    <t>4543814314752405</t>
  </si>
  <si>
    <t>4543814314753291</t>
  </si>
  <si>
    <t>4543814314755377</t>
  </si>
  <si>
    <t>4543814314755390</t>
  </si>
  <si>
    <t>4543814314757348</t>
  </si>
  <si>
    <t>4943814314751042</t>
  </si>
  <si>
    <t>4943814314756589</t>
  </si>
  <si>
    <t>4943814314757192</t>
  </si>
  <si>
    <t>5143814314753315</t>
  </si>
  <si>
    <t>5743814314753417</t>
  </si>
  <si>
    <t>5943814314751929</t>
  </si>
  <si>
    <t>5943814314752434</t>
  </si>
  <si>
    <t>5943814314752635</t>
  </si>
  <si>
    <t>5943814314753434</t>
  </si>
  <si>
    <t>5943814314753797</t>
  </si>
  <si>
    <t>5943814314753964</t>
  </si>
  <si>
    <t>6243814314753186</t>
  </si>
  <si>
    <t>6243814314755422</t>
  </si>
  <si>
    <t>6343814314751148</t>
  </si>
  <si>
    <t>6343814314752119</t>
  </si>
  <si>
    <t>6343814314756190</t>
  </si>
  <si>
    <t>6743814314754458</t>
  </si>
  <si>
    <t>6743814314756896</t>
  </si>
  <si>
    <t>6743814314757458</t>
  </si>
  <si>
    <t>6843814314751560</t>
  </si>
  <si>
    <t>6843814314753927</t>
  </si>
  <si>
    <t>6943814314753112</t>
  </si>
  <si>
    <t>6943814314756515</t>
  </si>
  <si>
    <t>7143814314753368</t>
  </si>
  <si>
    <t>7143814314753593</t>
  </si>
  <si>
    <t>7243814314752169</t>
  </si>
  <si>
    <t>7343814314753137</t>
  </si>
  <si>
    <t>7443814314751525</t>
  </si>
  <si>
    <t>7443814314754543</t>
  </si>
  <si>
    <t>7443814314756497</t>
  </si>
  <si>
    <t>7443814314757595</t>
  </si>
  <si>
    <t>7543814314751367</t>
  </si>
  <si>
    <t>7543814314751436</t>
  </si>
  <si>
    <t>7543814314751488</t>
  </si>
  <si>
    <t>7543814314752816</t>
  </si>
  <si>
    <t>7543814314753004</t>
  </si>
  <si>
    <t>7543814314753062</t>
  </si>
  <si>
    <t>7543814314755230</t>
  </si>
  <si>
    <t>7543814314756943</t>
  </si>
  <si>
    <t>7543814314757033</t>
  </si>
  <si>
    <t>7643814314751076</t>
  </si>
  <si>
    <t>7643814314752681</t>
  </si>
  <si>
    <t>7643814314753462</t>
  </si>
  <si>
    <t>7743814314753775</t>
  </si>
  <si>
    <t>7843814314752064</t>
  </si>
  <si>
    <t>7843814314754513</t>
  </si>
  <si>
    <t>8043814314752314</t>
  </si>
  <si>
    <t>8543814314753828</t>
  </si>
  <si>
    <t>8543814314754362</t>
  </si>
  <si>
    <t>8643814314752042</t>
  </si>
  <si>
    <t>9143814314752795</t>
  </si>
  <si>
    <t>9143814314754323</t>
  </si>
  <si>
    <t>9343814314753535</t>
  </si>
  <si>
    <t>9343814314757495</t>
  </si>
  <si>
    <t>9443814314751187</t>
  </si>
  <si>
    <t>9443814314757475</t>
  </si>
  <si>
    <t>9543814314757247</t>
  </si>
  <si>
    <t>0143814314751704</t>
  </si>
  <si>
    <t>0143814314752278</t>
  </si>
  <si>
    <t>0143814314752704</t>
  </si>
  <si>
    <t>0143814314756819</t>
  </si>
  <si>
    <t>0243814314752776</t>
  </si>
  <si>
    <t>0343814314755970</t>
  </si>
  <si>
    <t>0443814314751303</t>
  </si>
  <si>
    <t>0543814314752536</t>
  </si>
  <si>
    <t>0643814314751591</t>
  </si>
  <si>
    <t>0643814314752078</t>
  </si>
  <si>
    <t>0643814314752717</t>
  </si>
  <si>
    <t>0643814314753602</t>
  </si>
  <si>
    <t>0643814314754245</t>
  </si>
  <si>
    <t>0643814314754297</t>
  </si>
  <si>
    <t>0643814314755504</t>
  </si>
  <si>
    <t>0643814314755585</t>
  </si>
  <si>
    <t>0643814314755602</t>
  </si>
  <si>
    <t>0643814314755936</t>
  </si>
  <si>
    <t>0643814314757078</t>
  </si>
  <si>
    <t>0643814314757406</t>
  </si>
  <si>
    <t>0743814314751403</t>
  </si>
  <si>
    <t>0943814314752593</t>
  </si>
  <si>
    <t>1043814314752846</t>
  </si>
  <si>
    <t>1043814314754852</t>
  </si>
  <si>
    <t>1043814314757719</t>
  </si>
  <si>
    <t>1343814314751451</t>
  </si>
  <si>
    <t>1343814314751572</t>
  </si>
  <si>
    <t>1343814314752094</t>
  </si>
  <si>
    <t>1343814314752376</t>
  </si>
  <si>
    <t>1343814314752572</t>
  </si>
  <si>
    <t>1343814314754969</t>
  </si>
  <si>
    <t>1343814314755134</t>
  </si>
  <si>
    <t>1343814314755785</t>
  </si>
  <si>
    <t>1343814314755952</t>
  </si>
  <si>
    <t>1343814314756007</t>
  </si>
  <si>
    <t>1343814314756036</t>
  </si>
  <si>
    <t>1343814314756969</t>
  </si>
  <si>
    <t>1343814314757013</t>
  </si>
  <si>
    <t>1424014009543139</t>
  </si>
  <si>
    <t>1443814314752528</t>
  </si>
  <si>
    <t>1443814314752839</t>
  </si>
  <si>
    <t>1443814314754661</t>
  </si>
  <si>
    <t>1443814314755217</t>
  </si>
  <si>
    <t>1443814314755914</t>
  </si>
  <si>
    <t>1443814314757119</t>
  </si>
  <si>
    <t>1443814314757632</t>
  </si>
  <si>
    <t>1643814314754067</t>
  </si>
  <si>
    <t>1743814314751634</t>
  </si>
  <si>
    <t>1743814314754900</t>
  </si>
  <si>
    <t>1743814314755006</t>
  </si>
  <si>
    <t>1743814314756140</t>
  </si>
  <si>
    <t>1743814314757398</t>
  </si>
  <si>
    <t>1843814314752648</t>
  </si>
  <si>
    <t>1843814314753855</t>
  </si>
  <si>
    <t>1843814314754730</t>
  </si>
  <si>
    <t>1943814314752449</t>
  </si>
  <si>
    <t>1943814314754109</t>
  </si>
  <si>
    <t>2043814314755599</t>
  </si>
  <si>
    <t>2120237069277562</t>
  </si>
  <si>
    <t>2143814314751498</t>
  </si>
  <si>
    <t>2143814314752262</t>
  </si>
  <si>
    <t>2143814314754348</t>
  </si>
  <si>
    <t>2143814314754895</t>
  </si>
  <si>
    <t>2143814314755734</t>
  </si>
  <si>
    <t>2143814314757089</t>
  </si>
  <si>
    <t>2183814314003022</t>
  </si>
  <si>
    <t>2183814314003108</t>
  </si>
  <si>
    <t>2183814314003137</t>
  </si>
  <si>
    <t>2183814314003143</t>
  </si>
  <si>
    <t>2243814314753938</t>
  </si>
  <si>
    <t>2243814314754028</t>
  </si>
  <si>
    <t>2243814314754495</t>
  </si>
  <si>
    <t>2443814314751448</t>
  </si>
  <si>
    <t>2443814314754713</t>
  </si>
  <si>
    <t>2443814314755517</t>
  </si>
  <si>
    <t>2443814314756552</t>
  </si>
  <si>
    <t>2543814314751261</t>
  </si>
  <si>
    <t>2543814314754952</t>
  </si>
  <si>
    <t>2543814314757693</t>
  </si>
  <si>
    <t>2643814314752908</t>
  </si>
  <si>
    <t>2643814314754839</t>
  </si>
  <si>
    <t>2643814314757125</t>
  </si>
  <si>
    <t>2743814314752617</t>
  </si>
  <si>
    <t>2743814314754992</t>
  </si>
  <si>
    <t>2943814314754006</t>
  </si>
  <si>
    <t>2943814314754686</t>
  </si>
  <si>
    <t>2943814314756795</t>
  </si>
  <si>
    <t>3043814314752882</t>
  </si>
  <si>
    <t>3143814314751245</t>
  </si>
  <si>
    <t>3143814314751936</t>
  </si>
  <si>
    <t>3143814314756752</t>
  </si>
  <si>
    <t>3143814314757049</t>
  </si>
  <si>
    <t>3243814314751311</t>
  </si>
  <si>
    <t>3343814314752365</t>
  </si>
  <si>
    <t>3343814314752555</t>
  </si>
  <si>
    <t>3343814314752728</t>
  </si>
  <si>
    <t>3343814314752763</t>
  </si>
  <si>
    <t>3343814314753377</t>
  </si>
  <si>
    <t>3343814314756112</t>
  </si>
  <si>
    <t>3343814314756734</t>
  </si>
  <si>
    <t>3343814314757509</t>
  </si>
  <si>
    <t>3443814314753253</t>
  </si>
  <si>
    <t>3443814314754679</t>
  </si>
  <si>
    <t>3443814314754725</t>
  </si>
  <si>
    <t>3443814314756408</t>
  </si>
  <si>
    <t>3543814314752002</t>
  </si>
  <si>
    <t>3543814314752336</t>
  </si>
  <si>
    <t>3543814314752342</t>
  </si>
  <si>
    <t>3543814314752745</t>
  </si>
  <si>
    <t>3543814314752850</t>
  </si>
  <si>
    <t>3543814314752866</t>
  </si>
  <si>
    <t>3543814314752895</t>
  </si>
  <si>
    <t>3543814314753745</t>
  </si>
  <si>
    <t>3543814314754428</t>
  </si>
  <si>
    <t>3543814314754555</t>
  </si>
  <si>
    <t>3543814314754814</t>
  </si>
  <si>
    <t>3543814314754866</t>
  </si>
  <si>
    <t>3543814314755181</t>
  </si>
  <si>
    <t>3543814314756411</t>
  </si>
  <si>
    <t>3543814314757359</t>
  </si>
  <si>
    <t>3543814314757526</t>
  </si>
  <si>
    <t>3643814314751275</t>
  </si>
  <si>
    <t>3643814314754212</t>
  </si>
  <si>
    <t>3743814314753278</t>
  </si>
  <si>
    <t>3743814314753347</t>
  </si>
  <si>
    <t>3743814314757416</t>
  </si>
  <si>
    <t>3843814314753908</t>
  </si>
  <si>
    <t>3843814314754925</t>
  </si>
  <si>
    <t>3843814314756436</t>
  </si>
  <si>
    <t>4243814314753876</t>
  </si>
  <si>
    <t>4243814314756594</t>
  </si>
  <si>
    <t>4343814314755200</t>
  </si>
  <si>
    <t>4420234018480309</t>
  </si>
  <si>
    <t>4420234018568091</t>
  </si>
  <si>
    <t>4443814314751220</t>
  </si>
  <si>
    <t>4443814314751651</t>
  </si>
  <si>
    <t>4443814314753864</t>
  </si>
  <si>
    <t>4443814314754841</t>
  </si>
  <si>
    <t>4443814314755795</t>
  </si>
  <si>
    <t>4443814314756956</t>
  </si>
  <si>
    <t>4443814314757052</t>
  </si>
  <si>
    <t>4443814314757668</t>
  </si>
  <si>
    <t>4543814314751215</t>
  </si>
  <si>
    <t>4543814314754405</t>
  </si>
  <si>
    <t>4543814314756354</t>
  </si>
  <si>
    <t>4543814314757515</t>
  </si>
  <si>
    <t>4743814314755019</t>
  </si>
  <si>
    <t>4743814314755445</t>
  </si>
  <si>
    <t>4943814314752284</t>
  </si>
  <si>
    <t>4943814314753261</t>
  </si>
  <si>
    <t>4943814314753981</t>
  </si>
  <si>
    <t>4943814314754399</t>
  </si>
  <si>
    <t>4943814314755065</t>
  </si>
  <si>
    <t>4943814314757382</t>
  </si>
  <si>
    <t>5043814314753715</t>
  </si>
  <si>
    <t>5143814314754373</t>
  </si>
  <si>
    <t>5143814314754436</t>
  </si>
  <si>
    <t>5143814314757148</t>
  </si>
  <si>
    <t>5343814314752585</t>
  </si>
  <si>
    <t>5343814314754983</t>
  </si>
  <si>
    <t>5443814314752542</t>
  </si>
  <si>
    <t>5443814314754703</t>
  </si>
  <si>
    <t>5443814314755882</t>
  </si>
  <si>
    <t>5643814314751081</t>
  </si>
  <si>
    <t>5643814314751668</t>
  </si>
  <si>
    <t>5643814314752461</t>
  </si>
  <si>
    <t>5643814314754933</t>
  </si>
  <si>
    <t>5643814314755708</t>
  </si>
  <si>
    <t>5643814314757685</t>
  </si>
  <si>
    <t>5743814314752509</t>
  </si>
  <si>
    <t>5743814314755452</t>
  </si>
  <si>
    <t>5743814314756711</t>
  </si>
  <si>
    <t>5743814314757377</t>
  </si>
  <si>
    <t>5943814314751411</t>
  </si>
  <si>
    <t>5943814314752025</t>
  </si>
  <si>
    <t>5943814314752457</t>
  </si>
  <si>
    <t>5943814314753486</t>
  </si>
  <si>
    <t>5943814314753889</t>
  </si>
  <si>
    <t>5943814314753993</t>
  </si>
  <si>
    <t>5943814314755090</t>
  </si>
  <si>
    <t>5943814314755198</t>
  </si>
  <si>
    <t>5943814314755647</t>
  </si>
  <si>
    <t>5943814314755768</t>
  </si>
  <si>
    <t>5943814314756526</t>
  </si>
  <si>
    <t>5943814314756624</t>
  </si>
  <si>
    <t>5943814314757722</t>
  </si>
  <si>
    <t>6043814314752699</t>
  </si>
  <si>
    <t>6043814314755745</t>
  </si>
  <si>
    <t>6243814314751537</t>
  </si>
  <si>
    <t>6243814314751946</t>
  </si>
  <si>
    <t>6243814314754468</t>
  </si>
  <si>
    <t>6243814314755693</t>
  </si>
  <si>
    <t>6243814314756693</t>
  </si>
  <si>
    <t>6343814314751230</t>
  </si>
  <si>
    <t>6343814314751989</t>
  </si>
  <si>
    <t>6343814314754822</t>
  </si>
  <si>
    <t>6343814314754885</t>
  </si>
  <si>
    <t>6343814314755154</t>
  </si>
  <si>
    <t>6343814314756315</t>
  </si>
  <si>
    <t>6343814314757626</t>
  </si>
  <si>
    <t>6443814314754250</t>
  </si>
  <si>
    <t>6443814314754945</t>
  </si>
  <si>
    <t>6443814314755100</t>
  </si>
  <si>
    <t>6543814314751205</t>
  </si>
  <si>
    <t>6543814314752735</t>
  </si>
  <si>
    <t>6643814314753248</t>
  </si>
  <si>
    <t>6643814314754784</t>
  </si>
  <si>
    <t>6643814314756133</t>
  </si>
  <si>
    <t>6743814314751372</t>
  </si>
  <si>
    <t>6743814314751965</t>
  </si>
  <si>
    <t>6743814314753239</t>
  </si>
  <si>
    <t>6743814314753389</t>
  </si>
  <si>
    <t>6743814314756216</t>
  </si>
  <si>
    <t>6743814314756723</t>
  </si>
  <si>
    <t>6743814314756746</t>
  </si>
  <si>
    <t>6743814314757366</t>
  </si>
  <si>
    <t>6843814314756386</t>
  </si>
  <si>
    <t>6943814314751383</t>
  </si>
  <si>
    <t>6943814314751613</t>
  </si>
  <si>
    <t>6943814314751620</t>
  </si>
  <si>
    <t>6943814314753325</t>
  </si>
  <si>
    <t>6943814314754014</t>
  </si>
  <si>
    <t>6943814314754043</t>
  </si>
  <si>
    <t>6943814314754187</t>
  </si>
  <si>
    <t>6943814314754481</t>
  </si>
  <si>
    <t>6943814314754745</t>
  </si>
  <si>
    <t>6943814314755671</t>
  </si>
  <si>
    <t>6943814314756158</t>
  </si>
  <si>
    <t>6943814314756302</t>
  </si>
  <si>
    <t>6943814314756365</t>
  </si>
  <si>
    <t>6943814314756770</t>
  </si>
  <si>
    <t>6943814314757705</t>
  </si>
  <si>
    <t>7043814314754262</t>
  </si>
  <si>
    <t>7143814314751103</t>
  </si>
  <si>
    <t>7143814314751587</t>
  </si>
  <si>
    <t>7143814314752915</t>
  </si>
  <si>
    <t>7143814314753691</t>
  </si>
  <si>
    <t>7143814314754276</t>
  </si>
  <si>
    <t>7143814314754777</t>
  </si>
  <si>
    <t>7143814314755805</t>
  </si>
  <si>
    <t>7143814314756564</t>
  </si>
  <si>
    <t>7243814314752958</t>
  </si>
  <si>
    <t>7343814314752870</t>
  </si>
  <si>
    <t>7343814314753638</t>
  </si>
  <si>
    <t>7343814314755771</t>
  </si>
  <si>
    <t>7343814314756834</t>
  </si>
  <si>
    <t>7443814314751128</t>
  </si>
  <si>
    <t>7443814314754693</t>
  </si>
  <si>
    <t>7443814314755756</t>
  </si>
  <si>
    <t>7443814314756284</t>
  </si>
  <si>
    <t>7443814314756422</t>
  </si>
  <si>
    <t>7443814314756848</t>
  </si>
  <si>
    <t>7543814314751091</t>
  </si>
  <si>
    <t>7543814314751190</t>
  </si>
  <si>
    <t>7543814314751298</t>
  </si>
  <si>
    <t>7543814314751321</t>
  </si>
  <si>
    <t>7543814314751603</t>
  </si>
  <si>
    <t>7543814314751695</t>
  </si>
  <si>
    <t>7543814314751995</t>
  </si>
  <si>
    <t>7543814314752230</t>
  </si>
  <si>
    <t>7543814314752321</t>
  </si>
  <si>
    <t>7543814314752494</t>
  </si>
  <si>
    <t>7543814314752511</t>
  </si>
  <si>
    <t>7543814314752563</t>
  </si>
  <si>
    <t>7543814314753205</t>
  </si>
  <si>
    <t>7543814314753471</t>
  </si>
  <si>
    <t>7543814314753701</t>
  </si>
  <si>
    <t>7543814314754079</t>
  </si>
  <si>
    <t>7543814314754085</t>
  </si>
  <si>
    <t>7543814314754119</t>
  </si>
  <si>
    <t>7543814314754125</t>
  </si>
  <si>
    <t>7543814314754190</t>
  </si>
  <si>
    <t>7543814314754223</t>
  </si>
  <si>
    <t>7543814314754309</t>
  </si>
  <si>
    <t>7543814314754471</t>
  </si>
  <si>
    <t>7543814314754655</t>
  </si>
  <si>
    <t>7543814314754914</t>
  </si>
  <si>
    <t>7543814314755033</t>
  </si>
  <si>
    <t>7543814314755040</t>
  </si>
  <si>
    <t>7543814314755056</t>
  </si>
  <si>
    <t>7543814314755079</t>
  </si>
  <si>
    <t>7543814314755125</t>
  </si>
  <si>
    <t>7543814314755246</t>
  </si>
  <si>
    <t>7543814314755471</t>
  </si>
  <si>
    <t>7543814314755488</t>
  </si>
  <si>
    <t>7543814314755534</t>
  </si>
  <si>
    <t>7543814314755545</t>
  </si>
  <si>
    <t>7543814314755563</t>
  </si>
  <si>
    <t>7543814314755610</t>
  </si>
  <si>
    <t>7543814314755626</t>
  </si>
  <si>
    <t>7543814314755632</t>
  </si>
  <si>
    <t>7543814314755684</t>
  </si>
  <si>
    <t>7543814314755718</t>
  </si>
  <si>
    <t>7543814314755816</t>
  </si>
  <si>
    <t>7543814314755822</t>
  </si>
  <si>
    <t>7543814314755845</t>
  </si>
  <si>
    <t>7543814314755908</t>
  </si>
  <si>
    <t>7543814314755943</t>
  </si>
  <si>
    <t>7543814314755995</t>
  </si>
  <si>
    <t>7543814314756027</t>
  </si>
  <si>
    <t>7543814314756062</t>
  </si>
  <si>
    <t>7543814314756091</t>
  </si>
  <si>
    <t>7543814314756177</t>
  </si>
  <si>
    <t>7543814314756223</t>
  </si>
  <si>
    <t>7543814314756230</t>
  </si>
  <si>
    <t>7543814314756298</t>
  </si>
  <si>
    <t>7543814314756344</t>
  </si>
  <si>
    <t>7543814314756373</t>
  </si>
  <si>
    <t>7543814314756396</t>
  </si>
  <si>
    <t>7543814314756465</t>
  </si>
  <si>
    <t>7543814314756603</t>
  </si>
  <si>
    <t>7543814314756610</t>
  </si>
  <si>
    <t>7543814314756661</t>
  </si>
  <si>
    <t>7543814314756684</t>
  </si>
  <si>
    <t>7543814314756701</t>
  </si>
  <si>
    <t>7543814314756760</t>
  </si>
  <si>
    <t>7543814314756782</t>
  </si>
  <si>
    <t>7543814314756800</t>
  </si>
  <si>
    <t>7543814314757004</t>
  </si>
  <si>
    <t>7543814314757649</t>
  </si>
  <si>
    <t>7543814314757678</t>
  </si>
  <si>
    <t>7543814314757735</t>
  </si>
  <si>
    <t>7643814314752243</t>
  </si>
  <si>
    <t>7643814314752945</t>
  </si>
  <si>
    <t>7643814314753681</t>
  </si>
  <si>
    <t>7643814314755116</t>
  </si>
  <si>
    <t>7643814314755174</t>
  </si>
  <si>
    <t>7643814314756122</t>
  </si>
  <si>
    <t>7743814314752827</t>
  </si>
  <si>
    <t>7743814314755303</t>
  </si>
  <si>
    <t>7743814314755435</t>
  </si>
  <si>
    <t>7743814314756476</t>
  </si>
  <si>
    <t>7743814314757136</t>
  </si>
  <si>
    <t>7824030009802893</t>
  </si>
  <si>
    <t>7843814314752605</t>
  </si>
  <si>
    <t>7843814314752755</t>
  </si>
  <si>
    <t>7843814314753075</t>
  </si>
  <si>
    <t>7843814314753899</t>
  </si>
  <si>
    <t>7843814314755559</t>
  </si>
  <si>
    <t>7843814314755922</t>
  </si>
  <si>
    <t>7843814314756104</t>
  </si>
  <si>
    <t>7843814314756657</t>
  </si>
  <si>
    <t>7943814314754239</t>
  </si>
  <si>
    <t>7943814314755147</t>
  </si>
  <si>
    <t>8043814314751285</t>
  </si>
  <si>
    <t>8043814314755160</t>
  </si>
  <si>
    <t>8143814314754030</t>
  </si>
  <si>
    <t>8143814314755081</t>
  </si>
  <si>
    <t>8243814314753215</t>
  </si>
  <si>
    <t>8343814314752086</t>
  </si>
  <si>
    <t>8343814314753224</t>
  </si>
  <si>
    <t>8343814314753339</t>
  </si>
  <si>
    <t>8343814314753443</t>
  </si>
  <si>
    <t>8343814314754201</t>
  </si>
  <si>
    <t>8443814314751117</t>
  </si>
  <si>
    <t>8443814314753198</t>
  </si>
  <si>
    <t>8443814314754797</t>
  </si>
  <si>
    <t>8443814314755660</t>
  </si>
  <si>
    <t>8443814314756019</t>
  </si>
  <si>
    <t>8543814314751258</t>
  </si>
  <si>
    <t>8543814314753978</t>
  </si>
  <si>
    <t>8543814314754765</t>
  </si>
  <si>
    <t>8643814314752353</t>
  </si>
  <si>
    <t>8643814314754877</t>
  </si>
  <si>
    <t>8643814314755525</t>
  </si>
  <si>
    <t>8743814314756165</t>
  </si>
  <si>
    <t>8843814314756440</t>
  </si>
  <si>
    <t>9143814314751645</t>
  </si>
  <si>
    <t>9143814314754330</t>
  </si>
  <si>
    <t>9143814314754974</t>
  </si>
  <si>
    <t>9243814314751395</t>
  </si>
  <si>
    <t>9243814314751959</t>
  </si>
  <si>
    <t>9243814314751971</t>
  </si>
  <si>
    <t>9243814314754095</t>
  </si>
  <si>
    <t>9243814314754285</t>
  </si>
  <si>
    <t>9243814314754389</t>
  </si>
  <si>
    <t>9243814314754412</t>
  </si>
  <si>
    <t>9243814314755026</t>
  </si>
  <si>
    <t>9243814314755464</t>
  </si>
  <si>
    <t>9243814314755579</t>
  </si>
  <si>
    <t>9243814314755838</t>
  </si>
  <si>
    <t>9243814314755855</t>
  </si>
  <si>
    <t>9243814314755867</t>
  </si>
  <si>
    <t>9243814314755873</t>
  </si>
  <si>
    <t>9243814314755965</t>
  </si>
  <si>
    <t>9243814314755988</t>
  </si>
  <si>
    <t>9243814314756049</t>
  </si>
  <si>
    <t>9243814314756055</t>
  </si>
  <si>
    <t>9243814314756084</t>
  </si>
  <si>
    <t>9243814314756200</t>
  </si>
  <si>
    <t>9243814314756325</t>
  </si>
  <si>
    <t>9243814314756337</t>
  </si>
  <si>
    <t>9243814314757095</t>
  </si>
  <si>
    <t>9343814314751052</t>
  </si>
  <si>
    <t>9343814314752259</t>
  </si>
  <si>
    <t>9343814314753392</t>
  </si>
  <si>
    <t>9343814314755893</t>
  </si>
  <si>
    <t>9343814314756829</t>
  </si>
  <si>
    <t>9343814314756858</t>
  </si>
  <si>
    <t>9343814314756864</t>
  </si>
  <si>
    <t>9343814314757069</t>
  </si>
  <si>
    <t>9443814314751544</t>
  </si>
  <si>
    <t>9443814314754050</t>
  </si>
  <si>
    <t>9443814314754803</t>
  </si>
  <si>
    <t>9443814314755728</t>
  </si>
  <si>
    <t>9443814314756072</t>
  </si>
  <si>
    <t>9443814314756240</t>
  </si>
  <si>
    <t>9443814314756452</t>
  </si>
  <si>
    <t>9524024014087290</t>
  </si>
  <si>
    <t>9543814314754754</t>
  </si>
  <si>
    <t>9543814314755656</t>
  </si>
  <si>
    <t>9543814314756996</t>
  </si>
  <si>
    <t xml:space="preserve">impossible d'identifier le client aucun suivis </t>
  </si>
  <si>
    <t>1424014009525861.</t>
  </si>
  <si>
    <t>2183814314003143.</t>
  </si>
  <si>
    <t>2183814314003137.</t>
  </si>
  <si>
    <t>2183814314003125.</t>
  </si>
  <si>
    <t>2183814314003108.</t>
  </si>
  <si>
    <t>2183814314003051.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</si>
</sst>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44" formatCode="_-* #,##0.00\ &quot;€&quot;_-;\-* #,##0.00\ &quot;€&quot;_-;_-* &quot;-&quot;??\ &quot;€&quot;_-;_-@_-"/>
    <numFmt numFmtId="164" formatCode="#,##0.00&quot; kg&quot;"/>
  </numFmts>
  <fonts count="21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8"/>
      <color theme="3"/>
      <name val="Calibri Light"/>
      <family val="2"/>
      <scheme val="major"/>
    </font>
    <font>
      <b/>
      <sz val="15"/>
      <color theme="3"/>
      <name val="Calibri"/>
      <family val="2"/>
      <scheme val="minor"/>
    </font>
    <font>
      <b/>
      <sz val="13"/>
      <color theme="3"/>
      <name val="Calibri"/>
      <family val="2"/>
      <scheme val="minor"/>
    </font>
    <font>
      <b/>
      <sz val="11"/>
      <color theme="3"/>
      <name val="Calibri"/>
      <family val="2"/>
      <scheme val="minor"/>
    </font>
    <font>
      <sz val="11"/>
      <color rgb="FF006100"/>
      <name val="Calibri"/>
      <family val="2"/>
      <scheme val="minor"/>
    </font>
    <font>
      <sz val="11"/>
      <color rgb="FF9C0006"/>
      <name val="Calibri"/>
      <family val="2"/>
      <scheme val="minor"/>
    </font>
    <font>
      <sz val="11"/>
      <color rgb="FF9C5700"/>
      <name val="Calibri"/>
      <family val="2"/>
      <scheme val="minor"/>
    </font>
    <font>
      <sz val="11"/>
      <color rgb="FF3F3F76"/>
      <name val="Calibri"/>
      <family val="2"/>
      <scheme val="minor"/>
    </font>
    <font>
      <b/>
      <sz val="11"/>
      <color rgb="FF3F3F3F"/>
      <name val="Calibri"/>
      <family val="2"/>
      <scheme val="minor"/>
    </font>
    <font>
      <b/>
      <sz val="11"/>
      <color rgb="FFFA7D00"/>
      <name val="Calibri"/>
      <family val="2"/>
      <scheme val="minor"/>
    </font>
    <font>
      <sz val="11"/>
      <color rgb="FFFA7D00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11"/>
      <color rgb="FFFF0000"/>
      <name val="Calibri"/>
      <family val="2"/>
      <scheme val="minor"/>
    </font>
    <font>
      <i/>
      <sz val="11"/>
      <color rgb="FF7F7F7F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  <font>
      <sz val="11"/>
      <name val="Calibri"/>
      <family val="2"/>
      <scheme val="minor"/>
    </font>
    <font>
      <b/>
      <sz val="16"/>
      <color rgb="FFFF0000"/>
      <name val="Calibri"/>
      <family val="2"/>
      <scheme val="minor"/>
    </font>
    <font>
      <b/>
      <sz val="11"/>
      <name val="Calibri"/>
      <family val="2"/>
      <scheme val="minor"/>
    </font>
  </fonts>
  <fills count="41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theme="9" tint="0.59999389629810485"/>
        <bgColor indexed="64"/>
      </patternFill>
    </fill>
    <fill>
      <patternFill patternType="solid">
        <fgColor theme="8" tint="0.59999389629810485"/>
        <bgColor indexed="64"/>
      </patternFill>
    </fill>
    <fill>
      <patternFill patternType="solid">
        <fgColor theme="7" tint="0.59999389629810485"/>
        <bgColor indexed="64"/>
      </patternFill>
    </fill>
    <fill>
      <patternFill patternType="solid">
        <fgColor theme="5" tint="0.59999389629810485"/>
        <bgColor indexed="64"/>
      </patternFill>
    </fill>
    <fill>
      <patternFill patternType="solid">
        <fgColor theme="9" tint="0.39997558519241921"/>
        <bgColor indexed="64"/>
      </patternFill>
    </fill>
    <fill>
      <patternFill patternType="solid">
        <fgColor theme="9" tint="0.79998168889431442"/>
        <bgColor indexed="64"/>
      </patternFill>
    </fill>
    <fill>
      <patternFill patternType="solid">
        <fgColor theme="4" tint="0.79998168889431442"/>
        <bgColor indexed="64"/>
      </patternFill>
    </fill>
    <fill>
      <patternFill patternType="solid">
        <fgColor theme="7" tint="0.79998168889431442"/>
        <bgColor indexed="64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35">
    <xf numFmtId="0" fontId="0" fillId="0" borderId="0" xfId="0"/>
    <xf numFmtId="0" fontId="0" fillId="0" borderId="0" xfId="0" applyAlignment="1">
      <alignment horizontal="center"/>
    </xf>
    <xf numFmtId="0" fontId="0" fillId="33" borderId="0" xfId="0" applyFill="1" applyAlignment="1">
      <alignment horizontal="center"/>
    </xf>
    <xf numFmtId="0" fontId="0" fillId="34" borderId="0" xfId="0" applyFill="1"/>
    <xf numFmtId="0" fontId="0" fillId="0" borderId="0" xfId="0" pivotButton="1"/>
    <xf numFmtId="0" fontId="0" fillId="0" borderId="0" xfId="0" applyAlignment="1">
      <alignment horizontal="left"/>
    </xf>
    <xf numFmtId="44" fontId="0" fillId="0" borderId="0" xfId="0" applyNumberFormat="1"/>
    <xf numFmtId="0" fontId="0" fillId="33" borderId="0" xfId="0" applyFill="1"/>
    <xf numFmtId="44" fontId="0" fillId="33" borderId="0" xfId="0" applyNumberFormat="1" applyFill="1"/>
    <xf numFmtId="14" fontId="0" fillId="0" borderId="0" xfId="0" applyNumberFormat="1"/>
    <xf numFmtId="0" fontId="0" fillId="35" borderId="0" xfId="0" applyFill="1" applyAlignment="1">
      <alignment horizontal="center"/>
    </xf>
    <xf numFmtId="0" fontId="18" fillId="0" borderId="0" xfId="0" applyFont="1"/>
    <xf numFmtId="164" fontId="0" fillId="33" borderId="0" xfId="0" applyNumberFormat="1" applyFill="1" applyAlignment="1">
      <alignment horizontal="center"/>
    </xf>
    <xf numFmtId="0" fontId="19" fillId="0" borderId="0" xfId="0" applyFont="1"/>
    <xf numFmtId="0" fontId="0" fillId="36" borderId="0" xfId="0" applyFill="1" applyAlignment="1">
      <alignment horizontal="center"/>
    </xf>
    <xf numFmtId="0" fontId="0" fillId="37" borderId="0" xfId="0" applyFill="1"/>
    <xf numFmtId="44" fontId="0" fillId="37" borderId="0" xfId="0" applyNumberFormat="1" applyFill="1"/>
    <xf numFmtId="0" fontId="0" fillId="36" borderId="0" xfId="0" applyFill="1"/>
    <xf numFmtId="0" fontId="14" fillId="0" borderId="0" xfId="0" applyFont="1"/>
    <xf numFmtId="1" fontId="0" fillId="0" borderId="0" xfId="0" applyNumberFormat="1"/>
    <xf numFmtId="0" fontId="0" fillId="0" borderId="0" xfId="0" applyAlignment="1">
      <alignment vertical="center"/>
    </xf>
    <xf numFmtId="0" fontId="16" fillId="0" borderId="0" xfId="0" applyFont="1"/>
    <xf numFmtId="1" fontId="0" fillId="0" borderId="0" xfId="0" applyNumberFormat="1" applyAlignment="1">
      <alignment horizontal="left"/>
    </xf>
    <xf numFmtId="0" fontId="20" fillId="0" borderId="0" xfId="0" applyFont="1" applyAlignment="1">
      <alignment horizontal="left" vertical="center" wrapText="1"/>
    </xf>
    <xf numFmtId="2" fontId="20" fillId="38" borderId="0" xfId="0" applyNumberFormat="1" applyFont="1" applyFill="1" applyAlignment="1">
      <alignment horizontal="left" vertical="center" wrapText="1"/>
    </xf>
    <xf numFmtId="2" fontId="0" fillId="38" borderId="0" xfId="0" applyNumberFormat="1" applyFill="1" applyAlignment="1">
      <alignment vertical="center"/>
    </xf>
    <xf numFmtId="0" fontId="0" fillId="39" borderId="0" xfId="0" applyFill="1" applyAlignment="1">
      <alignment horizontal="left"/>
    </xf>
    <xf numFmtId="0" fontId="0" fillId="35" borderId="0" xfId="0" applyFill="1" applyAlignment="1">
      <alignment horizontal="left"/>
    </xf>
    <xf numFmtId="14" fontId="0" fillId="40" borderId="0" xfId="0" applyNumberFormat="1" applyFill="1"/>
    <xf numFmtId="49" fontId="0" fillId="0" borderId="0" xfId="0" applyNumberFormat="1"/>
    <xf numFmtId="49" fontId="16" fillId="0" borderId="0" xfId="0" applyNumberFormat="1" applyFont="1"/>
    <xf numFmtId="16" fontId="0" fillId="0" borderId="0" xfId="0" applyNumberFormat="1" applyAlignment="1">
      <alignment vertical="center"/>
    </xf>
    <xf numFmtId="0" fontId="0" fillId="38" borderId="0" xfId="0" applyFill="1" applyAlignment="1">
      <alignment vertical="center"/>
    </xf>
    <xf numFmtId="2" fontId="0" fillId="0" borderId="0" xfId="0" applyNumberFormat="1"/>
    <xf numFmtId="0" fontId="0" fillId="0" borderId="0" xfId="0" applyNumberFormat="1"/>
  </cellXfs>
  <cellStyles count="42">
    <cellStyle name="20 % - Accent1" xfId="19" builtinId="30" customBuiltin="1"/>
    <cellStyle name="20 % - Accent2" xfId="23" builtinId="34" customBuiltin="1"/>
    <cellStyle name="20 % - Accent3" xfId="27" builtinId="38" customBuiltin="1"/>
    <cellStyle name="20 % - Accent4" xfId="31" builtinId="42" customBuiltin="1"/>
    <cellStyle name="20 % - Accent5" xfId="35" builtinId="46" customBuiltin="1"/>
    <cellStyle name="20 % - Accent6" xfId="39" builtinId="50" customBuiltin="1"/>
    <cellStyle name="40 % - Accent1" xfId="20" builtinId="31" customBuiltin="1"/>
    <cellStyle name="40 % - Accent2" xfId="24" builtinId="35" customBuiltin="1"/>
    <cellStyle name="40 % - Accent3" xfId="28" builtinId="39" customBuiltin="1"/>
    <cellStyle name="40 % - Accent4" xfId="32" builtinId="43" customBuiltin="1"/>
    <cellStyle name="40 % - Accent5" xfId="36" builtinId="47" customBuiltin="1"/>
    <cellStyle name="40 % - Accent6" xfId="40" builtinId="51" customBuiltin="1"/>
    <cellStyle name="60 % - Accent1" xfId="21" builtinId="32" customBuiltin="1"/>
    <cellStyle name="60 % - Accent2" xfId="25" builtinId="36" customBuiltin="1"/>
    <cellStyle name="60 % - Accent3" xfId="29" builtinId="40" customBuiltin="1"/>
    <cellStyle name="60 % - Accent4" xfId="33" builtinId="44" customBuiltin="1"/>
    <cellStyle name="60 % - Accent5" xfId="37" builtinId="48" customBuiltin="1"/>
    <cellStyle name="60 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Avertissement" xfId="14" builtinId="11" customBuiltin="1"/>
    <cellStyle name="Calcul" xfId="11" builtinId="22" customBuiltin="1"/>
    <cellStyle name="Cellule liée" xfId="12" builtinId="24" customBuiltin="1"/>
    <cellStyle name="Entrée" xfId="9" builtinId="20" customBuiltin="1"/>
    <cellStyle name="Insatisfaisant" xfId="7" builtinId="27" customBuiltin="1"/>
    <cellStyle name="Neutre" xfId="8" builtinId="28" customBuiltin="1"/>
    <cellStyle name="Normal" xfId="0" builtinId="0"/>
    <cellStyle name="Note" xfId="15" builtinId="10" customBuiltin="1"/>
    <cellStyle name="Satisfaisant" xfId="6" builtinId="26" customBuiltin="1"/>
    <cellStyle name="Sortie" xfId="10" builtinId="21" customBuiltin="1"/>
    <cellStyle name="Texte explicatif" xfId="16" builtinId="53" customBuiltin="1"/>
    <cellStyle name="Titre" xfId="1" builtinId="15" customBuiltin="1"/>
    <cellStyle name="Titre 1" xfId="2" builtinId="16" customBuiltin="1"/>
    <cellStyle name="Titre 2" xfId="3" builtinId="17" customBuiltin="1"/>
    <cellStyle name="Titre 3" xfId="4" builtinId="18" customBuiltin="1"/>
    <cellStyle name="Titre 4" xfId="5" builtinId="19" customBuiltin="1"/>
    <cellStyle name="Total" xfId="17" builtinId="25" customBuiltin="1"/>
    <cellStyle name="Vérification" xfId="13" builtinId="23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pivotCacheDefinition" Target="pivotCache/pivotCacheDefinition5.xml"/><Relationship Id="rId18" Type="http://schemas.openxmlformats.org/officeDocument/2006/relationships/sheetMetadata" Target="metadata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pivotCacheDefinition" Target="pivotCache/pivotCacheDefinition4.xml"/><Relationship Id="rId1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6" Type="http://schemas.openxmlformats.org/officeDocument/2006/relationships/styles" Target="styles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pivotCacheDefinition" Target="pivotCache/pivotCacheDefinition3.xml"/><Relationship Id="rId5" Type="http://schemas.openxmlformats.org/officeDocument/2006/relationships/worksheet" Target="worksheets/sheet5.xml"/><Relationship Id="rId15" Type="http://schemas.openxmlformats.org/officeDocument/2006/relationships/theme" Target="theme/theme1.xml"/><Relationship Id="rId10" Type="http://schemas.openxmlformats.org/officeDocument/2006/relationships/pivotCacheDefinition" Target="pivotCache/pivotCacheDefinition2.xml"/><Relationship Id="rId19" Type="http://schemas.openxmlformats.org/officeDocument/2006/relationships/calcChain" Target="calcChain.xml"/><Relationship Id="rId4" Type="http://schemas.openxmlformats.org/officeDocument/2006/relationships/worksheet" Target="worksheets/sheet4.xml"/><Relationship Id="rId9" Type="http://schemas.openxmlformats.org/officeDocument/2006/relationships/pivotCacheDefinition" Target="pivotCache/pivotCacheDefinition1.xml"/><Relationship Id="rId14" Type="http://schemas.openxmlformats.org/officeDocument/2006/relationships/pivotCacheDefinition" Target="pivotCache/pivotCacheDefinition6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3</xdr:col>
      <xdr:colOff>59532</xdr:colOff>
      <xdr:row>1</xdr:row>
      <xdr:rowOff>130968</xdr:rowOff>
    </xdr:from>
    <xdr:to>
      <xdr:col>11</xdr:col>
      <xdr:colOff>459582</xdr:colOff>
      <xdr:row>48</xdr:row>
      <xdr:rowOff>140493</xdr:rowOff>
    </xdr:to>
    <xdr:pic>
      <xdr:nvPicPr>
        <xdr:cNvPr id="2" name="Picture 9">
          <a:extLst>
            <a:ext uri="{FF2B5EF4-FFF2-40B4-BE49-F238E27FC236}">
              <a16:creationId xmlns:a16="http://schemas.microsoft.com/office/drawing/2014/main" id="{E84A49BD-E7B7-6F1D-25A2-F400E01CC64C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2952751" y="321468"/>
          <a:ext cx="6496050" cy="89630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</xdr:wsDr>
</file>

<file path=xl/pivotCache/_rels/pivotCacheDefinition1.xml.rels><?xml version="1.0" encoding="UTF-8" standalone="yes"?>
<Relationships xmlns="http://schemas.openxmlformats.org/package/2006/relationships"><Relationship Id="rId1" Type="http://schemas.openxmlformats.org/officeDocument/2006/relationships/pivotCacheRecords" Target="pivotCacheRecords1.xml"/></Relationships>
</file>

<file path=xl/pivotCache/_rels/pivotCacheDefinition2.xml.rels><?xml version="1.0" encoding="UTF-8" standalone="yes"?>
<Relationships xmlns="http://schemas.openxmlformats.org/package/2006/relationships"><Relationship Id="rId1" Type="http://schemas.openxmlformats.org/officeDocument/2006/relationships/pivotCacheRecords" Target="pivotCacheRecords2.xml"/></Relationships>
</file>

<file path=xl/pivotCache/_rels/pivotCacheDefinition3.xml.rels><?xml version="1.0" encoding="UTF-8" standalone="yes"?>
<Relationships xmlns="http://schemas.openxmlformats.org/package/2006/relationships"><Relationship Id="rId1" Type="http://schemas.openxmlformats.org/officeDocument/2006/relationships/pivotCacheRecords" Target="pivotCacheRecords3.xml"/></Relationships>
</file>

<file path=xl/pivotCache/_rels/pivotCacheDefinition4.xml.rels><?xml version="1.0" encoding="UTF-8" standalone="yes"?>
<Relationships xmlns="http://schemas.openxmlformats.org/package/2006/relationships"><Relationship Id="rId1" Type="http://schemas.openxmlformats.org/officeDocument/2006/relationships/pivotCacheRecords" Target="pivotCacheRecords4.xml"/></Relationships>
</file>

<file path=xl/pivotCache/_rels/pivotCacheDefinition5.xml.rels><?xml version="1.0" encoding="UTF-8" standalone="yes"?>
<Relationships xmlns="http://schemas.openxmlformats.org/package/2006/relationships"><Relationship Id="rId1" Type="http://schemas.openxmlformats.org/officeDocument/2006/relationships/pivotCacheRecords" Target="pivotCacheRecords5.xml"/></Relationships>
</file>

<file path=xl/pivotCache/_rels/pivotCacheDefinition6.xml.rels><?xml version="1.0" encoding="UTF-8" standalone="yes"?>
<Relationships xmlns="http://schemas.openxmlformats.org/package/2006/relationships"><Relationship Id="rId1" Type="http://schemas.openxmlformats.org/officeDocument/2006/relationships/pivotCacheRecords" Target="pivotCacheRecords6.xml"/></Relationships>
</file>

<file path=xl/pivotCache/pivotCacheDefinition1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r:id="rId1" refreshedBy="Caroline SCHMITT" refreshedDate="46182.651873495372" createdVersion="8" refreshedVersion="8" minRefreshableVersion="3" recordCount="80" xr:uid="{A021D70F-1681-4987-8116-C65A010EB0F3}">
  <cacheSource type="worksheet">
    <worksheetSource ref="Q1:V1048576" sheet="TCD"/>
  </cacheSource>
  <cacheFields count="6">
    <cacheField name="Poids" numFmtId="0">
      <sharedItems containsString="0" containsBlank="1" containsNumber="1" minValue="0" maxValue="217.89" count="671">
        <n v="0"/>
        <n v="33.9"/>
        <n v="14.9"/>
        <n v="24.5"/>
        <n v="15.6"/>
        <n v="32"/>
        <n v="16.2"/>
        <n v="15"/>
        <n v="16.399999999999999"/>
        <n v="13.2"/>
        <n v="26.5"/>
        <n v="34"/>
        <n v="25.5"/>
        <n v="38.700000000000003"/>
        <n v="33.700000000000003"/>
        <n v="5.7"/>
        <n v="1.9"/>
        <n v="15.2"/>
        <n v="24.3"/>
        <n v="35.200000000000003"/>
        <n v="14.4"/>
        <n v="12.3"/>
        <n v="6.5"/>
        <n v="8.1999999999999993"/>
        <n v="18.3"/>
        <n v="20.5"/>
        <n v="11.3"/>
        <n v="21.6"/>
        <n v="15.5"/>
        <n v="7.9"/>
        <n v="18.5"/>
        <n v="14"/>
        <n v="8.6999999999999993"/>
        <n v="7.2"/>
        <n v="19"/>
        <n v="11"/>
        <n v="5"/>
        <n v="13.1"/>
        <n v="1"/>
        <n v="0.1"/>
        <n v="8.6"/>
        <n v="0.2"/>
        <n v="9.9"/>
        <n v="15.4"/>
        <n v="15.9"/>
        <n v="10.6"/>
        <n v="3.7"/>
        <n v="13"/>
        <n v="4"/>
        <n v="14.5"/>
        <n v="43.8"/>
        <n v="31.9"/>
        <n v="7.1"/>
        <n v="11.6"/>
        <m/>
        <n v="16.3" u="1"/>
        <n v="14.1" u="1"/>
        <n v="21.2" u="1"/>
        <n v="38.4" u="1"/>
        <n v="36.700000000000003" u="1"/>
        <n v="19.7" u="1"/>
        <n v="6.3" u="1"/>
        <n v="11.8" u="1"/>
        <n v="19.8" u="1"/>
        <n v="35.9" u="1"/>
        <n v="11.9" u="1"/>
        <n v="17.100000000000001" u="1"/>
        <n v="7.7" u="1"/>
        <n v="0.9" u="1"/>
        <n v="30.5" u="1"/>
        <n v="6.9" u="1"/>
        <n v="19.2" u="1"/>
        <n v="14.6" u="1"/>
        <n v="28.6" u="1"/>
        <n v="10.7" u="1"/>
        <n v="26.2" u="1"/>
        <n v="7" u="1"/>
        <n v="34.6" u="1"/>
        <n v="16.100000000000001" u="1"/>
        <n v="6.7" u="1"/>
        <n v="22.5" u="1"/>
        <n v="30.2" u="1"/>
        <n v="7.8" u="1"/>
        <n v="11.5" u="1"/>
        <n v="10.4" u="1"/>
        <n v="17.899999999999999" u="1"/>
        <n v="0.7" u="1"/>
        <n v="12.1" u="1"/>
        <n v="10.5" u="1"/>
        <n v="6.6" u="1"/>
        <n v="9.6" u="1"/>
        <n v="6.01" u="1"/>
        <n v="4.0999999999999996" u="1"/>
        <n v="1.3" u="1"/>
        <n v="6.1" u="1"/>
        <n v="2.4" u="1"/>
        <n v="40.700000000000003" u="1"/>
        <n v="59.3" u="1"/>
        <n v="7.6" u="1"/>
        <n v="3.4" u="1"/>
        <n v="24.1" u="1"/>
        <n v="14.3" u="1"/>
        <n v="8.4" u="1"/>
        <n v="33" u="1"/>
        <n v="11.1" u="1"/>
        <n v="18.600000000000001" u="1"/>
        <n v="10.9" u="1"/>
        <n v="4.2" u="1"/>
        <n v="4.4000000000000004" u="1"/>
        <n v="15.7" u="1"/>
        <n v="25.9" u="1"/>
        <n v="38.200000000000003" u="1"/>
        <n v="31.1" u="1"/>
        <n v="11.2" u="1"/>
        <n v="1.7" u="1"/>
        <n v="9" u="1"/>
        <n v="3.6" u="1"/>
        <n v="6.8" u="1"/>
        <n v="10.8" u="1"/>
        <n v="79.7" u="1"/>
        <n v="101.9" u="1"/>
        <n v="3" u="1"/>
        <n v="12.4" u="1"/>
        <n v="4.7" u="1"/>
        <n v="24.6" u="1"/>
        <n v="20.2" u="1"/>
        <n v="8.3000000000000007" u="1"/>
        <n v="1.6" u="1"/>
        <n v="1.8" u="1"/>
        <n v="0.8" u="1"/>
        <n v="25.2" u="1"/>
        <n v="5.2" u="1"/>
        <n v="5.6" u="1"/>
        <n v="8.8000000000000007" u="1"/>
        <n v="29.5" u="1"/>
        <n v="12.7" u="1"/>
        <n v="25.1" u="1"/>
        <n v="12.2" u="1"/>
        <n v="41.8" u="1"/>
        <n v="28.2" u="1"/>
        <n v="24" u="1"/>
        <n v="65.7" u="1"/>
        <n v="3.9" u="1"/>
        <n v="42.1" u="1"/>
        <n v="29.6" u="1"/>
        <n v="61.6" u="1"/>
        <n v="13.7" u="1"/>
        <n v="10.19" u="1"/>
        <n v="23.7" u="1"/>
        <n v="15.1" u="1"/>
        <n v="14.2" u="1"/>
        <n v="56.5" u="1"/>
        <n v="8.5" u="1"/>
        <n v="48.1" u="1"/>
        <n v="50" u="1"/>
        <n v="0.6" u="1"/>
        <n v="2.2000000000000002" u="1"/>
        <n v="170.2" u="1"/>
        <n v="2.1" u="1"/>
        <n v="2" u="1"/>
        <n v="10.199999999999999" u="1"/>
        <n v="17.399999999999999" u="1"/>
        <n v="34.4" u="1"/>
        <n v="18.399999999999999" u="1"/>
        <n v="15.3" u="1"/>
        <n v="35" u="1"/>
        <n v="36.200000000000003" u="1"/>
        <n v="45.7" u="1"/>
        <n v="31.7" u="1"/>
        <n v="88.4" u="1"/>
        <n v="31.6" u="1"/>
        <n v="55.7" u="1"/>
        <n v="28.9" u="1"/>
        <n v="21.3" u="1"/>
        <n v="17.7" u="1"/>
        <n v="20.8" u="1"/>
        <n v="51.5" u="1"/>
        <n v="48.4" u="1"/>
        <n v="36.9" u="1"/>
        <n v="31.5" u="1"/>
        <n v="30" u="1"/>
        <n v="33.5" u="1"/>
        <n v="12.6" u="1"/>
        <n v="32.1" u="1"/>
        <n v="31.8" u="1"/>
        <n v="31.3" u="1"/>
        <n v="23.6" u="1"/>
        <n v="58.7" u="1"/>
        <n v="57.1" u="1"/>
        <n v="33.200000000000003" u="1"/>
        <n v="14.7" u="1"/>
        <n v="29.8" u="1"/>
        <n v="50.1" u="1"/>
        <n v="31" u="1"/>
        <n v="20.6" u="1"/>
        <n v="22.6" u="1"/>
        <n v="13.4" u="1"/>
        <n v="28" u="1"/>
        <n v="48.3" u="1"/>
        <n v="9.8000000000000007" u="1"/>
        <n v="21.1" u="1"/>
        <n v="20.100000000000001" u="1"/>
        <n v="51.6" u="1"/>
        <n v="13.6" u="1"/>
        <n v="78.099999999999994" u="1"/>
        <n v="44" u="1"/>
        <n v="35.4" u="1"/>
        <n v="16" u="1"/>
        <n v="152.1" u="1"/>
        <n v="42.3" u="1"/>
        <n v="31.4" u="1"/>
        <n v="37.1" u="1"/>
        <n v="52.9" u="1"/>
        <n v="32.5" u="1"/>
        <n v="52.7" u="1"/>
        <n v="35.299999999999997" u="1"/>
        <n v="2.2999999999999998" u="1"/>
        <n v="32.299999999999997" u="1"/>
        <n v="47.9" u="1"/>
        <n v="47.1" u="1"/>
        <n v="38.049999999999997" u="1"/>
        <n v="37.950000000000003" u="1"/>
        <n v="39.18" u="1"/>
        <n v="38.08" u="1"/>
        <n v="8.1" u="1"/>
        <n v="45.08" u="1"/>
        <n v="180.1" u="1"/>
        <n v="37.979999999999997" u="1"/>
        <n v="54.25" u="1"/>
        <n v="117.9" u="1"/>
        <n v="21.93" u="1"/>
        <n v="21.48" u="1"/>
        <n v="51.25" u="1"/>
        <n v="51.85" u="1"/>
        <n v="20.63" u="1"/>
        <n v="34.78" u="1"/>
        <n v="21" u="1"/>
        <n v="59.69" u="1"/>
        <n v="10.64" u="1"/>
        <n v="40.200000000000003" u="1"/>
        <n v="46.88" u="1"/>
        <n v="64.150000000000006" u="1"/>
        <n v="32.72" u="1"/>
        <n v="6.4" u="1"/>
        <n v="53.15" u="1"/>
        <n v="17.8" u="1"/>
        <n v="31.28" u="1"/>
        <n v="20.95" u="1"/>
        <n v="18.2" u="1"/>
        <n v="35.549999999999997" u="1"/>
        <n v="8.52" u="1"/>
        <n v="20.92" u="1"/>
        <n v="10.44" u="1"/>
        <n v="10.1" u="1"/>
        <n v="34.799999999999997" u="1"/>
        <n v="18.899999999999999" u="1"/>
        <n v="13.9" u="1"/>
        <n v="27.8" u="1"/>
        <n v="20.9" u="1"/>
        <n v="10.3" u="1"/>
        <n v="23.3" u="1"/>
        <n v="15.8" u="1"/>
        <n v="28.7" u="1"/>
        <n v="35.5" u="1"/>
        <n v="41.4" u="1"/>
        <n v="33.4" u="1"/>
        <n v="16.8" u="1"/>
        <n v="49" u="1"/>
        <n v="27.3" u="1"/>
        <n v="36.6" u="1"/>
        <n v="13.5" u="1"/>
        <n v="20" u="1"/>
        <n v="7.35" u="1"/>
        <n v="16.5" u="1"/>
        <n v="7.4" u="1"/>
        <n v="9.1999999999999993" u="1"/>
        <n v="21.4" u="1"/>
        <n v="7.3" u="1"/>
        <n v="36.5" u="1"/>
        <n v="34.700000000000003" u="1"/>
        <n v="41.16" u="1"/>
        <n v="8" u="1"/>
        <n v="43.7" u="1"/>
        <n v="17.5" u="1"/>
        <n v="24.9" u="1"/>
        <n v="25.3" u="1"/>
        <n v="80" u="1"/>
        <n v="75.7" u="1"/>
        <n v="8.9" u="1"/>
        <n v="32.799999999999997" u="1"/>
        <n v="32.6" u="1"/>
        <n v="53.2" u="1"/>
        <n v="30.6" u="1"/>
        <n v="25.4" u="1"/>
        <n v="34.299999999999997" u="1"/>
        <n v="19.600000000000001" u="1"/>
        <n v="67" u="1"/>
        <n v="26.1" u="1"/>
        <n v="3.8" u="1"/>
        <n v="32.700000000000003" u="1"/>
        <n v="22.9" u="1"/>
        <n v="44.9" u="1"/>
        <n v="30.4" u="1"/>
        <n v="46.6" u="1"/>
        <n v="47.3" u="1"/>
        <n v="32.200000000000003" u="1"/>
        <n v="18" u="1"/>
        <n v="51" u="1"/>
        <n v="38.299999999999997" u="1"/>
        <n v="39.799999999999997" u="1"/>
        <n v="34.1" u="1"/>
        <n v="28.1" u="1"/>
        <n v="29.9" u="1"/>
        <n v="9.5" u="1"/>
        <n v="13.8" u="1"/>
        <n v="34.200000000000003" u="1"/>
        <n v="6.2" u="1"/>
        <n v="41.22" u="1"/>
        <n v="22.32" u="1"/>
        <n v="9.44" u="1"/>
        <n v="37.82" u="1"/>
        <n v="57.09" u="1"/>
        <n v="23.2" u="1"/>
        <n v="21.75" u="1"/>
        <n v="48.02" u="1"/>
        <n v="38.32" u="1"/>
        <n v="69.97" u="1"/>
        <n v="25.92" u="1"/>
        <n v="38.42" u="1"/>
        <n v="217.89" u="1"/>
        <n v="37.520000000000003" u="1"/>
        <n v="40.119999999999997" u="1"/>
        <n v="52.22" u="1"/>
        <n v="40.78" u="1"/>
        <n v="72.540000000000006" u="1"/>
        <n v="10.210000000000001" u="1"/>
        <n v="56.52" u="1"/>
        <n v="42.76" u="1"/>
        <n v="38.619999999999997" u="1"/>
        <n v="38.520000000000003" u="1"/>
        <n v="40.75" u="1"/>
        <n v="47.82" u="1"/>
        <n v="27.75" u="1"/>
        <n v="38.92" u="1"/>
        <n v="122.05" u="1"/>
        <n v="18.920000000000002" u="1"/>
        <n v="59.06" u="1"/>
        <n v="40" u="1"/>
        <n v="59.4" u="1"/>
        <n v="29.3" u="1"/>
        <n v="59.6" u="1"/>
        <n v="42.49" u="1"/>
        <n v="22.15" u="1"/>
        <n v="21.52" u="1"/>
        <n v="20.45" u="1"/>
        <n v="20.350000000000001" u="1"/>
        <n v="31.59" u="1"/>
        <n v="22.62" u="1"/>
        <n v="19.100000000000001" u="1"/>
        <n v="48.67" u="1"/>
        <n v="39.65" u="1"/>
        <n v="23.82" u="1"/>
        <n v="138.33000000000001" u="1"/>
        <n v="21.33" u="1"/>
        <n v="26.25" u="1"/>
        <n v="54.2" u="1"/>
        <n v="36.96" u="1"/>
        <n v="14.8" u="1"/>
        <n v="32.32" u="1"/>
        <n v="34.549999999999997" u="1"/>
        <n v="31.95" u="1"/>
        <n v="20.149999999999999" u="1"/>
        <n v="21.25" u="1"/>
        <n v="40.83" u="1"/>
        <n v="32.619999999999997" u="1"/>
        <n v="19.989999999999998" u="1"/>
        <n v="108.4" u="1"/>
        <n v="18.8" u="1"/>
        <n v="9.4" u="1"/>
        <n v="1.5" u="1"/>
        <n v="4.5" u="1"/>
        <n v="12.5" u="1"/>
        <n v="7.51" u="1"/>
        <n v="38.15" u="1"/>
        <n v="25.65" u="1"/>
        <n v="38" u="1"/>
        <n v="34.01" u="1"/>
        <n v="37.590000000000003" u="1"/>
        <n v="43.5" u="1"/>
        <n v="58" u="1"/>
        <n v="57.8" u="1"/>
        <n v="56.4" u="1"/>
        <n v="19.899999999999999" u="1"/>
        <n v="35.1" u="1"/>
        <n v="12.8" u="1"/>
        <n v="56.3" u="1"/>
        <n v="28.4" u="1"/>
        <n v="77.8" u="1"/>
        <n v="54.3" u="1"/>
        <n v="71.8" u="1"/>
        <n v="26" u="1"/>
        <n v="56.6" u="1"/>
        <n v="216.1" u="1"/>
        <n v="46.2" u="1"/>
        <n v="19.5" u="1"/>
        <n v="38.5" u="1"/>
        <n v="45.1" u="1"/>
        <n v="64" u="1"/>
        <n v="20.3" u="1"/>
        <n v="87.3" u="1"/>
        <n v="18.7" u="1"/>
        <n v="38.1" u="1"/>
        <n v="36" u="1"/>
        <n v="40.1" u="1"/>
        <n v="39.5" u="1"/>
        <n v="33.6" u="1"/>
        <n v="38.799999999999997" u="1"/>
        <n v="22.8" u="1"/>
        <n v="17.2" u="1"/>
        <n v="16.7" u="1"/>
        <n v="16.600000000000001" u="1"/>
        <n v="42.8" u="1"/>
        <n v="57.6" u="1"/>
        <n v="45.4" u="1"/>
        <n v="27" u="1"/>
        <n v="13.3" u="1"/>
        <n v="39.200000000000003" u="1"/>
        <n v="25.8" u="1"/>
        <n v="24.2" u="1"/>
        <n v="12.9" u="1"/>
        <n v="37.479999999999997" u="1"/>
        <n v="48.45" u="1"/>
        <n v="61.61" u="1"/>
        <n v="34.340000000000003" u="1"/>
        <n v="44.02" u="1"/>
        <n v="20.18" u="1"/>
        <n v="20.56" u="1"/>
        <n v="39.25" u="1"/>
        <n v="20.38" u="1"/>
        <n v="32.9" u="1"/>
        <n v="37.299999999999997" u="1"/>
        <n v="37.92" u="1"/>
        <n v="37.880000000000003" u="1"/>
        <n v="31.2" u="1"/>
        <n v="20.68" u="1"/>
        <n v="107.52" u="1"/>
        <n v="33.76" u="1"/>
        <n v="37.380000000000003" u="1"/>
        <n v="70.81" u="1"/>
        <n v="39.9" u="1"/>
        <n v="40.130000000000003" u="1"/>
        <n v="20.420000000000002" u="1"/>
        <n v="38.130000000000003" u="1"/>
        <n v="4.01" u="1"/>
        <n v="23.21" u="1"/>
        <n v="36.590000000000003" u="1"/>
        <n v="20.399999999999999" u="1"/>
        <n v="68.7" u="1"/>
        <n v="32.4" u="1"/>
        <n v="50.4" u="1"/>
        <n v="30.1" u="1"/>
        <n v="2.6" u="1"/>
        <n v="45.5" u="1"/>
        <n v="43" u="1"/>
        <n v="17" u="1"/>
        <n v="98.4" u="1"/>
        <n v="64.599999999999994" u="1"/>
        <n v="40.4" u="1"/>
        <n v="41.7" u="1"/>
        <n v="9.1" u="1"/>
        <n v="28.3" u="1"/>
        <n v="3.5" u="1"/>
        <n v="41.5" u="1"/>
        <n v="33.299999999999997" u="1"/>
        <n v="56.8" u="1"/>
        <n v="2.7" u="1"/>
        <n v="21.85" u="1"/>
        <n v="21.55" u="1"/>
        <n v="22.05" u="1"/>
        <n v="27.1" u="1"/>
        <n v="36.799999999999997" u="1"/>
        <n v="20.65" u="1"/>
        <n v="34.24" u="1"/>
        <n v="106.78" u="1"/>
        <n v="19.98" u="1"/>
        <n v="20.75" u="1"/>
        <n v="25.85" u="1"/>
        <n v="7.85" u="1"/>
        <n v="85.46" u="1"/>
        <n v="9.85" u="1"/>
        <n v="12.35" u="1"/>
        <n v="20.88" u="1"/>
        <n v="20.55" u="1"/>
        <n v="21.68" u="1"/>
        <n v="47" u="1"/>
        <n v="38.229999999999997" u="1"/>
        <n v="43.02" u="1"/>
        <n v="30.65" u="1"/>
        <n v="38.6" u="1"/>
        <n v="37.5" u="1"/>
        <n v="57.3" u="1"/>
        <n v="36.299999999999997" u="1"/>
        <n v="51.4" u="1"/>
        <n v="53.1" u="1"/>
        <n v="17.600000000000001" u="1"/>
        <n v="72.8" u="1"/>
        <n v="35.799999999999997" u="1"/>
        <n v="70.400000000000006" u="1"/>
        <n v="67.099999999999994" u="1"/>
        <n v="26.8" u="1"/>
        <n v="81.599999999999994" u="1"/>
        <n v="35.6" u="1"/>
        <n v="41.6" u="1"/>
        <n v="8.35" u="1"/>
        <n v="12.78" u="1"/>
        <n v="46.62" u="1"/>
        <n v="21.18" u="1"/>
        <n v="21.45" u="1"/>
        <n v="12.81" u="1"/>
        <n v="22.4" u="1"/>
        <n v="9.6199999999999992" u="1"/>
        <n v="22.1" u="1"/>
        <n v="78.8" u="1"/>
        <n v="60.45" u="1"/>
        <n v="75.5" u="1"/>
        <n v="44.94" u="1"/>
        <n v="29.1" u="1"/>
        <n v="8.02" u="1"/>
        <n v="80.930000000000007" u="1"/>
        <n v="10.119999999999999" u="1"/>
        <n v="28.11" u="1"/>
        <n v="37.9" u="1"/>
        <n v="61.3" u="1"/>
        <n v="67.5" u="1"/>
        <n v="73.8" u="1"/>
        <n v="19.440000000000001" u="1"/>
        <n v="80.8" u="1"/>
        <n v="54.1" u="1"/>
        <n v="15.06" u="1"/>
        <n v="15.04" u="1"/>
        <n v="39" u="1"/>
        <n v="156.69999999999999" u="1"/>
        <n v="57" u="1"/>
        <n v="58.2" u="1"/>
        <n v="46" u="1"/>
        <n v="63.1" u="1"/>
        <n v="26.3" u="1"/>
        <n v="143.9" u="1"/>
        <n v="55.5" u="1"/>
        <n v="44.7" u="1"/>
        <n v="49.4" u="1"/>
        <n v="23" u="1"/>
        <n v="163" u="1"/>
        <n v="44.8" u="1"/>
        <n v="25.6" u="1"/>
        <n v="61.5" u="1"/>
        <n v="40.6" u="1"/>
        <n v="54.6" u="1"/>
        <n v="48.8" u="1"/>
        <n v="44.1" u="1"/>
        <n v="39.4" u="1"/>
        <n v="48.6" u="1"/>
        <n v="42.2" u="1"/>
        <n v="53.9" u="1"/>
        <n v="41.2" u="1"/>
        <n v="37" u="1"/>
        <n v="92" u="1"/>
        <n v="5.68" u="1"/>
        <n v="63.9" u="1"/>
        <n v="30.7" u="1"/>
        <n v="22.68" u="1"/>
        <n v="28.5" u="1"/>
        <n v="64.900000000000006" u="1"/>
        <n v="33.799999999999997" u="1"/>
        <n v="27.2" u="1"/>
        <n v="8.18" u="1"/>
        <n v="29.2" u="1"/>
        <n v="55" u="1"/>
        <n v="21.22" u="1"/>
        <n v="4.9000000000000004" u="1"/>
        <n v="11.7" u="1"/>
        <n v="20.39" u="1"/>
        <n v="12.71" u="1"/>
        <n v="45" u="1"/>
        <n v="21.7" u="1"/>
        <n v="42.62" u="1"/>
        <n v="37.549999999999997" u="1"/>
        <n v="25.7" u="1"/>
        <n v="23.38" u="1"/>
        <n v="52.38" u="1"/>
        <n v="52.4" u="1"/>
        <n v="38.28" u="1"/>
        <n v="41.12" u="1"/>
        <n v="41.32" u="1"/>
        <n v="90.95" u="1"/>
        <n v="62.75" u="1"/>
        <n v="21.35" u="1"/>
        <n v="58.82" u="1"/>
        <n v="109.6" u="1"/>
        <n v="25.22" u="1"/>
        <n v="39.450000000000003" u="1"/>
        <n v="39.15" u="1"/>
        <n v="41.3" u="1"/>
        <n v="9.4700000000000006" u="1"/>
        <n v="38.78" u="1"/>
        <n v="10.27" u="1"/>
        <n v="18.100000000000001" u="1"/>
        <n v="74.25" u="1"/>
        <n v="107.1" u="1"/>
        <n v="58.32" u="1"/>
        <n v="77.2" u="1"/>
        <n v="67.400000000000006" u="1"/>
        <n v="61" u="1"/>
        <n v="62.8" u="1"/>
        <n v="27.4" u="1"/>
        <n v="5.3" u="1"/>
        <n v="78.3" u="1"/>
        <n v="68.900000000000006" u="1"/>
        <n v="46.7" u="1"/>
        <n v="24.7" u="1"/>
        <n v="67.599999999999994" u="1"/>
        <n v="55.25" u="1"/>
        <n v="68.3" u="1"/>
        <n v="51.2" u="1"/>
        <n v="42" u="1"/>
        <n v="25" u="1"/>
        <n v="43.9" u="1"/>
        <n v="77.599999999999994" u="1"/>
        <n v="79.3" u="1"/>
        <n v="51.9" u="1"/>
        <n v="51.8" u="1"/>
        <n v="93.9" u="1"/>
        <n v="55.2" u="1"/>
        <n v="55.6" u="1"/>
        <n v="30.3" u="1"/>
        <n v="40.72" u="1"/>
        <n v="19.399999999999999" u="1"/>
        <n v="20.82" u="1"/>
        <n v="39.42" u="1"/>
        <n v="0.5" u="1"/>
        <n v="4.5999999999999996" u="1"/>
        <n v="21.82" u="1"/>
        <n v="79" u="1"/>
        <n v="23.07" u="1"/>
        <n v="39.92" u="1"/>
        <n v="30.75" u="1"/>
        <n v="20.059999999999999" u="1"/>
        <n v="1.1000000000000001" u="1"/>
        <n v="38.53" u="1"/>
        <n v="10.02" u="1"/>
        <n v="38.9" u="1"/>
        <n v="47.98" u="1"/>
        <n v="21.12" u="1"/>
        <n v="29.7" u="1"/>
        <n v="44.6" u="1"/>
        <n v="38.22" u="1"/>
        <n v="38.020000000000003" u="1"/>
        <n v="60.56" u="1"/>
        <n v="89.55" u="1"/>
        <n v="71.819999999999993" u="1"/>
        <n v="21.56" u="1"/>
        <n v="20.76" u="1"/>
        <n v="34.9" u="1"/>
        <n v="50.05" u="1"/>
        <n v="83.6" u="1"/>
        <n v="42.13" u="1"/>
        <n v="87.44" u="1"/>
        <n v="42.56" u="1"/>
        <n v="60" u="1"/>
        <n v="46.9" u="1"/>
        <n v="132.4" u="1"/>
      </sharedItems>
    </cacheField>
    <cacheField name="Étiquettes de lignes" numFmtId="0">
      <sharedItems containsBlank="1" containsMixedTypes="1" containsNumber="1" containsInteger="1" minValue="117777519613379" maxValue="3143814314731720"/>
    </cacheField>
    <cacheField name="Colis volumineux " numFmtId="0">
      <sharedItems containsNonDate="0" containsString="0" containsBlank="1"/>
    </cacheField>
    <cacheField name="Frêt" numFmtId="0">
      <sharedItems containsString="0" containsBlank="1" containsNumber="1" minValue="4.07" maxValue="25.32"/>
    </cacheField>
    <cacheField name="Gazole" numFmtId="0">
      <sharedItems containsString="0" containsBlank="1" containsNumber="1" minValue="185.85" maxValue="185.85"/>
    </cacheField>
    <cacheField name="Zones éloignées " numFmtId="0">
      <sharedItems containsNonDate="0" containsString="0" containsBlank="1"/>
    </cacheField>
  </cacheFields>
  <extLst>
    <ext xmlns:x14="http://schemas.microsoft.com/office/spreadsheetml/2009/9/main" uri="{725AE2AE-9491-48be-B2B4-4EB974FC3084}">
      <x14:pivotCacheDefinition/>
    </ext>
  </extLst>
</pivotCacheDefinition>
</file>

<file path=xl/pivotCache/pivotCacheDefinition2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r:id="rId1" refreshedBy="Caroline SCHMITT" refreshedDate="46213.469192824072" createdVersion="8" refreshedVersion="8" minRefreshableVersion="3" recordCount="2079" xr:uid="{4DE7E70F-88E5-4011-B626-53E9D46255C7}">
  <cacheSource type="worksheet">
    <worksheetSource ref="J1:L1048576" sheet="Facture TNT"/>
  </cacheSource>
  <cacheFields count="3">
    <cacheField name="id colis" numFmtId="0">
      <sharedItems containsBlank="1" count="8000">
        <s v="'                "/>
        <s v="'6343814314751131"/>
        <s v="'6343814314751148"/>
        <s v="'6543814314751205"/>
        <s v="'7443814314751128"/>
        <s v="'5643814314751081"/>
        <s v="'9343814314751052"/>
        <s v="'7543814314751091"/>
        <s v="'9443814314751175"/>
        <s v="'9443814314751187"/>
        <s v="'2543814314751261"/>
        <s v="'8043814314751285"/>
        <s v="'7143814314751103"/>
        <s v="'6343814314751230"/>
        <s v="'7543814314751190"/>
        <s v="'4443814314751220"/>
        <s v="'0443814314751303"/>
        <s v="'7543814314751321"/>
        <s v="'3143814314751245"/>
        <s v="'3643814314751275"/>
        <s v="'7543814314751298"/>
        <s v="'4543814314751215"/>
        <s v="'8543814314751258"/>
        <s v="'8443814314751117"/>
        <s v="'3243814314751311"/>
        <s v="'4943814314751020"/>
        <s v="'4943814314751036"/>
        <s v="'4943814314751042"/>
        <s v="'7643814314751060"/>
        <s v="'7643814314751076"/>
        <s v="'2043814314751155"/>
        <s v="'2043814314751167"/>
        <s v="'7543814314751420"/>
        <s v="'7543814314751436"/>
        <s v="'7543814314751338"/>
        <s v="'7543814314751344"/>
        <s v="'7543814314751355"/>
        <s v="'7543814314751367"/>
        <s v="'0643814314751591"/>
        <s v="'6943814314751620"/>
        <s v="'2443814314751448"/>
        <s v="'7143814314751587"/>
        <s v="'0143814314751704"/>
        <s v="'1343814314751451"/>
        <s v="'4443814314751651"/>
        <s v="'7543814314751695"/>
        <s v="'0743814314751403"/>
        <s v="'9143814314751645"/>
        <s v="'5643814314751668"/>
        <s v="'6243814314751537"/>
        <s v="'2243814314751719"/>
        <s v="'2243814314751725"/>
        <s v="'2243814314751731"/>
        <s v="'7443814314751508"/>
        <s v="'7443814314751514"/>
        <s v="'7443814314751525"/>
        <s v="'1443814314751678"/>
        <s v="'1443814314751684"/>
        <s v="'4443814314751875"/>
        <s v="'4443814314751887"/>
        <s v="'9443814314751544"/>
        <s v="'1743814314751634"/>
        <s v="'2143814314751498"/>
        <s v="'1343814314751572"/>
        <s v="'4543814314751745"/>
        <s v="'4543814314751757"/>
        <s v="'4543814314751763"/>
        <s v="'4543814314751770"/>
        <s v="'4543814314751786"/>
        <s v="'4543814314751792"/>
        <s v="'4543814314751803"/>
        <s v="'4543814314751810"/>
        <s v="'4543814314751826"/>
        <s v="'4543814314751832"/>
        <s v="'4543814314751849"/>
        <s v="'4543814314751855"/>
        <s v="'4543814314751861"/>
        <s v="'6943814314751383"/>
        <s v="'5943814314751895"/>
        <s v="'5943814314751906"/>
        <s v="'5943814314751912"/>
        <s v="'5943814314751929"/>
        <s v="'5943814314751411"/>
        <s v="'6843814314751553"/>
        <s v="'6843814314751560"/>
        <s v="'6943814314751613"/>
        <s v="'7543814314751603"/>
        <s v="'6743814314751372"/>
        <s v="'9243814314751395"/>
        <s v="'7543814314751465"/>
        <s v="'7543814314751471"/>
        <s v="'7543814314751488"/>
        <s v="'2117777429708502"/>
        <s v="'2117777429708519"/>
        <s v="'9243814314751959"/>
        <s v="'6743814314751965"/>
        <s v="'8643814314752036"/>
        <s v="'8643814314752042"/>
        <s v="'7243814314752152"/>
        <s v="'7243814314752169"/>
        <s v="'6343814314751989"/>
        <s v="'8043814314752297"/>
        <s v="'8043814314752308"/>
        <s v="'8043814314752314"/>
        <s v="'1443814314752177"/>
        <s v="'1443814314752183"/>
        <s v="'1443814314752190"/>
        <s v="'6243814314751946"/>
        <s v="'5943814314752025"/>
        <s v="'4420234018480309"/>
        <s v="'7543814314752230"/>
        <s v="'1343814314752094"/>
        <s v="'3143814314751936"/>
        <s v="'2143814314752262"/>
        <s v="'9243814314751971"/>
        <s v="'1343814314752376"/>
        <s v="'9343814314752259"/>
        <s v="'1443814314752125"/>
        <s v="'1443814314752131"/>
        <s v="'4943814314752284"/>
        <s v="'6343814314752102"/>
        <s v="'6343814314752119"/>
        <s v="'1743814314752202"/>
        <s v="'1743814314752219"/>
        <s v="'1743814314752225"/>
        <s v="'3343814314752365"/>
        <s v="'0143814314752278"/>
        <s v="'7543814314751995"/>
        <s v="'0643814314752078"/>
        <s v="'7643814314752243"/>
        <s v="'3543814314752002"/>
        <s v="'7543814314752321"/>
        <s v="'3543814314752336"/>
        <s v="'7843814314752058"/>
        <s v="'7843814314752064"/>
        <s v="'3543814314752342"/>
        <s v="'8343814314752086"/>
        <s v="'8643814314752353"/>
        <s v="'2183814314003022"/>
        <s v="'7543814314752511"/>
        <s v="'2743814314752617"/>
        <s v="'5643814314752461"/>
        <s v="'7543814314752494"/>
        <s v="'7843814314752605"/>
        <s v="'1343814314752572"/>
        <s v="'5443814314752542"/>
        <s v="'5943814314752624"/>
        <s v="'5943814314752635"/>
        <s v="'5343814314752585"/>
        <s v="'7543814314752563"/>
        <s v="'1943814314752449"/>
        <s v="'5943814314752457"/>
        <s v="'5743814314752509"/>
        <s v="'4543814314752383"/>
        <s v="'4543814314752390"/>
        <s v="'4543814314752405"/>
        <s v="'1443814314752528"/>
        <s v="'0943814314752593"/>
        <s v="'3343814314752555"/>
        <s v="'0543814314752536"/>
        <s v="'5943814314752411"/>
        <s v="'5943814314752428"/>
        <s v="'5943814314752434"/>
        <s v="'2043814314752478"/>
        <s v="'2043814314752484"/>
        <s v="'2183814314003068"/>
        <s v="'2183814314003074"/>
        <s v="'2183814314003085"/>
        <s v="'2183814314003097"/>
        <s v="'2183814314003039"/>
        <s v="'2183814314003045"/>
        <s v="'2183814314003051"/>
        <s v="'0643814314752717"/>
        <s v="'0143814314752704"/>
        <s v="'6043814314752699"/>
        <s v="'3543814314752745"/>
        <s v="'1424014009543139"/>
        <s v="'7843814314752755"/>
        <s v="'1843814314752648"/>
        <s v="'0643814314752654"/>
        <s v="'0643814314752665"/>
        <s v="'6543814314752735"/>
        <s v="'7643814314752675"/>
        <s v="'7643814314752681"/>
        <s v="'3343814314752728"/>
        <s v="'2183814314003108"/>
        <s v="'7543814314752989"/>
        <s v="'7543814314752995"/>
        <s v="'7543814314753004"/>
        <s v="'3143814314752965"/>
        <s v="'3143814314752971"/>
        <s v="'3443814314753034"/>
        <s v="'3443814314753045"/>
        <s v="'9143814314752784"/>
        <s v="'9143814314752795"/>
        <s v="'7743814314752827"/>
        <s v="'3043814314752882"/>
        <s v="'4443814314753017"/>
        <s v="'4443814314753023"/>
        <s v="'7143814314752915"/>
        <s v="'7643814314752945"/>
        <s v="'1443814314752839"/>
        <s v="'3543814314752895"/>
        <s v="'7243814314752958"/>
        <s v="'3343814314752763"/>
        <s v="'7543814314752800"/>
        <s v="'7543814314752816"/>
        <s v="'1043814314752846"/>
        <s v="'0243814314752776"/>
        <s v="'3543814314752866"/>
        <s v="'2124022012361941"/>
        <s v="'2124022012362077"/>
        <s v="'2643814314752908"/>
        <s v="'3543814314752850"/>
        <s v="'7343814314752870"/>
        <s v="'7843814314753075"/>
        <s v="'2543814314752923"/>
        <s v="'2543814314752930"/>
        <s v="'6243814314753163"/>
        <s v="'6243814314753170"/>
        <s v="'6243814314753186"/>
        <s v="'8243814314753215"/>
        <s v="'8343814314753224"/>
        <s v="'5143814314753309"/>
        <s v="'5143814314753315"/>
        <s v="'3343814314753141"/>
        <s v="'3343814314753158"/>
        <s v="'4943814314753261"/>
        <s v="'3143814314753084"/>
        <s v="'3143814314753095"/>
        <s v="'7543814314753056"/>
        <s v="'7543814314753062"/>
        <s v="'6743814314753239"/>
        <s v="'7543814314753205"/>
        <s v="'3743814314753278"/>
        <s v="'8443814314753198"/>
        <s v="'6943814314753106"/>
        <s v="'6943814314753112"/>
        <s v="'6643814314753248"/>
        <s v="'4543814314753285"/>
        <s v="'4543814314753291"/>
        <s v="'3443814314753253"/>
        <s v="'7343814314753125"/>
        <s v="'7343814314753137"/>
        <s v="'6943814314753325"/>
        <s v="'6743814314753389"/>
        <s v="'9343814314753392"/>
        <s v="'5743814314753405"/>
        <s v="'5743814314753417"/>
        <s v="'8343814314753339"/>
        <s v="'3743814314753347"/>
        <s v="'7143814314753351"/>
        <s v="'7143814314753368"/>
        <s v="'3343814314753377"/>
        <s v="'5943814314753428"/>
        <s v="'5943814314753434"/>
        <s v="'2183814314003137"/>
        <s v="'2183814314003114"/>
        <s v="'2183814314003125"/>
        <s v="'0643814314753602"/>
        <s v="'5943814314753785"/>
        <s v="'5943814314753797"/>
        <s v="'7643814314753456"/>
        <s v="'7643814314753462"/>
        <s v="'7824030009802893"/>
        <s v="'5943814314753486"/>
        <s v="'7743814314753758"/>
        <s v="'7743814314753764"/>
        <s v="'7743814314753775"/>
        <s v="'5043814314753715"/>
        <s v="'7643814314753681"/>
        <s v="'8543814314753805"/>
        <s v="'8543814314753811"/>
        <s v="'8543814314753828"/>
        <s v="'1743814314753645"/>
        <s v="'1743814314753657"/>
        <s v="'8343814314753443"/>
        <s v="'7543814314753701"/>
        <s v="'9343814314753495"/>
        <s v="'9343814314753501"/>
        <s v="'9343814314753518"/>
        <s v="'9343814314753524"/>
        <s v="'9343814314753535"/>
        <s v="'7143814314753691"/>
        <s v="'7343814314753638"/>
        <s v="'7143814314753587"/>
        <s v="'7143814314753593"/>
        <s v="'3843814314753724"/>
        <s v="'3843814314753735"/>
        <s v="'0743814314753616"/>
        <s v="'0743814314753622"/>
        <s v="'7543814314753471"/>
        <s v="'3543814314753745"/>
        <s v="'1843814314753838"/>
        <s v="'1843814314753844"/>
        <s v="'7843814314753899"/>
        <s v="'1843814314753855"/>
        <s v="'4243814314753876"/>
        <s v="'3843814314753908"/>
        <s v="'6843814314753915"/>
        <s v="'6843814314753927"/>
        <s v="'5943814314753941"/>
        <s v="'5943814314753958"/>
        <s v="'5943814314753964"/>
        <s v="'5943814314753889"/>
        <s v="'2943814314753663"/>
        <s v="'2943814314753670"/>
        <s v="'4943814314753981"/>
        <s v="'6943814314754014"/>
        <s v="'9443814314754050"/>
        <s v="'2943814314754006"/>
        <s v="'1643814314754067"/>
        <s v="'7543814314754125"/>
        <s v="'9243814314754095"/>
        <s v="'2243814314753938"/>
        <s v="'2243814314754028"/>
        <s v="'7543814314754119"/>
        <s v="'5943814314753993"/>
        <s v="'4443814314753864"/>
        <s v="'7543814314754079"/>
        <s v="'6943814314754043"/>
        <s v="'7543814314754085"/>
        <s v="'8543814314753978"/>
        <s v="'1943814314754109"/>
        <s v="'8143814314754030"/>
        <s v="'7543814314754190"/>
        <s v="'8343814314754201"/>
        <s v="'7943814314754239"/>
        <s v="'6943814314754187"/>
        <s v="'0643814314754245"/>
        <s v="'3643814314754212"/>
        <s v="'1343814314754134"/>
        <s v="'1343814314754145"/>
        <s v="'1343814314754157"/>
        <s v="'0143814314754163"/>
        <s v="'0143814314754170"/>
        <s v="'9243814314754389"/>
        <s v="'7543814314754223"/>
        <s v="'7543814314754309"/>
        <s v="'2143814314754348"/>
        <s v="'5143814314754373"/>
        <s v="'7143814314754276"/>
        <s v="'9143814314754317"/>
        <s v="'9143814314754323"/>
        <s v="'4543814314754405"/>
        <s v="'7043814314754262"/>
        <s v="'9243814314754285"/>
        <s v="'6443814314754250"/>
        <s v="'9143814314754330"/>
        <s v="'8543814314754356"/>
        <s v="'8543814314754362"/>
        <s v="'4943814314754399"/>
        <s v="'0643814314754297"/>
        <s v="'6243814314754468"/>
        <s v="'2243814314754495"/>
        <s v="'5143814314754436"/>
        <s v="'6943814314754481"/>
        <s v="'7843814314754507"/>
        <s v="'7843814314754513"/>
        <s v="'9243814314754412"/>
        <s v="'7443814314754525"/>
        <s v="'7443814314754537"/>
        <s v="'7443814314754543"/>
        <s v="'6743814314754441"/>
        <s v="'6743814314754458"/>
        <s v="'7543814314754471"/>
        <s v="'3543814314754428"/>
        <s v="'3543814314754555"/>
        <s v="'2183814314003143"/>
        <s v="'7543814314754655"/>
        <s v="'0643814314754562"/>
        <s v="'0643814314754579"/>
        <s v="'0643814314754585"/>
        <s v="'0643814314754591"/>
        <s v="'0643814314754602"/>
        <s v="'0643814314754619"/>
        <s v="'0643814314754625"/>
        <s v="'0643814314754631"/>
        <s v="'0643814314754648"/>
        <s v="'9543814314754754"/>
        <s v="'3543814314754814"/>
        <s v="'8543814314754765"/>
        <s v="'1843814314754730"/>
        <s v="'6343814314754822"/>
        <s v="'6943814314754745"/>
        <s v="'9443814314754803"/>
        <s v="'3443814314754679"/>
        <s v="'4443814314754841"/>
        <s v="'7143814314754777"/>
        <s v="'3443814314754725"/>
        <s v="'8443814314754797"/>
        <s v="'2643814314754839"/>
        <s v="'5443814314754703"/>
        <s v="'2443814314754713"/>
        <s v="'7443814314754693"/>
        <s v="'2943814314754686"/>
        <s v="'6643814314754784"/>
        <s v="'1443814314754661"/>
        <s v="'7543814314755223"/>
        <s v="'7543814314755230"/>
        <s v="'7543814314754914"/>
        <s v="'9243814314755026"/>
        <s v="'5643814314754933"/>
        <s v="'2143814314755319"/>
        <s v="'2143814314755325"/>
        <s v="'4943814314755065"/>
        <s v="'8643814314754877"/>
        <s v="'6443814314755100"/>
        <s v="'6343814314754885"/>
        <s v="'2543814314754952"/>
        <s v="'7743814314755303"/>
        <s v="'8043814314755160"/>
        <s v="'7543814314755079"/>
        <s v="'1043814314754852"/>
        <s v="'7643814314755174"/>
        <s v="'2143814314754895"/>
        <s v="'7943814314755147"/>
        <s v="'7543814314755246"/>
        <s v="'9143814314754974"/>
        <s v="'5943814314755198"/>
        <s v="'6443814314754945"/>
        <s v="'5943814314755090"/>
        <s v="'7643814314755116"/>
        <s v="'1343814314755134"/>
        <s v="'7543814314755125"/>
        <s v="'1343814314754969"/>
        <s v="'5343814314754983"/>
        <s v="'4343814314755200"/>
        <s v="'4543814314755331"/>
        <s v="'4543814314755348"/>
        <s v="'4543814314755354"/>
        <s v="'4543814314755365"/>
        <s v="'4543814314755377"/>
        <s v="'1443814314755217"/>
        <s v="'1743814314754900"/>
        <s v="'7543814314755040"/>
        <s v="'7543814314755033"/>
        <s v="'1743814314755006"/>
        <s v="'6343814314755154"/>
        <s v="'3843814314754925"/>
        <s v="'7543814314755056"/>
        <s v="'8143814314755081"/>
        <s v="'3543814314754866"/>
        <s v="'4743814314755019"/>
        <s v="'3543814314755181"/>
        <s v="'2743814314754992"/>
        <s v="'7543814314755488"/>
        <s v="'2183814314003150"/>
        <s v="'2183814314003166"/>
        <s v="'2183814314003172"/>
        <s v="'2183814314003189"/>
        <s v="'2183814314003195"/>
        <s v="'4743814314755445"/>
        <s v="'3443814314756535"/>
        <s v="'3443814314756541"/>
        <s v="'9243814314755464"/>
        <s v="'8443814314756019"/>
        <s v="'7443814314756485"/>
        <s v="'7443814314756497"/>
        <s v="'6943814314756509"/>
        <s v="'6943814314756515"/>
        <s v="'4543814314755383"/>
        <s v="'4543814314755390"/>
        <s v="'5943814314756526"/>
        <s v="'7543814314756177"/>
        <s v="'5743814314755452"/>
        <s v="'1343814314755785"/>
        <s v="'9443814314755728"/>
        <s v="'9243814314755579"/>
        <s v="'7543814314755610"/>
        <s v="'7543814314755845"/>
        <s v="'9243814314755988"/>
        <s v="'9243814314755867"/>
        <s v="'1443814314755914"/>
        <s v="'1343814314755952"/>
        <s v="'0643814314755936"/>
        <s v="'7143814314755805"/>
        <s v="'7343814314755771"/>
        <s v="'7443814314755756"/>
        <s v="'8443814314755660"/>
        <s v="'7543814314755908"/>
        <s v="'1343814314756036"/>
        <s v="'3343814314756112"/>
        <s v="'9243814314755873"/>
        <s v="'7543814314756223"/>
        <s v="'9443814314756240"/>
        <s v="'7543814314756062"/>
        <s v="'6343814314756315"/>
        <s v="'6843814314756386"/>
        <s v="'3543814314756411"/>
        <s v="'7543814314755718"/>
        <s v="'6043814314755745"/>
        <s v="'6943814314755671"/>
        <s v="'5943814314755647"/>
        <s v="'8843814314756440"/>
        <s v="'7743814314756476"/>
        <s v="'7543814314756465"/>
        <s v="'7543814314756344"/>
        <s v="'3443814314756408"/>
        <s v="'9243814314756084"/>
        <s v="'7543814314756091"/>
        <s v="'9243814314756055"/>
        <s v="'1743814314756140"/>
        <s v="'9243814314756337"/>
        <s v="'7843814314756104"/>
        <s v="'7543814314756298"/>
        <s v="'8743814314756165"/>
        <s v="'6943814314756158"/>
        <s v="'6943814314756302"/>
        <s v="'1343814314756007"/>
        <s v="'9243814314756049"/>
        <s v="'5943814314755768"/>
        <s v="'9343814314755893"/>
        <s v="'0343814314755970"/>
        <s v="'7543814314756027"/>
        <s v="'7843814314755559"/>
        <s v="'5443814314755882"/>
        <s v="'7543814314755545"/>
        <s v="'4443814314755795"/>
        <s v="'0643814314755602"/>
        <s v="'0643814314755585"/>
        <s v="'7543814314755563"/>
        <s v="'7543814314755626"/>
        <s v="'2443814314755517"/>
        <s v="'7843814314755922"/>
        <s v="'7543814314755534"/>
        <s v="'7543814314756396"/>
        <s v="'8643814314755525"/>
        <s v="'9243814314755838"/>
        <s v="'7543814314755816"/>
        <s v="'7543814314755995"/>
        <s v="'9243814314755965"/>
        <s v="'9243814314756200"/>
        <s v="'7543814314755943"/>
        <s v="'7543814314756230"/>
        <s v="'9443814314756072"/>
        <s v="'7543814314756373"/>
        <s v="'7443814314756422"/>
        <s v="'9243814314756325"/>
        <s v="'7543814314755684"/>
        <s v="'5643814314755708"/>
        <s v="'7543814314755632"/>
        <s v="'6943814314756365"/>
        <s v="'6243814314755400"/>
        <s v="'6243814314755416"/>
        <s v="'6243814314755422"/>
        <s v="'4543814314756354"/>
        <s v="'6743814314756216"/>
        <s v="'7543814314755471"/>
        <s v="'2124008001966714"/>
        <s v="'2124008001966725"/>
        <s v="'0643814314755504"/>
        <s v="'7743814314755435"/>
        <s v="'7443814314756284"/>
        <s v="'6243814314755693"/>
        <s v="'9543814314755656"/>
        <s v="'3843814314756436"/>
        <s v="'9243814314755855"/>
        <s v="'6643814314756133"/>
        <s v="'6343814314756183"/>
        <s v="'6343814314756190"/>
        <s v="'2043814314755599"/>
        <s v="'1343814314756255"/>
        <s v="'1343814314756261"/>
        <s v="'1343814314756278"/>
        <s v="'2143814314755734"/>
        <s v="'7543814314756603"/>
        <s v="'4243814314756634"/>
        <s v="'4243814314756645"/>
        <s v="'4243814314756594"/>
        <s v="'0143814314756819"/>
        <s v="'7443814314756848"/>
        <s v="'3343814314756734"/>
        <s v="'7543814314756701"/>
        <s v="'7543814314756760"/>
        <s v="'7843814314756657"/>
        <s v="'7543814314756684"/>
        <s v="'5743814314756711"/>
        <s v="'6243814314756693"/>
        <s v="'9524024014087290"/>
        <s v="'7343814314756834"/>
        <s v="'7543814314755822"/>
        <s v="'9443814314756452"/>
        <s v="'7643814314756122"/>
        <s v="'2943814314756795"/>
        <s v="'4943814314756572"/>
        <s v="'4943814314756589"/>
        <s v="'9343814314756829"/>
        <s v="'7543814314756914"/>
        <s v="'7543814314756925"/>
        <s v="'7543814314756937"/>
        <s v="'7543814314756943"/>
        <s v="'9343814314756864"/>
        <s v="'9343814314756858"/>
        <s v="'3143814314756752"/>
        <s v="'7543814314756661"/>
        <s v="'3543814314756676"/>
        <s v="'3543814314756906"/>
        <s v="'7143814314756564"/>
        <s v="'7543814314756782"/>
        <s v="'6943814314756770"/>
        <s v="'2443814314756552"/>
        <s v="'6743814314756880"/>
        <s v="'6743814314756896"/>
        <s v="'5943814314756624"/>
        <s v="'7543814314756610"/>
        <s v="'7543814314756800"/>
        <s v="'6743814314756746"/>
        <s v="'4943814314757105"/>
        <s v="'4943814314757192"/>
        <s v="'4443814314756956"/>
        <s v="'3043814314757179"/>
        <s v="'3043814314757185"/>
        <s v="'6743814314756723"/>
        <s v="'0643814314757078"/>
        <s v="'2143814314757089"/>
        <s v="'2643814314757125"/>
        <s v="'7743814314757136"/>
        <s v="'7543814314757004"/>
        <s v="'1143814314757152"/>
        <s v="'1143814314757169"/>
        <s v="'9243814314757095"/>
        <s v="'1443814314757119"/>
        <s v="'1343814314756969"/>
        <s v="'3143814314757049"/>
        <s v="'9543814314756996"/>
        <s v="'7543814314757027"/>
        <s v="'7543814314757033"/>
        <s v="'9543814314757201"/>
        <s v="'9543814314757218"/>
        <s v="'9543814314757224"/>
        <s v="'9543814314757235"/>
        <s v="'9543814314757247"/>
        <s v="'4543814314757256"/>
        <s v="'4543814314757262"/>
        <s v="'4543814314757279"/>
        <s v="'4543814314757285"/>
        <s v="'4543814314757291"/>
        <s v="'4543814314757302"/>
        <s v="'4543814314757319"/>
        <s v="'4543814314757325"/>
        <s v="'4543814314757331"/>
        <s v="'4543814314757348"/>
        <s v="'4443814314757052"/>
        <s v="'3443814314756973"/>
        <s v="'3443814314756980"/>
        <s v="'1343814314757013"/>
        <s v="'4420234018568091"/>
        <s v="'9443814314757469"/>
        <s v="'9443814314757475"/>
        <s v="'9343814314757484"/>
        <s v="'9343814314757495"/>
        <s v="'3743814314757416"/>
        <s v="'5143814314757148"/>
        <s v="'5743814314757377"/>
        <s v="'0643814314757406"/>
        <s v="'4943814314757382"/>
        <s v="'1743814314757398"/>
        <s v="'6743814314757366"/>
        <s v="'6743814314757429"/>
        <s v="'6743814314757435"/>
        <s v="'6743814314757441"/>
        <s v="'6743814314757458"/>
        <s v="'3543814314757359"/>
        <s v="'6943814314757705"/>
        <s v="'7543814314757735"/>
        <s v="'5643814314757685"/>
        <s v="'5943814314757722"/>
        <s v="'7543814314757678"/>
        <s v="'6343814314757626"/>
        <s v="'2543814314757693"/>
        <s v="'3543814314757526"/>
        <s v="'1043814314757719"/>
        <s v="'1443814314757632"/>
        <s v="'3343814314757509"/>
        <s v="'4443814314757668"/>
        <s v="'4543814314757515"/>
        <s v="'7543814314757649"/>
        <s v="'9343814314757069"/>
        <s v="'7443814314757537"/>
        <s v="'7443814314757543"/>
        <s v="'7443814314757550"/>
        <s v="'7443814314757566"/>
        <s v="'7443814314757572"/>
        <s v="'7443814314757589"/>
        <s v="'7443814314757595"/>
        <s v="'2120237069277562"/>
        <m/>
        <s v="'7517777327411431" u="1"/>
        <s v="'7517777327411454" u="1"/>
        <s v="'7517777327411465" u="1"/>
        <s v="'8024042001993047" u="1"/>
        <s v="'7543814314747130" u="1"/>
        <s v="'6843814314747205" u="1"/>
        <s v="'6843814314747211" u="1"/>
        <s v="'5043814314747235" u="1"/>
        <s v="'5043814314747247" u="1"/>
        <s v="'3143814314747151" u="1"/>
        <s v="'8443814314747288" u="1"/>
        <s v="'3343814314747225" u="1"/>
        <s v="'4543814314747162" u="1"/>
        <s v="'7743814314747145" u="1"/>
        <s v="'7343814314747291" u="1"/>
        <s v="'1343814314747178" u="1"/>
        <s v="'1343814314747184" u="1"/>
        <s v="'1343814314747195" u="1"/>
        <s v="'8543814314747279" u="1"/>
        <s v="'6943814314747421" u="1"/>
        <s v="'8643814314747529" u="1"/>
        <s v="'8643814314747535" u="1"/>
        <s v="'2243814314747562" u="1"/>
        <s v="'8643814314747489" u="1"/>
        <s v="'7743814314747497" u="1"/>
        <s v="'7743814314747508" u="1"/>
        <s v="'7743814314747514" u="1"/>
        <s v="'1643814314747301" u="1"/>
        <s v="'0643814314747548" u="1"/>
        <s v="'0643814314747554" u="1"/>
        <s v="'5443814314747459" u="1"/>
        <s v="'5443814314747465" u="1"/>
        <s v="'5443814314747471" u="1"/>
        <s v="'1643814314747318" u="1"/>
        <s v="'1643814314747324" u="1"/>
        <s v="'3143814314747433" u="1"/>
        <s v="'5043814314747339" u="1"/>
        <s v="'5043814314747345" u="1"/>
        <s v="'5743814314747444" u="1"/>
        <s v="'7143814314747395" u="1"/>
        <s v="'7143814314747406" u="1"/>
        <s v="'7143814314747412" u="1"/>
        <s v="'8543814314747573" u="1"/>
        <s v="'9343814314747585" u="1"/>
        <s v="'9343814314747608" u="1"/>
        <s v="'6243814314747351" u="1"/>
        <s v="'6243814314747368" u="1"/>
        <s v="'6243814314747374" u="1"/>
        <s v="'7543814314747388" u="1"/>
        <s v="'7543814314747660" u="1"/>
        <s v="'7543814314747676" u="1"/>
        <s v="'7543814314747682" u="1"/>
        <s v="'7543814314747699" u="1"/>
        <s v="'7543814314747700" u="1"/>
        <s v="'7543814314747716" u="1"/>
        <s v="'6343814314747912" u="1"/>
        <s v="'5143814314747653" u="1"/>
        <s v="'7343814314747734" u="1"/>
        <s v="'2443814314747884" u="1"/>
        <s v="'2943814314747845" u="1"/>
        <s v="'8943814314747785" u="1"/>
        <s v="'3543814314747904" u="1"/>
        <s v="'7543814314747837" u="1"/>
        <s v="'8543814314747763" u="1"/>
        <s v="'5743814314747853" u="1"/>
        <s v="'3343814314747749" u="1"/>
        <s v="'1743814314747874" u="1"/>
        <s v="'6443814314747759" u="1"/>
        <s v="'4543814314747795" u="1"/>
        <s v="'4543814314747801" u="1"/>
        <s v="'4543814314747818" u="1"/>
        <s v="'9343814314747597" u="1"/>
        <s v="'9343814314747614" u="1"/>
        <s v="'9343814314747625" u="1"/>
        <s v="'9343814314747637" u="1"/>
        <s v="'9343814314747643" u="1"/>
        <s v="'7543814314747722" u="1"/>
        <s v="'5343814314747825" u="1"/>
        <s v="'2643814314747866" u="1"/>
        <s v="'2943814314747897" u="1"/>
        <s v="'2617777534645742" u="1"/>
        <s v="'2617777534645759" u="1"/>
        <s v="'5743814314747922" u="1"/>
        <s v="'6343814314747958" u="1"/>
        <s v="'6343814314747964" u="1"/>
        <s v="'6343814314747975" u="1"/>
        <s v="'3343814314748029" u="1"/>
        <s v="'2124014009490915" u="1"/>
        <s v="'7243814314748052" u="1"/>
        <s v="'6843814314748009" u="1"/>
        <s v="'3543814314747985" u="1"/>
        <s v="'3543814314747991" u="1"/>
        <s v="'2183814314002995" u="1"/>
        <s v="'9143814314748062" u="1"/>
        <s v="'8543814314748112" u="1"/>
        <s v="'3443814314748124" u="1"/>
        <s v="'7043814314748087" u="1"/>
        <s v="'1643814314748284" u="1"/>
        <s v="'6043814314748046" u="1"/>
        <s v="'1343814314748011" u="1"/>
        <s v="'3143814314748151" u="1"/>
        <s v="'4943814314748345" u="1"/>
        <s v="'4943814314748351" u="1"/>
        <s v="'1443814314748371" u="1"/>
        <s v="'7543814314748105" u="1"/>
        <s v="'3743814314748092" u="1"/>
        <s v="'7243814314748363" u="1"/>
        <s v="'3543814314748138" u="1"/>
        <s v="'3343814314748219" u="1"/>
        <s v="'1343814314748316" u="1"/>
        <s v="'1343814314748322" u="1"/>
        <s v="'1343814314748339" u="1"/>
        <s v="'1143814314748196" u="1"/>
        <s v="'5443814314748223" u="1"/>
        <s v="'5443814314748230" u="1"/>
        <s v="'4443814314748165" u="1"/>
        <s v="'9343814314748171" u="1"/>
        <s v="'9343814314748188" u="1"/>
        <s v="'2643814314748296" u="1"/>
        <s v="'5443814314748309" u="1"/>
        <s v="'8343814314748274" u="1"/>
        <s v="'5943814314748242" u="1"/>
        <s v="'5943814314748259" u="1"/>
        <s v="'5943814314748265" u="1"/>
        <s v="'6243814314748201" u="1"/>
        <s v="'8343814314748147" u="1"/>
        <s v="'4943814314748070" u="1"/>
        <s v="'4643814314748032" u="1"/>
        <s v="'7224017007873102" u="1"/>
        <s v="'6443814314748465" u="1"/>
        <s v="'2643814314748445" u="1"/>
        <s v="'3343814314748455" u="1"/>
        <s v="'6143814314748423" u="1"/>
        <s v="'9443814314748438" u="1"/>
        <s v="'8543814314748475" u="1"/>
        <s v="'3543814314748403" u="1"/>
        <s v="'3543814314748410" u="1"/>
        <s v="'3343814314748480" u="1"/>
        <s v="'3343814314748496" u="1"/>
        <s v="'3343814314748507" u="1"/>
        <s v="'5943814314748386" u="1"/>
        <s v="'5943814314748392" u="1"/>
        <s v="'4743814314748553" u="1"/>
        <s v="'2943814314748592" u="1"/>
        <s v="'2943814314748603" u="1"/>
        <s v="'2943814314748610" u="1"/>
        <s v="'1743814314748528" u="1"/>
        <s v="'3143814314748577" u="1"/>
        <s v="'3143814314748583" u="1"/>
        <s v="'2443814314748665" u="1"/>
        <s v="'4043814314748517" u="1"/>
        <s v="'7643814314748546" u="1"/>
        <s v="'1543814314748569" u="1"/>
        <s v="'3043814314748534" u="1"/>
        <s v="'5943814314748622" u="1"/>
        <s v="'5943814314748639" u="1"/>
        <s v="'5943814314748645" u="1"/>
        <s v="'5943814314748651" u="1"/>
        <s v="'1743814314748851" u="1"/>
        <s v="'4543814314748686" u="1"/>
        <s v="'4943814314748679" u="1"/>
        <s v="'5143814314748739" u="1"/>
        <s v="'5143814314748745" u="1"/>
        <s v="'5143814314748751" u="1"/>
        <s v="'5143814314748768" u="1"/>
        <s v="'5143814314748774" u="1"/>
        <s v="'5143814314748785" u="1"/>
        <s v="'5143814314748797" u="1"/>
        <s v="'3320239021032073" u="1"/>
        <s v="'3320239021032080" u="1"/>
        <s v="'3320239021032096" u="1"/>
        <s v="'3143814314748836" u="1"/>
        <s v="'3143814314748842" u="1"/>
        <s v="'8743814314748699" u="1"/>
        <s v="'3343814314748801" u="1"/>
        <s v="'3343814314748818" u="1"/>
        <s v="'3343814314748824" u="1"/>
        <s v="'6943814314748860" u="1"/>
        <s v="'6943814314748876" u="1"/>
        <s v="'2643814314748716" u="1"/>
        <s v="'2643814314748722" u="1"/>
        <s v="'5943814314748708" u="1"/>
        <s v="'7643814314748932" u="1"/>
        <s v="'5743814314748916" u="1"/>
        <s v="'5743814314748922" u="1"/>
        <s v="'3543814314748893" u="1"/>
        <s v="'7043814314749179" u="1"/>
        <s v="'7943814314748963" u="1"/>
        <s v="'7943814314748970" u="1"/>
        <s v="'7143814314748994" u="1"/>
        <s v="'1443814314748941" u="1"/>
        <s v="'4723933000847786" u="1"/>
        <s v="'3443814314748880" u="1"/>
        <s v="'3443814314749182" u="1"/>
        <s v="'7643814314749000" u="1"/>
        <s v="'7643814314749016" u="1"/>
        <s v="'3243814314748902" u="1"/>
        <s v="'4643814314749055" u="1"/>
        <s v="'5943814314749069" u="1"/>
        <s v="'5943814314749075" u="1"/>
        <s v="'5943814314749081" u="1"/>
        <s v="'5943814314749098" u="1"/>
        <s v="'5943814314749109" u="1"/>
        <s v="'5943814314749115" u="1"/>
        <s v="'5943814314749121" u="1"/>
        <s v="'5943814314749138" u="1"/>
        <s v="'5943814314749144" u="1"/>
        <s v="'5943814314749155" u="1"/>
        <s v="'5943814314749167" u="1"/>
        <s v="'1443814314748958" u="1"/>
        <s v="'1443814314748987" u="1"/>
        <s v="'2183814314003000" u="1"/>
        <s v="'3343814314749421" u="1"/>
        <s v="'7543814314749486" u="1"/>
        <s v="'7543814314749492" u="1"/>
        <s v="'6743814314749393" u="1"/>
        <s v="'6743814314749404" u="1"/>
        <s v="'6743814314749415" u="1"/>
        <s v="'9443814314749202" u="1"/>
        <s v="'4443814314749349" u="1"/>
        <s v="'3243814314749194" u="1"/>
        <s v="'8343814314749314" u="1"/>
        <s v="'8343814314749325" u="1"/>
        <s v="'8343814314749337" u="1"/>
        <s v="'4443814314749460" u="1"/>
        <s v="'8343814314749435" u="1"/>
        <s v="'8343814314749441" u="1"/>
        <s v="'7543814314749025" u="1"/>
        <s v="'7543814314749031" u="1"/>
        <s v="'7543814314749048" u="1"/>
        <s v="'3043814314749298" u="1"/>
        <s v="'3043814314749309" u="1"/>
        <s v="'7343814314749452" u="1"/>
        <s v="'1943814314749211" u="1"/>
        <s v="'9543814314749222" u="1"/>
        <s v="'9543814314749239" u="1"/>
        <s v="'9543814314749245" u="1"/>
        <s v="'9543814314749251" u="1"/>
        <s v="'8743814314749359" u="1"/>
        <s v="'8743814314749365" u="1"/>
        <s v="'6943814314749473" u="1"/>
        <s v="'3443814314749268" u="1"/>
        <s v="'3443814314749274" u="1"/>
        <s v="'3443814314749285" u="1"/>
        <s v="'9243814314749375" u="1"/>
        <s v="'9243814314749387" u="1"/>
        <s v="'1743814314749570" u="1"/>
        <s v="'1743814314749586" u="1"/>
        <s v="'2743814314749569" u="1"/>
        <s v="'2143814314749507" u="1"/>
        <s v="'2143814314749513" u="1"/>
        <s v="'2143814314749520" u="1"/>
        <s v="'3743814314749535" u="1"/>
        <s v="'0343814314749546" u="1"/>
        <s v="'3143814314749554" u="1"/>
        <s v="'7943814314749669" u="1"/>
        <s v="'8743814314749745" u="1"/>
        <s v="'4443814314749643" u="1"/>
        <s v="'8243814314749761" u="1"/>
        <s v="'1443814314749595" u="1"/>
        <s v="'9224024014023429" u="1"/>
        <s v="'9224024014023705" u="1"/>
        <s v="'8943814314749612" u="1"/>
        <s v="'4443814314749758" u="1"/>
        <s v="'9243814314749681" u="1"/>
        <s v="'5943814314749697" u="1"/>
        <s v="'7843814314749701" u="1"/>
        <s v="'7843814314749718" u="1"/>
        <s v="'3443814314749602" u="1"/>
        <s v="'8343814314749677" u="1"/>
        <s v="'8343814314749625" u="1"/>
        <s v="'3343814314749634" u="1"/>
        <s v="'6743814314749652" u="1"/>
        <s v="'7843814314749724" u="1"/>
        <s v="'7843814314749735" u="1"/>
        <s v="'2143814314749847" u="1"/>
        <s v="'2543814314749898" u="1"/>
        <s v="'2543814314749909" u="1"/>
        <s v="'3243814314749948" u="1"/>
        <s v="'6243814314749938" u="1"/>
        <s v="'7543814314749889" u="1"/>
        <s v="'1443814314749837" u="1"/>
        <s v="'5143814314749774" u="1"/>
        <s v="'6243814314749823" u="1"/>
        <s v="'3143814314749957" u="1"/>
        <s v="'1343814314749852" u="1"/>
        <s v="'9143814314749799" u="1"/>
        <s v="'5643814314749977" u="1"/>
        <s v="'5643814314749983" u="1"/>
        <s v="'5643814314750017" u="1"/>
        <s v="'5643814314750023" u="1"/>
        <s v="'1743814314749966" u="1"/>
        <s v="'3343814314749801" u="1"/>
        <s v="'3343814314749818" u="1"/>
        <s v="'7543814314749866" u="1"/>
        <s v="'6943814314750008" u="1"/>
        <s v="'3543814314749875" u="1"/>
        <s v="'6343814314749929" u="1"/>
        <s v="'6443814314749788" u="1"/>
        <s v="'7543814314749993" u="1"/>
        <s v="'7443814314750186" u="1"/>
        <s v="'2183814314003016" u="1"/>
        <s v="'7743814314750384" u="1"/>
        <s v="'7743814314750395" u="1"/>
        <s v="'6943814314750423" u="1"/>
        <s v="'8143814314750501" u="1"/>
        <s v="'0643814314750176" u="1"/>
        <s v="'5943814314750486" u="1"/>
        <s v="'9443814314750164" u="1"/>
        <s v="'6943814314749916" u="1"/>
        <s v="'0143814314750071" u="1"/>
        <s v="'0143814314750301" u="1"/>
        <s v="'0143814314750318" u="1"/>
        <s v="'1343814314750192" u="1"/>
        <s v="'1343814314750203" u="1"/>
        <s v="'1343814314750210" u="1"/>
        <s v="'1343814314750226" u="1"/>
        <s v="'7543814314750321" u="1"/>
        <s v="'4943814314750145" u="1"/>
        <s v="'1443814314750091" u="1"/>
        <s v="'1943814314750357" u="1"/>
        <s v="'5743814314750050" u="1"/>
        <s v="'5743814314750066" u="1"/>
        <s v="'6743814314750366" u="1"/>
        <s v="'6743814314750372" u="1"/>
        <s v="'7543814314750442" u="1"/>
        <s v="'7543814314750119" u="1"/>
        <s v="'7543814314750125" u="1"/>
        <s v="'6243814314750347" u="1"/>
        <s v="'6743814314750101" u="1"/>
        <s v="'7643814314750404" u="1"/>
        <s v="'7643814314750415" u="1"/>
        <s v="'5943814314750273" u="1"/>
        <s v="'5943814314750280" u="1"/>
        <s v="'5943814314750296" u="1"/>
        <s v="'0643814314750135" u="1"/>
        <s v="'7943814314750084" u="1"/>
        <s v="'1424014009525855" u="1"/>
        <s v="'1424014009525861" u="1"/>
        <s v="'7143814314750495" u="1"/>
        <s v="'2643814314750459" u="1"/>
        <s v="'5143814314750528" u="1"/>
        <s v="'5143814314750534" u="1"/>
        <s v="'3843814314750465" u="1"/>
        <s v="'3843814314750471" u="1"/>
        <s v="'2443814314750517" u="1"/>
        <s v="'7543814314750230" u="1"/>
        <s v="'7543814314750246" u="1"/>
        <s v="'7543814314750252" u="1"/>
        <s v="'7543814314750269" u="1"/>
        <s v="'7543814314750545" u="1"/>
        <s v="'7543814314750338" u="1"/>
        <s v="'3543814314750152" u="1"/>
        <s v="'3543814314750434" u="1"/>
        <s v="'2043814314750806" u="1"/>
        <s v="'7543814314750943" u="1"/>
        <s v="'5643814314750645" u="1"/>
        <s v="'7543814314750950" u="1"/>
        <s v="'7543814314750966" u="1"/>
        <s v="'0143814314750606" u="1"/>
        <s v="'3743814314750923" u="1"/>
        <s v="'4943814314750825" u="1"/>
        <s v="'9343814314750622" u="1"/>
        <s v="'7643814314751001" u="1"/>
        <s v="'7643814314751018" u="1"/>
        <s v="'8043814314750723" u="1"/>
        <s v="'1043814314750915" u="1"/>
        <s v="'8443814314750774" u="1"/>
        <s v="'8443814314750785" u="1"/>
        <s v="'7543814314750632" u="1"/>
        <s v="'5443814314750882" u="1"/>
        <s v="'6243814314750905" u="1"/>
        <s v="'2443814314750765" u="1"/>
        <s v="'8543814314750667" u="1"/>
        <s v="'8543814314750673" u="1"/>
        <s v="'8543814314750680" u="1"/>
        <s v="'8543814314750978" u="1"/>
        <s v="'8543814314750984" u="1"/>
        <s v="'8543814314750995" u="1"/>
        <s v="'4943814314750848" u="1"/>
        <s v="'5343814314750833" u="1"/>
        <s v="'8043814314750873" u="1"/>
        <s v="'1443814314750868" u="1"/>
        <s v="'6743814314750936" u="1"/>
        <s v="'7543814314750799" u="1"/>
        <s v="'3843814314750655" u="1"/>
        <s v="'1424014009526331" u="1"/>
        <s v="'1424014009526348" u="1"/>
        <s v="'7543814314750610" u="1"/>
        <s v="'7543814314750570" u="1"/>
        <s v="'7343814314750696" u="1"/>
        <s v="'7343814314750707" u="1"/>
        <s v="'7343814314750713" u="1"/>
        <s v="'6343814314750586" u="1"/>
        <s v="'6343814314750592" u="1"/>
        <s v="'6743814314750556" u="1"/>
        <s v="'6743814314750562" u="1"/>
        <s v="'6943814314750734" u="1"/>
        <s v="'6943814314750745" u="1"/>
        <s v="'6943814314750757" u="1"/>
        <s v="'8343814314750852" u="1"/>
        <s v="'7543814314750897" u="1"/>
        <s v="'9543814314750817" u="1"/>
        <s v="'2183815771000140" u="1"/>
        <s v="'2183815771000156" u="1"/>
        <s v="'9517777325444028" u="1"/>
        <s v="'9517777325444034" u="1"/>
        <s v="'8143814314743228" u="1"/>
        <s v="'7243814314743115" u="1"/>
        <s v="'8043814314743145" u="1"/>
        <s v="'6943814314743231" u="1"/>
        <s v="'6943814314743248" u="1"/>
        <s v="'3443814314743176" u="1"/>
        <s v="'5143814314743065" u="1"/>
        <s v="'7843814314743079" u="1"/>
        <s v="'7843814314743085" u="1"/>
        <s v="'3843814314743130" u="1"/>
        <s v="'7843814314743154" u="1"/>
        <s v="'7543814314743198" u="1"/>
        <s v="'1343814314743218" u="1"/>
        <s v="'7543814314743209" u="1"/>
        <s v="'4043814314743125" u="1"/>
        <s v="'2943814314743183" u="1"/>
        <s v="'9143814314743165" u="1"/>
        <s v="'3443814314743095" u="1"/>
        <s v="'3443814314743101" u="1"/>
        <s v="'3343814314743058" u="1"/>
        <s v="'7543814314743255" u="1"/>
        <s v="'5143814314743394" u="1"/>
        <s v="'5143814314743405" u="1"/>
        <s v="'5143814314743411" u="1"/>
        <s v="'7543814314743313" u="1"/>
        <s v="'7543814314743320" u="1"/>
        <s v="'3443814314743285" u="1"/>
        <s v="'3443814314743297" u="1"/>
        <s v="'7543814314743336" u="1"/>
        <s v="'7543814314743342" u="1"/>
        <s v="'7543814314743359" u="1"/>
        <s v="'7543814314743365" u="1"/>
        <s v="'7543814314743371" u="1"/>
        <s v="'1443814314743445" u="1"/>
        <s v="'1443814314743457" u="1"/>
        <s v="'1443814314743463" u="1"/>
        <s v="'1443814314743470" u="1"/>
        <s v="'1443814314743486" u="1"/>
        <s v="'7543814314743267" u="1"/>
        <s v="'7543814314743273" u="1"/>
        <s v="'7443814314743437" u="1"/>
        <s v="'2443814314743423" u="1"/>
        <s v="'9543814314743308" u="1"/>
        <s v="'6124017007824958" u="1"/>
        <s v="'4443814314743384" u="1"/>
        <s v="'3543814314743576" u="1"/>
        <s v="'3543814314743582" u="1"/>
        <s v="'6843814314743516" u="1"/>
        <s v="'6843814314743522" u="1"/>
        <s v="'6843814314743539" u="1"/>
        <s v="'4743814314743560" u="1"/>
        <s v="'4443814314743545" u="1"/>
        <s v="'4443814314743551" u="1"/>
        <s v="'7543814314743492" u="1"/>
        <s v="'3143814314743590" u="1"/>
        <s v="'3143814314743605" u="1"/>
        <s v="'3143814314743617" u="1"/>
        <s v="'6124017007827814" u="1"/>
        <s v="'7643814314743655" u="1"/>
        <s v="'7643814314743667" u="1"/>
        <s v="'9143814314743626" u="1"/>
        <s v="'9143814314743632" u="1"/>
        <s v="'4420234018290983" u="1"/>
        <s v="'9143814314743649" u="1"/>
        <s v="'8343814314743775" u="1"/>
        <s v="'8343814314743781" u="1"/>
        <s v="'6243814314743702" u="1"/>
        <s v="'6243814314743719" u="1"/>
        <s v="'6243814314743725" u="1"/>
        <s v="'6243814314743731" u="1"/>
        <s v="'6243814314743748" u="1"/>
        <s v="'4420234018297055" u="1"/>
        <s v="'6343814314743751" u="1"/>
        <s v="'6343814314743768" u="1"/>
        <s v="'1343814314743691" u="1"/>
        <s v="'1543814314743673" u="1"/>
        <s v="'1543814314743680" u="1"/>
        <s v="'2183814314002910" u="1"/>
        <s v="'0643814314743986" u="1"/>
        <s v="'1343814314743846" u="1"/>
        <s v="'4843814314743855" u="1"/>
        <s v="'7643814314743870" u="1"/>
        <s v="'7643814314743886" u="1"/>
        <s v="'1443814314743993" u="1"/>
        <s v="'5043814314743898" u="1"/>
        <s v="'5043814314743909" u="1"/>
        <s v="'6743814314743796" u="1"/>
        <s v="'5943814314743835" u="1"/>
        <s v="'3343814314743922" u="1"/>
        <s v="'7343814314743918" u="1"/>
        <s v="'4443814314744009" u="1"/>
        <s v="'4443814314744015" u="1"/>
        <s v="'4443814314744021" u="1"/>
        <s v="'4443814314744038" u="1"/>
        <s v="'3543814314743812" u="1"/>
        <s v="'3543814314743829" u="1"/>
        <s v="'7543814314743935" u="1"/>
        <s v="'7543814314743941" u="1"/>
        <s v="'7543814314743958" u="1"/>
        <s v="'7543814314743964" u="1"/>
        <s v="'7543814314743975" u="1"/>
        <s v="'1443814314743808" u="1"/>
        <s v="'0643814314743865" u="1"/>
        <s v="'7143814314744135" u="1"/>
        <s v="'9443814314744115" u="1"/>
        <s v="'9443814314744127" u="1"/>
        <s v="'2843814314744186" u="1"/>
        <s v="'2843814314744192" u="1"/>
        <s v="'3543814314744144" u="1"/>
        <s v="'3543814314744155" u="1"/>
        <s v="'3543814314744167" u="1"/>
        <s v="'2243814314744200" u="1"/>
        <s v="'2243814314744216" u="1"/>
        <s v="'2243814314744222" u="1"/>
        <s v="'6343814314744238" u="1"/>
        <s v="'6343814314744244" u="1"/>
        <s v="'3543814314744081" u="1"/>
        <s v="'3543814314744098" u="1"/>
        <s v="'3543814314744109" u="1"/>
        <s v="'0743814314744073" u="1"/>
        <s v="'9543814314744055" u="1"/>
        <s v="'7543814314744273" u="1"/>
        <s v="'6843814314744067" u="1"/>
        <s v="'7543814314744048" u="1"/>
        <s v="'1424014009419526" u="1"/>
        <s v="'1424014009419532" u="1"/>
        <s v="'1424014009419578" u="1"/>
        <s v="'1424014009419774" u="1"/>
        <s v="'1424014009419797" u="1"/>
        <s v="'3443814314744251" u="1"/>
        <s v="'3443814314744268" u="1"/>
        <s v="'0643814314744174" u="1"/>
        <s v="'3317777532956045" u="1"/>
        <s v="'7617777326170669" u="1"/>
        <s v="'0717777426489341" u="1"/>
        <s v="'0717777426489358" u="1"/>
        <s v="'3143814314744295" u="1"/>
        <s v="'3143814314744306" u="1"/>
        <s v="'3143814314744312" u="1"/>
        <s v="'3143814314744289" u="1"/>
        <s v="'5943814314744392" u="1"/>
        <s v="'5943814314744403" u="1"/>
        <s v="'5943814314744410" u="1"/>
        <s v="'3343814314744330" u="1"/>
        <s v="'9543814314744325" u="1"/>
        <s v="'6243814314744385" u="1"/>
        <s v="'4043814314744340" u="1"/>
        <s v="'4043814314744356" u="1"/>
        <s v="'4043814314744362" u="1"/>
        <s v="'4043814314744379" u="1"/>
        <s v="'1443814314744445" u="1"/>
        <s v="'7543814314744532" u="1"/>
        <s v="'7543814314744526" u="1"/>
        <s v="'3843814314744555" u="1"/>
        <s v="'8343814314744504" u="1"/>
        <s v="'9343814314744460" u="1"/>
        <s v="'9343814314744476" u="1"/>
        <s v="'9343814314744482" u="1"/>
        <s v="'9343814314744499" u="1"/>
        <s v="'7043814314744628" u="1"/>
        <s v="'5743814314744513" u="1"/>
        <s v="'5943814314744576" u="1"/>
        <s v="'6443814314744454" u="1"/>
        <s v="'0343814314744581" u="1"/>
        <s v="'1424014009428407" u="1"/>
        <s v="'1424014009428413" u="1"/>
        <s v="'1424014009428420" u="1"/>
        <s v="'1424014009428436" u="1"/>
        <s v="'1424014009428442" u="1"/>
        <s v="'1043814314744435" u="1"/>
        <s v="'9343814314744666" u="1"/>
        <s v="'9343814314744672" u="1"/>
        <s v="'9343814314744689" u="1"/>
        <s v="'9343814314744695" u="1"/>
        <s v="'3843814314744549" u="1"/>
        <s v="'7543814314744595" u="1"/>
        <s v="'3343814314744605" u="1"/>
        <s v="'3343814314744611" u="1"/>
        <s v="'4443814314744424" u="1"/>
        <s v="'2943814314744563" u="1"/>
        <s v="'7543814314744941" u="1"/>
        <s v="'6743814314744911" u="1"/>
        <s v="'6743814314744928" u="1"/>
        <s v="'6743814314744934" u="1"/>
        <s v="'4743814314744743" u="1"/>
        <s v="'4743814314744750" u="1"/>
        <s v="'7543814314744739" u="1"/>
        <s v="'6443814314744707" u="1"/>
        <s v="'6443814314744713" u="1"/>
        <s v="'6443814314744720" u="1"/>
        <s v="'5943814314744858" u="1"/>
        <s v="'0643814314744836" u="1"/>
        <s v="'0643814314744842" u="1"/>
        <s v="'4343814314744865" u="1"/>
        <s v="'7443814314744765" u="1"/>
        <s v="'7443814314744777" u="1"/>
        <s v="'7443814314744783" u="1"/>
        <s v="'7443814314744817" u="1"/>
        <s v="'7443814314744823" u="1"/>
        <s v="'7343814314744895" u="1"/>
        <s v="'7343814314744901" u="1"/>
        <s v="'6843814314744793" u="1"/>
        <s v="'6843814314744804" u="1"/>
        <s v="'7543814314744889" u="1"/>
        <s v="'0624007009524928" u="1"/>
        <s v="'2943814314744874" u="1"/>
        <s v="'2183814314002926" u="1"/>
        <s v="'2183814314002932" u="1"/>
        <s v="'7543814314744975" u="1"/>
        <s v="'4443814314745067" u="1"/>
        <s v="'4943814314745070" u="1"/>
        <s v="'4943814314745086" u="1"/>
        <s v="'0843814314745006" u="1"/>
        <s v="'0843814314745012" u="1"/>
        <s v="'0843814314745029" u="1"/>
        <s v="'3143814314744986" u="1"/>
        <s v="'3143814314745035" u="1"/>
        <s v="'3143814314745047" u="1"/>
        <s v="'4343814314744957" u="1"/>
        <s v="'4443814314744990" u="1"/>
        <s v="'1743814314744966" u="1"/>
        <s v="'7343814314745050" u="1"/>
        <s v="'8743814314745117" u="1"/>
        <s v="'8343814314745124" u="1"/>
        <s v="'8343814314745135" u="1"/>
        <s v="'7543814314745307" u="1"/>
        <s v="'0624007009528780" u="1"/>
        <s v="'5743814314745093" u="1"/>
        <s v="'4443814314745270" u="1"/>
        <s v="'6643814314745281" u="1"/>
        <s v="'6643814314745298" u="1"/>
        <s v="'7443814314745184" u="1"/>
        <s v="'5143814314745215" u="1"/>
        <s v="'3443814314745147" u="1"/>
        <s v="'3043814314745165" u="1"/>
        <s v="'3043814314745177" u="1"/>
        <s v="'0643814314745197" u="1"/>
        <s v="'0643814314745208" u="1"/>
        <s v="'3543814314745242" u="1"/>
        <s v="'3543814314745259" u="1"/>
        <s v="'9243814314745100" u="1"/>
        <s v="'6943814314745225" u="1"/>
        <s v="'6943814314745231" u="1"/>
        <s v="'5743814314745317" u="1"/>
        <s v="'5743814314745323" u="1"/>
        <s v="'5743814314745330" u="1"/>
        <s v="'7143814314745153" u="1"/>
        <s v="'6943814314745415" u="1"/>
        <s v="'4943814314745425" u="1"/>
        <s v="'4943814314745437" u="1"/>
        <s v="'1143814314745392" u="1"/>
        <s v="'3843814314745445" u="1"/>
        <s v="'7543814314745267" u="1"/>
        <s v="'7543814314745342" u="1"/>
        <s v="'7543814314745359" u="1"/>
        <s v="'9343814314745453" u="1"/>
        <s v="'7143814314745366" u="1"/>
        <s v="'7143814314745372" u="1"/>
        <s v="'7143814314745389" u="1"/>
        <s v="'2183814314002949" u="1"/>
        <s v="'2183814314002955" u="1"/>
        <s v="'2183814314002961" u="1"/>
        <s v="'2183814314002978" u="1"/>
        <s v="'7643814314745402" u="1"/>
        <s v="'2123926000987729" u="1"/>
        <s v="'3343814314745467" u="1"/>
        <s v="'7543814314745555" u="1"/>
        <s v="'9243814314745479" u="1"/>
        <s v="'3743814314745535" u="1"/>
        <s v="'4043814314745490" u="1"/>
        <s v="'5943814314745501" u="1"/>
        <s v="'5643814314745522" u="1"/>
        <s v="'1143814314745560" u="1"/>
        <s v="'9343814314745585" u="1"/>
        <s v="'9343814314745597" u="1"/>
        <s v="'9343814314745608" u="1"/>
        <s v="'9343814314745614" u="1"/>
        <s v="'9343814314745625" u="1"/>
        <s v="'3524012012567857" u="1"/>
        <s v="'3524012012567863" u="1"/>
        <s v="'7543814314745578" u="1"/>
        <s v="'3043814314745488" u="1"/>
        <s v="'4443814314745637" u="1"/>
        <s v="'4443814314745643" u="1"/>
        <s v="'4443814314745650" u="1"/>
        <s v="'6243814314745541" u="1"/>
        <s v="'4443814314745516" u="1"/>
        <s v="'6943814314745761" u="1"/>
        <s v="'6943814314745778" u="1"/>
        <s v="'6943814314745784" u="1"/>
        <s v="'7743814314745664" u="1"/>
        <s v="'5943814314745674" u="1"/>
        <s v="'5943814314745685" u="1"/>
        <s v="'5943814314745697" u="1"/>
        <s v="'5943814314745708" u="1"/>
        <s v="'1743814314745816" u="1"/>
        <s v="'1343814314745719" u="1"/>
        <s v="'1343814314745725" u="1"/>
        <s v="'5443814314745735" u="1"/>
        <s v="'5443814314745747" u="1"/>
        <s v="'5443814314745753" u="1"/>
        <s v="'1143814314745835" u="1"/>
        <s v="'1343814314745875" u="1"/>
        <s v="'1343814314745881" u="1"/>
        <s v="'1343814314745898" u="1"/>
        <s v="'0643814314745842" u="1"/>
        <s v="'0643814314745859" u="1"/>
        <s v="'0643814314745865" u="1"/>
        <s v="'7543814314745825" u="1"/>
        <s v="'2943814314745799" u="1"/>
        <s v="'2943814314745800" u="1"/>
        <s v="'1343814314745967" u="1"/>
        <s v="'1343814314745973" u="1"/>
        <s v="'1343814314745980" u="1"/>
        <s v="'5943814314745940" u="1"/>
        <s v="'4643814314745936" u="1"/>
        <s v="'9543814314745994" u="1"/>
        <s v="'9543814314746003" u="1"/>
        <s v="'9543814314746010" u="1"/>
        <s v="'6243814314745955" u="1"/>
        <s v="'8343814314745907" u="1"/>
        <s v="'8343814314745913" u="1"/>
        <s v="'8343814314745920" u="1"/>
        <s v="'5643814314746073" u="1"/>
        <s v="'5643814314746080" u="1"/>
        <s v="'6743814314746214" u="1"/>
        <s v="'8443814314746265" u="1"/>
        <s v="'4643814314746095" u="1"/>
        <s v="'4643814314746101" u="1"/>
        <s v="'6243814314746028" u="1"/>
        <s v="'6243814314746034" u="1"/>
        <s v="'2243814314746055" u="1"/>
        <s v="'2243814314746061" u="1"/>
        <s v="'1443814314744635" u="1"/>
        <s v="'1443814314744647" u="1"/>
        <s v="'1443814314744653" u="1"/>
        <s v="'6743814314746174" u="1"/>
        <s v="'0643814314746237" u="1"/>
        <s v="'0643814314746243" u="1"/>
        <s v="'0643814314746250" u="1"/>
        <s v="'7543814314746048" u="1"/>
        <s v="'3843814314746146" u="1"/>
        <s v="'3843814314746152" u="1"/>
        <s v="'3843814314746169" u="1"/>
        <s v="'0143814314746184" u="1"/>
        <s v="'0143814314746195" u="1"/>
        <s v="'0143814314746201" u="1"/>
        <s v="'4543814314746225" u="1"/>
        <s v="'2943814314746119" u="1"/>
        <s v="'2943814314746125" u="1"/>
        <s v="'2943814314746131" u="1"/>
        <s v="'6943814314746330" u="1"/>
        <s v="'6943814314746346" u="1"/>
        <s v="'9543814314746395" u="1"/>
        <s v="'1643814314746353" u="1"/>
        <s v="'6243814314746374" u="1"/>
        <s v="'6243814314746385" u="1"/>
        <s v="'4043814314746304" u="1"/>
        <s v="'4043814314746315" u="1"/>
        <s v="'4043814314746327" u="1"/>
        <s v="'1343814314746408" u="1"/>
        <s v="'1343814314746414" u="1"/>
        <s v="'1343814314746425" u="1"/>
        <s v="'3543814314746363" u="1"/>
        <s v="'2943814314746275" u="1"/>
        <s v="'2943814314746281" u="1"/>
        <s v="'2943814314746298" u="1"/>
        <s v="'7543814314746486" u="1"/>
        <s v="'7543814314746492" u="1"/>
        <s v="'7543814314746503" u="1"/>
        <s v="'7543814314746510" u="1"/>
        <s v="'8643814314746748" u="1"/>
        <s v="'8643814314746754" u="1"/>
        <s v="'8643814314746765" u="1"/>
        <s v="'4043814314746598" u="1"/>
        <s v="'4043814314746609" u="1"/>
        <s v="'8343814314746527" u="1"/>
        <s v="'8343814314746533" u="1"/>
        <s v="'8343814314746540" u="1"/>
        <s v="'8343814314746556" u="1"/>
        <s v="'9143814314746436" u="1"/>
        <s v="'9143814314746442" u="1"/>
        <s v="'5043814314746702" u="1"/>
        <s v="'5043814314746719" u="1"/>
        <s v="'7543814314746722" u="1"/>
        <s v="'7543814314746739" u="1"/>
        <s v="'3143814314746842" u="1"/>
        <s v="'4443814314746695" u="1"/>
        <s v="'4043814314746805" u="1"/>
        <s v="'4043814314746811" u="1"/>
        <s v="'4043814314746828" u="1"/>
        <s v="'4043814314746834" u="1"/>
        <s v="'5143814314746676" u="1"/>
        <s v="'5143814314746682" u="1"/>
        <s v="'7543814314746624" u="1"/>
        <s v="'7543814314746470" u="1"/>
        <s v="'7543814314746635" u="1"/>
        <s v="'7543814314746561" u="1"/>
        <s v="'7543814314746578" u="1"/>
        <s v="'7543814314746584" u="1"/>
        <s v="'8043814314746617" u="1"/>
        <s v="'9343814314746643" u="1"/>
        <s v="'9343814314746650" u="1"/>
        <s v="'9343814314746666" u="1"/>
        <s v="'1343814314746875" u="1"/>
        <s v="'1343814314746881" u="1"/>
        <s v="'1343814314746898" u="1"/>
        <s v="'3843814314746774" u="1"/>
        <s v="'3843814314746785" u="1"/>
        <s v="'3843814314746797" u="1"/>
        <s v="'6743814314746905" u="1"/>
        <s v="'6743814314746911" u="1"/>
        <s v="'6743814314746456" u="1"/>
        <s v="'6743814314746462" u="1"/>
        <s v="'1443814314746850" u="1"/>
        <s v="'1443814314746866" u="1"/>
        <s v="'6943814314746939" u="1"/>
        <s v="'5643814314747015" u="1"/>
        <s v="'5643814314747021" u="1"/>
        <s v="'4943814314746921" u="1"/>
        <s v="'6743814314746992" u="1"/>
        <s v="'6743814314747001" u="1"/>
        <s v="'8043814314747035" u="1"/>
        <s v="'5943814314746985" u="1"/>
        <s v="'5943814314746940" u="1"/>
        <s v="'5943814314746956" u="1"/>
        <s v="'5943814314746962" u="1"/>
        <s v="'5943814314746979" u="1"/>
        <s v="'2183814314002984" u="1"/>
        <s v="'7517777327411362" u="1"/>
        <s v="'7517777327411379" u="1"/>
        <s v="'7517777327411385" u="1"/>
        <s v="'7517777327411391" u="1"/>
        <s v="'7517777327411402" u="1"/>
        <s v="'7517777327411419" u="1"/>
        <s v="'7517777327411425" u="1"/>
        <s v="'7517777327411448" u="1"/>
        <s v="'5543814314747060" u="1"/>
        <s v="'5543814314747076" u="1"/>
        <s v="'8343814314747118" u="1"/>
        <s v="'3143814314747082" u="1"/>
        <s v="'3143814314747099" u="1"/>
        <s v="'3143814314747100" u="1"/>
        <s v="'3543814314747121" u="1"/>
        <s v="'7443814314747045" u="1"/>
        <s v="'2183815771000104" u="1"/>
        <s v="'2183815771000115" u="1"/>
        <s v="'2183815771000127" u="1"/>
        <s v="'6943814314739701" u="1"/>
        <s v="'7843814314739647" u="1"/>
        <s v="'3843814314739668" u="1"/>
        <s v="'4443814314739693" u="1"/>
        <s v="'4343814314739615" u="1"/>
        <s v="'3543814314739712" u="1"/>
        <s v="'1943814314739687" u="1"/>
        <s v="'2183814314002569" u="1"/>
        <s v="'8943814314739898" u="1"/>
        <s v="'8943814314739909" u="1"/>
        <s v="'7543814314739674" u="1"/>
        <s v="'3143814314739886" u="1"/>
        <s v="'8743814314739806" u="1"/>
        <s v="'8743814314739812" u="1"/>
        <s v="'7543814314739651" u="1"/>
        <s v="'2843814314739725" u="1"/>
        <s v="'8343814314739623" u="1"/>
        <s v="'8343814314739630" u="1"/>
        <s v="'8643814314739855" u="1"/>
        <s v="'8643814314739867" u="1"/>
        <s v="'8643814314739873" u="1"/>
        <s v="'1343814314739746" u="1"/>
        <s v="'1343814314739752" u="1"/>
        <s v="'1343814314739769" u="1"/>
        <s v="'1343814314739775" u="1"/>
        <s v="'7543814314739841" u="1"/>
        <s v="'8343814314739780" u="1"/>
        <s v="'9443814314739822" u="1"/>
        <s v="'9443814314739839" u="1"/>
        <s v="'7543814314739795" u="1"/>
        <s v="'7543814314739915" u="1"/>
        <s v="'2183814314002581" u="1"/>
        <s v="'2183814314002575" u="1"/>
        <s v="'8043814314739949" u="1"/>
        <s v="'9243814314739984" u="1"/>
        <s v="'9243814314739995" u="1"/>
        <s v="'3743814314739965" u="1"/>
        <s v="'3743814314739971" u="1"/>
        <s v="'6243814314739920" u="1"/>
        <s v="'9243814314739955" u="1"/>
        <s v="'5943814314740005" u="1"/>
        <s v="'5943814314740017" u="1"/>
        <s v="'7443814314740593" u="1"/>
        <s v="'7443814314740604" u="1"/>
        <s v="'7443814314740615" u="1"/>
        <s v="'3843814314740031" u="1"/>
        <s v="'3843814314740048" u="1"/>
        <s v="'3843814314740054" u="1"/>
        <s v="'3843814314740065" u="1"/>
        <s v="'8443814314740432" u="1"/>
        <s v="'8443814314740449" u="1"/>
        <s v="'8443814314740455" u="1"/>
        <s v="'8443814314740461" u="1"/>
        <s v="'7643814314740275" u="1"/>
        <s v="'7643814314740287" u="1"/>
        <s v="'7643814314740293" u="1"/>
        <s v="'7643814314740304" u="1"/>
        <s v="'3443814314740475" u="1"/>
        <s v="'3443814314740487" u="1"/>
        <s v="'3443814314740493" u="1"/>
        <s v="'3443814314740504" u="1"/>
        <s v="'1343814314740316" u="1"/>
        <s v="'1343814314740322" u="1"/>
        <s v="'1343814314740339" u="1"/>
        <s v="'1343814314740345" u="1"/>
        <s v="'3343814314740185" u="1"/>
        <s v="'3343814314740191" u="1"/>
        <s v="'3343814314740202" u="1"/>
        <s v="'3343814314740219" u="1"/>
        <s v="'2543814314740564" u="1"/>
        <s v="'2543814314740575" u="1"/>
        <s v="'2543814314740587" u="1"/>
        <s v="'1343814314740529" u="1"/>
        <s v="'1343814314740535" u="1"/>
        <s v="'1343814314740541" u="1"/>
        <s v="'1343814314740558" u="1"/>
        <s v="'4243814314740027" u="1"/>
        <s v="'6343814314740117" u="1"/>
        <s v="'6343814314740123" u="1"/>
        <s v="'6343814314740130" u="1"/>
        <s v="'0843814314739937" u="1"/>
        <s v="'5543814314740145" u="1"/>
        <s v="'5543814314740151" u="1"/>
        <s v="'5543814314740168" u="1"/>
        <s v="'5543814314740174" u="1"/>
        <s v="'6743814314740076" u="1"/>
        <s v="'6743814314740082" u="1"/>
        <s v="'6743814314740099" u="1"/>
        <s v="'6743814314740100" u="1"/>
        <s v="'7543814314740405" u="1"/>
        <s v="'7543814314740411" u="1"/>
        <s v="'7543814314740428" u="1"/>
        <s v="'7543814314740624" u="1"/>
        <s v="'7543814314740359" u="1"/>
        <s v="'7543814314740365" u="1"/>
        <s v="'7543814314740371" u="1"/>
        <s v="'7543814314740388" u="1"/>
        <s v="'2943814314740223" u="1"/>
        <s v="'2943814314740230" u="1"/>
        <s v="'2943814314740246" u="1"/>
        <s v="'2943814314740252" u="1"/>
        <s v="'2943814314740269" u="1"/>
        <s v="'1617777323554730" u="1"/>
        <s v="'5717777323566119" u="1"/>
        <s v="'7143814314740844" u="1"/>
        <s v="'8743814314740866" u="1"/>
        <s v="'4943814314740777" u="1"/>
        <s v="'2643814314740700" u="1"/>
        <s v="'2643814314740716" u="1"/>
        <s v="'2643814314740722" u="1"/>
        <s v="'2643814314740739" u="1"/>
        <s v="'2643814314740745" u="1"/>
        <s v="'1343814314740512" u="1"/>
        <s v="'1717777530381795" u="1"/>
        <s v="'1717777530381801" u="1"/>
        <s v="'6943814314740818" u="1"/>
        <s v="'0343814314740696" u="1"/>
        <s v="'4443814314740793" u="1"/>
        <s v="'2243814314740838" u="1"/>
        <s v="'5443814314740800" u="1"/>
        <s v="'7343814314740671" u="1"/>
        <s v="'6943814314740876" u="1"/>
        <s v="'6743814314740669" u="1"/>
        <s v="'7517777323566645" u="1"/>
        <s v="'5943814314740858" u="1"/>
        <s v="'3743814314740656" u="1"/>
        <s v="'1143814314740685" u="1"/>
        <s v="'3143814314740767" u="1"/>
        <s v="'6243814314740754" u="1"/>
        <s v="'8143814314740885" u="1"/>
        <s v="'1343814314740823" u="1"/>
        <s v="'2124000043543945" u="1"/>
        <s v="'7643814314740788" u="1"/>
        <s v="'1343814314740909" u="1"/>
        <s v="'3343814314740916" u="1"/>
        <s v="'7543814314740394" u="1"/>
        <s v="'4943814314740898" u="1"/>
        <s v="'7543814314740929" u="1"/>
        <s v="'6924000043560955" u="1"/>
        <s v="'6943814314740939" u="1"/>
        <s v="'6043814314740940" u="1"/>
        <s v="'5643814314741038" u="1"/>
        <s v="'5643814314741044" u="1"/>
        <s v="'8243814314741133" u="1"/>
        <s v="'2543814314741126" u="1"/>
        <s v="'5143814314741090" u="1"/>
        <s v="'0643814314741018" u="1"/>
        <s v="'0643814314741024" u="1"/>
        <s v="'4343814314740992" u="1"/>
        <s v="'0643814314740986" u="1"/>
        <s v="'1443814314741077" u="1"/>
        <s v="'7843814314741062" u="1"/>
        <s v="'7743814314740952" u="1"/>
        <s v="'7743814314740969" u="1"/>
        <s v="'7743814314740975" u="1"/>
        <s v="'6643814314741004" u="1"/>
        <s v="'3143814314741053" u="1"/>
        <s v="'7143814314741101" u="1"/>
        <s v="'1743814314741119" u="1"/>
        <s v="'3543814314741081" u="1"/>
        <s v="'7543814314741146" u="1"/>
        <s v="'6343814314741175" u="1"/>
        <s v="'0643814314741387" u="1"/>
        <s v="'4943814314741322" u="1"/>
        <s v="'2143814314741346" u="1"/>
        <s v="'8343814314741314" u="1"/>
        <s v="'6243814314741247" u="1"/>
        <s v="'3143814314741168" u="1"/>
        <s v="'8343814314741153" u="1"/>
        <s v="'9343814314741378" u="1"/>
        <s v="'0143814314741351" u="1"/>
        <s v="'0143814314741368" u="1"/>
        <s v="'4543814314741254" u="1"/>
        <s v="'4543814314741265" u="1"/>
        <s v="'4543814314741277" u="1"/>
        <s v="'4543814314741283" u="1"/>
        <s v="'7643814314741189" u="1"/>
        <s v="'7643814314741195" u="1"/>
        <s v="'3543814314741294" u="1"/>
        <s v="'2643814314741336" u="1"/>
        <s v="'9243814314741306" u="1"/>
        <s v="'2943814314741223" u="1"/>
        <s v="'2943814314741230" u="1"/>
        <s v="'7343814314741204" u="1"/>
        <s v="'7343814314741215" u="1"/>
        <s v="'2183814314002598" u="1"/>
        <s v="'9317777324062799" u="1"/>
        <s v="'9317777324062800" u="1"/>
        <s v="'9317777324062816" u="1"/>
        <s v="'9317777324062822" u="1"/>
        <s v="'9317777324062839" u="1"/>
        <s v="'9317777324062845" u="1"/>
        <s v="'9317777324062851" u="1"/>
        <s v="'9317777324062868" u="1"/>
        <s v="'9317777324062874" u="1"/>
        <s v="'9317777324062885" u="1"/>
        <s v="'9317777324062897" u="1"/>
        <s v="'9317777324062908" u="1"/>
        <s v="'9317777324062914" u="1"/>
        <s v="'9143814314741471" u="1"/>
        <s v="'5643814314741395" u="1"/>
        <s v="'5643814314741401" u="1"/>
        <s v="'5643814314741418" u="1"/>
        <s v="'5643814314741424" u="1"/>
        <s v="'5643814314741435" u="1"/>
        <s v="'5643814314741447" u="1"/>
        <s v="'5643814314741453" u="1"/>
        <s v="'5643814314741460" u="1"/>
        <s v="'9343814314741522" u="1"/>
        <s v="'9343814314741539" u="1"/>
        <s v="'4243814314741488" u="1"/>
        <s v="'4543814314741496" u="1"/>
        <s v="'6443814314741505" u="1"/>
        <s v="'6443814314741517" u="1"/>
        <s v="'2043814314741545" u="1"/>
        <s v="'2043814314741551" u="1"/>
        <s v="'7717777530961693" u="1"/>
        <s v="'9243814314741721" u="1"/>
        <s v="'7543814314741660" u="1"/>
        <s v="'1243814314741636" u="1"/>
        <s v="'3843814314741700" u="1"/>
        <s v="'3843814314741716" u="1"/>
        <s v="'5943814314741737" u="1"/>
        <s v="'7543814314741676" u="1"/>
        <s v="'9443814314741657" u="1"/>
        <s v="'9343814314741689" u="1"/>
        <s v="'2124000043597553" u="1"/>
        <s v="'5943814314741697" u="1"/>
        <s v="'8543814314741613" u="1"/>
        <s v="'8543814314741620" u="1"/>
        <s v="'1343814314741790" u="1"/>
        <s v="'7743814314741740" u="1"/>
        <s v="'7743814314741756" u="1"/>
        <s v="'7743814314741762" u="1"/>
        <s v="'7643814314741788" u="1"/>
        <s v="'9443814314741778" u="1"/>
        <s v="'9143814314741800" u="1"/>
        <s v="'4943814314741852" u="1"/>
        <s v="'7443814314741869" u="1"/>
        <s v="'7443814314741875" u="1"/>
        <s v="'7443814314741881" u="1"/>
        <s v="'9243814314741813" u="1"/>
        <s v="'9243814314741820" u="1"/>
        <s v="'9243814314741836" u="1"/>
        <s v="'9243814314741842" u="1"/>
        <s v="'9543814314741913" u="1"/>
        <s v="'7543814314741906" u="1"/>
        <s v="'2183814314002638" u="1"/>
        <s v="'2183814314002644" u="1"/>
        <s v="'2183814314002655" u="1"/>
        <s v="'2183814314002667" u="1"/>
        <s v="'2183814314002673" u="1"/>
        <s v="'2183814314002609" u="1"/>
        <s v="'2183814314002615" u="1"/>
        <s v="'2183814314002621" u="1"/>
        <s v="'7543814314741958" u="1"/>
        <s v="'7543814314741895" u="1"/>
        <s v="'4343814314741963" u="1"/>
        <s v="'4343814314741970" u="1"/>
        <s v="'4343814314741986" u="1"/>
        <s v="'2183814314002680" u="1"/>
        <s v="'2183814314002696" u="1"/>
        <s v="'2183814314002707" u="1"/>
        <s v="'2183814314002713" u="1"/>
        <s v="'2183814314002720" u="1"/>
        <s v="'2183814314002736" u="1"/>
        <s v="'2117777424898950" u="1"/>
        <s v="'3243814314742015" u="1"/>
        <s v="'1143814314741927" u="1"/>
        <s v="'1143814314741933" u="1"/>
        <s v="'1143814314741940" u="1"/>
        <s v="'6243814314742045" u="1"/>
        <s v="'6243814314742057" u="1"/>
        <s v="'5043814314742034" u="1"/>
        <s v="'1443814314742123" u="1"/>
        <s v="'1943814314742067" u="1"/>
        <s v="'1943814314742073" u="1"/>
        <s v="'1943814314742080" u="1"/>
        <s v="'4443814314742009" u="1"/>
        <s v="'7443814314742028" u="1"/>
        <s v="'2043814314742096" u="1"/>
        <s v="'2043814314742107" u="1"/>
        <s v="'2043814314742113" u="1"/>
        <s v="'8743814314742146" u="1"/>
        <s v="'8743814314742152" u="1"/>
        <s v="'3417777424927405" u="1"/>
        <s v="'1343814314742132" u="1"/>
        <s v="'5943814314742167" u="1"/>
        <s v="'5943814314742173" u="1"/>
        <s v="'7543814314742215" u="1"/>
        <s v="'6343814314742181" u="1"/>
        <s v="'6343814314742198" u="1"/>
        <s v="'9243814314742225" u="1"/>
        <s v="'5943814314742207" u="1"/>
        <s v="'2183814314002742" u="1"/>
        <s v="'2183814314002759" u="1"/>
        <s v="'6943814314742231" u="1"/>
        <s v="'6943814314742248" u="1"/>
        <s v="'6943814314742254" u="1"/>
        <s v="'7143814314742268" u="1"/>
        <s v="'5617777531633826" u="1"/>
        <s v="'1243814314742417" u="1"/>
        <s v="'6743814314742485" u="1"/>
        <s v="'2543814314742276" u="1"/>
        <s v="'2543814314742282" u="1"/>
        <s v="'2543814314742299" u="1"/>
        <s v="'2543814314742300" u="1"/>
        <s v="'3143814314742375" u="1"/>
        <s v="'7543814314742394" u="1"/>
        <s v="'6443814314742490" u="1"/>
        <s v="'5943814314742386" u="1"/>
        <s v="'7543814314742336" u="1"/>
        <s v="'7543814314742470" u="1"/>
        <s v="'4043814314742362" u="1"/>
        <s v="'7543814314742503" u="1"/>
        <s v="'9243814314742456" u="1"/>
        <s v="'8543814314742319" u="1"/>
        <s v="'8543814314742325" u="1"/>
        <s v="'3443814314742343" u="1"/>
        <s v="'3443814314742350" u="1"/>
        <s v="'1443814314742445" u="1"/>
        <s v="'5943814314742426" u="1"/>
        <s v="'5943814314742432" u="1"/>
        <s v="'7543814314742510" u="1"/>
        <s v="'3543814314742403" u="1"/>
        <s v="'4443814314742460" u="1"/>
        <s v="'2943814314742563" u="1"/>
        <s v="'2943814314742570" u="1"/>
        <s v="'8343814314742648" u="1"/>
        <s v="'3143814314742554" u="1"/>
        <s v="'1143814314742547" u="1"/>
        <s v="'0243814314742624" u="1"/>
        <s v="'0243814314742635" u="1"/>
        <s v="'7543814314742653" u="1"/>
        <s v="'9343814314742666" u="1"/>
        <s v="'6643814314742603" u="1"/>
        <s v="'2183814314002765" u="1"/>
        <s v="'3043814314742816" u="1"/>
        <s v="'0543814314742868" u="1"/>
        <s v="'1343814314742830" u="1"/>
        <s v="'9143814314742822" u="1"/>
        <s v="'4043814314742720" u="1"/>
        <s v="'6743814314742715" u="1"/>
        <s v="'3143814314742859" u="1"/>
        <s v="'0443814314742848" u="1"/>
        <s v="'4543814314742732" u="1"/>
        <s v="'4543814314742749" u="1"/>
        <s v="'4543814314742755" u="1"/>
        <s v="'4543814314742761" u="1"/>
        <s v="'4543814314742778" u="1"/>
        <s v="'4543814314742784" u="1"/>
        <s v="'4543814314742795" u="1"/>
        <s v="'3043814314742800" u="1"/>
        <s v="'1343814314742679" u="1"/>
        <s v="'1343814314742685" u="1"/>
        <s v="'1343814314742691" u="1"/>
        <s v="'1343814314742702" u="1"/>
        <s v="'2183814314002771" u="1"/>
        <s v="'2183814314002788" u="1"/>
        <s v="'2183814314002794" u="1"/>
        <s v="'2183814314002805" u="1"/>
        <s v="'2183814314002811" u="1"/>
        <s v="'2183814314002828" u="1"/>
        <s v="'2183814314002834" u="1"/>
        <s v="'2183814314002845" u="1"/>
        <s v="'2183814314002857" u="1"/>
        <s v="'2183814314002863" u="1"/>
        <s v="'2183814314002870" u="1"/>
        <s v="'2183814314002886" u="1"/>
        <s v="'2183814314002892" u="1"/>
        <s v="'7843814314742874" u="1"/>
        <s v="'8943814314742923" u="1"/>
        <s v="'5943814314742893" u="1"/>
        <s v="'5943814314742904" u="1"/>
        <s v="'5943814314742915" u="1"/>
        <s v="'7643814314742886" u="1"/>
        <s v="'2917777425540665" u="1"/>
        <s v="'2917777425540671" u="1"/>
        <s v="'1343814314742973" u="1"/>
        <s v="'5643814314742931" u="1"/>
        <s v="'8443814314742985" u="1"/>
        <s v="'9543814314742942" u="1"/>
        <s v="'9543814314742959" u="1"/>
        <s v="'2183814314002903" u="1"/>
        <s v="'7443814314743028" u="1"/>
        <s v="'9443814314742968" u="1"/>
        <s v="'6443814314743039" u="1"/>
        <s v="'7543814314742993" u="1"/>
        <s v="'3143814314743001" u="1"/>
        <s v="'8043814314743018" u="1"/>
        <s v="'6143814314743043" u="1"/>
        <s v="'3243814314738497" u="1"/>
        <s v="'7043814314738488" u="1"/>
        <s v="'7543814314738501" u="1"/>
        <s v="'3543814314738453" u="1"/>
        <s v="'3543814314738460" u="1"/>
        <s v="'9143814314738510" u="1"/>
        <s v="'7543814314738478" u="1"/>
        <s v="'9443814314738528" u="1"/>
        <s v="'9143814314738549" u="1"/>
        <s v="'6943814314738534" u="1"/>
        <s v="'8443814314738568" u="1"/>
        <s v="'9343814314738550" u="1"/>
        <s v="'7543814314738582" u="1"/>
        <s v="'7543814314738576" u="1"/>
        <s v="'7543814314738599" u="1"/>
        <s v="'9443814314738603" u="1"/>
        <s v="'9243814314738638" u="1"/>
        <s v="'9243814314738644" u="1"/>
        <s v="'9243814314738615" u="1"/>
        <s v="'9243814314738621" u="1"/>
        <s v="'8443814314738650" u="1"/>
        <s v="'8443814314738666" u="1"/>
        <s v="'4043814314738803" u="1"/>
        <s v="'2243814314738755" u="1"/>
        <s v="'2243814314738767" u="1"/>
        <s v="'9343814314738675" u="1"/>
        <s v="'9343814314738687" u="1"/>
        <s v="'9343814314738693" u="1"/>
        <s v="'9343814314738704" u="1"/>
        <s v="'9343814314738715" u="1"/>
        <s v="'9343814314738727" u="1"/>
        <s v="'8543814314738784" u="1"/>
        <s v="'8543814314738795" u="1"/>
        <s v="'8343814314738738" u="1"/>
        <s v="'7343814314738847" u="1"/>
        <s v="'7543814314738835" u="1"/>
        <s v="'7343814314738853" u="1"/>
        <s v="'7543814314738829" u="1"/>
        <s v="'7543814314738812" u="1"/>
        <s v="'2183814314002552" u="1"/>
        <s v="'7043814314738897" u="1"/>
        <s v="'7543814314738875" u="1"/>
        <s v="'3343814314738885" u="1"/>
        <s v="'6443814314738901" u="1"/>
        <s v="'7543814314738962" u="1"/>
        <s v="'7543814314738979" u="1"/>
        <s v="'8343814314738986" u="1"/>
        <s v="'5943814314738931" u="1"/>
        <s v="'5943814314738948" u="1"/>
        <s v="'7543814314738915" u="1"/>
        <s v="'7543814314738927" u="1"/>
        <s v="'7543814314738956" u="1"/>
        <s v="'2124032017755445" u="1"/>
        <s v="'5943814314739009" u="1"/>
        <s v="'5943814314739015" u="1"/>
        <s v="'8343814314738992" u="1"/>
        <s v="'9243814314739051" u="1"/>
        <s v="'9243814314739022" u="1"/>
        <s v="'9243814314739039" u="1"/>
        <s v="'9243814314739045" u="1"/>
        <s v="'5943814314739165" u="1"/>
        <s v="'5943814314739171" u="1"/>
        <s v="'4543814314739102" u="1"/>
        <s v="'7443814314739118" u="1"/>
        <s v="'7443814314739124" u="1"/>
        <s v="'7443814314739135" u="1"/>
        <s v="'7443814314739147" u="1"/>
        <s v="'7443814314739153" u="1"/>
        <s v="'0643814314739068" u="1"/>
        <s v="'0643814314739074" u="1"/>
        <s v="'0643814314739085" u="1"/>
        <s v="'0643814314739097" u="1"/>
        <s v="'5943814314739188" u="1"/>
        <s v="'7343814314739191" u="1"/>
        <s v="'7543814314739259" u="1"/>
        <s v="'9443814314739246" u="1"/>
        <s v="'1743814314739209" u="1"/>
        <s v="'6424040010128261" u="1"/>
        <s v="'7443814314739222" u="1"/>
        <s v="'7443814314739239" u="1"/>
        <s v="'7543814314739213" u="1"/>
        <s v="'6424040010128877" u="1"/>
        <s v="'9243814314739264" u="1"/>
        <s v="'9243814314739275" u="1"/>
        <s v="'9343814314739284" u="1"/>
        <s v="'9343814314739295" u="1"/>
        <s v="'9343814314739301" u="1"/>
        <s v="'3343814314739367" u="1"/>
        <s v="'3343814314739373" u="1"/>
        <s v="'3343814314739380" u="1"/>
        <s v="'9343814314739318" u="1"/>
        <s v="'9343814314739324" u="1"/>
        <s v="'9343814314739335" u="1"/>
        <s v="'9343814314739347" u="1"/>
        <s v="'9343814314739353" u="1"/>
        <s v="'6343814314739403" u="1"/>
        <s v="'6343814314739410" u="1"/>
        <s v="'6343814314739426" u="1"/>
        <s v="'6443814314739390" u="1"/>
        <s v="'1643814314739450" u="1"/>
        <s v="'9317777422896248" u="1"/>
        <s v="'9317777422896254" u="1"/>
        <s v="'9317777422896265" u="1"/>
        <s v="'9317777422896277" u="1"/>
        <s v="'9317777422896283" u="1"/>
        <s v="'4543814314739436" u="1"/>
        <s v="'4543814314739442" u="1"/>
        <s v="'7543814314739484" u="1"/>
        <s v="'7643814314739509" u="1"/>
        <s v="'4524028008887302" u="1"/>
        <s v="'4524028008887285" u="1"/>
        <s v="'9243814314739465" u="1"/>
        <s v="'7543814314739478" u="1"/>
        <s v="'7543814314739495" u="1"/>
        <s v="'4443814314739514" u="1"/>
        <s v="'4443814314739525" u="1"/>
        <s v="'8743814314739553" u="1"/>
        <s v="'3443814314739531" u="1"/>
        <s v="'3443814314739548" u="1"/>
        <s v="'5743814314739563" u="1"/>
        <s v="'7543814314739582" u="1"/>
        <s v="'4543814314739570" u="1"/>
        <s v="'7643814314739596" u="1"/>
        <s v="'9343814314739606" u="1"/>
        <s v="'2183815771000087" u="1"/>
        <s v="'2183815771000093" u="1"/>
        <s v="'7543814314737403" u="1"/>
        <s v="'7643814314737417" u="1"/>
        <s v="'7643814314737423" u="1"/>
        <s v="'7543814314737449" u="1"/>
        <s v="'3343814314737459" u="1"/>
        <s v="'7543814314737432" u="1"/>
        <s v="'7543814314737501" u="1"/>
        <s v="'9543814314737548" u="1"/>
        <s v="'7543814314737484" u="1"/>
        <s v="'7543814314737495" u="1"/>
        <s v="'7543814314737518" u="1"/>
        <s v="'5943814314737460" u="1"/>
        <s v="'5943814314737476" u="1"/>
        <s v="'7543814314737524" u="1"/>
        <s v="'5943814314737539" u="1"/>
        <s v="'3343814314737557" u="1"/>
        <s v="'7843814314737595" u="1"/>
        <s v="'7843814314737601" u="1"/>
        <s v="'6243814314737585" u="1"/>
        <s v="'9343814314737572" u="1"/>
        <s v="'7443814314737562" u="1"/>
        <s v="'3343814314737610" u="1"/>
        <s v="'3343814314737626" u="1"/>
        <s v="'7624022012110978" u="1"/>
        <s v="'7624022012110984" u="1"/>
        <s v="'3320239020654539" u="1"/>
        <s v="'3320239020654695" u="1"/>
        <s v="'7543814314737639" u="1"/>
        <s v="'7543814314737645" u="1"/>
        <s v="'7543814314737651" u="1"/>
        <s v="'7543814314737668" u="1"/>
        <s v="'7543814314737674" u="1"/>
        <s v="'2183814314002505" u="1"/>
        <s v="'2183814314002517" u="1"/>
        <s v="'7543814314737806" u="1"/>
        <s v="'7543814314737697" u="1"/>
        <s v="'7543814314737708" u="1"/>
        <s v="'7543814314737714" u="1"/>
        <s v="'7543814314737725" u="1"/>
        <s v="'7543814314737737" u="1"/>
        <s v="'7543814314737743" u="1"/>
        <s v="'7543814314737750" u="1"/>
        <s v="'7543814314737766" u="1"/>
        <s v="'7543814314737812" u="1"/>
        <s v="'7543814314737829" u="1"/>
        <s v="'7543814314737835" u="1"/>
        <s v="'1643814314737685" u="1"/>
        <s v="'7543814314737795" u="1"/>
        <s v="'7543814314737789" u="1"/>
        <s v="'3143814314737857" u="1"/>
        <s v="'5143814314737772" u="1"/>
        <s v="'1143814314737862" u="1"/>
        <s v="'7543814314737875" u="1"/>
        <s v="'7543814314737887" u="1"/>
        <s v="'3320239020670906" u="1"/>
        <s v="'3320239020670912" u="1"/>
        <s v="'2243814314737894" u="1"/>
        <s v="'7543814314737927" u="1"/>
        <s v="'9343814314737905" u="1"/>
        <s v="'9343814314737917" u="1"/>
        <s v="'7543814314737933" u="1"/>
        <s v="'7543814314737940" u="1"/>
        <s v="'7543814314737956" u="1"/>
        <s v="'8343814314737963" u="1"/>
        <s v="'9443814314737972" u="1"/>
        <s v="'6443814314737982" u="1"/>
        <s v="'7343814314737997" u="1"/>
        <s v="'7343814314738006" u="1"/>
        <s v="'7343814314738012" u="1"/>
        <s v="'7343814314738029" u="1"/>
        <s v="'2183814314002523" u="1"/>
        <s v="'7743814314738063" u="1"/>
        <s v="'7743814314738070" u="1"/>
        <s v="'7543814314738046" u="1"/>
        <s v="'9543814314738053" u="1"/>
        <s v="'6443814314738089" u="1"/>
        <s v="'3343814314738091" u="1"/>
        <s v="'7543814314738109" u="1"/>
        <s v="'2183814314002530" u="1"/>
        <s v="'2183814314002546" u="1"/>
        <s v="'0143814314738314" u="1"/>
        <s v="'9443814314738281" u="1"/>
        <s v="'9443814314738298" u="1"/>
        <s v="'9343814314738157" u="1"/>
        <s v="'9343814314738163" u="1"/>
        <s v="'5143814314738121" u="1"/>
        <s v="'5143814314738138" u="1"/>
        <s v="'8143814314738170" u="1"/>
        <s v="'5743814314738119" u="1"/>
        <s v="'2943814314738307" u="1"/>
        <s v="'4143814314738322" u="1"/>
        <s v="'3343814314738148" u="1"/>
        <s v="'6743814314738189" u="1"/>
        <s v="'1943814314738335" u="1"/>
        <s v="'9343814314738192" u="1"/>
        <s v="'9343814314738203" u="1"/>
        <s v="'9343814314738210" u="1"/>
        <s v="'9343814314738226" u="1"/>
        <s v="'9343814314738232" u="1"/>
        <s v="'9343814314738249" u="1"/>
        <s v="'9343814314738255" u="1"/>
        <s v="'7443814314738343" u="1"/>
        <s v="'5443814314738359" u="1"/>
        <s v="'5443814314738365" u="1"/>
        <s v="'4543814314738269" u="1"/>
        <s v="'4543814314738275" u="1"/>
        <s v="'5143814314738370" u="1"/>
        <s v="'5143814314738386" u="1"/>
        <s v="'5143814314738392" u="1"/>
        <s v="'5143814314738403" u="1"/>
        <s v="'3443814314738440" u="1"/>
        <s v="'3343814314738420" u="1"/>
        <s v="'3343814314738436" u="1"/>
        <s v="'9117777523710088" u="1"/>
        <s v="'9117777523710094" u="1"/>
        <s v="'9117777523710105" u="1"/>
        <s v="'9117777523710111" u="1"/>
        <s v="'9117777523710128" u="1"/>
        <s v="'9117777523710134" u="1"/>
        <s v="'9117777523710145" u="1"/>
        <s v="'9117777523710157" u="1"/>
        <s v="'9117777523710163" u="1"/>
        <s v="'9117777523710170" u="1"/>
        <s v="'9117777523710186" u="1"/>
        <s v="'9117777523710192" u="1"/>
        <s v="'7543814314735875" u="1"/>
        <s v="'5943814314735885" u="1"/>
        <s v="'6443814314735567" u="1"/>
        <s v="'6443814314735573" u="1"/>
        <s v="'7543814314735904" u="1"/>
        <s v="'2183814314002287" u="1"/>
        <s v="'2183814314002275" u="1"/>
        <s v="'4443814314735917" u="1"/>
        <s v="'0143814314735942" u="1"/>
        <s v="'2243814314735928" u="1"/>
        <s v="'7543814314735933" u="1"/>
        <s v="'1343814314735896" u="1"/>
        <s v="'9243814314735961" u="1"/>
        <s v="'3843814314735979" u="1"/>
        <s v="'6943814314735950" u="1"/>
        <s v="'7543814314736005" u="1"/>
        <s v="'7143814314735986" u="1"/>
        <s v="'7143814314735992" u="1"/>
        <s v="'2943814314736019" u="1"/>
        <s v="'7943814314736022" u="1"/>
        <s v="'7543814314736030" u="1"/>
        <s v="'9243814314736051" u="1"/>
        <s v="'7543814314736046" u="1"/>
        <s v="'3543814314736067" u="1"/>
        <s v="'3543814314736073" u="1"/>
        <s v="'3843814314736109" u="1"/>
        <s v="'7743814314736086" u="1"/>
        <s v="'3343814314736091" u="1"/>
        <s v="'2183814314002293" u="1"/>
        <s v="'2183814314002304" u="1"/>
        <s v="'2183814314002315" u="1"/>
        <s v="'2183814314002327" u="1"/>
        <s v="'2183814314002333" u="1"/>
        <s v="'2183814314002340" u="1"/>
        <s v="'2183814314002356" u="1"/>
        <s v="'2183814314002362" u="1"/>
        <s v="'2183814314002379" u="1"/>
        <s v="'2183814314002385" u="1"/>
        <s v="'2183814314002391" u="1"/>
        <s v="'2183814314002402" u="1"/>
        <s v="'2183814314002419" u="1"/>
        <s v="'2183814314002425" u="1"/>
        <s v="'2183814314002431" u="1"/>
        <s v="'3543814314736211" u="1"/>
        <s v="'0643814314736125" u="1"/>
        <s v="'7343814314736133" u="1"/>
        <s v="'7343814314736140" u="1"/>
        <s v="'7343814314736156" u="1"/>
        <s v="'7343814314736162" u="1"/>
        <s v="'7343814314736179" u="1"/>
        <s v="'7343814314736185" u="1"/>
        <s v="'7343814314736191" u="1"/>
        <s v="'7343814314736202" u="1"/>
        <s v="'5943814314736113" u="1"/>
        <s v="'2183814314002448" u="1"/>
        <s v="'9343814314736226" u="1"/>
        <s v="'7543814314736236" u="1"/>
        <s v="'9443814314736246" u="1"/>
        <s v="'2183814314002454" u="1"/>
        <s v="'7543814314736305" u="1"/>
        <s v="'4543814314736315" u="1"/>
        <s v="'6943814314736298" u="1"/>
        <s v="'1643814314736276" u="1"/>
        <s v="'3643814314736283" u="1"/>
        <s v="'1343814314736251" u="1"/>
        <s v="'1343814314736268" u="1"/>
        <s v="'2183814314002465" u="1"/>
        <s v="'1643814314736368" u="1"/>
        <s v="'7543814314736370" u="1"/>
        <s v="'3143814314736333" u="1"/>
        <s v="'9343814314736353" u="1"/>
        <s v="'3543814314736349" u="1"/>
        <s v="'9343814314736324" u="1"/>
        <s v="'8343814314736393" u="1"/>
        <s v="'7543814314736386" u="1"/>
        <s v="'3443814314736404" u="1"/>
        <s v="'3443814314736415" u="1"/>
        <s v="'3443814314736427" u="1"/>
        <s v="'9243814314736655" u="1"/>
        <s v="'9243814314736667" u="1"/>
        <s v="'7443814314736579" u="1"/>
        <s v="'7443814314736585" u="1"/>
        <s v="'7443814314736591" u="1"/>
        <s v="'5943814314736551" u="1"/>
        <s v="'5943814314736568" u="1"/>
        <s v="'8743814314736518" u="1"/>
        <s v="'9043814314736679" u="1"/>
        <s v="'2643814314736484" u="1"/>
        <s v="'2643814314736495" u="1"/>
        <s v="'0643814314736523" u="1"/>
        <s v="'0643814314736530" u="1"/>
        <s v="'3343814314736459" u="1"/>
        <s v="'3343814314736465" u="1"/>
        <s v="'3143814314736621" u="1"/>
        <s v="'3143814314736638" u="1"/>
        <s v="'0143814314736475" u="1"/>
        <s v="'7843814314736601" u="1"/>
        <s v="'7843814314736618" u="1"/>
        <s v="'8943814314736437" u="1"/>
        <s v="'8943814314736443" u="1"/>
        <s v="'9243814314736546" u="1"/>
        <s v="'6043814314736793" u="1"/>
        <s v="'6043814314736804" u="1"/>
        <s v="'6043814314736815" u="1"/>
        <s v="'6043814314736827" u="1"/>
        <s v="'7043814314736718" u="1"/>
        <s v="'7543814314736697" u="1"/>
        <s v="'2743814314736763" u="1"/>
        <s v="'4343814314736707" u="1"/>
        <s v="'8443814314736775" u="1"/>
        <s v="'7543814314736789" u="1"/>
        <s v="'7643814314736745" u="1"/>
        <s v="'7643814314736757" u="1"/>
        <s v="'6443814314736688" u="1"/>
        <s v="'2043814314736727" u="1"/>
        <s v="'2043814314736733" u="1"/>
        <s v="'3743814314736844" u="1"/>
        <s v="'3743814314736855" u="1"/>
        <s v="'9143814314736837" u="1"/>
        <s v="'6843814314736865" u="1"/>
        <s v="'6843814314736877" u="1"/>
        <s v="'2843814314736881" u="1"/>
        <s v="'6243814314736896" u="1"/>
        <s v="'6243814314736907" u="1"/>
        <s v="'6243814314736913" u="1"/>
        <s v="'2743814314736924" u="1"/>
        <s v="'2743814314736935" u="1"/>
        <s v="'2743814314736947" u="1"/>
        <s v="'2124024013731051" u="1"/>
        <s v="'6343814314736991" u="1"/>
        <s v="'6343814314737005" u="1"/>
        <s v="'4943814314737135" u="1"/>
        <s v="'0743814314737170" u="1"/>
        <s v="'7543814314737098" u="1"/>
        <s v="'7543814314737109" u="1"/>
        <s v="'7543814314737115" u="1"/>
        <s v="'1343814314737026" u="1"/>
        <s v="'1343814314737032" u="1"/>
        <s v="'7543814314737180" u="1"/>
        <s v="'9143814314736964" u="1"/>
        <s v="'9143814314736975" u="1"/>
        <s v="'8643814314737153" u="1"/>
        <s v="'8643814314737160" u="1"/>
        <s v="'0143814314737049" u="1"/>
        <s v="'0143814314737055" u="1"/>
        <s v="'7643814314737014" u="1"/>
        <s v="'4443814314736981" u="1"/>
        <s v="'3343814314737205" u="1"/>
        <s v="'7543814314737196" u="1"/>
        <s v="'9543814314737214" u="1"/>
        <s v="'9543814314737225" u="1"/>
        <s v="'3143814314737241" u="1"/>
        <s v="'3143814314737258" u="1"/>
        <s v="'5343814314737299" u="1"/>
        <s v="'9343814314737261" u="1"/>
        <s v="'9343814314737278" u="1"/>
        <s v="'9343814314737284" u="1"/>
        <s v="'6324036007486565" u="1"/>
        <s v="'6324036007486571" u="1"/>
        <s v="'7543814314737334" u="1"/>
        <s v="'7543814314737345" u="1"/>
        <s v="'9143814314737359" u="1"/>
        <s v="'2183814314002477" u="1"/>
        <s v="'2183814314002483" u="1"/>
        <s v="'2183814314002490" u="1"/>
        <s v="'9143814314737371" u="1"/>
        <s v="'2743814314737365" u="1"/>
        <s v="'7543814314737386" u="1"/>
        <s v="'7743814314737397" u="1"/>
        <s v="'7543814314734069" u="1"/>
        <s v="'6343814314734098" u="1"/>
        <s v="'6343814314734109" u="1"/>
        <s v="'7543814314734138" u="1"/>
        <s v="'6743814314734125" u="1"/>
        <s v="'2143814314734119" u="1"/>
        <s v="'2183814314001845" u="1"/>
        <s v="'2143814314734148" u="1"/>
        <s v="'2143814314734154" u="1"/>
        <s v="'2143814314734165" u="1"/>
        <s v="'2143814314734177" u="1"/>
        <s v="'2143814314734183" u="1"/>
        <s v="'2143814314734190" u="1"/>
        <s v="'2143814314734205" u="1"/>
        <s v="'2143814314734217" u="1"/>
        <s v="'2143814314734223" u="1"/>
        <s v="'2143814314734230" u="1"/>
        <s v="'2143814314734246" u="1"/>
        <s v="'2143814314734252" u="1"/>
        <s v="'2143814314734269" u="1"/>
        <s v="'2143814314734275" u="1"/>
        <s v="'2143814314734281" u="1"/>
        <s v="'2143814314734298" u="1"/>
        <s v="'2143814314734309" u="1"/>
        <s v="'2143814314734315" u="1"/>
        <s v="'2143814314734321" u="1"/>
        <s v="'2143814314734338" u="1"/>
        <s v="'2143814314734344" u="1"/>
        <s v="'2143814314734355" u="1"/>
        <s v="'2143814314734367" u="1"/>
        <s v="'2143814314734373" u="1"/>
        <s v="'2143814314734380" u="1"/>
        <s v="'2143814314734396" u="1"/>
        <s v="'2143814314734407" u="1"/>
        <s v="'2143814314734413" u="1"/>
        <s v="'2143814314734420" u="1"/>
        <s v="'2143814314734436" u="1"/>
        <s v="'2143814314734442" u="1"/>
        <s v="'2143814314734459" u="1"/>
        <s v="'2143814314734465" u="1"/>
        <s v="'2143814314734471" u="1"/>
        <s v="'2143814314734488" u="1"/>
        <s v="'2143814314734494" u="1"/>
        <s v="'2143814314734505" u="1"/>
        <s v="'2143814314734511" u="1"/>
        <s v="'2143814314734528" u="1"/>
        <s v="'2143814314734534" u="1"/>
        <s v="'2143814314734545" u="1"/>
        <s v="'2143814314734557" u="1"/>
        <s v="'7543814314734560" u="1"/>
        <s v="'9243814314734575" u="1"/>
        <s v="'2183814314001863" u="1"/>
        <s v="'2183814314001857" u="1"/>
        <s v="'2183814314001870" u="1"/>
        <s v="'2183814314001892" u="1"/>
        <s v="'2183814314001886" u="1"/>
        <s v="'3343814314734649" u="1"/>
        <s v="'3243814314734589" u="1"/>
        <s v="'3343814314734661" u="1"/>
        <s v="'1943814314734606" u="1"/>
        <s v="'1943814314734612" u="1"/>
        <s v="'0343814314734596" u="1"/>
        <s v="'4543814314734626" u="1"/>
        <s v="'4543814314734632" u="1"/>
        <s v="'5643814314734658" u="1"/>
        <s v="'2183814314001903" u="1"/>
        <s v="'7543814314734674" u="1"/>
        <s v="'8143814314734693" u="1"/>
        <s v="'8143814314734704" u="1"/>
        <s v="'8143814314734715" u="1"/>
        <s v="'7543814314734743" u="1"/>
        <s v="'1343814314734723" u="1"/>
        <s v="'7643814314734734" u="1"/>
        <s v="'2183814314001910" u="1"/>
        <s v="'7543814314734750" u="1"/>
        <s v="'7543814314734766" u="1"/>
        <s v="'7543814314734772" u="1"/>
        <s v="'7543814314734789" u="1"/>
        <s v="'7543814314734795" u="1"/>
        <s v="'2183814314001926" u="1"/>
        <s v="'9443814314734908" u="1"/>
        <s v="'9543814314734963" u="1"/>
        <s v="'7543814314734985" u="1"/>
        <s v="'9543814314734807" u="1"/>
        <s v="'9543814314734813" u="1"/>
        <s v="'9543814314734820" u="1"/>
        <s v="'9543814314734836" u="1"/>
        <s v="'9543814314734842" u="1"/>
        <s v="'9543814314734859" u="1"/>
        <s v="'9543814314734865" u="1"/>
        <s v="'9543814314734871" u="1"/>
        <s v="'9543814314734888" u="1"/>
        <s v="'9543814314734894" u="1"/>
        <s v="'9343814314734917" u="1"/>
        <s v="'9343814314734923" u="1"/>
        <s v="'9343814314734930" u="1"/>
        <s v="'1343814314734959" u="1"/>
        <s v="'2183814314001932" u="1"/>
        <s v="'9143814314735031" u="1"/>
        <s v="'7543814314735081" u="1"/>
        <s v="'3443814314735099" u="1"/>
        <s v="'3143814314735051" u="1"/>
        <s v="'9543814314734970" u="1"/>
        <s v="'5743814314734943" u="1"/>
        <s v="'5943814314735015" u="1"/>
        <s v="'5943814314735021" u="1"/>
        <s v="'9343814314735042" u="1"/>
        <s v="'7543814314734991" u="1"/>
        <s v="'3343814314735062" u="1"/>
        <s v="'3343814314735079" u="1"/>
        <s v="'3343814314735131" u="1"/>
        <s v="'4543814314735102" u="1"/>
        <s v="'4543814314735119" u="1"/>
        <s v="'3043814314735209" u="1"/>
        <s v="'3043814314735215" u="1"/>
        <s v="'3043814314735221" u="1"/>
        <s v="'7543814314735155" u="1"/>
        <s v="'5943814314735234" u="1"/>
        <s v="'8343814314735243" u="1"/>
        <s v="'9243814314735195" u="1"/>
        <s v="'3543814314735171" u="1"/>
        <s v="'3543814314735188" u="1"/>
        <s v="'2183814314001949" u="1"/>
        <s v="'2183814314001955" u="1"/>
        <s v="'2183814314001961" u="1"/>
        <s v="'2183814314001978" u="1"/>
        <s v="'2183814314001984" u="1"/>
        <s v="'2183814314001995" u="1"/>
        <s v="'2183814314002000" u="1"/>
        <s v="'2183814314002016" u="1"/>
        <s v="'2183814314002022" u="1"/>
        <s v="'2183814314002039" u="1"/>
        <s v="'2183814314002045" u="1"/>
        <s v="'2183814314002051" u="1"/>
        <s v="'2183814314002068" u="1"/>
        <s v="'2183814314002074" u="1"/>
        <s v="'2183814314002085" u="1"/>
        <s v="'2183814314002097" u="1"/>
        <s v="'2183814314002108" u="1"/>
        <s v="'2183814314002114" u="1"/>
        <s v="'2183814314002125" u="1"/>
        <s v="'2183814314002137" u="1"/>
        <s v="'2183814314002143" u="1"/>
        <s v="'2183814314002150" u="1"/>
        <s v="'2183814314002166" u="1"/>
        <s v="'2124022012013837" u="1"/>
        <s v="'6843814314735318" u="1"/>
        <s v="'0143814314735325" u="1"/>
        <s v="'1343814314735285" u="1"/>
        <s v="'0743814314735255" u="1"/>
        <s v="'7543814314735334" u="1"/>
        <s v="'7543814314735345" u="1"/>
        <s v="'7543814314735357" u="1"/>
        <s v="'7543814314735363" u="1"/>
        <s v="'4343814314735264" u="1"/>
        <s v="'7543814314735271" u="1"/>
        <s v="'7543814314735305" u="1"/>
        <s v="'7543814314735294" u="1"/>
        <s v="'2120235014675387" u="1"/>
        <s v="'2120235014675415" u="1"/>
        <s v="'2120235014675427" u="1"/>
        <s v="'2120235014675433" u="1"/>
        <s v="'2120235014675440" u="1"/>
        <s v="'2120235014675456" u="1"/>
        <s v="'2120235014675462" u="1"/>
        <s v="'2120235014675479" u="1"/>
        <s v="'2120235014675485" u="1"/>
        <s v="'2120235014675491" u="1"/>
        <s v="'2120235014675502" u="1"/>
        <s v="'2120235014675519" u="1"/>
        <s v="'2183814314002172" u="1"/>
        <s v="'2183814314002189" u="1"/>
        <s v="'9443814314735373" u="1"/>
        <s v="'3343814314735380" u="1"/>
        <s v="'1343814314735395" u="1"/>
        <s v="'1343814314735406" u="1"/>
        <s v="'2943814314735434" u="1"/>
        <s v="'7443814314735458" u="1"/>
        <s v="'1143814314735460" u="1"/>
        <s v="'4443814314735474" u="1"/>
        <s v="'0643814314735425" u="1"/>
        <s v="'7543814314735449" u="1"/>
        <s v="'9343814314735485" u="1"/>
        <s v="'9343814314735497" u="1"/>
        <s v="'9343814314735508" u="1"/>
        <s v="'9343814314735514" u="1"/>
        <s v="'1143814314735539" u="1"/>
        <s v="'2183814314002195" u="1"/>
        <s v="'4043814314735607" u="1"/>
        <s v="'6443814314735613" u="1"/>
        <s v="'1743814314735624" u="1"/>
        <s v="'3443814314735630" u="1"/>
        <s v="'4943814314735540" u="1"/>
        <s v="'4943814314735556" u="1"/>
        <s v="'8343814314735590" u="1"/>
        <s v="'2183814314002206" u="1"/>
        <s v="'2183814314002212" u="1"/>
        <s v="'4417777523649654" u="1"/>
        <s v="'1343814314735654" u="1"/>
        <s v="'9143814314735647" u="1"/>
        <s v="'2183814314002229" u="1"/>
        <s v="'2183814314002235" u="1"/>
        <s v="'2183814314002241" u="1"/>
        <s v="'3543814314735741" u="1"/>
        <s v="'4043814314735665" u="1"/>
        <s v="'8343814314735755" u="1"/>
        <s v="'8343814314735767" u="1"/>
        <s v="'8343814314735773" u="1"/>
        <s v="'2943814314735739" u="1"/>
        <s v="'9343814314735687" u="1"/>
        <s v="'9343814314735693" u="1"/>
        <s v="'9343814314735704" u="1"/>
        <s v="'9343814314735715" u="1"/>
        <s v="'9343814314735727" u="1"/>
        <s v="'3843814314735674" u="1"/>
        <s v="'7543814314735789" u="1"/>
        <s v="'1643814314735817" u="1"/>
        <s v="'2183814314002258" u="1"/>
        <s v="'2183814314002264" u="1"/>
        <s v="'6943814314735822" u="1"/>
        <s v="'6943814314735839" u="1"/>
        <s v="'6943814314735845" u="1"/>
        <s v="'7543814314735795" u="1"/>
        <s v="'7543814314735806" u="1"/>
        <s v="'5943814314735862" u="1"/>
        <s v="'7543814314727643" u="1"/>
        <s v="'2183814314001680" u="1"/>
        <s v="'8943814314727746" u="1"/>
        <s v="'8943814314727752" u="1"/>
        <s v="'6743814314727705" u="1"/>
        <s v="'8443814314727727" u="1"/>
        <s v="'4443814314727719" u="1"/>
        <s v="'3343814314727660" u="1"/>
        <s v="'3343814314727676" u="1"/>
        <s v="'3343814314727682" u="1"/>
        <s v="'3343814314727699" u="1"/>
        <s v="'0117777519613362" u="1"/>
        <s v="'0117777519613379" u="1"/>
        <s v="'9243814314727763" u="1"/>
        <s v="'9243814314727770" u="1"/>
        <s v="'9143814314727795" u="1"/>
        <s v="'8743814314727787" u="1"/>
        <s v="'8543814314727851" u="1"/>
        <s v="'8543814314727868" u="1"/>
        <s v="'8543814314727874" u="1"/>
        <s v="'8543814314727885" u="1"/>
        <s v="'8543814314727925" u="1"/>
        <s v="'8543814314727937" u="1"/>
        <s v="'8543814314727943" u="1"/>
        <s v="'3543814314728094" u="1"/>
        <s v="'3543814314728105" u="1"/>
        <s v="'3743814314727963" u="1"/>
        <s v="'3743814314727970" u="1"/>
        <s v="'9443814314728002" u="1"/>
        <s v="'9443814314728019" u="1"/>
        <s v="'9443814314728025" u="1"/>
        <s v="'9443814314728031" u="1"/>
        <s v="'9443814314728048" u="1"/>
        <s v="'7543814314727954" u="1"/>
        <s v="'5143814314727983" u="1"/>
        <s v="'7343814314728062" u="1"/>
        <s v="'7343814314728079" u="1"/>
        <s v="'7343814314728085" u="1"/>
        <s v="'5343814314727994" u="1"/>
        <s v="'5643814314728057" u="1"/>
        <s v="'2183814314001696" u="1"/>
        <s v="'2183814314001707" u="1"/>
        <s v="'2183814314001713" u="1"/>
        <s v="'2183814314001720" u="1"/>
        <s v="'2183814314001736" u="1"/>
        <s v="'7543814314728482" u="1"/>
        <s v="'7543814314728499" u="1"/>
        <s v="'7543814314728500" u="1"/>
        <s v="'7543814314728516" u="1"/>
        <s v="'7543814314728522" u="1"/>
        <s v="'7543814314728539" u="1"/>
        <s v="'6443814314728219" u="1"/>
        <s v="'3143814314728469" u="1"/>
        <s v="'3143814314728475" u="1"/>
        <s v="'7543814314728435" u="1"/>
        <s v="'7543814314728447" u="1"/>
        <s v="'8343814314728206" u="1"/>
        <s v="'6443814314728231" u="1"/>
        <s v="'7543814314728453" u="1"/>
        <s v="'7143814314728114" u="1"/>
        <s v="'8143814314728155" u="1"/>
        <s v="'8143814314728161" u="1"/>
        <s v="'8143814314728178" u="1"/>
        <s v="'2943814314728196" u="1"/>
        <s v="'8243814314728123" u="1"/>
        <s v="'8243814314728130" u="1"/>
        <s v="'8243814314728146" u="1"/>
        <s v="'5543814314728285" u="1"/>
        <s v="'5543814314728291" u="1"/>
        <s v="'9343814314728345" u="1"/>
        <s v="'9343814314728351" u="1"/>
        <s v="'9343814314728368" u="1"/>
        <s v="'9343814314728374" u="1"/>
        <s v="'9343814314728385" u="1"/>
        <s v="'9343814314728397" u="1"/>
        <s v="'9343814314728408" u="1"/>
        <s v="'9343814314728414" u="1"/>
        <s v="'9343814314728425" u="1"/>
        <s v="'9543814314728315" u="1"/>
        <s v="'9543814314728327" u="1"/>
        <s v="'9443814314728221" u="1"/>
        <s v="'7543814314728332" u="1"/>
        <s v="'4143814314728585" u="1"/>
        <s v="'4143814314728591" u="1"/>
        <s v="'9443814314728561" u="1"/>
        <s v="'9443814314728578" u="1"/>
        <s v="'7643814314728605" u="1"/>
        <s v="'7643814314728611" u="1"/>
        <s v="'6043814314728543" u="1"/>
        <s v="'6043814314728550" u="1"/>
        <s v="'0843814314728624" u="1"/>
        <s v="'0843814314728635" u="1"/>
        <s v="'0843814314728647" u="1"/>
        <s v="'0843814314728653" u="1"/>
        <s v="'0143814314728820" u="1"/>
        <s v="'0143814314728836" u="1"/>
        <s v="'4043814314728801" u="1"/>
        <s v="'4043814314728818" u="1"/>
        <s v="'7543814314728666" u="1"/>
        <s v="'7543814314728672" u="1"/>
        <s v="'7543814314728689" u="1"/>
        <s v="'7543814314728695" u="1"/>
        <s v="'7543814314728706" u="1"/>
        <s v="'7543814314728712" u="1"/>
        <s v="'7543814314728729" u="1"/>
        <s v="'7543814314728735" u="1"/>
        <s v="'7543814314728741" u="1"/>
        <s v="'7543814314728758" u="1"/>
        <s v="'7543814314728764" u="1"/>
        <s v="'7543814314728775" u="1"/>
        <s v="'7543814314728787" u="1"/>
        <s v="'7543814314728793" u="1"/>
        <s v="'2183814314001742" u="1"/>
        <s v="'2183814314001759" u="1"/>
        <s v="'3443814314728926" u="1"/>
        <s v="'3443814314728932" u="1"/>
        <s v="'7543814314728856" u="1"/>
        <s v="'7543814314728862" u="1"/>
        <s v="'9443814314728941" u="1"/>
        <s v="'9443814314728958" u="1"/>
        <s v="'0843814314728964" u="1"/>
        <s v="'0843814314728975" u="1"/>
        <s v="'0843814314728987" u="1"/>
        <s v="'0843814314728993" u="1"/>
        <s v="'0843814314729002" u="1"/>
        <s v="'0843814314729019" u="1"/>
        <s v="'1343814314728888" u="1"/>
        <s v="'1343814314728894" u="1"/>
        <s v="'7543814314728840" u="1"/>
        <s v="'3143814314728901" u="1"/>
        <s v="'3143814314728918" u="1"/>
        <s v="'2183814314001765" u="1"/>
        <s v="'2117777520256335" u="1"/>
        <s v="'7817777413859745" u="1"/>
        <s v="'7817777413859751" u="1"/>
        <s v="'1343814314729456" u="1"/>
        <s v="'1343814314729462" u="1"/>
        <s v="'1343814314729479" u="1"/>
        <s v="'7643814314729305" u="1"/>
        <s v="'7643814314729317" u="1"/>
        <s v="'2943814314729213" u="1"/>
        <s v="'5443814314729410" u="1"/>
        <s v="'5443814314729426" u="1"/>
        <s v="'5443814314729432" u="1"/>
        <s v="'7543814314729188" u="1"/>
        <s v="'2243814314729195" u="1"/>
        <s v="'2243814314729206" u="1"/>
        <s v="'8643814314729225" u="1"/>
        <s v="'8643814314729237" u="1"/>
        <s v="'6943814314729492" u="1"/>
        <s v="'6943814314729503" u="1"/>
        <s v="'3143814314729285" u="1"/>
        <s v="'3143814314729291" u="1"/>
        <s v="'6443814314729330" u="1"/>
        <s v="'6443814314729346" u="1"/>
        <s v="'6443814314729352" u="1"/>
        <s v="'6443814314729369" u="1"/>
        <s v="'2143814314729371" u="1"/>
        <s v="'2143814314729388" u="1"/>
        <s v="'2143814314729394" u="1"/>
        <s v="'4543814314729320" u="1"/>
        <s v="'6043814314729249" u="1"/>
        <s v="'6043814314729255" u="1"/>
        <s v="'2183814314001771" u="1"/>
        <s v="'3543814314729261" u="1"/>
        <s v="'3543814314729278" u="1"/>
        <s v="'7543814314729574" u="1"/>
        <s v="'7543814314729585" u="1"/>
        <s v="'7543814314729597" u="1"/>
        <s v="'7543814314729551" u="1"/>
        <s v="'7543814314729568" u="1"/>
        <s v="'6743814314729515" u="1"/>
        <s v="'7043814314729169" u="1"/>
        <s v="'7043814314729175" u="1"/>
        <s v="'1043814314729137" u="1"/>
        <s v="'1043814314729143" u="1"/>
        <s v="'1043814314729150" u="1"/>
        <s v="'5943814314729525" u="1"/>
        <s v="'5943814314729537" u="1"/>
        <s v="'9243814314729112" u="1"/>
        <s v="'9243814314729129" u="1"/>
        <s v="'7443814314729709" u="1"/>
        <s v="'3443814314729045" u="1"/>
        <s v="'3443814314729051" u="1"/>
        <s v="'3443814314729068" u="1"/>
        <s v="'1743814314727893" u="1"/>
        <s v="'1743814314727904" u="1"/>
        <s v="'1743814314727915" u="1"/>
        <s v="'2183814314001788" u="1"/>
        <s v="'6343814314730069" u="1"/>
        <s v="'6343814314730075" u="1"/>
        <s v="'7443814314729675" u="1"/>
        <s v="'7443814314729681" u="1"/>
        <s v="'7443814314729698" u="1"/>
        <s v="'7443814314729715" u="1"/>
        <s v="'2843814314729078" u="1"/>
        <s v="'2843814314729084" u="1"/>
        <s v="'9243814314729849" u="1"/>
        <s v="'9143814314730130" u="1"/>
        <s v="'9143814314730146" u="1"/>
        <s v="'9143814314730152" u="1"/>
        <s v="'0643814314730206" u="1"/>
        <s v="'0643814314730212" u="1"/>
        <s v="'7843814314729829" u="1"/>
        <s v="'7843814314729835" u="1"/>
        <s v="'7743814314729815" u="1"/>
        <s v="'5143814314729741" u="1"/>
        <s v="'5143814314729758" u="1"/>
        <s v="'5743814314729768" u="1"/>
        <s v="'5743814314729774" u="1"/>
        <s v="'5743814314729785" u="1"/>
        <s v="'5743814314729797" u="1"/>
        <s v="'6743814314729728" u="1"/>
        <s v="'6743814314729734" u="1"/>
        <s v="'2943814314729915" u="1"/>
        <s v="'2943814314729927" u="1"/>
        <s v="'3343814314730190" u="1"/>
        <s v="'9443814314729941" u="1"/>
        <s v="'3343814314729808" u="1"/>
        <s v="'2943814314729956" u="1"/>
        <s v="'2943814314729962" u="1"/>
        <s v="'2743814314729029" u="1"/>
        <s v="'2743814314729035" u="1"/>
        <s v="'7943814314730016" u="1"/>
        <s v="'7943814314730022" u="1"/>
        <s v="'7943814314730039" u="1"/>
        <s v="'7943814314730045" u="1"/>
        <s v="'3743814314729630" u="1"/>
        <s v="'3743814314729646" u="1"/>
        <s v="'3143814314729620" u="1"/>
        <s v="'3343814314729618" u="1"/>
        <s v="'7543814314730167" u="1"/>
        <s v="'7543814314730173" u="1"/>
        <s v="'7543814314730180" u="1"/>
        <s v="'6943814314729660" u="1"/>
        <s v="'9443814314729653" u="1"/>
        <s v="'3043814314729875" u="1"/>
        <s v="'3043814314729887" u="1"/>
        <s v="'3043814314729893" u="1"/>
        <s v="'3043814314729904" u="1"/>
        <s v="'2943814314729098" u="1"/>
        <s v="'2943814314729109" u="1"/>
        <s v="'2124032017233564" u="1"/>
        <s v="'6343814314730370" u="1"/>
        <s v="'1243814314730352" u="1"/>
        <s v="'1243814314730369" u="1"/>
        <s v="'1643814314730235" u="1"/>
        <s v="'9124032017233579" u="1"/>
        <s v="'7543814314730334" u="1"/>
        <s v="'7543814314730345" u="1"/>
        <s v="'2943814314730388" u="1"/>
        <s v="'2943814314730394" u="1"/>
        <s v="'2143814314729975" u="1"/>
        <s v="'2143814314729987" u="1"/>
        <s v="'7443814314730245" u="1"/>
        <s v="'7443814314730251" u="1"/>
        <s v="'5943814314730080" u="1"/>
        <s v="'5943814314730096" u="1"/>
        <s v="'5943814314730107" u="1"/>
        <s v="'7143814314730116" u="1"/>
        <s v="'7143814314730122" u="1"/>
        <s v="'6743814314729999" u="1"/>
        <s v="'6743814314730000" u="1"/>
        <s v="'9443814314729935" u="1"/>
        <s v="'6443814314730262" u="1"/>
        <s v="'6443814314730279" u="1"/>
        <s v="'6443814314730285" u="1"/>
        <s v="'6443814314730291" u="1"/>
        <s v="'6443814314730302" u="1"/>
        <s v="'7543814314730403" u="1"/>
        <s v="'7543814314730220" u="1"/>
        <s v="'4443814314730324" u="1"/>
        <s v="'7643814314729860" u="1"/>
        <s v="'7643814314729853" u="1"/>
        <s v="'7543814314730455" u="1"/>
        <s v="'7543814314730461" u="1"/>
        <s v="'4443814314730537" u="1"/>
        <s v="'1943814314730416" u="1"/>
        <s v="'7543814314730426" u="1"/>
        <s v="'2183814314001794" u="1"/>
        <s v="'2183814314001805" u="1"/>
        <s v="'5743814314731380" u="1"/>
        <s v="'6943814314731995" u="1"/>
        <s v="'7543814314732030" u="1"/>
        <s v="'7543814314732046" u="1"/>
        <s v="'6043814314731856" u="1"/>
        <s v="'6043814314731862" u="1"/>
        <s v="'5743814314730511" u="1"/>
        <s v="'5743814314730528" u="1"/>
        <s v="'1743814314731774" u="1"/>
        <s v="'1743814314731785" u="1"/>
        <s v="'0643814314731333" u="1"/>
        <s v="'0643814314731340" u="1"/>
        <s v="'9143814314731797" u="1"/>
        <s v="'9143814314731808" u="1"/>
        <s v="'0943814314731905" u="1"/>
        <s v="'0943814314731911" u="1"/>
        <s v="'0943814314731928" u="1"/>
        <s v="'0943814314731934" u="1"/>
        <s v="'0343814314731810" u="1"/>
        <s v="'0343814314731826" u="1"/>
        <s v="'0143814314730475" u="1"/>
        <s v="'0143814314730487" u="1"/>
        <s v="'7643814314731354" u="1"/>
        <s v="'7643814314731365" u="1"/>
        <s v="'8343814314730491" u="1"/>
        <s v="'8343814314730502" u="1"/>
        <s v="'6543814314731640" u="1"/>
        <s v="'6543814314731656" u="1"/>
        <s v="'1343814314731965" u="1"/>
        <s v="'1343814314731971" u="1"/>
        <s v="'1343814314731988" u="1"/>
        <s v="'4543814314731281" u="1"/>
        <s v="'4543814314731298" u="1"/>
        <s v="'4543814314731309" u="1"/>
        <s v="'4443814314730543" u="1"/>
        <s v="'4443814314730550" u="1"/>
        <s v="'5043814314731752" u="1"/>
        <s v="'5043814314731769" u="1"/>
        <s v="'2343814314732009" u="1"/>
        <s v="'2343814314732015" u="1"/>
        <s v="'8543814314731317" u="1"/>
        <s v="'8543814314731323" u="1"/>
        <s v="'6043814314731833" u="1"/>
        <s v="'6043814314731840" u="1"/>
        <s v="'6943814314731735" u="1"/>
        <s v="'6943814314731747" u="1"/>
        <s v="'3143814314731696" u="1"/>
        <s v="'3143814314731707" u="1"/>
        <s v="'3143814314731713" u="1"/>
        <s v="'3143814314731720" u="1"/>
        <s v="'3243814314732324" u="1"/>
        <s v="'2943814314730434" u="1"/>
        <s v="'2943814314730445" u="1"/>
        <s v="'3143814314732517" u="1"/>
        <s v="'3143814314732523" u="1"/>
        <s v="'3243814314732301" u="1"/>
        <s v="'3243814314732318" u="1"/>
        <s v="'3243814314732335" u="1"/>
        <s v="'8443814314732228" u="1"/>
        <s v="'8443814314732234" u="1"/>
        <s v="'6943814314732102" u="1"/>
        <s v="'6943814314732119" u="1"/>
        <s v="'6943814314732125" u="1"/>
        <s v="'6943814314732131" u="1"/>
        <s v="'4943814314732533" u="1"/>
        <s v="'4943814314732540" u="1"/>
        <s v="'3043814314732181" u="1"/>
        <s v="'3043814314732198" u="1"/>
        <s v="'6243814314732055" u="1"/>
        <s v="'6243814314732061" u="1"/>
        <s v="'1243814314732265" u="1"/>
        <s v="'1243814314732277" u="1"/>
        <s v="'7943814314732340" u="1"/>
        <s v="'7943814314732356" u="1"/>
        <s v="'4943814314732429" u="1"/>
        <s v="'4943814314732435" u="1"/>
        <s v="'4943814314732441" u="1"/>
        <s v="'5043814314732366" u="1"/>
        <s v="'5043814314732372" u="1"/>
        <s v="'9343814314732572" u="1"/>
        <s v="'9343814314732589" u="1"/>
        <s v="'9343814314732595" u="1"/>
        <s v="'9343814314732606" u="1"/>
        <s v="'7543814314732560" u="1"/>
        <s v="'7543814314732098" u="1"/>
        <s v="'2443814314732480" u="1"/>
        <s v="'2443814314732496" u="1"/>
        <s v="'2443814314732507" u="1"/>
        <s v="'6943814314733119" u="1"/>
        <s v="'6943814314733125" u="1"/>
        <s v="'7543814314733173" u="1"/>
        <s v="'7543814314733180" u="1"/>
        <s v="'7543814314733213" u="1"/>
        <s v="'1643814314733195" u="1"/>
        <s v="'3343814314733205" u="1"/>
        <s v="'7643814314732855" u="1"/>
        <s v="'7643814314732861" u="1"/>
        <s v="'3343814314731874" u="1"/>
        <s v="'3343814314731885" u="1"/>
        <s v="'7843814314732912" u="1"/>
        <s v="'7843814314732929" u="1"/>
        <s v="'7843814314732935" u="1"/>
        <s v="'6943814314733091" u="1"/>
        <s v="'6943814314733102" u="1"/>
        <s v="'9143814314732745" u="1"/>
        <s v="'9143814314732751" u="1"/>
        <s v="'8743814314732167" u="1"/>
        <s v="'8743814314732173" u="1"/>
        <s v="'7243814314732401" u="1"/>
        <s v="'7243814314732418" u="1"/>
        <s v="'8943814314732783" u="1"/>
        <s v="'8943814314732790" u="1"/>
        <s v="'2843814314732385" u="1"/>
        <s v="'2843814314732397" u="1"/>
        <s v="'5943814314732965" u="1"/>
        <s v="'5943814314732977" u="1"/>
        <s v="'0943814314732617" u="1"/>
        <s v="'0943814314732623" u="1"/>
        <s v="'0943814314732630" u="1"/>
        <s v="'8143814314732145" u="1"/>
        <s v="'8143814314732157" u="1"/>
        <s v="'4443814314733013" u="1"/>
        <s v="'4443814314733020" u="1"/>
        <s v="'4443814314733036" u="1"/>
        <s v="'4443814314733042" u="1"/>
        <s v="'1743814314731660" u="1"/>
        <s v="'1743814314731676" u="1"/>
        <s v="'1743814314731682" u="1"/>
        <s v="'7643814314732878" u="1"/>
        <s v="'7643814314732884" u="1"/>
        <s v="'7643814314732895" u="1"/>
        <s v="'7143814314732076" u="1"/>
        <s v="'7143814314732082" u="1"/>
        <s v="'6543814314732450" u="1"/>
        <s v="'6543814314732466" u="1"/>
        <s v="'8643814314727813" u="1"/>
        <s v="'8643814314727820" u="1"/>
        <s v="'8643814314727836" u="1"/>
        <s v="'8643814314727842" u="1"/>
        <s v="'8643814314732683" u="1"/>
        <s v="'8643814314732690" u="1"/>
        <s v="'8643814314732705" u="1"/>
        <s v="'3143814314732206" u="1"/>
        <s v="'3143814314732212" u="1"/>
        <s v="'1743814314732808" u="1"/>
        <s v="'1743814314732814" u="1"/>
        <s v="'2443814314732248" u="1"/>
        <s v="'2443814314732254" u="1"/>
        <s v="'1743814314732647" u="1"/>
        <s v="'1743814314732653" u="1"/>
        <s v="'1743814314732660" u="1"/>
        <s v="'6743814314732828" u="1"/>
        <s v="'6743814314732834" u="1"/>
        <s v="'6743814314732845" u="1"/>
        <s v="'5443814314732722" u="1"/>
        <s v="'5443814314732739" u="1"/>
        <s v="'7743814314732765" u="1"/>
        <s v="'7743814314732777" u="1"/>
        <s v="'5143814314732985" u="1"/>
        <s v="'5143814314732991" u="1"/>
        <s v="'5143814314733005" u="1"/>
        <s v="'4043814314732285" u="1"/>
        <s v="'4043814314732291" u="1"/>
        <s v="'7243814314732948" u="1"/>
        <s v="'7243814314732954" u="1"/>
        <s v="'5643814314733134" u="1"/>
        <s v="'5643814314733145" u="1"/>
        <s v="'5643814314733157" u="1"/>
        <s v="'5643814314733163" u="1"/>
        <s v="'7543814314732904" u="1"/>
        <s v="'7743814314732472" u="1"/>
        <s v="'8343814314733060" u="1"/>
        <s v="'8343814314733076" u="1"/>
        <s v="'7343814314733277" u="1"/>
        <s v="'7343814314733283" u="1"/>
        <s v="'7520236026174344" u="1"/>
        <s v="'7543814314733265" u="1"/>
        <s v="'5943814314733228" u="1"/>
        <s v="'5943814314733234" u="1"/>
        <s v="'7843814314733244" u="1"/>
        <s v="'7843814314733255" u="1"/>
        <s v="'2543814314733314" u="1"/>
        <s v="'2543814314733325" u="1"/>
        <s v="'5443814314733371" u="1"/>
        <s v="'5443814314733388" u="1"/>
        <s v="'0243814314733334" u="1"/>
        <s v="'0243814314733345" u="1"/>
        <s v="'0243814314733357" u="1"/>
        <s v="'0243814314733363" u="1"/>
        <s v="'1443814314733294" u="1"/>
        <s v="'1443814314733305" u="1"/>
        <s v="'5217777314392885" u="1"/>
        <s v="'5217777314392897" u="1"/>
        <s v="'5217777314392908" u="1"/>
        <s v="'1743814314733405" u="1"/>
        <s v="'2243814314733456" u="1"/>
        <s v="'5943814314733395" u="1"/>
        <s v="'5943814314733585" u="1"/>
        <s v="'5943814314733418" u="1"/>
        <s v="'9543814314733462" u="1"/>
        <s v="'9543814314733479" u="1"/>
        <s v="'9543814314733485" u="1"/>
        <s v="'9543814314733491" u="1"/>
        <s v="'9543814314733502" u="1"/>
        <s v="'9543814314733519" u="1"/>
        <s v="'9543814314733525" u="1"/>
        <s v="'9543814314733531" u="1"/>
        <s v="'9543814314733548" u="1"/>
        <s v="'9543814314733554" u="1"/>
        <s v="'9543814314733565" u="1"/>
        <s v="'9543814314733577" u="1"/>
        <s v="'4943814314733591" u="1"/>
        <s v="'2183814314001811" u="1"/>
        <s v="'2183814314001828" u="1"/>
        <s v="'1243814314733645" u="1"/>
        <s v="'0643814314733638" u="1"/>
        <s v="'2824264000214758" u="1"/>
        <s v="'2824264000214764" u="1"/>
        <s v="'2017777314542024" u="1"/>
        <s v="'2017777314542035" u="1"/>
        <s v="'2017777314542047" u="1"/>
        <s v="'7517777521464561" u="1"/>
        <s v="'7517777521464578" u="1"/>
        <s v="'7517777521464584" u="1"/>
        <s v="'9343814314733658" u="1"/>
        <s v="'9343814314733664" u="1"/>
        <s v="'9343814314733675" u="1"/>
        <s v="'2183814314001834" u="1"/>
        <s v="'7043814314733753" u="1"/>
        <s v="'8343814314733721" u="1"/>
        <s v="'8343814314733738" u="1"/>
        <s v="'9143814314733797" u="1"/>
        <s v="'9143814314733808" u="1"/>
        <s v="'8343814314733767" u="1"/>
        <s v="'8343814314733773" u="1"/>
        <s v="'8343814314733780" u="1"/>
        <s v="'6243814314733717" u="1"/>
        <s v="'5943814314733815" u="1"/>
        <s v="'4143814314733823" u="1"/>
        <s v="'4143814314733830" u="1"/>
        <s v="'6843814314733854" u="1"/>
        <s v="'7543814314733864" u="1"/>
        <s v="'3343814314733874" u="1"/>
        <s v="'3343814314733885" u="1"/>
        <s v="'3343814314733897" u="1"/>
        <s v="'6343814314733915" u="1"/>
        <s v="'6043814314733840" u="1"/>
        <s v="'1343814314733971" u="1"/>
        <s v="'1343814314733988" u="1"/>
        <s v="'2843814314733909" u="1"/>
        <s v="'2124262000169271" u="1"/>
        <s v="'2124262000169288" u="1"/>
        <s v="'6043814314734009" u="1"/>
        <s v="'7543814314734017" u="1"/>
        <s v="'7343814314734035" u="1"/>
        <s v="'9243814314734045" u="1"/>
        <s v="'9243814314734051" u="1"/>
        <s v="'7543814314733991" u="1"/>
        <s v="'8343814314734024" u="1"/>
        <s v="'9543814314733928" u="1"/>
        <s v="'9543814314733934" u="1"/>
        <s v="'9543814314733945" u="1"/>
        <s v="'9543814314733957" u="1"/>
        <s v="'9543814314733963" u="1"/>
        <s v="'2183814314001385" u="1"/>
        <s v="'4443814314724967" u="1"/>
        <s v="'8343814314724978" u="1"/>
        <s v="'2183814314001391" u="1"/>
        <s v="'2183814314001402" u="1"/>
        <s v="'2183814314001419" u="1"/>
        <s v="'2183814314001425" u="1"/>
        <s v="'7743814314725010" u="1"/>
        <s v="'7743814314725026" u="1"/>
        <s v="'6243814314724986" u="1"/>
        <s v="'6243814314724992" u="1"/>
        <s v="'6243814314725001" u="1"/>
        <s v="'2183814314001431" u="1"/>
        <s v="'9343814314725110" u="1"/>
        <s v="'4543814314725090" u="1"/>
        <s v="'5343814314725078" u="1"/>
        <s v="'7543814314725120" u="1"/>
        <s v="'8743814314725038" u="1"/>
        <s v="'8743814314725044" u="1"/>
        <s v="'4543814314725054" u="1"/>
        <s v="'4543814314725065" u="1"/>
        <s v="'9343814314725103" u="1"/>
        <s v="'2183814314001448" u="1"/>
        <s v="'7543814314725205" u="1"/>
        <s v="'7543814314725211" u="1"/>
        <s v="'6743814314725193" u="1"/>
        <s v="'7543814314725142" u="1"/>
        <s v="'5943814314725226" u="1"/>
        <s v="'5943814314725232" u="1"/>
        <s v="'5943814314725249" u="1"/>
        <s v="'5943814314725255" u="1"/>
        <s v="'5943814314725261" u="1"/>
        <s v="'2143814314725280" u="1"/>
        <s v="'2143814314725296" u="1"/>
        <s v="'1643814314725135" u="1"/>
        <s v="'5643814314725155" u="1"/>
        <s v="'5643814314725161" u="1"/>
        <s v="'5643814314725178" u="1"/>
        <s v="'7543814314725361" u="1"/>
        <s v="'7843814314725328" u="1"/>
        <s v="'7843814314725334" u="1"/>
        <s v="'5243814314725346" u="1"/>
        <s v="'5243814314725352" u="1"/>
        <s v="'3343814314725273" u="1"/>
        <s v="'7543814314725310" u="1"/>
        <s v="'8343814314725379" u="1"/>
        <s v="'3343814314725307" u="1"/>
        <s v="'4443814314725627" u="1"/>
        <s v="'3243814314725615" u="1"/>
        <s v="'5943814314725422" u="1"/>
        <s v="'5943814314725439" u="1"/>
        <s v="'5143814314725384" u="1"/>
        <s v="'5143814314725395" u="1"/>
        <s v="'0543814314725518" u="1"/>
        <s v="'0543814314725524" u="1"/>
        <s v="'1243814314725442" u="1"/>
        <s v="'1243814314725459" u="1"/>
        <s v="'1243814314725465" u="1"/>
        <s v="'0443814314725533" u="1"/>
        <s v="'0443814314725540" u="1"/>
        <s v="'8943814314725475" u="1"/>
        <s v="'8943814314725487" u="1"/>
        <s v="'4743814314725508" u="1"/>
        <s v="'8443814314725497" u="1"/>
        <s v="'4043814314725409" u="1"/>
        <s v="'4043814314725415" u="1"/>
        <s v="'2183814314001454" u="1"/>
        <s v="'4443814314725662" u="1"/>
        <s v="'4443814314725679" u="1"/>
        <s v="'4543814314725699" u="1"/>
        <s v="'4543814314725700" u="1"/>
        <s v="'4543814314725716" u="1"/>
        <s v="'4543814314725722" u="1"/>
        <s v="'4543814314725739" u="1"/>
        <s v="'1843814314725580" u="1"/>
        <s v="'1843814314725596" u="1"/>
        <s v="'1843814314725607" u="1"/>
        <s v="'2443814314725632" u="1"/>
        <s v="'2443814314725649" u="1"/>
        <s v="'7243814314725658" u="1"/>
        <s v="'2843814314725752" u="1"/>
        <s v="'2843814314725769" u="1"/>
        <s v="'2843814314725775" u="1"/>
        <s v="'2043814314725817" u="1"/>
        <s v="'2043814314725823" u="1"/>
        <s v="'3743814314725836" u="1"/>
        <s v="'3743814314725842" u="1"/>
        <s v="'3743814314725859" u="1"/>
        <s v="'3743814314725865" u="1"/>
        <s v="'3743814314725871" u="1"/>
        <s v="'3743814314725888" u="1"/>
        <s v="'3743814314725894" u="1"/>
        <s v="'3743814314725905" u="1"/>
        <s v="'3743814314725911" u="1"/>
        <s v="'3743814314725928" u="1"/>
        <s v="'3743814314725934" u="1"/>
        <s v="'3743814314725945" u="1"/>
        <s v="'3743814314725957" u="1"/>
        <s v="'3743814314725963" u="1"/>
        <s v="'3743814314725970" u="1"/>
        <s v="'3743814314725986" u="1"/>
        <s v="'3743814314725992" u="1"/>
        <s v="'3743814314726001" u="1"/>
        <s v="'3743814314726018" u="1"/>
        <s v="'3743814314726024" u="1"/>
        <s v="'3743814314726035" u="1"/>
        <s v="'3743814314726047" u="1"/>
        <s v="'3743814314726053" u="1"/>
        <s v="'3743814314726060" u="1"/>
        <s v="'3743814314726076" u="1"/>
        <s v="'3743814314726082" u="1"/>
        <s v="'3743814314726099" u="1"/>
        <s v="'3743814314726100" u="1"/>
        <s v="'3743814314726116" u="1"/>
        <s v="'3743814314726122" u="1"/>
        <s v="'3743814314726139" u="1"/>
        <s v="'3743814314726145" u="1"/>
        <s v="'3743814314726151" u="1"/>
        <s v="'3743814314726168" u="1"/>
        <s v="'3743814314726174" u="1"/>
        <s v="'3743814314726185" u="1"/>
        <s v="'3743814314726197" u="1"/>
        <s v="'3743814314726208" u="1"/>
        <s v="'3743814314726214" u="1"/>
        <s v="'3743814314726225" u="1"/>
        <s v="'3743814314726237" u="1"/>
        <s v="'3743814314726243" u="1"/>
        <s v="'3743814314726250" u="1"/>
        <s v="'3743814314726266" u="1"/>
        <s v="'3743814314726272" u="1"/>
        <s v="'3743814314726289" u="1"/>
        <s v="'3743814314726295" u="1"/>
        <s v="'3743814314726306" u="1"/>
        <s v="'3743814314726312" u="1"/>
        <s v="'3743814314726329" u="1"/>
        <s v="'2183814314001465" u="1"/>
        <s v="'8324009010057565" u="1"/>
        <s v="'2943814314725789" u="1"/>
        <s v="'2943814314725795" u="1"/>
        <s v="'2143814314726388" u="1"/>
        <s v="'2143814314726394" u="1"/>
        <s v="'3143814314725555" u="1"/>
        <s v="'3143814314725567" u="1"/>
        <s v="'3143814314725573" u="1"/>
        <s v="'7543814314726435" u="1"/>
        <s v="'7543814314726418" u="1"/>
        <s v="'7543814314726424" u="1"/>
        <s v="'7843814314726403" u="1"/>
        <s v="'8143814314726535" u="1"/>
        <s v="'8143814314726495" u="1"/>
        <s v="'2183814314001477" u="1"/>
        <s v="'2183814314001483" u="1"/>
        <s v="'2183814314001490" u="1"/>
        <s v="'4743814314726687" u="1"/>
        <s v="'4743814314726693" u="1"/>
        <s v="'4743814314726704" u="1"/>
        <s v="'4743814314726715" u="1"/>
        <s v="'6243814314726744" u="1"/>
        <s v="'6243814314726755" u="1"/>
        <s v="'3543814314726727" u="1"/>
        <s v="'8943814314726337" u="1"/>
        <s v="'8943814314726343" u="1"/>
        <s v="'3143814314726620" u="1"/>
        <s v="'3143814314726636" u="1"/>
        <s v="'0343814314726369" u="1"/>
        <s v="'0343814314726375" u="1"/>
        <s v="'1543814314726571" u="1"/>
        <s v="'1543814314726588" u="1"/>
        <s v="'8143814314726541" u="1"/>
        <s v="'8143814314726558" u="1"/>
        <s v="'8143814314726506" u="1"/>
        <s v="'8143814314726512" u="1"/>
        <s v="'4143814314726648" u="1"/>
        <s v="'4143814314726654" u="1"/>
        <s v="'4143814314726665" u="1"/>
        <s v="'2517777518604077" u="1"/>
        <s v="'2517777518604083" u="1"/>
        <s v="'2517777518604090" u="1"/>
        <s v="'2517777518604105" u="1"/>
        <s v="'2517777518604117" u="1"/>
        <s v="'2517777518604123" u="1"/>
        <s v="'2517777518604130" u="1"/>
        <s v="'2517777518604146" u="1"/>
        <s v="'3543814314726819" u="1"/>
        <s v="'3543814314726825" u="1"/>
        <s v="'6243814314726738" u="1"/>
        <s v="'8943814314726350" u="1"/>
        <s v="'8143814314726529" u="1"/>
        <s v="'8143814314726489" u="1"/>
        <s v="'5143814314726447" u="1"/>
        <s v="'5143814314726453" u="1"/>
        <s v="'5143814314726460" u="1"/>
        <s v="'5143814314726476" u="1"/>
        <s v="'4143814314726677" u="1"/>
        <s v="'1943814314726846" u="1"/>
        <s v="'1943814314726852" u="1"/>
        <s v="'1543814314726565" u="1"/>
        <s v="'0743814314726830" u="1"/>
        <s v="'7543814314726862" u="1"/>
        <s v="'2183814314001505" u="1"/>
        <s v="'2183814314001517" u="1"/>
        <s v="'1343814314726871" u="1"/>
        <s v="'2120240023428696" u="1"/>
        <s v="'2120240023428707" u="1"/>
        <s v="'8143814314726967" u="1"/>
        <s v="'8143814314726973" u="1"/>
        <s v="'2183814314001523" u="1"/>
        <s v="'2183814314001530" u="1"/>
        <s v="'2183814314001546" u="1"/>
        <s v="'2183814314001552" u="1"/>
        <s v="'2183814314001569" u="1"/>
        <s v="'2183814314001575" u="1"/>
        <s v="'2183814314001581" u="1"/>
        <s v="'2183814314001598" u="1"/>
        <s v="'2183814314001609" u="1"/>
        <s v="'2183814314001615" u="1"/>
        <s v="'0343814314726922" u="1"/>
        <s v="'1743814314726795" u="1"/>
        <s v="'1743814314726806" u="1"/>
        <s v="'7943814314726763" u="1"/>
        <s v="'7943814314726770" u="1"/>
        <s v="'7943814314726786" u="1"/>
        <s v="'8543814314726592" u="1"/>
        <s v="'8543814314726603" u="1"/>
        <s v="'8543814314726610" u="1"/>
        <s v="'8743814314726931" u="1"/>
        <s v="'8743814314726948" u="1"/>
        <s v="'8743814314726954" u="1"/>
        <s v="'2183814314001621" u="1"/>
        <s v="'2183814314001638" u="1"/>
        <s v="'2183814314001644" u="1"/>
        <s v="'5943814314727013" u="1"/>
        <s v="'5943814314727020" u="1"/>
        <s v="'7543814314727044" u="1"/>
        <s v="'2943814314726991" u="1"/>
        <s v="'2943814314727005" u="1"/>
        <s v="'2120240023439957" u="1"/>
        <s v="'8143814314726980" u="1"/>
        <s v="'2043814314727034" u="1"/>
        <s v="'2183814314001655" u="1"/>
        <s v="'9343814314727070" u="1"/>
        <s v="'4843814314727102" u="1"/>
        <s v="'5143814314727080" u="1"/>
        <s v="'5143814314727096" u="1"/>
        <s v="'0143814314727145" u="1"/>
        <s v="'0143814314727151" u="1"/>
        <s v="'4043814314727162" u="1"/>
        <s v="'4043814314727179" u="1"/>
        <s v="'4043814314727185" u="1"/>
        <s v="'4043814314727191" u="1"/>
        <s v="'4043814314727202" u="1"/>
        <s v="'4043814314727219" u="1"/>
        <s v="'4043814314727225" u="1"/>
        <s v="'4043814314727231" u="1"/>
        <s v="'4043814314727248" u="1"/>
        <s v="'4043814314727254" u="1"/>
        <s v="'6543814314727055" u="1"/>
        <s v="'6543814314727061" u="1"/>
        <s v="'4443814314727126" u="1"/>
        <s v="'4443814314727132" u="1"/>
        <s v="'6943814314727267" u="1"/>
        <s v="'6943814314727273" u="1"/>
        <s v="'2943814314727115" u="1"/>
        <s v="'4543814314727307" u="1"/>
        <s v="'4543814314727313" u="1"/>
        <s v="'2183814314001667" u="1"/>
        <s v="'9243814314727325" u="1"/>
        <s v="'3443814314727425" u="1"/>
        <s v="'3443814314727431" u="1"/>
        <s v="'9243814314727509" u="1"/>
        <s v="'9443814314727492" u="1"/>
        <s v="'1643814314727406" u="1"/>
        <s v="'1643814314727412" u="1"/>
        <s v="'8043814314727285" u="1"/>
        <s v="'8043814314727291" u="1"/>
        <s v="'3143814314727354" u="1"/>
        <s v="'3143814314727365" u="1"/>
        <s v="'3143814314727377" u="1"/>
        <s v="'4443814314727339" u="1"/>
        <s v="'4443814314727345" u="1"/>
        <s v="'3143814314727446" u="1"/>
        <s v="'3143814314727452" u="1"/>
        <s v="'3143814314727469" u="1"/>
        <s v="'3143814314727475" u="1"/>
        <s v="'8043814314727383" u="1"/>
        <s v="'8043814314727390" u="1"/>
        <s v="'2183814314001673" u="1"/>
        <s v="'2124008001877395" u="1"/>
        <s v="'3543814314727658" u="1"/>
        <s v="'9243814314727538" u="1"/>
        <s v="'6743814314727573" u="1"/>
        <s v="'6843814314727541" u="1"/>
        <s v="'9443814314727510" u="1"/>
        <s v="'9243814314727521" u="1"/>
        <s v="'7943814314727596" u="1"/>
        <s v="'9443814314727584" u="1"/>
        <s v="'3343814314727561" u="1"/>
        <s v="'1343814314727554" u="1"/>
        <s v="'7543814314727625" u="1"/>
        <s v="'7543814314727637" u="1"/>
        <s v="'3343814314727601" u="1"/>
        <s v="'3343814314727618" u="1"/>
        <s v="'8643814314721306" u="1"/>
        <s v="'5443814314722075" u="1"/>
        <s v="'5443814314722081" u="1"/>
        <s v="'4043814314722127" u="1"/>
        <s v="'7443814314721911" u="1"/>
        <s v="'3343814314722105" u="1"/>
        <s v="'3343814314722117" u="1"/>
        <s v="'0543814314722098" u="1"/>
        <s v="'9543814314722039" u="1"/>
        <s v="'9543814314722045" u="1"/>
        <s v="'9543814314722051" u="1"/>
        <s v="'8143814314722161" u="1"/>
        <s v="'2943814314722180" u="1"/>
        <s v="'8143814314722149" u="1"/>
        <s v="'8143814314722155" u="1"/>
        <s v="'6743814314722135" u="1"/>
        <s v="'2183814314001275" u="1"/>
        <s v="'7443814314722272" u="1"/>
        <s v="'7443814314722289" u="1"/>
        <s v="'7443814314722295" u="1"/>
        <s v="'7443814314722306" u="1"/>
        <s v="'7443814314722312" u="1"/>
        <s v="'7443814314722329" u="1"/>
        <s v="'6343814314722205" u="1"/>
        <s v="'9243814314722193" u="1"/>
        <s v="'7543814314722355" u="1"/>
        <s v="'2943814314722582" u="1"/>
        <s v="'2943814314722599" u="1"/>
        <s v="'2943814314722600" u="1"/>
        <s v="'4043814314722571" u="1"/>
        <s v="'3043814314722370" u="1"/>
        <s v="'0143814314722440" u="1"/>
        <s v="'8143814314722178" u="1"/>
        <s v="'3343814314722457" u="1"/>
        <s v="'3343814314722470" u="1"/>
        <s v="'2643814314720931" u="1"/>
        <s v="'7943814314722390" u="1"/>
        <s v="'7943814314722405" u="1"/>
        <s v="'6543814314722412" u="1"/>
        <s v="'6543814314722429" u="1"/>
        <s v="'2243814314722385" u="1"/>
        <s v="'5043814314721266" u="1"/>
        <s v="'8243814314722336" u="1"/>
        <s v="'9343814314722529" u="1"/>
        <s v="'9343814314722535" u="1"/>
        <s v="'9343814314722541" u="1"/>
        <s v="'9343814314722558" u="1"/>
        <s v="'7543814314722349" u="1"/>
        <s v="'7543814314722361" u="1"/>
        <s v="'4043814314721755" u="1"/>
        <s v="'6443814314720922" u="1"/>
        <s v="'6443814314722480" u="1"/>
        <s v="'6443814314722496" u="1"/>
        <s v="'6443814314722507" u="1"/>
        <s v="'6443814314722513" u="1"/>
        <s v="'3443814314720845" u="1"/>
        <s v="'9543814314722022" u="1"/>
        <s v="'2183814314001304" u="1"/>
        <s v="'2183814314001287" u="1"/>
        <s v="'2183814314001293" u="1"/>
        <s v="'2120237064831685" u="1"/>
        <s v="'0943814314722615" u="1"/>
        <s v="'0943814314722621" u="1"/>
        <s v="'0943814314722638" u="1"/>
        <s v="'0943814314722644" u="1"/>
        <s v="'0943814314722655" u="1"/>
        <s v="'0943814314722667" u="1"/>
        <s v="'3343814314722768" u="1"/>
        <s v="'3343814314722774" u="1"/>
        <s v="'3343814314722785" u="1"/>
        <s v="'2183814314001315" u="1"/>
        <s v="'9343814314722731" u="1"/>
        <s v="'9343814314722748" u="1"/>
        <s v="'7343814314722718" u="1"/>
        <s v="'7343814314722724" u="1"/>
        <s v="'1743814314722685" u="1"/>
        <s v="'1743814314722697" u="1"/>
        <s v="'6943814314722751" u="1"/>
        <s v="'8543814314722799" u="1"/>
        <s v="'8543814314722800" u="1"/>
        <s v="'8543814314722816" u="1"/>
        <s v="'8543814314722822" u="1"/>
        <s v="'2124004012004217" u="1"/>
        <s v="'1843814314722895" u="1"/>
        <s v="'2043814314722702" u="1"/>
        <s v="'1643814314722838" u="1"/>
        <s v="'1643814314722844" u="1"/>
        <s v="'6243814314722859" u="1"/>
        <s v="'1843814314722878" u="1"/>
        <s v="'1843814314722884" u="1"/>
        <s v="'2120235014414101" u="1"/>
        <s v="'2183814314001327" u="1"/>
        <s v="'3143814314722901" u="1"/>
        <s v="'3143814314722918" u="1"/>
        <s v="'3143814314722924" u="1"/>
        <s v="'8243814314722958" u="1"/>
        <s v="'8243814314722964" u="1"/>
        <s v="'3143814314722935" u="1"/>
        <s v="'3143814314722947" u="1"/>
        <s v="'2143814314722993" u="1"/>
        <s v="'7443814314723433" u="1"/>
        <s v="'7443814314723440" u="1"/>
        <s v="'7643814314723104" u="1"/>
        <s v="'4043814314723127" u="1"/>
        <s v="'2143814314723002" u="1"/>
        <s v="'2143814314723019" u="1"/>
        <s v="'2943814314723069" u="1"/>
        <s v="'2943814314723075" u="1"/>
        <s v="'3743814314723047" u="1"/>
        <s v="'3743814314723053" u="1"/>
        <s v="'2643814314722977" u="1"/>
        <s v="'2643814314722983" u="1"/>
        <s v="'2943814314723410" u="1"/>
        <s v="'2943814314723426" u="1"/>
        <s v="'2943814314723392" u="1"/>
        <s v="'2943814314723403" u="1"/>
        <s v="'3743814314723024" u="1"/>
        <s v="'3743814314723035" u="1"/>
        <s v="'8443814314723111" u="1"/>
        <s v="'5143814314723080" u="1"/>
        <s v="'5143814314723096" u="1"/>
        <s v="'9543814314723137" u="1"/>
        <s v="'9543814314723143" u="1"/>
        <s v="'9543814314723150" u="1"/>
        <s v="'9543814314723166" u="1"/>
        <s v="'9543814314723172" u="1"/>
        <s v="'9543814314723189" u="1"/>
        <s v="'9543814314723195" u="1"/>
        <s v="'9543814314723206" u="1"/>
        <s v="'9543814314723212" u="1"/>
        <s v="'9543814314723229" u="1"/>
        <s v="'9543814314723235" u="1"/>
        <s v="'9543814314723241" u="1"/>
        <s v="'9543814314723258" u="1"/>
        <s v="'9543814314723264" u="1"/>
        <s v="'9543814314723275" u="1"/>
        <s v="'9543814314723287" u="1"/>
        <s v="'9543814314723293" u="1"/>
        <s v="'9543814314723304" u="1"/>
        <s v="'9543814314723315" u="1"/>
        <s v="'9543814314723327" u="1"/>
        <s v="'9543814314723333" u="1"/>
        <s v="'9543814314723340" u="1"/>
        <s v="'9543814314723356" u="1"/>
        <s v="'9543814314723362" u="1"/>
        <s v="'9543814314723379" u="1"/>
        <s v="'9543814314723385" u="1"/>
        <s v="'2183814314001333" u="1"/>
        <s v="'9520235014425434" u="1"/>
        <s v="'7624255000802049" u="1"/>
        <s v="'3143814314723452" u="1"/>
        <s v="'7543814314723460" u="1"/>
        <s v="'8343814314723477" u="1"/>
        <s v="'1743814314723697" u="1"/>
        <s v="'2043814314723506" u="1"/>
        <s v="'2183814314001340" u="1"/>
        <s v="'6443814314723853" u="1"/>
        <s v="'1443814314723862" u="1"/>
        <s v="'1443814314723879" u="1"/>
        <s v="'1343814314723767" u="1"/>
        <s v="'1343814314723773" u="1"/>
        <s v="'8343814314723713" u="1"/>
        <s v="'8343814314723720" u="1"/>
        <s v="'8343814314723736" u="1"/>
        <s v="'3343814314723745" u="1"/>
        <s v="'3343814314723751" u="1"/>
        <s v="'2183814314001356" u="1"/>
        <s v="'3317777410288502" u="1"/>
        <s v="'2743814314723882" u="1"/>
        <s v="'2743814314723899" u="1"/>
        <s v="'2943814314723547" u="1"/>
        <s v="'2943814314723553" u="1"/>
        <s v="'2943814314723560" u="1"/>
        <s v="'2943814314723576" u="1"/>
        <s v="'2943814314723582" u="1"/>
        <s v="'3443814314723609" u="1"/>
        <s v="'3443814314723615" u="1"/>
        <s v="'3443814314723621" u="1"/>
        <s v="'7643814314723634" u="1"/>
        <s v="'7643814314723645" u="1"/>
        <s v="'4543814314723526" u="1"/>
        <s v="'4543814314723532" u="1"/>
        <s v="'7843814314723789" u="1"/>
        <s v="'7843814314723795" u="1"/>
        <s v="'5943814314723831" u="1"/>
        <s v="'5943814314723848" u="1"/>
        <s v="'5143814314723666" u="1"/>
        <s v="'0543814314723806" u="1"/>
        <s v="'4443814314723938" u="1"/>
        <s v="'4443814314723944" u="1"/>
        <s v="'4443814314723955" u="1"/>
        <s v="'1743814314723685" u="1"/>
        <s v="'1743814314723708" u="1"/>
        <s v="'1843814314723671" u="1"/>
        <s v="'2043814314723489" u="1"/>
        <s v="'2043814314723495" u="1"/>
        <s v="'2043814314723512" u="1"/>
        <s v="'4043814314723900" u="1"/>
        <s v="'4043814314723916" u="1"/>
        <s v="'4043814314723922" u="1"/>
        <s v="'0943814314723811" u="1"/>
        <s v="'4943814314723986" u="1"/>
        <s v="'8143814314723973" u="1"/>
        <s v="'7643814314723968" u="1"/>
        <s v="'2183814314001362" u="1"/>
        <s v="'6343814314724015" u="1"/>
        <s v="'6343814314724021" u="1"/>
        <s v="'3343814314724152" u="1"/>
        <s v="'3343814314724169" u="1"/>
        <s v="'3343814314724175" u="1"/>
        <s v="'3143814314724193" u="1"/>
        <s v="'3143814314724204" u="1"/>
        <s v="'7643814314723657" u="1"/>
        <s v="'7643814314724093" u="1"/>
        <s v="'7643814314724104" u="1"/>
        <s v="'3343814314722463" u="1"/>
        <s v="'6543814314722435" u="1"/>
        <s v="'6243814314722865" u="1"/>
        <s v="'8243814314723993" u="1"/>
        <s v="'8243814314724002" u="1"/>
        <s v="'9343814314724218" u="1"/>
        <s v="'9343814314724224" u="1"/>
        <s v="'3443814314723598" u="1"/>
        <s v="'5943814314723825" u="1"/>
        <s v="'2183814314001379" u="1"/>
        <s v="'9243814314724240" u="1"/>
        <s v="'9243814314724256" u="1"/>
        <s v="'3143814314724475" u="1"/>
        <s v="'5943814314724439" u="1"/>
        <s v="'4043814314724467" u="1"/>
        <s v="'1643814314724032" u="1"/>
        <s v="'1643814314724049" u="1"/>
        <s v="'7643814314724369" u="1"/>
        <s v="'7643814314724375" u="1"/>
        <s v="'3543814314724295" u="1"/>
        <s v="'3543814314724301" u="1"/>
        <s v="'6443814314724058" u="1"/>
        <s v="'6443814314724064" u="1"/>
        <s v="'2843814314724078" u="1"/>
        <s v="'2843814314724084" u="1"/>
        <s v="'8543814314724230" u="1"/>
        <s v="'2943814314724334" u="1"/>
        <s v="'2943814314724345" u="1"/>
        <s v="'2943814314724357" u="1"/>
        <s v="'4443814314724316" u="1"/>
        <s v="'4443814314724322" u="1"/>
        <s v="'2943814314724115" u="1"/>
        <s v="'2943814314724121" u="1"/>
        <s v="'2943814314724138" u="1"/>
        <s v="'2943814314724144" u="1"/>
        <s v="'8543814314724413" u="1"/>
        <s v="'8543814314724420" u="1"/>
        <s v="'6743814314724187" u="1"/>
        <s v="'3343814314724280" u="1"/>
        <s v="'9543814314724448" u="1"/>
        <s v="'9543814314724454" u="1"/>
        <s v="'0643814314724262" u="1"/>
        <s v="'0643814314724279" u="1"/>
        <s v="'9543814314724811" u="1"/>
        <s v="'5943814314724675" u="1"/>
        <s v="'5943814314724687" u="1"/>
        <s v="'2843814314724809" u="1"/>
        <s v="'3143814314724642" u="1"/>
        <s v="'3143814314724659" u="1"/>
        <s v="'2943814314724484" u="1"/>
        <s v="'2943814314724495" u="1"/>
        <s v="'9343814314724823" u="1"/>
        <s v="'4543814314724532" u="1"/>
        <s v="'4543814314724549" u="1"/>
        <s v="'4543814314724555" u="1"/>
        <s v="'4543814314724561" u="1"/>
        <s v="'4543814314724578" u="1"/>
        <s v="'2243814314724667" u="1"/>
        <s v="'4017777310258174" u="1"/>
        <s v="'4017777310258185" u="1"/>
        <s v="'4017777310258197" u="1"/>
        <s v="'4017777310258208" u="1"/>
        <s v="'4017777310258214" u="1"/>
        <s v="'4017777310258237" u="1"/>
        <s v="'6543814314724690" u="1"/>
        <s v="'6543814314724705" u="1"/>
        <s v="'6543814314724717" u="1"/>
        <s v="'6443814314724513" u="1"/>
        <s v="'6443814314724520" u="1"/>
        <s v="'8943814314724752" u="1"/>
        <s v="'8943814314724769" u="1"/>
        <s v="'8543814314724407" u="1"/>
        <s v="'7943814314686034" u="1"/>
        <s v="'4017777310258225" u="1"/>
        <s v="'4743814314724831" u="1"/>
        <s v="'4743814314724848" u="1"/>
        <s v="'8943814314724855" u="1"/>
        <s v="'8943814314724867" u="1"/>
        <s v="'7543814314724948" u="1"/>
        <s v="'7543814314724954" u="1"/>
        <s v="'5043814314724888" u="1"/>
        <s v="'8643814314724871" u="1"/>
        <s v="'6443814314724507" u="1"/>
        <s v="'1743814314724915" u="1"/>
        <s v="'1743814314724927" u="1"/>
        <s v="'1743814314724933" u="1"/>
        <s v="'8943814314724746" u="1"/>
        <s v="'4443814314724783" u="1"/>
        <s v="'4443814314724790" u="1"/>
        <s v="'7243814314724890" u="1"/>
        <s v="'7243814314724905" u="1"/>
        <s v="'7243814314708821" u="1"/>
        <s v="'8443814314709730" u="1"/>
        <s v="'4043814314709653" u="1"/>
        <s v="'6243814314709786" u="1"/>
        <s v="'9543814314709710" u="1"/>
        <s v="'5943814314709677" u="1"/>
        <s v="'8443814314709723" u="1"/>
        <s v="'7543814314709662" u="1"/>
        <s v="'2243814314709818" u="1"/>
        <s v="'2243814314709824" u="1"/>
        <s v="'8343814314709795" u="1"/>
        <s v="'8343814314709801" u="1"/>
        <s v="'4443814314709681" u="1"/>
        <s v="'4443814314709698" u="1"/>
        <s v="'4443814314709888" u="1"/>
        <s v="'4443814314709894" u="1"/>
        <s v="'4043814314697909" u="1"/>
        <s v="'8643814314709855" u="1"/>
        <s v="'8643814314709861" u="1"/>
        <s v="'1243814314710002" u="1"/>
        <s v="'1243814314710019" u="1"/>
        <s v="'1243814314710025" u="1"/>
        <s v="'5643814314710199" u="1"/>
        <s v="'1343814314710045" u="1"/>
        <s v="'1343814314710051" u="1"/>
        <s v="'5643814314708813" u="1"/>
        <s v="'4143814314709759" u="1"/>
        <s v="'6943814314708804" u="1"/>
        <s v="'5643814314709911" u="1"/>
        <s v="'5643814314709928" u="1"/>
        <s v="'8443814314710161" u="1"/>
        <s v="'3543814314709746" u="1"/>
        <s v="'6943814314709775" u="1"/>
        <s v="'2143814314709840" u="1"/>
        <s v="'6043814314709010" u="1"/>
        <s v="'9543814314709703" u="1"/>
        <s v="'5943814314709487" u="1"/>
        <s v="'5943814314709533" u="1"/>
        <s v="'5943814314709562" u="1"/>
        <s v="'5943814314709579" u="1"/>
        <s v="'3843814314710065" u="1"/>
        <s v="'3843814314710071" u="1"/>
        <s v="'3843814314710105" u="1"/>
        <s v="'3843814314710111" u="1"/>
        <s v="'3843814314710128" u="1"/>
        <s v="'3843814314710134" u="1"/>
        <s v="'3843814314710145" u="1"/>
        <s v="'8743814314711071" u="1"/>
        <s v="'1043814314709761" u="1"/>
        <s v="'3743814314710788" u="1"/>
        <s v="'0343814314710321" u="1"/>
        <s v="'4043814314710252" u="1"/>
        <s v="'2183814314000961" u="1"/>
        <s v="'2183814314000978" u="1"/>
        <s v="'3943814314711119" u="1"/>
        <s v="'6843814314710730" u="1"/>
        <s v="'6843814314710746" u="1"/>
        <s v="'2643814314710762" u="1"/>
        <s v="'5943814314709429" u="1"/>
        <s v="'5943814314709435" u="1"/>
        <s v="'5943814314709441" u="1"/>
        <s v="'5943814314709458" u="1"/>
        <s v="'5943814314709464" u="1"/>
        <s v="'5943814314709475" u="1"/>
        <s v="'5943814314709493" u="1"/>
        <s v="'5943814314709504" u="1"/>
        <s v="'5943814314709515" u="1"/>
        <s v="'5943814314709527" u="1"/>
        <s v="'5943814314709540" u="1"/>
        <s v="'5943814314709556" u="1"/>
        <s v="'5943814314709585" u="1"/>
        <s v="'5943814314709591" u="1"/>
        <s v="'5943814314709602" u="1"/>
        <s v="'5943814314709619" u="1"/>
        <s v="'5943814314709625" u="1"/>
        <s v="'5943814314709631" u="1"/>
        <s v="'5943814314709648" u="1"/>
        <s v="'8643814314710696" u="1"/>
        <s v="'8643814314710707" u="1"/>
        <s v="'3743814314710794" u="1"/>
        <s v="'3743814314710805" u="1"/>
        <s v="'2943814314710977" u="1"/>
        <s v="'2943814314710983" u="1"/>
        <s v="'2943814314710990" u="1"/>
        <s v="'2943814314711009" u="1"/>
        <s v="'3543814314710260" u="1"/>
        <s v="'3543814314710276" u="1"/>
        <s v="'1643814314710358" u="1"/>
        <s v="'1643814314710364" u="1"/>
        <s v="'1643814314710375" u="1"/>
        <s v="'1643814314710387" u="1"/>
        <s v="'3843814314710088" u="1"/>
        <s v="'5943814314710495" u="1"/>
        <s v="'5943814314710506" u="1"/>
        <s v="'5943814314710512" u="1"/>
        <s v="'5143814314710595" u="1"/>
        <s v="'5143814314710606" u="1"/>
        <s v="'7643814314711321" u="1"/>
        <s v="'7643814314711338" u="1"/>
        <s v="'3743814314710892" u="1"/>
        <s v="'3743814314710903" u="1"/>
        <s v="'4443814314710406" u="1"/>
        <s v="'4443814314710412" u="1"/>
        <s v="'4443814314710429" u="1"/>
        <s v="'1743814314710925" u="1"/>
        <s v="'1743814314710931" u="1"/>
        <s v="'1743814314710948" u="1"/>
        <s v="'1743814314710954" u="1"/>
        <s v="'8143814314710562" u="1"/>
        <s v="'8143814314710579" u="1"/>
        <s v="'4543814314710829" u="1"/>
        <s v="'4543814314710835" u="1"/>
        <s v="'4543814314710841" u="1"/>
        <s v="'4543814314710858" u="1"/>
        <s v="'4543814314710864" u="1"/>
        <s v="'4543814314710875" u="1"/>
        <s v="'3143814314709966" u="1"/>
        <s v="'3143814314709972" u="1"/>
        <s v="'3143814314709989" u="1"/>
        <s v="'3743814314711085" u="1"/>
        <s v="'3743814314711097" u="1"/>
        <s v="'8543814314710526" u="1"/>
        <s v="'8543814314710532" u="1"/>
        <s v="'8543814314710549" u="1"/>
        <s v="'0343814314710309" u="1"/>
        <s v="'0343814314710315" u="1"/>
        <s v="'8743814314711065" u="1"/>
        <s v="'1743814314710650" u="1"/>
        <s v="'0643814314711225" u="1"/>
        <s v="'0643814314711231" u="1"/>
        <s v="'0643814314711248" u="1"/>
        <s v="'0643814314711254" u="1"/>
        <s v="'0643814314711265" u="1"/>
        <s v="'0643814314711277" u="1"/>
        <s v="'0643814314711283" u="1"/>
        <s v="'0643814314711290" u="1"/>
        <s v="'0643814314711305" u="1"/>
        <s v="'4443814314711160" u="1"/>
        <s v="'8143814314709836" u="1"/>
        <s v="'1343814314710454" u="1"/>
        <s v="'1343814314710465" u="1"/>
        <s v="'1343814314710477" u="1"/>
        <s v="'5943814314710627" u="1"/>
        <s v="'1743814314710729" u="1"/>
        <s v="'5443814314711136" u="1"/>
        <s v="'1043814314711129" u="1"/>
        <s v="'4043814314711355" u="1"/>
        <s v="'4043814314711367" u="1"/>
        <s v="'4043814314710217" u="1"/>
        <s v="'4043814314710223" u="1"/>
        <s v="'4043814314710230" u="1"/>
        <s v="'1143814314711149" u="1"/>
        <s v="'1143814314711155" u="1"/>
        <s v="'2183814314000984" u="1"/>
        <s v="'7543814314711468" u="1"/>
        <s v="'4243814314712257" u="1"/>
        <s v="'4243814314712263" u="1"/>
        <s v="'4243814314712270" u="1"/>
        <s v="'4243814314712286" u="1"/>
        <s v="'4243814314712292" u="1"/>
        <s v="'4243814314712303" u="1"/>
        <s v="'3543814314712218" u="1"/>
        <s v="'3543814314712224" u="1"/>
        <s v="'3543814314712235" u="1"/>
        <s v="'3543814314712247" u="1"/>
        <s v="'3343814314711455" u="1"/>
        <s v="'2943814314711401" u="1"/>
        <s v="'2943814314711418" u="1"/>
        <s v="'2943814314711424" u="1"/>
        <s v="'2943814314711435" u="1"/>
        <s v="'5643814314711026" u="1"/>
        <s v="'5643814314711032" u="1"/>
        <s v="'5643814314711049" u="1"/>
        <s v="'2743814314711471" u="1"/>
        <s v="'2743814314711488" u="1"/>
        <s v="'2743814314711494" u="1"/>
        <s v="'6843814314711515" u="1"/>
        <s v="'7643814314711534" u="1"/>
        <s v="'7643814314711545" u="1"/>
        <s v="'7643814314711557" u="1"/>
        <s v="'1543814314711570" u="1"/>
        <s v="'1543814314711586" u="1"/>
        <s v="'1543814314711592" u="1"/>
        <s v="'1543814314711603" u="1"/>
        <s v="'8343814314711688" u="1"/>
        <s v="'2124261001206065" u="1"/>
        <s v="'2124261001206077" u="1"/>
        <s v="'2124261001206090" u="1"/>
        <s v="'2124261001206105" u="1"/>
        <s v="'2124261001206117" u="1"/>
        <s v="'2124261001206123" u="1"/>
        <s v="'2943814314711188" u="1"/>
        <s v="'2943814314711194" u="1"/>
        <s v="'2943814314711205" u="1"/>
        <s v="'1743814314711625" u="1"/>
        <s v="'1743814314711637" u="1"/>
        <s v="'1743814314711643" u="1"/>
        <s v="'1743814314711650" u="1"/>
        <s v="'1743814314711666" u="1"/>
        <s v="'3743814314711788" u="1"/>
        <s v="'3743814314711794" u="1"/>
        <s v="'3743814314711805" u="1"/>
        <s v="'3743814314711811" u="1"/>
        <s v="'3743814314711828" u="1"/>
        <s v="'3743814314711834" u="1"/>
        <s v="'3743814314711845" u="1"/>
        <s v="'3743814314711857" u="1"/>
        <s v="'3743814314711863" u="1"/>
        <s v="'3743814314711870" u="1"/>
        <s v="'3743814314711886" u="1"/>
        <s v="'3743814314711892" u="1"/>
        <s v="'3743814314711903" u="1"/>
        <s v="'3743814314711910" u="1"/>
        <s v="'3743814314711926" u="1"/>
        <s v="'3743814314711932" u="1"/>
        <s v="'3743814314711949" u="1"/>
        <s v="'3743814314711955" u="1"/>
        <s v="'3743814314711961" u="1"/>
        <s v="'3743814314711978" u="1"/>
        <s v="'3743814314711984" u="1"/>
        <s v="'3743814314711995" u="1"/>
        <s v="'3743814314712000" u="1"/>
        <s v="'3743814314712016" u="1"/>
        <s v="'3743814314712022" u="1"/>
        <s v="'3743814314712039" u="1"/>
        <s v="'3743814314712045" u="1"/>
        <s v="'3743814314712051" u="1"/>
        <s v="'3743814314712068" u="1"/>
        <s v="'3743814314712074" u="1"/>
        <s v="'3743814314712085" u="1"/>
        <s v="'3743814314712097" u="1"/>
        <s v="'3743814314712108" u="1"/>
        <s v="'3743814314712114" u="1"/>
        <s v="'3743814314712125" u="1"/>
        <s v="'3743814314712137" u="1"/>
        <s v="'3743814314712143" u="1"/>
        <s v="'3743814314712150" u="1"/>
        <s v="'3743814314712166" u="1"/>
        <s v="'3743814314712172" u="1"/>
        <s v="'3743814314712189" u="1"/>
        <s v="'3743814314712195" u="1"/>
        <s v="'3743814314712206" u="1"/>
        <s v="'6543814314711715" u="1"/>
        <s v="'6543814314711767" u="1"/>
        <s v="'8743814314712497" u="1"/>
        <s v="'8743814314712508" u="1"/>
        <s v="'8743814314712514" u="1"/>
        <s v="'8743814314712525" u="1"/>
        <s v="'4543814314712328" u="1"/>
        <s v="'4543814314712334" u="1"/>
        <s v="'4543814314712345" u="1"/>
        <s v="'4543814314712357" u="1"/>
        <s v="'1343814314712391" u="1"/>
        <s v="'1343814314712419" u="1"/>
        <s v="'1343814314712425" u="1"/>
        <s v="'2183814314000995" u="1"/>
        <s v="'2183814314001000" u="1"/>
        <s v="'2183814314001016" u="1"/>
        <s v="'2183814314001022" u="1"/>
        <s v="'2124000041403707" u="1"/>
        <s v="'7617777407547811" u="1"/>
        <s v="'0543814314712453" u="1"/>
        <s v="'2143814314712432" u="1"/>
        <s v="'2143814314712449" u="1"/>
        <s v="'1843814314713219" u="1"/>
        <s v="'1843814314713231" u="1"/>
        <s v="'1843814314713248" u="1"/>
        <s v="'1843814314713254" u="1"/>
        <s v="'0543814314712902" u="1"/>
        <s v="'0543814314712919" u="1"/>
        <s v="'8143814314713026" u="1"/>
        <s v="'8143814314713032" u="1"/>
        <s v="'2743814314711373" u="1"/>
        <s v="'2743814314711380" u="1"/>
        <s v="'7943814314712542" u="1"/>
        <s v="'7943814314712559" u="1"/>
        <s v="'7943814314712565" u="1"/>
        <s v="'2243814314712377" u="1"/>
        <s v="'2243814314712383" u="1"/>
        <s v="'7243814314712466" u="1"/>
        <s v="'7243814314712472" u="1"/>
        <s v="'7543814314712318" u="1"/>
        <s v="'7743814314712583" u="1"/>
        <s v="'3543814314712662" u="1"/>
        <s v="'7543814314713335" u="1"/>
        <s v="'3543814314716339" u="1"/>
        <s v="'4143814314715076" u="1"/>
        <s v="'7843814314715310" u="1"/>
        <s v="'7843814314715332" u="1"/>
        <s v="'2143814314670521" u="1"/>
        <s v="'2143814314670538" u="1"/>
        <s v="'2183814314001039" u="1"/>
        <s v="'2183814314001045" u="1"/>
        <s v="'2183814314001051" u="1"/>
        <s v="'2543814314714788" u="1"/>
        <s v="'7343814314712958" u="1"/>
        <s v="'8443814314712604" u="1"/>
        <s v="'7543814314712612" u="1"/>
        <s v="'7443814314712621" u="1"/>
        <s v="'7543814314712675" u="1"/>
        <s v="'9143814314712706" u="1"/>
        <s v="'2543814314712696" u="1"/>
        <s v="'1343814314712713" u="1"/>
        <s v="'3843814314712687" u="1"/>
        <s v="'1343814314712736" u="1"/>
        <s v="'7443814314712720" u="1"/>
        <s v="'3543814314712748" u="1"/>
        <s v="'9343814314712769" u="1"/>
        <s v="'1343814314712794" u="1"/>
        <s v="'3843814314712785" u="1"/>
        <s v="'7543814314717353" u="1"/>
        <s v="'8443814314712805" u="1"/>
        <s v="'7143814314712810" u="1"/>
        <s v="'1343814314712845" u="1"/>
        <s v="'7843814314716827" u="1"/>
        <s v="'5143814314717687" u="1"/>
        <s v="'5143814314717693" u="1"/>
        <s v="'5143814314717704" u="1"/>
        <s v="'5143814314717715" u="1"/>
        <s v="'5143814314717727" u="1"/>
        <s v="'5143814314717733" u="1"/>
        <s v="'5143814314717740" u="1"/>
        <s v="'5143814314717756" u="1"/>
        <s v="'5143814314717762" u="1"/>
        <s v="'9343814314712867" u="1"/>
        <s v="'6043814314712921" u="1"/>
        <s v="'7443814314712949" u="1"/>
        <s v="'9443814314712893" u="1"/>
        <s v="'3543814314712633" u="1"/>
        <s v="'3543814314712640" u="1"/>
        <s v="'3543814314712656" u="1"/>
        <s v="'1843814314713225" u="1"/>
        <s v="'6443814314713062" u="1"/>
        <s v="'6443814314713079" u="1"/>
        <s v="'6443814314713085" u="1"/>
        <s v="'6443814314713091" u="1"/>
        <s v="'4443814314713118" u="1"/>
        <s v="'8143814314715239" u="1"/>
        <s v="'8143814314715245" u="1"/>
        <s v="'8543814314713019" u="1"/>
        <s v="'0843814314713052" u="1"/>
        <s v="'7443814314713886" u="1"/>
        <s v="'7543814314713687" u="1"/>
        <s v="'5143814314712998" u="1"/>
        <s v="'9243814314712985" u="1"/>
        <s v="'1143814314712967" u="1"/>
        <s v="'9243814314712974" u="1"/>
        <s v="'7543814314713186" u="1"/>
        <s v="'0643814314713202" u="1"/>
        <s v="'6943814314713271" u="1"/>
        <s v="'1343814314713264" u="1"/>
        <s v="'7543814314713301" u="1"/>
        <s v="'5443814314713292" u="1"/>
        <s v="'0843814314713311" u="1"/>
        <s v="'7443814314713327" u="1"/>
        <s v="'1343814314713340" u="1"/>
        <s v="'0343814314713367" u="1"/>
        <s v="'8443814314713351" u="1"/>
        <s v="'9343814314713406" u="1"/>
        <s v="'9443814314713410" u="1"/>
        <s v="'9443814314713432" u="1"/>
        <s v="'3843814314713445" u="1"/>
        <s v="'6843814314713475" u="1"/>
        <s v="'3843814314713497" u="1"/>
        <s v="'7743814314713485" u="1"/>
        <s v="'2143814314713547" u="1"/>
        <s v="'1343814314713552" u="1"/>
        <s v="'7543814314713566" u="1"/>
        <s v="'2543814314713609" u="1"/>
        <s v="'9443814314713651" u="1"/>
        <s v="'7743814314713669" u="1"/>
        <s v="'5643814314713705" u="1"/>
        <s v="'9343814314713717" u="1"/>
        <s v="'9143814314713735" u="1"/>
        <s v="'9143814314713637" u="1"/>
        <s v="'1343814314714362" u="1"/>
        <s v="'7743814314713767" u="1"/>
        <s v="'7543814314713785" u="1"/>
        <s v="'3843814314713825" u="1"/>
        <s v="'7543814314713791" u="1"/>
        <s v="'1343814314713857" u="1"/>
        <s v="'7443814314713892" u="1"/>
        <s v="'9343814314713936" u="1"/>
        <s v="'2543814314713720" u="1"/>
        <s v="'7143814314715982" u="1"/>
        <s v="'0143814314714581" u="1"/>
        <s v="'8443814314714564" u="1"/>
        <s v="'5643814314714579" u="1"/>
        <s v="'7343814314714555" u="1"/>
        <s v="'9343814314714527" u="1"/>
        <s v="'9243814314714645" u="1"/>
        <s v="'9543814314714659" u="1"/>
        <s v="'9143814314714539" u="1"/>
        <s v="'4443814314714504" u="1"/>
        <s v="'7843814314714499" u="1"/>
        <s v="'7243814314714466" u="1"/>
        <s v="'3843814314714485" u="1"/>
        <s v="'9143814314714625" u="1"/>
        <s v="'2143814314714599" u="1"/>
        <s v="'6043814314714662" u="1"/>
        <s v="'5143814314714715" u="1"/>
        <s v="'8343814314714705" u="1"/>
        <s v="'3843814314716020" u="1"/>
        <s v="'8843814314714246" u="1"/>
        <s v="'2943814314714833" u="1"/>
        <s v="'1343814314714828" u="1"/>
        <s v="'4243814314714856" u="1"/>
        <s v="'7743814314714813" u="1"/>
        <s v="'0143814314714870" u="1"/>
        <s v="'6743814314714860" u="1"/>
        <s v="'7443814314714765" u="1"/>
        <s v="'2543814314714759" u="1"/>
        <s v="'2143814314715600" u="1"/>
        <s v="'0643814314714899" u="1"/>
        <s v="'2843814314714888" u="1"/>
        <s v="'7443814314714926" u="1"/>
        <s v="'9443814314714743" u="1"/>
        <s v="'3543814314714731" u="1"/>
        <s v="'2143814314714956" u="1"/>
        <s v="'8543814314714964" u="1"/>
        <s v="'1343814314715051" u="1"/>
        <s v="'7543814314715065" u="1"/>
        <s v="'7543814314715134" u="1"/>
        <s v="'0643814314715093" u="1"/>
        <s v="'1343814314715108" u="1"/>
        <s v="'7443814314715085" u="1"/>
        <s v="'3543814314715218" u="1"/>
        <s v="'8443814314715253" u="1"/>
        <s v="'8343814314715193" u="1"/>
        <s v="'6743814314715202" u="1"/>
        <s v="'1343814314715045" u="1"/>
        <s v="'9343814314715032" u="1"/>
        <s v="'0843814314715180" u="1"/>
        <s v="'6043814314715161" u="1"/>
        <s v="'1143814314715178" u="1"/>
        <s v="'1343814314715016" u="1"/>
        <s v="'7443814314715150" u="1"/>
        <s v="'7843814314715401" u="1"/>
        <s v="'5443814314715384" u="1"/>
        <s v="'9143814314715270" u="1"/>
        <s v="'7543814314715635" u="1"/>
        <s v="'7743814314715623" u="1"/>
        <s v="'6943814314715616" u="1"/>
        <s v="'4443814314715591" u="1"/>
        <s v="'1343814314715575" u="1"/>
        <s v="'2243814314715555" u="1"/>
        <s v="'2243814314715475" u="1"/>
        <s v="'6743814314715455" u="1"/>
        <s v="'3843814314715543" u="1"/>
        <s v="'2243814314715521" u="1"/>
        <s v="'7343814314715510" u="1"/>
        <s v="'7543814314715537" u="1"/>
        <s v="'3543814314715495" u="1"/>
        <s v="'8443814314715506" u="1"/>
        <s v="'8343814314715895" u="1"/>
        <s v="'2543814314715886" u="1"/>
        <s v="'5143814314715802" u="1"/>
        <s v="'9143814314715925" u="1"/>
        <s v="'0643814314715703" u="1"/>
        <s v="'7343814314715935" u="1"/>
        <s v="'3543814314715679" u="1"/>
        <s v="'9143814314715689" u="1"/>
        <s v="'5643814314715648" u="1"/>
        <s v="'7843814314715666" u="1"/>
        <s v="'9443814314715651" u="1"/>
        <s v="'7843814314715815" u="1"/>
        <s v="'6743814314715824" u="1"/>
        <s v="'7443814314715834" u="1"/>
        <s v="'2243814314715849" u="1"/>
        <s v="'7443814314715863" u="1"/>
        <s v="'4243814314715775" u="1"/>
        <s v="'2943814314715764" u="1"/>
        <s v="'4443814314715746" u="1"/>
        <s v="'7443814314715720" u="1"/>
        <s v="'7743814314715796" u="1"/>
        <s v="'2243814314715694" u="1"/>
        <s v="'9443814314715940" u="1"/>
        <s v="'7443814314716045" u="1"/>
        <s v="'7743814314715970" u="1"/>
        <s v="'1343814314715955" u="1"/>
        <s v="'7443814314716287" u="1"/>
        <s v="'9143814314716228" u="1"/>
        <s v="'8343814314716279" u="1"/>
        <s v="'7443814314716264" u="1"/>
        <s v="'0643814314716140" u="1"/>
        <s v="'3543814314716155" u="1"/>
        <s v="'5643814314716199" u="1"/>
        <s v="'8443814314716184" u="1"/>
        <s v="'9243814314716093" u="1"/>
        <s v="'8343814314716129" u="1"/>
        <s v="'1343814314716051" u="1"/>
        <s v="'1343814314716114" u="1"/>
        <s v="'7343814314716169" u="1"/>
        <s v="'9443814314716357" u="1"/>
        <s v="'7843814314714378" u="1"/>
        <s v="'4943814314716327" u="1"/>
        <s v="'2143814314716345" u="1"/>
        <s v="'9543814314716515" u="1"/>
        <s v="'5743814314714345" u="1"/>
        <s v="'2143814314715432" u="1"/>
        <s v="'7543814314716550" u="1"/>
        <s v="'3543814314716541" u="1"/>
        <s v="'0643814314716588" u="1"/>
        <s v="'7543814314716566" u="1"/>
        <s v="'9443814314716392" u="1"/>
        <s v="'9443814314716386" u="1"/>
        <s v="'7443814314716425" u="1"/>
        <s v="'1143814314716414" u="1"/>
        <s v="'7843814314716435" u="1"/>
        <s v="'9443814314716449" u="1"/>
        <s v="'1343814314716505" u="1"/>
        <s v="'7243814314716300" u="1"/>
        <s v="'1343814314716293" u="1"/>
        <s v="'7543814314716848" u="1"/>
        <s v="'8343814314716878" u="1"/>
        <s v="'4443814314716867" u="1"/>
        <s v="'2543814314716667" u="1"/>
        <s v="'6043814314716679" u="1"/>
        <s v="'1343814314716759" u="1"/>
        <s v="'2543814314716696" u="1"/>
        <s v="'9343814314716723" u="1"/>
        <s v="'7443814314716805" u="1"/>
        <s v="'7543814314716819" u="1"/>
        <s v="'9243814314716784" u="1"/>
        <s v="'7743814314716767" u="1"/>
        <s v="'9143814314717159" u="1"/>
        <s v="'8543814314717146" u="1"/>
        <s v="'1343814314717189" u="1"/>
        <s v="'5643814314717135" u="1"/>
        <s v="'7243814314716915" u="1"/>
        <s v="'1343814314716903" u="1"/>
        <s v="'1343814314717108" u="1"/>
        <s v="'7443814314716926" u="1"/>
        <s v="'1343814314717166" u="1"/>
        <s v="'9443814314716991" u="1"/>
        <s v="'9343814314717010" u="1"/>
        <s v="'2243814314717050" u="1"/>
        <s v="'9343814314717078" u="1"/>
        <s v="'1343814314717097" u="1"/>
        <s v="'1343814314717477" u="1"/>
        <s v="'7543814314717318" u="1"/>
        <s v="'1343814314717454" u="1"/>
        <s v="'1043814314717469" u="1"/>
        <s v="'1343814314717419" u="1"/>
        <s v="'8843814314717420" u="1"/>
        <s v="'5643814314717435" u="1"/>
        <s v="'7543814314717232" u="1"/>
        <s v="'0643814314717219" u="1"/>
        <s v="'4243814314717257" u="1"/>
        <s v="'9443814314717242" u="1"/>
        <s v="'7543814314717284" u="1"/>
        <s v="'2943814314717332" u="1"/>
        <s v="'7543814314717399" u="1"/>
        <s v="'3543814314717385" u="1"/>
        <s v="'4443814314717366" u="1"/>
        <s v="'9443814314717370" u="1"/>
        <s v="'4443814314717343" u="1"/>
        <s v="'5443814314717637" u="1"/>
        <s v="'2543814314717621" u="1"/>
        <s v="'2543814314717552" u="1"/>
        <s v="'7543814314717589" u="1"/>
        <s v="'8943814314717577" u="1"/>
        <s v="'3543814314717615" u="1"/>
        <s v="'5243814314717505" u="1"/>
        <s v="'4343814314712594" u="1"/>
        <s v="'3443814314715999" u="1"/>
        <s v="'6643814314712856" u="1"/>
        <s v="'1343814314712870" u="1"/>
        <s v="'0643814314713162" u="1"/>
        <s v="'2943814314713574" u="1"/>
        <s v="'2943814314713585" u="1"/>
        <s v="'8243814314713138" u="1"/>
        <s v="'3443814314713043" u="1"/>
        <s v="'6443814314713190" u="1"/>
        <s v="'6043814314713466" u="1"/>
        <s v="'2043814314713619" u="1"/>
        <s v="'3143814314713670" u="1"/>
        <s v="'7543814314713693" u="1"/>
        <s v="'3143814314713645" u="1"/>
        <s v="'3043814314713741" u="1"/>
        <s v="'6443814314713776" u="1"/>
        <s v="'8643814314713805" u="1"/>
        <s v="'3243814314713815" u="1"/>
        <s v="'3443814314713849" u="1"/>
        <s v="'9543814314713861" u="1"/>
        <s v="'3143814314714513" u="1"/>
        <s v="'3343814314714478" u="1"/>
        <s v="'1343814314714609" u="1"/>
        <s v="'0643814314716012" u="1"/>
        <s v="'4143814314716001" u="1"/>
        <s v="'3343814314714772" u="1"/>
        <s v="'6643814314714804" u="1"/>
        <s v="'6543814314714796" u="1"/>
        <s v="'2043814314715026" u="1"/>
        <s v="'3443814314715302" u="1"/>
        <s v="'2243814314715285" u="1"/>
        <s v="'2043814314715412" u="1"/>
        <s v="'4943814314715569" u="1"/>
        <s v="'4043814314714972" u="1"/>
        <s v="'9243814314715853" u="1"/>
        <s v="'1343814314715759" u="1"/>
        <s v="'3443814314715786" u="1"/>
        <s v="'3143814314715968" u="1"/>
        <s v="'6543814314716035" u="1"/>
        <s v="'9243814314716254" u="1"/>
        <s v="'9543814314716233" u="1"/>
        <s v="'3143814314716133" u="1"/>
        <s v="'3143814314716179" u="1"/>
        <s v="'9543814314716204" u="1"/>
        <s v="'8243814314716081" u="1"/>
        <s v="'3043814314716107" u="1"/>
        <s v="'4043814314716367" u="1"/>
        <s v="'0643814314716520" u="1"/>
        <s v="'7543814314716572" u="1"/>
        <s v="'8043814314716473" u="1"/>
        <s v="'6443814314716494" u="1"/>
        <s v="'4743814314716489" u="1"/>
        <s v="'8543814314716457" u="1"/>
        <s v="'3143814314716605" u="1"/>
        <s v="'9243814314716645" u="1"/>
        <s v="'6843814314716625" u="1"/>
        <s v="'3543814314716685" u="1"/>
        <s v="'6443814314716735" u="1"/>
        <s v="'3443814314717112" u="1"/>
        <s v="'6643814314717120" u="1"/>
        <s v="'8543814314716958" u="1"/>
        <s v="'6443814314717004" u="1"/>
        <s v="'4343814314717041" u="1"/>
        <s v="'6943814314717196" u="1"/>
        <s v="'3443814314717302" u="1"/>
        <s v="'1343814314717448" u="1"/>
        <s v="'6443814314717321" u="1"/>
        <s v="'7543814314717537" u="1"/>
        <s v="'7543814314717485" u="1"/>
        <s v="'6543814314717208" u="1"/>
        <s v="'3043814314717650" u="1"/>
        <s v="'4043814314717563" u="1"/>
        <s v="'2043814314713942" u="1"/>
        <s v="'6643814314714948" u="1"/>
        <s v="'4443814314715913" u="1"/>
        <s v="'2043814314716717" u="1"/>
        <s v="'2043814314717602" u="1"/>
        <s v="'2043814314716988" u="1"/>
        <s v="'2183814314001074" u="1"/>
        <s v="'2183814314001068" u="1"/>
        <s v="'8643814314717523" u="1"/>
        <s v="'8443814314717921" u="1"/>
        <s v="'8443814314717938" u="1"/>
        <s v="'9343814314717942" u="1"/>
        <s v="'9343814314717959" u="1"/>
        <s v="'7443814314717978" u="1"/>
        <s v="'7443814314717984" u="1"/>
        <s v="'9243814314718041" u="1"/>
        <s v="'7643814314712753" u="1"/>
        <s v="'6243814314712771" u="1"/>
        <s v="'7643814314712839" u="1"/>
        <s v="'4543814314718173" u="1"/>
        <s v="'4543814314718180" u="1"/>
        <s v="'4543814314718196" u="1"/>
        <s v="'1643814314712888" u="1"/>
        <s v="'3343814314717518" u="1"/>
        <s v="'3343814314712933" u="1"/>
        <s v="'5543814314718140" u="1"/>
        <s v="'5543814314718156" u="1"/>
        <s v="'7843814314715326" u="1"/>
        <s v="'7843814314715349" u="1"/>
        <s v="'7843814314715355" u="1"/>
        <s v="'7643814314713154" u="1"/>
        <s v="'6543814314711709" u="1"/>
        <s v="'6543814314711721" u="1"/>
        <s v="'6543814314711738" u="1"/>
        <s v="'6543814314711744" u="1"/>
        <s v="'6543814314711773" u="1"/>
        <s v="'6543814314717963" u="1"/>
        <s v="'1943814314718061" u="1"/>
        <s v="'2443814314713002" u="1"/>
        <s v="'2743814314713281" u="1"/>
        <s v="'1843814314713375" u="1"/>
        <s v="'1943814314713395" u="1"/>
        <s v="'8743814314713422" u="1"/>
        <s v="'3743814314713454" u="1"/>
        <s v="'5943814314713506" u="1"/>
        <s v="'6243814314713523" u="1"/>
        <s v="'4443814314713515" u="1"/>
        <s v="'3743814314713530" u="1"/>
        <s v="'6243814314713598" u="1"/>
        <s v="'5943814314713627" u="1"/>
        <s v="'4143814314713755" u="1"/>
        <s v="'1943814314713838" u="1"/>
        <s v="'2743814314713874" u="1"/>
        <s v="'2443814314713906" u="1"/>
        <s v="'8743814314713917" u="1"/>
        <s v="'8543814314713929" u="1"/>
        <s v="'8743814314713969" u="1"/>
        <s v="'7343814314713958" u="1"/>
        <s v="'2743814314713972" u="1"/>
        <s v="'2943814314713990" u="1"/>
        <s v="'4143814314713986" u="1"/>
        <s v="'7343814314714002" u="1"/>
        <s v="'3943814314714079" u="1"/>
        <s v="'7943814314714058" u="1"/>
        <s v="'0143814314714068" u="1"/>
        <s v="'5143814314714020" u="1"/>
        <s v="'9243814314714317" u="1"/>
        <s v="'1343814314714016" u="1"/>
        <s v="'2943814314714136" u="1"/>
        <s v="'1343814314714143" u="1"/>
        <s v="'5643814314714118" u="1"/>
        <s v="'2943814314714107" u="1"/>
        <s v="'0643814314714231" u="1"/>
        <s v="'2943814314714303" u="1"/>
        <s v="'3243814314714297" u="1"/>
        <s v="'7443814314714275" u="1"/>
        <s v="'7943814314714283" u="1"/>
        <s v="'3043814314714263" u="1"/>
        <s v="'7443814314714166" u="1"/>
        <s v="'6743814314714156" u="1"/>
        <s v="'1343814314714189" u="1"/>
        <s v="'7043814314714207" u="1"/>
        <s v="'8843814314714190" u="1"/>
        <s v="'8343814314714175" u="1"/>
        <s v="'1343814314714212" u="1"/>
        <s v="'2143814314714098" u="1"/>
        <s v="'1743814314714424" u="1"/>
        <s v="'1343814314714431" u="1"/>
        <s v="'3043814314714418" u="1"/>
        <s v="'9243814314714398" u="1"/>
        <s v="'3343814314714639" u="1"/>
        <s v="'3343814314714328" u="1"/>
        <s v="'8543814314714388" u="1"/>
        <s v="'6443814314714355" u="1"/>
        <s v="'4543814314714685" u="1"/>
        <s v="'4143814314714911" u="1"/>
        <s v="'8643814314714903" u="1"/>
        <s v="'5943814314714938" u="1"/>
        <s v="'8743814314714848" u="1"/>
        <s v="'4543814314715005" u="1"/>
        <s v="'3743814314715125" u="1"/>
        <s v="'1743814314715142" u="1"/>
        <s v="'5843814314715112" u="1"/>
        <s v="'8643814314715229" u="1"/>
        <s v="'3743814314715391" u="1"/>
        <s v="'1843814314715369" u="1"/>
        <s v="'1843814314715290" u="1"/>
        <s v="'1843814314715588" u="1"/>
        <s v="'3343814314717599" u="1"/>
        <s v="'2443814314715463" u="1"/>
        <s v="'3743814314714984" u="1"/>
        <s v="'4543814314714991" u="1"/>
        <s v="'5043814314715425" u="1"/>
        <s v="'5943814314715443" u="1"/>
        <s v="'5943814314715719" u="1"/>
        <s v="'3743814314715736" u="1"/>
        <s v="'6243814314715870" u="1"/>
        <s v="'7643814314716217" u="1"/>
        <s v="'8643814314716241" u="1"/>
        <s v="'8743814314716065" u="1"/>
        <s v="'6243814314716074" u="1"/>
        <s v="'1843814314716375" u="1"/>
        <s v="'7643814314716534" u="1"/>
        <s v="'4143814314716462" u="1"/>
        <s v="'4143814314716859" u="1"/>
        <s v="'6243814314716834" u="1"/>
        <s v="'6243814314716892" u="1"/>
        <s v="'4543814314716639" u="1"/>
        <s v="'8043814314716657" u="1"/>
        <s v="'5943814314716702" u="1"/>
        <s v="'5943814314716748" u="1"/>
        <s v="'4143814314716796" u="1"/>
        <s v="'3743814314716771" u="1"/>
        <s v="'6243814314716932" u="1"/>
        <s v="'3743814314716961" u="1"/>
        <s v="'1843814314716974" u="1"/>
        <s v="'7943814314717035" u="1"/>
        <s v="'1843814314717029" u="1"/>
        <s v="'1743814314717067" u="1"/>
        <s v="'3743814314717085" u="1"/>
        <s v="'8643814314717293" u="1"/>
        <s v="'6243814314717275" u="1"/>
        <s v="'8643814314717402" u="1"/>
        <s v="'3343814314717495" u="1"/>
        <s v="'5943814314717662" u="1"/>
        <s v="'8743814314717641" u="1"/>
        <s v="'1643814314717548" u="1"/>
        <s v="'8343814314717671" u="1"/>
        <s v="'3643814314717825" u="1"/>
        <s v="'8543814314717843" u="1"/>
        <s v="'8543814314717850" u="1"/>
        <s v="'8543814314717866" u="1"/>
        <s v="'1143814314718057" u="1"/>
        <s v="'8543814314718077" u="1"/>
        <s v="'8543814314718083" u="1"/>
        <s v="'8543814314718090" u="1"/>
        <s v="'4043814314718119" u="1"/>
        <s v="'4043814314718125" u="1"/>
        <s v="'3143814314717784" u="1"/>
        <s v="'3143814314717795" u="1"/>
        <s v="'3143814314717818" u="1"/>
        <s v="'6243814314713108" u="1"/>
        <s v="'3843814314714036" u="1"/>
        <s v="'3443814314714256" u="1"/>
        <s v="'6243814314714546" u="1"/>
        <s v="'8743814314714693" u="1"/>
        <s v="'1543814314715908" u="1"/>
        <s v="'6243814314716886" u="1"/>
        <s v="'6243814314716949" u="1"/>
        <s v="'6243814314717172" u="1"/>
        <s v="'6924000041432155" u="1"/>
        <s v="'4043814314717776" u="1"/>
        <s v="'3843814314714226" u="1"/>
        <s v="'1443814314714612" u="1"/>
        <s v="'2743814314716610" u="1"/>
        <s v="'2043814314717838" u="1"/>
        <s v="'6243814314714454" u="1"/>
        <s v="'4243814314718228" u="1"/>
        <s v="'9143814314718234" u="1"/>
        <s v="'9143814314718245" u="1"/>
        <s v="'8343814314718215" u="1"/>
        <s v="'2943814314713171" u="1"/>
        <s v="'2943814314718270" u="1"/>
        <s v="'2943814314718286" u="1"/>
        <s v="'2943814314718292" u="1"/>
        <s v="'2943814314718303" u="1"/>
        <s v="'2943814314711695" u="1"/>
        <s v="'6543814314711755" u="1"/>
        <s v="'2943814314711171" u="1"/>
        <s v="'3143814314717801" u="1"/>
        <s v="'0343814314710338" u="1"/>
        <s v="'9443814314714046" u="1"/>
        <s v="'7543814314714128" u="1"/>
        <s v="'7543814314714400" u="1"/>
        <s v="'2943814314714672" u="1"/>
        <s v="'1343814314710448" u="1"/>
        <s v="'3143814314715480" u="1"/>
        <s v="'1343814314712402" u="1"/>
        <s v="'2943814314716310" u="1"/>
        <s v="'2943814314716401" u="1"/>
        <s v="'5943814314710633" u="1"/>
        <s v="'6924000041440514" u="1"/>
        <s v="'2943814314717228" u="1"/>
        <s v="'3843814314710094" u="1"/>
        <s v="'4043814314710246" u="1"/>
        <s v="'0943814314718325" u="1"/>
        <s v="'3043814314718384" u="1"/>
        <s v="'8343814314718377" u="1"/>
        <s v="'6243814314717264" u="1"/>
        <s v="'2183814314001108" u="1"/>
        <s v="'2183814314001114" u="1"/>
        <s v="'2183814314001125" u="1"/>
        <s v="'2183814314001137" u="1"/>
        <s v="'5943814314718450" u="1"/>
        <s v="'5943814314718466" u="1"/>
        <s v="'5943814314718472" u="1"/>
        <s v="'5943814314718489" u="1"/>
        <s v="'0643814314718726" u="1"/>
        <s v="'0643814314718732" u="1"/>
        <s v="'0643814314718749" u="1"/>
        <s v="'0643814314718755" u="1"/>
        <s v="'7743814314718427" u="1"/>
        <s v="'7743814314718433" u="1"/>
        <s v="'4543814314718560" u="1"/>
        <s v="'4543814314718576" u="1"/>
        <s v="'0943814314718331" u="1"/>
        <s v="'0943814314718348" u="1"/>
        <s v="'1643814314718358" u="1"/>
        <s v="'1643814314718364" u="1"/>
        <s v="'7943814314718254" u="1"/>
        <s v="'7943814314718265" u="1"/>
        <s v="'5743814314718403" u="1"/>
        <s v="'5743814314718410" u="1"/>
        <s v="'3317777514351477" u="1"/>
        <s v="'3317777514351483" u="1"/>
        <s v="'3317777514351490" u="1"/>
        <s v="'3317777514351505" u="1"/>
        <s v="'3317777514351517" u="1"/>
        <s v="'3143814314718594" u="1"/>
        <s v="'3143814314718605" u="1"/>
        <s v="'3143814314718611" u="1"/>
        <s v="'3143814314718628" u="1"/>
        <s v="'2183814314001085" u="1"/>
        <s v="'2183814314001097" u="1"/>
        <s v="'0643814314718761" u="1"/>
        <s v="'0643814314718670" u="1"/>
        <s v="'4543814314718651" u="1"/>
        <s v="'2183814314001143" u="1"/>
        <s v="'7543814314719163" u="1"/>
        <s v="'7543814314719170" u="1"/>
        <s v="'7543814314718779" u="1"/>
        <s v="'0643814314718784" u="1"/>
        <s v="'6943814314719180" u="1"/>
        <s v="'6943814314719196" u="1"/>
        <s v="'6943814314719207" u="1"/>
        <s v="'7543814314718399" u="1"/>
        <s v="'5143814314718791" u="1"/>
        <s v="'5143814314718802" u="1"/>
        <s v="'1943814314718515" u="1"/>
        <s v="'1943814314718527" u="1"/>
        <s v="'4143814314718491" u="1"/>
        <s v="'4143814314718502" u="1"/>
        <s v="'5043814314718680" u="1"/>
        <s v="'5043814314718707" u="1"/>
        <s v="'5043814314718713" u="1"/>
        <s v="'6243814314719258" u="1"/>
        <s v="'8943814314719139" u="1"/>
        <s v="'8943814314719145" u="1"/>
        <s v="'5443814314718545" u="1"/>
        <s v="'5443814314718551" u="1"/>
        <s v="'4543814314718829" u="1"/>
        <s v="'4543814314718835" u="1"/>
        <s v="'4543814314718841" u="1"/>
        <s v="'4543814314718858" u="1"/>
        <s v="'4543814314718864" u="1"/>
        <s v="'4543814314718875" u="1"/>
        <s v="'4543814314718887" u="1"/>
        <s v="'4543814314718893" u="1"/>
        <s v="'4543814314718904" u="1"/>
        <s v="'4543814314718915" u="1"/>
        <s v="'4543814314718927" u="1"/>
        <s v="'4543814314718933" u="1"/>
        <s v="'4543814314718940" u="1"/>
        <s v="'4543814314718956" u="1"/>
        <s v="'4543814314718962" u="1"/>
        <s v="'4543814314718979" u="1"/>
        <s v="'4543814314718985" u="1"/>
        <s v="'4543814314718991" u="1"/>
        <s v="'4543814314719005" u="1"/>
        <s v="'4543814314719017" u="1"/>
        <s v="'4543814314719023" u="1"/>
        <s v="'4543814314719030" u="1"/>
        <s v="'8243814314719046" u="1"/>
        <s v="'8243814314719052" u="1"/>
        <s v="'8243814314719069" u="1"/>
        <s v="'9543814314719112" u="1"/>
        <s v="'3543814314719299" u="1"/>
        <s v="'3543814314719300" u="1"/>
        <s v="'8243814314719075" u="1"/>
        <s v="'2143814314719288" u="1"/>
        <s v="'5043814314718696" u="1"/>
        <s v="'1643814314719312" u="1"/>
        <s v="'1643814314719329" u="1"/>
        <s v="'5243814314719344" u="1"/>
        <s v="'5243814314719355" u="1"/>
        <s v="'6243814314719264" u="1"/>
        <s v="'6243814314719275" u="1"/>
        <s v="'8143814314719222" u="1"/>
        <s v="'8143814314719239" u="1"/>
        <s v="'8143814314719245" u="1"/>
        <s v="'0443814314719364" u="1"/>
        <s v="'0443814314719375" u="1"/>
        <s v="'4543814314718639" u="1"/>
        <s v="'4543814314718645" u="1"/>
        <s v="'4543814314718668" u="1"/>
        <s v="'1343814314719212" u="1"/>
        <s v="'3343814314719334" u="1"/>
        <s v="'9543814314719089" u="1"/>
        <s v="'9543814314719095" u="1"/>
        <s v="'9543814314719106" u="1"/>
        <s v="'9543814314719129" u="1"/>
        <s v="'7743814314719387" u="1"/>
        <s v="'5143814314718819" u="1"/>
        <s v="'5143814314719550" u="1"/>
        <s v="'5143814314719566" u="1"/>
        <s v="'2120237064575693" u="1"/>
        <s v="'2120237064575704" u="1"/>
        <s v="'4043814314719545" u="1"/>
        <s v="'2183814314001166" u="1"/>
        <s v="'2183814314001172" u="1"/>
        <s v="'2183814314001150" u="1"/>
        <s v="'7543814314719629" u="1"/>
        <s v="'5143814314719606" u="1"/>
        <s v="'5143814314719612" u="1"/>
        <s v="'1543814314719592" u="1"/>
        <s v="'9243814314719749" u="1"/>
        <s v="'2943814314719482" u="1"/>
        <s v="'0543814314719516" u="1"/>
        <s v="'4043814314719528" u="1"/>
        <s v="'4043814314719534" u="1"/>
        <s v="'1743814314719499" u="1"/>
        <s v="'1743814314719500" u="1"/>
        <s v="'4443814314719464" u="1"/>
        <s v="'4443814314719475" u="1"/>
        <s v="'3443814314719580" u="1"/>
        <s v="'5143814314719791" u="1"/>
        <s v="'5143814314719802" u="1"/>
        <s v="'2943814314719395" u="1"/>
        <s v="'2943814314719401" u="1"/>
        <s v="'2943814314719418" u="1"/>
        <s v="'2943814314719424" u="1"/>
        <s v="'2943814314719435" u="1"/>
        <s v="'2943814314719447" u="1"/>
        <s v="'2943814314719453" u="1"/>
        <s v="'2943814314719764" u="1"/>
        <s v="'6243814314719644" u="1"/>
        <s v="'6743814314719710" u="1"/>
        <s v="'2043814314720011" u="1"/>
        <s v="'8343814314719636" u="1"/>
        <s v="'8743814314720211" u="1"/>
        <s v="'8743814314720228" u="1"/>
        <s v="'8743814314720234" u="1"/>
        <s v="'8743814314720245" u="1"/>
        <s v="'8743814314720270" u="1"/>
        <s v="'8743814314720286" u="1"/>
        <s v="'8743814314720292" u="1"/>
        <s v="'2183814314001189" u="1"/>
        <s v="'2183814314001195" u="1"/>
        <s v="'7543814314720188" u="1"/>
        <s v="'7543814314720194" u="1"/>
        <s v="'5143814314719785" u="1"/>
        <s v="'5143814314719819" u="1"/>
        <s v="'5143814314719825" u="1"/>
        <s v="'5143814314719831" u="1"/>
        <s v="'5143814314719848" u="1"/>
        <s v="'5143814314719854" u="1"/>
        <s v="'5143814314719865" u="1"/>
        <s v="'5143814314719877" u="1"/>
        <s v="'5143814314719883" u="1"/>
        <s v="'5143814314719890" u="1"/>
        <s v="'5143814314719905" u="1"/>
        <s v="'5143814314719917" u="1"/>
        <s v="'5143814314719923" u="1"/>
        <s v="'5143814314719930" u="1"/>
        <s v="'5143814314719946" u="1"/>
        <s v="'5143814314719952" u="1"/>
        <s v="'5143814314719969" u="1"/>
        <s v="'5143814314719975" u="1"/>
        <s v="'5143814314719981" u="1"/>
        <s v="'5143814314719998" u="1"/>
        <s v="'5143814314720009" u="1"/>
        <s v="'2943814314719775" u="1"/>
        <s v="'4543814314720083" u="1"/>
        <s v="'4543814314720090" u="1"/>
        <s v="'4443814314719654" u="1"/>
        <s v="'4443814314719665" u="1"/>
        <s v="'4443814314719677" u="1"/>
        <s v="'8643814314720122" u="1"/>
        <s v="'8643814314720139" u="1"/>
        <s v="'8643814314720145" u="1"/>
        <s v="'1743814314719574" u="1"/>
        <s v="'6743814314719726" u="1"/>
        <s v="'6743814314719732" u="1"/>
        <s v="'3743814314719680" u="1"/>
        <s v="'3743814314719696" u="1"/>
        <s v="'2043814314720045" u="1"/>
        <s v="'2043814314720057" u="1"/>
        <s v="'2043814314720063" u="1"/>
        <s v="'2043814314720070" u="1"/>
        <s v="'8543814314720315" u="1"/>
        <s v="'8543814314720321" u="1"/>
        <s v="'8543814314720338" u="1"/>
        <s v="'6543814314719755" u="1"/>
        <s v="'6443814314720352" u="1"/>
        <s v="'6443814314720369" u="1"/>
        <s v="'8543814314720413" u="1"/>
        <s v="'8543814314720420" u="1"/>
        <s v="'5343814314720441" u="1"/>
        <s v="'8143814314720437" u="1"/>
        <s v="'8743814314720205" u="1"/>
        <s v="'8743814314720257" u="1"/>
        <s v="'8643814314720116" u="1"/>
        <s v="'3143814314720377" u="1"/>
        <s v="'3143814314720383" u="1"/>
        <s v="'3143814314720390" u="1"/>
        <s v="'3143814314720405" u="1"/>
        <s v="'2243814314720172" u="1"/>
        <s v="'6743814314719703" u="1"/>
        <s v="'3043814314720455" u="1"/>
        <s v="'3043814314720461" u="1"/>
        <s v="'2043814314720028" u="1"/>
        <s v="'2043814314720034" u="1"/>
        <s v="'2943814314720155" u="1"/>
        <s v="'2943814314720167" u="1"/>
        <s v="'3743814314720479" u="1"/>
        <s v="'3743814314720485" u="1"/>
        <s v="'3743814314720491" u="1"/>
        <s v="'3743814314720502" u="1"/>
        <s v="'3743814314720519" u="1"/>
        <s v="'3743814314720525" u="1"/>
        <s v="'3743814314720531" u="1"/>
        <s v="'3743814314720548" u="1"/>
        <s v="'3743814314720554" u="1"/>
        <s v="'3743814314720565" u="1"/>
        <s v="'3743814314720577" u="1"/>
        <s v="'3743814314720583" u="1"/>
        <s v="'3743814314720590" u="1"/>
        <s v="'3743814314720605" u="1"/>
        <s v="'3743814314720617" u="1"/>
        <s v="'3743814314720623" u="1"/>
        <s v="'3743814314720630" u="1"/>
        <s v="'3743814314720646" u="1"/>
        <s v="'3743814314720652" u="1"/>
        <s v="'3743814314720669" u="1"/>
        <s v="'3743814314720675" u="1"/>
        <s v="'3743814314720681" u="1"/>
        <s v="'3743814314720698" u="1"/>
        <s v="'3743814314720709" u="1"/>
        <s v="'3743814314720715" u="1"/>
        <s v="'3743814314720721" u="1"/>
        <s v="'3743814314720738" u="1"/>
        <s v="'3743814314720744" u="1"/>
        <s v="'3743814314720755" u="1"/>
        <s v="'3743814314720767" u="1"/>
        <s v="'3743814314720773" u="1"/>
        <s v="'3743814314720780" u="1"/>
        <s v="'3743814314720796" u="1"/>
        <s v="'3743814314720807" u="1"/>
        <s v="'3743814314720813" u="1"/>
        <s v="'3743814314720820" u="1"/>
        <s v="'3743814314720836" u="1"/>
        <s v="'6443814314720882" u="1"/>
        <s v="'2943814314721017" u="1"/>
        <s v="'2943814314721023" u="1"/>
        <s v="'3443814314720857" u="1"/>
        <s v="'3443814314720863" u="1"/>
        <s v="'3443814314720870" u="1"/>
        <s v="'5243814314720951" u="1"/>
        <s v="'5243814314720968" u="1"/>
        <s v="'5243814314720974" u="1"/>
        <s v="'5243814314720985" u="1"/>
        <s v="'4543814314721031" u="1"/>
        <s v="'4543814314721048" u="1"/>
        <s v="'4543814314721054" u="1"/>
        <s v="'2643814314720948" u="1"/>
        <s v="'1243814314720995" u="1"/>
        <s v="'1243814314721004" u="1"/>
        <s v="'2120235014367205" u="1"/>
        <s v="'2120235014367211" u="1"/>
        <s v="'2120235014367228" u="1"/>
        <s v="'2120235014367234" u="1"/>
        <s v="'0943814314721085" u="1"/>
        <s v="'4443814314721092" u="1"/>
        <s v="'6443814314720899" u="1"/>
        <s v="'6443814314720900" u="1"/>
        <s v="'6443814314720916" u="1"/>
        <s v="'2183814314001206" u="1"/>
        <s v="'2183814314001212" u="1"/>
        <s v="'1643814314721124" u="1"/>
        <s v="'1643814314721135" u="1"/>
        <s v="'0943814314721068" u="1"/>
        <s v="'0943814314721074" u="1"/>
        <s v="'5143814314721171" u="1"/>
        <s v="'4043814314721140" u="1"/>
        <s v="'4043814314721156" u="1"/>
        <s v="'4043814314721162" u="1"/>
        <s v="'4443814314721103" u="1"/>
        <s v="'4443814314721110" u="1"/>
        <s v="'4543814314721181" u="1"/>
        <s v="'4543814314721198" u="1"/>
        <s v="'4543814314721209" u="1"/>
        <s v="'4543814314721215" u="1"/>
        <s v="'4543814314721221" u="1"/>
        <s v="'4543814314721238" u="1"/>
        <s v="'2120235014369990" u="1"/>
        <s v="'2183814314001229" u="1"/>
        <s v="'2183814314001235" u="1"/>
        <s v="'7543814314721326" u="1"/>
        <s v="'7443814314721335" u="1"/>
        <s v="'5943814314721347" u="1"/>
        <s v="'5943814314721353" u="1"/>
        <s v="'7243814314721249" u="1"/>
        <s v="'5043814314721272" u="1"/>
        <s v="'5043814314721289" u="1"/>
        <s v="'8643814314721312" u="1"/>
        <s v="'3843814314721361" u="1"/>
        <s v="'3843814314721378" u="1"/>
        <s v="'3843814314721384" u="1"/>
        <s v="'1143814314721295" u="1"/>
        <s v="'6843814314721529" u="1"/>
        <s v="'6843814314721535" u="1"/>
        <s v="'3243814314721437" u="1"/>
        <s v="'3743814314721502" u="1"/>
        <s v="'3743814314721519" u="1"/>
        <s v="'9143814314721547" u="1"/>
        <s v="'2943814314721392" u="1"/>
        <s v="'8343814314721425" u="1"/>
        <s v="'3543814314721400" u="1"/>
        <s v="'2143814314721445" u="1"/>
        <s v="'0143814314721485" u="1"/>
        <s v="'0143814314721491" u="1"/>
        <s v="'3143814314721452" u="1"/>
        <s v="'9343814314721414" u="1"/>
        <s v="'6243814314721462" u="1"/>
        <s v="'6243814314721479" u="1"/>
        <s v="'2183814314001241" u="1"/>
        <s v="'2183814314001258" u="1"/>
        <s v="'6643814314711055" u="1"/>
        <s v="'2183814314001264" u="1"/>
        <s v="'6843814314721615" u="1"/>
        <s v="'3443814314721598" u="1"/>
        <s v="'3443814314721609" u="1"/>
        <s v="'0143814314721583" u="1"/>
        <s v="'9143814314721697" u="1"/>
        <s v="'9143814314721708" u="1"/>
        <s v="'8643814314721565" u="1"/>
        <s v="'8643814314721577" u="1"/>
        <s v="'1343814314721623" u="1"/>
        <s v="'1343814314721630" u="1"/>
        <s v="'6443814314721663" u="1"/>
        <s v="'6443814314721670" u="1"/>
        <s v="'3043814314721789" u="1"/>
        <s v="'4043814314721732" u="1"/>
        <s v="'4043814314721749" u="1"/>
        <s v="'2943814314721766" u="1"/>
        <s v="'2943814314721772" u="1"/>
        <s v="'4043814314721645" u="1"/>
        <s v="'4043814314721657" u="1"/>
        <s v="'7543814314721793" u="1"/>
        <s v="'2123931000733092" u="1"/>
        <s v="'2124040009999525" u="1"/>
        <s v="'2124040009999550" u="1"/>
        <s v="'2124040009999566" u="1"/>
        <s v="'2124040009999572" u="1"/>
        <s v="'6343814314721804" u="1"/>
        <s v="'6343814314721815" u="1"/>
        <s v="'6343814314721827" u="1"/>
        <s v="'6343814314721833" u="1"/>
        <s v="'6343814314721840" u="1"/>
        <s v="'6343814314721856" u="1"/>
        <s v="'6343814314721862" u="1"/>
        <s v="'6343814314721879" u="1"/>
        <s v="'6343814314721885" u="1"/>
        <s v="'6343814314721891" u="1"/>
        <s v="'6343814314721902" u="1"/>
        <s v="'7543814314721977" u="1"/>
        <s v="'0643814314721924" u="1"/>
        <s v="'2943814314721940" u="1"/>
        <s v="'6743814314721960" u="1"/>
        <s v="'0343814314721985" u="1"/>
        <s v="'0343814314721997" u="1"/>
        <s v="'9543814314722016" u="1"/>
        <s v="'2183815771000075" u="1"/>
        <s v="'1343814314649652" u="1"/>
        <s v="'7543814314651075" u="1"/>
        <s v="'9343814314651105" u="1"/>
        <s v="'5643814314650890" u="1"/>
        <s v="'9443814314651027" u="1"/>
        <s v="'7243814314653263" u="1"/>
        <s v="'3343814314652015" u="1"/>
        <s v="'2143814314654131" u="1"/>
        <s v="'9343814314654170" u="1"/>
        <s v="'3143814314652206" u="1"/>
        <s v="'7843814314652090" u="1"/>
        <s v="'3143814314652530" u="1"/>
        <s v="'7543814314652173" u="1"/>
        <s v="'8543814314652710" u="1"/>
        <s v="'8343814314651928" u="1"/>
        <s v="'4043814314654475" u="1"/>
        <s v="'3743814314652965" u="1"/>
        <s v="'8343814314652060" u="1"/>
        <s v="'6443814314652285" u="1"/>
        <s v="'3143814314656189" u="1"/>
        <s v="'7643814314657302" u="1"/>
        <s v="'0143814314655654" u="1"/>
        <s v="'0643814314657264" u="1"/>
        <s v="'6743814314657074" u="1"/>
        <s v="'0643814314657385" u="1"/>
        <s v="'6343814314657220" u="1"/>
        <s v="'2943814314656463" u="1"/>
        <s v="'7543814314654864" u="1"/>
        <s v="'7843814314656371" u="1"/>
        <s v="'1443814314655668" u="1"/>
        <s v="'1443814314655674" u="1"/>
        <s v="'3143814314656275" u="1"/>
        <s v="'2143814314654908" u="1"/>
        <s v="'7543814314656806" u="1"/>
        <s v="'3243814314655451" u="1"/>
        <s v="'0243814314655023" u="1"/>
        <s v="'0243814314655030" u="1"/>
        <s v="'7843814314656428" u="1"/>
        <s v="'4543814314656586" u="1"/>
        <s v="'6943814314656718" u="1"/>
        <s v="'6943814314656735" u="1"/>
        <s v="'1443814314655737" u="1"/>
        <s v="'7543814314655311" u="1"/>
        <s v="'7243814314655499" u="1"/>
        <s v="'3443814314657139" u="1"/>
        <s v="'3143814314657327" u="1"/>
        <s v="'3043814314656280" u="1"/>
        <s v="'7843814314656635" u="1"/>
        <s v="'7843814314656653" u="1"/>
        <s v="'0643814314657166" u="1"/>
        <s v="'7843814314656912" u="1"/>
        <s v="'5043814314656769" u="1"/>
        <s v="'5043814314656775" u="1"/>
        <s v="'5043814314656781" u="1"/>
        <s v="'3743814314655325" u="1"/>
        <s v="'3743814314655350" u="1"/>
        <s v="'7543814314654956" u="1"/>
        <s v="'5843814314657590" u="1"/>
        <s v="'6543814314657685" u="1"/>
        <s v="'0243814314657725" u="1"/>
        <s v="'0243814314657743" u="1"/>
        <s v="'8543814314657115" u="1"/>
        <s v="'8543814314657127" u="1"/>
        <s v="'6243814314655873" u="1"/>
        <s v="'0643814314659150" u="1"/>
        <s v="'1343814314658838" u="1"/>
        <s v="'4143814314659057" u="1"/>
        <s v="'6043814314658205" u="1"/>
        <s v="'1343814314658855" u="1"/>
        <s v="'0843814314659205" u="1"/>
        <s v="'7343814314658409" u="1"/>
        <s v="'3643814314659352" u="1"/>
        <s v="'3643814314659369" u="1"/>
        <s v="'8443814314659073" u="1"/>
        <s v="'7417777511453409" u="1"/>
        <s v="'7417777511453415" u="1"/>
        <s v="'7417777511453421" u="1"/>
        <s v="'7417777511453438" u="1"/>
        <s v="'3443814314659266" u="1"/>
        <s v="'3443814314659272" u="1"/>
        <s v="'9243814314659172" u="1"/>
        <s v="'9243814314659189" u="1"/>
        <s v="'3243814314659629" u="1"/>
        <s v="'3243814314659635" u="1"/>
        <s v="'3243814314659641" u="1"/>
        <s v="'3243814314659658" u="1"/>
        <s v="'3243814314659664" u="1"/>
        <s v="'3143814314660018" u="1"/>
        <s v="'3143814314660024" u="1"/>
        <s v="'1943814314659905" u="1"/>
        <s v="'7443814314660443" u="1"/>
        <s v="'7443814314660450" u="1"/>
        <s v="'0143814314659245" u="1"/>
        <s v="'0143814314659251" u="1"/>
        <s v="'6243814314660414" u="1"/>
        <s v="'7543814314659426" u="1"/>
        <s v="'7543814314659432" u="1"/>
        <s v="'3043814314658912" u="1"/>
        <s v="'3043814314658929" u="1"/>
        <s v="'7143814314660308" u="1"/>
        <s v="'0743814314659740" u="1"/>
        <s v="'0743814314659756" u="1"/>
        <s v="'5943814314660288" u="1"/>
        <s v="'1443814314660215" u="1"/>
        <s v="'6443814314660275" u="1"/>
        <s v="'0643814314659857" u="1"/>
        <s v="'4943814314660564" u="1"/>
        <s v="'8543814314659778" u="1"/>
        <s v="'8343814314659992" u="1"/>
        <s v="'8343814314660251" u="1"/>
        <s v="'0643814314660053" u="1"/>
        <s v="'7543814314660336" u="1"/>
        <s v="'3843814314661526" u="1"/>
        <s v="'9143814314661407" u="1"/>
        <s v="'5143814314660342" u="1"/>
        <s v="'5143814314660359" u="1"/>
        <s v="'5143814314660365" u="1"/>
        <s v="'5143814314660371" u="1"/>
        <s v="'5143814314660388" u="1"/>
        <s v="'7743814314660572" u="1"/>
        <s v="'7443814314660489" u="1"/>
        <s v="'7443814314660495" u="1"/>
        <s v="'7443814314660506" u="1"/>
        <s v="'0943814314660625" u="1"/>
        <s v="'7443814314661541" u="1"/>
        <s v="'3143814314661502" u="1"/>
        <s v="'2120237064085806" u="1"/>
        <s v="'2120237064085915" u="1"/>
        <s v="'2124017007409555" u="1"/>
        <s v="'2124011001576960" u="1"/>
        <s v="'7643814314661696" u="1"/>
        <s v="'2943814314661033" u="1"/>
        <s v="'2443814314661025" u="1"/>
        <s v="'3543814314660835" u="1"/>
        <s v="'3743814314660881" u="1"/>
        <s v="'8243814314660939" u="1"/>
        <s v="'4043814314661910" u="1"/>
        <s v="'4043814314661932" u="1"/>
        <s v="'2183814314000845" u="1"/>
        <s v="'2120236025402167" u="1"/>
        <s v="'5917777304913633" u="1"/>
        <s v="'9243814314649423" u="1"/>
        <s v="'9243814314649430" u="1"/>
        <s v="'4743814314662432" u="1"/>
        <s v="'4743814314662449" u="1"/>
        <s v="'6043814314661812" u="1"/>
        <s v="'0643814314661295" u="1"/>
        <s v="'0643814314661306" u="1"/>
        <s v="'0643814314661312" u="1"/>
        <s v="'0643814314661329" u="1"/>
        <s v="'6943814314652816" u="1"/>
        <s v="'7543814314658750" u="1"/>
        <s v="'0343814314652642" u="1"/>
        <s v="'8243814314660945" u="1"/>
        <s v="'1343814314658314" u="1"/>
        <s v="'7443814314662472" u="1"/>
        <s v="'7443814314662489" u="1"/>
        <s v="'7443814314662495" u="1"/>
        <s v="'7543814314655370" u="1"/>
        <s v="'3343814314662536" u="1"/>
        <s v="'3043814314662407" u="1"/>
        <s v="'3043814314662413" u="1"/>
        <s v="'3043814314662420" u="1"/>
        <s v="'7843814314656388" u="1"/>
        <s v="'3343814314652027" u="1"/>
        <s v="'4343814314662387" u="1"/>
        <s v="'4343814314662393" u="1"/>
        <s v="'7343814314661953" u="1"/>
        <s v="'5443814314652774" u="1"/>
        <s v="'2943814314658785" u="1"/>
        <s v="'3543814314660841" u="1"/>
        <s v="'2943814314660407" u="1"/>
        <s v="'4543814314652230" u="1"/>
        <s v="'8143814314649898" u="1"/>
        <s v="'8143814314649909" u="1"/>
        <s v="'1743814314661436" u="1"/>
        <s v="'1743814314661442" u="1"/>
        <s v="'1843814314659949" u="1"/>
        <s v="'3543814314658879" u="1"/>
        <s v="'1043814314662200" u="1"/>
        <s v="'1043814314662216" u="1"/>
        <s v="'1043814314662222" u="1"/>
        <s v="'1043814314662239" u="1"/>
        <s v="'1043814314662245" u="1"/>
        <s v="'1043814314662251" u="1"/>
        <s v="'7643814314661680" u="1"/>
        <s v="'9243814314662755" u="1"/>
        <s v="'9243814314662767" u="1"/>
        <s v="'1143814314661864" u="1"/>
        <s v="'1143814314661875" u="1"/>
        <s v="'1143814314661893" u="1"/>
        <s v="'3743814314655337" u="1"/>
        <s v="'8743814314660313" u="1"/>
        <s v="'7843814314656699" u="1"/>
        <s v="'4743814314661357" u="1"/>
        <s v="'4743814314661363" u="1"/>
        <s v="'4743814314661370" u="1"/>
        <s v="'4743814314661386" u="1"/>
        <s v="'2943814314649829" u="1"/>
        <s v="'2943814314649835" u="1"/>
        <s v="'9243814314656759" u="1"/>
        <s v="'4843814314657571" u="1"/>
        <s v="'4243814314661131" u="1"/>
        <s v="'4243814314661148" u="1"/>
        <s v="'7543814314652155" u="1"/>
        <s v="'6643814314662747" u="1"/>
        <s v="'3643814314649735" u="1"/>
        <s v="'3643814314649747" u="1"/>
        <s v="'0743814314660637" u="1"/>
        <s v="'5843814314657605" u="1"/>
        <s v="'7843814314658797" u="1"/>
        <s v="'1343814314658844" u="1"/>
        <s v="'4543814314652413" u="1"/>
        <s v="'0843814314659190" u="1"/>
        <s v="'9143814314656618" u="1"/>
        <s v="'6543814314657662" u="1"/>
        <s v="'4943814314657274" u="1"/>
        <s v="'6843814314657946" u="1"/>
        <s v="'9543814314658986" u="1"/>
        <s v="'6143814314657565" u="1"/>
        <s v="'5643814314662500" u="1"/>
        <s v="'8443814314658764" u="1"/>
        <s v="'4443814314649777" u="1"/>
        <s v="'4443814314649783" u="1"/>
        <s v="'5143814314655207" u="1"/>
        <s v="'6743814314661185" u="1"/>
        <s v="'9543814314658001" u="1"/>
        <s v="'1343814314660805" u="1"/>
        <s v="'3143814314660295" u="1"/>
        <s v="'2243814314660907" u="1"/>
        <s v="'9543814314653100" u="1"/>
        <s v="'3343814314653413" u="1"/>
        <s v="'4443814314660919" u="1"/>
        <s v="'5943814314662030" u="1"/>
        <s v="'2643814314652639" u="1"/>
        <s v="'3543814314660829" u="1"/>
        <s v="'6743814314652598" u="1"/>
        <s v="'1443814314662457" u="1"/>
        <s v="'7843814314657405" u="1"/>
        <s v="'6943814314661330" u="1"/>
        <s v="'6943814314661346" u="1"/>
        <s v="'3743814314649957" u="1"/>
        <s v="'3743814314649970" u="1"/>
        <s v="'9543814314658462" u="1"/>
        <s v="'2343814314662167" u="1"/>
        <s v="'7843814314656411" u="1"/>
        <s v="'4043814314661068" u="1"/>
        <s v="'4043814314661074" u="1"/>
        <s v="'7543814314662797" u="1"/>
        <s v="'7543814314662808" u="1"/>
        <s v="'7843814314662874" u="1"/>
        <s v="'7843814314662885" u="1"/>
        <s v="'2443814314662175" u="1"/>
        <s v="'2443814314662187" u="1"/>
        <s v="'4443814314652399" u="1"/>
        <s v="'4143814314659028" u="1"/>
        <s v="'5043814314661218" u="1"/>
        <s v="'7643814314661655" u="1"/>
        <s v="'8343814314662026" u="1"/>
        <s v="'5643814314655295" u="1"/>
        <s v="'2643814314660434" u="1"/>
        <s v="'3343814314658528" u="1"/>
        <s v="'7443814314662541" u="1"/>
        <s v="'4443814314655232" u="1"/>
        <s v="'2243814314658243" u="1"/>
        <s v="'3543814314658482" u="1"/>
        <s v="'4343814314661289" u="1"/>
        <s v="'7143814314662815" u="1"/>
        <s v="'7143814314662821" u="1"/>
        <s v="'8343814314660135" u="1"/>
        <s v="'4243814314652682" u="1"/>
        <s v="'7843814314652105" u="1"/>
        <s v="'3743814314660875" u="1"/>
        <s v="'3143814314652546" u="1"/>
        <s v="'1743814314662056" u="1"/>
        <s v="'6543814314662525" u="1"/>
        <s v="'1243814314660982" u="1"/>
        <s v="'7643814314661125" u="1"/>
        <s v="'6743814314661099" u="1"/>
        <s v="'6043814314658194" u="1"/>
        <s v="'4543814314649768" u="1"/>
        <s v="'3643814314659381" u="1"/>
        <s v="'1443814314655812" u="1"/>
        <s v="'6943814314656724" u="1"/>
        <s v="'5143814314653005" u="1"/>
        <s v="'8343814314662124" u="1"/>
        <s v="'3343814314659868" u="1"/>
        <s v="'3143814314660427" u="1"/>
        <s v="'8443814314659096" u="1"/>
        <s v="'7343814314660580" u="1"/>
        <s v="'3543814314661052" u="1"/>
        <s v="'1443814314655750" u="1"/>
        <s v="'1643814314661779" u="1"/>
        <s v="'9243814314656995" u="1"/>
        <s v="'7543814314660745" u="1"/>
        <s v="'1843814314649918" u="1"/>
        <s v="'1843814314649924" u="1"/>
        <s v="'1343814314659285" u="1"/>
        <s v="'8543814314652703" u="1"/>
        <s v="'0343814314657204" u="1"/>
        <s v="'7443814314660656" u="1"/>
        <s v="'1743814314649518" u="1"/>
        <s v="'1743814314649524" u="1"/>
        <s v="'6743814314661590" u="1"/>
        <s v="'6843814314661263" u="1"/>
        <s v="'6843814314661270" u="1"/>
        <s v="'3843814314661785" u="1"/>
        <s v="'6843814314659295" u="1"/>
        <s v="'9243814314657051" u="1"/>
        <s v="'6843814314649846" u="1"/>
        <s v="'6843814314649852" u="1"/>
        <s v="'6843814314649869" u="1"/>
        <s v="'6843814314649875" u="1"/>
        <s v="'3543814314649664" u="1"/>
        <s v="'3543814314649675" u="1"/>
        <s v="'1143814314661455" u="1"/>
        <s v="'1143814314661461" u="1"/>
        <s v="'3843814314656484" u="1"/>
        <s v="'6943814314656321" u="1"/>
        <s v="'5643814314661672" u="1"/>
        <s v="'7443814314660691" u="1"/>
        <s v="'8043814314650022" u="1"/>
        <s v="'8043814314650039" u="1"/>
        <s v="'8043814314650045" u="1"/>
        <s v="'8043814314650051" u="1"/>
        <s v="'8043814314650068" u="1"/>
        <s v="'8043814314650074" u="1"/>
        <s v="'8343814314652076" u="1"/>
        <s v="'4443814314658930" u="1"/>
        <s v="'4443814314659883" u="1"/>
        <s v="'9243814314662773" u="1"/>
        <s v="'9243814314662780" u="1"/>
        <s v="'8743814314657242" u="1"/>
        <s v="'6543814314661727" u="1"/>
        <s v="'6543814314661733" u="1"/>
        <s v="'6543814314661756" u="1"/>
        <s v="'8343814314659970" u="1"/>
        <s v="'2143814314662726" u="1"/>
        <s v="'2143814314662732" u="1"/>
        <s v="'6343814314655639" u="1"/>
        <s v="'2743814314660615" u="1"/>
        <s v="'5643814314649535" u="1"/>
        <s v="'5643814314649541" u="1"/>
        <s v="'7843814314656929" u="1"/>
        <s v="'2143814314662692" u="1"/>
        <s v="'2143814314662703" u="1"/>
        <s v="'2643814314653576" u="1"/>
        <s v="'2543814314657798" u="1"/>
        <s v="'7443814314653135" u="1"/>
        <s v="'7943814314655910" u="1"/>
        <s v="'6243814314655867" u="1"/>
        <s v="'7543814314659403" u="1"/>
        <s v="'9543814314653053" u="1"/>
        <s v="'6743814314649452" u="1"/>
        <s v="'6743814314649469" u="1"/>
        <s v="'6943814314661162" u="1"/>
        <s v="'3143814314649792" u="1"/>
        <s v="'3143814314649803" u="1"/>
        <s v="'3143814314649810" u="1"/>
        <s v="'2743814314657475" u="1"/>
        <s v="'3443814314657145" u="1"/>
        <s v="'1443814314657461" u="1"/>
        <s v="'5043814314662944" u="1"/>
        <s v="'5043814314662955" u="1"/>
        <s v="'9243814314662375" u="1"/>
        <s v="'4943814314662300" u="1"/>
        <s v="'7143814314649713" u="1"/>
        <s v="'7143814314649720" u="1"/>
        <s v="'8343814314660245" u="1"/>
        <s v="'1143814314649930" u="1"/>
        <s v="'8343814314662084" u="1"/>
        <s v="'4443814314662833" u="1"/>
        <s v="'4443814314662840" u="1"/>
        <s v="'1443814314660117" u="1"/>
        <s v="'7443814314662898" u="1"/>
        <s v="'7443814314662909" u="1"/>
        <s v="'0643814314652448" u="1"/>
        <s v="'1343814314660662" u="1"/>
        <s v="'6243814314662149" u="1"/>
        <s v="'7543814314653547" u="1"/>
        <s v="'5043814314662587" u="1"/>
        <s v="'3243814314659923" u="1"/>
        <s v="'3543814314658044" u="1"/>
        <s v="'5143814314657069" u="1"/>
        <s v="'1343814314659343" u="1"/>
        <s v="'7643814314661477" u="1"/>
        <s v="'7643814314661483" u="1"/>
        <s v="'5943814314653234" u="1"/>
        <s v="'7543814314660866" u="1"/>
        <s v="'4443814314660990" u="1"/>
        <s v="'5643814314658170" u="1"/>
        <s v="'1343814314649554" u="1"/>
        <s v="'1343814314649565" u="1"/>
        <s v="'1343814314649577" u="1"/>
        <s v="'1343814314649583" u="1"/>
        <s v="'1343814314649590" u="1"/>
        <s v="'1343814314649605" u="1"/>
        <s v="'1343814314649617" u="1"/>
        <s v="'1343814314649623" u="1"/>
        <s v="'1343814314649630" u="1"/>
        <s v="'0643814314657189" u="1"/>
        <s v="'3743814314652959" u="1"/>
        <s v="'4943814314660783" u="1"/>
        <s v="'1443814314661238" u="1"/>
        <s v="'6443814314658233" u="1"/>
        <s v="'3143814314662554" u="1"/>
        <s v="'3143814314662577" u="1"/>
        <s v="'5343814314656299" u="1"/>
        <s v="'5343814314657823" u="1"/>
        <s v="'7543814314661105" u="1"/>
        <s v="'5643814314661983" u="1"/>
        <s v="'6443814314658423" u="1"/>
        <s v="'8343814314659842" u="1"/>
        <s v="'7643814314655262" u="1"/>
        <s v="'9343814314655923" u="1"/>
        <s v="'2643814314660463" u="1"/>
        <s v="'2643814314660470" u="1"/>
        <s v="'0343814314649645" u="1"/>
        <s v="'2120234017091677" u="1"/>
        <s v="'2120234017092124" u="1"/>
        <s v="'2124011001577745" u="1"/>
        <s v="'7543814314662365" u="1"/>
        <s v="'9143814314662275" u="1"/>
        <s v="'9143814314662281" u="1"/>
        <s v="'9143814314662298" u="1"/>
        <s v="'7543814314661244" u="1"/>
        <s v="'7543814314661255" u="1"/>
        <s v="'4343814314661393" u="1"/>
        <s v="'7543814314657616" u="1"/>
        <s v="'3343814314659570" u="1"/>
        <s v="'3143814314659955" u="1"/>
        <s v="'7543814314660682" u="1"/>
        <s v="'7543814314653115" u="1"/>
        <s v="'7543814314656812" u="1"/>
        <s v="'8343814314661971" u="1"/>
        <s v="'7143814314657865" u="1"/>
        <s v="'7543814314649983" u="1"/>
        <s v="'7543814314649990" u="1"/>
        <s v="'7543814314650005" u="1"/>
        <s v="'7543814314650017" u="1"/>
        <s v="'3143814314663139" u="1"/>
        <s v="'7543814314661825" u="1"/>
        <s v="'0643814314660035" u="1"/>
        <s v="'8643814314663615" u="1"/>
        <s v="'1143814314649497" u="1"/>
        <s v="'1143814314649508" u="1"/>
        <s v="'7543814314661601" u="1"/>
        <s v="'7543814314661618" u="1"/>
        <s v="'2943814314661413" u="1"/>
        <s v="'2943814314661420" u="1"/>
        <s v="'7543814314661209" u="1"/>
        <s v="'6443814314663505" u="1"/>
        <s v="'7543814314661555" u="1"/>
        <s v="'7543814314661561" u="1"/>
        <s v="'7843814314663269" u="1"/>
        <s v="'7543814314656835" u="1"/>
        <s v="'7543814314654403" u="1"/>
        <s v="'7543814314652725" u="1"/>
        <s v="'7543814314662850" u="1"/>
        <s v="'7543814314662866" u="1"/>
        <s v="'6843814314663447" u="1"/>
        <s v="'8343814314660095" u="1"/>
        <s v="'7543814314657812" u="1"/>
        <s v="'7543814314649689" u="1"/>
        <s v="'7543814314649695" u="1"/>
        <s v="'7543814314649706" u="1"/>
        <s v="'7543814314652864" u="1"/>
        <s v="'5143814314662595" u="1"/>
        <s v="'5143814314662601" u="1"/>
        <s v="'5643814314662067" u="1"/>
        <s v="'5643814314662073" u="1"/>
        <s v="'7543814314654410" u="1"/>
        <s v="'7543814314659005" u="1"/>
        <s v="'4043814314662615" u="1"/>
        <s v="'4043814314662621" u="1"/>
        <s v="'4043814314662638" u="1"/>
        <s v="'4043814314662644" u="1"/>
        <s v="'7543814314653155" u="1"/>
        <s v="'7543814314661578" u="1"/>
        <s v="'7543814314654155" u="1"/>
        <s v="'5443814314662655" u="1"/>
        <s v="'5443814314662678" u="1"/>
        <s v="'5443814314662684" u="1"/>
        <s v="'7543814314655180" u="1"/>
        <s v="'7543814314657841" u="1"/>
        <s v="'7543814314661850" u="1"/>
        <s v="'6343814314662336" u="1"/>
        <s v="'6343814314662342" u="1"/>
        <s v="'6343814314662359" u="1"/>
        <s v="'4043814314661926" u="1"/>
        <s v="'6343814314662313" u="1"/>
        <s v="'6343814314662320" u="1"/>
        <s v="'8043814314659609" u="1"/>
        <s v="'2183814314000857" u="1"/>
        <s v="'2124023009750964" u="1"/>
        <s v="'3017777404819769" u="1"/>
        <s v="'3017777404819775" u="1"/>
        <s v="'3017777404819781" u="1"/>
        <s v="'3017777404819798" u="1"/>
        <s v="'3017777404819809" u="1"/>
        <s v="'9243814314664312" u="1"/>
        <s v="'9243814314664479" u="1"/>
        <s v="'9243814314664485" u="1"/>
        <s v="'6043814314661806" u="1"/>
        <s v="'6943814314652800" u="1"/>
        <s v="'0343814314652659" u="1"/>
        <s v="'0343814314652665" u="1"/>
        <s v="'8243814314660951" u="1"/>
        <s v="'8243814314660968" u="1"/>
        <s v="'4443814314655249" u="1"/>
        <s v="'4443814314655255" u="1"/>
        <s v="'9243814314663456" u="1"/>
        <s v="'2643814314653449" u="1"/>
        <s v="'2643814314653455" u="1"/>
        <s v="'1343814314658308" u="1"/>
        <s v="'7443814314666260" u="1"/>
        <s v="'7443814314666276" u="1"/>
        <s v="'7443814314666282" u="1"/>
        <s v="'7443814314666299" u="1"/>
        <s v="'7443814314666300" u="1"/>
        <s v="'7443814314666316" u="1"/>
        <s v="'7443814314666322" u="1"/>
        <s v="'7443814314666339" u="1"/>
        <s v="'7443814314662466" u="1"/>
        <s v="'6643814314665190" u="1"/>
        <s v="'7543814314654875" u="1"/>
        <s v="'3843814314655599" u="1"/>
        <s v="'3843814314655600" u="1"/>
        <s v="'5943814314664030" u="1"/>
        <s v="'5943814314664046" u="1"/>
        <s v="'5943814314664052" u="1"/>
        <s v="'6743814314654229" u="1"/>
        <s v="'6743814314654235" u="1"/>
        <s v="'6743814314654241" u="1"/>
        <s v="'6743814314654258" u="1"/>
        <s v="'3843814314664152" u="1"/>
        <s v="'3843814314664169" u="1"/>
        <s v="'3843814314664175" u="1"/>
        <s v="'7543814314657622" u="1"/>
        <s v="'7543814314657639" u="1"/>
        <s v="'7543814314657645" u="1"/>
        <s v="'5043814314655723" u="1"/>
        <s v="'9543814314663061" u="1"/>
        <s v="'9543814314663078" u="1"/>
        <s v="'2243814314664297" u="1"/>
        <s v="'2243814314664308" u="1"/>
        <s v="'9443814314666473" u="1"/>
        <s v="'7843814314656365" u="1"/>
        <s v="'7843814314656394" u="1"/>
        <s v="'1343814314651160" u="1"/>
        <s v="'1443814314660146" u="1"/>
        <s v="'1443814314660152" u="1"/>
        <s v="'1443814314660169" u="1"/>
        <s v="'1443814314660175" u="1"/>
        <s v="'1443814314660181" u="1"/>
        <s v="'1443814314660198" u="1"/>
        <s v="'1443814314660209" u="1"/>
        <s v="'7343814314661947" u="1"/>
        <s v="'3143814314656258" u="1"/>
        <s v="'3143814314656264" u="1"/>
        <s v="'5443814314652785" u="1"/>
        <s v="'5443814314652797" u="1"/>
        <s v="'5443814314665465" u="1"/>
        <s v="'5443814314665471" u="1"/>
        <s v="'5443814314665488" u="1"/>
        <s v="'2943814314658774" u="1"/>
        <s v="'3343814314659557" u="1"/>
        <s v="'3343814314659563" u="1"/>
        <s v="'2943814314660396" u="1"/>
        <s v="'2943814314663632" u="1"/>
        <s v="'2943814314663649" u="1"/>
        <s v="'4543814314652217" u="1"/>
        <s v="'4543814314652223" u="1"/>
        <s v="'2143814314654148" u="1"/>
        <s v="'2143814314654885" u="1"/>
        <s v="'2143814314654897" u="1"/>
        <s v="'2143814314654914" u="1"/>
        <s v="'6243814314656216" u="1"/>
        <s v="'6243814314656222" u="1"/>
        <s v="'6243814314656239" u="1"/>
        <s v="'2943814314664148" u="1"/>
        <s v="'2943814314665223" u="1"/>
        <s v="'1243814314651520" u="1"/>
        <s v="'1243814314651536" u="1"/>
        <s v="'1843814314659932" u="1"/>
        <s v="'4443814314664395" u="1"/>
        <s v="'3543814314658885" u="1"/>
        <s v="'7643814314661707" u="1"/>
        <s v="'5043814314664414" u="1"/>
        <s v="'8543814314664947" u="1"/>
        <s v="'8543814314664953" u="1"/>
        <s v="'4743814314651833" u="1"/>
        <s v="'7543814314665388" u="1"/>
        <s v="'7543814314665394" u="1"/>
        <s v="'5843814314655796" u="1"/>
        <s v="'3343814314651413" u="1"/>
        <s v="'7543814314654962" u="1"/>
        <s v="'7543814314654979" u="1"/>
        <s v="'7543814314654985" u="1"/>
        <s v="'7543814314654991" u="1"/>
        <s v="'7543814314655005" u="1"/>
        <s v="'7343814314665573" u="1"/>
        <s v="'7543814314665561" u="1"/>
        <s v="'3743814314655343" u="1"/>
        <s v="'8743814314660320" u="1"/>
        <s v="'3343814314664231" u="1"/>
        <s v="'3343814314664248" u="1"/>
        <s v="'7543814314651639" u="1"/>
        <s v="'7543814314651645" u="1"/>
        <s v="'7843814314656682" u="1"/>
        <s v="'7843814314656700" u="1"/>
        <s v="'9243814314656742" u="1"/>
        <s v="'7843814314663851" u="1"/>
        <s v="'7843814314663868" u="1"/>
        <s v="'7843814314663874" u="1"/>
        <s v="'7843814314663885" u="1"/>
        <s v="'7843814314663897" u="1"/>
        <s v="'7843814314663908" u="1"/>
        <s v="'7843814314663914" u="1"/>
        <s v="'7843814314663925" u="1"/>
        <s v="'2143814314655465" u="1"/>
        <s v="'2143814314655471" u="1"/>
        <s v="'4843814314657588" u="1"/>
        <s v="'7543814314654933" u="1"/>
        <s v="'7543814314654940" u="1"/>
        <s v="'1343814314653026" u="1"/>
        <s v="'2943814314664344" u="1"/>
        <s v="'2943814314664355" u="1"/>
        <s v="'3043814314665091" u="1"/>
        <s v="'3043814314665102" u="1"/>
        <s v="'3443814314665602" u="1"/>
        <s v="'8343814314651945" u="1"/>
        <s v="'8343814314651957" u="1"/>
        <s v="'8343814314651963" u="1"/>
        <s v="'8343814314651970" u="1"/>
        <s v="'7143814314657859" u="1"/>
        <s v="'3143814314656172" u="1"/>
        <s v="'3143814314656195" u="1"/>
        <s v="'3143814314656206" u="1"/>
        <s v="'6943814314652735" u="1"/>
        <s v="'6943814314652747" u="1"/>
        <s v="'9343814314654192" u="1"/>
        <s v="'7543814314651052" u="1"/>
        <s v="'7543814314651069" u="1"/>
        <s v="'9143814314651797" u="1"/>
        <s v="'9143814314651808" u="1"/>
        <s v="'7543814314663578" u="1"/>
        <s v="'3543814314665259" u="1"/>
        <s v="'3543814314665265" u="1"/>
        <s v="'1243814314664924" u="1"/>
        <s v="'1243814314664935" u="1"/>
        <s v="'7843814314658808" u="1"/>
        <s v="'7843814314658814" u="1"/>
        <s v="'7843814314658825" u="1"/>
        <s v="'3043814314664465" u="1"/>
        <s v="'1343814314658867" u="1"/>
        <s v="'7543814314661048" u="1"/>
        <s v="'7543814314653829" u="1"/>
        <s v="'1343814314651896" u="1"/>
        <s v="'1343814314651907" u="1"/>
        <s v="'1343814314651913" u="1"/>
        <s v="'4543814314652407" u="1"/>
        <s v="'7643814314657291" u="1"/>
        <s v="'0843814314659217" u="1"/>
        <s v="'0843814314659223" u="1"/>
        <s v="'7543814314653345" u="1"/>
        <s v="'7543814314653357" u="1"/>
        <s v="'7543814314653363" u="1"/>
        <s v="'9143814314656601" u="1"/>
        <s v="'7543814314651685" u="1"/>
        <s v="'7543814314651697" u="1"/>
        <s v="'9343814314651111" u="1"/>
        <s v="'9343814314651128" u="1"/>
        <s v="'4443814314665171" u="1"/>
        <s v="'4443814314665188" u="1"/>
        <s v="'1943814314655715" u="1"/>
        <s v="'6943814314665041" u="1"/>
        <s v="'6943814314665058" u="1"/>
        <s v="'1943814314664833" u="1"/>
        <s v="'1943814314664840" u="1"/>
        <s v="'4043814314664720" u="1"/>
        <s v="'1943814314653635" u="1"/>
        <s v="'4943814314657285" u="1"/>
        <s v="'3143814314663145" u="1"/>
        <s v="'3143814314663151" u="1"/>
        <s v="'3143814314663168" u="1"/>
        <s v="'6843814314657952" u="1"/>
        <s v="'6843814314664856" u="1"/>
        <s v="'6843814314664862" u="1"/>
        <s v="'9543814314658970" u="1"/>
        <s v="'7743814314651466" u="1"/>
        <s v="'7743814314651472" u="1"/>
        <s v="'6143814314657542" u="1"/>
        <s v="'6143814314657559" u="1"/>
        <s v="'1743814314665309" u="1"/>
        <s v="'1743814314665315" u="1"/>
        <s v="'1743814314665321" u="1"/>
        <s v="'3843814314666411" u="1"/>
        <s v="'3843814314666428" u="1"/>
        <s v="'5143814314655213" u="1"/>
        <s v="'6743814314661174" u="1"/>
        <s v="'9543814314657970" u="1"/>
        <s v="'9543814314657986" u="1"/>
        <s v="'9543814314657992" u="1"/>
        <s v="'6743814314663018" u="1"/>
        <s v="'6743814314663024" u="1"/>
        <s v="'7343814314665279" u="1"/>
        <s v="'7343814314665285" u="1"/>
        <s v="'7343814314665291" u="1"/>
        <s v="'7443814314663765" u="1"/>
        <s v="'7443814314663777" u="1"/>
        <s v="'7443814314663783" u="1"/>
        <s v="'7443814314663790" u="1"/>
        <s v="'1343814314660790" u="1"/>
        <s v="'8043814314663531" u="1"/>
        <s v="'8043814314663548" u="1"/>
        <s v="'2243814314660896" u="1"/>
        <s v="'9543814314653082" u="1"/>
        <s v="'9543814314653099" u="1"/>
        <s v="'0243814314657737" u="1"/>
        <s v="'3343814314653407" u="1"/>
        <s v="'9243814314664652" u="1"/>
        <s v="'9243814314664669" u="1"/>
        <s v="'4443814314660925" u="1"/>
        <s v="'7043814314654373" u="1"/>
        <s v="'7043814314654380" u="1"/>
        <s v="'3943814314654826" u="1"/>
        <s v="'9143814314665131" u="1"/>
        <s v="'9143814314665148" u="1"/>
        <s v="'3843814314655685" u="1"/>
        <s v="'3843814314655697" u="1"/>
        <s v="'3843814314655708" u="1"/>
        <s v="'5943814314662046" u="1"/>
        <s v="'7543814314662929" u="1"/>
        <s v="'7543814314662935" u="1"/>
        <s v="'9543814314654842" u="1"/>
        <s v="'2643814314652600" u="1"/>
        <s v="'2643814314652616" u="1"/>
        <s v="'2643814314652622" u="1"/>
        <s v="'7543814314663676" u="1"/>
        <s v="'7543814314663682" u="1"/>
        <s v="'7543814314663699" u="1"/>
        <s v="'7543814314663700" u="1"/>
        <s v="'7543814314663716" u="1"/>
        <s v="'7543814314663722" u="1"/>
        <s v="'7543814314663739" u="1"/>
        <s v="'7543814314663745" u="1"/>
        <s v="'7543814314663751" u="1"/>
        <s v="'3543814314660812" u="1"/>
        <s v="'0243814314655017" u="1"/>
        <s v="'6743814314652581" u="1"/>
        <s v="'7843814314657411" u="1"/>
        <s v="'7843814314657428" u="1"/>
        <s v="'5043814314662967" u="1"/>
        <s v="'5043814314662973" u="1"/>
        <s v="'5043814314662980" u="1"/>
        <s v="'2143814314664375" u="1"/>
        <s v="'2143814314664381" u="1"/>
        <s v="'8643814314663587" u="1"/>
        <s v="'8643814314663593" u="1"/>
        <s v="'8643814314663604" u="1"/>
        <s v="'9543814314658456" u="1"/>
        <s v="'2343814314662155" u="1"/>
        <s v="'4443814314659890" u="1"/>
        <s v="'4043814314661085" u="1"/>
        <s v="'3843814314664768" u="1"/>
        <s v="'3843814314664774" u="1"/>
        <s v="'3843814314664785" u="1"/>
        <s v="'3843814314664797" u="1"/>
        <s v="'3843814314664808" u="1"/>
        <s v="'7543814314664428" u="1"/>
        <s v="'7543814314664434" u="1"/>
        <s v="'7543814314655167" u="1"/>
        <s v="'7543814314655173" u="1"/>
        <s v="'3443814314656531" u="1"/>
        <s v="'3443814314656548" u="1"/>
        <s v="'6743814314654696" u="1"/>
        <s v="'6743814314654707" u="1"/>
        <s v="'6743814314654713" u="1"/>
        <s v="'6743814314654720" u="1"/>
        <s v="'2443814314662193" u="1"/>
        <s v="'6743814314657085" u="1"/>
        <s v="'3343814314663939" u="1"/>
        <s v="'3343814314663945" u="1"/>
        <s v="'3343814314663951" u="1"/>
        <s v="'4143814314659034" u="1"/>
        <s v="'5043814314661224" u="1"/>
        <s v="'7543814314661624" u="1"/>
        <s v="'7643814314661644" u="1"/>
        <s v="'8343814314662010" u="1"/>
        <s v="'3143814314652189" u="1"/>
        <s v="'3143814314652195" u="1"/>
        <s v="'5643814314655284" u="1"/>
        <s v="'3343814314658505" u="1"/>
        <s v="'3343814314658511" u="1"/>
        <s v="'7043814314661536" u="1"/>
        <s v="'4443814314655226" u="1"/>
        <s v="'3543814314658499" u="1"/>
        <s v="'2243814314666350" u="1"/>
        <s v="'2243814314666366" u="1"/>
        <s v="'8343814314660124" u="1"/>
        <s v="'1443814314663215" u="1"/>
        <s v="'3143814314666393" u="1"/>
        <s v="'3143814314666404" u="1"/>
        <s v="'4243814314652676" u="1"/>
        <s v="'1743814314653313" u="1"/>
        <s v="'1743814314653320" u="1"/>
        <s v="'6543814314662514" u="1"/>
        <s v="'6143814314664331" u="1"/>
        <s v="'7643814314651187" u="1"/>
        <s v="'7643814314651193" u="1"/>
        <s v="'7843814314663298" u="1"/>
        <s v="'1243814314660976" u="1"/>
        <s v="'1443814314664889" u="1"/>
        <s v="'1443814314664895" u="1"/>
        <s v="'4043814314665454" u="1"/>
        <s v="'1443814314655829" u="1"/>
        <s v="'6643814314664586" u="1"/>
        <s v="'6643814314664592" u="1"/>
        <s v="'6943814314654298" u="1"/>
        <s v="'6943814314654309" u="1"/>
        <s v="'8343814314662118" u="1"/>
        <s v="'8443814314659067" u="1"/>
        <s v="'8443814314659080" u="1"/>
        <s v="'7443814314660512" u="1"/>
        <s v="'4943814314663339" u="1"/>
        <s v="'4943814314663345" u="1"/>
        <s v="'7343814314660596" u="1"/>
        <s v="'7343814314660607" u="1"/>
        <s v="'9243814314664605" u="1"/>
        <s v="'9243814314664617" u="1"/>
        <s v="'8343814314664274" u="1"/>
        <s v="'8343814314664285" u="1"/>
        <s v="'1343814314664627" u="1"/>
        <s v="'1343814314664633" u="1"/>
        <s v="'1343814314664640" u="1"/>
        <s v="'1443814314655743" u="1"/>
        <s v="'1643814314661762" u="1"/>
        <s v="'8443814314653666" u="1"/>
        <s v="'8443814314653672" u="1"/>
        <s v="'6443814314663517" u="1"/>
        <s v="'6443814314663523" u="1"/>
        <s v="'7443814314654585" u="1"/>
        <s v="'7443814314654591" u="1"/>
        <s v="'7443814314654602" u="1"/>
        <s v="'7443814314654619" u="1"/>
        <s v="'7243814314653270" u="1"/>
        <s v="'7543814314660739" u="1"/>
        <s v="'7543814314665152" u="1"/>
        <s v="'7543814314665169" u="1"/>
        <s v="'0343814314657193" u="1"/>
        <s v="'2643814314664445" u="1"/>
        <s v="'2643814314664457" u="1"/>
        <s v="'7443814314660640" u="1"/>
        <s v="'6443814314660264" u="1"/>
        <s v="'7543814314665065" u="1"/>
        <s v="'7543814314665077" u="1"/>
        <s v="'7543814314665083" u="1"/>
        <s v="'6743814314661583" u="1"/>
        <s v="'7843814314663252" u="1"/>
        <s v="'7843814314663275" u="1"/>
        <s v="'7843814314663281" u="1"/>
        <s v="'6443814314652279" u="1"/>
        <s v="'6443814314652291" u="1"/>
        <s v="'6443814314652302" u="1"/>
        <s v="'6443814314652319" u="1"/>
        <s v="'6443814314652325" u="1"/>
        <s v="'6443814314652331" u="1"/>
        <s v="'6443814314652348" u="1"/>
        <s v="'6443814314652354" u="1"/>
        <s v="'6443814314652365" u="1"/>
        <s v="'6443814314652377" u="1"/>
        <s v="'4443814314658969" u="1"/>
        <s v="'3843814314661797" u="1"/>
        <s v="'7543814314656829" u="1"/>
        <s v="'2943814314664015" u="1"/>
        <s v="'2943814314664027" u="1"/>
        <s v="'3543814314653804" u="1"/>
        <s v="'3543814314653815" u="1"/>
        <s v="'6843814314659301" u="1"/>
        <s v="'3443814314666222" u="1"/>
        <s v="'7443814314658591" u="1"/>
        <s v="'7543814314650812" u="1"/>
        <s v="'7543814314650829" u="1"/>
        <s v="'5643814314650905" u="1"/>
        <s v="'3843814314656495" u="1"/>
        <s v="'3843814314656501" u="1"/>
        <s v="'1343814314655395" u="1"/>
        <s v="'1343814314655406" u="1"/>
        <s v="'5943814314655804" u="1"/>
        <s v="'5643814314661666" u="1"/>
        <s v="'7443814314660702" u="1"/>
        <s v="'7443814314660719" u="1"/>
        <s v="'7443814314660725" u="1"/>
        <s v="'1343814314664731" u="1"/>
        <s v="'1343814314664748" u="1"/>
        <s v="'1343814314664754" u="1"/>
        <s v="'7543814314654392" u="1"/>
        <s v="'1743814314665205" u="1"/>
        <s v="'1743814314665217" u="1"/>
        <s v="'4443814314658946" u="1"/>
        <s v="'4443814314657036" u="1"/>
        <s v="'4443814314657042" u="1"/>
        <s v="'1843814314654212" u="1"/>
        <s v="'4443814314666460" u="1"/>
        <s v="'6843814314663424" u="1"/>
        <s v="'6843814314663435" u="1"/>
        <s v="'6443814314664811" u="1"/>
        <s v="'6443814314664828" u="1"/>
        <s v="'3743814314655855" u="1"/>
        <s v="'8343814314659986" u="1"/>
        <s v="'6343814314655645" u="1"/>
        <s v="'3543814314654545" u="1"/>
        <s v="'3543814314654551" u="1"/>
        <s v="'8343814314652116" u="1"/>
        <s v="'8343814314652122" u="1"/>
        <s v="'1443814314663808" u="1"/>
        <s v="'5943814314664904" u="1"/>
        <s v="'5943814314664915" u="1"/>
        <s v="'9243814314653995" u="1"/>
        <s v="'8343814314660078" u="1"/>
        <s v="'8343814314660084" u="1"/>
        <s v="'4743814314664180" u="1"/>
        <s v="'4743814314664196" u="1"/>
        <s v="'4743814314664207" u="1"/>
        <s v="'4743814314664213" u="1"/>
        <s v="'4743814314664220" u="1"/>
        <s v="'7343814314654835" u="1"/>
        <s v="'4443814314650831" u="1"/>
        <s v="'4443814314650848" u="1"/>
        <s v="'4443814314650917" u="1"/>
        <s v="'7843814314656843" u="1"/>
        <s v="'7843814314656850" u="1"/>
        <s v="'7843814314656866" u="1"/>
        <s v="'7843814314656872" u="1"/>
        <s v="'7843814314656889" u="1"/>
        <s v="'7843814314656895" u="1"/>
        <s v="'7843814314656906" u="1"/>
        <s v="'7843814314656935" u="1"/>
        <s v="'7843814314656941" u="1"/>
        <s v="'7843814314656958" u="1"/>
        <s v="'7843814314656964" u="1"/>
        <s v="'7843814314656975" u="1"/>
        <s v="'7843814314656987" u="1"/>
        <s v="'6043814314651136" u="1"/>
        <s v="'6043814314651142" u="1"/>
        <s v="'6043814314651159" u="1"/>
        <s v="'2143814314662710" u="1"/>
        <s v="'2143814314666248" u="1"/>
        <s v="'2143814314666254" u="1"/>
        <s v="'9243814314663208" u="1"/>
        <s v="'2543814314657752" u="1"/>
        <s v="'2543814314657775" u="1"/>
        <s v="'7643814314651982" u="1"/>
        <s v="'7643814314651999" u="1"/>
        <s v="'7643814314652008" u="1"/>
        <s v="'3543814314661639" u="1"/>
        <s v="'7543814314657806" u="1"/>
        <s v="'6343814314663359" u="1"/>
        <s v="'6343814314663365" u="1"/>
        <s v="'6343814314663371" u="1"/>
        <s v="'6343814314663388" u="1"/>
        <s v="'6343814314663394" u="1"/>
        <s v="'7943814314655903" u="1"/>
        <s v="'1443814314664405" u="1"/>
        <s v="'6243814314655880" u="1"/>
        <s v="'6243814314655896" u="1"/>
        <s v="'7543814314659392" u="1"/>
        <s v="'9543814314653047" u="1"/>
        <s v="'5943814314656159" u="1"/>
        <s v="'5943814314656165" u="1"/>
        <s v="'7543814314665635" u="1"/>
        <s v="'7543814314666342" u="1"/>
        <s v="'7543814314655305" u="1"/>
        <s v="'7543814314652835" u="1"/>
        <s v="'7543814314652841" u="1"/>
        <s v="'7543814314652858" u="1"/>
        <s v="'8343814314651934" u="1"/>
        <s v="'7243814314655482" u="1"/>
        <s v="'7243814314655500" u="1"/>
        <s v="'7243814314655516" u="1"/>
        <s v="'7243814314655522" u="1"/>
        <s v="'3843814314653685" u="1"/>
        <s v="'3843814314653697" u="1"/>
        <s v="'7543814314651449" u="1"/>
        <s v="'7543814314651455" u="1"/>
        <s v="'6943814314661156" u="1"/>
        <s v="'6443814314664978" u="1"/>
        <s v="'5743814314663409" u="1"/>
        <s v="'5143814314665584" u="1"/>
        <s v="'5143814314665595" u="1"/>
        <s v="'2743814314657481" u="1"/>
        <s v="'3543814314653787" u="1"/>
        <s v="'3543814314653793" u="1"/>
        <s v="'3443814314657151" u="1"/>
        <s v="'7243814314665363" u="1"/>
        <s v="'7243814314665370" u="1"/>
        <s v="'5443814314661511" u="1"/>
        <s v="'2943814314654785" u="1"/>
        <s v="'2943814314654797" u="1"/>
        <s v="'6243814314664691" u="1"/>
        <s v="'6243814314664702" u="1"/>
        <s v="'6243814314664719" u="1"/>
        <s v="'6243814314653959" u="1"/>
        <s v="'6243814314653965" u="1"/>
        <s v="'6343814314657236" u="1"/>
        <s v="'7543814314655155" u="1"/>
        <s v="'4443814314653733" u="1"/>
        <s v="'2943814314663309" u="1"/>
        <s v="'2643814314664532" u="1"/>
        <s v="'2643814314664578" u="1"/>
        <s v="'4043814314654469" u="1"/>
        <s v="'4043814314654481" u="1"/>
        <s v="'5643814314665424" u="1"/>
        <s v="'5643814314665435" u="1"/>
        <s v="'2943814314666183" u="1"/>
        <s v="'2943814314666190" u="1"/>
        <s v="'8043814314659615" u="1"/>
        <s v="'8343814314660239" u="1"/>
        <s v="'6643814314653215" u="1"/>
        <s v="'6643814314653221" u="1"/>
        <s v="'3443814314665406" u="1"/>
        <s v="'3443814314665412" u="1"/>
        <s v="'5143814314662105" u="1"/>
        <s v="'4943814314660529" u="1"/>
        <s v="'4943814314660541" u="1"/>
        <s v="'6443814314664569" u="1"/>
        <s v="'3743814314663224" u="1"/>
        <s v="'3743814314663235" u="1"/>
        <s v="'6443814314665000" u="1"/>
        <s v="'6443814314665016" u="1"/>
        <s v="'6443814314665022" u="1"/>
        <s v="'6443814314665039" u="1"/>
        <s v="'8343814314662095" u="1"/>
        <s v="'6243814314651540" u="1"/>
        <s v="'6243814314651556" u="1"/>
        <s v="'3543814314656120" u="1"/>
        <s v="'3543814314656136" u="1"/>
        <s v="'3543814314656142" u="1"/>
        <s v="'7543814314666445" u="1"/>
        <s v="'1443814314660105" u="1"/>
        <s v="'5043814314664980" u="1"/>
        <s v="'5043814314664996" u="1"/>
        <s v="'2643814314663411" u="1"/>
        <s v="'3443814314666200" u="1"/>
        <s v="'8543814314659761" u="1"/>
        <s v="'3043814314665494" u="1"/>
        <s v="'7543814314654426" u="1"/>
        <s v="'7543814314654432" u="1"/>
        <s v="'1443814314663825" u="1"/>
        <s v="'7443814314664495" u="1"/>
        <s v="'7443814314664506" u="1"/>
        <s v="'7443814314664512" u="1"/>
        <s v="'7443814314664529" u="1"/>
        <s v="'1343814314660679" u="1"/>
        <s v="'1343814314663627" u="1"/>
        <s v="'6243814314662132" u="1"/>
        <s v="'7543814314658991" u="1"/>
        <s v="'7543814314664676" u="1"/>
        <s v="'7543814314664682" u="1"/>
        <s v="'7543814314653535" u="1"/>
        <s v="'6343814314663083" u="1"/>
        <s v="'6343814314663090" u="1"/>
        <s v="'6343814314663105" u="1"/>
        <s v="'6343814314663117" u="1"/>
        <s v="'6343814314663123" u="1"/>
        <s v="'7643814314665333" u="1"/>
        <s v="'7643814314665340" u="1"/>
        <s v="'7643814314665356" u="1"/>
        <s v="'3243814314659917" u="1"/>
        <s v="'8543814314664135" u="1"/>
        <s v="'3543814314658038" u="1"/>
        <s v="'7543814314653144" u="1"/>
        <s v="'4443814314654508" u="1"/>
        <s v="'4443814314654514" u="1"/>
        <s v="'4443814314654525" u="1"/>
        <s v="'4443814314654537" u="1"/>
        <s v="'8543814314664129" u="1"/>
        <s v="'1343814314659314" u="1"/>
        <s v="'1343814314659325" u="1"/>
        <s v="'1343814314659337" u="1"/>
        <s v="'6143814314663175" u="1"/>
        <s v="'6143814314663187" u="1"/>
        <s v="'5943814314653245" u="1"/>
        <s v="'8343814314652986" u="1"/>
        <s v="'8343814314652992" u="1"/>
        <s v="'7543814314660850" u="1"/>
        <s v="'6943814314663248" u="1"/>
        <s v="'4443814314661009" u="1"/>
        <s v="'8143814314665234" u="1"/>
        <s v="'8143814314665245" u="1"/>
        <s v="'5643814314658186" u="1"/>
        <s v="'8743814314654858" u="1"/>
        <s v="'2943814314656457" u="1"/>
        <s v="'4443814314663310" u="1"/>
        <s v="'4443814314663326" u="1"/>
        <s v="'2443814314661014" u="1"/>
        <s v="'7543814314654449" u="1"/>
        <s v="'7543814314654455" u="1"/>
        <s v="'7843814314656624" u="1"/>
        <s v="'7843814314656647" u="1"/>
        <s v="'5943814314654568" u="1"/>
        <s v="'5943814314654574" u="1"/>
        <s v="'3343814314663657" u="1"/>
        <s v="'3143814314663813" u="1"/>
        <s v="'4943814314660754" u="1"/>
        <s v="'4943814314660765" u="1"/>
        <s v="'4943814314660777" u="1"/>
        <s v="'9543814314653462" u="1"/>
        <s v="'9543814314653479" u="1"/>
        <s v="'9543814314653485" u="1"/>
        <s v="'1843814314663035" u="1"/>
        <s v="'1843814314663047" u="1"/>
        <s v="'1843814314663053" u="1"/>
        <s v="'6443814314658227" u="1"/>
        <s v="'6443814314665615" u="1"/>
        <s v="'6443814314665621" u="1"/>
        <s v="'3643814314666158" u="1"/>
        <s v="'7543814314664872" u="1"/>
        <s v="'8343814314666160" u="1"/>
        <s v="'8343814314666176" u="1"/>
        <s v="'5143814314663555" u="1"/>
        <s v="'3143814314662565" u="1"/>
        <s v="'5343814314657830" u="1"/>
        <s v="'7543814314654167" u="1"/>
        <s v="'4243814314655090" u="1"/>
        <s v="'4243814314655105" u="1"/>
        <s v="'5443814314662661" u="1"/>
        <s v="'7543814314662993" u="1"/>
        <s v="'7543814314663002" u="1"/>
        <s v="'5643814314661990" u="1"/>
        <s v="'5643814314662009" u="1"/>
        <s v="'6443814314658417" u="1"/>
        <s v="'6443814314658430" u="1"/>
        <s v="'8343814314659836" u="1"/>
        <s v="'1343814314656337" u="1"/>
        <s v="'1343814314656343" u="1"/>
        <s v="'1343814314656350" u="1"/>
        <s v="'5443814314664091" u="1"/>
        <s v="'5443814314664102" u="1"/>
        <s v="'6143814314654670" u="1"/>
        <s v="'6143814314654686" u="1"/>
        <s v="'7543814314655046" u="1"/>
        <s v="'7543814314655052" u="1"/>
        <s v="'7543814314653858" u="1"/>
        <s v="'7543814314653864" u="1"/>
        <s v="'9343814314655930" u="1"/>
        <s v="'9343814314655946" u="1"/>
        <s v="'9343814314655952" u="1"/>
        <s v="'9343814314655969" u="1"/>
        <s v="'9343814314655975" u="1"/>
        <s v="'9343814314655981" u="1"/>
        <s v="'9343814314655998" u="1"/>
        <s v="'9343814314656007" u="1"/>
        <s v="'9343814314656013" u="1"/>
        <s v="'9343814314656020" u="1"/>
        <s v="'9343814314656036" u="1"/>
        <s v="'9343814314656042" u="1"/>
        <s v="'9343814314656059" u="1"/>
        <s v="'9343814314656065" u="1"/>
        <s v="'9343814314656071" u="1"/>
        <s v="'9343814314656088" u="1"/>
        <s v="'9343814314656094" u="1"/>
        <s v="'9343814314656105" u="1"/>
        <s v="'9343814314656111" u="1"/>
        <s v="'9343814314654318" u="1"/>
        <s v="'9343814314654324" u="1"/>
        <s v="'9343814314654335" u="1"/>
        <s v="'8217777405404102" u="1"/>
        <s v="'8217777405404119" u="1"/>
        <s v="'8217777405404131" u="1"/>
        <s v="'8217777405404148" u="1"/>
        <s v="'8217777405404154" u="1"/>
        <s v="'8217777405404165" u="1"/>
        <s v="'8217777405404177" u="1"/>
        <s v="'8217777405404183" u="1"/>
        <s v="'8217777405404190" u="1"/>
        <s v="'8217777405404205" u="1"/>
        <s v="'8217777405404217" u="1"/>
        <s v="'8217777405404223" u="1"/>
        <s v="'8217777405404230" u="1"/>
        <s v="'8217777405404246" u="1"/>
        <s v="'8217777405404252" u="1"/>
        <s v="'8217777405404269" u="1"/>
        <s v="'8217777405404275" u="1"/>
        <s v="'8217777405404281" u="1"/>
        <s v="'7417777511453381" u="1"/>
        <s v="'7417777511453398" u="1"/>
        <s v="'3143814314664250" u="1"/>
        <s v="'3143814314664266" u="1"/>
        <s v="'1343814314651654" u="1"/>
        <s v="'1343814314651665" u="1"/>
        <s v="'1343814314651677" u="1"/>
        <s v="'3343814314654800" u="1"/>
        <s v="'3343814314654816" u="1"/>
        <s v="'0643814314656304" u="1"/>
        <s v="'0643814314656315" u="1"/>
        <s v="'4543814314656563" u="1"/>
        <s v="'4543814314656570" u="1"/>
        <s v="'8343814314652035" u="1"/>
        <s v="'8343814314652047" u="1"/>
        <s v="'8343814314652053" u="1"/>
        <s v="'9243814314658680" u="1"/>
        <s v="'0643814314657172" u="1"/>
        <s v="'9443814314651845" u="1"/>
        <s v="'9443814314651851" u="1"/>
        <s v="'8283814314000863" u="1"/>
        <s v="'0643814314663479" u="1"/>
        <s v="'0643814314663485" u="1"/>
        <s v="'0643814314663491" u="1"/>
        <s v="'2043814314664067" u="1"/>
        <s v="'2043814314664073" u="1"/>
        <s v="'2043814314664080" u="1"/>
        <s v="'4043814314661903" u="1"/>
        <s v="'3143814314659961" u="1"/>
        <s v="'1143814314661887" u="1"/>
        <s v="'8343814314661965" u="1"/>
        <s v="'2943814314650850" u="1"/>
        <s v="'2943814314650866" u="1"/>
        <s v="'2943814314650872" u="1"/>
        <s v="'2943814314650889" u="1"/>
        <s v="'0643814314663462" u="1"/>
        <s v="'6543814314657679" u="1"/>
        <s v="'6543814314657691" u="1"/>
        <s v="'0643814314664548" u="1"/>
        <s v="'0643814314664554" u="1"/>
        <s v="'0643814314660047" u="1"/>
        <s v="'0643814314657258" u="1"/>
        <s v="'0643814314659166" u="1"/>
        <s v="'8543814314657104" u="1"/>
        <s v="'8543814314663976" u="1"/>
        <s v="'8543814314663982" u="1"/>
        <s v="'8543814314663999" u="1"/>
        <s v="'3843814314666371" u="1"/>
        <s v="'3843814314666388" u="1"/>
        <s v="'0643814314666456" u="1"/>
        <s v="'6543814314661740" u="1"/>
        <s v="'9443814314650995" u="1"/>
        <s v="'9443814314651004" u="1"/>
        <s v="'9443814314651015" u="1"/>
        <s v="'9443814314651033" u="1"/>
        <s v="'0643814314657391" u="1"/>
        <s v="'3443814314661838" u="1"/>
        <s v="'3443814314661844" u="1"/>
        <s v="'2043814314663833" u="1"/>
        <s v="'2043814314663840" u="1"/>
        <s v="'2043814314663194" u="1"/>
        <s v="'7443814314653124" u="1"/>
        <s v="'1443814314657432" u="1"/>
        <s v="'1443814314657449" u="1"/>
        <s v="'1443814314657455" u="1"/>
        <s v="'7443814314662915" u="1"/>
        <s v="'0643814314652454" u="1"/>
        <s v="'9443814314650943" u="1"/>
        <s v="'9443814314650950" u="1"/>
        <s v="'9443814314650966" u="1"/>
        <s v="'9443814314650972" u="1"/>
        <s v="'3343814314665115" u="1"/>
        <s v="'3343814314665127" u="1"/>
        <s v="'9443814314651315" u="1"/>
        <s v="'9443814314651321" u="1"/>
        <s v="'7843814314666718" u="1"/>
        <s v="'0643814314657212" u="1"/>
        <s v="'3043814314663563" u="1"/>
        <s v="'1343814314666731" u="1"/>
        <s v="'1343814314666748" u="1"/>
        <s v="'1343814314667790" u="1"/>
        <s v="'1343814314667805" u="1"/>
        <s v="'1343814314667817" u="1"/>
        <s v="'1343814314667823" u="1"/>
        <s v="'9543814314667562" u="1"/>
        <s v="'6743814314667100" u="1"/>
        <s v="'6743814314661197" u="1"/>
        <s v="'9543814314657963" u="1"/>
        <s v="'9243814314668018" u="1"/>
        <s v="'9243814314668024" u="1"/>
        <s v="'4043814314667085" u="1"/>
        <s v="'4043814314667097" u="1"/>
        <s v="'9543814314658440" u="1"/>
        <s v="'8343814314667591" u="1"/>
        <s v="'8343814314667602" u="1"/>
        <s v="'4143814314659045" u="1"/>
        <s v="'5643814314667228" u="1"/>
        <s v="'5643814314667234" u="1"/>
        <s v="'5643814314667245" u="1"/>
        <s v="'4043814314665448" u="1"/>
        <s v="'6443814314666984" u="1"/>
        <s v="'6443814314666995" u="1"/>
        <s v="'6443814314667000" u="1"/>
        <s v="'7543814314659410" u="1"/>
        <s v="'9243814314658673" u="1"/>
        <s v="'7743814314667675" u="1"/>
        <s v="'7743814314667687" u="1"/>
        <s v="'7743814314667693" u="1"/>
        <s v="'6443814314658215" u="1"/>
        <s v="'7543814314666215" u="1"/>
        <s v="'7543814314667578" u="1"/>
        <s v="'7543814314667584" u="1"/>
        <s v="'2120237064133450" u="1"/>
        <s v="'2183814314000870" u="1"/>
        <s v="'2124023009753745" u="1"/>
        <s v="'0517777305122145" u="1"/>
        <s v="'0517777305122157" u="1"/>
        <s v="'4743814314667432" u="1"/>
        <s v="'4743814314667449" u="1"/>
        <s v="'4443814314666948" u="1"/>
        <s v="'4443814314666954" u="1"/>
        <s v="'4443814314666965" u="1"/>
        <s v="'4443814314666977" u="1"/>
        <s v="'9243814314666780" u="1"/>
        <s v="'9243814314666796" u="1"/>
        <s v="'9243814314666807" u="1"/>
        <s v="'9243814314666813" u="1"/>
        <s v="'9243814314666820" u="1"/>
        <s v="'9243814314666836" u="1"/>
        <s v="'9243814314666842" u="1"/>
        <s v="'9243814314666859" u="1"/>
        <s v="'9243814314666865" u="1"/>
        <s v="'9043814314667376" u="1"/>
        <s v="'9043814314667382" u="1"/>
        <s v="'3143814314668139" u="1"/>
        <s v="'0643814314667393" u="1"/>
        <s v="'6943814314667179" u="1"/>
        <s v="'6943814314667185" u="1"/>
        <s v="'1343814314658297" u="1"/>
        <s v="'7543814314668123" u="1"/>
        <s v="'6343814314667751" u="1"/>
        <s v="'6343814314667768" u="1"/>
        <s v="'6343814314667774" u="1"/>
        <s v="'6343814314667785" u="1"/>
        <s v="'6743814314667715" u="1"/>
        <s v="'6743814314667721" u="1"/>
        <s v="'6743814314667738" u="1"/>
        <s v="'8343814314668176" u="1"/>
        <s v="'7543814314667850" u="1"/>
        <s v="'7543814314667866" u="1"/>
        <s v="'7543814314667872" u="1"/>
        <s v="'7543814314667889" u="1"/>
        <s v="'9443814314667140" u="1"/>
        <s v="'9443814314667156" u="1"/>
        <s v="'6443814314667454" u="1"/>
        <s v="'4443814314667460" u="1"/>
        <s v="'4443814314667476" u="1"/>
        <s v="'4443814314667482" u="1"/>
        <s v="'4443814314667499" u="1"/>
        <s v="'4043814314664327" u="1"/>
        <s v="'0643814314668099" u="1"/>
        <s v="'0643814314668100" u="1"/>
        <s v="'0643814314668116" u="1"/>
        <s v="'0843814314659230" u="1"/>
        <s v="'9843814314668063" u="1"/>
        <s v="'9843814314668070" u="1"/>
        <s v="'9843814314668086" u="1"/>
        <s v="'9443814314666755" u="1"/>
        <s v="'9443814314666761" u="1"/>
        <s v="'9443814314666778" u="1"/>
        <s v="'1443814314667745" u="1"/>
        <s v="'0243814314657708" u="1"/>
        <s v="'0243814314657714" u="1"/>
        <s v="'7243814314668005" u="1"/>
        <s v="'7543814314667635" u="1"/>
        <s v="'7543814314667647" u="1"/>
        <s v="'7543814314667653" u="1"/>
        <s v="'9443814314667115" u="1"/>
        <s v="'9443814314667127" u="1"/>
        <s v="'9443814314667133" u="1"/>
        <s v="'7943814314667554" u="1"/>
        <s v="'3343814314667611" u="1"/>
        <s v="'3343814314667628" u="1"/>
        <s v="'0143814314667339" u="1"/>
        <s v="'0143814314667345" u="1"/>
        <s v="'4243814314667407" u="1"/>
        <s v="'4243814314667413" u="1"/>
        <s v="'7643814314661114" u="1"/>
        <s v="'3643814314659375" u="1"/>
        <s v="'6043814314667271" u="1"/>
        <s v="'6043814314667288" u="1"/>
        <s v="'8843814314666886" u="1"/>
        <s v="'0743814314667977" u="1"/>
        <s v="'1043814314667308" u="1"/>
        <s v="'1043814314667314" u="1"/>
        <s v="'1043814314667325" u="1"/>
        <s v="'2243814314668032" u="1"/>
        <s v="'2243814314668049" u="1"/>
        <s v="'4443814314658952" u="1"/>
        <s v="'4443814314659877" u="1"/>
        <s v="'6543814314661715" u="1"/>
        <s v="'5043814314667425" u="1"/>
        <s v="'1343814314666915" u="1"/>
        <s v="'1343814314666921" u="1"/>
        <s v="'1343814314666938" u="1"/>
        <s v="'5943814314667357" u="1"/>
        <s v="'5943814314667363" u="1"/>
        <s v="'8343814314666504" u="1"/>
        <s v="'8343814314666515" u="1"/>
        <s v="'8343814314666527" u="1"/>
        <s v="'8343814314666533" u="1"/>
        <s v="'8343814314660061" u="1"/>
        <s v="'7543814314666682" u="1"/>
        <s v="'7543814314666699" u="1"/>
        <s v="'7543814314666700" u="1"/>
        <s v="'2543814314657769" u="1"/>
        <s v="'2543814314657781" u="1"/>
        <s v="'7543814314666895" u="1"/>
        <s v="'7543814314666906" u="1"/>
        <s v="'0743814314667292" u="1"/>
        <s v="'6043814314667501" u="1"/>
        <s v="'6043814314667518" u="1"/>
        <s v="'4943814314660535" u="1"/>
        <s v="'4943814314660558" u="1"/>
        <s v="'7543814314666434" u="1"/>
        <s v="'7543814314659017" u="1"/>
        <s v="'8343814314667527" u="1"/>
        <s v="'8343814314667533" u="1"/>
        <s v="'8343814314667540" u="1"/>
        <s v="'8443814314666875" u="1"/>
        <s v="'7643814314661490" u="1"/>
        <s v="'7743814314667192" u="1"/>
        <s v="'7743814314667203" u="1"/>
        <s v="'7843814314666724" u="1"/>
        <s v="'7543814314668152" u="1"/>
        <s v="'7543814314668169" u="1"/>
        <s v="'1543814314666546" u="1"/>
        <s v="'1543814314666552" u="1"/>
        <s v="'1543814314666569" u="1"/>
        <s v="'7543814314655196" u="1"/>
        <s v="'9343814314667891" u="1"/>
        <s v="'9343814314667902" u="1"/>
        <s v="'9343814314667919" u="1"/>
        <s v="'9343814314667925" u="1"/>
        <s v="'9343814314667931" u="1"/>
        <s v="'7543814314667843" u="1"/>
        <s v="'2120240023153603" u="1"/>
        <s v="'5943814314667023" u="1"/>
        <s v="'5943814314667030" u="1"/>
        <s v="'5943814314667046" u="1"/>
        <s v="'5943814314667052" u="1"/>
        <s v="'5943814314667069" u="1"/>
        <s v="'5943814314667075" u="1"/>
        <s v="'3343814314666571" u="1"/>
        <s v="'3343814314666588" u="1"/>
        <s v="'3343814314666594" u="1"/>
        <s v="'3343814314666605" u="1"/>
        <s v="'3343814314666611" u="1"/>
        <s v="'3343814314666628" u="1"/>
        <s v="'3343814314666634" u="1"/>
        <s v="'3343814314666645" u="1"/>
        <s v="'3343814314666657" u="1"/>
        <s v="'3343814314666663" u="1"/>
        <s v="'3343814314666670" u="1"/>
        <s v="'6443814314668707" u="1"/>
        <s v="'0743814314668453" u="1"/>
        <s v="'0843814314668415" u="1"/>
        <s v="'7843814314668816" u="1"/>
        <s v="'0943814314668717" u="1"/>
        <s v="'7843814314668603" u="1"/>
        <s v="'7843814314668626" u="1"/>
        <s v="'6743814314668462" u="1"/>
        <s v="'2120237064132909" u="1"/>
        <s v="'7543814314668555" u="1"/>
        <s v="'7543814314668561" u="1"/>
        <s v="'2120237064133529" u="1"/>
        <s v="'7943814314668485" u="1"/>
        <s v="'8043814314667250" u="1"/>
        <s v="'8043814314667266" u="1"/>
        <s v="'7743814314651397" u="1"/>
        <s v="'7743814314651408" u="1"/>
        <s v="'3843814314668975" u="1"/>
        <s v="'3843814314668987" u="1"/>
        <s v="'1343814314669408" u="1"/>
        <s v="'3343814314669041" u="1"/>
        <s v="'0643814314669243" u="1"/>
        <s v="'6343814314669676" u="1"/>
        <s v="'7543814314669169" u="1"/>
        <s v="'3643814314669187" u="1"/>
        <s v="'3843814314668993" u="1"/>
        <s v="'3843814314669002" u="1"/>
        <s v="'7543814314669624" u="1"/>
        <s v="'7543814314669635" u="1"/>
        <s v="'1543814314669505" u="1"/>
        <s v="'1543814314669517" u="1"/>
        <s v="'7543814314669745" u="1"/>
        <s v="'7543814314669751" u="1"/>
        <s v="'7543814314669768" u="1"/>
        <s v="'7543814314669774" u="1"/>
        <s v="'7543814314669785" u="1"/>
        <s v="'7543814314669797" u="1"/>
        <s v="'7543814314669808" u="1"/>
        <s v="'0624036007161887" u="1"/>
        <s v="'0624036007161893" u="1"/>
        <s v="'0624036007161915" u="1"/>
        <s v="'7543814314668244" u="1"/>
        <s v="'0143814314669593" u="1"/>
        <s v="'0143814314669604" u="1"/>
        <s v="'0143814314669615" u="1"/>
        <s v="'6943814314668588" u="1"/>
        <s v="'6943814314668945" u="1"/>
        <s v="'6943814314668951" u="1"/>
        <s v="'6943814314668968" u="1"/>
        <s v="'7543814314669105" u="1"/>
        <s v="'8343814314669199" u="1"/>
        <s v="'8343814314669200" u="1"/>
        <s v="'7543814314669492" u="1"/>
        <s v="'7443814314669967" u="1"/>
        <s v="'7443814314669980" u="1"/>
        <s v="'8643814314670007" u="1"/>
        <s v="'8643814314670013" u="1"/>
        <s v="'5143814314668503" u="1"/>
        <s v="'5143814314668510" u="1"/>
        <s v="'1743814314669822" u="1"/>
        <s v="'1743814314669839" u="1"/>
        <s v="'6443814314668696" u="1"/>
        <s v="'7543814314669019" u="1"/>
        <s v="'7543814314669647" u="1"/>
        <s v="'7543814314669653" u="1"/>
        <s v="'7443814314670020" u="1"/>
        <s v="'7443814314670036" u="1"/>
        <s v="'7443814314670042" u="1"/>
        <s v="'1343814314669316" u="1"/>
        <s v="'1343814314669322" u="1"/>
        <s v="'2143814314669520" u="1"/>
        <s v="'2143814314669536" u="1"/>
        <s v="'3043814314668661" u="1"/>
        <s v="'3043814314668678" u="1"/>
        <s v="'3043814314668684" u="1"/>
        <s v="'5343814314669733" u="1"/>
        <s v="'0643814314669237" u="1"/>
        <s v="'9243814314668865" u="1"/>
        <s v="'9243814314668871" u="1"/>
        <s v="'4243814314668839" u="1"/>
        <s v="'4243814314668845" u="1"/>
        <s v="'7543814314669906" u="1"/>
        <s v="'7543814314669912" u="1"/>
        <s v="'7543814314669929" u="1"/>
        <s v="'5043814314668339" u="1"/>
        <s v="'5043814314668345" u="1"/>
        <s v="'1343814314669374" u="1"/>
        <s v="'1343814314669397" u="1"/>
        <s v="'0743814314669073" u="1"/>
        <s v="'0743814314669096" u="1"/>
        <s v="'7543814314668549" u="1"/>
        <s v="'7943814314668491" u="1"/>
        <s v="'2743814314669264" u="1"/>
        <s v="'2443814314669884" u="1"/>
        <s v="'2443814314669895" u="1"/>
        <s v="'0143814314669691" u="1"/>
        <s v="'0143814314669702" u="1"/>
        <s v="'0743814314668355" u="1"/>
        <s v="'2843814314668278" u="1"/>
        <s v="'2843814314668284" u="1"/>
        <s v="'7243814314669410" u="1"/>
        <s v="'7243814314669426" u="1"/>
        <s v="'7243814314669432" u="1"/>
        <s v="'0743814314668447" u="1"/>
        <s v="'6343814314669682" u="1"/>
        <s v="'3843814314668296" u="1"/>
        <s v="'3843814314668313" u="1"/>
        <s v="'3843814314668320" u="1"/>
        <s v="'3443814314668533" u="1"/>
        <s v="'0643814314668630" u="1"/>
        <s v="'0643814314668646" u="1"/>
        <s v="'9443814314670050" u="1"/>
        <s v="'9443814314670066" u="1"/>
        <s v="'7643814314669340" u="1"/>
        <s v="'9243814314670078" u="1"/>
        <s v="'7843814314668724" u="1"/>
        <s v="'7843814314668735" u="1"/>
        <s v="'7843814314668747" u="1"/>
        <s v="'7843814314668753" u="1"/>
        <s v="'7843814314668760" u="1"/>
        <s v="'7843814314668776" u="1"/>
        <s v="'7843814314668782" u="1"/>
        <s v="'7843814314668799" u="1"/>
        <s v="'7843814314668800" u="1"/>
        <s v="'5943814314669052" u="1"/>
        <s v="'9843814314668368" u="1"/>
        <s v="'8443814314669812" u="1"/>
        <s v="'6943814314668900" u="1"/>
        <s v="'6943814314668916" u="1"/>
        <s v="'7843814314668592" u="1"/>
        <s v="'7843814314668610" u="1"/>
        <s v="'1343814314669725" u="1"/>
        <s v="'7543814314668255" u="1"/>
        <s v="'7543814314668267" u="1"/>
        <s v="'6743814314668479" u="1"/>
        <s v="'7543814314668428" u="1"/>
        <s v="'7543814314668434" u="1"/>
        <s v="'8343814314668920" u="1"/>
        <s v="'8343814314668936" u="1"/>
        <s v="'1343814314669028" u="1"/>
        <s v="'1343814314669034" u="1"/>
        <s v="'5143814314668198" u="1"/>
        <s v="'5143814314668209" u="1"/>
        <s v="'5143814314668215" u="1"/>
        <s v="'5143814314668221" u="1"/>
        <s v="'6443814314668892" u="1"/>
        <s v="'5943814314669213" u="1"/>
        <s v="'5943814314669220" u="1"/>
        <s v="'6943814314669455" u="1"/>
        <s v="'6943814314669467" u="1"/>
        <s v="'6943814314669473" u="1"/>
        <s v="'7543814314669850" u="1"/>
        <s v="'7543814314669866" u="1"/>
        <s v="'4343814314669272" u="1"/>
        <s v="'7543814314669941" u="1"/>
        <s v="'7543814314669958" u="1"/>
        <s v="'7543814314668578" u="1"/>
        <s v="'1343814314668184" u="1"/>
        <s v="'2120240023157040" u="1"/>
        <s v="'4043814314669546" u="1"/>
        <s v="'4043814314669569" u="1"/>
        <s v="'4043814314669575" u="1"/>
        <s v="'4043814314669581" u="1"/>
        <s v="'0743814314668378" u="1"/>
        <s v="'0743814314668384" u="1"/>
        <s v="'9243814314669485" u="1"/>
        <s v="'7543814314669296" u="1"/>
        <s v="'7543814314669307" u="1"/>
        <s v="'7543814314669280" u="1"/>
        <s v="'1343814314669875" u="1"/>
        <s v="'7543814314669175" u="1"/>
        <s v="'3843814314669255" u="1"/>
        <s v="'9543814314669717" u="1"/>
        <s v="'9343814314670196" u="1"/>
        <s v="'7443814314670497" u="1"/>
        <s v="'7443814314670508" u="1"/>
        <s v="'9143814314670835" u="1"/>
        <s v="'9143814314670847" u="1"/>
        <s v="'9243814314670540" u="1"/>
        <s v="'7543814314670183" u="1"/>
        <s v="'4043814314669552" u="1"/>
        <s v="'0743814314668395" u="1"/>
        <s v="'7443814314669973" u="1"/>
        <s v="'5143814314668526" u="1"/>
        <s v="'3043814314670784" u="1"/>
        <s v="'3043814314670795" u="1"/>
        <s v="'3043814314670801" u="1"/>
        <s v="'1743814314670369" u="1"/>
        <s v="'1743814314670375" u="1"/>
        <s v="'7343814314670333" u="1"/>
        <s v="'7343814314670340" u="1"/>
        <s v="'7343814314670356" u="1"/>
        <s v="'0643814314669060" u="1"/>
        <s v="'5243814314670312" u="1"/>
        <s v="'5243814314670329" u="1"/>
        <s v="'1343814314669385" u="1"/>
        <s v="'0743814314669080" u="1"/>
        <s v="'6343814314669660" u="1"/>
        <s v="'3843814314668307" u="1"/>
        <s v="'0843814314668409" u="1"/>
        <s v="'3443814314670397" u="1"/>
        <s v="'3443814314670408" u="1"/>
        <s v="'3443814314670414" u="1"/>
        <s v="'3443814314670425" u="1"/>
        <s v="'3443814314670437" u="1"/>
        <s v="'9543814314670575" u="1"/>
        <s v="'9543814314670587" u="1"/>
        <s v="'6743814314670389" u="1"/>
        <s v="'1943814314670674" u="1"/>
        <s v="'1943814314670685" u="1"/>
        <s v="'7543814314670603" u="1"/>
        <s v="'5743814314670515" u="1"/>
        <s v="'7543814314670632" u="1"/>
        <s v="'7543814314670649" u="1"/>
        <s v="'3843814314670205" u="1"/>
        <s v="'3843814314670217" u="1"/>
        <s v="'3443814314670299" u="1"/>
        <s v="'2124024013347589" u="1"/>
        <s v="'8643814314669996" u="1"/>
        <s v="'0643814314670556" u="1"/>
        <s v="'0643814314670562" u="1"/>
        <s v="'2043814314670220" u="1"/>
        <s v="'2043814314670236" u="1"/>
        <s v="'2043814314670242" u="1"/>
        <s v="'2043814314670259" u="1"/>
        <s v="'2043814314670265" u="1"/>
        <s v="'3043814314668655" u="1"/>
        <s v="'7643814314669333" u="1"/>
        <s v="'6343814314670695" u="1"/>
        <s v="'6343814314670701" u="1"/>
        <s v="'6943814314669444" u="1"/>
        <s v="'1643814314670862" u="1"/>
        <s v="'1443814314670816" u="1"/>
        <s v="'7343814314669935" u="1"/>
        <s v="'9043814314671608" u="1"/>
        <s v="'7643814314670911" u="1"/>
        <s v="'5943814314671492" u="1"/>
        <s v="'5943814314671503" u="1"/>
        <s v="'5943814314671510" u="1"/>
        <s v="'5943814314671526" u="1"/>
        <s v="'5943814314671532" u="1"/>
        <s v="'5943814314671549" u="1"/>
        <s v="'5943814314671555" u="1"/>
        <s v="'5943814314671561" u="1"/>
        <s v="'5943814314671578" u="1"/>
        <s v="'5943814314671584" u="1"/>
        <s v="'5943814314671595" u="1"/>
        <s v="'2120237064182505" u="1"/>
        <s v="'7543814314671217" u="1"/>
        <s v="'7543814314671223" u="1"/>
        <s v="'9243814314671798" u="1"/>
        <s v="'9243814314671809" u="1"/>
        <s v="'1243814314671143" u="1"/>
        <s v="'2743814314671289" u="1"/>
        <s v="'2743814314671295" u="1"/>
        <s v="'7543814314671626" u="1"/>
        <s v="'5343814314671055" u="1"/>
        <s v="'6543814314671234" u="1"/>
        <s v="'1443814314671839" u="1"/>
        <s v="'1443814314671845" u="1"/>
        <s v="'5943814314671152" u="1"/>
        <s v="'5943814314671169" u="1"/>
        <s v="'5943814314671175" u="1"/>
        <s v="'5943814314671181" u="1"/>
        <s v="'7643814314671630" u="1"/>
        <s v="'7543814314671131" u="1"/>
        <s v="'0643814314671896" u="1"/>
        <s v="'0643814314671907" u="1"/>
        <s v="'6243814314671324" u="1"/>
        <s v="'6243814314671335" u="1"/>
        <s v="'7543814314671874" u="1"/>
        <s v="'7543814314671885" u="1"/>
        <s v="'7543814314671851" u="1"/>
        <s v="'7543814314671868" u="1"/>
        <s v="'1343814314670981" u="1"/>
        <s v="'5643814314671455" u="1"/>
        <s v="'2120237064182494" u="1"/>
        <s v="'3843814314672275" u="1"/>
        <s v="'9443814314670924" u="1"/>
        <s v="'0243814314670943" u="1"/>
        <s v="'8643814314672693" u="1"/>
        <s v="'2743814314672404" u="1"/>
        <s v="'5343814314672625" u="1"/>
        <s v="'0543814314671369" u="1"/>
        <s v="'0543814314671375" u="1"/>
        <s v="'0543814314671381" u="1"/>
        <s v="'0543814314671409" u="1"/>
        <s v="'0543814314671415" u="1"/>
        <s v="'0543814314671421" u="1"/>
        <s v="'5343814314672574" u="1"/>
        <s v="'4443814314674927" u="1"/>
        <s v="'4443814314674933" u="1"/>
        <s v="'8343814314675852" u="1"/>
        <s v="'8343814314675869" u="1"/>
        <s v="'9243814314675838" u="1"/>
        <s v="'9243814314675844" u="1"/>
        <s v="'7243814314675825" u="1"/>
        <s v="'3843814314675177" u="1"/>
        <s v="'3843814314675183" u="1"/>
        <s v="'3843814314675190" u="1"/>
        <s v="'3843814314675205" u="1"/>
        <s v="'3543814314672751" u="1"/>
        <s v="'3543814314672768" u="1"/>
        <s v="'8443814314674768" u="1"/>
        <s v="'8443814314674774" u="1"/>
        <s v="'7743814314674263" u="1"/>
        <s v="'7743814314674270" u="1"/>
        <s v="'7743814314674286" u="1"/>
        <s v="'7743814314674292" u="1"/>
        <s v="'9343814314673933" u="1"/>
        <s v="'7543814314674845" u="1"/>
        <s v="'7543814314674851" u="1"/>
        <s v="'3743814314672791" u="1"/>
        <s v="'6443814314672813" u="1"/>
        <s v="'6443814314672820" u="1"/>
        <s v="'8343814314672558" u="1"/>
        <s v="'8343814314672564" u="1"/>
        <s v="'5143814314674799" u="1"/>
        <s v="'5143814314674800" u="1"/>
        <s v="'5143814314674816" u="1"/>
        <s v="'9343814314675259" u="1"/>
        <s v="'9343814314675265" u="1"/>
        <s v="'9343814314675271" u="1"/>
        <s v="'9343814314675288" u="1"/>
        <s v="'4143814314675378" u="1"/>
        <s v="'4143814314675384" u="1"/>
        <s v="'7543814314675563" u="1"/>
        <s v="'0643814314671942" u="1"/>
        <s v="'0643814314671959" u="1"/>
        <s v="'5343814314672015" u="1"/>
        <s v="'5943814314672394" u="1"/>
        <s v="'1343814314672226" u="1"/>
        <s v="'1343814314672232" u="1"/>
        <s v="'9343814314673940" u="1"/>
        <s v="'3343814314673215" u="1"/>
        <s v="'3343814314673227" u="1"/>
        <s v="'9343814314673357" u="1"/>
        <s v="'9343814314673363" u="1"/>
        <s v="'6243814314672295" u="1"/>
        <s v="'7543814314674822" u="1"/>
        <s v="'7543814314674839" u="1"/>
        <s v="'6743814314673441" u="1"/>
        <s v="'9343814314673455" u="1"/>
        <s v="'9343814314673461" u="1"/>
        <s v="'7643814314672001" u="1"/>
        <s v="'7443814314672094" u="1"/>
        <s v="'9343814314673616" u="1"/>
        <s v="'9343814314673622" u="1"/>
        <s v="'3843814314672246" u="1"/>
        <s v="'3843814314672252" u="1"/>
        <s v="'3843814314672269" u="1"/>
        <s v="'1343814314673020" u="1"/>
        <s v="'1343814314673036" u="1"/>
        <s v="'1343814314673042" u="1"/>
        <s v="'7443814314672192" u="1"/>
        <s v="'7443814314672203" u="1"/>
        <s v="'7443814314672210" u="1"/>
        <s v="'0243814314674678" u="1"/>
        <s v="'0243814314674684" u="1"/>
        <s v="'0243814314674695" u="1"/>
        <s v="'0243814314674701" u="1"/>
        <s v="'3143814314675815" u="1"/>
        <s v="'4443814314673173" u="1"/>
        <s v="'4443814314673180" u="1"/>
        <s v="'4443814314673196" u="1"/>
        <s v="'5943814314673065" u="1"/>
        <s v="'3443814314673070" u="1"/>
        <s v="'3443814314673086" u="1"/>
        <s v="'8543814314672051" u="1"/>
        <s v="'7543814314675396" u="1"/>
        <s v="'7543814314675407" u="1"/>
        <s v="'7543814314675413" u="1"/>
        <s v="'7543814314675420" u="1"/>
        <s v="'7543814314675436" u="1"/>
        <s v="'5743814314673204" u="1"/>
        <s v="'0243814314673592" u="1"/>
        <s v="'0243814314673603" u="1"/>
        <s v="'7543814314674505" u="1"/>
        <s v="'7543814314674511" u="1"/>
        <s v="'7543814314674528" u="1"/>
        <s v="'0543814314672899" u="1"/>
        <s v="'0543814314672900" u="1"/>
        <s v="'2043814314673236" u="1"/>
        <s v="'2043814314673242" u="1"/>
        <s v="'2043814314673259" u="1"/>
        <s v="'2043814314673265" u="1"/>
        <s v="'2043814314673271" u="1"/>
        <s v="'7343814314676385" u="1"/>
        <s v="'7443814314676111" u="1"/>
        <s v="'2943814314675703" u="1"/>
        <s v="'6943814314676141" u="1"/>
        <s v="'7943814314674631" u="1"/>
        <s v="'7943814314674648" u="1"/>
        <s v="'7543814314673148" u="1"/>
        <s v="'7543814314673154" u="1"/>
        <s v="'7543814314673165" u="1"/>
        <s v="'3343814314673901" u="1"/>
        <s v="'7843814314674156" u="1"/>
        <s v="'5143814314674586" u="1"/>
        <s v="'4143814314673666" u="1"/>
        <s v="'2943814314675916" u="1"/>
        <s v="'0243814314676190" u="1"/>
        <s v="'8543814314675340" u="1"/>
        <s v="'8443814314675532" u="1"/>
        <s v="'1743814314675323" u="1"/>
        <s v="'7943814314674222" u="1"/>
        <s v="'8643814314674192" u="1"/>
        <s v="'4243814314675225" u="1"/>
        <s v="'6743814314673838" u="1"/>
        <s v="'7943814314675475" u="1"/>
        <s v="'3443814314676260" u="1"/>
        <s v="'0643814314676026" u="1"/>
        <s v="'0643814314676032" u="1"/>
        <s v="'7943814314675487" u="1"/>
        <s v="'1043814314674909" u="1"/>
        <s v="'8443814314674307" u="1"/>
        <s v="'3343814314676538" u="1"/>
        <s v="'3343814314676544" u="1"/>
        <s v="'3343814314676555" u="1"/>
        <s v="'3343814314676567" u="1"/>
        <s v="'3343814314676573" u="1"/>
        <s v="'3343814314676580" u="1"/>
        <s v="'3343814314676596" u="1"/>
        <s v="'3343814314676607" u="1"/>
        <s v="'3343814314676613" u="1"/>
        <s v="'3343814314676620" u="1"/>
        <s v="'3343814314676636" u="1"/>
        <s v="'9543814314680170" u="1"/>
        <s v="'9543814314680186" u="1"/>
        <s v="'6743814314677579" u="1"/>
        <s v="'6743814314677585" u="1"/>
        <s v="'6743814314677591" u="1"/>
        <s v="'0243814314676839" u="1"/>
        <s v="'6943814314677204" u="1"/>
        <s v="'6943814314677215" u="1"/>
        <s v="'2343814314677470" u="1"/>
        <s v="'1643814314677159" u="1"/>
        <s v="'5743814314677050" u="1"/>
        <s v="'9243814314676176" u="1"/>
        <s v="'2843814314677551" u="1"/>
        <s v="'2843814314677568" u="1"/>
        <s v="'7543814314677396" u="1"/>
        <s v="'7543814314677407" u="1"/>
        <s v="'1243814314677327" u="1"/>
        <s v="'1243814314677333" u="1"/>
        <s v="'7543814314679321" u="1"/>
        <s v="'7543814314676760" u="1"/>
        <s v="'7243814314677255" u="1"/>
        <s v="'6443814314677185" u="1"/>
        <s v="'6443814314677197" u="1"/>
        <s v="'8043814314678084" u="1"/>
        <s v="'8043814314678095" u="1"/>
        <s v="'9243814314680161" u="1"/>
        <s v="'7343814314676340" u="1"/>
        <s v="'7343814314676356" u="1"/>
        <s v="'7343814314676362" u="1"/>
        <s v="'7343814314676379" u="1"/>
        <s v="'7343814314676391" u="1"/>
        <s v="'6743814314679913" u="1"/>
        <s v="'6743814314679920" u="1"/>
        <s v="'7443814314676094" u="1"/>
        <s v="'7443814314676105" u="1"/>
        <s v="'7443814314676128" u="1"/>
        <s v="'7443814314676134" u="1"/>
        <s v="'2543814314680270" u="1"/>
        <s v="'2543814314680286" u="1"/>
        <s v="'2543814314680292" u="1"/>
        <s v="'2543814314680303" u="1"/>
        <s v="'2543814314680310" u="1"/>
        <s v="'2543814314680326" u="1"/>
        <s v="'2543814314680332" u="1"/>
        <s v="'7443814314676468" u="1"/>
        <s v="'7443814314676474" u="1"/>
        <s v="'7443814314676485" u="1"/>
        <s v="'7443814314676497" u="1"/>
        <s v="'7443814314676508" u="1"/>
        <s v="'7443814314676514" u="1"/>
        <s v="'7243814314677313" u="1"/>
        <s v="'1643814314680098" u="1"/>
        <s v="'1643814314680109" u="1"/>
        <s v="'2143814314679832" u="1"/>
        <s v="'2143814314679849" u="1"/>
        <s v="'2143814314679855" u="1"/>
        <s v="'2143814314679861" u="1"/>
        <s v="'5143814314677230" u="1"/>
        <s v="'5143814314677246" u="1"/>
        <s v="'5743814314677227" u="1"/>
        <s v="'8343814314680020" u="1"/>
        <s v="'7343814314677759" u="1"/>
        <s v="'7343814314677765" u="1"/>
        <s v="'7543814314677925" u="1"/>
        <s v="'9343814314677357" u="1"/>
        <s v="'9343814314677363" u="1"/>
        <s v="'9343814314677370" u="1"/>
        <s v="'9343814314677386" u="1"/>
        <s v="'7643814314677485" u="1"/>
        <s v="'7343814314676212" u="1"/>
        <s v="'7343814314676229" u="1"/>
        <s v="'7343814314676235" u="1"/>
        <s v="'7343814314676241" u="1"/>
        <s v="'4443814314680198" u="1"/>
        <s v="'4443814314677962" u="1"/>
        <s v="'4443814314677979" u="1"/>
        <s v="'4443814314677985" u="1"/>
        <s v="'9243814314677147" u="1"/>
        <s v="'4443814314657020" u="1"/>
        <s v="'4443814314676887" u="1"/>
        <s v="'4443814314677345" u="1"/>
        <s v="'2043814314680117" u="1"/>
        <s v="'2043814314680123" u="1"/>
        <s v="'6043814314680436" u="1"/>
        <s v="'5943814314679595" u="1"/>
        <s v="'7843814314677035" u="1"/>
        <s v="'4143814314678482" u="1"/>
        <s v="'9043814314677885" u="1"/>
        <s v="'7643814314680493" u="1"/>
        <s v="'3743814314678192" u="1"/>
        <s v="'1043814314679110" u="1"/>
        <s v="'3743814314678042" u="1"/>
        <s v="'7943814314677746" u="1"/>
        <s v="'7943814314679412" u="1"/>
        <s v="'7943814314679775" u="1"/>
        <s v="'8743814314678125" u="1"/>
        <s v="'8643814314679802" u="1"/>
        <s v="'5343814314678021" u="1"/>
        <s v="'1843814314678441" u="1"/>
        <s v="'3743814314678727" u="1"/>
        <s v="'1343814314677930" u="1"/>
        <s v="'2043814314677622" u="1"/>
        <s v="'2043814314677639" u="1"/>
        <s v="'2043814314677645" u="1"/>
        <s v="'2043814314677651" u="1"/>
        <s v="'2043814314677668" u="1"/>
        <s v="'7643814314677548" u="1"/>
        <s v="'2643814314680795" u="1"/>
        <s v="'4043814314680429" u="1"/>
        <s v="'8043814314680604" u="1"/>
        <s v="'8043814314680615" u="1"/>
        <s v="'8043814314680627" u="1"/>
        <s v="'0643814314682224" u="1"/>
        <s v="'7243814314680649" u="1"/>
        <s v="'7243814314680655" u="1"/>
        <s v="'7243814314680661" u="1"/>
        <s v="'9443814314680673" u="1"/>
        <s v="'4243814314681636" u="1"/>
        <s v="'4243814314681642" u="1"/>
        <s v="'4243814314681659" u="1"/>
        <s v="'4243814314681665" u="1"/>
        <s v="'4243814314681671" u="1"/>
        <s v="'4243814314681688" u="1"/>
        <s v="'4243814314681694" u="1"/>
        <s v="'4243814314681705" u="1"/>
        <s v="'4243814314681711" u="1"/>
        <s v="'4243814314681728" u="1"/>
        <s v="'9343814314680411" u="1"/>
        <s v="'7543814314680732" u="1"/>
        <s v="'3343814314680863" u="1"/>
        <s v="'7743814314680835" u="1"/>
        <s v="'7743814314680841" u="1"/>
        <s v="'7643814314680475" u="1"/>
        <s v="'7643814314680487" u="1"/>
        <s v="'4543814314680391" u="1"/>
        <s v="'4543814314680402" u="1"/>
        <s v="'1443814314680588" u="1"/>
        <s v="'1443814314680594" u="1"/>
        <s v="'3843814314680346" u="1"/>
        <s v="'3843814314680352" u="1"/>
        <s v="'6843814314680445" u="1"/>
        <s v="'9243814314680368" u="1"/>
        <s v="'7543814314680692" u="1"/>
        <s v="'7543814314680703" u="1"/>
        <s v="'9543814314680451" u="1"/>
        <s v="'9543814314680468" u="1"/>
        <s v="'1943814314680526" u="1"/>
        <s v="'1943814314680532" u="1"/>
        <s v="'1943814314680549" u="1"/>
        <s v="'7424002007576796" u="1"/>
        <s v="'9143814314680803" u="1"/>
        <s v="'5643814314680872" u="1"/>
        <s v="'5643814314680889" u="1"/>
        <s v="'7543814314680761" u="1"/>
        <s v="'7543814314680778" u="1"/>
        <s v="'7543814314680784" u="1"/>
        <s v="'7543814314680749" u="1"/>
        <s v="'7543814314680755" u="1"/>
        <s v="'3843814314680922" u="1"/>
        <s v="'5943814314680816" u="1"/>
        <s v="'7543814314681939" u="1"/>
        <s v="'5743814314680379" u="1"/>
        <s v="'5743814314680857" u="1"/>
        <s v="'4543814314680575" u="1"/>
        <s v="'2120235014275566" u="1"/>
        <s v="'2120235014275572" u="1"/>
        <s v="'2120235014275595" u="1"/>
        <s v="'2120235014275606" u="1"/>
        <s v="'6743814314680719" u="1"/>
        <s v="'6743814314680725" u="1"/>
        <s v="'8343814314680382" u="1"/>
        <s v="'3443814314680508" u="1"/>
        <s v="'3443814314680514" u="1"/>
        <s v="'4443814314680895" u="1"/>
        <s v="'4443814314680906" u="1"/>
        <s v="'2443814314681329" u="1"/>
        <s v="'0143814314682516" u="1"/>
        <s v="'0143814314682522" u="1"/>
        <s v="'5343814314682714" u="1"/>
        <s v="'6043814314682570" u="1"/>
        <s v="'3743814314682695" u="1"/>
        <s v="'1043814314681474" u="1"/>
        <s v="'1043814314681485" u="1"/>
        <s v="'3743814314682326" u="1"/>
        <s v="'4443814314688526" u="1"/>
        <s v="'7843814314682498" u="1"/>
        <s v="'5843814314682658" u="1"/>
        <s v="'9543814314682278" u="1"/>
        <s v="'3743814314681257" u="1"/>
        <s v="'3543814314681950" u="1"/>
        <s v="'3543814314681966" u="1"/>
        <s v="'3543814314681972" u="1"/>
        <s v="'3543814314681989" u="1"/>
        <s v="'3543814314681995" u="1"/>
        <s v="'3843814314687140" u="1"/>
        <s v="'3843814314687156" u="1"/>
        <s v="'3843814314687162" u="1"/>
        <s v="'0643814314682235" u="1"/>
        <s v="'0643814314682247" u="1"/>
        <s v="'9343814314682774" u="1"/>
        <s v="'9343814314682785" u="1"/>
        <s v="'9343814314682797" u="1"/>
        <s v="'9343814314682808" u="1"/>
        <s v="'9343814314682814" u="1"/>
        <s v="'9343814314682825" u="1"/>
        <s v="'9343814314682837" u="1"/>
        <s v="'9343814314682843" u="1"/>
        <s v="'9343814314682850" u="1"/>
        <s v="'9343814314682866" u="1"/>
        <s v="'9343814314682872" u="1"/>
        <s v="'9343814314682895" u="1"/>
        <s v="'5943814314680684" u="1"/>
        <s v="'0543814314682285" u="1"/>
        <s v="'3843814314680939" u="1"/>
        <s v="'4443814314680912" u="1"/>
        <s v="'2943814314682538" u="1"/>
        <s v="'2943814314682544" u="1"/>
        <s v="'2643814314684985" u="1"/>
        <s v="'2643814314684997" u="1"/>
        <s v="'9243814314688915" u="1"/>
        <s v="'4743814314688545" u="1"/>
        <s v="'4743814314688557" u="1"/>
        <s v="'6743814314687385" u="1"/>
        <s v="'2943814314683849" u="1"/>
        <s v="'2943814314685469" u="1"/>
        <s v="'2943814314685475" u="1"/>
        <s v="'8543814314684139" u="1"/>
        <s v="'8543814314684145" u="1"/>
        <s v="'3643814314683583" u="1"/>
        <s v="'8543814314683623" u="1"/>
        <s v="'8543814314683630" u="1"/>
        <s v="'1043814314683284" u="1"/>
        <s v="'8143814314687745" u="1"/>
        <s v="'1343814314687775" u="1"/>
        <s v="'5443814314686187" u="1"/>
        <s v="'8543814314688100" u="1"/>
        <s v="'3343814314688667" u="1"/>
        <s v="'3343814314688673" u="1"/>
        <s v="'8143814314688388" u="1"/>
        <s v="'8143814314688394" u="1"/>
        <s v="'8743814314684179" u="1"/>
        <s v="'8743814314684191" u="1"/>
        <s v="'6843814314684958" u="1"/>
        <s v="'6843814314684964" u="1"/>
        <s v="'4943814314684234" u="1"/>
        <s v="'2743814314687176" u="1"/>
        <s v="'1343814314686418" u="1"/>
        <s v="'1343814314686453" u="1"/>
        <s v="'6743814314685374" u="1"/>
        <s v="'2743814314688429" u="1"/>
        <s v="'2743814314688435" u="1"/>
        <s v="'8143814314682768" u="1"/>
        <s v="'3443814314686508" u="1"/>
        <s v="'7943814314686045" u="1"/>
        <s v="'7843814314686129" u="1"/>
        <s v="'7843814314686135" u="1"/>
        <s v="'5143814314685784" u="1"/>
        <s v="'5143814314685801" u="1"/>
        <s v="'4043814314683160" u="1"/>
        <s v="'1343814314687395" u="1"/>
        <s v="'1343814314687401" u="1"/>
        <s v="'2143814314687051" u="1"/>
        <s v="'2143814314687068" u="1"/>
        <s v="'7043814314688569" u="1"/>
        <s v="'7043814314688575" u="1"/>
        <s v="'7043814314688609" u="1"/>
        <s v="'3743814314683931" u="1"/>
        <s v="'6143814314684387" u="1"/>
        <s v="'0843814314686068" u="1"/>
        <s v="'1943814314685457" u="1"/>
        <s v="'1343814314687447" u="1"/>
        <s v="'8643814314687885" u="1"/>
        <s v="'8643814314687891" u="1"/>
        <s v="'0743814314685405" u="1"/>
        <s v="'4143814314683345" u="1"/>
        <s v="'4143814314683357" u="1"/>
        <s v="'7443814314683055" u="1"/>
        <s v="'7443814314683067" u="1"/>
        <s v="'5343814314683311" u="1"/>
        <s v="'5343814314683328" u="1"/>
        <s v="'1443814314686755" u="1"/>
        <s v="'4943814314686925" u="1"/>
        <s v="'5643814314686993" u="1"/>
        <s v="'5643814314687002" u="1"/>
        <s v="'5643814314687019" u="1"/>
        <s v="'3743814314683361" u="1"/>
        <s v="'2243814314685831" u="1"/>
        <s v="'2243814314685848" u="1"/>
        <s v="'2243814314685854" u="1"/>
        <s v="'6743814314685282" u="1"/>
        <s v="'6743814314685299" u="1"/>
        <s v="'6743814314685300" u="1"/>
        <s v="'6743814314685316" u="1"/>
        <s v="'9543814314683981" u="1"/>
        <s v="'9543814314683998" u="1"/>
        <s v="'9043814314688138" u="1"/>
        <s v="'9043814314688449" u="1"/>
        <s v="'3143814314688161" u="1"/>
        <s v="'7243814314686701" u="1"/>
        <s v="'5343814314685645" u="1"/>
        <s v="'8543814314683744" u="1"/>
        <s v="'6643814314685481" u="1"/>
        <s v="'6643814314685515" u="1"/>
        <s v="'6643814314685521" u="1"/>
        <s v="'6643814314685544" u="1"/>
        <s v="'6643814314685573" u="1"/>
        <s v="'6643814314685580" u="1"/>
        <s v="'5943814314688874" u="1"/>
        <s v="'7243814314685321" u="1"/>
        <s v="'7243814314685338" u="1"/>
        <s v="'7643814314684775" u="1"/>
        <s v="'0643814314686300" u="1"/>
        <s v="'0643814314686316" u="1"/>
        <s v="'0843814314683477" u="1"/>
        <s v="'0843814314683483" u="1"/>
        <s v="'0843814314683523" u="1"/>
        <s v="'0843814314683546" u="1"/>
        <s v="'0843814314683552" u="1"/>
        <s v="'0143814314688067" u="1"/>
        <s v="'1143814314688338" u="1"/>
        <s v="'1143814314688355" u="1"/>
        <s v="'8543814314683871" u="1"/>
        <s v="'0643814314684103" u="1"/>
        <s v="'0843814314684402" u="1"/>
        <s v="'1443814314684115" u="1"/>
        <s v="'1443814314684127" u="1"/>
        <s v="'4043814314687844" u="1"/>
        <s v="'7443814314688194" u="1"/>
        <s v="'7443814314688205" u="1"/>
        <s v="'7843814314683383" u="1"/>
        <s v="'3543814314683950" u="1"/>
        <s v="'3543814314683420" u="1"/>
        <s v="'8743814314685882" u="1"/>
        <s v="'8743814314685916" u="1"/>
        <s v="'0543814314687567" u="1"/>
        <s v="'0543814314687573" u="1"/>
        <s v="'7843814314686325" u="1"/>
        <s v="'6743814314687955" u="1"/>
        <s v="'6743814314687967" u="1"/>
        <s v="'6743814314687973" u="1"/>
        <s v="'6743814314687980" u="1"/>
        <s v="'1343814314687349" u="1"/>
        <s v="'6743814314688045" u="1"/>
        <s v="'4943814314684159" u="1"/>
        <s v="'5143814314686588" u="1"/>
        <s v="'3343814314688264" u="1"/>
        <s v="'8043814314684253" u="1"/>
        <s v="'8043814314684260" u="1"/>
        <s v="'8543814314685652" u="1"/>
        <s v="'4943814314687286" u="1"/>
        <s v="'6243814314683804" u="1"/>
        <s v="'6243814314685672" u="1"/>
        <s v="'6243814314685689" u="1"/>
        <s v="'8543814314688001" u="1"/>
        <s v="'8543814314688018" u="1"/>
        <s v="'7443814314683096" u="1"/>
        <s v="'7443814314683120" u="1"/>
        <s v="'7443814314683136" u="1"/>
        <s v="'7443814314683142" u="1"/>
        <s v="'8643814314685706" u="1"/>
        <s v="'8643814314685741" u="1"/>
        <s v="'6043814314687760" u="1"/>
        <s v="'6643814314682745" u="1"/>
        <s v="'6443814314687366" u="1"/>
        <s v="'4343814314682909" u="1"/>
        <s v="'4343814314682921" u="1"/>
        <s v="'4343814314682944" u="1"/>
        <s v="'4343814314682955" u="1"/>
        <s v="'1343814314686545" u="1"/>
        <s v="'2043814314687699" u="1"/>
        <s v="'2043814314687700" u="1"/>
        <s v="'3843814314688703" u="1"/>
        <s v="'3843814314688732" u="1"/>
        <s v="'6643814314685025" u="1"/>
        <s v="'6643814314685106" u="1"/>
        <s v="'6643814314685112" u="1"/>
        <s v="'6643814314685129" u="1"/>
        <s v="'6643814314685135" u="1"/>
        <s v="'6643814314685164" u="1"/>
        <s v="'6643814314685175" u="1"/>
        <s v="'6643814314685187" u="1"/>
        <s v="'6643814314685215" u="1"/>
        <s v="'0643814314684063" u="1"/>
        <s v="'2043814314685221" u="1"/>
        <s v="'2043814314686872" u="1"/>
        <s v="'2043814314685002" u="1"/>
        <s v="'2043814314685019" u="1"/>
        <s v="'2043814314685601" u="1"/>
        <s v="'6543814314683737" u="1"/>
        <s v="'8643814314672952" u="1"/>
        <s v="'2183814314000886" u="1"/>
        <s v="'2183814314000892" u="1"/>
        <s v="'2183814314000903" u="1"/>
        <s v="'2183814314000910" u="1"/>
        <s v="'2617777512452919" u="1"/>
        <s v="'1317777512764851" u="1"/>
        <s v="'1317777512764868" u="1"/>
        <s v="'1317777512764874" u="1"/>
        <s v="'1317777512764885" u="1"/>
        <s v="'1317777512764897" u="1"/>
        <s v="'2943814314675692" u="1"/>
        <s v="'4743814314673090" u="1"/>
        <s v="'4743814314673105" u="1"/>
        <s v="'4743814314673117" u="1"/>
        <s v="'7243814314693421" u="1"/>
        <s v="'7243814314693438" u="1"/>
        <s v="'1543814314671709" u="1"/>
        <s v="'3443814314690954" u="1"/>
        <s v="'3443814314690965" u="1"/>
        <s v="'3443814314690977" u="1"/>
        <s v="'2620237064272601" u="1"/>
        <s v="'3843814314686663" u="1"/>
        <s v="'3843814314686670" u="1"/>
        <s v="'3843814314686686" u="1"/>
        <s v="'3843814314686692" u="1"/>
        <s v="'4243814314678985" u="1"/>
        <s v="'7543814314678678" u="1"/>
        <s v="'9243814314688921" u="1"/>
        <s v="'8443814314670445" u="1"/>
        <s v="'8443814314670457" u="1"/>
        <s v="'8443814314670463" u="1"/>
        <s v="'8443814314670470" u="1"/>
        <s v="'0243814314678534" u="1"/>
        <s v="'0243814314678545" u="1"/>
        <s v="'5143814314691596" u="1"/>
        <s v="'5143814314691607" u="1"/>
        <s v="'2643814314679701" u="1"/>
        <s v="'2643814314679718" u="1"/>
        <s v="'2643814314679724" u="1"/>
        <s v="'3343814314670164" u="1"/>
        <s v="'3343814314670175" u="1"/>
        <s v="'9343814314682889" u="1"/>
        <s v="'0643814314670274" u="1"/>
        <s v="'0643814314670285" u="1"/>
        <s v="'4943814314673969" u="1"/>
        <s v="'4943814314673975" u="1"/>
        <s v="'8343814314693643" u="1"/>
        <s v="'8343814314693650" u="1"/>
        <s v="'8343814314693666" u="1"/>
        <s v="'8343814314693672" u="1"/>
        <s v="'3143814314688748" u="1"/>
        <s v="'3143814314688754" u="1"/>
        <s v="'3143814314688765" u="1"/>
        <s v="'6743814314687374" u="1"/>
        <s v="'3243814314689031" u="1"/>
        <s v="'3243814314689048" u="1"/>
        <s v="'3243814314689054" u="1"/>
        <s v="'3843814314670119" u="1"/>
        <s v="'3843814314670125" u="1"/>
        <s v="'3843814314670131" u="1"/>
        <s v="'3543814314672359" u="1"/>
        <s v="'3543814314672365" u="1"/>
        <s v="'2943814314674542" u="1"/>
        <s v="'2943814314674559" u="1"/>
        <s v="'7343814314682001" u="1"/>
        <s v="'7343814314682018" u="1"/>
        <s v="'7343814314682024" u="1"/>
        <s v="'7343814314684415" u="1"/>
        <s v="'2943814314683855" u="1"/>
        <s v="'4043814314680965" u="1"/>
        <s v="'4043814314680971" u="1"/>
        <s v="'2943814314672104" u="1"/>
        <s v="'2943814314672115" u="1"/>
        <s v="'1743814314686348" u="1"/>
        <s v="'1743814314686354" u="1"/>
        <s v="'8043814314686201" u="1"/>
        <s v="'8043814314686218" u="1"/>
        <s v="'8043814314686224" u="1"/>
        <s v="'8043814314686235" u="1"/>
        <s v="'8643814314671301" u="1"/>
        <s v="'8643814314671318" u="1"/>
        <s v="'1043814314682163" u="1"/>
        <s v="'1043814314682170" u="1"/>
        <s v="'1043814314682186" u="1"/>
        <s v="'1043814314682192" u="1"/>
        <s v="'1043814314682203" u="1"/>
        <s v="'1043814314682210" u="1"/>
        <s v="'1043814314691326" u="1"/>
        <s v="'1043814314691332" u="1"/>
        <s v="'1043814314691349" u="1"/>
        <s v="'1043814314691355" u="1"/>
        <s v="'1043814314691361" u="1"/>
        <s v="'1043814314670898" u="1"/>
        <s v="'1043814314670909" u="1"/>
        <s v="'1043814314692080" u="1"/>
        <s v="'1043814314692096" u="1"/>
        <s v="'1043814314692107" u="1"/>
        <s v="'1043814314692113" u="1"/>
        <s v="'1043814314692120" u="1"/>
        <s v="'1043814314692136" u="1"/>
        <s v="'1043814314692142" u="1"/>
        <s v="'1043814314692159" u="1"/>
        <s v="'1043814314692165" u="1"/>
        <s v="'1043814314692171" u="1"/>
        <s v="'1043814314692188" u="1"/>
        <s v="'1043814314692194" u="1"/>
        <s v="'1043814314692205" u="1"/>
        <s v="'1043814314692211" u="1"/>
        <s v="'1043814314692234" u="1"/>
        <s v="'1043814314692245" u="1"/>
        <s v="'1043814314692257" u="1"/>
        <s v="'1043814314692263" u="1"/>
        <s v="'1043814314692270" u="1"/>
        <s v="'1043814314692286" u="1"/>
        <s v="'1043814314692292" u="1"/>
        <s v="'1043814314692303" u="1"/>
        <s v="'1043814314692310" u="1"/>
        <s v="'8843814314692005" u="1"/>
        <s v="'8843814314692011" u="1"/>
        <s v="'8843814314692028" u="1"/>
        <s v="'7543814314671125" u="1"/>
        <s v="'7543814314689628" u="1"/>
        <s v="'7543814314689634" u="1"/>
        <s v="'7543814314689853" u="1"/>
        <s v="'7543814314689860" u="1"/>
        <s v="'7543814314689876" u="1"/>
        <s v="'7543814314689882" u="1"/>
        <s v="'7543814314689899" u="1"/>
        <s v="'7543814314689900" u="1"/>
        <s v="'5143814314691515" u="1"/>
        <s v="'5143814314691521" u="1"/>
        <s v="'3043814314686240" u="1"/>
        <s v="'3043814314686256" u="1"/>
        <s v="'3043814314686262" u="1"/>
        <s v="'3043814314686279" u="1"/>
        <s v="'3043814314686285" u="1"/>
        <s v="'3043814314686291" u="1"/>
        <s v="'1643814314671038" u="1"/>
        <s v="'1643814314671044" u="1"/>
        <s v="'0743814314679081" u="1"/>
        <s v="'5643814314672864" u="1"/>
        <s v="'5643814314672875" u="1"/>
        <s v="'5643814314688280" u="1"/>
        <s v="'5643814314688296" u="1"/>
        <s v="'5143814314691141" u="1"/>
        <s v="'5143814314691158" u="1"/>
        <s v="'8743814314678177" u="1"/>
        <s v="'1743814314675594" u="1"/>
        <s v="'1743814314675605" u="1"/>
        <s v="'7943814314674654" u="1"/>
        <s v="'3443814314675938" u="1"/>
        <s v="'1743814314679330" u="1"/>
        <s v="'1743814314679346" u="1"/>
        <s v="'7843814314677029" u="1"/>
        <s v="'8543814314683605" u="1"/>
        <s v="'8543814314683617" u="1"/>
        <s v="'2843814314692993" u="1"/>
        <s v="'2843814314693002" u="1"/>
        <s v="'2843814314693019" u="1"/>
        <s v="'7843814314686613" u="1"/>
        <s v="'7843814314686620" u="1"/>
        <s v="'5443814314693448" u="1"/>
        <s v="'5443814314693454" u="1"/>
        <s v="'7543814314679315" u="1"/>
        <s v="'1943814314689941" u="1"/>
        <s v="'1943814314689958" u="1"/>
        <s v="'1943814314689964" u="1"/>
        <s v="'3743814314678658" u="1"/>
        <s v="'1643814314691889" u="1"/>
        <s v="'1643814314691895" u="1"/>
        <s v="'2243814314690286" u="1"/>
        <s v="'2243814314690292" u="1"/>
        <s v="'6943814314670999" u="1"/>
        <s v="'6943814314671008" u="1"/>
        <s v="'6943814314671014" u="1"/>
        <s v="'6943814314671025" u="1"/>
        <s v="'0643814314686368" u="1"/>
        <s v="'0643814314686374" u="1"/>
        <s v="'8543814314690809" u="1"/>
        <s v="'8543814314690815" u="1"/>
        <s v="'8543814314690821" u="1"/>
        <s v="'3343814314673918" u="1"/>
        <s v="'8143814314687739" u="1"/>
        <s v="'1243814314677505" u="1"/>
        <s v="'1243814314678108" u="1"/>
        <s v="'0143814314690370" u="1"/>
        <s v="'0143814314690386" u="1"/>
        <s v="'0143814314690392" u="1"/>
        <s v="'0143814314690403" u="1"/>
        <s v="'0143814314690410" u="1"/>
        <s v="'0143814314690426" u="1"/>
        <s v="'0143814314690432" u="1"/>
        <s v="'0143814314690449" u="1"/>
        <s v="'0143814314690455" u="1"/>
        <s v="'0143814314690461" u="1"/>
        <s v="'1043814314676944" u="1"/>
        <s v="'4443814314673005" u="1"/>
        <s v="'9243814314677135" u="1"/>
        <s v="'7843814314674133" u="1"/>
        <s v="'7843814314674140" u="1"/>
        <s v="'1343814314687787" u="1"/>
        <s v="'3143814314692451" u="1"/>
        <s v="'3143814314692468" u="1"/>
        <s v="'5443814314686193" u="1"/>
        <s v="'3843814314682985" u="1"/>
        <s v="'3843814314682997" u="1"/>
        <s v="'3843814314683006" u="1"/>
        <s v="'3843814314683012" u="1"/>
        <s v="'3843814314683029" u="1"/>
        <s v="'3443814314690919" u="1"/>
        <s v="'3443814314690931" u="1"/>
        <s v="'3443814314690948" u="1"/>
        <s v="'0843814314691456" u="1"/>
        <s v="'0843814314691462" u="1"/>
        <s v="'0843814314691479" u="1"/>
        <s v="'0743814314685929" u="1"/>
        <s v="'0743814314685935" u="1"/>
        <s v="'8643814314672946" u="1"/>
        <s v="'5943814314671434" u="1"/>
        <s v="'5943814314671445" u="1"/>
        <s v="'5943814314693467" u="1"/>
        <s v="'5943814314693473" u="1"/>
        <s v="'8743814314686381" u="1"/>
        <s v="'8743814314686398" u="1"/>
        <s v="'4143814314678499" u="1"/>
        <s v="'3443814314689917" u="1"/>
        <s v="'3443814314689923" u="1"/>
        <s v="'2743814314684297" u="1"/>
        <s v="'2743814314684308" u="1"/>
        <s v="'2443814314681335" u="1"/>
        <s v="'2443814314681341" u="1"/>
        <s v="'3143814314675026" u="1"/>
        <s v="'3143814314675032" u="1"/>
        <s v="'3843814314688692" u="1"/>
        <s v="'3843814314688710" u="1"/>
        <s v="'3843814314688726" u="1"/>
        <s v="'7543814314679972" u="1"/>
        <s v="'7543814314679989" u="1"/>
        <s v="'8543814314688099" u="1"/>
        <s v="'5343814314673695" u="1"/>
        <s v="'5343814314673706" u="1"/>
        <s v="'5343814314673729" u="1"/>
        <s v="'5343814314673735" u="1"/>
        <s v="'7443814314681080" u="1"/>
        <s v="'7443814314681096" u="1"/>
        <s v="'7443814314681107" u="1"/>
        <s v="'7443814314681113" u="1"/>
        <s v="'7443814314681120" u="1"/>
        <s v="'7643814314681032" u="1"/>
        <s v="'8543814314690896" u="1"/>
        <s v="'8543814314690907" u="1"/>
        <s v="'1443814314681064" u="1"/>
        <s v="'1443814314681075" u="1"/>
        <s v="'8143814314688405" u="1"/>
        <s v="'8143814314688411" u="1"/>
        <s v="'8743814314684185" u="1"/>
        <s v="'5943814314672388" u="1"/>
        <s v="'5943814314688995" u="1"/>
        <s v="'5943814314689004" u="1"/>
        <s v="'7543814314690620" u="1"/>
        <s v="'7543814314690636" u="1"/>
        <s v="'7543814314690642" u="1"/>
        <s v="'7543814314690509" u="1"/>
        <s v="'7543814314690515" u="1"/>
        <s v="'5143814314691671" u="1"/>
        <s v="'5143814314691688" u="1"/>
        <s v="'7443814314681815" u="1"/>
        <s v="'7443814314681827" u="1"/>
        <s v="'7443814314681833" u="1"/>
        <s v="'7443814314681840" u="1"/>
        <s v="'7443814314681856" u="1"/>
        <s v="'7443814314681862" u="1"/>
        <s v="'2943814314672162" u="1"/>
        <s v="'2943814314672179" u="1"/>
        <s v="'6843814314684941" u="1"/>
        <s v="'6843814314684975" u="1"/>
        <s v="'8343814314671247" u="1"/>
        <s v="'8343814314671253" u="1"/>
        <s v="'4943814314684245" u="1"/>
        <s v="'1743814314692949" u="1"/>
        <s v="'1743814314692955" u="1"/>
        <s v="'1743814314686786" u="1"/>
        <s v="'1743814314686792" u="1"/>
        <s v="'5643814314684048" u="1"/>
        <s v="'2743814314687182" u="1"/>
        <s v="'1343814314686401" u="1"/>
        <s v="'1343814314686424" u="1"/>
        <s v="'1343814314686435" u="1"/>
        <s v="'1343814314686447" u="1"/>
        <s v="'2643814314672966" u="1"/>
        <s v="'6443814314674945" u="1"/>
        <s v="'6443814314674957" u="1"/>
        <s v="'5643814314671772" u="1"/>
        <s v="'6443814314679485" u="1"/>
        <s v="'6443814314679491" u="1"/>
        <s v="'6443814314679502" u="1"/>
        <s v="'5143814314674570" u="1"/>
        <s v="'5143814314674592" u="1"/>
        <s v="'6743814314672325" u="1"/>
        <s v="'6743814314672337" u="1"/>
        <s v="'6743814314685345" u="1"/>
        <s v="'6743814314685351" u="1"/>
        <s v="'6743814314685368" u="1"/>
        <s v="'6743814314685385" u="1"/>
        <s v="'9343814314673956" u="1"/>
        <s v="'3743814314678382" u="1"/>
        <s v="'3443814314690188" u="1"/>
        <s v="'3443814314690205" u="1"/>
        <s v="'3443814314690211" u="1"/>
        <s v="'6943814314692820" u="1"/>
        <s v="'6943814314692836" u="1"/>
        <s v="'6943814314692842" u="1"/>
        <s v="'4143814314673637" u="1"/>
        <s v="'4143814314673643" u="1"/>
        <s v="'4143814314673650" u="1"/>
        <s v="'4143814314673672" u="1"/>
        <s v="'6243814314689741" u="1"/>
        <s v="'6243814314689758" u="1"/>
        <s v="'4143814314678637" u="1"/>
        <s v="'5143814314690671" u="1"/>
        <s v="'5143814314690688" u="1"/>
        <s v="'7843814314673985" u="1"/>
        <s v="'7843814314673997" u="1"/>
        <s v="'7843814314674006" u="1"/>
        <s v="'7843814314674012" u="1"/>
        <s v="'0643814314687662" u="1"/>
        <s v="'0643814314687679" u="1"/>
        <s v="'0643814314687685" u="1"/>
        <s v="'8643814314686885" u="1"/>
        <s v="'8643814314686891" u="1"/>
        <s v="'8643814314679284" u="1"/>
        <s v="'5043814314684015" u="1"/>
        <s v="'5043814314684021" u="1"/>
        <s v="'0243814314670937" u="1"/>
        <s v="'8443814314677434" u="1"/>
        <s v="'5343814314682708" u="1"/>
        <s v="'8143814314682751" u="1"/>
        <s v="'2943814314672835" u="1"/>
        <s v="'2943814314672847" u="1"/>
        <s v="'5643814314682371" u="1"/>
        <s v="'5643814314682388" u="1"/>
        <s v="'3443814314686514" u="1"/>
        <s v="'4443814314671484" u="1"/>
        <s v="'1743814314676290" u="1"/>
        <s v="'7543814314689657" u="1"/>
        <s v="'7543814314689663" u="1"/>
        <s v="'7543814314689670" u="1"/>
        <s v="'3543814314690035" u="1"/>
        <s v="'3543814314690041" u="1"/>
        <s v="'2743814314693028" u="1"/>
        <s v="'2743814314693034" u="1"/>
        <s v="'0643814314684881" u="1"/>
        <s v="'8643814314672641" u="1"/>
        <s v="'8643814314672658" u="1"/>
        <s v="'8643814314672664" u="1"/>
        <s v="'8643814314672675" u="1"/>
        <s v="'8643814314672687" u="1"/>
        <s v="'8643814314672704" u="1"/>
        <s v="'8443814314691480" u="1"/>
        <s v="'8443814314691496" u="1"/>
        <s v="'8443814314691507" u="1"/>
        <s v="'8443814314681914" u="1"/>
        <s v="'8443814314681925" u="1"/>
        <s v="'7543814314682115" u="1"/>
        <s v="'7543814314682127" u="1"/>
        <s v="'1443814314689594" u="1"/>
        <s v="'1443814314689605" u="1"/>
        <s v="'1443814314689611" u="1"/>
        <s v="'7343814314693723" u="1"/>
        <s v="'7343814314693730" u="1"/>
        <s v="'7343814314693746" u="1"/>
        <s v="'1743814314693598" u="1"/>
        <s v="'1743814314693609" u="1"/>
        <s v="'7843814314686106" u="1"/>
        <s v="'7843814314686112" u="1"/>
        <s v="'7943814314679245" u="1"/>
        <s v="'3343814314688362" u="1"/>
        <s v="'3343814314688379" u="1"/>
        <s v="'5943814314679510" u="1"/>
        <s v="'5943814314679526" u="1"/>
        <s v="'5943814314679532" u="1"/>
        <s v="'5943814314679549" u="1"/>
        <s v="'3743814314682689" u="1"/>
        <s v="'5943814314674866" u="1"/>
        <s v="'5943814314692922" u="1"/>
        <s v="'5943814314692939" u="1"/>
        <s v="'5943814314679031" u="1"/>
        <s v="'5343814314676706" u="1"/>
        <s v="'3143814314680034" u="1"/>
        <s v="'3143814314680045" u="1"/>
        <s v="'3143814314689155" u="1"/>
        <s v="'3143814314689161" u="1"/>
        <s v="'3443814314691695" u="1"/>
        <s v="'3443814314691706" u="1"/>
        <s v="'3443814314691712" u="1"/>
        <s v="'3443814314691735" u="1"/>
        <s v="'5143814314685795" u="1"/>
        <s v="'5143814314685818" u="1"/>
        <s v="'5143814314685824" u="1"/>
        <s v="'3343814314692577" u="1"/>
        <s v="'3343814314692583" u="1"/>
        <s v="'3343814314692590" u="1"/>
        <s v="'4043814314683153" u="1"/>
        <s v="'4043814314683176" u="1"/>
        <s v="'4043814314683182" u="1"/>
        <s v="'4043814314683199" u="1"/>
        <s v="'4043814314683200" u="1"/>
        <s v="'4043814314683216" u="1"/>
        <s v="'4043814314683222" u="1"/>
        <s v="'4043814314683239" u="1"/>
        <s v="'4043814314683245" u="1"/>
        <s v="'4043814314683251" u="1"/>
        <s v="'6643814314685037" u="1"/>
        <s v="'6643814314685043" u="1"/>
        <s v="'6643814314685050" u="1"/>
        <s v="'6643814314685066" u="1"/>
        <s v="'6643814314685072" u="1"/>
        <s v="'6643814314685089" u="1"/>
        <s v="'6643814314685095" u="1"/>
        <s v="'6643814314685141" u="1"/>
        <s v="'6643814314685158" u="1"/>
        <s v="'6643814314685193" u="1"/>
        <s v="'6643814314685204" u="1"/>
        <s v="'6643814314692615" u="1"/>
        <s v="'6643814314692621" u="1"/>
        <s v="'6643814314692638" u="1"/>
        <s v="'6643814314692644" u="1"/>
        <s v="'6643814314692655" u="1"/>
        <s v="'6643814314692667" u="1"/>
        <s v="'6643814314692673" u="1"/>
        <s v="'6643814314692680" u="1"/>
        <s v="'6643814314692696" u="1"/>
        <s v="'6643814314692707" u="1"/>
        <s v="'6643814314692713" u="1"/>
        <s v="'1743814314673755" u="1"/>
        <s v="'1743814314673761" u="1"/>
        <s v="'5743814314688114" u="1"/>
        <s v="'5743814314688125" u="1"/>
        <s v="'6243814314672284" u="1"/>
        <s v="'6243814314688891" u="1"/>
        <s v="'6243814314688902" u="1"/>
        <s v="'4343814314673527" u="1"/>
        <s v="'4343814314673533" u="1"/>
        <s v="'1443814314678684" u="1"/>
        <s v="'1043814314681497" u="1"/>
        <s v="'1043814314681508" u="1"/>
        <s v="'1043814314681514" u="1"/>
        <s v="'6743814314691969" u="1"/>
        <s v="'6743814314691975" u="1"/>
        <s v="'8443814314672774" u="1"/>
        <s v="'8443814314672785" u="1"/>
        <s v="'2143814314687039" u="1"/>
        <s v="'2143814314687045" u="1"/>
        <s v="'4443814314690056" u="1"/>
        <s v="'4443814314690062" u="1"/>
        <s v="'4443814314690085" u="1"/>
        <s v="'6943814314673319" u="1"/>
        <s v="'6943814314673325" u="1"/>
        <s v="'6943814314673331" u="1"/>
        <s v="'5343814314686904" u="1"/>
        <s v="'5343814314686915" u="1"/>
        <s v="'7043814314693525" u="1"/>
        <s v="'7043814314693531" u="1"/>
        <s v="'7043814314693548" u="1"/>
        <s v="'1743814314693680" u="1"/>
        <s v="'1743814314693696" u="1"/>
        <s v="'1743814314693707" u="1"/>
        <s v="'1743814314693713" u="1"/>
        <s v="'7643814314686809" u="1"/>
        <s v="'7643814314686815" u="1"/>
        <s v="'7643814314686821" u="1"/>
        <s v="'1343814314692962" u="1"/>
        <s v="'1343814314692979" u="1"/>
        <s v="'1343814314692985" u="1"/>
        <s v="'7943814314680005" u="1"/>
        <s v="'6843814314690747" u="1"/>
        <s v="'6843814314690753" u="1"/>
        <s v="'6843814314690760" u="1"/>
        <s v="'1343814314679186" u="1"/>
        <s v="'1343814314679192" u="1"/>
        <s v="'5343814314673568" u="1"/>
        <s v="'5343814314673574" u="1"/>
        <s v="'7043814314688581" u="1"/>
        <s v="'7043814314688598" u="1"/>
        <s v="'7043814314688615" u="1"/>
        <s v="'0643814314685425" u="1"/>
        <s v="'0643814314685437" u="1"/>
        <s v="'2643814314678603" u="1"/>
        <s v="'1743814314679732" u="1"/>
        <s v="'1743814314679749" u="1"/>
        <s v="'1743814314679755" u="1"/>
        <s v="'1743814314679761" u="1"/>
        <s v="'4243814314692805" u="1"/>
        <s v="'4243814314692811" u="1"/>
        <s v="'5643814314682428" u="1"/>
        <s v="'5643814314682434" u="1"/>
        <s v="'5643814314682445" u="1"/>
        <s v="'3143814314681535" u="1"/>
        <s v="'3143814314681541" u="1"/>
        <s v="'3143814314681558" u="1"/>
        <s v="'1043814314674875" u="1"/>
        <s v="'1043814314674898" u="1"/>
        <s v="'6143814314684375" u="1"/>
        <s v="'0843814314686051" u="1"/>
        <s v="'0643814314689790" u="1"/>
        <s v="'0643814314689805" u="1"/>
        <s v="'1943814314685445" u="1"/>
        <s v="'5043814314675572" u="1"/>
        <s v="'5043814314675589" u="1"/>
        <s v="'7643814314681176" u="1"/>
        <s v="'1343814314692370" u="1"/>
        <s v="'1343814314692386" u="1"/>
        <s v="'1343814314692392" u="1"/>
        <s v="'1343814314692403" u="1"/>
        <s v="'1343814314692410" u="1"/>
        <s v="'1343814314692426" u="1"/>
        <s v="'1343814314692432" u="1"/>
        <s v="'8443814314682033" u="1"/>
        <s v="'8443814314682040" u="1"/>
        <s v="'8443814314682056" u="1"/>
        <s v="'1343814314687435" u="1"/>
        <s v="'1343814314687453" u="1"/>
        <s v="'7243814314691634" u="1"/>
        <s v="'7243814314691645" u="1"/>
        <s v="'7243814314691657" u="1"/>
        <s v="'7243814314691663" u="1"/>
        <s v="'2743814314688815" u="1"/>
        <s v="'2743814314688821" u="1"/>
        <s v="'2743814314688838" u="1"/>
        <s v="'3443814314689779" u="1"/>
        <s v="'3443814314689785" u="1"/>
        <s v="'1743814314693483" u="1"/>
        <s v="'1743814314693490" u="1"/>
        <s v="'1743814314693505" u="1"/>
        <s v="'1743814314693517" u="1"/>
        <s v="'8643814314687862" u="1"/>
        <s v="'8643814314687879" u="1"/>
        <s v="'8643814314687902" u="1"/>
        <s v="'8643814314687919" u="1"/>
        <s v="'8643814314687925" u="1"/>
        <s v="'1143814314675682" u="1"/>
        <s v="'3443814314690263" u="1"/>
        <s v="'3443814314690270" u="1"/>
        <s v="'4443814314675725" u="1"/>
        <s v="'4443814314675737" u="1"/>
        <s v="'0743814314685394" u="1"/>
        <s v="'0743814314685411" u="1"/>
        <s v="'4943814314691370" u="1"/>
        <s v="'4943814314691386" u="1"/>
        <s v="'1043814314679103" u="1"/>
        <s v="'1043814314679132" u="1"/>
        <s v="'7343814314678949" u="1"/>
        <s v="'7343814314678955" u="1"/>
        <s v="'6243814314689815" u="1"/>
        <s v="'6243814314689827" u="1"/>
        <s v="'4243814314671467" u="1"/>
        <s v="'4243814314671473" u="1"/>
        <s v="'8643814314690651" u="1"/>
        <s v="'8643814314690668" u="1"/>
        <s v="'3343814314691744" u="1"/>
        <s v="'3343814314691755" u="1"/>
        <s v="'1443814314681778" u="1"/>
        <s v="'1443814314681784" u="1"/>
        <s v="'4143814314683334" u="1"/>
        <s v="'7443814314683038" u="1"/>
        <s v="'7443814314683044" u="1"/>
        <s v="'3743814314678157" u="1"/>
        <s v="'2943814314676755" u="1"/>
        <s v="'1443814314686749" u="1"/>
        <s v="'1743814314675064" u="1"/>
        <s v="'1743814314675075" u="1"/>
        <s v="'3343814314689431" u="1"/>
        <s v="'3343814314689448" u="1"/>
        <s v="'7643814314681003" u="1"/>
        <s v="'4943814314686931" u="1"/>
        <s v="'7443814314689361" u="1"/>
        <s v="'7443814314689378" u="1"/>
        <s v="'7443814314689384" u="1"/>
        <s v="'6943814314682402" u="1"/>
        <s v="'6943814314682419" u="1"/>
        <s v="'5443814314693150" u="1"/>
        <s v="'5443814314693166" u="1"/>
        <s v="'8943814314691054" u="1"/>
        <s v="'8943814314691065" u="1"/>
        <s v="'8943814314691077" u="1"/>
        <s v="'8943814314691083" u="1"/>
        <s v="'1643814314679574" u="1"/>
        <s v="'1643814314679585" u="1"/>
        <s v="'5643814314686987" u="1"/>
        <s v="'5643814314687025" u="1"/>
        <s v="'8443814314691900" u="1"/>
        <s v="'8443814314691916" u="1"/>
        <s v="'8343814314689335" u="1"/>
        <s v="'8343814314689347" u="1"/>
        <s v="'8343814314689353" u="1"/>
        <s v="'8543814314670955" u="1"/>
        <s v="'8543814314670961" u="1"/>
        <s v="'8543814314670978" u="1"/>
        <s v="'8543814314675356" u="1"/>
        <s v="'0343814314674329" u="1"/>
        <s v="'0343814314674335" u="1"/>
        <s v="'0343814314674341" u="1"/>
        <s v="'0343814314674358" u="1"/>
        <s v="'8643814314686482" u="1"/>
        <s v="'8643814314686499" u="1"/>
        <s v="'7343814314679074" u="1"/>
        <s v="'3343814314674734" u="1"/>
        <s v="'3343814314674745" u="1"/>
        <s v="'3343814314674757" u="1"/>
        <s v="'6043814314687822" u="1"/>
        <s v="'6043814314687839" u="1"/>
        <s v="'2443814314691268" u="1"/>
        <s v="'2443814314691274" u="1"/>
        <s v="'2443814314691285" u="1"/>
        <s v="'2443814314691297" u="1"/>
        <s v="'3743814314678065" u="1"/>
        <s v="'3343814314690018" u="1"/>
        <s v="'3343814314690024" u="1"/>
        <s v="'3143814314689092" u="1"/>
        <s v="'3143814314689103" u="1"/>
        <s v="'3143814314689110" u="1"/>
        <s v="'0643814314676775" u="1"/>
        <s v="'4443814314683077" u="1"/>
        <s v="'4443814314683083" u="1"/>
        <s v="'8443814314675549" u="1"/>
        <s v="'6343814314679684" u="1"/>
        <s v="'6343814314679695" u="1"/>
        <s v="'9543814314683969" u="1"/>
        <s v="'9543814314683975" u="1"/>
        <s v="'9543814314684007" u="1"/>
        <s v="'9043814314688144" u="1"/>
        <s v="'9043814314688155" u="1"/>
        <s v="'9043814314688455" u="1"/>
        <s v="'9043814314688461" u="1"/>
        <s v="'9043814314688478" u="1"/>
        <s v="'7143814314675881" u="1"/>
        <s v="'0643814314681575" u="1"/>
        <s v="'0643814314681587" u="1"/>
        <s v="'0643814314681593" u="1"/>
        <s v="'0643814314681604" u="1"/>
        <s v="'3143814314688178" u="1"/>
        <s v="'3143814314688184" u="1"/>
        <s v="'5143814314689305" u="1"/>
        <s v="'5143814314689317" u="1"/>
        <s v="'5143814314689323" u="1"/>
        <s v="'2943814314681613" u="1"/>
        <s v="'2943814314681620" u="1"/>
        <s v="'2943814314674375" u="1"/>
        <s v="'2943814314674381" u="1"/>
        <s v="'5943814314689015" u="1"/>
        <s v="'5943814314689027" u="1"/>
        <s v="'6143814314678581" u="1"/>
        <s v="'7243814314686718" u="1"/>
        <s v="'2343814314691922" u="1"/>
        <s v="'2343814314691939" u="1"/>
        <s v="'2343814314691945" u="1"/>
        <s v="'2343814314691951" u="1"/>
        <s v="'5343814314685639" u="1"/>
        <s v="'8543814314683755" u="1"/>
        <s v="'2743814314672415" u="1"/>
        <s v="'0543814314678520" u="1"/>
        <s v="'7643814314688936" u="1"/>
        <s v="'7643814314688942" u="1"/>
        <s v="'1743814314675317" u="1"/>
        <s v="'3443814314673472" u="1"/>
        <s v="'3443814314673489" u="1"/>
        <s v="'5943814314689718" u="1"/>
        <s v="'5943814314689724" u="1"/>
        <s v="'5943814314689735" u="1"/>
        <s v="'6643814314685498" u="1"/>
        <s v="'6643814314685509" u="1"/>
        <s v="'6643814314685538" u="1"/>
        <s v="'6643814314685555" u="1"/>
        <s v="'6643814314685567" u="1"/>
        <s v="'3543814314673280" u="1"/>
        <s v="'3543814314673296" u="1"/>
        <s v="'9243814314692883" u="1"/>
        <s v="'9243814314692890" u="1"/>
        <s v="'5943814314688868" u="1"/>
        <s v="'0243814314671062" u="1"/>
        <s v="'0243814314671079" u="1"/>
        <s v="'2843814314689213" u="1"/>
        <s v="'2843814314689220" u="1"/>
        <s v="'0343814314689176" u="1"/>
        <s v="'0343814314689182" u="1"/>
        <s v="'0343814314689199" u="1"/>
        <s v="'0343814314689200" u="1"/>
        <s v="'5643814314670484" u="1"/>
        <s v="'4343814314682915" u="1"/>
        <s v="'4343814314682938" u="1"/>
        <s v="'7943814314674200" u="1"/>
        <s v="'7943814314674216" u="1"/>
        <s v="'7943814314674239" u="1"/>
        <s v="'3143814314675654" u="1"/>
        <s v="'3143814314675665" u="1"/>
        <s v="'3143814314688955" u="1"/>
        <s v="'3143814314688967" u="1"/>
        <s v="'1743814314675513" u="1"/>
        <s v="'1743814314675520" u="1"/>
        <s v="'3343814314673405" u="1"/>
        <s v="'3343814314673417" u="1"/>
        <s v="'3343814314673423" u="1"/>
        <s v="'7543814314674718" u="1"/>
        <s v="'7543814314674724" u="1"/>
        <s v="'1043814314686088" u="1"/>
        <s v="'1043814314686094" u="1"/>
        <s v="'8643814314674170" u="1"/>
        <s v="'8643814314674186" u="1"/>
        <s v="'0143814314679468" u="1"/>
        <s v="'0143814314679474" u="1"/>
        <s v="'8043814314689973" u="1"/>
        <s v="'8043814314689980" u="1"/>
        <s v="'1343814314678715" u="1"/>
        <s v="'0843814314683490" u="1"/>
        <s v="'0843814314683505" u="1"/>
        <s v="'0843814314683517" u="1"/>
        <s v="'0843814314683530" u="1"/>
        <s v="'3543814314682459" u="1"/>
        <s v="'3543814314682465" u="1"/>
        <s v="'1243814314689237" u="1"/>
        <s v="'1243814314689243" u="1"/>
        <s v="'1243814314689250" u="1"/>
        <s v="'2943814314672075" u="1"/>
        <s v="'2943814314672087" u="1"/>
        <s v="'9243814314674619" u="1"/>
        <s v="'9243814314674625" u="1"/>
        <s v="'8643814314683568" u="1"/>
        <s v="'8643814314683574" u="1"/>
        <s v="'8443814314693611" u="1"/>
        <s v="'8443814314693628" u="1"/>
        <s v="'8443814314693634" u="1"/>
        <s v="'9343814314673927" u="1"/>
        <s v="'0143814314688073" u="1"/>
        <s v="'0143814314688080" u="1"/>
        <s v="'4543814314693266" u="1"/>
        <s v="'4543814314693272" u="1"/>
        <s v="'8743814314686761" u="1"/>
        <s v="'8743814314686778" u="1"/>
        <s v="'1143814314672428" u="1"/>
        <s v="'1143814314672434" u="1"/>
        <s v="'1143814314672445" u="1"/>
        <s v="'1143814314672457" u="1"/>
        <s v="'1143814314672463" u="1"/>
        <s v="'1143814314672470" u="1"/>
        <s v="'1143814314688309" u="1"/>
        <s v="'1143814314688315" u="1"/>
        <s v="'1143814314688321" u="1"/>
        <s v="'1143814314688344" u="1"/>
        <s v="'7943814314679406" u="1"/>
        <s v="'7943814314679429" u="1"/>
        <s v="'7943814314679435" u="1"/>
        <s v="'0343814314689406" u="1"/>
        <s v="'0343814314689412" u="1"/>
        <s v="'7143814314687203" u="1"/>
        <s v="'7143814314687210" u="1"/>
        <s v="'7143814314687226" u="1"/>
        <s v="'1343814314687585" u="1"/>
        <s v="'1343814314687597" u="1"/>
        <s v="'8543814314683865" u="1"/>
        <s v="'4243814314675219" u="1"/>
        <s v="'4243814314675231" u="1"/>
        <s v="'4443814314688532" u="1"/>
        <s v="'5343814314672614" u="1"/>
        <s v="'3343814314670613" u="1"/>
        <s v="'3343814314670620" u="1"/>
        <s v="'3443814314690245" u="1"/>
        <s v="'3443814314690257" u="1"/>
        <s v="'8343814314679955" u="1"/>
        <s v="'8343814314679967" u="1"/>
        <s v="'0843814314684391" u="1"/>
        <s v="'1043814314691418" u="1"/>
      </sharedItems>
    </cacheField>
    <cacheField name="date Expedition" numFmtId="0">
      <sharedItems containsString="0" containsBlank="1" containsNumber="1" containsInteger="1" minValue="0" maxValue="20260630"/>
    </cacheField>
    <cacheField name="numero envoi" numFmtId="0">
      <sharedItems containsBlank="1" count="8000">
        <s v="E00000000000000"/>
        <s v="E20260601123351"/>
        <s v="E20260601123352"/>
        <s v="E20260601123353"/>
        <s v="E20260601123355"/>
        <s v="E20260601123356"/>
        <s v="E20260601123357"/>
        <s v="E20260601123358"/>
        <s v="E20260601123359"/>
        <s v="E20260601123361"/>
        <s v="E20260601123362"/>
        <s v="E20260601123364"/>
        <s v="E20260601123366"/>
        <s v="E20260601123367"/>
        <s v="E20260601123369"/>
        <s v="E20260601123370"/>
        <s v="E20260601123371"/>
        <s v="E20260601123373"/>
        <s v="E20260601123374"/>
        <s v="E20260601123375"/>
        <s v="E20260601208626"/>
        <s v="E20260601208627"/>
        <s v="E20260601208628"/>
        <s v="E20260601208629"/>
        <s v="E20260601228156"/>
        <s v="E20260601257675"/>
        <s v="E20260602145707"/>
        <s v="E20260602145708"/>
        <s v="E20260602145709"/>
        <s v="E20260602145710"/>
        <s v="E20260602145711"/>
        <s v="E20260602145712"/>
        <s v="E20260602145713"/>
        <s v="E20260602145714"/>
        <s v="E20260602145715"/>
        <s v="E20260602145716"/>
        <s v="E20260602145717"/>
        <s v="E20260602145718"/>
        <s v="E20260602145719"/>
        <s v="E20260602145720"/>
        <s v="E20260602145721"/>
        <s v="E20260602145722"/>
        <s v="E20260602145723"/>
        <s v="E20260602145724"/>
        <s v="E20260602145725"/>
        <s v="E20260602145726"/>
        <s v="E20260602145727"/>
        <s v="E20260602145728"/>
        <s v="E20260602145729"/>
        <s v="E20260602145730"/>
        <s v="E20260602145731"/>
        <s v="E20260602145732"/>
        <s v="E20260602145734"/>
        <s v="E20260602145735"/>
        <s v="E20260602145736"/>
        <s v="E20260602145737"/>
        <s v="E20260602236667"/>
        <s v="E20260602236668"/>
        <s v="E20260603141218"/>
        <s v="E20260603141219"/>
        <s v="E20260603141220"/>
        <s v="E20260603141221"/>
        <s v="E20260603141222"/>
        <s v="E20260603141223"/>
        <s v="E20260603141224"/>
        <s v="E20260603141227"/>
        <s v="E20260603141228"/>
        <s v="E20260603141229"/>
        <s v="E20260603141230"/>
        <s v="E20260603141231"/>
        <s v="E20260603141233"/>
        <s v="E20260603141235"/>
        <s v="E20260603141236"/>
        <s v="E20260603141237"/>
        <s v="E20260603141238"/>
        <s v="E20260603141239"/>
        <s v="E20260603141240"/>
        <s v="E20260603141245"/>
        <s v="E20260603141246"/>
        <s v="E20260603141247"/>
        <s v="E20260603141249"/>
        <s v="E20260603141250"/>
        <s v="E20260603227683"/>
        <s v="E20260603227684"/>
        <s v="E20260603227685"/>
        <s v="E20260603227686"/>
        <s v="E20260603227687"/>
        <s v="E20260603227688"/>
        <s v="E20260603227689"/>
        <s v="E20260603227690"/>
        <s v="E20260603227691"/>
        <s v="E20260603227692"/>
        <s v="E20260604138101"/>
        <s v="E20260604138102"/>
        <s v="E20260604138103"/>
        <s v="E20260604138104"/>
        <s v="E20260604138105"/>
        <s v="E20260604138106"/>
        <s v="E20260604138107"/>
        <s v="E20260604138108"/>
        <s v="E20260604138109"/>
        <s v="E20260604138110"/>
        <s v="E20260604138111"/>
        <s v="E20260604138112"/>
        <s v="E20260604138113"/>
        <s v="E20260604138114"/>
        <s v="E20260604138116"/>
        <s v="E20260604138117"/>
        <s v="E20260604138118"/>
        <s v="E20260604138119"/>
        <s v="E20260604138120"/>
        <s v="E20260604138121"/>
        <s v="E20260604234771"/>
        <s v="E20260605293901"/>
        <s v="E20260605293902"/>
        <s v="E20260605293903"/>
        <s v="E20260605293905"/>
        <s v="E20260605293907"/>
        <s v="E20260605293908"/>
        <s v="E20260605293909"/>
        <s v="E20260605293910"/>
        <s v="E20260605360669"/>
        <s v="E20260605360670"/>
        <s v="E20260605360671"/>
        <s v="E20260605360672"/>
        <s v="E20260605360673"/>
        <s v="E20260608138112"/>
        <s v="E20260608138113"/>
        <s v="E20260608138114"/>
        <s v="E20260608138115"/>
        <s v="E20260608138117"/>
        <s v="E20260608138118"/>
        <s v="E20260608138119"/>
        <s v="E20260608138120"/>
        <s v="E20260608138121"/>
        <s v="E20260608138123"/>
        <s v="E20260608138124"/>
        <s v="E20260608138126"/>
        <s v="E20260608138127"/>
        <s v="E20260608138128"/>
        <s v="E20260608138129"/>
        <s v="E20260608138130"/>
        <s v="E20260608138131"/>
        <s v="E20260608138133"/>
        <s v="E20260608138135"/>
        <s v="E20260608223920"/>
        <s v="E20260608223922"/>
        <s v="E20260608236352"/>
        <s v="E20260608236353"/>
        <s v="E20260608258255"/>
        <s v="E20260609142676"/>
        <s v="E20260609142677"/>
        <s v="E20260609142679"/>
        <s v="E20260609142680"/>
        <s v="E20260609142681"/>
        <s v="E20260609142682"/>
        <s v="E20260609142683"/>
        <s v="E20260609142684"/>
        <s v="E20260609142685"/>
        <s v="E20260609142686"/>
        <s v="E20260609142687"/>
        <s v="E20260609142688"/>
        <s v="E20260609142689"/>
        <s v="E20260609142690"/>
        <s v="E20260609142691"/>
        <s v="E20260609142693"/>
        <s v="E20260609228623"/>
        <s v="E20260609241033"/>
        <s v="E20260610138510"/>
        <s v="E20260610138511"/>
        <s v="E20260610138512"/>
        <s v="E20260610138513"/>
        <s v="E20260610138514"/>
        <s v="E20260610138515"/>
        <s v="E20260610138516"/>
        <s v="E20260610138517"/>
        <s v="E20260611132699"/>
        <s v="E20260611132700"/>
        <s v="E20260611132703"/>
        <s v="E20260611132704"/>
        <s v="E20260611132705"/>
        <s v="E20260611132706"/>
        <s v="E20260611132708"/>
        <s v="E20260611132709"/>
        <s v="E20260611132710"/>
        <s v="E20260611132711"/>
        <s v="E20260611132712"/>
        <s v="E20260611132713"/>
        <s v="E20260611132714"/>
        <s v="E20260611132715"/>
        <s v="E20260611132716"/>
        <s v="E20260611132717"/>
        <s v="E20260611132718"/>
        <s v="E20260611132719"/>
        <s v="E20260611132720"/>
        <s v="E20260611132721"/>
        <s v="E20260611132722"/>
        <s v="E20260611209679"/>
        <s v="E20260611211995"/>
        <s v="E20260612292179"/>
        <s v="E20260612292180"/>
        <s v="E20260612292181"/>
        <s v="E20260612292183"/>
        <s v="E20260612292184"/>
        <s v="E20260612356780"/>
        <s v="E20260612365665"/>
        <s v="E20260615003437"/>
        <s v="E20260615132194"/>
        <s v="E20260615132195"/>
        <s v="E20260615132197"/>
        <s v="E20260615132198"/>
        <s v="E20260615132199"/>
        <s v="E20260615132200"/>
        <s v="E20260615132201"/>
        <s v="E20260615132203"/>
        <s v="E20260615132204"/>
        <s v="E20260615132205"/>
        <s v="E20260615132206"/>
        <s v="E20260615132207"/>
        <s v="E20260615132208"/>
        <s v="E20260615132210"/>
        <s v="E20260615132211"/>
        <s v="E20260615132212"/>
        <s v="E20260615132213"/>
        <s v="E20260615213669"/>
        <s v="E20260616145577"/>
        <s v="E20260616145578"/>
        <s v="E20260616145579"/>
        <s v="E20260616145580"/>
        <s v="E20260616145582"/>
        <s v="E20260616145583"/>
        <s v="E20260616145584"/>
        <s v="E20260616145585"/>
        <s v="E20260617136472"/>
        <s v="E20260617136473"/>
        <s v="E20260617136474"/>
        <s v="E20260617136476"/>
        <s v="E20260617136477"/>
        <s v="E20260617136478"/>
        <s v="E20260617136479"/>
        <s v="E20260617136480"/>
        <s v="E20260617136481"/>
        <s v="E20260617136482"/>
        <s v="E20260617136483"/>
        <s v="E20260617136484"/>
        <s v="E20260617136485"/>
        <s v="E20260617223766"/>
        <s v="E20260617223767"/>
        <s v="E20260618134749"/>
        <s v="E20260618134750"/>
        <s v="E20260618134751"/>
        <s v="E20260618134752"/>
        <s v="E20260618134753"/>
        <s v="E20260618134754"/>
        <s v="E20260618134755"/>
        <s v="E20260618134756"/>
        <s v="E20260618134757"/>
        <s v="E20260618219122"/>
        <s v="E20260619122775"/>
        <s v="E20260619284055"/>
        <s v="E20260619284058"/>
        <s v="E20260619352701"/>
        <s v="E20260619364967"/>
        <s v="E20260622129322"/>
        <s v="E20260622129323"/>
        <s v="E20260622129324"/>
        <s v="E20260622129325"/>
        <s v="E20260622129326"/>
        <s v="E20260622129327"/>
        <s v="E20260622129329"/>
        <s v="E20260622129330"/>
        <s v="E20260622129331"/>
        <s v="E20260622129333"/>
        <s v="E20260622129334"/>
        <s v="E20260622129335"/>
        <s v="E20260622129336"/>
        <s v="E20260622129337"/>
        <s v="E20260622213008"/>
        <s v="E20260622213011"/>
        <s v="E20260622227103"/>
        <s v="E20260622230454"/>
        <s v="E20260623129965"/>
        <s v="E20260623129966"/>
        <s v="E20260623129967"/>
        <s v="E20260623129968"/>
        <s v="E20260623129969"/>
        <s v="E20260623129970"/>
        <s v="E20260623129971"/>
        <s v="E20260623129972"/>
        <s v="E20260623129973"/>
        <s v="E20260623129974"/>
        <s v="E20260623129975"/>
        <s v="E20260623129977"/>
        <s v="E20260623129978"/>
        <s v="E20260623129979"/>
        <s v="E20260623129980"/>
        <s v="E20260623129981"/>
        <s v="E20260623129983"/>
        <s v="E20260623129984"/>
        <s v="E20260623129985"/>
        <s v="E20260623129986"/>
        <s v="E20260623129987"/>
        <s v="E20260623129988"/>
        <s v="E20260623129989"/>
        <s v="E20260623129990"/>
        <s v="E20260623129991"/>
        <s v="E20260623129993"/>
        <s v="E20260623129994"/>
        <s v="E20260623129995"/>
        <s v="E20260623129996"/>
        <s v="E20260623129997"/>
        <s v="E20260623129998"/>
        <s v="E20260623129999"/>
        <s v="E20260623130000"/>
        <s v="E20260623130001"/>
        <s v="E20260623130002"/>
        <s v="E20260623130004"/>
        <s v="E20260623130005"/>
        <s v="E20260623214261"/>
        <s v="E20260623214262"/>
        <s v="E20260623214263"/>
        <s v="E20260623214264"/>
        <s v="E20260624006613"/>
        <s v="E20260624133051"/>
        <s v="E20260624133053"/>
        <s v="E20260624133054"/>
        <s v="E20260624133056"/>
        <s v="E20260624133058"/>
        <s v="E20260624133059"/>
        <s v="E20260624133060"/>
        <s v="E20260624133061"/>
        <s v="E20260624133062"/>
        <s v="E20260624133063"/>
        <s v="E20260624133064"/>
        <s v="E20260624133065"/>
        <s v="E20260624133066"/>
        <s v="E20260624133067"/>
        <s v="E20260624133068"/>
        <s v="E20260624133069"/>
        <s v="E20260624133070"/>
        <s v="E20260624133071"/>
        <s v="E20260624133072"/>
        <s v="E20260624133073"/>
        <s v="E20260624133074"/>
        <s v="E20260624133075"/>
        <s v="E20260624133076"/>
        <s v="E20260624133077"/>
        <s v="E20260624133079"/>
        <s v="E20260624133081"/>
        <s v="E20260624133083"/>
        <s v="E20260624133084"/>
        <s v="E20260624133085"/>
        <s v="E20260624133086"/>
        <s v="E20260624133087"/>
        <s v="E20260624133088"/>
        <s v="E20260624133089"/>
        <s v="E20260624133090"/>
        <s v="E20260624133091"/>
        <s v="E20260624133092"/>
        <s v="E20260624133093"/>
        <s v="E20260624133094"/>
        <s v="E20260624133095"/>
        <s v="E20260624133097"/>
        <s v="E20260624133099"/>
        <s v="E20260624133100"/>
        <s v="E20260624133101"/>
        <s v="E20260624133102"/>
        <s v="E20260624133104"/>
        <s v="E20260624133105"/>
        <s v="E20260624133106"/>
        <s v="E20260624133107"/>
        <s v="E20260624133108"/>
        <s v="E20260624133109"/>
        <s v="E20260624133111"/>
        <s v="E20260624133112"/>
        <s v="E20260624133113"/>
        <s v="E20260624133114"/>
        <s v="E20260624133115"/>
        <s v="E20260624133116"/>
        <s v="E20260624133117"/>
        <s v="E20260624133118"/>
        <s v="E20260624133119"/>
        <s v="E20260624133120"/>
        <s v="E20260624133121"/>
        <s v="E20260624133122"/>
        <s v="E20260624133123"/>
        <s v="E20260624133124"/>
        <s v="E20260624133125"/>
        <s v="E20260624133126"/>
        <s v="E20260624133127"/>
        <s v="E20260624133128"/>
        <s v="E20260624133129"/>
        <s v="E20260624133130"/>
        <s v="E20260624133131"/>
        <s v="E20260624133132"/>
        <s v="E20260624133133"/>
        <s v="E20260624133134"/>
        <s v="E20260624133135"/>
        <s v="E20260624133137"/>
        <s v="E20260624133138"/>
        <s v="E20260624133139"/>
        <s v="E20260624133140"/>
        <s v="E20260624133141"/>
        <s v="E20260624133142"/>
        <s v="E20260624133143"/>
        <s v="E20260624133144"/>
        <s v="E20260624133145"/>
        <s v="E20260624133146"/>
        <s v="E20260624133147"/>
        <s v="E20260624133148"/>
        <s v="E20260624133149"/>
        <s v="E20260624133150"/>
        <s v="E20260624133152"/>
        <s v="E20260624133153"/>
        <s v="E20260624133155"/>
        <s v="E20260624133157"/>
        <s v="E20260624215394"/>
        <s v="E20260624215395"/>
        <s v="E20260624215396"/>
        <s v="E20260624215397"/>
        <s v="E20260624215398"/>
        <s v="E20260624215399"/>
        <s v="E20260624215400"/>
        <s v="E20260624215401"/>
        <s v="E20260624215402"/>
        <s v="E20260624215403"/>
        <s v="E20260624229434"/>
        <s v="E20260624229435"/>
        <s v="E20260624233029"/>
        <s v="E20260625126394"/>
        <s v="E20260625126396"/>
        <s v="E20260625126397"/>
        <s v="E20260625126398"/>
        <s v="E20260625126399"/>
        <s v="E20260625126400"/>
        <s v="E20260625126401"/>
        <s v="E20260625126402"/>
        <s v="E20260625126404"/>
        <s v="E20260625126405"/>
        <s v="E20260625126406"/>
        <s v="E20260625126407"/>
        <s v="E20260625126408"/>
        <s v="E20260625126409"/>
        <s v="E20260625126411"/>
        <s v="E20260625126412"/>
        <s v="E20260625126413"/>
        <s v="E20260625126414"/>
        <s v="E20260625126416"/>
        <s v="E20260625126417"/>
        <s v="E20260625126418"/>
        <s v="E20260625126419"/>
        <s v="E20260625126420"/>
        <s v="E20260625126421"/>
        <s v="E20260625126423"/>
        <s v="E20260625126424"/>
        <s v="E20260625126425"/>
        <s v="E20260625126426"/>
        <s v="E20260625126427"/>
        <s v="E20260625126428"/>
        <s v="E20260625220562"/>
        <s v="E20260625220563"/>
        <s v="E20260625220564"/>
        <s v="E20260625220565"/>
        <s v="E20260625230435"/>
        <s v="E20260626115542"/>
        <s v="E20260626115551"/>
        <s v="E20260626115552"/>
        <s v="E20260626115553"/>
        <s v="E20260626269419"/>
        <s v="E20260626269420"/>
        <s v="E20260626269421"/>
        <s v="E20260626269422"/>
        <s v="E20260626269423"/>
        <s v="E20260626269424"/>
        <s v="E20260626269425"/>
        <s v="E20260626269426"/>
        <s v="E20260626269427"/>
        <s v="E20260626269428"/>
        <s v="E20260626269429"/>
        <s v="E20260626269430"/>
        <s v="E20260626269431"/>
        <s v="E20260626269432"/>
        <s v="E20260626269434"/>
        <s v="E20260626269435"/>
        <s v="E20260626334305"/>
        <s v="E20260627002480"/>
        <s v="E20260629134003"/>
        <s v="E20260629134004"/>
        <s v="E20260629134005"/>
        <s v="E20260629134006"/>
        <s v="E20260629134007"/>
        <s v="E20260629134008"/>
        <s v="E20260629134009"/>
        <s v="E20260629134010"/>
        <s v="E20260629134011"/>
        <s v="E20260629134012"/>
        <s v="E20260629134013"/>
        <s v="E20260630119133"/>
        <s v="E20260630119134"/>
        <s v="E20260630119135"/>
        <s v="E20260630119136"/>
        <s v="E20260630119137"/>
        <s v="E20260630119138"/>
        <s v="E20260630119139"/>
        <s v="E20260630119140"/>
        <s v="E20260630119141"/>
        <s v="E20260630119142"/>
        <s v="E20260630119143"/>
        <s v="E20260630119144"/>
        <s v="E20260630119145"/>
        <s v="E20260630119146"/>
        <s v="E20260630119147"/>
        <s v="E20260630119148"/>
        <s v="E20260630119149"/>
        <m/>
        <s v="E20260430006296" u="1"/>
        <s v="E20260504134111" u="1"/>
        <s v="E20260504134112" u="1"/>
        <s v="E20260505133407" u="1"/>
        <s v="E20260505133408" u="1"/>
        <s v="E20260505133409" u="1"/>
        <s v="E20260505133410" u="1"/>
        <s v="E20260505133411" u="1"/>
        <s v="E20260505133412" u="1"/>
        <s v="E20260505133413" u="1"/>
        <s v="E20260505133414" u="1"/>
        <s v="E20260505133415" u="1"/>
        <s v="E20260505218593" u="1"/>
        <s v="E20260506139176" u="1"/>
        <s v="E20260506139177" u="1"/>
        <s v="E20260506139178" u="1"/>
        <s v="E20260506139179" u="1"/>
        <s v="E20260506139180" u="1"/>
        <s v="E20260506139181" u="1"/>
        <s v="E20260506139182" u="1"/>
        <s v="E20260506139183" u="1"/>
        <s v="E20260506139185" u="1"/>
        <s v="E20260506139186" u="1"/>
        <s v="E20260506139188" u="1"/>
        <s v="E20260506139189" u="1"/>
        <s v="E20260506139190" u="1"/>
        <s v="E20260506139191" u="1"/>
        <s v="E20260506234359" u="1"/>
        <s v="E20260506245678" u="1"/>
        <s v="E20260506249909" u="1"/>
        <s v="E20260507460340" u="1"/>
        <s v="E20260507460341" u="1"/>
        <s v="E20260507460342" u="1"/>
        <s v="E20260507460343" u="1"/>
        <s v="E20260507460344" u="1"/>
        <s v="E20260507460345" u="1"/>
        <s v="E20260507460346" u="1"/>
        <s v="E20260507460347" u="1"/>
        <s v="E20260507460348" u="1"/>
        <s v="E20260507460349" u="1"/>
        <s v="E20260507460350" u="1"/>
        <s v="E20260507460351" u="1"/>
        <s v="E20260507460353" u="1"/>
        <s v="E20260507460354" u="1"/>
        <s v="E20260507460356" u="1"/>
        <s v="E20260507460357" u="1"/>
        <s v="E20260507460358" u="1"/>
        <s v="E20260507533828" u="1"/>
        <s v="E20260507533830" u="1"/>
        <s v="E20260507544780" u="1"/>
        <s v="E20260507551775" u="1"/>
        <s v="E20260511147183" u="1"/>
        <s v="E20260511147184" u="1"/>
        <s v="E20260511147185" u="1"/>
        <s v="E20260511147186" u="1"/>
        <s v="E20260511247033" u="1"/>
        <s v="E20260511247034" u="1"/>
        <s v="E20260511247035" u="1"/>
        <s v="E20260512145789" u="1"/>
        <s v="E20260512145790" u="1"/>
        <s v="E20260512145791" u="1"/>
        <s v="E20260512145792" u="1"/>
        <s v="E20260512145793" u="1"/>
        <s v="E20260512145794" u="1"/>
        <s v="E20260512145795" u="1"/>
        <s v="E20260512145796" u="1"/>
        <s v="E20260512145798" u="1"/>
        <s v="E20260512145799" u="1"/>
        <s v="E20260512145800" u="1"/>
        <s v="E20260512145801" u="1"/>
        <s v="E20260512145803" u="1"/>
        <s v="E20260512145804" u="1"/>
        <s v="E20260512145805" u="1"/>
        <s v="E20260512145807" u="1"/>
        <s v="E20260512145808" u="1"/>
        <s v="E20260512145809" u="1"/>
        <s v="E20260512145810" u="1"/>
        <s v="E20260512145812" u="1"/>
        <s v="E20260512145813" u="1"/>
        <s v="E20260512145815" u="1"/>
        <s v="E20260512145816" u="1"/>
        <s v="E20260512241355" u="1"/>
        <s v="E20260512241356" u="1"/>
        <s v="E20260512241357" u="1"/>
        <s v="E20260512273717" u="1"/>
        <s v="E20260512273718" u="1"/>
        <s v="E20260513285179" u="1"/>
        <s v="E20260513285180" u="1"/>
        <s v="E20260513285181" u="1"/>
        <s v="E20260513285182" u="1"/>
        <s v="E20260513285184" u="1"/>
        <s v="E20260513285185" u="1"/>
        <s v="E20260513285186" u="1"/>
        <s v="E20260513285187" u="1"/>
        <s v="E20260513285188" u="1"/>
        <s v="E20260513414242" u="1"/>
        <s v="E20260513445750" u="1"/>
        <s v="E20260515216947" u="1"/>
        <s v="E20260515216948" u="1"/>
        <s v="E20260515216949" u="1"/>
        <s v="E20260515295815" u="1"/>
        <s v="E20260515295816" u="1"/>
        <s v="E20260515295817" u="1"/>
        <s v="E20260515295818" u="1"/>
        <s v="E20260515295820" u="1"/>
        <s v="E20260515333328" u="1"/>
        <s v="E20260515333329" u="1"/>
        <s v="E20260518107653" u="1"/>
        <s v="E20260518225294" u="1"/>
        <s v="E20260518225295" u="1"/>
        <s v="E20260518225296" u="1"/>
        <s v="E20260518225298" u="1"/>
        <s v="E20260518225299" u="1"/>
        <s v="E20260518225300" u="1"/>
        <s v="E20260518225301" u="1"/>
        <s v="E20260518225302" u="1"/>
        <s v="E20260518225303" u="1"/>
        <s v="E20260518267060" u="1"/>
        <s v="E20260519131705" u="1"/>
        <s v="E20260519131707" u="1"/>
        <s v="E20260519131708" u="1"/>
        <s v="E20260519131709" u="1"/>
        <s v="E20260519131710" u="1"/>
        <s v="E20260519131711" u="1"/>
        <s v="E20260519131712" u="1"/>
        <s v="E20260519131713" u="1"/>
        <s v="E20260519131714" u="1"/>
        <s v="E20260519131717" u="1"/>
        <s v="E20260519131718" u="1"/>
        <s v="E20260519216318" u="1"/>
        <s v="E20260519216320" u="1"/>
        <s v="E20260519235328" u="1"/>
        <s v="E20260519235329" u="1"/>
        <s v="E20260519235330" u="1"/>
        <s v="E20260520139771" u="1"/>
        <s v="E20260520139772" u="1"/>
        <s v="E20260520139774" u="1"/>
        <s v="E20260520139775" u="1"/>
        <s v="E20260520139778" u="1"/>
        <s v="E20260520139779" u="1"/>
        <s v="E20260520139781" u="1"/>
        <s v="E20260520139782" u="1"/>
        <s v="E20260520139783" u="1"/>
        <s v="E20260520139784" u="1"/>
        <s v="E20260520139785" u="1"/>
        <s v="E20260520139786" u="1"/>
        <s v="E20260520139787" u="1"/>
        <s v="E20260520139789" u="1"/>
        <s v="E20260520139790" u="1"/>
        <s v="E20260520221339" u="1"/>
        <s v="E20260520221340" u="1"/>
        <s v="E20260520238414" u="1"/>
        <s v="E20260521132413" u="1"/>
        <s v="E20260521132414" u="1"/>
        <s v="E20260521132415" u="1"/>
        <s v="E20260521132416" u="1"/>
        <s v="E20260521132417" u="1"/>
        <s v="E20260521132418" u="1"/>
        <s v="E20260521132419" u="1"/>
        <s v="E20260522125999" u="1"/>
        <s v="E20260522126000" u="1"/>
        <s v="E20260522126007" u="1"/>
        <s v="E20260522126008" u="1"/>
        <s v="E20260522296494" u="1"/>
        <s v="E20260522296495" u="1"/>
        <s v="E20260522296496" u="1"/>
        <s v="E20260522296497" u="1"/>
        <s v="E20260522296498" u="1"/>
        <s v="E20260522296499" u="1"/>
        <s v="E20260522296500" u="1"/>
        <s v="E20260522296501" u="1"/>
        <s v="E20260522296502" u="1"/>
        <s v="E20260522296503" u="1"/>
        <s v="E20260522296504" u="1"/>
        <s v="E20260522296505" u="1"/>
        <s v="E20260522296506" u="1"/>
        <s v="E20260526151759" u="1"/>
        <s v="E20260526151760" u="1"/>
        <s v="E20260526151761" u="1"/>
        <s v="E20260526151762" u="1"/>
        <s v="E20260526151763" u="1"/>
        <s v="E20260526151764" u="1"/>
        <s v="E20260526151766" u="1"/>
        <s v="E20260526151767" u="1"/>
        <s v="E20260526151768" u="1"/>
        <s v="E20260526151769" u="1"/>
        <s v="E20260526151770" u="1"/>
        <s v="E20260526151771" u="1"/>
        <s v="E20260526151772" u="1"/>
        <s v="E20260526151773" u="1"/>
        <s v="E20260526151774" u="1"/>
        <s v="E20260526151775" u="1"/>
        <s v="E20260526151776" u="1"/>
        <s v="E20260526151777" u="1"/>
        <s v="E20260526254504" u="1"/>
        <s v="E20260526254506" u="1"/>
        <s v="E20260526254507" u="1"/>
        <s v="E20260527240031" u="1"/>
        <s v="E20260528142305" u="1"/>
        <s v="E20260528142306" u="1"/>
        <s v="E20260528142307" u="1"/>
        <s v="E20260528142308" u="1"/>
        <s v="E20260528142309" u="1"/>
        <s v="E20260528142310" u="1"/>
        <s v="E20260528142311" u="1"/>
        <s v="E20260528142312" u="1"/>
        <s v="E20260528142314" u="1"/>
        <s v="E20260528142315" u="1"/>
        <s v="E20260528142316" u="1"/>
        <s v="E20260528142317" u="1"/>
        <s v="E20260528142318" u="1"/>
        <s v="E20260528142319" u="1"/>
        <s v="E20260528142320" u="1"/>
        <s v="E20260528142321" u="1"/>
        <s v="E20260528142322" u="1"/>
        <s v="E20260528142323" u="1"/>
        <s v="E20260528142324" u="1"/>
        <s v="E20260528142325" u="1"/>
        <s v="E20260528142326" u="1"/>
        <s v="E20260528142327" u="1"/>
        <s v="E20260528142328" u="1"/>
        <s v="E20260528142329" u="1"/>
        <s v="E20260528142330" u="1"/>
        <s v="E20260528142331" u="1"/>
        <s v="E20260528142332" u="1"/>
        <s v="E20260528142333" u="1"/>
        <s v="E20260528142334" u="1"/>
        <s v="E20260528142335" u="1"/>
        <s v="E20260528142337" u="1"/>
        <s v="E20260528142338" u="1"/>
        <s v="E20260528142339" u="1"/>
        <s v="E20260528142340" u="1"/>
        <s v="E20260528233825" u="1"/>
        <s v="E20260528233826" u="1"/>
        <s v="E20260529148854" u="1"/>
        <s v="E20260529148855" u="1"/>
        <s v="E20260529148856" u="1"/>
        <s v="E20260529148857" u="1"/>
        <s v="E20260529148858" u="1"/>
        <s v="E20260529148859" u="1"/>
        <s v="E20260529148860" u="1"/>
        <s v="E20260529148861" u="1"/>
        <s v="E20260529148862" u="1"/>
        <s v="E20260529148863" u="1"/>
        <s v="E20260529148864" u="1"/>
        <s v="E20260529148865" u="1"/>
        <s v="E20260529148866" u="1"/>
        <s v="E20260529148867" u="1"/>
        <s v="E20260529148868" u="1"/>
        <s v="E20260529148869" u="1"/>
        <s v="E20260529148870" u="1"/>
        <s v="E20260529148871" u="1"/>
        <s v="E20260529148872" u="1"/>
        <s v="E20260529148873" u="1"/>
        <s v="E20260529148874" u="1"/>
        <s v="E20260529148875" u="1"/>
        <s v="E20260529148876" u="1"/>
        <s v="E20260529148877" u="1"/>
        <s v="E20260529148878" u="1"/>
        <s v="E20260529148879" u="1"/>
        <s v="E20260529148880" u="1"/>
        <s v="E20260529148881" u="1"/>
        <s v="E20260529148882" u="1"/>
        <s v="E20260529148883" u="1"/>
        <s v="E20260529148884" u="1"/>
        <s v="E20260529148885" u="1"/>
        <s v="E20260529148886" u="1"/>
        <s v="E20260529148887" u="1"/>
        <s v="E20260529148888" u="1"/>
        <s v="E20260505139231" u="1"/>
        <s v="E20260515218779" u="1"/>
        <s v="E20260401126237" u="1"/>
        <s v="E20260401126238" u="1"/>
        <s v="E20260401126239" u="1"/>
        <s v="E20260401126240" u="1"/>
        <s v="E20260401126241" u="1"/>
        <s v="E20260401126242" u="1"/>
        <s v="E20260401126243" u="1"/>
        <s v="E20260401126244" u="1"/>
        <s v="E20260401126245" u="1"/>
        <s v="E20260401126246" u="1"/>
        <s v="E20260401126247" u="1"/>
        <s v="E20260401126248" u="1"/>
        <s v="E20260401126249" u="1"/>
        <s v="E20260401126250" u="1"/>
        <s v="E20260401126251" u="1"/>
        <s v="E20260401126252" u="1"/>
        <s v="E20260401126253" u="1"/>
        <s v="E20260401126254" u="1"/>
        <s v="E20260401206009" u="1"/>
        <s v="E20260402135213" u="1"/>
        <s v="E20260402135216" u="1"/>
        <s v="E20260402135217" u="1"/>
        <s v="E20260402135218" u="1"/>
        <s v="E20260402135219" u="1"/>
        <s v="E20260402135221" u="1"/>
        <s v="E20260402135222" u="1"/>
        <s v="E20260402135223" u="1"/>
        <s v="E20260402237750" u="1"/>
        <s v="E20260402237751" u="1"/>
        <s v="E20260402237752" u="1"/>
        <s v="E20260403268607" u="1"/>
        <s v="E20260403268608" u="1"/>
        <s v="E20260403268609" u="1"/>
        <s v="E20260403268610" u="1"/>
        <s v="E20260403268612" u="1"/>
        <s v="E20260403324650" u="1"/>
        <s v="E20260407145250" u="1"/>
        <s v="E20260407145251" u="1"/>
        <s v="E20260407145252" u="1"/>
        <s v="E20260407145253" u="1"/>
        <s v="E20260408006071" u="1"/>
        <s v="E20260408143396" u="1"/>
        <s v="E20260408143397" u="1"/>
        <s v="E20260408143398" u="1"/>
        <s v="E20260408143399" u="1"/>
        <s v="E20260408143400" u="1"/>
        <s v="E20260408143401" u="1"/>
        <s v="E20260409144396" u="1"/>
        <s v="E20260409144397" u="1"/>
        <s v="E20260409144398" u="1"/>
        <s v="E20260409144399" u="1"/>
        <s v="E20260409144400" u="1"/>
        <s v="E20260409144401" u="1"/>
        <s v="E20260409144402" u="1"/>
        <s v="E20260409144403" u="1"/>
        <s v="E20260409144404" u="1"/>
        <s v="E20260409144405" u="1"/>
        <s v="E20260409144406" u="1"/>
        <s v="E20260409144407" u="1"/>
        <s v="E20260409144408" u="1"/>
        <s v="E20260409144409" u="1"/>
        <s v="E20260409144410" u="1"/>
        <s v="E20260409144411" u="1"/>
        <s v="E20260410303481" u="1"/>
        <s v="E20260410303482" u="1"/>
        <s v="E20260410303483" u="1"/>
        <s v="E20260410303484" u="1"/>
        <s v="E20260410303485" u="1"/>
        <s v="E20260410303486" u="1"/>
        <s v="E20260410303487" u="1"/>
        <s v="E20260410303488" u="1"/>
        <s v="E20260410303489" u="1"/>
        <s v="E20260410303491" u="1"/>
        <s v="E20260410303492" u="1"/>
        <s v="E20260410303493" u="1"/>
        <s v="E20260410369730" u="1"/>
        <s v="E20260410369731" u="1"/>
        <s v="E20260410376668" u="1"/>
        <s v="E20260413143030" u="1"/>
        <s v="E20260413143031" u="1"/>
        <s v="E20260413143032" u="1"/>
        <s v="E20260413143033" u="1"/>
        <s v="E20260413143034" u="1"/>
        <s v="E20260413143037" u="1"/>
        <s v="E20260413143038" u="1"/>
        <s v="E20260413143039" u="1"/>
        <s v="E20260413225995" u="1"/>
        <s v="E20260413225996" u="1"/>
        <s v="E20260414141715" u="1"/>
        <s v="E20260414141716" u="1"/>
        <s v="E20260414141717" u="1"/>
        <s v="E20260414141718" u="1"/>
        <s v="E20260414141719" u="1"/>
        <s v="E20260414141720" u="1"/>
        <s v="E20260414141721" u="1"/>
        <s v="E20260414141722" u="1"/>
        <s v="E20260414141724" u="1"/>
        <s v="E20260414141725" u="1"/>
        <s v="E20260414141726" u="1"/>
        <s v="E20260414141727" u="1"/>
        <s v="E20260414141728" u="1"/>
        <s v="E20260414141729" u="1"/>
        <s v="E20260414141730" u="1"/>
        <s v="E20260414141731" u="1"/>
        <s v="E20260414141732" u="1"/>
        <s v="E20260414224800" u="1"/>
        <s v="E20260414224801" u="1"/>
        <s v="E20260415136552" u="1"/>
        <s v="E20260415136553" u="1"/>
        <s v="E20260415136554" u="1"/>
        <s v="E20260415136555" u="1"/>
        <s v="E20260415136556" u="1"/>
        <s v="E20260415136558" u="1"/>
        <s v="E20260415136559" u="1"/>
        <s v="E20260415136560" u="1"/>
        <s v="E20260415136562" u="1"/>
        <s v="E20260415136563" u="1"/>
        <s v="E20260415136564" u="1"/>
        <s v="E20260415136565" u="1"/>
        <s v="E20260415136566" u="1"/>
        <s v="E20260415216629" u="1"/>
        <s v="E20260415216630" u="1"/>
        <s v="E20260416133412" u="1"/>
        <s v="E20260416133413" u="1"/>
        <s v="E20260416133414" u="1"/>
        <s v="E20260416133415" u="1"/>
        <s v="E20260416133416" u="1"/>
        <s v="E20260416133417" u="1"/>
        <s v="E20260416133418" u="1"/>
        <s v="E20260416133419" u="1"/>
        <s v="E20260416133420" u="1"/>
        <s v="E20260416133421" u="1"/>
        <s v="E20260416133422" u="1"/>
        <s v="E20260417120801" u="1"/>
        <s v="E20260417120811" u="1"/>
        <s v="E20260417281509" u="1"/>
        <s v="E20260417281511" u="1"/>
        <s v="E20260417281514" u="1"/>
        <s v="E20260417281516" u="1"/>
        <s v="E20260417281517" u="1"/>
        <s v="E20260417281518" u="1"/>
        <s v="E20260417281519" u="1"/>
        <s v="E20260417281521" u="1"/>
        <s v="E20260417281522" u="1"/>
        <s v="E20260417281523" u="1"/>
        <s v="E20260417281524" u="1"/>
        <s v="E20260417281525" u="1"/>
        <s v="E20260417281526" u="1"/>
        <s v="E20260417345649" u="1"/>
        <s v="E20260417345650" u="1"/>
        <s v="E20260420130447" u="1"/>
        <s v="E20260420130448" u="1"/>
        <s v="E20260420130449" u="1"/>
        <s v="E20260420130450" u="1"/>
        <s v="E20260420130451" u="1"/>
        <s v="E20260420130452" u="1"/>
        <s v="E20260420130454" u="1"/>
        <s v="E20260420130455" u="1"/>
        <s v="E20260420212003" u="1"/>
        <s v="E20260420212004" u="1"/>
        <s v="E20260421135623" u="1"/>
        <s v="E20260421135624" u="1"/>
        <s v="E20260421135625" u="1"/>
        <s v="E20260421135627" u="1"/>
        <s v="E20260421135628" u="1"/>
        <s v="E20260421135629" u="1"/>
        <s v="E20260421135630" u="1"/>
        <s v="E20260421135631" u="1"/>
        <s v="E20260421135633" u="1"/>
        <s v="E20260421135635" u="1"/>
        <s v="E20260421135637" u="1"/>
        <s v="E20260421135638" u="1"/>
        <s v="E20260421218947" u="1"/>
        <s v="E20260421218948" u="1"/>
        <s v="E20260421218949" u="1"/>
        <s v="E20260421218950" u="1"/>
        <s v="E20260422134563" u="1"/>
        <s v="E20260422134564" u="1"/>
        <s v="E20260422134565" u="1"/>
        <s v="E20260422134566" u="1"/>
        <s v="E20260422134568" u="1"/>
        <s v="E20260422134569" u="1"/>
        <s v="E20260422134570" u="1"/>
        <s v="E20260422134571" u="1"/>
        <s v="E20260422134572" u="1"/>
        <s v="E20260422134573" u="1"/>
        <s v="E20260422213277" u="1"/>
        <s v="E20260423133728" u="1"/>
        <s v="E20260423133729" u="1"/>
        <s v="E20260423133730" u="1"/>
        <s v="E20260423133731" u="1"/>
        <s v="E20260423133732" u="1"/>
        <s v="E20260423133733" u="1"/>
        <s v="E20260424120621" u="1"/>
        <s v="E20260424120628" u="1"/>
        <s v="E20260424281134" u="1"/>
        <s v="E20260424281135" u="1"/>
        <s v="E20260424281136" u="1"/>
        <s v="E20260424281137" u="1"/>
        <s v="E20260424281138" u="1"/>
        <s v="E20260424281139" u="1"/>
        <s v="E20260424281140" u="1"/>
        <s v="E20260424281141" u="1"/>
        <s v="E20260424281142" u="1"/>
        <s v="E20260424281143" u="1"/>
        <s v="E20260424281144" u="1"/>
        <s v="E20260427004414" u="1"/>
        <s v="E20260427139864" u="1"/>
        <s v="E20260427139865" u="1"/>
        <s v="E20260427139866" u="1"/>
        <s v="E20260427139867" u="1"/>
        <s v="E20260427139868" u="1"/>
        <s v="E20260427139869" u="1"/>
        <s v="E20260427139870" u="1"/>
        <s v="E20260427220818" u="1"/>
        <s v="E20260428143631" u="1"/>
        <s v="E20260428143632" u="1"/>
        <s v="E20260428143633" u="1"/>
        <s v="E20260428143634" u="1"/>
        <s v="E20260428143635" u="1"/>
        <s v="E20260428143636" u="1"/>
        <s v="E20260428143637" u="1"/>
        <s v="E20260428143638" u="1"/>
        <s v="E20260428143639" u="1"/>
        <s v="E20260428143640" u="1"/>
        <s v="E20260428143641" u="1"/>
        <s v="E20260428143642" u="1"/>
        <s v="E20260428143643" u="1"/>
        <s v="E20260428143644" u="1"/>
        <s v="E20260428143645" u="1"/>
        <s v="E20260428143646" u="1"/>
        <s v="E20260428143648" u="1"/>
        <s v="E20260428143649" u="1"/>
        <s v="E20260428143650" u="1"/>
        <s v="E20260428143651" u="1"/>
        <s v="E20260428143652" u="1"/>
        <s v="E20260428229502" u="1"/>
        <s v="E20260429137305" u="1"/>
        <s v="E20260429137306" u="1"/>
        <s v="E20260429137307" u="1"/>
        <s v="E20260429137308" u="1"/>
        <s v="E20260429137309" u="1"/>
        <s v="E20260429137310" u="1"/>
        <s v="E20260429137311" u="1"/>
        <s v="E20260430120163" u="1"/>
        <s v="E20260430120164" u="1"/>
        <s v="E20260430120165" u="1"/>
        <s v="E20260430120166" u="1"/>
        <s v="E20260430120167" u="1"/>
        <s v="E20260430120168" u="1"/>
        <s v="E20260430120169" u="1"/>
        <s v="E20260401131875" u="1"/>
        <s v="E20260402140673" u="1"/>
        <s v="E20260408149104" u="1"/>
        <s v="E20260303144210" u="1"/>
        <s v="E20260303144211" u="1"/>
        <s v="E20260303144214" u="1"/>
        <s v="E20260303144215" u="1"/>
        <s v="E20260303144216" u="1"/>
        <s v="E20260303144217" u="1"/>
        <s v="E20260303144218" u="1"/>
        <s v="E20260304143394" u="1"/>
        <s v="E20260304143396" u="1"/>
        <s v="E20260304143397" u="1"/>
        <s v="E20260304143398" u="1"/>
        <s v="E20260304143399" u="1"/>
        <s v="E20260304143400" u="1"/>
        <s v="E20260304143403" u="1"/>
        <s v="E20260304143404" u="1"/>
        <s v="E20260304143406" u="1"/>
        <s v="E20260304143408" u="1"/>
        <s v="E20260304225405" u="1"/>
        <s v="E20260304225407" u="1"/>
        <s v="E20260304225408" u="1"/>
        <s v="E20260304225409" u="1"/>
        <s v="E20260304241444" u="1"/>
        <s v="E20260305139691" u="1"/>
        <s v="E20260305139692" u="1"/>
        <s v="E20260305139693" u="1"/>
        <s v="E20260305139695" u="1"/>
        <s v="E20260305139696" u="1"/>
        <s v="E20260305139697" u="1"/>
        <s v="E20260305139698" u="1"/>
        <s v="E20260305139699" u="1"/>
        <s v="E20260305139702" u="1"/>
        <s v="E20260305139703" u="1"/>
        <s v="E20260305139704" u="1"/>
        <s v="E20260305139708" u="1"/>
        <s v="E20260305139709" u="1"/>
        <s v="E20260305139710" u="1"/>
        <s v="E20260305139713" u="1"/>
        <s v="E20260305139714" u="1"/>
        <s v="E20260305139715" u="1"/>
        <s v="E20260305139716" u="1"/>
        <s v="E20260305216312" u="1"/>
        <s v="E20260305216313" u="1"/>
        <s v="E20260305216314" u="1"/>
        <s v="E20260305216315" u="1"/>
        <s v="E20260305226161" u="1"/>
        <s v="E20260305236072" u="1"/>
        <s v="E20260305236073" u="1"/>
        <s v="E20260305248274" u="1"/>
        <s v="E20260306129568" u="1"/>
        <s v="E20260306129570" u="1"/>
        <s v="E20260306129576" u="1"/>
        <s v="E20260306129578" u="1"/>
        <s v="E20260306129584" u="1"/>
        <s v="E20260306129588" u="1"/>
        <s v="E20260306129590" u="1"/>
        <s v="E20260306235327" u="1"/>
        <s v="E20260306235328" u="1"/>
        <s v="E20260306235329" u="1"/>
        <s v="E20260306235330" u="1"/>
        <s v="E20260306235332" u="1"/>
        <s v="E20260306235333" u="1"/>
        <s v="E20260306235335" u="1"/>
        <s v="E20260306235336" u="1"/>
        <s v="E20260306235337" u="1"/>
        <s v="E20260306334873" u="1"/>
        <s v="E20260306334874" u="1"/>
        <s v="E20260306334875" u="1"/>
        <s v="E20260306334876" u="1"/>
        <s v="E20260306334877" u="1"/>
        <s v="E20260306334878" u="1"/>
        <s v="E20260306334880" u="1"/>
        <s v="E20260306334881" u="1"/>
        <s v="E20260306334882" u="1"/>
        <s v="E20260306383548" u="1"/>
        <s v="E20260309137639" u="1"/>
        <s v="E20260309137640" u="1"/>
        <s v="E20260309137641" u="1"/>
        <s v="E20260309137642" u="1"/>
        <s v="E20260309137643" u="1"/>
        <s v="E20260309137644" u="1"/>
        <s v="E20260309227797" u="1"/>
        <s v="E20260309262100" u="1"/>
        <s v="E20260310146218" u="1"/>
        <s v="E20260310146219" u="1"/>
        <s v="E20260310146220" u="1"/>
        <s v="E20260310146221" u="1"/>
        <s v="E20260310146222" u="1"/>
        <s v="E20260310146223" u="1"/>
        <s v="E20260310146225" u="1"/>
        <s v="E20260310146226" u="1"/>
        <s v="E20260310146227" u="1"/>
        <s v="E20260310146228" u="1"/>
        <s v="E20260310146229" u="1"/>
        <s v="E20260310146230" u="1"/>
        <s v="E20260310146231" u="1"/>
        <s v="E20260310146232" u="1"/>
        <s v="E20260310230436" u="1"/>
        <s v="E20260310234144" u="1"/>
        <s v="E20260311146172" u="1"/>
        <s v="E20260311146173" u="1"/>
        <s v="E20260311146174" u="1"/>
        <s v="E20260311146175" u="1"/>
        <s v="E20260311146176" u="1"/>
        <s v="E20260311146177" u="1"/>
        <s v="E20260311146178" u="1"/>
        <s v="E20260311146179" u="1"/>
        <s v="E20260311146180" u="1"/>
        <s v="E20260311146181" u="1"/>
        <s v="E20260311146182" u="1"/>
        <s v="E20260311146183" u="1"/>
        <s v="E20260311146184" u="1"/>
        <s v="E20260311146186" u="1"/>
        <s v="E20260311146187" u="1"/>
        <s v="E20260311146188" u="1"/>
        <s v="E20260311146189" u="1"/>
        <s v="E20260312141314" u="1"/>
        <s v="E20260312141315" u="1"/>
        <s v="E20260312141316" u="1"/>
        <s v="E20260312141317" u="1"/>
        <s v="E20260312141318" u="1"/>
        <s v="E20260312141319" u="1"/>
        <s v="E20260312141321" u="1"/>
        <s v="E20260312141322" u="1"/>
        <s v="E20260312256765" u="1"/>
        <s v="E20260313297911" u="1"/>
        <s v="E20260313297912" u="1"/>
        <s v="E20260313297913" u="1"/>
        <s v="E20260313297914" u="1"/>
        <s v="E20260313297915" u="1"/>
        <s v="E20260313297916" u="1"/>
        <s v="E20260313297917" u="1"/>
        <s v="E20260313297918" u="1"/>
        <s v="E20260313297919" u="1"/>
        <s v="E20260313297920" u="1"/>
        <s v="E20260313359717" u="1"/>
        <s v="E20260313359718" u="1"/>
        <s v="E20260316146163" u="1"/>
        <s v="E20260316146164" u="1"/>
        <s v="E20260316146165" u="1"/>
        <s v="E20260316230135" u="1"/>
        <s v="E20260317146783" u="1"/>
        <s v="E20260317146784" u="1"/>
        <s v="E20260317146785" u="1"/>
        <s v="E20260317146786" u="1"/>
        <s v="E20260317146787" u="1"/>
        <s v="E20260317231254" u="1"/>
        <s v="E20260318143483" u="1"/>
        <s v="E20260318143484" u="1"/>
        <s v="E20260318143485" u="1"/>
        <s v="E20260318143486" u="1"/>
        <s v="E20260318227077" u="1"/>
        <s v="E20260319142631" u="1"/>
        <s v="E20260319142632" u="1"/>
        <s v="E20260319142633" u="1"/>
        <s v="E20260319142634" u="1"/>
        <s v="E20260319142635" u="1"/>
        <s v="E20260319142636" u="1"/>
        <s v="E20260319142637" u="1"/>
        <s v="E20260319142638" u="1"/>
        <s v="E20260319142639" u="1"/>
        <s v="E20260319142640" u="1"/>
        <s v="E20260319247979" u="1"/>
        <s v="E20260320127787" u="1"/>
        <s v="E20260320293998" u="1"/>
        <s v="E20260320293999" u="1"/>
        <s v="E20260320294000" u="1"/>
        <s v="E20260320294001" u="1"/>
        <s v="E20260320294002" u="1"/>
        <s v="E20260320294003" u="1"/>
        <s v="E20260320357783" u="1"/>
        <s v="E20260323150998" u="1"/>
        <s v="E20260323150999" u="1"/>
        <s v="E20260323151000" u="1"/>
        <s v="E20260324153001" u="1"/>
        <s v="E20260324153002" u="1"/>
        <s v="E20260324153003" u="1"/>
        <s v="E20260324153004" u="1"/>
        <s v="E20260324153005" u="1"/>
        <s v="E20260324153006" u="1"/>
        <s v="E20260324153007" u="1"/>
        <s v="E20260324153008" u="1"/>
        <s v="E20260324153009" u="1"/>
        <s v="E20260324153011" u="1"/>
        <s v="E20260324153012" u="1"/>
        <s v="E20260324153013" u="1"/>
        <s v="E20260324153014" u="1"/>
        <s v="E20260324153015" u="1"/>
        <s v="E20260324153016" u="1"/>
        <s v="E20260324153017" u="1"/>
        <s v="E20260324153019" u="1"/>
        <s v="E20260324153020" u="1"/>
        <s v="E20260324239833" u="1"/>
        <s v="E20260324262442" u="1"/>
        <s v="E20260325144599" u="1"/>
        <s v="E20260325144600" u="1"/>
        <s v="E20260325144601" u="1"/>
        <s v="E20260325144602" u="1"/>
        <s v="E20260325144603" u="1"/>
        <s v="E20260325144604" u="1"/>
        <s v="E20260325144605" u="1"/>
        <s v="E20260325144606" u="1"/>
        <s v="E20260326142867" u="1"/>
        <s v="E20260326142868" u="1"/>
        <s v="E20260326142869" u="1"/>
        <s v="E20260326142870" u="1"/>
        <s v="E20260326142871" u="1"/>
        <s v="E20260326142872" u="1"/>
        <s v="E20260326142873" u="1"/>
        <s v="E20260326142874" u="1"/>
        <s v="E20260326142875" u="1"/>
        <s v="E20260326142876" u="1"/>
        <s v="E20260326142877" u="1"/>
        <s v="E20260326233009" u="1"/>
        <s v="E20260327299901" u="1"/>
        <s v="E20260327299902" u="1"/>
        <s v="E20260327299903" u="1"/>
        <s v="E20260327299904" u="1"/>
        <s v="E20260327299905" u="1"/>
        <s v="E20260330144914" u="1"/>
        <s v="E20260330144915" u="1"/>
        <s v="E20260330144916" u="1"/>
        <s v="E20260330144917" u="1"/>
        <s v="E20260330144918" u="1"/>
        <s v="E20260331131211" u="1"/>
        <s v="E20260331131212" u="1"/>
        <s v="E20260331131213" u="1"/>
        <s v="E20260331131214" u="1"/>
        <s v="E20260331131215" u="1"/>
        <s v="E20260331131216" u="1"/>
        <s v="E20260331131217" u="1"/>
        <s v="E20260331131218" u="1"/>
        <s v="E20260202137934" u="1"/>
        <s v="E20260202137935" u="1"/>
        <s v="E20260202137936" u="1"/>
        <s v="E20260202137937" u="1"/>
        <s v="E20260202137938" u="1"/>
        <s v="E20260202137939" u="1"/>
        <s v="E20260202137940" u="1"/>
        <s v="E20260203149794" u="1"/>
        <s v="E20260203149795" u="1"/>
        <s v="E20260204144409" u="1"/>
        <s v="E20260204144411" u="1"/>
        <s v="E20260205138656" u="1"/>
        <s v="E20260205138657" u="1"/>
        <s v="E20260205138658" u="1"/>
        <s v="E20260205138659" u="1"/>
        <s v="E20260206130667" u="1"/>
        <s v="E20260206130668" u="1"/>
        <s v="E20260206297282" u="1"/>
        <s v="E20260209148259" u="1"/>
        <s v="E20260209148262" u="1"/>
        <s v="E20260209148264" u="1"/>
        <s v="E20260209148265" u="1"/>
        <s v="E20260209235271" u="1"/>
        <s v="E20260209235272" u="1"/>
        <s v="E20260210146511" u="1"/>
        <s v="E20260210146512" u="1"/>
        <s v="E20260210146513" u="1"/>
        <s v="E20260210146514" u="1"/>
        <s v="E20260211145001" u="1"/>
        <s v="E20260211145003" u="1"/>
        <s v="E20260211145004" u="1"/>
        <s v="E20260211229504" u="1"/>
        <s v="E20260211229505" u="1"/>
        <s v="E20260212138699" u="1"/>
        <s v="E20260212138700" u="1"/>
        <s v="E20260212138701" u="1"/>
        <s v="E20260212138702" u="1"/>
        <s v="E20260212138703" u="1"/>
        <s v="E20260212138704" u="1"/>
        <s v="E20260213004477" u="1"/>
        <s v="E20260213305023" u="1"/>
        <s v="E20260213305024" u="1"/>
        <s v="E20260213305025" u="1"/>
        <s v="E20260213305026" u="1"/>
        <s v="E20260216143885" u="1"/>
        <s v="E20260216143886" u="1"/>
        <s v="E20260216143887" u="1"/>
        <s v="E20260216221941" u="1"/>
        <s v="E20260217140639" u="1"/>
        <s v="E20260217140640" u="1"/>
        <s v="E20260217140641" u="1"/>
        <s v="E20260217140642" u="1"/>
        <s v="E20260217140643" u="1"/>
        <s v="E20260217140644" u="1"/>
        <s v="E20260217140645" u="1"/>
        <s v="E20260217140646" u="1"/>
        <s v="E20260218133662" u="1"/>
        <s v="E20260218133663" u="1"/>
        <s v="E20260219134667" u="1"/>
        <s v="E20260219134669" u="1"/>
        <s v="E20260219134670" u="1"/>
        <s v="E20260219134671" u="1"/>
        <s v="E20260219204973" u="1"/>
        <s v="E20260220123712" u="1"/>
        <s v="E20260220289888" u="1"/>
        <s v="E20260220289889" u="1"/>
        <s v="E20260223139240" u="1"/>
        <s v="E20260223139241" u="1"/>
        <s v="E20260223139242" u="1"/>
        <s v="E20260223139243" u="1"/>
        <s v="E20260223139244" u="1"/>
        <s v="E20260223139245" u="1"/>
        <s v="E20260223139246" u="1"/>
        <s v="E20260224141845" u="1"/>
        <s v="E20260224141846" u="1"/>
        <s v="E20260224141847" u="1"/>
        <s v="E20260225134903" u="1"/>
        <s v="E20260225134904" u="1"/>
        <s v="E20260225134905" u="1"/>
        <s v="E20260225212104" u="1"/>
        <s v="E20260226140205" u="1"/>
        <s v="E20260223143891" u="1"/>
        <s v="E20251231003920" u="1"/>
        <s v="E20260102174210" u="1"/>
        <s v="E20260105316691" u="1"/>
        <s v="E20260105316692" u="1"/>
        <s v="E20260105316693" u="1"/>
        <s v="E20260106323328" u="1"/>
        <s v="E20260106323329" u="1"/>
        <s v="E20260106323330" u="1"/>
        <s v="E20260106323331" u="1"/>
        <s v="E20260106323332" u="1"/>
        <s v="E20260106323333" u="1"/>
        <s v="E20260106323334" u="1"/>
        <s v="E20260107234368" u="1"/>
        <s v="E20260107234369" u="1"/>
        <s v="E20260107234370" u="1"/>
        <s v="E20260107234371" u="1"/>
        <s v="E20260107234372" u="1"/>
        <s v="E20260108390253" u="1"/>
        <s v="E20260109434833" u="1"/>
        <s v="E20260109434834" u="1"/>
        <s v="E20260109434835" u="1"/>
        <s v="E20260112236797" u="1"/>
        <s v="E20260112268805" u="1"/>
        <s v="E20260112268806" u="1"/>
        <s v="E20260112268807" u="1"/>
        <s v="E20260112268808" u="1"/>
        <s v="E20260112268809" u="1"/>
        <s v="E20260113155624" u="1"/>
        <s v="E20260113155625" u="1"/>
        <s v="E20260113155626" u="1"/>
        <s v="E20260113155627" u="1"/>
        <s v="E20260114146836" u="1"/>
        <s v="E20260114146837" u="1"/>
        <s v="E20260115149928" u="1"/>
        <s v="E20260115149929" u="1"/>
        <s v="E20260115149930" u="1"/>
        <s v="E20260116230329" u="1"/>
        <s v="E20260116319209" u="1"/>
        <s v="E20260119160748" u="1"/>
        <s v="E20260119249453" u="1"/>
        <s v="E20260120155634" u="1"/>
        <s v="E20260121047982" u="1"/>
        <s v="E20260122148157" u="1"/>
        <s v="E20260122148159" u="1"/>
        <s v="E20260122232863" u="1"/>
        <s v="E20260123307468" u="1"/>
        <s v="E20260126150447" u="1"/>
        <s v="E20260126150448" u="1"/>
        <s v="E20260128145540" u="1"/>
        <s v="E20260128145541" u="1"/>
        <s v="E20260128145542" u="1"/>
        <s v="E20260128145543" u="1"/>
        <s v="E20260128145544" u="1"/>
        <s v="E20260128145545" u="1"/>
        <s v="E20260128145546" u="1"/>
        <s v="E20260128145547" u="1"/>
        <s v="E20260128145548" u="1"/>
        <s v="E20260128145549" u="1"/>
        <s v="E20260128145550" u="1"/>
        <s v="E20260128145552" u="1"/>
        <s v="E20260128145553" u="1"/>
        <s v="E20260129136835" u="1"/>
        <s v="E20260129136836" u="1"/>
        <s v="E20260129136837" u="1"/>
        <s v="E20260130132560" u="1"/>
        <s v="E20260130132561" u="1"/>
        <s v="E20260130132562" u="1"/>
        <s v="E20251201150559" u="1"/>
        <s v="E20251201150560" u="1"/>
        <s v="E20251201150562" u="1"/>
        <s v="E20251201150563" u="1"/>
        <s v="E20251201242939" u="1"/>
        <s v="E20251202058083" u="1"/>
        <s v="E20251202058084" u="1"/>
        <s v="E20251202169969" u="1"/>
        <s v="E20251202169970" u="1"/>
        <s v="E20251202169971" u="1"/>
        <s v="E20251202169972" u="1"/>
        <s v="E20251202169973" u="1"/>
        <s v="E20251203163809" u="1"/>
        <s v="E20251203163810" u="1"/>
        <s v="E20251203163811" u="1"/>
        <s v="E20251203163812" u="1"/>
        <s v="E20251203163813" u="1"/>
        <s v="E20251203163815" u="1"/>
        <s v="E20251203242003" u="1"/>
        <s v="E20251204161739" u="1"/>
        <s v="E20251204161740" u="1"/>
        <s v="E20251204161741" u="1"/>
        <s v="E20251204252179" u="1"/>
        <s v="E20251205324123" u="1"/>
        <s v="E20251205324124" u="1"/>
        <s v="E20251205324125" u="1"/>
        <s v="E20251208052948" u="1"/>
        <s v="E20251208163847" u="1"/>
        <s v="E20251208163848" u="1"/>
        <s v="E20251208228203" u="1"/>
        <s v="E20251208241995" u="1"/>
        <s v="E20251209056375" u="1"/>
        <s v="E20251209167961" u="1"/>
        <s v="E20251209167962" u="1"/>
        <s v="E20251209167963" u="1"/>
        <s v="E20251210052748" u="1"/>
        <s v="E20251210161624" u="1"/>
        <s v="E20251210161625" u="1"/>
        <s v="E20251210161626" u="1"/>
        <s v="E20251210161627" u="1"/>
        <s v="E20251210161628" u="1"/>
        <s v="E20251210238252" u="1"/>
        <s v="E20251211051274" u="1"/>
        <s v="E20251211157620" u="1"/>
        <s v="E20251211157621" u="1"/>
        <s v="E20251211157622" u="1"/>
        <s v="E20251211157623" u="1"/>
        <s v="E20251211157624" u="1"/>
        <s v="E20251211157625" u="1"/>
        <s v="E20251212315290" u="1"/>
        <s v="E20251212315291" u="1"/>
        <s v="E20251215165110" u="1"/>
        <s v="E20251215165111" u="1"/>
        <s v="E20251215165113" u="1"/>
        <s v="E20251215165114" u="1"/>
        <s v="E20251215165115" u="1"/>
        <s v="E20251215165116" u="1"/>
        <s v="E20251215165117" u="1"/>
        <s v="E20251215165118" u="1"/>
        <s v="E20251215165120" u="1"/>
        <s v="E20251215165121" u="1"/>
        <s v="E20251215165122" u="1"/>
        <s v="E20251215242095" u="1"/>
        <s v="E20251215242096" u="1"/>
        <s v="E20251215267114" u="1"/>
        <s v="E20251216050161" u="1"/>
        <s v="E20251216158592" u="1"/>
        <s v="E20251216158593" u="1"/>
        <s v="E20251216158594" u="1"/>
        <s v="E20251216158595" u="1"/>
        <s v="E20251216158596" u="1"/>
        <s v="E20251216158598" u="1"/>
        <s v="E20251216239697" u="1"/>
        <s v="E20251216255370" u="1"/>
        <s v="E20251216274789" u="1"/>
        <s v="E20251217154106" u="1"/>
        <s v="E20251217154107" u="1"/>
        <s v="E20251217154108" u="1"/>
        <s v="E20251217154109" u="1"/>
        <s v="E20251218145796" u="1"/>
        <s v="E20251218145797" u="1"/>
        <s v="E20251219281694" u="1"/>
        <s v="E20251219281695" u="1"/>
        <s v="E20251219281696" u="1"/>
        <s v="E20251219281697" u="1"/>
        <s v="E20251219281698" u="1"/>
        <s v="E20251219281699" u="1"/>
        <s v="E20251219281700" u="1"/>
        <s v="E20251219281701" u="1"/>
        <s v="E20251219281702" u="1"/>
        <s v="E20251219281703" u="1"/>
        <s v="E20251219281704" u="1"/>
        <s v="E20251219281705" u="1"/>
        <s v="E20251222144608" u="1"/>
        <s v="E20251222144609" u="1"/>
        <s v="E20251222144610" u="1"/>
        <s v="E20251223113242" u="1"/>
        <s v="E20251223113243" u="1"/>
        <s v="E20251223113244" u="1"/>
        <s v="E20251229090075" u="1"/>
        <s v="E20251229090076" u="1"/>
        <s v="E20251229090077" u="1"/>
        <s v="E20251230024924" u="1"/>
        <s v="E20251230077893" u="1"/>
        <s v="E20251230077894" u="1"/>
        <s v="E20251231051084" u="1"/>
        <s v="E20251231051085" u="1"/>
        <s v="E20251103144850" u="1"/>
        <s v="E20251103144851" u="1"/>
        <s v="E20251103144852" u="1"/>
        <s v="E20251103144853" u="1"/>
        <s v="E20251103144854" u="1"/>
        <s v="E20251104051699" u="1"/>
        <s v="E20251104161124" u="1"/>
        <s v="E20251104161125" u="1"/>
        <s v="E20251104161126" u="1"/>
        <s v="E20251105052569" u="1"/>
        <s v="E20251105052570" u="1"/>
        <s v="E20251106051433" u="1"/>
        <s v="E20251106051434" u="1"/>
        <s v="E20251106051435" u="1"/>
        <s v="E20251106158644" u="1"/>
        <s v="E20251106158645" u="1"/>
        <s v="E20251106158646" u="1"/>
        <s v="E20251106158647" u="1"/>
        <s v="E20251106158648" u="1"/>
        <s v="E20251106158650" u="1"/>
        <s v="E20251106239537" u="1"/>
        <s v="E20251107224394" u="1"/>
        <s v="E20251107224395" u="1"/>
        <s v="E20251107307992" u="1"/>
        <s v="E20251107307994" u="1"/>
        <s v="E20251107371623" u="1"/>
        <s v="E20251107388682" u="1"/>
        <s v="E20251110198123" u="1"/>
        <s v="E20251110279319" u="1"/>
        <s v="E20251112056649" u="1"/>
        <s v="E20251112167043" u="1"/>
        <s v="E20251112267997" u="1"/>
        <s v="E20251112267998" u="1"/>
        <s v="E20251112267999" u="1"/>
        <s v="E20251112268000" u="1"/>
        <s v="E20251112268001" u="1"/>
        <s v="E20251113052150" u="1"/>
        <s v="E20251113162548" u="1"/>
        <s v="E20251113162549" u="1"/>
        <s v="E20251113162550" u="1"/>
        <s v="E20251113162551" u="1"/>
        <s v="E20251113162552" u="1"/>
        <s v="E20251113162553" u="1"/>
        <s v="E20251113162554" u="1"/>
        <s v="E20251113162555" u="1"/>
        <s v="E20251113162556" u="1"/>
        <s v="E20251113162557" u="1"/>
        <s v="E20251114323781" u="1"/>
        <s v="E20251114323782" u="1"/>
        <s v="E20251117170720" u="1"/>
        <s v="E20251117170722" u="1"/>
        <s v="E20251117170723" u="1"/>
        <s v="E20251117170724" u="1"/>
        <s v="E20251117170725" u="1"/>
        <s v="E20251117243731" u="1"/>
        <s v="E20251118054849" u="1"/>
        <s v="E20251118165855" u="1"/>
        <s v="E20251118165856" u="1"/>
        <s v="E20251118165857" u="1"/>
        <s v="E20251118165858" u="1"/>
        <s v="E20251118165859" u="1"/>
        <s v="E20251118165860" u="1"/>
        <s v="E20251118165861" u="1"/>
        <s v="E20251118165862" u="1"/>
        <s v="E20251118165863" u="1"/>
        <s v="E20251118165864" u="1"/>
        <s v="E20251118165865" u="1"/>
        <s v="E20251119050890" u="1"/>
        <s v="E20251119158413" u="1"/>
        <s v="E20251119230882" u="1"/>
        <s v="E20251119248927" u="1"/>
        <s v="E20251120159648" u="1"/>
        <s v="E20251120159649" u="1"/>
        <s v="E20251120159650" u="1"/>
        <s v="E20251120159651" u="1"/>
        <s v="E20251120159652" u="1"/>
        <s v="E20251120159653" u="1"/>
        <s v="E20251120159654" u="1"/>
        <s v="E20251124245713" u="1"/>
        <s v="E20251125056294" u="1"/>
        <s v="E20251125171471" u="1"/>
        <s v="E20251125171472" u="1"/>
        <s v="E20251125171474" u="1"/>
        <s v="E20251125171475" u="1"/>
        <s v="E20251125171476" u="1"/>
        <s v="E20251125257489" u="1"/>
        <s v="E20251126054562" u="1"/>
        <s v="E20251126165058" u="1"/>
        <s v="E20251126165059" u="1"/>
        <s v="E20251126165060" u="1"/>
        <s v="E20251127054139" u="1"/>
        <s v="E20251127162653" u="1"/>
        <s v="E20251127162654" u="1"/>
        <s v="E20251127162655" u="1"/>
        <s v="E20251127162656" u="1"/>
        <s v="E20251127162657" u="1"/>
        <s v="E20251127162658" u="1"/>
        <s v="E20251127227835" u="1"/>
        <s v="E20251127227836" u="1"/>
        <s v="E20251128047918" u="1"/>
        <s v="E20251128149729" u="1"/>
        <s v="E20251128149730" u="1"/>
        <s v="E20251128149731" u="1"/>
        <s v="E20250930009226" u="1"/>
        <s v="E20251001236113" u="1"/>
        <s v="E20251001238585" u="1"/>
        <s v="E20251001238586" u="1"/>
        <s v="E20251001238587" u="1"/>
        <s v="E20251001238588" u="1"/>
        <s v="E20251001238589" u="1"/>
        <s v="E20251002251048" u="1"/>
        <s v="E20251002251049" u="1"/>
        <s v="E20251002251050" u="1"/>
        <s v="E20251002251051" u="1"/>
        <s v="E20251002251052" u="1"/>
        <s v="E20251002251053" u="1"/>
        <s v="E20251003381813" u="1"/>
        <s v="E20251003381814" u="1"/>
        <s v="E20251003381815" u="1"/>
        <s v="E20251003381816" u="1"/>
        <s v="E20251003381817" u="1"/>
        <s v="E20251003381818" u="1"/>
        <s v="E20251003381819" u="1"/>
        <s v="E20251003381820" u="1"/>
        <s v="E20251006247716" u="1"/>
        <s v="E20251006247717" u="1"/>
        <s v="E20251006250734" u="1"/>
        <s v="E20251006250735" u="1"/>
        <s v="E20251006250736" u="1"/>
        <s v="E20251006250737" u="1"/>
        <s v="E20251006250738" u="1"/>
        <s v="E20251006250739" u="1"/>
        <s v="E20251006250740" u="1"/>
        <s v="E20251006250741" u="1"/>
        <s v="E20251006250742" u="1"/>
        <s v="E20251006250743" u="1"/>
        <s v="E20251006250744" u="1"/>
        <s v="E20251006250745" u="1"/>
        <s v="E20251006250746" u="1"/>
        <s v="E20251006250747" u="1"/>
        <s v="E20251006250748" u="1"/>
        <s v="E20251006250749" u="1"/>
        <s v="E20251007259069" u="1"/>
        <s v="E20251007259070" u="1"/>
        <s v="E20251007259071" u="1"/>
        <s v="E20251007259072" u="1"/>
        <s v="E20251008251977" u="1"/>
        <s v="E20251008251978" u="1"/>
        <s v="E20251008251979" u="1"/>
        <s v="E20251008251980" u="1"/>
        <s v="E20251009234325" u="1"/>
        <s v="E20251009234326" u="1"/>
        <s v="E20251009245250" u="1"/>
        <s v="E20251009245251" u="1"/>
        <s v="E20251009245252" u="1"/>
        <s v="E20251009245253" u="1"/>
        <s v="E20251009245254" u="1"/>
        <s v="E20251009245255" u="1"/>
        <s v="E20251009245256" u="1"/>
        <s v="E20251010240649" u="1"/>
        <s v="E20251010332064" u="1"/>
        <s v="E20251010332065" u="1"/>
        <s v="E20251010332066" u="1"/>
        <s v="E20251010332067" u="1"/>
        <s v="E20251010332068" u="1"/>
        <s v="E20251010332069" u="1"/>
        <s v="E20251010332070" u="1"/>
        <s v="E20251010332071" u="1"/>
        <s v="E20251010332072" u="1"/>
        <s v="E20251010332073" u="1"/>
        <s v="E20251010332074" u="1"/>
        <s v="E20251010332075" u="1"/>
        <s v="E20251010332076" u="1"/>
        <s v="E20251010332077" u="1"/>
        <s v="E20251010332079" u="1"/>
        <s v="E20251010374457" u="1"/>
        <s v="E20251010395334" u="1"/>
        <s v="E20251013173803" u="1"/>
        <s v="E20251013173804" u="1"/>
        <s v="E20251013173805" u="1"/>
        <s v="E20251013173807" u="1"/>
        <s v="E20251013173808" u="1"/>
        <s v="E20251013173810" u="1"/>
        <s v="E20251013173811" u="1"/>
        <s v="E20251013240364" u="1"/>
        <s v="E20251013250905" u="1"/>
        <s v="E20251014006002" u="1"/>
        <s v="E20251014057204" u="1"/>
        <s v="E20251014172452" u="1"/>
        <s v="E20251014172453" u="1"/>
        <s v="E20251014172454" u="1"/>
        <s v="E20251014172455" u="1"/>
        <s v="E20251014172456" u="1"/>
        <s v="E20251014172457" u="1"/>
        <s v="E20251014172458" u="1"/>
        <s v="E20251014172459" u="1"/>
        <s v="E20251014172460" u="1"/>
        <s v="E20251014172462" u="1"/>
        <s v="E20251014172464" u="1"/>
        <s v="E20251014172467" u="1"/>
        <s v="E20251014172468" u="1"/>
        <s v="E20251014172469" u="1"/>
        <s v="E20251014172470" u="1"/>
        <s v="E20251014172471" u="1"/>
        <s v="E20251014172472" u="1"/>
        <s v="E20251014172473" u="1"/>
        <s v="E20251014172474" u="1"/>
        <s v="E20251014172475" u="1"/>
        <s v="E20251014172476" u="1"/>
        <s v="E20251014172477" u="1"/>
        <s v="E20251014172478" u="1"/>
        <s v="E20251014172479" u="1"/>
        <s v="E20251014238340" u="1"/>
        <s v="E20251014238341" u="1"/>
        <s v="E20251015165819" u="1"/>
        <s v="E20251015165820" u="1"/>
        <s v="E20251015165821" u="1"/>
        <s v="E20251015165822" u="1"/>
        <s v="E20251015165823" u="1"/>
        <s v="E20251015165824" u="1"/>
        <s v="E20251015165825" u="1"/>
        <s v="E20251015165826" u="1"/>
        <s v="E20251015165827" u="1"/>
        <s v="E20251015165828" u="1"/>
        <s v="E20251015165829" u="1"/>
        <s v="E20251015165830" u="1"/>
        <s v="E20251015165831" u="1"/>
        <s v="E20251015165833" u="1"/>
        <s v="E20251015165834" u="1"/>
        <s v="E20251015165835" u="1"/>
        <s v="E20251015165836" u="1"/>
        <s v="E20251015217607" u="1"/>
        <s v="E20251015228283" u="1"/>
        <s v="E20251016164918" u="1"/>
        <s v="E20251016164919" u="1"/>
        <s v="E20251016164920" u="1"/>
        <s v="E20251016164921" u="1"/>
        <s v="E20251016237009" u="1"/>
        <s v="E20251017233841" u="1"/>
        <s v="E20251017321323" u="1"/>
        <s v="E20251017321324" u="1"/>
        <s v="E20251017321326" u="1"/>
        <s v="E20251017321327" u="1"/>
        <s v="E20251017321328" u="1"/>
        <s v="E20251017321329" u="1"/>
        <s v="E20251017321330" u="1"/>
        <s v="E20251017321331" u="1"/>
        <s v="E20251017321332" u="1"/>
        <s v="E20251017321333" u="1"/>
        <s v="E20251017321334" u="1"/>
        <s v="E20251017321336" u="1"/>
        <s v="E20251017321337" u="1"/>
        <s v="E20251017321338" u="1"/>
        <s v="E20251017321339" u="1"/>
        <s v="E20251017321340" u="1"/>
        <s v="E20251017321341" u="1"/>
        <s v="E20251017321342" u="1"/>
        <s v="E20251017321343" u="1"/>
        <s v="E20251017321344" u="1"/>
        <s v="E20251017321345" u="1"/>
        <s v="E20251017321346" u="1"/>
        <s v="E20251017374848" u="1"/>
        <s v="E20251017374849" u="1"/>
        <s v="E20251018003910" u="1"/>
        <s v="E20251020174366" u="1"/>
        <s v="E20251020174367" u="1"/>
        <s v="E20251020174368" u="1"/>
        <s v="E20251020174369" u="1"/>
        <s v="E20251020174370" u="1"/>
        <s v="E20251020174371" u="1"/>
        <s v="E20251020174372" u="1"/>
        <s v="E20251020174373" u="1"/>
        <s v="E20251020174374" u="1"/>
        <s v="E20251020174375" u="1"/>
        <s v="E20251020174376" u="1"/>
        <s v="E20251020174377" u="1"/>
        <s v="E20251020174378" u="1"/>
        <s v="E20251020174379" u="1"/>
        <s v="E20251020174380" u="1"/>
        <s v="E20251020174381" u="1"/>
        <s v="E20251021169343" u="1"/>
        <s v="E20251021169344" u="1"/>
        <s v="E20251021169345" u="1"/>
        <s v="E20251021169346" u="1"/>
        <s v="E20251021169347" u="1"/>
        <s v="E20251021169348" u="1"/>
        <s v="E20251021169349" u="1"/>
        <s v="E20251021169350" u="1"/>
        <s v="E20251021169352" u="1"/>
        <s v="E20251021169353" u="1"/>
        <s v="E20251021169354" u="1"/>
        <s v="E20251021169355" u="1"/>
        <s v="E20251021169356" u="1"/>
        <s v="E20251021169357" u="1"/>
        <s v="E20251021169358" u="1"/>
        <s v="E20251021169359" u="1"/>
        <s v="E20251021169360" u="1"/>
        <s v="E20251021169361" u="1"/>
        <s v="E20251021169362" u="1"/>
        <s v="E20251021169363" u="1"/>
        <s v="E20251021169364" u="1"/>
        <s v="E20251021169366" u="1"/>
        <s v="E20251021169367" u="1"/>
        <s v="E20251021169368" u="1"/>
        <s v="E20251021169369" u="1"/>
        <s v="E20251021169370" u="1"/>
        <s v="E20251021169371" u="1"/>
        <s v="E20251021169372" u="1"/>
        <s v="E20251021169373" u="1"/>
        <s v="E20251021169374" u="1"/>
        <s v="E20251021169375" u="1"/>
        <s v="E20251021169376" u="1"/>
        <s v="E20251021169377" u="1"/>
        <s v="E20251021169378" u="1"/>
        <s v="E20251021169379" u="1"/>
        <s v="E20251021236351" u="1"/>
        <s v="E20251021245981" u="1"/>
        <s v="E20251022165176" u="1"/>
        <s v="E20251022165177" u="1"/>
        <s v="E20251022165178" u="1"/>
        <s v="E20251022165180" u="1"/>
        <s v="E20251022165181" u="1"/>
        <s v="E20251022165182" u="1"/>
        <s v="E20251022165183" u="1"/>
        <s v="E20251022165184" u="1"/>
        <s v="E20251022225982" u="1"/>
        <s v="E20251023155432" u="1"/>
        <s v="E20251023155433" u="1"/>
        <s v="E20251023155434" u="1"/>
        <s v="E20251023155435" u="1"/>
        <s v="E20251023155437" u="1"/>
        <s v="E20251023235620" u="1"/>
        <s v="E20251024145075" u="1"/>
        <s v="E20251024223366" u="1"/>
        <s v="E20251024306719" u="1"/>
        <s v="E20251024306720" u="1"/>
        <s v="E20251024306721" u="1"/>
        <s v="E20251024364047" u="1"/>
        <s v="E20251027166528" u="1"/>
        <s v="E20251027166529" u="1"/>
        <s v="E20251028051609" u="1"/>
        <s v="E20251028159786" u="1"/>
        <s v="E20251028159787" u="1"/>
        <s v="E20251028159788" u="1"/>
        <s v="E20251028159789" u="1"/>
        <s v="E20251028159790" u="1"/>
        <s v="E20251029156920" u="1"/>
        <s v="E20251029156921" u="1"/>
        <s v="E20251030155416" u="1"/>
        <s v="E20251030155417" u="1"/>
        <s v="E20251030155418" u="1"/>
        <s v="E20251030155419" u="1"/>
        <s v="E20251030155420" u="1"/>
        <s v="E20251030155421" u="1"/>
        <s v="E20251030155422" u="1"/>
        <s v="E20251030155423" u="1"/>
        <s v="E20251031126773" u="1"/>
        <s v="E20251031126774" u="1"/>
        <s v="E20251031126775" u="1"/>
        <s v="E20251031126776" u="1"/>
        <s v="E20251031126777" u="1"/>
        <s v="E20251031126778" u="1"/>
        <s v="E20251031126779" u="1"/>
        <s v="E20250901042238" u="1"/>
        <s v="E20250901142593" u="1"/>
        <s v="E20250901209358" u="1"/>
        <s v="E20250902059128" u="1"/>
        <s v="E20250902166128" u="1"/>
        <s v="E20250902166129" u="1"/>
        <s v="E20250903059323" u="1"/>
        <s v="E20250903164878" u="1"/>
        <s v="E20250903164879" u="1"/>
        <s v="E20250903164880" u="1"/>
        <s v="E20250903164881" u="1"/>
        <s v="E20250903164882" u="1"/>
        <s v="E20250903164883" u="1"/>
        <s v="E20250903164884" u="1"/>
        <s v="E20250904058239" u="1"/>
        <s v="E20250904163941" u="1"/>
        <s v="E20250904163942" u="1"/>
        <s v="E20250904163943" u="1"/>
        <s v="E20250905319138" u="1"/>
        <s v="E20250905319139" u="1"/>
        <s v="E20250905319140" u="1"/>
        <s v="E20250905319141" u="1"/>
        <s v="E20250908170961" u="1"/>
        <s v="E20250908170962" u="1"/>
        <s v="E20250908170964" u="1"/>
        <s v="E20250908170965" u="1"/>
        <s v="E20250908170966" u="1"/>
        <s v="E20250908236035" u="1"/>
        <s v="E20250908236036" u="1"/>
        <s v="E20250909174587" u="1"/>
        <s v="E20250909174588" u="1"/>
        <s v="E20250909174590" u="1"/>
        <s v="E20250909174591" u="1"/>
        <s v="E20250909174592" u="1"/>
        <s v="E20250909174593" u="1"/>
        <s v="E20250909174594" u="1"/>
        <s v="E20250909174595" u="1"/>
        <s v="E20250909174597" u="1"/>
        <s v="E20250909174598" u="1"/>
        <s v="E20250909259445" u="1"/>
        <s v="E20250910058860" u="1"/>
        <s v="E20250910166477" u="1"/>
        <s v="E20250910166478" u="1"/>
        <s v="E20250910166479" u="1"/>
        <s v="E20250910166480" u="1"/>
        <s v="E20250910166481" u="1"/>
        <s v="E20250910225979" u="1"/>
        <s v="E20250911246195" u="1"/>
        <s v="E20250911257362" u="1"/>
        <s v="E20250915058459" u="1"/>
        <s v="E20250915179019" u="1"/>
        <s v="E20250915179020" u="1"/>
        <s v="E20250915179021" u="1"/>
        <s v="E20250915269198" u="1"/>
        <s v="E20250916178594" u="1"/>
        <s v="E20250916178595" u="1"/>
        <s v="E20250916178596" u="1"/>
        <s v="E20250916178597" u="1"/>
        <s v="E20250916257914" u="1"/>
        <s v="E20250916257915" u="1"/>
        <s v="E20250917058114" u="1"/>
        <s v="E20250917169240" u="1"/>
        <s v="E20250917169241" u="1"/>
        <s v="E20250917169242" u="1"/>
        <s v="E20250917169243" u="1"/>
        <s v="E20250917169246" u="1"/>
        <s v="E20250917169248" u="1"/>
        <s v="E20250917169249" u="1"/>
        <s v="E20250917238217" u="1"/>
        <s v="E20250917238218" u="1"/>
        <s v="E20250917238219" u="1"/>
        <s v="E20250918168320" u="1"/>
        <s v="E20250918168321" u="1"/>
        <s v="E20250918168322" u="1"/>
        <s v="E20250918168323" u="1"/>
        <s v="E20250918168324" u="1"/>
        <s v="E20250918168325" u="1"/>
        <s v="E20250918168326" u="1"/>
        <s v="E20250918168327" u="1"/>
        <s v="E20250918168328" u="1"/>
        <s v="E20250918168329" u="1"/>
        <s v="E20250918168330" u="1"/>
        <s v="E20250918168331" u="1"/>
        <s v="E20250919227426" u="1"/>
        <s v="E20250919312464" u="1"/>
        <s v="E20250919312465" u="1"/>
        <s v="E20250922058964" u="1"/>
        <s v="E20250922058965" u="1"/>
        <s v="E20250922058966" u="1"/>
        <s v="E20250922176383" u="1"/>
        <s v="E20250922176384" u="1"/>
        <s v="E20250922176385" u="1"/>
        <s v="E20250922176386" u="1"/>
        <s v="E20250922176387" u="1"/>
        <s v="E20250923057991" u="1"/>
        <s v="E20250923172211" u="1"/>
        <s v="E20250923172212" u="1"/>
        <s v="E20250923172213" u="1"/>
        <s v="E20250923172214" u="1"/>
        <s v="E20250923222790" u="1"/>
        <s v="E20250923249900" u="1"/>
        <s v="E20250924057246" u="1"/>
        <s v="E20250924171654" u="1"/>
        <s v="E20250924171655" u="1"/>
        <s v="E20250924171656" u="1"/>
        <s v="E20250925169221" u="1"/>
        <s v="E20250925169223" u="1"/>
        <s v="E20250925169224" u="1"/>
        <s v="E20250925169225" u="1"/>
        <s v="E20250925169226" u="1"/>
        <s v="E20250925242076" u="1"/>
        <s v="E20250926159652" u="1"/>
        <s v="E20250926238063" u="1"/>
        <s v="E20250926327152" u="1"/>
        <s v="E20250929179886" u="1"/>
        <s v="E20250929179887" u="1"/>
        <s v="E20250929179888" u="1"/>
        <s v="E20250929179889" u="1"/>
        <s v="E20250929179890" u="1"/>
        <s v="E20250929179891" u="1"/>
        <s v="E20250929179892" u="1"/>
        <s v="E20250929179893" u="1"/>
        <s v="E20250929179894" u="1"/>
        <s v="E20250930048303" u="1"/>
        <s v="E20250930166769" u="1"/>
        <s v="E20250930166770" u="1"/>
        <s v="E20250930166771" u="1"/>
        <s v="E20250930166772" u="1"/>
        <s v="E20250930166773" u="1"/>
        <s v="E20250930166774" u="1"/>
        <s v="E20250930166775" u="1"/>
        <s v="E20250930166776" u="1"/>
        <s v="E20250930166777" u="1"/>
        <s v="E20250930166778" u="1"/>
        <s v="E20250930166779" u="1"/>
        <s v="E20250930166780" u="1"/>
        <s v="E20250930166781" u="1"/>
        <s v="E20250723000037" u="1"/>
        <s v="E20250801241997" u="1"/>
        <s v="E20250801241998" u="1"/>
        <s v="E20250801241999" u="1"/>
        <s v="E20250801242000" u="1"/>
        <s v="E20250801242001" u="1"/>
        <s v="E20250801276839" u="1"/>
        <s v="E20250801283942" u="1"/>
        <s v="E20250804132540" u="1"/>
        <s v="E20250804132541" u="1"/>
        <s v="E20250804132542" u="1"/>
        <s v="E20250805042289" u="1"/>
        <s v="E20250805125649" u="1"/>
        <s v="E20250805125650" u="1"/>
        <s v="E20250805125651" u="1"/>
        <s v="E20250806116605" u="1"/>
        <s v="E20250806116606" u="1"/>
        <s v="E20250806116607" u="1"/>
        <s v="E20250806116608" u="1"/>
        <s v="E20250806116609" u="1"/>
        <s v="E20250806116612" u="1"/>
        <s v="E20250806116613" u="1"/>
        <s v="E20250806116614" u="1"/>
        <s v="E20250806116615" u="1"/>
        <s v="E20250806116616" u="1"/>
        <s v="E20250806116618" u="1"/>
        <s v="E20250806116619" u="1"/>
        <s v="E20250806116620" u="1"/>
        <s v="E20250806116621" u="1"/>
        <s v="E20250806116622" u="1"/>
        <s v="E20250806116623" u="1"/>
        <s v="E20250806154514" u="1"/>
        <s v="E20250806154515" u="1"/>
        <s v="E20250806159805" u="1"/>
        <s v="E20250806162419" u="1"/>
        <s v="E20250807038112" u="1"/>
        <s v="E20250807038113" u="1"/>
        <s v="E20250807115488" u="1"/>
        <s v="E20250807177827" u="1"/>
        <s v="E20250808207342" u="1"/>
        <s v="E20250811034574" u="1"/>
        <s v="E20250811108745" u="1"/>
        <s v="E20250811108746" u="1"/>
        <s v="E20250811108747" u="1"/>
        <s v="E20250811108748" u="1"/>
        <s v="E20250811108749" u="1"/>
        <s v="E20250811108750" u="1"/>
        <s v="E20250811147069" u="1"/>
        <s v="E20250811153566" u="1"/>
        <s v="E20250812102199" u="1"/>
        <s v="E20250812102200" u="1"/>
        <s v="E20250812102201" u="1"/>
        <s v="E20250812102202" u="1"/>
        <s v="E20250813034817" u="1"/>
        <s v="E20250813104146" u="1"/>
        <s v="E20250813104147" u="1"/>
        <s v="E20250813104148" u="1"/>
        <s v="E20250813147883" u="1"/>
        <s v="E20250814284983" u="1"/>
        <s v="E20250814284984" u="1"/>
        <s v="E20250814284985" u="1"/>
        <s v="E20250814284986" u="1"/>
        <s v="E20250814284987" u="1"/>
        <s v="E20250814284988" u="1"/>
        <s v="E20250814284989" u="1"/>
        <s v="E20250814284990" u="1"/>
        <s v="E20250814284991" u="1"/>
        <s v="E20250814284992" u="1"/>
        <s v="E20250814284993" u="1"/>
        <s v="E20250814284994" u="1"/>
        <s v="E20250814284995" u="1"/>
        <s v="E20250818036875" u="1"/>
        <s v="E20250818118682" u="1"/>
        <s v="E20250819116542" u="1"/>
        <s v="E20250820114589" u="1"/>
        <s v="E20250820114591" u="1"/>
        <s v="E20250820148999" u="1"/>
        <s v="E20250820155478" u="1"/>
        <s v="E20250820157237" u="1"/>
        <s v="E20250821034406" u="1"/>
        <s v="E20250821111343" u="1"/>
        <s v="E20250821111344" u="1"/>
        <s v="E20250821111345" u="1"/>
        <s v="E20250821111346" u="1"/>
        <s v="E20250821111347" u="1"/>
        <s v="E20250822164619" u="1"/>
        <s v="E20250822227406" u="1"/>
        <s v="E20250822227407" u="1"/>
        <s v="E20250822227408" u="1"/>
        <s v="E20250822227409" u="1"/>
        <s v="E20250822227411" u="1"/>
        <s v="E20250822227412" u="1"/>
        <s v="E20250822227413" u="1"/>
        <s v="E20250822227415" u="1"/>
        <s v="E20250822227416" u="1"/>
        <s v="E20250822227417" u="1"/>
        <s v="E20250822227418" u="1"/>
        <s v="E20250822227419" u="1"/>
        <s v="E20250822227420" u="1"/>
        <s v="E20250822258837" u="1"/>
        <s v="E20250822258838" u="1"/>
        <s v="E20250822266671" u="1"/>
        <s v="E20250825147629" u="1"/>
        <s v="E20250825147630" u="1"/>
        <s v="E20250825147631" u="1"/>
        <s v="E20250826052867" u="1"/>
        <s v="E20250826151064" u="1"/>
        <s v="E20250826151065" u="1"/>
        <s v="E20250826151066" u="1"/>
        <s v="E20250826151067" u="1"/>
        <s v="E20250826151068" u="1"/>
        <s v="E20250826151069" u="1"/>
        <s v="E20250826151070" u="1"/>
        <s v="E20250826151071" u="1"/>
        <s v="E20250826151072" u="1"/>
        <s v="E20250826151073" u="1"/>
        <s v="E20250826201936" u="1"/>
        <s v="E20250826211629" u="1"/>
        <s v="E20250827049762" u="1"/>
        <s v="E20250827144617" u="1"/>
        <s v="E20250827144618" u="1"/>
        <s v="E20250827144619" u="1"/>
        <s v="E20250827144620" u="1"/>
        <s v="E20250827144621" u="1"/>
        <s v="E20250827144622" u="1"/>
        <s v="E20250827144623" u="1"/>
        <s v="E20250827144624" u="1"/>
        <s v="E20250827144625" u="1"/>
        <s v="E20250827144626" u="1"/>
        <s v="E20250827144627" u="1"/>
        <s v="E20250827144628" u="1"/>
        <s v="E20250827144629" u="1"/>
        <s v="E20250827144630" u="1"/>
        <s v="E20250827144631" u="1"/>
        <s v="E20250827144632" u="1"/>
        <s v="E20250827144633" u="1"/>
        <s v="E20250828008593" u="1"/>
        <s v="E20250828145678" u="1"/>
        <s v="E20250828145679" u="1"/>
        <s v="E20250828145680" u="1"/>
        <s v="E20250828145681" u="1"/>
        <s v="E20250828145682" u="1"/>
        <s v="E20250828145686" u="1"/>
        <s v="E20250828145687" u="1"/>
        <s v="E20250828145688" u="1"/>
        <s v="E20250828192963" u="1"/>
        <s v="E20250828192964" u="1"/>
        <s v="E20250828192965" u="1"/>
        <s v="E20250828192966" u="1"/>
        <s v="E20250829006405" u="1"/>
        <s v="E20250829048455" u="1"/>
        <s v="E20250829142619" u="1"/>
        <s v="E20250829142620" u="1"/>
        <s v="E20250829142621" u="1"/>
        <s v="E20250829142622" u="1"/>
        <s v="E20250829142623" u="1"/>
        <s v="E20250829142624" u="1"/>
        <s v="E20250829142625" u="1"/>
        <s v="E20250829142626" u="1"/>
        <s v="E20250829142627" u="1"/>
        <s v="E20250829142628" u="1"/>
        <s v="E20250829142629" u="1"/>
        <s v="E20250625000131" u="1"/>
        <s v="E20250630007317" u="1"/>
        <s v="E20250630007318" u="1"/>
        <s v="E20250630007319" u="1"/>
        <s v="E20250630007321" u="1"/>
        <s v="E20250630009784" u="1"/>
        <s v="E20250701163692" u="1"/>
        <s v="E20250701163693" u="1"/>
        <s v="E20250701163694" u="1"/>
        <s v="E20250701163695" u="1"/>
        <s v="E20250701163697" u="1"/>
        <s v="E20250701163699" u="1"/>
        <s v="E20250701163700" u="1"/>
        <s v="E20250701163701" u="1"/>
        <s v="E20250701163702" u="1"/>
        <s v="E20250701163703" u="1"/>
        <s v="E20250701163704" u="1"/>
        <s v="E20250701163705" u="1"/>
        <s v="E20250701163706" u="1"/>
        <s v="E20250701163707" u="1"/>
        <s v="E20250701163708" u="1"/>
        <s v="E20250701163710" u="1"/>
        <s v="E20250701163711" u="1"/>
        <s v="E20250701163712" u="1"/>
        <s v="E20250701163713" u="1"/>
        <s v="E20250701163714" u="1"/>
        <s v="E20250701163715" u="1"/>
        <s v="E20250701230312" u="1"/>
        <s v="E20250701230313" u="1"/>
        <s v="E20250701230314" u="1"/>
        <s v="E20250701230315" u="1"/>
        <s v="E20250701255641" u="1"/>
        <s v="E20250701255643" u="1"/>
        <s v="E20250701257376" u="1"/>
        <s v="E20250702060312" u="1"/>
        <s v="E20250702060313" u="1"/>
        <s v="E20250702175206" u="1"/>
        <s v="E20250702175207" u="1"/>
        <s v="E20250702175209" u="1"/>
        <s v="E20250702175210" u="1"/>
        <s v="E20250702175211" u="1"/>
        <s v="E20250702175212" u="1"/>
        <s v="E20250702175213" u="1"/>
        <s v="E20250702175214" u="1"/>
        <s v="E20250702175215" u="1"/>
        <s v="E20250702175216" u="1"/>
        <s v="E20250702175218" u="1"/>
        <s v="E20250702175219" u="1"/>
        <s v="E20250702175220" u="1"/>
        <s v="E20250702175221" u="1"/>
        <s v="E20250702175222" u="1"/>
        <s v="E20250702175223" u="1"/>
        <s v="E20250702175224" u="1"/>
        <s v="E20250702175225" u="1"/>
        <s v="E20250702175226" u="1"/>
        <s v="E20250702175227" u="1"/>
        <s v="E20250702175228" u="1"/>
        <s v="E20250702175229" u="1"/>
        <s v="E20250702175230" u="1"/>
        <s v="E20250702175231" u="1"/>
        <s v="E20250702175232" u="1"/>
        <s v="E20250702175233" u="1"/>
        <s v="E20250702175234" u="1"/>
        <s v="E20250702175235" u="1"/>
        <s v="E20250702175237" u="1"/>
        <s v="E20250702175238" u="1"/>
        <s v="E20250702175239" u="1"/>
        <s v="E20250702175240" u="1"/>
        <s v="E20250702242488" u="1"/>
        <s v="E20250702242489" u="1"/>
        <s v="E20250702242490" u="1"/>
        <s v="E20250703062993" u="1"/>
        <s v="E20250703178222" u="1"/>
        <s v="E20250703178223" u="1"/>
        <s v="E20250703178224" u="1"/>
        <s v="E20250703178225" u="1"/>
        <s v="E20250703178226" u="1"/>
        <s v="E20250703178227" u="1"/>
        <s v="E20250703178230" u="1"/>
        <s v="E20250703178231" u="1"/>
        <s v="E20250703178232" u="1"/>
        <s v="E20250703178233" u="1"/>
        <s v="E20250703178234" u="1"/>
        <s v="E20250703178236" u="1"/>
        <s v="E20250703255694" u="1"/>
        <s v="E20250703255695" u="1"/>
        <s v="E20250703255696" u="1"/>
        <s v="E20250703270748" u="1"/>
        <s v="E20250704169476" u="1"/>
        <s v="E20250704169478" u="1"/>
        <s v="E20250704169486" u="1"/>
        <s v="E20250704247942" u="1"/>
        <s v="E20250704247943" u="1"/>
        <s v="E20250704338660" u="1"/>
        <s v="E20250704338661" u="1"/>
        <s v="E20250704338662" u="1"/>
        <s v="E20250704338664" u="1"/>
        <s v="E20250704338665" u="1"/>
        <s v="E20250704338667" u="1"/>
        <s v="E20250704338668" u="1"/>
        <s v="E20250704338669" u="1"/>
        <s v="E20250704338670" u="1"/>
        <s v="E20250704338671" u="1"/>
        <s v="E20250704338672" u="1"/>
        <s v="E20250704338675" u="1"/>
        <s v="E20250704338676" u="1"/>
        <s v="E20250704390143" u="1"/>
        <s v="E20250704390144" u="1"/>
        <s v="E20250704390148" u="1"/>
        <s v="E20250704399103" u="1"/>
        <s v="E20250704401383" u="1"/>
        <s v="E20250704407934" u="1"/>
        <s v="E20250707060621" u="1"/>
        <s v="E20250707181653" u="1"/>
        <s v="E20250707181654" u="1"/>
        <s v="E20250707181656" u="1"/>
        <s v="E20250707181657" u="1"/>
        <s v="E20250707181658" u="1"/>
        <s v="E20250707181659" u="1"/>
        <s v="E20250707181660" u="1"/>
        <s v="E20250707181661" u="1"/>
        <s v="E20250707181662" u="1"/>
        <s v="E20250707181663" u="1"/>
        <s v="E20250707181664" u="1"/>
        <s v="E20250707181665" u="1"/>
        <s v="E20250707181666" u="1"/>
        <s v="E20250707181667" u="1"/>
        <s v="E20250707181668" u="1"/>
        <s v="E20250707181669" u="1"/>
        <s v="E20250707181670" u="1"/>
        <s v="E20250707181671" u="1"/>
        <s v="E20250707181672" u="1"/>
        <s v="E20250707181673" u="1"/>
        <s v="E20250707181675" u="1"/>
        <s v="E20250707181676" u="1"/>
        <s v="E20250707181677" u="1"/>
        <s v="E20250707181679" u="1"/>
        <s v="E20250707181680" u="1"/>
        <s v="E20250707181681" u="1"/>
        <s v="E20250707181684" u="1"/>
        <s v="E20250707181685" u="1"/>
        <s v="E20250707181686" u="1"/>
        <s v="E20250707181687" u="1"/>
        <s v="E20250707181688" u="1"/>
        <s v="E20250707181689" u="1"/>
        <s v="E20250707181690" u="1"/>
        <s v="E20250707181691" u="1"/>
        <s v="E20250707181692" u="1"/>
        <s v="E20250707181693" u="1"/>
        <s v="E20250707181694" u="1"/>
        <s v="E20250707181695" u="1"/>
        <s v="E20250707181696" u="1"/>
        <s v="E20250707181697" u="1"/>
        <s v="E20250707181698" u="1"/>
        <s v="E20250707181699" u="1"/>
        <s v="E20250707181700" u="1"/>
        <s v="E20250707181701" u="1"/>
        <s v="E20250707181702" u="1"/>
        <s v="E20250707181703" u="1"/>
        <s v="E20250707181704" u="1"/>
        <s v="E20250707181705" u="1"/>
        <s v="E20250707181706" u="1"/>
        <s v="E20250707181707" u="1"/>
        <s v="E20250707181708" u="1"/>
        <s v="E20250707181709" u="1"/>
        <s v="E20250707181710" u="1"/>
        <s v="E20250707181711" u="1"/>
        <s v="E20250707181713" u="1"/>
        <s v="E20250707181714" u="1"/>
        <s v="E20250707181715" u="1"/>
        <s v="E20250707181716" u="1"/>
        <s v="E20250707181717" u="1"/>
        <s v="E20250707181718" u="1"/>
        <s v="E20250707181719" u="1"/>
        <s v="E20250707181720" u="1"/>
        <s v="E20250707181721" u="1"/>
        <s v="E20250707181722" u="1"/>
        <s v="E20250707181723" u="1"/>
        <s v="E20250707181724" u="1"/>
        <s v="E20250707181725" u="1"/>
        <s v="E20250707181726" u="1"/>
        <s v="E20250707181727" u="1"/>
        <s v="E20250707181728" u="1"/>
        <s v="E20250707181729" u="1"/>
        <s v="E20250707181730" u="1"/>
        <s v="E20250707181732" u="1"/>
        <s v="E20250707181733" u="1"/>
        <s v="E20250707181734" u="1"/>
        <s v="E20250707181735" u="1"/>
        <s v="E20250707181736" u="1"/>
        <s v="E20250707181737" u="1"/>
        <s v="E20250707181738" u="1"/>
        <s v="E20250707181739" u="1"/>
        <s v="E20250707181740" u="1"/>
        <s v="E20250707181741" u="1"/>
        <s v="E20250707181742" u="1"/>
        <s v="E20250707181743" u="1"/>
        <s v="E20250707181744" u="1"/>
        <s v="E20250707181745" u="1"/>
        <s v="E20250707181746" u="1"/>
        <s v="E20250707181748" u="1"/>
        <s v="E20250707181749" u="1"/>
        <s v="E20250707181750" u="1"/>
        <s v="E20250707181753" u="1"/>
        <s v="E20250707181754" u="1"/>
        <s v="E20250707181755" u="1"/>
        <s v="E20250707181756" u="1"/>
        <s v="E20250707181757" u="1"/>
        <s v="E20250707181758" u="1"/>
        <s v="E20250707181759" u="1"/>
        <s v="E20250707181760" u="1"/>
        <s v="E20250707181761" u="1"/>
        <s v="E20250707181763" u="1"/>
        <s v="E20250707181764" u="1"/>
        <s v="E20250707181765" u="1"/>
        <s v="E20250707181766" u="1"/>
        <s v="E20250707181767" u="1"/>
        <s v="E20250707181768" u="1"/>
        <s v="E20250707181769" u="1"/>
        <s v="E20250707181770" u="1"/>
        <s v="E20250707181771" u="1"/>
        <s v="E20250707181772" u="1"/>
        <s v="E20250707181773" u="1"/>
        <s v="E20250707181774" u="1"/>
        <s v="E20250707181775" u="1"/>
        <s v="E20250707181777" u="1"/>
        <s v="E20250707181778" u="1"/>
        <s v="E20250707181779" u="1"/>
        <s v="E20250707181780" u="1"/>
        <s v="E20250707181781" u="1"/>
        <s v="E20250707181782" u="1"/>
        <s v="E20250707181783" u="1"/>
        <s v="E20250707181784" u="1"/>
        <s v="E20250707181785" u="1"/>
        <s v="E20250707181786" u="1"/>
        <s v="E20250707181787" u="1"/>
        <s v="E20250707181788" u="1"/>
        <s v="E20250707181789" u="1"/>
        <s v="E20250707181790" u="1"/>
        <s v="E20250707181791" u="1"/>
        <s v="E20250707181792" u="1"/>
        <s v="E20250707181793" u="1"/>
        <s v="E20250707181794" u="1"/>
        <s v="E20250707181795" u="1"/>
        <s v="E20250707181797" u="1"/>
        <s v="E20250707181798" u="1"/>
        <s v="E20250707181799" u="1"/>
        <s v="E20250707181800" u="1"/>
        <s v="E20250707181801" u="1"/>
        <s v="E20250707181802" u="1"/>
        <s v="E20250707181803" u="1"/>
        <s v="E20250707181805" u="1"/>
        <s v="E20250707181806" u="1"/>
        <s v="E20250707181807" u="1"/>
        <s v="E20250707181808" u="1"/>
        <s v="E20250707181809" u="1"/>
        <s v="E20250707181810" u="1"/>
        <s v="E20250707181811" u="1"/>
        <s v="E20250707181812" u="1"/>
        <s v="E20250707181813" u="1"/>
        <s v="E20250707181814" u="1"/>
        <s v="E20250707181815" u="1"/>
        <s v="E20250707181816" u="1"/>
        <s v="E20250707181817" u="1"/>
        <s v="E20250707181818" u="1"/>
        <s v="E20250707181819" u="1"/>
        <s v="E20250707181820" u="1"/>
        <s v="E20250707181821" u="1"/>
        <s v="E20250707181822" u="1"/>
        <s v="E20250707181823" u="1"/>
        <s v="E20250707181824" u="1"/>
        <s v="E20250707181825" u="1"/>
        <s v="E20250707181826" u="1"/>
        <s v="E20250707181827" u="1"/>
        <s v="E20250707181828" u="1"/>
        <s v="E20250707181829" u="1"/>
        <s v="E20250707181830" u="1"/>
        <s v="E20250707181831" u="1"/>
        <s v="E20250707181833" u="1"/>
        <s v="E20250707181834" u="1"/>
        <s v="E20250707181835" u="1"/>
        <s v="E20250707181836" u="1"/>
        <s v="E20250707181837" u="1"/>
        <s v="E20250707181838" u="1"/>
        <s v="E20250707181839" u="1"/>
        <s v="E20250707181840" u="1"/>
        <s v="E20250707181841" u="1"/>
        <s v="E20250707181842" u="1"/>
        <s v="E20250707181843" u="1"/>
        <s v="E20250707181844" u="1"/>
        <s v="E20250707181845" u="1"/>
        <s v="E20250707181846" u="1"/>
        <s v="E20250707181847" u="1"/>
        <s v="E20250707181848" u="1"/>
        <s v="E20250707181849" u="1"/>
        <s v="E20250707181850" u="1"/>
        <s v="E20250707181851" u="1"/>
        <s v="E20250707181852" u="1"/>
        <s v="E20250707181853" u="1"/>
        <s v="E20250707181854" u="1"/>
        <s v="E20250707181855" u="1"/>
        <s v="E20250707181856" u="1"/>
        <s v="E20250707181858" u="1"/>
        <s v="E20250707181859" u="1"/>
        <s v="E20250707181860" u="1"/>
        <s v="E20250707181861" u="1"/>
        <s v="E20250707181862" u="1"/>
        <s v="E20250707181863" u="1"/>
        <s v="E20250707181864" u="1"/>
        <s v="E20250707181865" u="1"/>
        <s v="E20250707181866" u="1"/>
        <s v="E20250707181867" u="1"/>
        <s v="E20250707181868" u="1"/>
        <s v="E20250707181869" u="1"/>
        <s v="E20250707181870" u="1"/>
        <s v="E20250707181871" u="1"/>
        <s v="E20250707181873" u="1"/>
        <s v="E20250707181874" u="1"/>
        <s v="E20250707181875" u="1"/>
        <s v="E20250707181876" u="1"/>
        <s v="E20250707181877" u="1"/>
        <s v="E20250707181882" u="1"/>
        <s v="E20250707181883" u="1"/>
        <s v="E20250707181884" u="1"/>
        <s v="E20250707181886" u="1"/>
        <s v="E20250707181889" u="1"/>
        <s v="E20250707181890" u="1"/>
        <s v="E20250707181891" u="1"/>
        <s v="E20250707181892" u="1"/>
        <s v="E20250707181893" u="1"/>
        <s v="E20250707181894" u="1"/>
        <s v="E20250707181895" u="1"/>
        <s v="E20250707181896" u="1"/>
        <s v="E20250707181899" u="1"/>
        <s v="E20250707181900" u="1"/>
        <s v="E20250707181901" u="1"/>
        <s v="E20250707181902" u="1"/>
        <s v="E20250707181903" u="1"/>
        <s v="E20250707181905" u="1"/>
        <s v="E20250707181908" u="1"/>
        <s v="E20250707181909" u="1"/>
        <s v="E20250707181911" u="1"/>
        <s v="E20250707181912" u="1"/>
        <s v="E20250707181914" u="1"/>
        <s v="E20250707181915" u="1"/>
        <s v="E20250707181917" u="1"/>
        <s v="E20250707181919" u="1"/>
        <s v="E20250707181920" u="1"/>
        <s v="E20250707181921" u="1"/>
        <s v="E20250707181922" u="1"/>
        <s v="E20250707181923" u="1"/>
        <s v="E20250707181924" u="1"/>
        <s v="E20250707181926" u="1"/>
        <s v="E20250707181928" u="1"/>
        <s v="E20250707181929" u="1"/>
        <s v="E20250707181931" u="1"/>
        <s v="E20250707181932" u="1"/>
        <s v="E20250707181933" u="1"/>
        <s v="E20250707181935" u="1"/>
        <s v="E20250707181936" u="1"/>
        <s v="E20250707181937" u="1"/>
        <s v="E20250707181940" u="1"/>
        <s v="E20250707181941" u="1"/>
        <s v="E20250707181942" u="1"/>
        <s v="E20250707181944" u="1"/>
        <s v="E20250707181945" u="1"/>
        <s v="E20250707181946" u="1"/>
        <s v="E20250707181948" u="1"/>
        <s v="E20250707181949" u="1"/>
        <s v="E20250707250111" u="1"/>
        <s v="E20250707250112" u="1"/>
        <s v="E20250707250113" u="1"/>
        <s v="E20250707250114" u="1"/>
        <s v="E20250707250115" u="1"/>
        <s v="E20250707250116" u="1"/>
        <s v="E20250707250117" u="1"/>
        <s v="E20250707250118" u="1"/>
        <s v="E20250707250119" u="1"/>
        <s v="E20250707250120" u="1"/>
        <s v="E20250707250121" u="1"/>
        <s v="E20250707250122" u="1"/>
        <s v="E20250707250123" u="1"/>
        <s v="E20250707250124" u="1"/>
        <s v="E20250707250125" u="1"/>
        <s v="E20250707250126" u="1"/>
        <s v="E20250707250127" u="1"/>
        <s v="E20250707250128" u="1"/>
        <s v="E20250707250129" u="1"/>
        <s v="E20250707250130" u="1"/>
        <s v="E20250707250131" u="1"/>
        <s v="E20250707250132" u="1"/>
        <s v="E20250707250133" u="1"/>
        <s v="E20250707250134" u="1"/>
        <s v="E20250707250135" u="1"/>
        <s v="E20250707250136" u="1"/>
        <s v="E20250707250137" u="1"/>
        <s v="E20250707250138" u="1"/>
        <s v="E20250707250140" u="1"/>
        <s v="E20250707250141" u="1"/>
        <s v="E20250707250142" u="1"/>
        <s v="E20250707250143" u="1"/>
        <s v="E20250707250144" u="1"/>
        <s v="E20250707250145" u="1"/>
        <s v="E20250707250147" u="1"/>
        <s v="E20250707250148" u="1"/>
        <s v="E20250707250149" u="1"/>
        <s v="E20250707250150" u="1"/>
        <s v="E20250707250151" u="1"/>
        <s v="E20250707250152" u="1"/>
        <s v="E20250707250153" u="1"/>
        <s v="E20250707250154" u="1"/>
        <s v="E20250707250155" u="1"/>
        <s v="E20250707250156" u="1"/>
        <s v="E20250707250157" u="1"/>
        <s v="E20250707250158" u="1"/>
        <s v="E20250707250159" u="1"/>
        <s v="E20250707250160" u="1"/>
        <s v="E20250707250161" u="1"/>
        <s v="E20250707250162" u="1"/>
        <s v="E20250707250163" u="1"/>
        <s v="E20250707250164" u="1"/>
        <s v="E20250707250165" u="1"/>
        <s v="E20250707250166" u="1"/>
        <s v="E20250707250167" u="1"/>
        <s v="E20250707250168" u="1"/>
        <s v="E20250707250169" u="1"/>
        <s v="E20250707250170" u="1"/>
        <s v="E20250707250171" u="1"/>
        <s v="E20250707250172" u="1"/>
        <s v="E20250707250173" u="1"/>
        <s v="E20250707250175" u="1"/>
        <s v="E20250707250176" u="1"/>
        <s v="E20250707250177" u="1"/>
        <s v="E20250707250178" u="1"/>
        <s v="E20250707250179" u="1"/>
        <s v="E20250707250180" u="1"/>
        <s v="E20250707250181" u="1"/>
        <s v="E20250707250182" u="1"/>
        <s v="E20250707250183" u="1"/>
        <s v="E20250707250184" u="1"/>
        <s v="E20250707250185" u="1"/>
        <s v="E20250707261957" u="1"/>
        <s v="E20250707261959" u="1"/>
        <s v="E20250707261960" u="1"/>
        <s v="E20250707261961" u="1"/>
        <s v="E20250707265919" u="1"/>
        <s v="E20250707265920" u="1"/>
        <s v="E20250708063565" u="1"/>
        <s v="E20250708063566" u="1"/>
        <s v="E20250708185947" u="1"/>
        <s v="E20250708185948" u="1"/>
        <s v="E20250708185949" u="1"/>
        <s v="E20250708185950" u="1"/>
        <s v="E20250708185951" u="1"/>
        <s v="E20250708185952" u="1"/>
        <s v="E20250708185953" u="1"/>
        <s v="E20250708185955" u="1"/>
        <s v="E20250708185956" u="1"/>
        <s v="E20250708185957" u="1"/>
        <s v="E20250708185958" u="1"/>
        <s v="E20250708185959" u="1"/>
        <s v="E20250708185960" u="1"/>
        <s v="E20250708185961" u="1"/>
        <s v="E20250708185963" u="1"/>
        <s v="E20250708185965" u="1"/>
        <s v="E20250708185968" u="1"/>
        <s v="E20250708185969" u="1"/>
        <s v="E20250708185970" u="1"/>
        <s v="E20250708185971" u="1"/>
        <s v="E20250708185972" u="1"/>
        <s v="E20250708185973" u="1"/>
        <s v="E20250708185974" u="1"/>
        <s v="E20250708185975" u="1"/>
        <s v="E20250708185976" u="1"/>
        <s v="E20250708185977" u="1"/>
        <s v="E20250708185978" u="1"/>
        <s v="E20250708185979" u="1"/>
        <s v="E20250708185980" u="1"/>
        <s v="E20250708185981" u="1"/>
        <s v="E20250708185982" u="1"/>
        <s v="E20250708185983" u="1"/>
        <s v="E20250708185984" u="1"/>
        <s v="E20250708185985" u="1"/>
        <s v="E20250708185986" u="1"/>
        <s v="E20250708185987" u="1"/>
        <s v="E20250708185988" u="1"/>
        <s v="E20250708185989" u="1"/>
        <s v="E20250708185990" u="1"/>
        <s v="E20250708185991" u="1"/>
        <s v="E20250708185992" u="1"/>
        <s v="E20250708185993" u="1"/>
        <s v="E20250708185994" u="1"/>
        <s v="E20250708185995" u="1"/>
        <s v="E20250708185996" u="1"/>
        <s v="E20250708185997" u="1"/>
        <s v="E20250708185999" u="1"/>
        <s v="E20250708186000" u="1"/>
        <s v="E20250708186001" u="1"/>
        <s v="E20250708186002" u="1"/>
        <s v="E20250708186003" u="1"/>
        <s v="E20250708186004" u="1"/>
        <s v="E20250708186005" u="1"/>
        <s v="E20250708186006" u="1"/>
        <s v="E20250708186007" u="1"/>
        <s v="E20250708186008" u="1"/>
        <s v="E20250708186009" u="1"/>
        <s v="E20250708186010" u="1"/>
        <s v="E20250708186011" u="1"/>
        <s v="E20250708186012" u="1"/>
        <s v="E20250708186013" u="1"/>
        <s v="E20250708186014" u="1"/>
        <s v="E20250708186015" u="1"/>
        <s v="E20250708186016" u="1"/>
        <s v="E20250708186017" u="1"/>
        <s v="E20250708186019" u="1"/>
        <s v="E20250708186022" u="1"/>
        <s v="E20250708186023" u="1"/>
        <s v="E20250708186024" u="1"/>
        <s v="E20250708186025" u="1"/>
        <s v="E20250708186027" u="1"/>
        <s v="E20250708186028" u="1"/>
        <s v="E20250708186029" u="1"/>
        <s v="E20250708186030" u="1"/>
        <s v="E20250708186031" u="1"/>
        <s v="E20250708186033" u="1"/>
        <s v="E20250708186034" u="1"/>
        <s v="E20250708186035" u="1"/>
        <s v="E20250708186036" u="1"/>
        <s v="E20250708186037" u="1"/>
        <s v="E20250708186038" u="1"/>
        <s v="E20250708186039" u="1"/>
        <s v="E20250708186040" u="1"/>
        <s v="E20250708186041" u="1"/>
        <s v="E20250708186042" u="1"/>
        <s v="E20250708186043" u="1"/>
        <s v="E20250708186044" u="1"/>
        <s v="E20250708186045" u="1"/>
        <s v="E20250708186046" u="1"/>
        <s v="E20250708186047" u="1"/>
        <s v="E20250708186048" u="1"/>
        <s v="E20250708186049" u="1"/>
        <s v="E20250708186050" u="1"/>
        <s v="E20250708186051" u="1"/>
        <s v="E20250708186053" u="1"/>
        <s v="E20250708186054" u="1"/>
        <s v="E20250708186055" u="1"/>
        <s v="E20250708186056" u="1"/>
        <s v="E20250708186057" u="1"/>
        <s v="E20250708186058" u="1"/>
        <s v="E20250708186059" u="1"/>
        <s v="E20250708186060" u="1"/>
        <s v="E20250708186061" u="1"/>
        <s v="E20250708186062" u="1"/>
        <s v="E20250708186063" u="1"/>
        <s v="E20250708186064" u="1"/>
        <s v="E20250708186066" u="1"/>
        <s v="E20250708186067" u="1"/>
        <s v="E20250708186068" u="1"/>
        <s v="E20250708186069" u="1"/>
        <s v="E20250708186070" u="1"/>
        <s v="E20250708186071" u="1"/>
        <s v="E20250708186072" u="1"/>
        <s v="E20250708186074" u="1"/>
        <s v="E20250708186075" u="1"/>
        <s v="E20250708186077" u="1"/>
        <s v="E20250708186078" u="1"/>
        <s v="E20250708186079" u="1"/>
        <s v="E20250708186080" u="1"/>
        <s v="E20250708186081" u="1"/>
        <s v="E20250708186083" u="1"/>
        <s v="E20250708186084" u="1"/>
        <s v="E20250708186085" u="1"/>
        <s v="E20250708186086" u="1"/>
        <s v="E20250708186087" u="1"/>
        <s v="E20250708186088" u="1"/>
        <s v="E20250708186089" u="1"/>
        <s v="E20250708186090" u="1"/>
        <s v="E20250708186091" u="1"/>
        <s v="E20250708186092" u="1"/>
        <s v="E20250708259392" u="1"/>
        <s v="E20250708259394" u="1"/>
        <s v="E20250708259395" u="1"/>
        <s v="E20250708259396" u="1"/>
        <s v="E20250708259397" u="1"/>
        <s v="E20250708259398" u="1"/>
        <s v="E20250708259399" u="1"/>
        <s v="E20250708259400" u="1"/>
        <s v="E20250708259403" u="1"/>
        <s v="E20250708259404" u="1"/>
        <s v="E20250708259405" u="1"/>
        <s v="E20250708259407" u="1"/>
        <s v="E20250708259408" u="1"/>
        <s v="E20250708259409" u="1"/>
        <s v="E20250708273762" u="1"/>
        <s v="E20250708273763" u="1"/>
        <s v="E20250708273764" u="1"/>
        <s v="E20250708273765" u="1"/>
        <s v="E20250708281973" u="1"/>
        <s v="E20250708301700" u="1"/>
        <s v="E20250709179967" u="1"/>
        <s v="E20250709179968" u="1"/>
        <s v="E20250709179969" u="1"/>
        <s v="E20250709179970" u="1"/>
        <s v="E20250709179973" u="1"/>
        <s v="E20250709179974" u="1"/>
        <s v="E20250709179975" u="1"/>
        <s v="E20250709179976" u="1"/>
        <s v="E20250709179977" u="1"/>
        <s v="E20250709179978" u="1"/>
        <s v="E20250709179979" u="1"/>
        <s v="E20250709179980" u="1"/>
        <s v="E20250709179981" u="1"/>
        <s v="E20250709179982" u="1"/>
        <s v="E20250709179983" u="1"/>
        <s v="E20250709179984" u="1"/>
        <s v="E20250709179985" u="1"/>
        <s v="E20250709179986" u="1"/>
        <s v="E20250709179987" u="1"/>
        <s v="E20250709179988" u="1"/>
        <s v="E20250709179989" u="1"/>
        <s v="E20250709248880" u="1"/>
        <s v="E20250709248881" u="1"/>
        <s v="E20250709248882" u="1"/>
        <s v="E20250709248884" u="1"/>
        <s v="E20250709262203" u="1"/>
        <s v="E20250709262204" u="1"/>
        <s v="E20250710059341" u="1"/>
        <s v="E20250710174024" u="1"/>
        <s v="E20250710174027" u="1"/>
        <s v="E20250710174028" u="1"/>
        <s v="E20250710174030" u="1"/>
        <s v="E20250710174031" u="1"/>
        <s v="E20250710174032" u="1"/>
        <s v="E20250710174033" u="1"/>
        <s v="E20250710174035" u="1"/>
        <s v="E20250710227769" u="1"/>
        <s v="E20250710227770" u="1"/>
        <s v="E20250710237382" u="1"/>
        <s v="E20250710247519" u="1"/>
        <s v="E20250710247520" u="1"/>
        <s v="E20250710256795" u="1"/>
        <s v="E20250711240701" u="1"/>
        <s v="E20250711330567" u="1"/>
        <s v="E20250711330568" u="1"/>
        <s v="E20250711330569" u="1"/>
        <s v="E20250711330570" u="1"/>
        <s v="E20250711330571" u="1"/>
        <s v="E20250711330572" u="1"/>
        <s v="E20250711330573" u="1"/>
        <s v="E20250711330574" u="1"/>
        <s v="E20250711330575" u="1"/>
        <s v="E20250711330576" u="1"/>
        <s v="E20250711330577" u="1"/>
        <s v="E20250711330578" u="1"/>
        <s v="E20250711330579" u="1"/>
        <s v="E20250711379025" u="1"/>
        <s v="E20250711397656" u="1"/>
        <s v="E20250715185983" u="1"/>
        <s v="E20250715185984" u="1"/>
        <s v="E20250715185985" u="1"/>
        <s v="E20250715185986" u="1"/>
        <s v="E20250715185987" u="1"/>
        <s v="E20250715185988" u="1"/>
        <s v="E20250715185989" u="1"/>
        <s v="E20250715185990" u="1"/>
        <s v="E20250715185991" u="1"/>
        <s v="E20250715185993" u="1"/>
        <s v="E20250715185994" u="1"/>
        <s v="E20250715185995" u="1"/>
        <s v="E20250715285616" u="1"/>
        <s v="E20250716179280" u="1"/>
        <s v="E20250716179281" u="1"/>
        <s v="E20250716179282" u="1"/>
        <s v="E20250716179283" u="1"/>
        <s v="E20250716272479" u="1"/>
        <s v="E20250717062421" u="1"/>
        <s v="E20250717062422" u="1"/>
        <s v="E20250717175933" u="1"/>
        <s v="E20250717175935" u="1"/>
        <s v="E20250717175936" u="1"/>
        <s v="E20250717175937" u="1"/>
        <s v="E20250717175941" u="1"/>
        <s v="E20250717175942" u="1"/>
        <s v="E20250717175943" u="1"/>
        <s v="E20250717175944" u="1"/>
        <s v="E20250717175945" u="1"/>
        <s v="E20250717175946" u="1"/>
        <s v="E20250717253087" u="1"/>
        <s v="E20250717253089" u="1"/>
        <s v="E20250717253090" u="1"/>
        <s v="E20250717260623" u="1"/>
        <s v="E20250717260624" u="1"/>
        <s v="E20250717262772" u="1"/>
        <s v="E20250717273381" u="1"/>
        <s v="E20250718164466" u="1"/>
        <s v="E20250718242380" u="1"/>
        <s v="E20250718331606" u="1"/>
        <s v="E20250718331607" u="1"/>
        <s v="E20250718331608" u="1"/>
        <s v="E20250718331609" u="1"/>
        <s v="E20250718331610" u="1"/>
        <s v="E20250718331612" u="1"/>
        <s v="E20250718331613" u="1"/>
        <s v="E20250718331614" u="1"/>
        <s v="E20250718331615" u="1"/>
        <s v="E20250718331616" u="1"/>
        <s v="E20250718379851" u="1"/>
        <s v="E20250718379852" u="1"/>
        <s v="E20250718386975" u="1"/>
        <s v="E20250721176729" u="1"/>
        <s v="E20250721176731" u="1"/>
        <s v="E20250721176733" u="1"/>
        <s v="E20250721176734" u="1"/>
        <s v="E20250721176735" u="1"/>
        <s v="E20250721176736" u="1"/>
        <s v="E20250721176737" u="1"/>
        <s v="E20250721176738" u="1"/>
        <s v="E20250721176739" u="1"/>
        <s v="E20250721239005" u="1"/>
        <s v="E20250721239006" u="1"/>
        <s v="E20250721239007" u="1"/>
        <s v="E20250721239009" u="1"/>
        <s v="E20250721258901" u="1"/>
        <s v="E20250722176938" u="1"/>
        <s v="E20250722176939" u="1"/>
        <s v="E20250722176940" u="1"/>
        <s v="E20250722176941" u="1"/>
        <s v="E20250722176942" u="1"/>
        <s v="E20250722176944" u="1"/>
        <s v="E20250722176945" u="1"/>
        <s v="E20250722238471" u="1"/>
        <s v="E20250722247191" u="1"/>
        <s v="E20250722256199" u="1"/>
        <s v="E20250723056441" u="1"/>
        <s v="E20250723166528" u="1"/>
        <s v="E20250723166529" u="1"/>
        <s v="E20250723166530" u="1"/>
        <s v="E20250723166531" u="1"/>
        <s v="E20250723166532" u="1"/>
        <s v="E20250723166533" u="1"/>
        <s v="E20250723166534" u="1"/>
        <s v="E20250724055017" u="1"/>
        <s v="E20250724163463" u="1"/>
        <s v="E20250724163464" u="1"/>
        <s v="E20250724163465" u="1"/>
        <s v="E20250724163466" u="1"/>
        <s v="E20250724163467" u="1"/>
        <s v="E20250724163468" u="1"/>
        <s v="E20250724163469" u="1"/>
        <s v="E20250724163470" u="1"/>
        <s v="E20250725157134" u="1"/>
        <s v="E20250725316420" u="1"/>
        <s v="E20250725316421" u="1"/>
        <s v="E20250725316422" u="1"/>
        <s v="E20250725316423" u="1"/>
        <s v="E20250725316425" u="1"/>
        <s v="E20250725316426" u="1"/>
        <s v="E20250725316427" u="1"/>
        <s v="E20250725316428" u="1"/>
        <s v="E20250725316429" u="1"/>
        <s v="E20250725316430" u="1"/>
        <s v="E20250725363270" u="1"/>
        <s v="E20250728055691" u="1"/>
        <s v="E20250728055692" u="1"/>
        <s v="E20250728163073" u="1"/>
        <s v="E20250729052697" u="1"/>
        <s v="E20250729156427" u="1"/>
        <s v="E20250729156428" u="1"/>
        <s v="E20250729156429" u="1"/>
        <s v="E20250729156430" u="1"/>
        <s v="E20250729156431" u="1"/>
        <s v="E20250729156432" u="1"/>
        <s v="E20250729213679" u="1"/>
        <s v="E20250730147820" u="1"/>
        <s v="E20250730147821" u="1"/>
        <s v="E20250730147822" u="1"/>
        <s v="E20250730147823" u="1"/>
        <s v="E20250730147824" u="1"/>
        <s v="E20250730147825" u="1"/>
        <s v="E20250730147826" u="1"/>
        <s v="E20250731136881" u="1"/>
        <s v="E20250731136882" u="1"/>
        <s v="E20250731136883" u="1"/>
        <s v="E20250731136884" u="1"/>
        <s v="E20250731136885" u="1"/>
        <s v="E20250731136886" u="1"/>
        <s v="E20250731136887" u="1"/>
        <s v="E20250704251542" u="1"/>
        <s v="E20250526000076" u="1"/>
        <s v="E20250526000091" u="1"/>
        <s v="E20250526000092" u="1"/>
        <s v="E20250526000093" u="1"/>
        <s v="E20250526000099" u="1"/>
        <s v="E20250527000200" u="1"/>
        <s v="E20250527000206" u="1"/>
        <s v="E20250527000207" u="1"/>
        <s v="E20250527000208" u="1"/>
        <s v="E20250527000209" u="1"/>
        <s v="E20250527000210" u="1"/>
        <s v="E20250527000211" u="1"/>
        <s v="E20250527000212" u="1"/>
        <s v="E20250527000213" u="1"/>
        <s v="E20250527000216" u="1"/>
        <s v="E20250527000217" u="1"/>
        <s v="E20250527000218" u="1"/>
        <s v="E20250527000219" u="1"/>
        <s v="E20250527000227" u="1"/>
        <s v="E20250528000588" u="1"/>
        <s v="E20250528000589" u="1"/>
        <s v="E20250528000590" u="1"/>
        <s v="E20250528000592" u="1"/>
        <s v="E20250528000593" u="1"/>
        <s v="E20250528000596" u="1"/>
        <s v="E20250528000598" u="1"/>
        <s v="E20250528000599" u="1"/>
        <s v="E20250528000611" u="1"/>
        <s v="E20250528000612" u="1"/>
        <s v="E20250528000613" u="1"/>
        <s v="E20250528000614" u="1"/>
        <s v="E20250528000615" u="1"/>
        <s v="E20250528000618" u="1"/>
        <s v="E20250528000620" u="1"/>
        <s v="E20250528000621" u="1"/>
        <s v="E20250528000622" u="1"/>
        <s v="E20250528000623" u="1"/>
        <s v="E20250528000624" u="1"/>
        <s v="E20250528000625" u="1"/>
        <s v="E20250528000627" u="1"/>
        <s v="E20250528000628" u="1"/>
        <s v="E20250528000629" u="1"/>
        <s v="E20250528000630" u="1"/>
        <s v="E20250528000632" u="1"/>
        <s v="E20250528000633" u="1"/>
        <s v="E20250528000645" u="1"/>
        <s v="E20250528000647" u="1"/>
        <s v="E20250528000659" u="1"/>
        <s v="E20250528000660" u="1"/>
        <s v="E20250528000661" u="1"/>
        <s v="E20250528000662" u="1"/>
        <s v="E20250528000663" u="1"/>
        <s v="E20250528000664" u="1"/>
        <s v="E20250528000665" u="1"/>
        <s v="E20250528000666" u="1"/>
        <s v="E20250530001847" u="1"/>
        <s v="E20250530001849" u="1"/>
        <s v="E20250530002075" u="1"/>
        <s v="E20250530002077" u="1"/>
        <s v="E20250530002117" u="1"/>
        <s v="E20250530002118" u="1"/>
        <s v="E20250530002119" u="1"/>
        <s v="E20250530002120" u="1"/>
        <s v="E20250530002121" u="1"/>
        <s v="E20250602163508" u="1"/>
        <s v="E20250602163509" u="1"/>
        <s v="E20250602163510" u="1"/>
        <s v="E20250602163511" u="1"/>
        <s v="E20250602163513" u="1"/>
        <s v="E20250602163514" u="1"/>
        <s v="E20250602163515" u="1"/>
        <s v="E20250602163516" u="1"/>
        <s v="E20250602163517" u="1"/>
        <s v="E20250602163518" u="1"/>
        <s v="E20250602163519" u="1"/>
        <s v="E20250602163520" u="1"/>
        <s v="E20250602163521" u="1"/>
        <s v="E20250602163522" u="1"/>
        <s v="E20250602228532" u="1"/>
        <s v="E20250602228534" u="1"/>
        <s v="E20250602228535" u="1"/>
        <s v="E20250602228536" u="1"/>
        <s v="E20250602230683" u="1"/>
        <s v="E20250602231097" u="1"/>
        <s v="E20250602231098" u="1"/>
        <s v="E20250602233867" u="1"/>
        <s v="E20250602234692" u="1"/>
        <s v="E20250603184147" u="1"/>
        <s v="E20250603184148" u="1"/>
        <s v="E20250603184149" u="1"/>
        <s v="E20250603184151" u="1"/>
        <s v="E20250603184152" u="1"/>
        <s v="E20250603184153" u="1"/>
        <s v="E20250603184155" u="1"/>
        <s v="E20250603184156" u="1"/>
        <s v="E20250603184157" u="1"/>
        <s v="E20250603184158" u="1"/>
        <s v="E20250603184159" u="1"/>
        <s v="E20250603243532" u="1"/>
        <s v="E20250603243533" u="1"/>
        <s v="E20250603243535" u="1"/>
        <s v="E20250603252092" u="1"/>
        <s v="E20250603253109" u="1"/>
        <s v="E20250603256233" u="1"/>
        <s v="E20250603256234" u="1"/>
        <s v="E20250604061694" u="1"/>
        <s v="E20250604061695" u="1"/>
        <s v="E20250604181353" u="1"/>
        <s v="E20250604181356" u="1"/>
        <s v="E20250604181358" u="1"/>
        <s v="E20250604181359" u="1"/>
        <s v="E20250604181360" u="1"/>
        <s v="E20250604181361" u="1"/>
        <s v="E20250604181362" u="1"/>
        <s v="E20250604181363" u="1"/>
        <s v="E20250604181364" u="1"/>
        <s v="E20250604181365" u="1"/>
        <s v="E20250604181366" u="1"/>
        <s v="E20250604181369" u="1"/>
        <s v="E20250604181370" u="1"/>
        <s v="E20250604181371" u="1"/>
        <s v="E20250604181372" u="1"/>
        <s v="E20250604181373" u="1"/>
        <s v="E20250604181374" u="1"/>
        <s v="E20250604181375" u="1"/>
        <s v="E20250604181376" u="1"/>
        <s v="E20250604181377" u="1"/>
        <s v="E20250604181379" u="1"/>
        <s v="E20250604181380" u="1"/>
        <s v="E20250604181381" u="1"/>
        <s v="E20250604181382" u="1"/>
        <s v="E20250604181385" u="1"/>
        <s v="E20250604181386" u="1"/>
        <s v="E20250604181387" u="1"/>
        <s v="E20250604181388" u="1"/>
        <s v="E20250604181389" u="1"/>
        <s v="E20250604181390" u="1"/>
        <s v="E20250604181391" u="1"/>
        <s v="E20250604181392" u="1"/>
        <s v="E20250604181393" u="1"/>
        <s v="E20250604181394" u="1"/>
        <s v="E20250604181395" u="1"/>
        <s v="E20250604181396" u="1"/>
        <s v="E20250604181397" u="1"/>
        <s v="E20250604181399" u="1"/>
        <s v="E20250604181400" u="1"/>
        <s v="E20250604181401" u="1"/>
        <s v="E20250604181402" u="1"/>
        <s v="E20250604181404" u="1"/>
        <s v="E20250604181405" u="1"/>
        <s v="E20250604181406" u="1"/>
        <s v="E20250604181407" u="1"/>
        <s v="E20250604181408" u="1"/>
        <s v="E20250604181409" u="1"/>
        <s v="E20250604181410" u="1"/>
        <s v="E20250604181411" u="1"/>
        <s v="E20250604181412" u="1"/>
        <s v="E20250604181413" u="1"/>
        <s v="E20250604181414" u="1"/>
        <s v="E20250604181415" u="1"/>
        <s v="E20250604181416" u="1"/>
        <s v="E20250604181417" u="1"/>
        <s v="E20250604181418" u="1"/>
        <s v="E20250604181419" u="1"/>
        <s v="E20250604181420" u="1"/>
        <s v="E20250604181421" u="1"/>
        <s v="E20250604181422" u="1"/>
        <s v="E20250604181423" u="1"/>
        <s v="E20250604181424" u="1"/>
        <s v="E20250604181425" u="1"/>
        <s v="E20250604181426" u="1"/>
        <s v="E20250604181428" u="1"/>
        <s v="E20250604181429" u="1"/>
        <s v="E20250604181430" u="1"/>
        <s v="E20250604181431" u="1"/>
        <s v="E20250604181432" u="1"/>
        <s v="E20250604181433" u="1"/>
        <s v="E20250604181434" u="1"/>
        <s v="E20250604181435" u="1"/>
        <s v="E20250604181436" u="1"/>
        <s v="E20250604181437" u="1"/>
        <s v="E20250604181438" u="1"/>
        <s v="E20250604181439" u="1"/>
        <s v="E20250604181441" u="1"/>
        <s v="E20250604181442" u="1"/>
        <s v="E20250604181443" u="1"/>
        <s v="E20250604181444" u="1"/>
        <s v="E20250604181445" u="1"/>
        <s v="E20250604181446" u="1"/>
        <s v="E20250604181447" u="1"/>
        <s v="E20250604181448" u="1"/>
        <s v="E20250604181449" u="1"/>
        <s v="E20250604181450" u="1"/>
        <s v="E20250604181451" u="1"/>
        <s v="E20250604181452" u="1"/>
        <s v="E20250604181453" u="1"/>
        <s v="E20250604181454" u="1"/>
        <s v="E20250604181456" u="1"/>
        <s v="E20250604181457" u="1"/>
        <s v="E20250604181458" u="1"/>
        <s v="E20250604181459" u="1"/>
        <s v="E20250604181460" u="1"/>
        <s v="E20250604181461" u="1"/>
        <s v="E20250604181462" u="1"/>
        <s v="E20250604181463" u="1"/>
        <s v="E20250604181464" u="1"/>
        <s v="E20250604181465" u="1"/>
        <s v="E20250604181466" u="1"/>
        <s v="E20250604181467" u="1"/>
        <s v="E20250604181468" u="1"/>
        <s v="E20250604181469" u="1"/>
        <s v="E20250604181470" u="1"/>
        <s v="E20250604181471" u="1"/>
        <s v="E20250604181472" u="1"/>
        <s v="E20250604181473" u="1"/>
        <s v="E20250604181474" u="1"/>
        <s v="E20250604181475" u="1"/>
        <s v="E20250604181476" u="1"/>
        <s v="E20250604181477" u="1"/>
        <s v="E20250604181478" u="1"/>
        <s v="E20250604181479" u="1"/>
        <s v="E20250604181480" u="1"/>
        <s v="E20250604181481" u="1"/>
        <s v="E20250604181482" u="1"/>
        <s v="E20250604181483" u="1"/>
        <s v="E20250604181484" u="1"/>
        <s v="E20250604181485" u="1"/>
        <s v="E20250604181486" u="1"/>
        <s v="E20250604181487" u="1"/>
        <s v="E20250604181488" u="1"/>
        <s v="E20250604181489" u="1"/>
        <s v="E20250604181490" u="1"/>
        <s v="E20250604181491" u="1"/>
        <s v="E20250604181492" u="1"/>
        <s v="E20250604181493" u="1"/>
        <s v="E20250604181494" u="1"/>
        <s v="E20250604181495" u="1"/>
        <s v="E20250604181496" u="1"/>
        <s v="E20250604181497" u="1"/>
        <s v="E20250604181498" u="1"/>
        <s v="E20250604181499" u="1"/>
        <s v="E20250604181500" u="1"/>
        <s v="E20250604181501" u="1"/>
        <s v="E20250604181502" u="1"/>
        <s v="E20250604181503" u="1"/>
        <s v="E20250604181504" u="1"/>
        <s v="E20250604181505" u="1"/>
        <s v="E20250604181506" u="1"/>
        <s v="E20250604181507" u="1"/>
        <s v="E20250604181508" u="1"/>
        <s v="E20250604181509" u="1"/>
        <s v="E20250604181510" u="1"/>
        <s v="E20250604181511" u="1"/>
        <s v="E20250604181513" u="1"/>
        <s v="E20250604181514" u="1"/>
        <s v="E20250604181515" u="1"/>
        <s v="E20250604181516" u="1"/>
        <s v="E20250604181517" u="1"/>
        <s v="E20250604181519" u="1"/>
        <s v="E20250604181520" u="1"/>
        <s v="E20250604181521" u="1"/>
        <s v="E20250604181522" u="1"/>
        <s v="E20250604181523" u="1"/>
        <s v="E20250604181524" u="1"/>
        <s v="E20250604181525" u="1"/>
        <s v="E20250604181526" u="1"/>
        <s v="E20250604181527" u="1"/>
        <s v="E20250604181529" u="1"/>
        <s v="E20250604181530" u="1"/>
        <s v="E20250604181531" u="1"/>
        <s v="E20250604181533" u="1"/>
        <s v="E20250604181534" u="1"/>
        <s v="E20250604181535" u="1"/>
        <s v="E20250604181536" u="1"/>
        <s v="E20250604181537" u="1"/>
        <s v="E20250604181538" u="1"/>
        <s v="E20250604181539" u="1"/>
        <s v="E20250604181541" u="1"/>
        <s v="E20250604181542" u="1"/>
        <s v="E20250604181543" u="1"/>
        <s v="E20250604181545" u="1"/>
        <s v="E20250604181546" u="1"/>
        <s v="E20250604181547" u="1"/>
        <s v="E20250604181548" u="1"/>
        <s v="E20250604181549" u="1"/>
        <s v="E20250604181550" u="1"/>
        <s v="E20250604181551" u="1"/>
        <s v="E20250604181552" u="1"/>
        <s v="E20250604181554" u="1"/>
        <s v="E20250604181555" u="1"/>
        <s v="E20250604181556" u="1"/>
        <s v="E20250604181557" u="1"/>
        <s v="E20250604181558" u="1"/>
        <s v="E20250604181559" u="1"/>
        <s v="E20250604181560" u="1"/>
        <s v="E20250604181562" u="1"/>
        <s v="E20250604181563" u="1"/>
        <s v="E20250604181564" u="1"/>
        <s v="E20250604181565" u="1"/>
        <s v="E20250604181566" u="1"/>
        <s v="E20250604181567" u="1"/>
        <s v="E20250604181568" u="1"/>
        <s v="E20250604181570" u="1"/>
        <s v="E20250604181571" u="1"/>
        <s v="E20250604181572" u="1"/>
        <s v="E20250604181573" u="1"/>
        <s v="E20250604181575" u="1"/>
        <s v="E20250604181576" u="1"/>
        <s v="E20250604181577" u="1"/>
        <s v="E20250604181578" u="1"/>
        <s v="E20250604181579" u="1"/>
        <s v="E20250604181580" u="1"/>
        <s v="E20250604181581" u="1"/>
        <s v="E20250604181582" u="1"/>
        <s v="E20250604181583" u="1"/>
        <s v="E20250604181584" u="1"/>
        <s v="E20250604243640" u="1"/>
        <s v="E20250604243642" u="1"/>
        <s v="E20250604243643" u="1"/>
        <s v="E20250604243644" u="1"/>
        <s v="E20250604243646" u="1"/>
        <s v="E20250604243647" u="1"/>
        <s v="E20250604243648" u="1"/>
        <s v="E20250604243649" u="1"/>
        <s v="E20250604243650" u="1"/>
        <s v="E20250604243651" u="1"/>
        <s v="E20250604243652" u="1"/>
        <s v="E20250604243653" u="1"/>
        <s v="E20250604243654" u="1"/>
        <s v="E20250604243655" u="1"/>
        <s v="E20250604243656" u="1"/>
        <s v="E20250604243657" u="1"/>
        <s v="E20250604243658" u="1"/>
        <s v="E20250604243659" u="1"/>
        <s v="E20250604243660" u="1"/>
        <s v="E20250604243661" u="1"/>
        <s v="E20250604243662" u="1"/>
        <s v="E20250604243663" u="1"/>
        <s v="E20250604243664" u="1"/>
        <s v="E20250604243665" u="1"/>
        <s v="E20250604243666" u="1"/>
        <s v="E20250604243667" u="1"/>
        <s v="E20250604243668" u="1"/>
        <s v="E20250604243669" u="1"/>
        <s v="E20250604243670" u="1"/>
        <s v="E20250604243671" u="1"/>
        <s v="E20250604243672" u="1"/>
        <s v="E20250604243673" u="1"/>
        <s v="E20250604243674" u="1"/>
        <s v="E20250604243675" u="1"/>
        <s v="E20250604243676" u="1"/>
        <s v="E20250604243677" u="1"/>
        <s v="E20250604243678" u="1"/>
        <s v="E20250604243679" u="1"/>
        <s v="E20250604243680" u="1"/>
        <s v="E20250604243681" u="1"/>
        <s v="E20250604243682" u="1"/>
        <s v="E20250604243683" u="1"/>
        <s v="E20250604243684" u="1"/>
        <s v="E20250604243685" u="1"/>
        <s v="E20250604243686" u="1"/>
        <s v="E20250604256313" u="1"/>
        <s v="E20250604256314" u="1"/>
        <s v="E20250604261400" u="1"/>
        <s v="E20250604262357" u="1"/>
        <s v="E20250605061635" u="1"/>
        <s v="E20250605177885" u="1"/>
        <s v="E20250605177887" u="1"/>
        <s v="E20250605177889" u="1"/>
        <s v="E20250605177890" u="1"/>
        <s v="E20250605177891" u="1"/>
        <s v="E20250605177892" u="1"/>
        <s v="E20250605177893" u="1"/>
        <s v="E20250605177894" u="1"/>
        <s v="E20250605177895" u="1"/>
        <s v="E20250605177896" u="1"/>
        <s v="E20250605177897" u="1"/>
        <s v="E20250605177898" u="1"/>
        <s v="E20250605177899" u="1"/>
        <s v="E20250605177900" u="1"/>
        <s v="E20250605177901" u="1"/>
        <s v="E20250605177902" u="1"/>
        <s v="E20250605177903" u="1"/>
        <s v="E20250605177904" u="1"/>
        <s v="E20250605177905" u="1"/>
        <s v="E20250605177907" u="1"/>
        <s v="E20250605177908" u="1"/>
        <s v="E20250605177909" u="1"/>
        <s v="E20250605177910" u="1"/>
        <s v="E20250605177911" u="1"/>
        <s v="E20250605177912" u="1"/>
        <s v="E20250605177913" u="1"/>
        <s v="E20250605177915" u="1"/>
        <s v="E20250605177916" u="1"/>
        <s v="E20250605177917" u="1"/>
        <s v="E20250605177918" u="1"/>
        <s v="E20250605177919" u="1"/>
        <s v="E20250605177920" u="1"/>
        <s v="E20250605177921" u="1"/>
        <s v="E20250605177922" u="1"/>
        <s v="E20250605177923" u="1"/>
        <s v="E20250605177924" u="1"/>
        <s v="E20250605177926" u="1"/>
        <s v="E20250605177927" u="1"/>
        <s v="E20250605177928" u="1"/>
        <s v="E20250605177929" u="1"/>
        <s v="E20250605177931" u="1"/>
        <s v="E20250605177932" u="1"/>
        <s v="E20250605177933" u="1"/>
        <s v="E20250605177934" u="1"/>
        <s v="E20250605177935" u="1"/>
        <s v="E20250605177936" u="1"/>
        <s v="E20250605177937" u="1"/>
        <s v="E20250605177938" u="1"/>
        <s v="E20250605177939" u="1"/>
        <s v="E20250605177940" u="1"/>
        <s v="E20250605177941" u="1"/>
        <s v="E20250605177942" u="1"/>
        <s v="E20250605177943" u="1"/>
        <s v="E20250605177944" u="1"/>
        <s v="E20250605177945" u="1"/>
        <s v="E20250605177946" u="1"/>
        <s v="E20250605177947" u="1"/>
        <s v="E20250605177948" u="1"/>
        <s v="E20250605177949" u="1"/>
        <s v="E20250605177950" u="1"/>
        <s v="E20250605177951" u="1"/>
        <s v="E20250605177953" u="1"/>
        <s v="E20250605177955" u="1"/>
        <s v="E20250605177956" u="1"/>
        <s v="E20250605177957" u="1"/>
        <s v="E20250605177958" u="1"/>
        <s v="E20250605177959" u="1"/>
        <s v="E20250605177960" u="1"/>
        <s v="E20250605177961" u="1"/>
        <s v="E20250605177962" u="1"/>
        <s v="E20250605177963" u="1"/>
        <s v="E20250605177964" u="1"/>
        <s v="E20250605177965" u="1"/>
        <s v="E20250605177966" u="1"/>
        <s v="E20250605177967" u="1"/>
        <s v="E20250605177968" u="1"/>
        <s v="E20250605177969" u="1"/>
        <s v="E20250605177970" u="1"/>
        <s v="E20250605177971" u="1"/>
        <s v="E20250605177972" u="1"/>
        <s v="E20250605177973" u="1"/>
        <s v="E20250605177974" u="1"/>
        <s v="E20250605177975" u="1"/>
        <s v="E20250605177976" u="1"/>
        <s v="E20250605177977" u="1"/>
        <s v="E20250605177978" u="1"/>
        <s v="E20250605177979" u="1"/>
        <s v="E20250605177980" u="1"/>
        <s v="E20250605177982" u="1"/>
        <s v="E20250605177983" u="1"/>
        <s v="E20250605177984" u="1"/>
        <s v="E20250605177985" u="1"/>
        <s v="E20250605177986" u="1"/>
        <s v="E20250605177987" u="1"/>
        <s v="E20250605177988" u="1"/>
        <s v="E20250605177989" u="1"/>
        <s v="E20250605177990" u="1"/>
        <s v="E20250605177991" u="1"/>
        <s v="E20250605177992" u="1"/>
        <s v="E20250605177993" u="1"/>
        <s v="E20250605177994" u="1"/>
        <s v="E20250605177995" u="1"/>
        <s v="E20250605177996" u="1"/>
        <s v="E20250605177997" u="1"/>
        <s v="E20250605177998" u="1"/>
        <s v="E20250605177999" u="1"/>
        <s v="E20250605178000" u="1"/>
        <s v="E20250605178001" u="1"/>
        <s v="E20250605178002" u="1"/>
        <s v="E20250605178003" u="1"/>
        <s v="E20250605178004" u="1"/>
        <s v="E20250605178006" u="1"/>
        <s v="E20250605178007" u="1"/>
        <s v="E20250605178008" u="1"/>
        <s v="E20250605178009" u="1"/>
        <s v="E20250605178010" u="1"/>
        <s v="E20250605178011" u="1"/>
        <s v="E20250605178012" u="1"/>
        <s v="E20250605178013" u="1"/>
        <s v="E20250605178015" u="1"/>
        <s v="E20250605178016" u="1"/>
        <s v="E20250605178017" u="1"/>
        <s v="E20250605178018" u="1"/>
        <s v="E20250605178019" u="1"/>
        <s v="E20250605178020" u="1"/>
        <s v="E20250605178021" u="1"/>
        <s v="E20250605178022" u="1"/>
        <s v="E20250605178023" u="1"/>
        <s v="E20250605178024" u="1"/>
        <s v="E20250605178025" u="1"/>
        <s v="E20250605178026" u="1"/>
        <s v="E20250605178027" u="1"/>
        <s v="E20250605178028" u="1"/>
        <s v="E20250605178029" u="1"/>
        <s v="E20250605178030" u="1"/>
        <s v="E20250605178031" u="1"/>
        <s v="E20250605178032" u="1"/>
        <s v="E20250605178033" u="1"/>
        <s v="E20250605178034" u="1"/>
        <s v="E20250605178035" u="1"/>
        <s v="E20250605178036" u="1"/>
        <s v="E20250605178037" u="1"/>
        <s v="E20250605178038" u="1"/>
        <s v="E20250605178039" u="1"/>
        <s v="E20250605178040" u="1"/>
        <s v="E20250605178041" u="1"/>
        <s v="E20250605178042" u="1"/>
        <s v="E20250605178043" u="1"/>
        <s v="E20250605178044" u="1"/>
        <s v="E20250605178045" u="1"/>
        <s v="E20250605178046" u="1"/>
        <s v="E20250605178047" u="1"/>
        <s v="E20250605178048" u="1"/>
        <s v="E20250605178049" u="1"/>
        <s v="E20250605178050" u="1"/>
        <s v="E20250605178051" u="1"/>
        <s v="E20250605178052" u="1"/>
        <s v="E20250605178053" u="1"/>
        <s v="E20250605178054" u="1"/>
        <s v="E20250605178055" u="1"/>
        <s v="E20250605178056" u="1"/>
        <s v="E20250605178057" u="1"/>
        <s v="E20250605178058" u="1"/>
        <s v="E20250605178060" u="1"/>
        <s v="E20250605178061" u="1"/>
        <s v="E20250605178062" u="1"/>
        <s v="E20250605178063" u="1"/>
        <s v="E20250605178064" u="1"/>
        <s v="E20250605178065" u="1"/>
        <s v="E20250605178066" u="1"/>
        <s v="E20250605178067" u="1"/>
        <s v="E20250605178068" u="1"/>
        <s v="E20250605178069" u="1"/>
        <s v="E20250605178070" u="1"/>
        <s v="E20250605178071" u="1"/>
        <s v="E20250605178072" u="1"/>
        <s v="E20250605178073" u="1"/>
        <s v="E20250605178074" u="1"/>
        <s v="E20250605178075" u="1"/>
        <s v="E20250605178076" u="1"/>
        <s v="E20250605178077" u="1"/>
        <s v="E20250605178078" u="1"/>
        <s v="E20250605178080" u="1"/>
        <s v="E20250605178081" u="1"/>
        <s v="E20250605178083" u="1"/>
        <s v="E20250605178084" u="1"/>
        <s v="E20250605178085" u="1"/>
        <s v="E20250605178086" u="1"/>
        <s v="E20250605178087" u="1"/>
        <s v="E20250605178088" u="1"/>
        <s v="E20250605178089" u="1"/>
        <s v="E20250605178090" u="1"/>
        <s v="E20250605178091" u="1"/>
        <s v="E20250605178092" u="1"/>
        <s v="E20250605178093" u="1"/>
        <s v="E20250605178094" u="1"/>
        <s v="E20250605178095" u="1"/>
        <s v="E20250605178096" u="1"/>
        <s v="E20250605178097" u="1"/>
        <s v="E20250605178099" u="1"/>
        <s v="E20250605178100" u="1"/>
        <s v="E20250605178101" u="1"/>
        <s v="E20250605178102" u="1"/>
        <s v="E20250605178103" u="1"/>
        <s v="E20250605178104" u="1"/>
        <s v="E20250605178105" u="1"/>
        <s v="E20250605178106" u="1"/>
        <s v="E20250605178107" u="1"/>
        <s v="E20250605178108" u="1"/>
        <s v="E20250605178109" u="1"/>
        <s v="E20250605178110" u="1"/>
        <s v="E20250605178111" u="1"/>
        <s v="E20250605178112" u="1"/>
        <s v="E20250605178114" u="1"/>
        <s v="E20250605178115" u="1"/>
        <s v="E20250605178116" u="1"/>
        <s v="E20250605178117" u="1"/>
        <s v="E20250605178118" u="1"/>
        <s v="E20250605178119" u="1"/>
        <s v="E20250605178120" u="1"/>
        <s v="E20250605178121" u="1"/>
        <s v="E20250605178122" u="1"/>
        <s v="E20250605178123" u="1"/>
        <s v="E20250605178124" u="1"/>
        <s v="E20250605178126" u="1"/>
        <s v="E20250605178127" u="1"/>
        <s v="E20250605178128" u="1"/>
        <s v="E20250605178129" u="1"/>
        <s v="E20250605178130" u="1"/>
        <s v="E20250605178131" u="1"/>
        <s v="E20250605178132" u="1"/>
        <s v="E20250605178133" u="1"/>
        <s v="E20250605178134" u="1"/>
        <s v="E20250605178135" u="1"/>
        <s v="E20250605178136" u="1"/>
        <s v="E20250605178137" u="1"/>
        <s v="E20250605178138" u="1"/>
        <s v="E20250605178139" u="1"/>
        <s v="E20250605178140" u="1"/>
        <s v="E20250605178141" u="1"/>
        <s v="E20250605178142" u="1"/>
        <s v="E20250605178144" u="1"/>
        <s v="E20250605178145" u="1"/>
        <s v="E20250605178146" u="1"/>
        <s v="E20250605178147" u="1"/>
        <s v="E20250605178148" u="1"/>
        <s v="E20250605178149" u="1"/>
        <s v="E20250605178150" u="1"/>
        <s v="E20250605178151" u="1"/>
        <s v="E20250605178152" u="1"/>
        <s v="E20250605178153" u="1"/>
        <s v="E20250605178154" u="1"/>
        <s v="E20250605178155" u="1"/>
        <s v="E20250605178156" u="1"/>
        <s v="E20250605178157" u="1"/>
        <s v="E20250605178158" u="1"/>
        <s v="E20250605178159" u="1"/>
        <s v="E20250605178160" u="1"/>
        <s v="E20250605178161" u="1"/>
        <s v="E20250605178162" u="1"/>
        <s v="E20250605178163" u="1"/>
        <s v="E20250605178164" u="1"/>
        <s v="E20250605178165" u="1"/>
        <s v="E20250605178166" u="1"/>
        <s v="E20250605178168" u="1"/>
        <s v="E20250605178169" u="1"/>
        <s v="E20250605178170" u="1"/>
        <s v="E20250605178171" u="1"/>
        <s v="E20250605178172" u="1"/>
        <s v="E20250605178173" u="1"/>
        <s v="E20250605178174" u="1"/>
        <s v="E20250605178175" u="1"/>
        <s v="E20250605178176" u="1"/>
        <s v="E20250605178177" u="1"/>
        <s v="E20250605178178" u="1"/>
        <s v="E20250605178179" u="1"/>
        <s v="E20250605178180" u="1"/>
        <s v="E20250605178181" u="1"/>
        <s v="E20250605178182" u="1"/>
        <s v="E20250605178183" u="1"/>
        <s v="E20250605178184" u="1"/>
        <s v="E20250605178185" u="1"/>
        <s v="E20250605178186" u="1"/>
        <s v="E20250605178187" u="1"/>
        <s v="E20250605178188" u="1"/>
        <s v="E20250605178189" u="1"/>
        <s v="E20250605178190" u="1"/>
        <s v="E20250605178191" u="1"/>
        <s v="E20250605178192" u="1"/>
        <s v="E20250605178193" u="1"/>
        <s v="E20250605178194" u="1"/>
        <s v="E20250605178195" u="1"/>
        <s v="E20250605178196" u="1"/>
        <s v="E20250605178198" u="1"/>
        <s v="E20250605178199" u="1"/>
        <s v="E20250605178200" u="1"/>
        <s v="E20250605178202" u="1"/>
        <s v="E20250605178203" u="1"/>
        <s v="E20250605178204" u="1"/>
        <s v="E20250605178205" u="1"/>
        <s v="E20250605178206" u="1"/>
        <s v="E20250605178207" u="1"/>
        <s v="E20250605178208" u="1"/>
        <s v="E20250605178209" u="1"/>
        <s v="E20250605178210" u="1"/>
        <s v="E20250605178211" u="1"/>
        <s v="E20250605178212" u="1"/>
        <s v="E20250605178213" u="1"/>
        <s v="E20250605178214" u="1"/>
        <s v="E20250605178215" u="1"/>
        <s v="E20250605178217" u="1"/>
        <s v="E20250605178219" u="1"/>
        <s v="E20250605178220" u="1"/>
        <s v="E20250605178221" u="1"/>
        <s v="E20250605178222" u="1"/>
        <s v="E20250605178223" u="1"/>
        <s v="E20250605178224" u="1"/>
        <s v="E20250605178225" u="1"/>
        <s v="E20250605178226" u="1"/>
        <s v="E20250605178227" u="1"/>
        <s v="E20250605178228" u="1"/>
        <s v="E20250605178229" u="1"/>
        <s v="E20250605178230" u="1"/>
        <s v="E20250605178231" u="1"/>
        <s v="E20250605178232" u="1"/>
        <s v="E20250605178234" u="1"/>
        <s v="E20250605178235" u="1"/>
        <s v="E20250605178236" u="1"/>
        <s v="E20250605178237" u="1"/>
        <s v="E20250605178238" u="1"/>
        <s v="E20250605178239" u="1"/>
        <s v="E20250605178240" u="1"/>
        <s v="E20250605178242" u="1"/>
        <s v="E20250605178243" u="1"/>
        <s v="E20250605178244" u="1"/>
        <s v="E20250605178245" u="1"/>
        <s v="E20250605178246" u="1"/>
        <s v="E20250605178247" u="1"/>
        <s v="E20250605178248" u="1"/>
        <s v="E20250605178249" u="1"/>
        <s v="E20250605178250" u="1"/>
        <s v="E20250605178251" u="1"/>
        <s v="E20250605178252" u="1"/>
        <s v="E20250605178253" u="1"/>
        <s v="E20250605178254" u="1"/>
        <s v="E20250605178255" u="1"/>
        <s v="E20250605178256" u="1"/>
        <s v="E20250605178257" u="1"/>
        <s v="E20250605178258" u="1"/>
        <s v="E20250605178259" u="1"/>
        <s v="E20250605178260" u="1"/>
        <s v="E20250605178261" u="1"/>
        <s v="E20250605178262" u="1"/>
        <s v="E20250605178263" u="1"/>
        <s v="E20250605236725" u="1"/>
        <s v="E20250605236726" u="1"/>
        <s v="E20250605236729" u="1"/>
        <s v="E20250605236733" u="1"/>
        <s v="E20250605236737" u="1"/>
        <s v="E20250605236740" u="1"/>
        <s v="E20250605236741" u="1"/>
        <s v="E20250605236746" u="1"/>
        <s v="E20250605236754" u="1"/>
        <s v="E20250605236755" u="1"/>
        <s v="E20250605236756" u="1"/>
        <s v="E20250605249269" u="1"/>
        <s v="E20250605259104" u="1"/>
        <s v="E20250605259105" u="1"/>
        <s v="E20250605259107" u="1"/>
        <s v="E20250605259108" u="1"/>
        <s v="E20250605259109" u="1"/>
        <s v="E20250605259110" u="1"/>
        <s v="E20250605259111" u="1"/>
        <s v="E20250605259112" u="1"/>
        <s v="E20250605259113" u="1"/>
        <s v="E20250605259114" u="1"/>
        <s v="E20250605259115" u="1"/>
        <s v="E20250605259116" u="1"/>
        <s v="E20250605259117" u="1"/>
        <s v="E20250605259118" u="1"/>
        <s v="E20250605259119" u="1"/>
        <s v="E20250605259120" u="1"/>
        <s v="E20250605259121" u="1"/>
        <s v="E20250605259122" u="1"/>
        <s v="E20250605259123" u="1"/>
        <s v="E20250605259124" u="1"/>
        <s v="E20250605259125" u="1"/>
        <s v="E20250605259126" u="1"/>
        <s v="E20250605259127" u="1"/>
        <s v="E20250605259128" u="1"/>
        <s v="E20250605259129" u="1"/>
        <s v="E20250605259130" u="1"/>
        <s v="E20250605259131" u="1"/>
        <s v="E20250605259132" u="1"/>
        <s v="E20250605259133" u="1"/>
        <s v="E20250605259134" u="1"/>
        <s v="E20250605259135" u="1"/>
        <s v="E20250605259136" u="1"/>
        <s v="E20250605266932" u="1"/>
        <s v="E20250606169452" u="1"/>
        <s v="E20250606169453" u="1"/>
        <s v="E20250606169467" u="1"/>
        <s v="E20250606169469" u="1"/>
        <s v="E20250606169472" u="1"/>
        <s v="E20250606169473" u="1"/>
        <s v="E20250606169474" u="1"/>
        <s v="E20250606169479" u="1"/>
        <s v="E20250606169482" u="1"/>
        <s v="E20250606169483" u="1"/>
        <s v="E20250606169484" u="1"/>
        <s v="E20250606169488" u="1"/>
        <s v="E20250606169491" u="1"/>
        <s v="E20250606169493" u="1"/>
        <s v="E20250606169508" u="1"/>
        <s v="E20250606169514" u="1"/>
        <s v="E20250606169518" u="1"/>
        <s v="E20250606169521" u="1"/>
        <s v="E20250606169525" u="1"/>
        <s v="E20250606169526" u="1"/>
        <s v="E20250606169529" u="1"/>
        <s v="E20250606252372" u="1"/>
        <s v="E20250606345270" u="1"/>
        <s v="E20250606345271" u="1"/>
        <s v="E20250606345272" u="1"/>
        <s v="E20250606345274" u="1"/>
        <s v="E20250606345275" u="1"/>
        <s v="E20250606345276" u="1"/>
        <s v="E20250606345277" u="1"/>
        <s v="E20250606345278" u="1"/>
        <s v="E20250606345279" u="1"/>
        <s v="E20250606345280" u="1"/>
        <s v="E20250606345282" u="1"/>
        <s v="E20250606345283" u="1"/>
        <s v="E20250606345284" u="1"/>
        <s v="E20250606345285" u="1"/>
        <s v="E20250606345286" u="1"/>
        <s v="E20250606345287" u="1"/>
        <s v="E20250606345288" u="1"/>
        <s v="E20250606345289" u="1"/>
        <s v="E20250606345290" u="1"/>
        <s v="E20250606345292" u="1"/>
        <s v="E20250606345293" u="1"/>
        <s v="E20250606345294" u="1"/>
        <s v="E20250606345295" u="1"/>
        <s v="E20250606345296" u="1"/>
        <s v="E20250606345297" u="1"/>
        <s v="E20250606345298" u="1"/>
        <s v="E20250606345299" u="1"/>
        <s v="E20250606345300" u="1"/>
        <s v="E20250606345301" u="1"/>
        <s v="E20250606345302" u="1"/>
        <s v="E20250606345303" u="1"/>
        <s v="E20250606345304" u="1"/>
        <s v="E20250606345305" u="1"/>
        <s v="E20250606345306" u="1"/>
        <s v="E20250606345307" u="1"/>
        <s v="E20250606345308" u="1"/>
        <s v="E20250606345309" u="1"/>
        <s v="E20250606345310" u="1"/>
        <s v="E20250606345311" u="1"/>
        <s v="E20250606345312" u="1"/>
        <s v="E20250606345313" u="1"/>
        <s v="E20250606345314" u="1"/>
        <s v="E20250606345315" u="1"/>
        <s v="E20250606345316" u="1"/>
        <s v="E20250606345318" u="1"/>
        <s v="E20250606345319" u="1"/>
        <s v="E20250606345320" u="1"/>
        <s v="E20250606345321" u="1"/>
        <s v="E20250606345322" u="1"/>
        <s v="E20250606345323" u="1"/>
        <s v="E20250606345324" u="1"/>
        <s v="E20250606345325" u="1"/>
        <s v="E20250606345326" u="1"/>
        <s v="E20250606345327" u="1"/>
        <s v="E20250606345328" u="1"/>
        <s v="E20250606345329" u="1"/>
        <s v="E20250606345330" u="1"/>
        <s v="E20250606345331" u="1"/>
        <s v="E20250606345332" u="1"/>
        <s v="E20250606345333" u="1"/>
        <s v="E20250606345335" u="1"/>
        <s v="E20250606345336" u="1"/>
        <s v="E20250606345337" u="1"/>
        <s v="E20250606345338" u="1"/>
        <s v="E20250606345339" u="1"/>
        <s v="E20250606345340" u="1"/>
        <s v="E20250606392090" u="1"/>
        <s v="E20250606392091" u="1"/>
        <s v="E20250606392093" u="1"/>
        <s v="E20250606392095" u="1"/>
        <s v="E20250606392096" u="1"/>
        <s v="E20250606392097" u="1"/>
        <s v="E20250606392098" u="1"/>
        <s v="E20250606392099" u="1"/>
        <s v="E20250606392100" u="1"/>
        <s v="E20250606400052" u="1"/>
        <s v="E20250606400053" u="1"/>
        <s v="E20250606400054" u="1"/>
        <s v="E20250606401732" u="1"/>
        <s v="E20250606405169" u="1"/>
        <s v="E20250606406718" u="1"/>
        <s v="E20250609002288" u="1"/>
        <s v="E20250609002289" u="1"/>
        <s v="E20250609002290" u="1"/>
        <s v="E20250609002291" u="1"/>
        <s v="E20250609002292" u="1"/>
        <s v="E20250609003338" u="1"/>
        <s v="E20250609003554" u="1"/>
        <s v="E20250610201208" u="1"/>
        <s v="E20250610201209" u="1"/>
        <s v="E20250610201210" u="1"/>
        <s v="E20250610201211" u="1"/>
        <s v="E20250610201212" u="1"/>
        <s v="E20250610201213" u="1"/>
        <s v="E20250610201214" u="1"/>
        <s v="E20250610201216" u="1"/>
        <s v="E20250610201217" u="1"/>
        <s v="E20250610201218" u="1"/>
        <s v="E20250610201219" u="1"/>
        <s v="E20250610201221" u="1"/>
        <s v="E20250610201222" u="1"/>
        <s v="E20250610201223" u="1"/>
        <s v="E20250610201224" u="1"/>
        <s v="E20250610201225" u="1"/>
        <s v="E20250610201226" u="1"/>
        <s v="E20250610201227" u="1"/>
        <s v="E20250610201228" u="1"/>
        <s v="E20250610201229" u="1"/>
        <s v="E20250610201230" u="1"/>
        <s v="E20250610201231" u="1"/>
        <s v="E20250610201232" u="1"/>
        <s v="E20250610201233" u="1"/>
        <s v="E20250610201234" u="1"/>
        <s v="E20250610201235" u="1"/>
        <s v="E20250610201236" u="1"/>
        <s v="E20250610201237" u="1"/>
        <s v="E20250610201238" u="1"/>
        <s v="E20250610201239" u="1"/>
        <s v="E20250610201240" u="1"/>
        <s v="E20250610201242" u="1"/>
        <s v="E20250610201243" u="1"/>
        <s v="E20250610201244" u="1"/>
        <s v="E20250610201245" u="1"/>
        <s v="E20250610201246" u="1"/>
        <s v="E20250610201247" u="1"/>
        <s v="E20250610201248" u="1"/>
        <s v="E20250610201249" u="1"/>
        <s v="E20250610201250" u="1"/>
        <s v="E20250610201251" u="1"/>
        <s v="E20250610201252" u="1"/>
        <s v="E20250610201253" u="1"/>
        <s v="E20250610201254" u="1"/>
        <s v="E20250610201255" u="1"/>
        <s v="E20250610201256" u="1"/>
        <s v="E20250610201257" u="1"/>
        <s v="E20250610201258" u="1"/>
        <s v="E20250610201259" u="1"/>
        <s v="E20250610201260" u="1"/>
        <s v="E20250610201261" u="1"/>
        <s v="E20250610201262" u="1"/>
        <s v="E20250610201263" u="1"/>
        <s v="E20250610201264" u="1"/>
        <s v="E20250610201265" u="1"/>
        <s v="E20250610201266" u="1"/>
        <s v="E20250610201267" u="1"/>
        <s v="E20250610201268" u="1"/>
        <s v="E20250610201270" u="1"/>
        <s v="E20250610201271" u="1"/>
        <s v="E20250610201272" u="1"/>
        <s v="E20250610201273" u="1"/>
        <s v="E20250610201274" u="1"/>
        <s v="E20250610201275" u="1"/>
        <s v="E20250610201276" u="1"/>
        <s v="E20250610201277" u="1"/>
        <s v="E20250610201279" u="1"/>
        <s v="E20250610201280" u="1"/>
        <s v="E20250610279033" u="1"/>
        <s v="E20250610279034" u="1"/>
        <s v="E20250610279035" u="1"/>
        <s v="E20250610279036" u="1"/>
        <s v="E20250610279037" u="1"/>
        <s v="E20250610279038" u="1"/>
        <s v="E20250610279039" u="1"/>
        <s v="E20250610279040" u="1"/>
        <s v="E20250610279041" u="1"/>
        <s v="E20250611200047" u="1"/>
        <s v="E20250611200048" u="1"/>
        <s v="E20250611200049" u="1"/>
        <s v="E20250611200050" u="1"/>
        <s v="E20250611200051" u="1"/>
        <s v="E20250611200052" u="1"/>
        <s v="E20250611200053" u="1"/>
        <s v="E20250611200054" u="1"/>
        <s v="E20250611200055" u="1"/>
        <s v="E20250611200056" u="1"/>
        <s v="E20250611200057" u="1"/>
        <s v="E20250611200059" u="1"/>
        <s v="E20250611200060" u="1"/>
        <s v="E20250611200062" u="1"/>
        <s v="E20250611200063" u="1"/>
        <s v="E20250611200064" u="1"/>
        <s v="E20250611200065" u="1"/>
        <s v="E20250611200066" u="1"/>
        <s v="E20250611200067" u="1"/>
        <s v="E20250611200068" u="1"/>
        <s v="E20250611200069" u="1"/>
        <s v="E20250611200071" u="1"/>
        <s v="E20250611200072" u="1"/>
        <s v="E20250611200073" u="1"/>
        <s v="E20250611200074" u="1"/>
        <s v="E20250611200076" u="1"/>
        <s v="E20250611200077" u="1"/>
        <s v="E20250611200078" u="1"/>
        <s v="E20250611200079" u="1"/>
        <s v="E20250611272440" u="1"/>
        <s v="E20250611272441" u="1"/>
        <s v="E20250611272442" u="1"/>
        <s v="E20250611272443" u="1"/>
        <s v="E20250611272444" u="1"/>
        <s v="E20250611272445" u="1"/>
        <s v="E20250611272446" u="1"/>
        <s v="E20250611299695" u="1"/>
        <s v="E20250611299696" u="1"/>
        <s v="E20250612007090" u="1"/>
        <s v="E20250612186535" u="1"/>
        <s v="E20250612186536" u="1"/>
        <s v="E20250612186537" u="1"/>
        <s v="E20250612186538" u="1"/>
        <s v="E20250612186539" u="1"/>
        <s v="E20250612186540" u="1"/>
        <s v="E20250612186541" u="1"/>
        <s v="E20250612186542" u="1"/>
        <s v="E20250612186543" u="1"/>
        <s v="E20250612186544" u="1"/>
        <s v="E20250612186545" u="1"/>
        <s v="E20250612186546" u="1"/>
        <s v="E20250612186547" u="1"/>
        <s v="E20250612186548" u="1"/>
        <s v="E20250612186549" u="1"/>
        <s v="E20250612186550" u="1"/>
        <s v="E20250612186551" u="1"/>
        <s v="E20250612186553" u="1"/>
        <s v="E20250612186554" u="1"/>
        <s v="E20250612186555" u="1"/>
        <s v="E20250612186556" u="1"/>
        <s v="E20250612186558" u="1"/>
        <s v="E20250612271526" u="1"/>
        <s v="E20250612271527" u="1"/>
        <s v="E20250612286441" u="1"/>
        <s v="E20250612286442" u="1"/>
        <s v="E20250612286443" u="1"/>
        <s v="E20250612286444" u="1"/>
        <s v="E20250612286445" u="1"/>
        <s v="E20250612286446" u="1"/>
        <s v="E20250613168960" u="1"/>
        <s v="E20250613168963" u="1"/>
        <s v="E20250613168964" u="1"/>
        <s v="E20250613168965" u="1"/>
        <s v="E20250613168968" u="1"/>
        <s v="E20250613168973" u="1"/>
        <s v="E20250613168974" u="1"/>
        <s v="E20250613168975" u="1"/>
        <s v="E20250613168979" u="1"/>
        <s v="E20250613168990" u="1"/>
        <s v="E20250613168994" u="1"/>
        <s v="E20250613339361" u="1"/>
        <s v="E20250613339362" u="1"/>
        <s v="E20250613339363" u="1"/>
        <s v="E20250613339364" u="1"/>
        <s v="E20250613339365" u="1"/>
        <s v="E20250613339366" u="1"/>
        <s v="E20250613339368" u="1"/>
        <s v="E20250613339369" u="1"/>
        <s v="E20250613339370" u="1"/>
        <s v="E20250613339371" u="1"/>
        <s v="E20250613339372" u="1"/>
        <s v="E20250613339373" u="1"/>
        <s v="E20250613339374" u="1"/>
        <s v="E20250613339375" u="1"/>
        <s v="E20250613339376" u="1"/>
        <s v="E20250613339377" u="1"/>
        <s v="E20250613339378" u="1"/>
        <s v="E20250613339379" u="1"/>
        <s v="E20250613339380" u="1"/>
        <s v="E20250613339381" u="1"/>
        <s v="E20250613339382" u="1"/>
        <s v="E20250613339383" u="1"/>
        <s v="E20250613339384" u="1"/>
        <s v="E20250613339385" u="1"/>
        <s v="E20250613339386" u="1"/>
        <s v="E20250613339387" u="1"/>
        <s v="E20250613339388" u="1"/>
        <s v="E20250613339389" u="1"/>
        <s v="E20250613339390" u="1"/>
        <s v="E20250613339391" u="1"/>
        <s v="E20250613339392" u="1"/>
        <s v="E20250613339393" u="1"/>
        <s v="E20250613339394" u="1"/>
        <s v="E20250613339395" u="1"/>
        <s v="E20250613388017" u="1"/>
        <s v="E20250613388018" u="1"/>
        <s v="E20250613388019" u="1"/>
        <s v="E20250613400400" u="1"/>
        <s v="E20250613400401" u="1"/>
        <s v="E20250613400402" u="1"/>
        <s v="E20250613400403" u="1"/>
        <s v="E20250613400404" u="1"/>
        <s v="E20250613400405" u="1"/>
        <s v="E20250613400406" u="1"/>
        <s v="E20250613400407" u="1"/>
        <s v="E20250613400408" u="1"/>
        <s v="E20250613400409" u="1"/>
        <s v="E20250613400411" u="1"/>
        <s v="E20250613400412" u="1"/>
        <s v="E20250613400414" u="1"/>
        <s v="E20250613400415" u="1"/>
        <s v="E20250613400416" u="1"/>
        <s v="E20250613400417" u="1"/>
        <s v="E20250613400419" u="1"/>
        <s v="E20250613400420" u="1"/>
        <s v="E20250613400421" u="1"/>
        <s v="E20250613400422" u="1"/>
        <s v="E20250613400423" u="1"/>
        <s v="E20250613411666" u="1"/>
        <s v="E20250613412209" u="1"/>
        <s v="E20250616190439" u="1"/>
        <s v="E20250616190440" u="1"/>
        <s v="E20250616190441" u="1"/>
        <s v="E20250616190442" u="1"/>
        <s v="E20250616190443" u="1"/>
        <s v="E20250616190444" u="1"/>
        <s v="E20250616190445" u="1"/>
        <s v="E20250616190446" u="1"/>
        <s v="E20250616190447" u="1"/>
        <s v="E20250616190449" u="1"/>
        <s v="E20250616190450" u="1"/>
        <s v="E20250616190451" u="1"/>
        <s v="E20250616190454" u="1"/>
        <s v="E20250616190455" u="1"/>
        <s v="E20250616190457" u="1"/>
        <s v="E20250616190458" u="1"/>
        <s v="E20250616190459" u="1"/>
        <s v="E20250616190461" u="1"/>
        <s v="E20250616190462" u="1"/>
        <s v="E20250616190463" u="1"/>
        <s v="E20250616190464" u="1"/>
        <s v="E20250616190465" u="1"/>
        <s v="E20250616190467" u="1"/>
        <s v="E20250616190469" u="1"/>
        <s v="E20250616190470" u="1"/>
        <s v="E20250616190472" u="1"/>
        <s v="E20250616190473" u="1"/>
        <s v="E20250616190474" u="1"/>
        <s v="E20250616190475" u="1"/>
        <s v="E20250616190476" u="1"/>
        <s v="E20250616190477" u="1"/>
        <s v="E20250616190479" u="1"/>
        <s v="E20250616190480" u="1"/>
        <s v="E20250616190481" u="1"/>
        <s v="E20250616260586" u="1"/>
        <s v="E20250616260587" u="1"/>
        <s v="E20250616260588" u="1"/>
        <s v="E20250616260590" u="1"/>
        <s v="E20250616260591" u="1"/>
        <s v="E20250616260592" u="1"/>
        <s v="E20250616271931" u="1"/>
        <s v="E20250616271933" u="1"/>
        <s v="E20250616275475" u="1"/>
        <s v="E20250616275476" u="1"/>
        <s v="E20250616275477" u="1"/>
        <s v="E20250616275478" u="1"/>
        <s v="E20250616275479" u="1"/>
        <s v="E20250616275480" u="1"/>
        <s v="E20250616275482" u="1"/>
        <s v="E20250616275483" u="1"/>
        <s v="E20250616275484" u="1"/>
        <s v="E20250616275485" u="1"/>
        <s v="E20250616275487" u="1"/>
        <s v="E20250616290614" u="1"/>
        <s v="E20250616290615" u="1"/>
        <s v="E20250616290616" u="1"/>
        <s v="E20250616290617" u="1"/>
        <s v="E20250616295163" u="1"/>
        <s v="E20250616295164" u="1"/>
        <s v="E20250617188792" u="1"/>
        <s v="E20250617188795" u="1"/>
        <s v="E20250617188796" u="1"/>
        <s v="E20250617188797" u="1"/>
        <s v="E20250617188798" u="1"/>
        <s v="E20250617188799" u="1"/>
        <s v="E20250617188801" u="1"/>
        <s v="E20250617188802" u="1"/>
        <s v="E20250617188803" u="1"/>
        <s v="E20250617188804" u="1"/>
        <s v="E20250617188806" u="1"/>
        <s v="E20250617188807" u="1"/>
        <s v="E20250617188808" u="1"/>
        <s v="E20250617188809" u="1"/>
        <s v="E20250617188810" u="1"/>
        <s v="E20250617188811" u="1"/>
        <s v="E20250617188812" u="1"/>
        <s v="E20250617188813" u="1"/>
        <s v="E20250617188814" u="1"/>
        <s v="E20250617188815" u="1"/>
        <s v="E20250617188816" u="1"/>
        <s v="E20250617188817" u="1"/>
        <s v="E20250617188818" u="1"/>
        <s v="E20250617188819" u="1"/>
        <s v="E20250617188820" u="1"/>
        <s v="E20250617188821" u="1"/>
        <s v="E20250617188823" u="1"/>
        <s v="E20250617188824" u="1"/>
        <s v="E20250617188825" u="1"/>
        <s v="E20250617188826" u="1"/>
        <s v="E20250617188827" u="1"/>
        <s v="E20250617258281" u="1"/>
        <s v="E20250617258282" u="1"/>
        <s v="E20250617258283" u="1"/>
        <s v="E20250617258286" u="1"/>
        <s v="E20250617270182" u="1"/>
        <s v="E20250617270183" u="1"/>
        <s v="E20250617270184" u="1"/>
        <s v="E20250617270185" u="1"/>
        <s v="E20250617270186" u="1"/>
        <s v="E20250617270187" u="1"/>
        <s v="E20250617270188" u="1"/>
        <s v="E20250617270189" u="1"/>
        <s v="E20250617270190" u="1"/>
        <s v="E20250617270191" u="1"/>
        <s v="E20250617270192" u="1"/>
        <s v="E20250617270193" u="1"/>
        <s v="E20250617292216" u="1"/>
        <s v="E20250618179952" u="1"/>
        <s v="E20250618179953" u="1"/>
        <s v="E20250618179956" u="1"/>
        <s v="E20250618179957" u="1"/>
        <s v="E20250618179958" u="1"/>
        <s v="E20250618179962" u="1"/>
        <s v="E20250618179963" u="1"/>
        <s v="E20250618179964" u="1"/>
        <s v="E20250618242805" u="1"/>
        <s v="E20250618242806" u="1"/>
        <s v="E20250618242807" u="1"/>
        <s v="E20250618242808" u="1"/>
        <s v="E20250618242809" u="1"/>
        <s v="E20250618242810" u="1"/>
        <s v="E20250618242811" u="1"/>
        <s v="E20250618242812" u="1"/>
        <s v="E20250618242813" u="1"/>
        <s v="E20250618242814" u="1"/>
        <s v="E20250618242815" u="1"/>
        <s v="E20250618242816" u="1"/>
        <s v="E20250618242818" u="1"/>
        <s v="E20250618242819" u="1"/>
        <s v="E20250618242820" u="1"/>
        <s v="E20250618242821" u="1"/>
        <s v="E20250618242822" u="1"/>
        <s v="E20250618242823" u="1"/>
        <s v="E20250618242824" u="1"/>
        <s v="E20250618242825" u="1"/>
        <s v="E20250618242826" u="1"/>
        <s v="E20250618242827" u="1"/>
        <s v="E20250618242828" u="1"/>
        <s v="E20250618242829" u="1"/>
        <s v="E20250618242830" u="1"/>
        <s v="E20250618242831" u="1"/>
        <s v="E20250618242832" u="1"/>
        <s v="E20250618242833" u="1"/>
        <s v="E20250618242834" u="1"/>
        <s v="E20250618242836" u="1"/>
        <s v="E20250618242837" u="1"/>
        <s v="E20250618242839" u="1"/>
        <s v="E20250618242840" u="1"/>
        <s v="E20250618242841" u="1"/>
        <s v="E20250618242842" u="1"/>
        <s v="E20250618242843" u="1"/>
        <s v="E20250618242844" u="1"/>
        <s v="E20250618242845" u="1"/>
        <s v="E20250618242846" u="1"/>
        <s v="E20250618242847" u="1"/>
        <s v="E20250618242848" u="1"/>
        <s v="E20250618242849" u="1"/>
        <s v="E20250618242850" u="1"/>
        <s v="E20250618242851" u="1"/>
        <s v="E20250618242852" u="1"/>
        <s v="E20250618242853" u="1"/>
        <s v="E20250618242854" u="1"/>
        <s v="E20250618242856" u="1"/>
        <s v="E20250618242857" u="1"/>
        <s v="E20250618242858" u="1"/>
        <s v="E20250618242859" u="1"/>
        <s v="E20250618242860" u="1"/>
        <s v="E20250618242861" u="1"/>
        <s v="E20250618242862" u="1"/>
        <s v="E20250618242863" u="1"/>
        <s v="E20250618242865" u="1"/>
        <s v="E20250618242866" u="1"/>
        <s v="E20250618242867" u="1"/>
        <s v="E20250618242868" u="1"/>
        <s v="E20250618242869" u="1"/>
        <s v="E20250618242870" u="1"/>
        <s v="E20250618242871" u="1"/>
        <s v="E20250618242872" u="1"/>
        <s v="E20250618242873" u="1"/>
        <s v="E20250618242874" u="1"/>
        <s v="E20250618242875" u="1"/>
        <s v="E20250618242876" u="1"/>
        <s v="E20250618242877" u="1"/>
        <s v="E20250618242878" u="1"/>
        <s v="E20250618242879" u="1"/>
        <s v="E20250618242880" u="1"/>
        <s v="E20250618242881" u="1"/>
        <s v="E20250618242882" u="1"/>
        <s v="E20250618242883" u="1"/>
        <s v="E20250618242885" u="1"/>
        <s v="E20250618242886" u="1"/>
        <s v="E20250618242887" u="1"/>
        <s v="E20250618242888" u="1"/>
        <s v="E20250618242889" u="1"/>
        <s v="E20250618242890" u="1"/>
        <s v="E20250618242891" u="1"/>
        <s v="E20250618242892" u="1"/>
        <s v="E20250618242893" u="1"/>
        <s v="E20250618242894" u="1"/>
        <s v="E20250618242895" u="1"/>
        <s v="E20250618242896" u="1"/>
        <s v="E20250618242897" u="1"/>
        <s v="E20250618242898" u="1"/>
        <s v="E20250618242899" u="1"/>
        <s v="E20250618260162" u="1"/>
        <s v="E20250618260163" u="1"/>
        <s v="E20250618260164" u="1"/>
        <s v="E20250618262853" u="1"/>
        <s v="E20250618262854" u="1"/>
        <s v="E20250618262855" u="1"/>
        <s v="E20250618262856" u="1"/>
        <s v="E20250618262857" u="1"/>
        <s v="E20250618262858" u="1"/>
        <s v="E20250618262859" u="1"/>
        <s v="E20250618262860" u="1"/>
        <s v="E20250618262861" u="1"/>
        <s v="E20250619059308" u="1"/>
        <s v="E20250619059309" u="1"/>
        <s v="E20250619174243" u="1"/>
        <s v="E20250619174244" u="1"/>
        <s v="E20250619174245" u="1"/>
        <s v="E20250619174246" u="1"/>
        <s v="E20250619174247" u="1"/>
        <s v="E20250619174248" u="1"/>
        <s v="E20250619174249" u="1"/>
        <s v="E20250619174250" u="1"/>
        <s v="E20250619174251" u="1"/>
        <s v="E20250619174252" u="1"/>
        <s v="E20250619174253" u="1"/>
        <s v="E20250619174254" u="1"/>
        <s v="E20250619174256" u="1"/>
        <s v="E20250619174257" u="1"/>
        <s v="E20250619174258" u="1"/>
        <s v="E20250619174259" u="1"/>
        <s v="E20250619174260" u="1"/>
        <s v="E20250619174261" u="1"/>
        <s v="E20250619174262" u="1"/>
        <s v="E20250619174263" u="1"/>
        <s v="E20250619174265" u="1"/>
        <s v="E20250619174267" u="1"/>
        <s v="E20250619174268" u="1"/>
        <s v="E20250619174269" u="1"/>
        <s v="E20250619174271" u="1"/>
        <s v="E20250619174272" u="1"/>
        <s v="E20250619174273" u="1"/>
        <s v="E20250619174274" u="1"/>
        <s v="E20250619174275" u="1"/>
        <s v="E20250619174277" u="1"/>
        <s v="E20250619174280" u="1"/>
        <s v="E20250619174281" u="1"/>
        <s v="E20250619174282" u="1"/>
        <s v="E20250619174283" u="1"/>
        <s v="E20250619174284" u="1"/>
        <s v="E20250619174286" u="1"/>
        <s v="E20250619174287" u="1"/>
        <s v="E20250619174288" u="1"/>
        <s v="E20250619174289" u="1"/>
        <s v="E20250619174290" u="1"/>
        <s v="E20250619174291" u="1"/>
        <s v="E20250619174292" u="1"/>
        <s v="E20250619174293" u="1"/>
        <s v="E20250619174294" u="1"/>
        <s v="E20250619174295" u="1"/>
        <s v="E20250619174296" u="1"/>
        <s v="E20250619174297" u="1"/>
        <s v="E20250619174298" u="1"/>
        <s v="E20250619174299" u="1"/>
        <s v="E20250619174300" u="1"/>
        <s v="E20250619174301" u="1"/>
        <s v="E20250619174303" u="1"/>
        <s v="E20250619174304" u="1"/>
        <s v="E20250619174305" u="1"/>
        <s v="E20250619174306" u="1"/>
        <s v="E20250619174307" u="1"/>
        <s v="E20250619174308" u="1"/>
        <s v="E20250619174309" u="1"/>
        <s v="E20250619174310" u="1"/>
        <s v="E20250619174311" u="1"/>
        <s v="E20250619174312" u="1"/>
        <s v="E20250619174313" u="1"/>
        <s v="E20250619174314" u="1"/>
        <s v="E20250619174315" u="1"/>
        <s v="E20250619174317" u="1"/>
        <s v="E20250619174318" u="1"/>
        <s v="E20250619174319" u="1"/>
        <s v="E20250619174320" u="1"/>
        <s v="E20250619174321" u="1"/>
        <s v="E20250619174323" u="1"/>
        <s v="E20250619174325" u="1"/>
        <s v="E20250619174326" u="1"/>
        <s v="E20250619174327" u="1"/>
        <s v="E20250619174328" u="1"/>
        <s v="E20250619174329" u="1"/>
        <s v="E20250619174330" u="1"/>
        <s v="E20250619174331" u="1"/>
        <s v="E20250619174333" u="1"/>
        <s v="E20250619174334" u="1"/>
        <s v="E20250619174335" u="1"/>
        <s v="E20250619174336" u="1"/>
        <s v="E20250619174337" u="1"/>
        <s v="E20250619174338" u="1"/>
        <s v="E20250619174339" u="1"/>
        <s v="E20250619174340" u="1"/>
        <s v="E20250619174341" u="1"/>
        <s v="E20250619174343" u="1"/>
        <s v="E20250619174344" u="1"/>
        <s v="E20250619174345" u="1"/>
        <s v="E20250619174346" u="1"/>
        <s v="E20250619174347" u="1"/>
        <s v="E20250619174348" u="1"/>
        <s v="E20250619174349" u="1"/>
        <s v="E20250619174350" u="1"/>
        <s v="E20250619174351" u="1"/>
        <s v="E20250619174352" u="1"/>
        <s v="E20250619174353" u="1"/>
        <s v="E20250619174354" u="1"/>
        <s v="E20250619174355" u="1"/>
        <s v="E20250619174356" u="1"/>
        <s v="E20250619174357" u="1"/>
        <s v="E20250619174358" u="1"/>
        <s v="E20250619174359" u="1"/>
        <s v="E20250619174360" u="1"/>
        <s v="E20250619174361" u="1"/>
        <s v="E20250619174362" u="1"/>
        <s v="E20250619174363" u="1"/>
        <s v="E20250619174365" u="1"/>
        <s v="E20250619174366" u="1"/>
        <s v="E20250619174367" u="1"/>
        <s v="E20250619174368" u="1"/>
        <s v="E20250619174369" u="1"/>
        <s v="E20250619174370" u="1"/>
        <s v="E20250619174371" u="1"/>
        <s v="E20250619174372" u="1"/>
        <s v="E20250619174373" u="1"/>
        <s v="E20250619174374" u="1"/>
        <s v="E20250619174375" u="1"/>
        <s v="E20250619174376" u="1"/>
        <s v="E20250619174377" u="1"/>
        <s v="E20250619174378" u="1"/>
        <s v="E20250619174379" u="1"/>
        <s v="E20250619174380" u="1"/>
        <s v="E20250619174381" u="1"/>
        <s v="E20250619174382" u="1"/>
        <s v="E20250619174383" u="1"/>
        <s v="E20250619174384" u="1"/>
        <s v="E20250619174385" u="1"/>
        <s v="E20250619174386" u="1"/>
        <s v="E20250619174387" u="1"/>
        <s v="E20250619174388" u="1"/>
        <s v="E20250619174389" u="1"/>
        <s v="E20250619174390" u="1"/>
        <s v="E20250619174391" u="1"/>
        <s v="E20250619174392" u="1"/>
        <s v="E20250619174393" u="1"/>
        <s v="E20250619174394" u="1"/>
        <s v="E20250619174395" u="1"/>
        <s v="E20250619174396" u="1"/>
        <s v="E20250619174397" u="1"/>
        <s v="E20250619174399" u="1"/>
        <s v="E20250619174400" u="1"/>
        <s v="E20250619174401" u="1"/>
        <s v="E20250619174402" u="1"/>
        <s v="E20250619174403" u="1"/>
        <s v="E20250619174405" u="1"/>
        <s v="E20250619174406" u="1"/>
        <s v="E20250619174408" u="1"/>
        <s v="E20250619174409" u="1"/>
        <s v="E20250619174410" u="1"/>
        <s v="E20250619174411" u="1"/>
        <s v="E20250619174412" u="1"/>
        <s v="E20250619174413" u="1"/>
        <s v="E20250619174414" u="1"/>
        <s v="E20250619174415" u="1"/>
        <s v="E20250619174416" u="1"/>
        <s v="E20250619174417" u="1"/>
        <s v="E20250619174418" u="1"/>
        <s v="E20250619174419" u="1"/>
        <s v="E20250619174420" u="1"/>
        <s v="E20250619174421" u="1"/>
        <s v="E20250619174422" u="1"/>
        <s v="E20250619174423" u="1"/>
        <s v="E20250619174424" u="1"/>
        <s v="E20250619174425" u="1"/>
        <s v="E20250619174426" u="1"/>
        <s v="E20250619174427" u="1"/>
        <s v="E20250619174428" u="1"/>
        <s v="E20250619174431" u="1"/>
        <s v="E20250619174432" u="1"/>
        <s v="E20250619174433" u="1"/>
        <s v="E20250619174434" u="1"/>
        <s v="E20250619174436" u="1"/>
        <s v="E20250619174437" u="1"/>
        <s v="E20250619174438" u="1"/>
        <s v="E20250619174439" u="1"/>
        <s v="E20250619174440" u="1"/>
        <s v="E20250619174441" u="1"/>
        <s v="E20250619174442" u="1"/>
        <s v="E20250619174443" u="1"/>
        <s v="E20250619174444" u="1"/>
        <s v="E20250619174445" u="1"/>
        <s v="E20250619174446" u="1"/>
        <s v="E20250619174447" u="1"/>
        <s v="E20250619174448" u="1"/>
        <s v="E20250619174449" u="1"/>
        <s v="E20250619174450" u="1"/>
        <s v="E20250619174451" u="1"/>
        <s v="E20250619174452" u="1"/>
        <s v="E20250619174453" u="1"/>
        <s v="E20250619174454" u="1"/>
        <s v="E20250619174456" u="1"/>
        <s v="E20250619174458" u="1"/>
        <s v="E20250619174459" u="1"/>
        <s v="E20250619174460" u="1"/>
        <s v="E20250619174461" u="1"/>
        <s v="E20250619174462" u="1"/>
        <s v="E20250619174463" u="1"/>
        <s v="E20250619174464" u="1"/>
        <s v="E20250619174465" u="1"/>
        <s v="E20250619174466" u="1"/>
        <s v="E20250619174467" u="1"/>
        <s v="E20250619174468" u="1"/>
        <s v="E20250619174469" u="1"/>
        <s v="E20250619174470" u="1"/>
        <s v="E20250619174471" u="1"/>
        <s v="E20250619174472" u="1"/>
        <s v="E20250619174474" u="1"/>
        <s v="E20250619174475" u="1"/>
        <s v="E20250619174476" u="1"/>
        <s v="E20250619174477" u="1"/>
        <s v="E20250619174478" u="1"/>
        <s v="E20250619174479" u="1"/>
        <s v="E20250619174480" u="1"/>
        <s v="E20250619174481" u="1"/>
        <s v="E20250619174482" u="1"/>
        <s v="E20250619174483" u="1"/>
        <s v="E20250619174484" u="1"/>
        <s v="E20250619174485" u="1"/>
        <s v="E20250619174486" u="1"/>
        <s v="E20250619174488" u="1"/>
        <s v="E20250619174489" u="1"/>
        <s v="E20250619174490" u="1"/>
        <s v="E20250619174491" u="1"/>
        <s v="E20250619174492" u="1"/>
        <s v="E20250619174493" u="1"/>
        <s v="E20250619174494" u="1"/>
        <s v="E20250619174495" u="1"/>
        <s v="E20250619174497" u="1"/>
        <s v="E20250619174498" u="1"/>
        <s v="E20250619174499" u="1"/>
        <s v="E20250619174500" u="1"/>
        <s v="E20250619174501" u="1"/>
        <s v="E20250619174502" u="1"/>
        <s v="E20250619174503" u="1"/>
        <s v="E20250619174504" u="1"/>
        <s v="E20250619174505" u="1"/>
        <s v="E20250619174506" u="1"/>
        <s v="E20250619174507" u="1"/>
        <s v="E20250619174508" u="1"/>
        <s v="E20250619174509" u="1"/>
        <s v="E20250619174510" u="1"/>
        <s v="E20250619174511" u="1"/>
        <s v="E20250619174512" u="1"/>
        <s v="E20250619174513" u="1"/>
        <s v="E20250619174514" u="1"/>
        <s v="E20250619174515" u="1"/>
        <s v="E20250619174516" u="1"/>
        <s v="E20250619174519" u="1"/>
        <s v="E20250619174520" u="1"/>
        <s v="E20250619174522" u="1"/>
        <s v="E20250619174523" u="1"/>
        <s v="E20250619174524" u="1"/>
        <s v="E20250619174526" u="1"/>
        <s v="E20250619174528" u="1"/>
        <s v="E20250619174530" u="1"/>
        <s v="E20250619174531" u="1"/>
        <s v="E20250619174532" u="1"/>
        <s v="E20250619174533" u="1"/>
        <s v="E20250619174534" u="1"/>
        <s v="E20250619174535" u="1"/>
        <s v="E20250619174536" u="1"/>
        <s v="E20250619174537" u="1"/>
        <s v="E20250619174538" u="1"/>
        <s v="E20250619174539" u="1"/>
        <s v="E20250619174540" u="1"/>
        <s v="E20250619174541" u="1"/>
        <s v="E20250619174542" u="1"/>
        <s v="E20250619174543" u="1"/>
        <s v="E20250619174544" u="1"/>
        <s v="E20250619174545" u="1"/>
        <s v="E20250619174546" u="1"/>
        <s v="E20250619174547" u="1"/>
        <s v="E20250619174548" u="1"/>
        <s v="E20250619174549" u="1"/>
        <s v="E20250619174550" u="1"/>
        <s v="E20250619174551" u="1"/>
        <s v="E20250619174552" u="1"/>
        <s v="E20250619174553" u="1"/>
        <s v="E20250619174554" u="1"/>
        <s v="E20250619174555" u="1"/>
        <s v="E20250619174556" u="1"/>
        <s v="E20250619174557" u="1"/>
        <s v="E20250619174558" u="1"/>
        <s v="E20250619174559" u="1"/>
        <s v="E20250619174560" u="1"/>
        <s v="E20250619174561" u="1"/>
        <s v="E20250619174562" u="1"/>
        <s v="E20250619174563" u="1"/>
        <s v="E20250619174564" u="1"/>
        <s v="E20250619174565" u="1"/>
        <s v="E20250619174566" u="1"/>
        <s v="E20250619174567" u="1"/>
        <s v="E20250619174568" u="1"/>
        <s v="E20250619174569" u="1"/>
        <s v="E20250619174570" u="1"/>
        <s v="E20250619174571" u="1"/>
        <s v="E20250619174572" u="1"/>
        <s v="E20250619174573" u="1"/>
        <s v="E20250619174574" u="1"/>
        <s v="E20250619174575" u="1"/>
        <s v="E20250619174576" u="1"/>
        <s v="E20250619174577" u="1"/>
        <s v="E20250619174578" u="1"/>
        <s v="E20250619174579" u="1"/>
        <s v="E20250619174580" u="1"/>
        <s v="E20250619174581" u="1"/>
        <s v="E20250619174582" u="1"/>
        <s v="E20250619174583" u="1"/>
        <s v="E20250619174584" u="1"/>
        <s v="E20250619174585" u="1"/>
        <s v="E20250619174587" u="1"/>
        <s v="E20250619174589" u="1"/>
        <s v="E20250619174590" u="1"/>
        <s v="E20250619174591" u="1"/>
        <s v="E20250619174592" u="1"/>
        <s v="E20250619174593" u="1"/>
        <s v="E20250619174594" u="1"/>
        <s v="E20250619174595" u="1"/>
        <s v="E20250619174596" u="1"/>
        <s v="E20250619174598" u="1"/>
        <s v="E20250619174599" u="1"/>
        <s v="E20250619174601" u="1"/>
        <s v="E20250619174602" u="1"/>
        <s v="E20250619174603" u="1"/>
        <s v="E20250619174604" u="1"/>
        <s v="E20250619174605" u="1"/>
        <s v="E20250619174606" u="1"/>
        <s v="E20250619174609" u="1"/>
        <s v="E20250619174610" u="1"/>
        <s v="E20250619174611" u="1"/>
        <s v="E20250619174612" u="1"/>
        <s v="E20250619174613" u="1"/>
        <s v="E20250619174614" u="1"/>
        <s v="E20250619174615" u="1"/>
        <s v="E20250619174617" u="1"/>
        <s v="E20250619174618" u="1"/>
        <s v="E20250619174619" u="1"/>
        <s v="E20250619174620" u="1"/>
        <s v="E20250619174621" u="1"/>
        <s v="E20250619174622" u="1"/>
        <s v="E20250619174623" u="1"/>
        <s v="E20250619174624" u="1"/>
        <s v="E20250619174625" u="1"/>
        <s v="E20250619174626" u="1"/>
        <s v="E20250619174627" u="1"/>
        <s v="E20250619174628" u="1"/>
        <s v="E20250619174629" u="1"/>
        <s v="E20250619174630" u="1"/>
        <s v="E20250619174631" u="1"/>
        <s v="E20250619174632" u="1"/>
        <s v="E20250619174633" u="1"/>
        <s v="E20250619174634" u="1"/>
        <s v="E20250619174636" u="1"/>
        <s v="E20250619174637" u="1"/>
        <s v="E20250619174638" u="1"/>
        <s v="E20250619174640" u="1"/>
        <s v="E20250619174641" u="1"/>
        <s v="E20250619174642" u="1"/>
        <s v="E20250619174643" u="1"/>
        <s v="E20250619174644" u="1"/>
        <s v="E20250619174645" u="1"/>
        <s v="E20250619174646" u="1"/>
        <s v="E20250619174647" u="1"/>
        <s v="E20250619174648" u="1"/>
        <s v="E20250619174649" u="1"/>
        <s v="E20250619174650" u="1"/>
        <s v="E20250619174652" u="1"/>
        <s v="E20250619174653" u="1"/>
        <s v="E20250619174654" u="1"/>
        <s v="E20250619174655" u="1"/>
        <s v="E20250619174656" u="1"/>
        <s v="E20250619174657" u="1"/>
        <s v="E20250619174658" u="1"/>
        <s v="E20250619174659" u="1"/>
        <s v="E20250619174660" u="1"/>
        <s v="E20250619174662" u="1"/>
        <s v="E20250619174663" u="1"/>
        <s v="E20250619174664" u="1"/>
        <s v="E20250619174665" u="1"/>
        <s v="E20250619174666" u="1"/>
        <s v="E20250619174667" u="1"/>
        <s v="E20250619174668" u="1"/>
        <s v="E20250619174670" u="1"/>
        <s v="E20250619174672" u="1"/>
        <s v="E20250619174673" u="1"/>
        <s v="E20250619174674" u="1"/>
        <s v="E20250619174675" u="1"/>
        <s v="E20250619174676" u="1"/>
        <s v="E20250619174677" u="1"/>
        <s v="E20250619174678" u="1"/>
        <s v="E20250619174679" u="1"/>
        <s v="E20250619174680" u="1"/>
        <s v="E20250619174681" u="1"/>
        <s v="E20250619174682" u="1"/>
        <s v="E20250619174683" u="1"/>
        <s v="E20250619174684" u="1"/>
        <s v="E20250619174685" u="1"/>
        <s v="E20250619174686" u="1"/>
        <s v="E20250619174687" u="1"/>
        <s v="E20250619174688" u="1"/>
        <s v="E20250619174689" u="1"/>
        <s v="E20250619174690" u="1"/>
        <s v="E20250619174691" u="1"/>
        <s v="E20250619174692" u="1"/>
        <s v="E20250619174693" u="1"/>
        <s v="E20250619174694" u="1"/>
        <s v="E20250619174695" u="1"/>
        <s v="E20250619174696" u="1"/>
        <s v="E20250619174697" u="1"/>
        <s v="E20250619174698" u="1"/>
        <s v="E20250619174699" u="1"/>
        <s v="E20250619174701" u="1"/>
        <s v="E20250619174702" u="1"/>
        <s v="E20250619174703" u="1"/>
        <s v="E20250619174704" u="1"/>
        <s v="E20250619174705" u="1"/>
        <s v="E20250619174706" u="1"/>
        <s v="E20250619174707" u="1"/>
        <s v="E20250619174708" u="1"/>
        <s v="E20250619174709" u="1"/>
        <s v="E20250619174710" u="1"/>
        <s v="E20250619174711" u="1"/>
        <s v="E20250619174712" u="1"/>
        <s v="E20250619174715" u="1"/>
        <s v="E20250619174716" u="1"/>
        <s v="E20250619174718" u="1"/>
        <s v="E20250619174719" u="1"/>
        <s v="E20250619174720" u="1"/>
        <s v="E20250619174721" u="1"/>
        <s v="E20250619174722" u="1"/>
        <s v="E20250619174723" u="1"/>
        <s v="E20250619174724" u="1"/>
        <s v="E20250619174725" u="1"/>
        <s v="E20250619174726" u="1"/>
        <s v="E20250619174727" u="1"/>
        <s v="E20250619174728" u="1"/>
        <s v="E20250619174729" u="1"/>
        <s v="E20250619174730" u="1"/>
        <s v="E20250619174731" u="1"/>
        <s v="E20250619174732" u="1"/>
        <s v="E20250619174733" u="1"/>
        <s v="E20250619174734" u="1"/>
        <s v="E20250619174735" u="1"/>
        <s v="E20250619174736" u="1"/>
        <s v="E20250619174737" u="1"/>
        <s v="E20250619174738" u="1"/>
        <s v="E20250619174739" u="1"/>
        <s v="E20250619174740" u="1"/>
        <s v="E20250619174741" u="1"/>
        <s v="E20250619174742" u="1"/>
        <s v="E20250619174743" u="1"/>
        <s v="E20250619174744" u="1"/>
        <s v="E20250619174745" u="1"/>
        <s v="E20250619174746" u="1"/>
        <s v="E20250619174747" u="1"/>
        <s v="E20250619174748" u="1"/>
        <s v="E20250619231878" u="1"/>
        <s v="E20250619231880" u="1"/>
        <s v="E20250619231887" u="1"/>
        <s v="E20250619231890" u="1"/>
        <s v="E20250619231892" u="1"/>
        <s v="E20250619231893" u="1"/>
        <s v="E20250619231898" u="1"/>
        <s v="E20250619231903" u="1"/>
        <s v="E20250619231904" u="1"/>
        <s v="E20250619231907" u="1"/>
        <s v="E20250619231909" u="1"/>
        <s v="E20250619231910" u="1"/>
        <s v="E20250619250134" u="1"/>
        <s v="E20250619250135" u="1"/>
        <s v="E20250619250136" u="1"/>
        <s v="E20250619250137" u="1"/>
        <s v="E20250619250140" u="1"/>
        <s v="E20250619250141" u="1"/>
        <s v="E20250619250142" u="1"/>
        <s v="E20250619250143" u="1"/>
        <s v="E20250619250144" u="1"/>
        <s v="E20250619250145" u="1"/>
        <s v="E20250619250146" u="1"/>
        <s v="E20250619250147" u="1"/>
        <s v="E20250619250148" u="1"/>
        <s v="E20250619250149" u="1"/>
        <s v="E20250619250150" u="1"/>
        <s v="E20250619250151" u="1"/>
        <s v="E20250619250152" u="1"/>
        <s v="E20250619250153" u="1"/>
        <s v="E20250619250154" u="1"/>
        <s v="E20250619250155" u="1"/>
        <s v="E20250619250156" u="1"/>
        <s v="E20250619250157" u="1"/>
        <s v="E20250619250158" u="1"/>
        <s v="E20250619250159" u="1"/>
        <s v="E20250619250161" u="1"/>
        <s v="E20250619250162" u="1"/>
        <s v="E20250619250163" u="1"/>
        <s v="E20250619250164" u="1"/>
        <s v="E20250619250165" u="1"/>
        <s v="E20250619250166" u="1"/>
        <s v="E20250619250167" u="1"/>
        <s v="E20250619250168" u="1"/>
        <s v="E20250619250169" u="1"/>
        <s v="E20250619250170" u="1"/>
        <s v="E20250619250171" u="1"/>
        <s v="E20250619250172" u="1"/>
        <s v="E20250619250173" u="1"/>
        <s v="E20250619250174" u="1"/>
        <s v="E20250619250175" u="1"/>
        <s v="E20250619250176" u="1"/>
        <s v="E20250619250177" u="1"/>
        <s v="E20250619250178" u="1"/>
        <s v="E20250619250179" u="1"/>
        <s v="E20250619261121" u="1"/>
        <s v="E20250619261122" u="1"/>
        <s v="E20250619261123" u="1"/>
        <s v="E20250619261124" u="1"/>
        <s v="E20250619261125" u="1"/>
        <s v="E20250619268641" u="1"/>
        <s v="E20250620161624" u="1"/>
        <s v="E20250620161628" u="1"/>
        <s v="E20250620161631" u="1"/>
        <s v="E20250620161636" u="1"/>
        <s v="E20250620161642" u="1"/>
        <s v="E20250620161654" u="1"/>
        <s v="E20250620161658" u="1"/>
        <s v="E20250620161668" u="1"/>
        <s v="E20250620161669" u="1"/>
        <s v="E20250620161674" u="1"/>
        <s v="E20250620161677" u="1"/>
        <s v="E20250620161681" u="1"/>
        <s v="E20250620161682" u="1"/>
        <s v="E20250620161683" u="1"/>
        <s v="E20250620161684" u="1"/>
        <s v="E20250620161690" u="1"/>
        <s v="E20250620161693" u="1"/>
        <s v="E20250620161701" u="1"/>
        <s v="E20250620161702" u="1"/>
        <s v="E20250620161706" u="1"/>
        <s v="E20250620161707" u="1"/>
        <s v="E20250620161711" u="1"/>
        <s v="E20250620161714" u="1"/>
        <s v="E20250620161721" u="1"/>
        <s v="E20250620161723" u="1"/>
        <s v="E20250620161728" u="1"/>
        <s v="E20250620161740" u="1"/>
        <s v="E20250620161742" u="1"/>
        <s v="E20250620161744" u="1"/>
        <s v="E20250620161746" u="1"/>
        <s v="E20250620161768" u="1"/>
        <s v="E20250620161772" u="1"/>
        <s v="E20250620161773" u="1"/>
        <s v="E20250620161777" u="1"/>
        <s v="E20250620161785" u="1"/>
        <s v="E20250620161790" u="1"/>
        <s v="E20250620161792" u="1"/>
        <s v="E20250620161795" u="1"/>
        <s v="E20250620161796" u="1"/>
        <s v="E20250620161798" u="1"/>
        <s v="E20250620161803" u="1"/>
        <s v="E20250620161804" u="1"/>
        <s v="E20250620161806" u="1"/>
        <s v="E20250620161807" u="1"/>
        <s v="E20250620161808" u="1"/>
        <s v="E20250620161813" u="1"/>
        <s v="E20250620161817" u="1"/>
        <s v="E20250620161819" u="1"/>
        <s v="E20250620161820" u="1"/>
        <s v="E20250620161821" u="1"/>
        <s v="E20250620161822" u="1"/>
        <s v="E20250620161823" u="1"/>
        <s v="E20250620161826" u="1"/>
        <s v="E20250620161831" u="1"/>
        <s v="E20250620161833" u="1"/>
        <s v="E20250620161834" u="1"/>
        <s v="E20250620161841" u="1"/>
        <s v="E20250620161843" u="1"/>
        <s v="E20250620161844" u="1"/>
        <s v="E20250620161845" u="1"/>
        <s v="E20250620161853" u="1"/>
        <s v="E20250620161854" u="1"/>
        <s v="E20250620161858" u="1"/>
        <s v="E20250620161860" u="1"/>
        <s v="E20250620161861" u="1"/>
        <s v="E20250620161864" u="1"/>
        <s v="E20250620161865" u="1"/>
        <s v="E20250620161866" u="1"/>
        <s v="E20250620161869" u="1"/>
        <s v="E20250620161870" u="1"/>
        <s v="E20250620325681" u="1"/>
        <s v="E20250620325682" u="1"/>
        <s v="E20250620325683" u="1"/>
        <s v="E20250620325684" u="1"/>
        <s v="E20250620325686" u="1"/>
        <s v="E20250620325687" u="1"/>
        <s v="E20250620325690" u="1"/>
        <s v="E20250620325691" u="1"/>
        <s v="E20250620325692" u="1"/>
        <s v="E20250620325693" u="1"/>
        <s v="E20250620325694" u="1"/>
        <s v="E20250620325695" u="1"/>
        <s v="E20250620325696" u="1"/>
        <s v="E20250620325697" u="1"/>
        <s v="E20250620325698" u="1"/>
        <s v="E20250620325699" u="1"/>
        <s v="E20250620325700" u="1"/>
        <s v="E20250620325701" u="1"/>
        <s v="E20250620325703" u="1"/>
        <s v="E20250620325704" u="1"/>
        <s v="E20250620325705" u="1"/>
        <s v="E20250620325706" u="1"/>
        <s v="E20250620325707" u="1"/>
        <s v="E20250620325708" u="1"/>
        <s v="E20250620325709" u="1"/>
        <s v="E20250620325710" u="1"/>
        <s v="E20250620325711" u="1"/>
        <s v="E20250620325712" u="1"/>
        <s v="E20250620325713" u="1"/>
        <s v="E20250620325714" u="1"/>
        <s v="E20250620325715" u="1"/>
        <s v="E20250620325717" u="1"/>
        <s v="E20250620325718" u="1"/>
        <s v="E20250620325719" u="1"/>
        <s v="E20250620325720" u="1"/>
        <s v="E20250620325721" u="1"/>
        <s v="E20250620325722" u="1"/>
        <s v="E20250620325723" u="1"/>
        <s v="E20250620325724" u="1"/>
        <s v="E20250620325725" u="1"/>
        <s v="E20250620325726" u="1"/>
        <s v="E20250620325727" u="1"/>
        <s v="E20250620325728" u="1"/>
        <s v="E20250620325729" u="1"/>
        <s v="E20250620325731" u="1"/>
        <s v="E20250620325732" u="1"/>
        <s v="E20250620325734" u="1"/>
        <s v="E20250620325735" u="1"/>
        <s v="E20250620325736" u="1"/>
        <s v="E20250620325737" u="1"/>
        <s v="E20250620325738" u="1"/>
        <s v="E20250620325739" u="1"/>
        <s v="E20250620325740" u="1"/>
        <s v="E20250620325741" u="1"/>
        <s v="E20250620325742" u="1"/>
        <s v="E20250620325743" u="1"/>
        <s v="E20250620325744" u="1"/>
        <s v="E20250620325745" u="1"/>
        <s v="E20250620325746" u="1"/>
        <s v="E20250620325747" u="1"/>
        <s v="E20250620325748" u="1"/>
        <s v="E20250620325749" u="1"/>
        <s v="E20250620325750" u="1"/>
        <s v="E20250620325751" u="1"/>
        <s v="E20250620325752" u="1"/>
        <s v="E20250620325753" u="1"/>
        <s v="E20250620325754" u="1"/>
        <s v="E20250620325755" u="1"/>
        <s v="E20250620325756" u="1"/>
        <s v="E20250620325757" u="1"/>
        <s v="E20250620325758" u="1"/>
        <s v="E20250620325759" u="1"/>
        <s v="E20250620325760" u="1"/>
        <s v="E20250620325761" u="1"/>
        <s v="E20250620325762" u="1"/>
        <s v="E20250620325763" u="1"/>
        <s v="E20250620325764" u="1"/>
        <s v="E20250620325765" u="1"/>
        <s v="E20250620325766" u="1"/>
        <s v="E20250620325767" u="1"/>
        <s v="E20250620325769" u="1"/>
        <s v="E20250620325770" u="1"/>
        <s v="E20250620325771" u="1"/>
        <s v="E20250620325772" u="1"/>
        <s v="E20250620325773" u="1"/>
        <s v="E20250620325774" u="1"/>
        <s v="E20250620325775" u="1"/>
        <s v="E20250620325776" u="1"/>
        <s v="E20250620325777" u="1"/>
        <s v="E20250620325778" u="1"/>
        <s v="E20250620325779" u="1"/>
        <s v="E20250620325780" u="1"/>
        <s v="E20250620325781" u="1"/>
        <s v="E20250620325782" u="1"/>
        <s v="E20250620325783" u="1"/>
        <s v="E20250620325785" u="1"/>
        <s v="E20250620325786" u="1"/>
        <s v="E20250620325787" u="1"/>
        <s v="E20250620325788" u="1"/>
        <s v="E20250620325789" u="1"/>
        <s v="E20250620325790" u="1"/>
        <s v="E20250620325791" u="1"/>
        <s v="E20250620325792" u="1"/>
        <s v="E20250620325793" u="1"/>
        <s v="E20250620325794" u="1"/>
        <s v="E20250620325796" u="1"/>
        <s v="E20250620325798" u="1"/>
        <s v="E20250620325799" u="1"/>
        <s v="E20250620325800" u="1"/>
        <s v="E20250620325801" u="1"/>
        <s v="E20250620325802" u="1"/>
        <s v="E20250620325803" u="1"/>
        <s v="E20250620325804" u="1"/>
        <s v="E20250620325805" u="1"/>
        <s v="E20250620325806" u="1"/>
        <s v="E20250620325807" u="1"/>
        <s v="E20250620325808" u="1"/>
        <s v="E20250620325810" u="1"/>
        <s v="E20250620325811" u="1"/>
        <s v="E20250620325812" u="1"/>
        <s v="E20250620325814" u="1"/>
        <s v="E20250620325815" u="1"/>
        <s v="E20250620325816" u="1"/>
        <s v="E20250620325817" u="1"/>
        <s v="E20250620325818" u="1"/>
        <s v="E20250620325819" u="1"/>
        <s v="E20250620325820" u="1"/>
        <s v="E20250620325821" u="1"/>
        <s v="E20250620325822" u="1"/>
        <s v="E20250620325823" u="1"/>
        <s v="E20250620325824" u="1"/>
        <s v="E20250620325825" u="1"/>
        <s v="E20250620325826" u="1"/>
        <s v="E20250620325827" u="1"/>
        <s v="E20250620325828" u="1"/>
        <s v="E20250620325829" u="1"/>
        <s v="E20250620325830" u="1"/>
        <s v="E20250620325831" u="1"/>
        <s v="E20250620325832" u="1"/>
        <s v="E20250620325833" u="1"/>
        <s v="E20250620325834" u="1"/>
        <s v="E20250620325835" u="1"/>
        <s v="E20250620325836" u="1"/>
        <s v="E20250620325837" u="1"/>
        <s v="E20250620325838" u="1"/>
        <s v="E20250620325839" u="1"/>
        <s v="E20250620325840" u="1"/>
        <s v="E20250620325841" u="1"/>
        <s v="E20250620325842" u="1"/>
        <s v="E20250620325844" u="1"/>
        <s v="E20250620325845" u="1"/>
        <s v="E20250620325846" u="1"/>
        <s v="E20250620325847" u="1"/>
        <s v="E20250620325848" u="1"/>
        <s v="E20250620325849" u="1"/>
        <s v="E20250620325850" u="1"/>
        <s v="E20250620325851" u="1"/>
        <s v="E20250620325852" u="1"/>
        <s v="E20250620325853" u="1"/>
        <s v="E20250620325854" u="1"/>
        <s v="E20250620325855" u="1"/>
        <s v="E20250620325856" u="1"/>
        <s v="E20250620325857" u="1"/>
        <s v="E20250620325858" u="1"/>
        <s v="E20250620325859" u="1"/>
        <s v="E20250620325860" u="1"/>
        <s v="E20250620325861" u="1"/>
        <s v="E20250620325863" u="1"/>
        <s v="E20250620325864" u="1"/>
        <s v="E20250620325865" u="1"/>
        <s v="E20250620325866" u="1"/>
        <s v="E20250620325867" u="1"/>
        <s v="E20250620325868" u="1"/>
        <s v="E20250620376634" u="1"/>
        <s v="E20250620376635" u="1"/>
        <s v="E20250620376636" u="1"/>
        <s v="E20250620376637" u="1"/>
        <s v="E20250620376638" u="1"/>
        <s v="E20250620376639" u="1"/>
        <s v="E20250620376640" u="1"/>
        <s v="E20250620376641" u="1"/>
        <s v="E20250620376642" u="1"/>
        <s v="E20250620376643" u="1"/>
        <s v="E20250620376644" u="1"/>
        <s v="E20250620376646" u="1"/>
        <s v="E20250620376647" u="1"/>
        <s v="E20250620376648" u="1"/>
        <s v="E20250620376649" u="1"/>
        <s v="E20250620376650" u="1"/>
        <s v="E20250620376651" u="1"/>
        <s v="E20250620376652" u="1"/>
        <s v="E20250620376653" u="1"/>
        <s v="E20250620384856" u="1"/>
        <s v="E20250620387125" u="1"/>
        <s v="E20250620387126" u="1"/>
        <s v="E20250620387127" u="1"/>
        <s v="E20250620387128" u="1"/>
        <s v="E20250620387129" u="1"/>
        <s v="E20250620393313" u="1"/>
        <s v="E20250621001688" u="1"/>
        <s v="E20250621004522" u="1"/>
        <s v="E20250621004523" u="1"/>
        <s v="E20250621004524" u="1"/>
        <s v="E20250623182158" u="1"/>
        <s v="E20250623182159" u="1"/>
        <s v="E20250623182160" u="1"/>
        <s v="E20250623182161" u="1"/>
        <s v="E20250623182162" u="1"/>
        <s v="E20250623182163" u="1"/>
        <s v="E20250623182164" u="1"/>
        <s v="E20250623182165" u="1"/>
        <s v="E20250623182167" u="1"/>
        <s v="E20250623182168" u="1"/>
        <s v="E20250623182169" u="1"/>
        <s v="E20250623182170" u="1"/>
        <s v="E20250623182171" u="1"/>
        <s v="E20250623182172" u="1"/>
        <s v="E20250623182173" u="1"/>
        <s v="E20250623182174" u="1"/>
        <s v="E20250623182175" u="1"/>
        <s v="E20250623182176" u="1"/>
        <s v="E20250623182177" u="1"/>
        <s v="E20250623182178" u="1"/>
        <s v="E20250623182179" u="1"/>
        <s v="E20250623182180" u="1"/>
        <s v="E20250623182182" u="1"/>
        <s v="E20250623182183" u="1"/>
        <s v="E20250623182184" u="1"/>
        <s v="E20250623182185" u="1"/>
        <s v="E20250623182186" u="1"/>
        <s v="E20250623182187" u="1"/>
        <s v="E20250623182188" u="1"/>
        <s v="E20250623182189" u="1"/>
        <s v="E20250623182191" u="1"/>
        <s v="E20250623182192" u="1"/>
        <s v="E20250623182193" u="1"/>
        <s v="E20250623182194" u="1"/>
        <s v="E20250623182195" u="1"/>
        <s v="E20250623182196" u="1"/>
        <s v="E20250623182197" u="1"/>
        <s v="E20250623182198" u="1"/>
        <s v="E20250623182199" u="1"/>
        <s v="E20250623182200" u="1"/>
        <s v="E20250623182201" u="1"/>
        <s v="E20250623182204" u="1"/>
        <s v="E20250623182205" u="1"/>
        <s v="E20250623182206" u="1"/>
        <s v="E20250623182207" u="1"/>
        <s v="E20250623182208" u="1"/>
        <s v="E20250623182209" u="1"/>
        <s v="E20250623182210" u="1"/>
        <s v="E20250623182211" u="1"/>
        <s v="E20250623182212" u="1"/>
        <s v="E20250623182213" u="1"/>
        <s v="E20250623182214" u="1"/>
        <s v="E20250623182215" u="1"/>
        <s v="E20250623182216" u="1"/>
        <s v="E20250623182217" u="1"/>
        <s v="E20250623182218" u="1"/>
        <s v="E20250623182219" u="1"/>
        <s v="E20250623182221" u="1"/>
        <s v="E20250623182222" u="1"/>
        <s v="E20250623182223" u="1"/>
        <s v="E20250623182224" u="1"/>
        <s v="E20250623182225" u="1"/>
        <s v="E20250623182226" u="1"/>
        <s v="E20250623182227" u="1"/>
        <s v="E20250623182229" u="1"/>
        <s v="E20250623182230" u="1"/>
        <s v="E20250623182231" u="1"/>
        <s v="E20250623182232" u="1"/>
        <s v="E20250623182233" u="1"/>
        <s v="E20250623182234" u="1"/>
        <s v="E20250623182235" u="1"/>
        <s v="E20250623182236" u="1"/>
        <s v="E20250623182238" u="1"/>
        <s v="E20250623182239" u="1"/>
        <s v="E20250623182241" u="1"/>
        <s v="E20250623182242" u="1"/>
        <s v="E20250623182244" u="1"/>
        <s v="E20250623182245" u="1"/>
        <s v="E20250623182246" u="1"/>
        <s v="E20250623182247" u="1"/>
        <s v="E20250623182248" u="1"/>
        <s v="E20250623182249" u="1"/>
        <s v="E20250623182250" u="1"/>
        <s v="E20250623182251" u="1"/>
        <s v="E20250623182253" u="1"/>
        <s v="E20250623182254" u="1"/>
        <s v="E20250623182255" u="1"/>
        <s v="E20250623182256" u="1"/>
        <s v="E20250623182257" u="1"/>
        <s v="E20250623182258" u="1"/>
        <s v="E20250623182259" u="1"/>
        <s v="E20250623182260" u="1"/>
        <s v="E20250623182261" u="1"/>
        <s v="E20250623182262" u="1"/>
        <s v="E20250623182263" u="1"/>
        <s v="E20250623182264" u="1"/>
        <s v="E20250623244462" u="1"/>
        <s v="E20250623244463" u="1"/>
        <s v="E20250623244464" u="1"/>
        <s v="E20250623244465" u="1"/>
        <s v="E20250623244467" u="1"/>
        <s v="E20250623253146" u="1"/>
        <s v="E20250623253147" u="1"/>
        <s v="E20250623253148" u="1"/>
        <s v="E20250623253149" u="1"/>
        <s v="E20250623253151" u="1"/>
        <s v="E20250623253152" u="1"/>
        <s v="E20250623257443" u="1"/>
        <s v="E20250624182764" u="1"/>
        <s v="E20250624249799" u="1"/>
        <s v="E20250624262838" u="1"/>
        <s v="E20250625176965" u="1"/>
        <s v="E20250625176966" u="1"/>
        <s v="E20250625176967" u="1"/>
        <s v="E20250625176968" u="1"/>
        <s v="E20250625176969" u="1"/>
        <s v="E20250625176970" u="1"/>
        <s v="E20250625176971" u="1"/>
        <s v="E20250625176972" u="1"/>
        <s v="E20250625176973" u="1"/>
        <s v="E20250625176974" u="1"/>
        <s v="E20250625176975" u="1"/>
        <s v="E20250625176976" u="1"/>
        <s v="E20250625176977" u="1"/>
        <s v="E20250625176978" u="1"/>
        <s v="E20250625176979" u="1"/>
        <s v="E20250625176980" u="1"/>
        <s v="E20250625176981" u="1"/>
        <s v="E20250625176982" u="1"/>
        <s v="E20250625176983" u="1"/>
        <s v="E20250625176984" u="1"/>
        <s v="E20250625176985" u="1"/>
        <s v="E20250625176986" u="1"/>
        <s v="E20250625239006" u="1"/>
        <s v="E20250625239007" u="1"/>
        <s v="E20250625245820" u="1"/>
        <s v="E20250625250202" u="1"/>
        <s v="E20250626057093" u="1"/>
        <s v="E20250626171318" u="1"/>
        <s v="E20250626244606" u="1"/>
        <s v="E20250627166632" u="1"/>
        <s v="E20250627166634" u="1"/>
        <s v="E20250627166635" u="1"/>
        <s v="E20250627166641" u="1"/>
        <s v="E20250627166642" u="1"/>
        <s v="E20250627246422" u="1"/>
        <s v="E20250627246423" u="1"/>
        <s v="E20250627340313" u="1"/>
        <s v="E20250627340314" u="1"/>
        <s v="E20250627340315" u="1"/>
        <s v="E20250627340316" u="1"/>
        <s v="E20250627340317" u="1"/>
        <s v="E20250627340318" u="1"/>
        <s v="E20250627340319" u="1"/>
        <s v="E20250627340320" u="1"/>
        <s v="E20250627340321" u="1"/>
        <s v="E20250627340322" u="1"/>
        <s v="E20250627340323" u="1"/>
        <s v="E20250627340324" u="1"/>
        <s v="E20250627340325" u="1"/>
        <s v="E20250627249553" u="1"/>
        <s v="E20250630057464" u="1"/>
        <s v="E20250425000005" u="1"/>
        <s v="E20250429000516" u="1"/>
        <s v="E20250429000517" u="1"/>
        <s v="E20250429000519" u="1"/>
        <s v="E20250429000520" u="1"/>
        <s v="E20250429000521" u="1"/>
        <s v="E20250429000522" u="1"/>
        <s v="E20250429000523" u="1"/>
        <s v="E20250429000524" u="1"/>
        <s v="E20250429000525" u="1"/>
        <s v="E20250429000526" u="1"/>
        <s v="E20250429000527" u="1"/>
        <s v="E20250429000528" u="1"/>
        <s v="E20250429000529" u="1"/>
        <s v="E20250429000531" u="1"/>
        <s v="E20250429000532" u="1"/>
        <s v="E20250429000533" u="1"/>
        <s v="E20250429000534" u="1"/>
        <s v="E20250429000535" u="1"/>
        <s v="E20250429000537" u="1"/>
        <s v="E20250429000539" u="1"/>
        <s v="E20250429000540" u="1"/>
        <s v="E20250429000541" u="1"/>
        <s v="E20250429000542" u="1"/>
        <s v="E20250429000543" u="1"/>
        <s v="E20250429000544" u="1"/>
        <s v="E20250429000545" u="1"/>
        <s v="E20250429000546" u="1"/>
        <s v="E20250429000547" u="1"/>
        <s v="E20250429000548" u="1"/>
        <s v="E20250429000549" u="1"/>
        <s v="E20250429000906" u="1"/>
        <s v="E20250429000907" u="1"/>
        <s v="E20250429000908" u="1"/>
        <s v="E20250429000909" u="1"/>
        <s v="E20250429001033" u="1"/>
        <s v="E20250430007337" u="1"/>
        <s v="E20250430007338" u="1"/>
        <s v="E20250430007339" u="1"/>
        <s v="E20250430007340" u="1"/>
        <s v="E20250430007344" u="1"/>
        <s v="E20250430007351" u="1"/>
        <s v="E20250430007353" u="1"/>
        <s v="E20250430007355" u="1"/>
        <s v="E20250430007358" u="1"/>
        <s v="E20250430007359" u="1"/>
        <s v="E20250430007361" u="1"/>
        <s v="E20250430007363" u="1"/>
        <s v="E20250430007364" u="1"/>
        <s v="E20250430007366" u="1"/>
        <s v="E20250430007370" u="1"/>
        <s v="E20250430007371" u="1"/>
        <s v="E20250430007373" u="1"/>
        <s v="E20250430007379" u="1"/>
        <s v="E20250430007380" u="1"/>
        <s v="E20250430007382" u="1"/>
        <s v="E20250430007383" u="1"/>
        <s v="E20250430007384" u="1"/>
        <s v="E20250430007386" u="1"/>
        <s v="E20250430011513" u="1"/>
        <s v="E20250430011514" u="1"/>
        <s v="E20250430011515" u="1"/>
        <s v="E20250430011516" u="1"/>
        <s v="E20250430011518" u="1"/>
        <s v="E20250430011519" u="1"/>
        <s v="E20250430011520" u="1"/>
        <s v="E20250430011521" u="1"/>
        <s v="E20250430011522" u="1"/>
        <s v="E20250430011523" u="1"/>
        <s v="E20250430011524" u="1"/>
        <s v="E20250430011526" u="1"/>
        <s v="E20250430011527" u="1"/>
        <s v="E20250430011528" u="1"/>
        <s v="E20250430011529" u="1"/>
        <s v="E20250430011530" u="1"/>
        <s v="E20250430011531" u="1"/>
        <s v="E20250430011532" u="1"/>
        <s v="E20250430011533" u="1"/>
        <s v="E20250430011534" u="1"/>
        <s v="E20250430011535" u="1"/>
        <s v="E20250430011536" u="1"/>
        <s v="E20250430011537" u="1"/>
        <s v="E20250430011539" u="1"/>
        <s v="E20250430011540" u="1"/>
        <s v="E20250430011541" u="1"/>
        <s v="E20250430011542" u="1"/>
        <s v="E20250430012690" u="1"/>
        <s v="E20250430012691" u="1"/>
        <s v="E20250430012692" u="1"/>
        <s v="E20250430012693" u="1"/>
        <s v="E20250430013453" u="1"/>
        <s v="E20250502125868" u="1"/>
        <s v="E20250502125878" u="1"/>
        <s v="E20250502125880" u="1"/>
        <s v="E20250502125909" u="1"/>
        <s v="E20250502125914" u="1"/>
        <s v="E20250502125915" u="1"/>
        <s v="E20250502125924" u="1"/>
        <s v="E20250502125925" u="1"/>
        <s v="E20250502125926" u="1"/>
        <s v="E20250502125929" u="1"/>
        <s v="E20250502125934" u="1"/>
        <s v="E20250502125938" u="1"/>
        <s v="E20250502125939" u="1"/>
        <s v="E20250502125942" u="1"/>
        <s v="E20250502125946" u="1"/>
        <s v="E20250502125950" u="1"/>
        <s v="E20250502125951" u="1"/>
        <s v="E20250502125955" u="1"/>
        <s v="E20250502125958" u="1"/>
        <s v="E20250502125962" u="1"/>
        <s v="E20250502125966" u="1"/>
        <s v="E20250502125974" u="1"/>
        <s v="E20250502125976" u="1"/>
        <s v="E20250502125979" u="1"/>
        <s v="E20250502125987" u="1"/>
        <s v="E20250502125988" u="1"/>
        <s v="E20250502125995" u="1"/>
        <s v="E20250502125996" u="1"/>
        <s v="E20250502126000" u="1"/>
        <s v="E20250502126004" u="1"/>
        <s v="E20250502126012" u="1"/>
        <s v="E20250502126013" u="1"/>
        <s v="E20250502126017" u="1"/>
        <s v="E20250502126020" u="1"/>
        <s v="E20250502126030" u="1"/>
        <s v="E20250502126034" u="1"/>
        <s v="E20250502126035" u="1"/>
        <s v="E20250502126036" u="1"/>
        <s v="E20250502126038" u="1"/>
        <s v="E20250502126042" u="1"/>
        <s v="E20250502126045" u="1"/>
        <s v="E20250502126049" u="1"/>
        <s v="E20250502126060" u="1"/>
        <s v="E20250502126063" u="1"/>
        <s v="E20250502126064" u="1"/>
        <s v="E20250502126069" u="1"/>
        <s v="E20250502126073" u="1"/>
        <s v="E20250502126075" u="1"/>
        <s v="E20250502126077" u="1"/>
        <s v="E20250502126080" u="1"/>
        <s v="E20250502126082" u="1"/>
        <s v="E20250502126085" u="1"/>
        <s v="E20250502126095" u="1"/>
        <s v="E20250502126097" u="1"/>
        <s v="E20250502126098" u="1"/>
        <s v="E20250502126099" u="1"/>
        <s v="E20250502126100" u="1"/>
        <s v="E20250502126101" u="1"/>
        <s v="E20250502126102" u="1"/>
        <s v="E20250502126106" u="1"/>
        <s v="E20250502126107" u="1"/>
        <s v="E20250502126110" u="1"/>
        <s v="E20250502126114" u="1"/>
        <s v="E20250502126115" u="1"/>
        <s v="E20250502126119" u="1"/>
        <s v="E20250502126128" u="1"/>
        <s v="E20250502126135" u="1"/>
        <s v="E20250502126137" u="1"/>
        <s v="E20250502126141" u="1"/>
        <s v="E20250502126144" u="1"/>
        <s v="E20250502126148" u="1"/>
        <s v="E20250502126160" u="1"/>
        <s v="E20250502126167" u="1"/>
        <s v="E20250502126173" u="1"/>
        <s v="E20250502126178" u="1"/>
        <s v="E20250502126179" u="1"/>
        <s v="E20250502126187" u="1"/>
        <s v="E20250502126189" u="1"/>
        <s v="E20250502126190" u="1"/>
        <s v="E20250502126193" u="1"/>
        <s v="E20250502126202" u="1"/>
        <s v="E20250502126203" u="1"/>
        <s v="E20250502126208" u="1"/>
        <s v="E20250502185087" u="1"/>
        <s v="E20250502258496" u="1"/>
        <s v="E20250502258497" u="1"/>
        <s v="E20250502258498" u="1"/>
        <s v="E20250502258499" u="1"/>
        <s v="E20250502258500" u="1"/>
        <s v="E20250502258501" u="1"/>
        <s v="E20250502258502" u="1"/>
        <s v="E20250502258503" u="1"/>
        <s v="E20250502258504" u="1"/>
        <s v="E20250502258505" u="1"/>
        <s v="E20250502258506" u="1"/>
        <s v="E20250502258507" u="1"/>
        <s v="E20250502258508" u="1"/>
        <s v="E20250502258509" u="1"/>
        <s v="E20250502258510" u="1"/>
        <s v="E20250502258511" u="1"/>
        <s v="E20250502258512" u="1"/>
        <s v="E20250502258513" u="1"/>
        <s v="E20250502258514" u="1"/>
        <s v="E20250502258515" u="1"/>
        <s v="E20250502258516" u="1"/>
        <s v="E20250502258517" u="1"/>
        <s v="E20250502258518" u="1"/>
        <s v="E20250502258519" u="1"/>
        <s v="E20250502258520" u="1"/>
        <s v="E20250502258521" u="1"/>
        <s v="E20250502258522" u="1"/>
        <s v="E20250502258524" u="1"/>
        <s v="E20250502258525" u="1"/>
        <s v="E20250502258526" u="1"/>
        <s v="E20250502258527" u="1"/>
        <s v="E20250502258528" u="1"/>
        <s v="E20250502258530" u="1"/>
        <s v="E20250502258531" u="1"/>
        <s v="E20250502258532" u="1"/>
        <s v="E20250502258533" u="1"/>
        <s v="E20250502258534" u="1"/>
        <s v="E20250502258535" u="1"/>
        <s v="E20250502258536" u="1"/>
        <s v="E20250502258537" u="1"/>
        <s v="E20250502258538" u="1"/>
        <s v="E20250502258539" u="1"/>
        <s v="E20250502258540" u="1"/>
        <s v="E20250502258541" u="1"/>
        <s v="E20250502258542" u="1"/>
        <s v="E20250502258543" u="1"/>
        <s v="E20250502258544" u="1"/>
        <s v="E20250502258545" u="1"/>
        <s v="E20250502258546" u="1"/>
        <s v="E20250502258547" u="1"/>
        <s v="E20250502258548" u="1"/>
        <s v="E20250502258549" u="1"/>
        <s v="E20250502258550" u="1"/>
        <s v="E20250502258551" u="1"/>
        <s v="E20250502258552" u="1"/>
        <s v="E20250502258553" u="1"/>
        <s v="E20250502258554" u="1"/>
        <s v="E20250502258555" u="1"/>
        <s v="E20250502258556" u="1"/>
        <s v="E20250502258557" u="1"/>
        <s v="E20250502258558" u="1"/>
        <s v="E20250502258559" u="1"/>
        <s v="E20250502258560" u="1"/>
        <s v="E20250502258561" u="1"/>
        <s v="E20250502258562" u="1"/>
        <s v="E20250502258564" u="1"/>
        <s v="E20250502258565" u="1"/>
        <s v="E20250502258566" u="1"/>
        <s v="E20250502258567" u="1"/>
        <s v="E20250502258568" u="1"/>
        <s v="E20250502258569" u="1"/>
        <s v="E20250502258570" u="1"/>
        <s v="E20250502258571" u="1"/>
        <s v="E20250502258572" u="1"/>
        <s v="E20250502258573" u="1"/>
        <s v="E20250502258574" u="1"/>
        <s v="E20250502258575" u="1"/>
        <s v="E20250502258576" u="1"/>
        <s v="E20250502258577" u="1"/>
        <s v="E20250502258579" u="1"/>
        <s v="E20250502258580" u="1"/>
        <s v="E20250502258581" u="1"/>
        <s v="E20250502258582" u="1"/>
        <s v="E20250502258583" u="1"/>
        <s v="E20250502258584" u="1"/>
        <s v="E20250502258585" u="1"/>
        <s v="E20250502258586" u="1"/>
        <s v="E20250502258587" u="1"/>
        <s v="E20250502258588" u="1"/>
        <s v="E20250502258589" u="1"/>
        <s v="E20250502258590" u="1"/>
        <s v="E20250502258591" u="1"/>
        <s v="E20250502258592" u="1"/>
        <s v="E20250502258593" u="1"/>
        <s v="E20250502258594" u="1"/>
        <s v="E20250502258595" u="1"/>
        <s v="E20250502258596" u="1"/>
        <s v="E20250502258597" u="1"/>
        <s v="E20250502258598" u="1"/>
        <s v="E20250502258599" u="1"/>
        <s v="E20250502258600" u="1"/>
        <s v="E20250502258601" u="1"/>
        <s v="E20250502258602" u="1"/>
        <s v="E20250502258603" u="1"/>
        <s v="E20250502258604" u="1"/>
        <s v="E20250502258605" u="1"/>
        <s v="E20250502258606" u="1"/>
        <s v="E20250502258607" u="1"/>
        <s v="E20250502258608" u="1"/>
        <s v="E20250502258609" u="1"/>
        <s v="E20250502258610" u="1"/>
        <s v="E20250502258611" u="1"/>
        <s v="E20250502258612" u="1"/>
        <s v="E20250502258613" u="1"/>
        <s v="E20250502258614" u="1"/>
        <s v="E20250502258615" u="1"/>
        <s v="E20250502258616" u="1"/>
        <s v="E20250502258617" u="1"/>
        <s v="E20250502258618" u="1"/>
        <s v="E20250502258619" u="1"/>
        <s v="E20250502258620" u="1"/>
        <s v="E20250502258622" u="1"/>
        <s v="E20250502258623" u="1"/>
        <s v="E20250502258624" u="1"/>
        <s v="E20250502258625" u="1"/>
        <s v="E20250502258626" u="1"/>
        <s v="E20250502258627" u="1"/>
        <s v="E20250502258628" u="1"/>
        <s v="E20250502258629" u="1"/>
        <s v="E20250502258630" u="1"/>
        <s v="E20250502258631" u="1"/>
        <s v="E20250502258632" u="1"/>
        <s v="E20250502258633" u="1"/>
        <s v="E20250502258634" u="1"/>
        <s v="E20250502258635" u="1"/>
        <s v="E20250502258636" u="1"/>
        <s v="E20250502258637" u="1"/>
        <s v="E20250502258638" u="1"/>
        <s v="E20250502258639" u="1"/>
        <s v="E20250502258640" u="1"/>
        <s v="E20250502258641" u="1"/>
        <s v="E20250502258642" u="1"/>
        <s v="E20250502258643" u="1"/>
        <s v="E20250502258644" u="1"/>
        <s v="E20250502258645" u="1"/>
        <s v="E20250502258646" u="1"/>
        <s v="E20250502258647" u="1"/>
        <s v="E20250502258648" u="1"/>
        <s v="E20250502258649" u="1"/>
        <s v="E20250502258650" u="1"/>
        <s v="E20250502258651" u="1"/>
        <s v="E20250502258652" u="1"/>
        <s v="E20250502258653" u="1"/>
        <s v="E20250502258654" u="1"/>
        <s v="E20250502258655" u="1"/>
        <s v="E20250502258656" u="1"/>
        <s v="E20250502258657" u="1"/>
        <s v="E20250502258658" u="1"/>
        <s v="E20250502258659" u="1"/>
        <s v="E20250502258660" u="1"/>
        <s v="E20250502258661" u="1"/>
        <s v="E20250502258662" u="1"/>
        <s v="E20250502258663" u="1"/>
        <s v="E20250502258664" u="1"/>
        <s v="E20250502258665" u="1"/>
        <s v="E20250502258666" u="1"/>
        <s v="E20250502258667" u="1"/>
        <s v="E20250502258668" u="1"/>
        <s v="E20250502258669" u="1"/>
        <s v="E20250502258670" u="1"/>
        <s v="E20250502258671" u="1"/>
        <s v="E20250502258672" u="1"/>
        <s v="E20250502258673" u="1"/>
        <s v="E20250502258674" u="1"/>
        <s v="E20250502258675" u="1"/>
        <s v="E20250502258676" u="1"/>
        <s v="E20250502258677" u="1"/>
        <s v="E20250502258678" u="1"/>
        <s v="E20250502258679" u="1"/>
        <s v="E20250502258680" u="1"/>
        <s v="E20250502258681" u="1"/>
        <s v="E20250502258682" u="1"/>
        <s v="E20250502258683" u="1"/>
        <s v="E20250502258684" u="1"/>
        <s v="E20250502258685" u="1"/>
        <s v="E20250502258686" u="1"/>
        <s v="E20250502258687" u="1"/>
        <s v="E20250502258688" u="1"/>
        <s v="E20250502258689" u="1"/>
        <s v="E20250502258690" u="1"/>
        <s v="E20250502258692" u="1"/>
        <s v="E20250502258693" u="1"/>
        <s v="E20250502258694" u="1"/>
        <s v="E20250502258696" u="1"/>
        <s v="E20250502258697" u="1"/>
        <s v="E20250502258698" u="1"/>
        <s v="E20250502258699" u="1"/>
        <s v="E20250502258700" u="1"/>
        <s v="E20250502258701" u="1"/>
        <s v="E20250502258702" u="1"/>
        <s v="E20250502258704" u="1"/>
        <s v="E20250502258705" u="1"/>
        <s v="E20250502258706" u="1"/>
        <s v="E20250502258707" u="1"/>
        <s v="E20250502258708" u="1"/>
        <s v="E20250502258709" u="1"/>
        <s v="E20250502258710" u="1"/>
        <s v="E20250502258711" u="1"/>
        <s v="E20250502258712" u="1"/>
        <s v="E20250502258714" u="1"/>
        <s v="E20250502258715" u="1"/>
        <s v="E20250502258716" u="1"/>
        <s v="E20250502258717" u="1"/>
        <s v="E20250502258718" u="1"/>
        <s v="E20250502258719" u="1"/>
        <s v="E20250502258720" u="1"/>
        <s v="E20250502258721" u="1"/>
        <s v="E20250502258722" u="1"/>
        <s v="E20250502258723" u="1"/>
        <s v="E20250502258724" u="1"/>
        <s v="E20250502258725" u="1"/>
        <s v="E20250502258726" u="1"/>
        <s v="E20250502258729" u="1"/>
        <s v="E20250502258730" u="1"/>
        <s v="E20250502258731" u="1"/>
        <s v="E20250502258732" u="1"/>
        <s v="E20250502258733" u="1"/>
        <s v="E20250502258734" u="1"/>
        <s v="E20250502258735" u="1"/>
        <s v="E20250502258736" u="1"/>
        <s v="E20250502258737" u="1"/>
        <s v="E20250502258738" u="1"/>
        <s v="E20250502258739" u="1"/>
        <s v="E20250502258740" u="1"/>
        <s v="E20250502258741" u="1"/>
        <s v="E20250502258742" u="1"/>
        <s v="E20250502258743" u="1"/>
        <s v="E20250502258744" u="1"/>
        <s v="E20250502258745" u="1"/>
        <s v="E20250502258746" u="1"/>
        <s v="E20250502258747" u="1"/>
        <s v="E20250502258748" u="1"/>
        <s v="E20250502258749" u="1"/>
        <s v="E20250502295703" u="1"/>
        <s v="E20250502295704" u="1"/>
        <s v="E20250502295705" u="1"/>
        <s v="E20250502295706" u="1"/>
        <s v="E20250502295707" u="1"/>
        <s v="E20250502295708" u="1"/>
        <s v="E20250502295710" u="1"/>
        <s v="E20250502295711" u="1"/>
        <s v="E20250502295712" u="1"/>
        <s v="E20250502295713" u="1"/>
        <s v="E20250502295714" u="1"/>
        <s v="E20250502295715" u="1"/>
        <s v="E20250502295716" u="1"/>
        <s v="E20250502295717" u="1"/>
        <s v="E20250502295718" u="1"/>
        <s v="E20250502300584" u="1"/>
        <s v="E20250502300585" u="1"/>
        <s v="E20250502303005" u="1"/>
        <s v="E20250502305546" u="1"/>
        <s v="E20250502306728" u="1"/>
        <s v="E20250502314289" u="1"/>
        <s v="E20250505190897" u="1"/>
        <s v="E20250505190899" u="1"/>
        <s v="E20250505190900" u="1"/>
        <s v="E20250505190901" u="1"/>
        <s v="E20250505190902" u="1"/>
        <s v="E20250505190903" u="1"/>
        <s v="E20250505190906" u="1"/>
        <s v="E20250505190907" u="1"/>
        <s v="E20250505190908" u="1"/>
        <s v="E20250505190909" u="1"/>
        <s v="E20250505190912" u="1"/>
        <s v="E20250505190913" u="1"/>
        <s v="E20250505190914" u="1"/>
        <s v="E20250505190915" u="1"/>
        <s v="E20250505190916" u="1"/>
        <s v="E20250505190917" u="1"/>
        <s v="E20250505190918" u="1"/>
        <s v="E20250505190919" u="1"/>
        <s v="E20250505190920" u="1"/>
        <s v="E20250505190921" u="1"/>
        <s v="E20250505190922" u="1"/>
        <s v="E20250505190923" u="1"/>
        <s v="E20250505190924" u="1"/>
        <s v="E20250505190925" u="1"/>
        <s v="E20250505190926" u="1"/>
        <s v="E20250505190927" u="1"/>
        <s v="E20250505190929" u="1"/>
        <s v="E20250505190930" u="1"/>
        <s v="E20250505190931" u="1"/>
        <s v="E20250505190932" u="1"/>
        <s v="E20250505190933" u="1"/>
        <s v="E20250505190934" u="1"/>
        <s v="E20250505190935" u="1"/>
        <s v="E20250505190936" u="1"/>
        <s v="E20250505248986" u="1"/>
        <s v="E20250505248988" u="1"/>
        <s v="E20250505248989" u="1"/>
        <s v="E20250505248990" u="1"/>
        <s v="E20250505260308" u="1"/>
        <s v="E20250506192744" u="1"/>
        <s v="E20250506192745" u="1"/>
        <s v="E20250506192746" u="1"/>
        <s v="E20250506192747" u="1"/>
        <s v="E20250506192748" u="1"/>
        <s v="E20250506192749" u="1"/>
        <s v="E20250506192750" u="1"/>
        <s v="E20250506192751" u="1"/>
        <s v="E20250506192752" u="1"/>
        <s v="E20250506192753" u="1"/>
        <s v="E20250506192754" u="1"/>
        <s v="E20250506192756" u="1"/>
        <s v="E20250506192757" u="1"/>
        <s v="E20250506192758" u="1"/>
        <s v="E20250506192759" u="1"/>
        <s v="E20250506192760" u="1"/>
        <s v="E20250506192761" u="1"/>
        <s v="E20250506192762" u="1"/>
        <s v="E20250506192763" u="1"/>
        <s v="E20250506192764" u="1"/>
        <s v="E20250506192765" u="1"/>
        <s v="E20250506192766" u="1"/>
        <s v="E20250506192767" u="1"/>
        <s v="E20250506192768" u="1"/>
        <s v="E20250506192769" u="1"/>
        <s v="E20250506192770" u="1"/>
        <s v="E20250506192771" u="1"/>
        <s v="E20250506192772" u="1"/>
        <s v="E20250506192773" u="1"/>
        <s v="E20250506192774" u="1"/>
        <s v="E20250506192775" u="1"/>
        <s v="E20250506192776" u="1"/>
        <s v="E20250506192777" u="1"/>
        <s v="E20250506192778" u="1"/>
        <s v="E20250506253435" u="1"/>
        <s v="E20250506277103" u="1"/>
        <s v="E20250507364190" u="1"/>
        <s v="E20250507364191" u="1"/>
        <s v="E20250507364192" u="1"/>
        <s v="E20250507364193" u="1"/>
        <s v="E20250507364194" u="1"/>
        <s v="E20250507364195" u="1"/>
        <s v="E20250507364196" u="1"/>
        <s v="E20250507364198" u="1"/>
        <s v="E20250507364199" u="1"/>
        <s v="E20250507364200" u="1"/>
        <s v="E20250507364203" u="1"/>
        <s v="E20250507364204" u="1"/>
        <s v="E20250507364205" u="1"/>
        <s v="E20250507364206" u="1"/>
        <s v="E20250507364207" u="1"/>
        <s v="E20250507364208" u="1"/>
        <s v="E20250507364209" u="1"/>
        <s v="E20250507364210" u="1"/>
        <s v="E20250507364211" u="1"/>
        <s v="E20250507364212" u="1"/>
        <s v="E20250507364213" u="1"/>
        <s v="E20250507364214" u="1"/>
        <s v="E20250507364215" u="1"/>
        <s v="E20250507364217" u="1"/>
        <s v="E20250507364218" u="1"/>
        <s v="E20250507364219" u="1"/>
        <s v="E20250507364220" u="1"/>
        <s v="E20250507364221" u="1"/>
        <s v="E20250507364222" u="1"/>
        <s v="E20250507364223" u="1"/>
        <s v="E20250507364224" u="1"/>
        <s v="E20250507364225" u="1"/>
        <s v="E20250507364226" u="1"/>
        <s v="E20250507364227" u="1"/>
        <s v="E20250507364229" u="1"/>
        <s v="E20250507364230" u="1"/>
        <s v="E20250507364231" u="1"/>
        <s v="E20250507364232" u="1"/>
        <s v="E20250507364233" u="1"/>
        <s v="E20250507364234" u="1"/>
        <s v="E20250507364235" u="1"/>
        <s v="E20250507364236" u="1"/>
        <s v="E20250507364237" u="1"/>
        <s v="E20250507364238" u="1"/>
        <s v="E20250507364240" u="1"/>
        <s v="E20250507364241" u="1"/>
        <s v="E20250507364242" u="1"/>
        <s v="E20250507364244" u="1"/>
        <s v="E20250507364245" u="1"/>
        <s v="E20250507364246" u="1"/>
        <s v="E20250507364247" u="1"/>
        <s v="E20250507364248" u="1"/>
        <s v="E20250507364249" u="1"/>
        <s v="E20250507364251" u="1"/>
        <s v="E20250507364252" u="1"/>
        <s v="E20250507364253" u="1"/>
        <s v="E20250507364254" u="1"/>
        <s v="E20250507464320" u="1"/>
        <s v="E20250507466980" u="1"/>
        <s v="E20250507466982" u="1"/>
        <s v="E20250507466983" u="1"/>
        <s v="E20250507466984" u="1"/>
        <s v="E20250507466985" u="1"/>
        <s v="E20250507466986" u="1"/>
        <s v="E20250507466987" u="1"/>
        <s v="E20250507480422" u="1"/>
        <s v="E20250507480423" u="1"/>
        <s v="E20250507495371" u="1"/>
        <s v="E20250509155048" u="1"/>
        <s v="E20250509155060" u="1"/>
        <s v="E20250509155067" u="1"/>
        <s v="E20250509155068" u="1"/>
        <s v="E20250509155073" u="1"/>
        <s v="E20250509155084" u="1"/>
        <s v="E20250509155086" u="1"/>
        <s v="E20250509155088" u="1"/>
        <s v="E20250509155089" u="1"/>
        <s v="E20250509155090" u="1"/>
        <s v="E20250509155095" u="1"/>
        <s v="E20250509155103" u="1"/>
        <s v="E20250509155107" u="1"/>
        <s v="E20250509155110" u="1"/>
        <s v="E20250509302135" u="1"/>
        <s v="E20250509302136" u="1"/>
        <s v="E20250509302137" u="1"/>
        <s v="E20250509302138" u="1"/>
        <s v="E20250509302139" u="1"/>
        <s v="E20250509302140" u="1"/>
        <s v="E20250509302141" u="1"/>
        <s v="E20250509302142" u="1"/>
        <s v="E20250509302143" u="1"/>
        <s v="E20250509302144" u="1"/>
        <s v="E20250509302145" u="1"/>
        <s v="E20250509302146" u="1"/>
        <s v="E20250509302147" u="1"/>
        <s v="E20250509302148" u="1"/>
        <s v="E20250509302149" u="1"/>
        <s v="E20250509302150" u="1"/>
        <s v="E20250509302151" u="1"/>
        <s v="E20250509302152" u="1"/>
        <s v="E20250509302153" u="1"/>
        <s v="E20250509302154" u="1"/>
        <s v="E20250509302155" u="1"/>
        <s v="E20250509302156" u="1"/>
        <s v="E20250509302157" u="1"/>
        <s v="E20250509302158" u="1"/>
        <s v="E20250509302159" u="1"/>
        <s v="E20250509302160" u="1"/>
        <s v="E20250509302161" u="1"/>
        <s v="E20250509302162" u="1"/>
        <s v="E20250509302163" u="1"/>
        <s v="E20250509302164" u="1"/>
        <s v="E20250509302165" u="1"/>
        <s v="E20250509302166" u="1"/>
        <s v="E20250509302167" u="1"/>
        <s v="E20250509302168" u="1"/>
        <s v="E20250509302169" u="1"/>
        <s v="E20250509302170" u="1"/>
        <s v="E20250509302171" u="1"/>
        <s v="E20250509302172" u="1"/>
        <s v="E20250509302174" u="1"/>
        <s v="E20250509302175" u="1"/>
        <s v="E20250509302176" u="1"/>
        <s v="E20250509302177" u="1"/>
        <s v="E20250509302178" u="1"/>
        <s v="E20250509302179" u="1"/>
        <s v="E20250509302180" u="1"/>
        <s v="E20250509302181" u="1"/>
        <s v="E20250509302182" u="1"/>
        <s v="E20250509302183" u="1"/>
        <s v="E20250509302184" u="1"/>
        <s v="E20250509302185" u="1"/>
        <s v="E20250509302186" u="1"/>
        <s v="E20250509302187" u="1"/>
        <s v="E20250509302189" u="1"/>
        <s v="E20250509302190" u="1"/>
        <s v="E20250509302191" u="1"/>
        <s v="E20250509302192" u="1"/>
        <s v="E20250509302193" u="1"/>
        <s v="E20250509302194" u="1"/>
        <s v="E20250509302195" u="1"/>
        <s v="E20250509302196" u="1"/>
        <s v="E20250509344823" u="1"/>
        <s v="E20250509344824" u="1"/>
        <s v="E20250509344825" u="1"/>
        <s v="E20250509344826" u="1"/>
        <s v="E20250509344827" u="1"/>
        <s v="E20250509344828" u="1"/>
        <s v="E20250509358445" u="1"/>
        <s v="E20250510003131" u="1"/>
        <s v="E20250512058705" u="1"/>
        <s v="E20250512058706" u="1"/>
        <s v="E20250512188959" u="1"/>
        <s v="E20250512188960" u="1"/>
        <s v="E20250512188962" u="1"/>
        <s v="E20250512188963" u="1"/>
        <s v="E20250512188965" u="1"/>
        <s v="E20250512188967" u="1"/>
        <s v="E20250512188968" u="1"/>
        <s v="E20250512188969" u="1"/>
        <s v="E20250512188970" u="1"/>
        <s v="E20250512188971" u="1"/>
        <s v="E20250512188972" u="1"/>
        <s v="E20250512188973" u="1"/>
        <s v="E20250512188977" u="1"/>
        <s v="E20250512188979" u="1"/>
        <s v="E20250512188980" u="1"/>
        <s v="E20250512188981" u="1"/>
        <s v="E20250512188982" u="1"/>
        <s v="E20250512188983" u="1"/>
        <s v="E20250512188985" u="1"/>
        <s v="E20250512188986" u="1"/>
        <s v="E20250512188987" u="1"/>
        <s v="E20250512188988" u="1"/>
        <s v="E20250512188990" u="1"/>
        <s v="E20250512188992" u="1"/>
        <s v="E20250512188993" u="1"/>
        <s v="E20250512188994" u="1"/>
        <s v="E20250512188995" u="1"/>
        <s v="E20250512188997" u="1"/>
        <s v="E20250512188998" u="1"/>
        <s v="E20250512188999" u="1"/>
        <s v="E20250512189000" u="1"/>
        <s v="E20250512189002" u="1"/>
        <s v="E20250512189003" u="1"/>
        <s v="E20250512189004" u="1"/>
        <s v="E20250512189006" u="1"/>
        <s v="E20250512189007" u="1"/>
        <s v="E20250512189009" u="1"/>
        <s v="E20250512189010" u="1"/>
        <s v="E20250512189011" u="1"/>
        <s v="E20250512189012" u="1"/>
        <s v="E20250512189014" u="1"/>
        <s v="E20250512189015" u="1"/>
        <s v="E20250512189016" u="1"/>
        <s v="E20250512189017" u="1"/>
        <s v="E20250512189018" u="1"/>
        <s v="E20250512189020" u="1"/>
        <s v="E20250512189021" u="1"/>
        <s v="E20250512189022" u="1"/>
        <s v="E20250512189024" u="1"/>
        <s v="E20250512189025" u="1"/>
        <s v="E20250512189026" u="1"/>
        <s v="E20250512189027" u="1"/>
        <s v="E20250512189030" u="1"/>
        <s v="E20250512189031" u="1"/>
        <s v="E20250512189032" u="1"/>
        <s v="E20250512189033" u="1"/>
        <s v="E20250512189034" u="1"/>
        <s v="E20250512189035" u="1"/>
        <s v="E20250512189037" u="1"/>
        <s v="E20250512189038" u="1"/>
        <s v="E20250512189039" u="1"/>
        <s v="E20250512189040" u="1"/>
        <s v="E20250512189041" u="1"/>
        <s v="E20250512189042" u="1"/>
        <s v="E20250512189043" u="1"/>
        <s v="E20250512189045" u="1"/>
        <s v="E20250512189046" u="1"/>
        <s v="E20250512189047" u="1"/>
        <s v="E20250512189048" u="1"/>
        <s v="E20250512189049" u="1"/>
        <s v="E20250512189050" u="1"/>
        <s v="E20250512189051" u="1"/>
        <s v="E20250512189052" u="1"/>
        <s v="E20250512189054" u="1"/>
        <s v="E20250512189055" u="1"/>
        <s v="E20250512189056" u="1"/>
        <s v="E20250512189057" u="1"/>
        <s v="E20250512189058" u="1"/>
        <s v="E20250512189059" u="1"/>
        <s v="E20250512189060" u="1"/>
        <s v="E20250512189061" u="1"/>
        <s v="E20250512189062" u="1"/>
        <s v="E20250512189063" u="1"/>
        <s v="E20250512189064" u="1"/>
        <s v="E20250512189065" u="1"/>
        <s v="E20250512189066" u="1"/>
        <s v="E20250512189067" u="1"/>
        <s v="E20250512189068" u="1"/>
        <s v="E20250512189069" u="1"/>
        <s v="E20250512189070" u="1"/>
        <s v="E20250512189071" u="1"/>
        <s v="E20250512189072" u="1"/>
        <s v="E20250512189073" u="1"/>
        <s v="E20250512189074" u="1"/>
        <s v="E20250512189075" u="1"/>
        <s v="E20250512189076" u="1"/>
        <s v="E20250512189077" u="1"/>
        <s v="E20250512189078" u="1"/>
        <s v="E20250512189079" u="1"/>
        <s v="E20250512189080" u="1"/>
        <s v="E20250512189081" u="1"/>
        <s v="E20250512189082" u="1"/>
        <s v="E20250512189083" u="1"/>
        <s v="E20250512189084" u="1"/>
        <s v="E20250512189085" u="1"/>
        <s v="E20250512189086" u="1"/>
        <s v="E20250512189087" u="1"/>
        <s v="E20250512189088" u="1"/>
        <s v="E20250512189089" u="1"/>
        <s v="E20250512189091" u="1"/>
        <s v="E20250512189092" u="1"/>
        <s v="E20250512189093" u="1"/>
        <s v="E20250512189094" u="1"/>
        <s v="E20250512189095" u="1"/>
        <s v="E20250512189097" u="1"/>
        <s v="E20250512189098" u="1"/>
        <s v="E20250512189099" u="1"/>
        <s v="E20250512189100" u="1"/>
        <s v="E20250512189101" u="1"/>
        <s v="E20250512189103" u="1"/>
        <s v="E20250512189104" u="1"/>
        <s v="E20250512189105" u="1"/>
        <s v="E20250512189106" u="1"/>
        <s v="E20250512189107" u="1"/>
        <s v="E20250512189108" u="1"/>
        <s v="E20250512189109" u="1"/>
        <s v="E20250512189110" u="1"/>
        <s v="E20250512189111" u="1"/>
        <s v="E20250512189112" u="1"/>
        <s v="E20250512189113" u="1"/>
        <s v="E20250512189114" u="1"/>
        <s v="E20250512189116" u="1"/>
        <s v="E20250512189117" u="1"/>
        <s v="E20250512189118" u="1"/>
        <s v="E20250512189119" u="1"/>
        <s v="E20250512189120" u="1"/>
        <s v="E20250512189121" u="1"/>
        <s v="E20250512189122" u="1"/>
        <s v="E20250512189123" u="1"/>
        <s v="E20250512189124" u="1"/>
        <s v="E20250512189125" u="1"/>
        <s v="E20250512189126" u="1"/>
        <s v="E20250512189127" u="1"/>
        <s v="E20250512189128" u="1"/>
        <s v="E20250512189129" u="1"/>
        <s v="E20250512189130" u="1"/>
        <s v="E20250512189131" u="1"/>
        <s v="E20250512189132" u="1"/>
        <s v="E20250512189133" u="1"/>
        <s v="E20250512189134" u="1"/>
        <s v="E20250512189135" u="1"/>
        <s v="E20250512189136" u="1"/>
        <s v="E20250512251520" u="1"/>
        <s v="E20250512251521" u="1"/>
        <s v="E20250512251522" u="1"/>
        <s v="E20250512251523" u="1"/>
        <s v="E20250512251524" u="1"/>
        <s v="E20250512251525" u="1"/>
        <s v="E20250512251526" u="1"/>
        <s v="E20250512251527" u="1"/>
        <s v="E20250512251528" u="1"/>
        <s v="E20250512251529" u="1"/>
        <s v="E20250512251530" u="1"/>
        <s v="E20250512251531" u="1"/>
        <s v="E20250512251532" u="1"/>
        <s v="E20250512251533" u="1"/>
        <s v="E20250512251534" u="1"/>
        <s v="E20250512251535" u="1"/>
        <s v="E20250512251536" u="1"/>
        <s v="E20250512251537" u="1"/>
        <s v="E20250512264328" u="1"/>
        <s v="E20250512274015" u="1"/>
        <s v="E20250512283689" u="1"/>
        <s v="E20250512283690" u="1"/>
        <s v="E20250512283691" u="1"/>
        <s v="E20250512283692" u="1"/>
        <s v="E20250512283693" u="1"/>
        <s v="E20250512283694" u="1"/>
        <s v="E20250512283695" u="1"/>
        <s v="E20250513186694" u="1"/>
        <s v="E20250513186695" u="1"/>
        <s v="E20250513186696" u="1"/>
        <s v="E20250513186697" u="1"/>
        <s v="E20250513186698" u="1"/>
        <s v="E20250513186699" u="1"/>
        <s v="E20250513186700" u="1"/>
        <s v="E20250513186701" u="1"/>
        <s v="E20250513186703" u="1"/>
        <s v="E20250513186704" u="1"/>
        <s v="E20250513186705" u="1"/>
        <s v="E20250513186707" u="1"/>
        <s v="E20250513186709" u="1"/>
        <s v="E20250513186710" u="1"/>
        <s v="E20250513186711" u="1"/>
        <s v="E20250513186712" u="1"/>
        <s v="E20250513186713" u="1"/>
        <s v="E20250513186714" u="1"/>
        <s v="E20250513186715" u="1"/>
        <s v="E20250513186716" u="1"/>
        <s v="E20250513186717" u="1"/>
        <s v="E20250513186718" u="1"/>
        <s v="E20250513186719" u="1"/>
        <s v="E20250513186720" u="1"/>
        <s v="E20250513186721" u="1"/>
        <s v="E20250513186722" u="1"/>
        <s v="E20250513186723" u="1"/>
        <s v="E20250513186724" u="1"/>
        <s v="E20250513186725" u="1"/>
        <s v="E20250513186726" u="1"/>
        <s v="E20250513186727" u="1"/>
        <s v="E20250513186729" u="1"/>
        <s v="E20250513186730" u="1"/>
        <s v="E20250513186731" u="1"/>
        <s v="E20250513186732" u="1"/>
        <s v="E20250513186733" u="1"/>
        <s v="E20250513186734" u="1"/>
        <s v="E20250513186735" u="1"/>
        <s v="E20250513186736" u="1"/>
        <s v="E20250513186737" u="1"/>
        <s v="E20250513186738" u="1"/>
        <s v="E20250513186740" u="1"/>
        <s v="E20250513186741" u="1"/>
        <s v="E20250513186742" u="1"/>
        <s v="E20250513186743" u="1"/>
        <s v="E20250513186744" u="1"/>
        <s v="E20250513186745" u="1"/>
        <s v="E20250513186747" u="1"/>
        <s v="E20250513186748" u="1"/>
        <s v="E20250513186749" u="1"/>
        <s v="E20250513186751" u="1"/>
        <s v="E20250513186752" u="1"/>
        <s v="E20250513186753" u="1"/>
        <s v="E20250513186754" u="1"/>
        <s v="E20250513186755" u="1"/>
        <s v="E20250513186756" u="1"/>
        <s v="E20250513186757" u="1"/>
        <s v="E20250513186758" u="1"/>
        <s v="E20250513186759" u="1"/>
        <s v="E20250513186760" u="1"/>
        <s v="E20250513186761" u="1"/>
        <s v="E20250513186762" u="1"/>
        <s v="E20250513186763" u="1"/>
        <s v="E20250513186764" u="1"/>
        <s v="E20250513186765" u="1"/>
        <s v="E20250513186766" u="1"/>
        <s v="E20250513186767" u="1"/>
        <s v="E20250513252115" u="1"/>
        <s v="E20250513252116" u="1"/>
        <s v="E20250513252117" u="1"/>
        <s v="E20250513252118" u="1"/>
        <s v="E20250513252119" u="1"/>
        <s v="E20250513263669" u="1"/>
        <s v="E20250513282028" u="1"/>
        <s v="E20250514189584" u="1"/>
        <s v="E20250514189586" u="1"/>
        <s v="E20250514189587" u="1"/>
        <s v="E20250514189588" u="1"/>
        <s v="E20250514189589" u="1"/>
        <s v="E20250514189590" u="1"/>
        <s v="E20250514189591" u="1"/>
        <s v="E20250514189592" u="1"/>
        <s v="E20250514189593" u="1"/>
        <s v="E20250514189594" u="1"/>
        <s v="E20250514189595" u="1"/>
        <s v="E20250514189597" u="1"/>
        <s v="E20250514189598" u="1"/>
        <s v="E20250514189599" u="1"/>
        <s v="E20250514189600" u="1"/>
        <s v="E20250514189601" u="1"/>
        <s v="E20250514189602" u="1"/>
        <s v="E20250514189603" u="1"/>
        <s v="E20250514189604" u="1"/>
        <s v="E20250514189605" u="1"/>
        <s v="E20250514189606" u="1"/>
        <s v="E20250514189607" u="1"/>
        <s v="E20250514189608" u="1"/>
        <s v="E20250514189609" u="1"/>
        <s v="E20250514189610" u="1"/>
        <s v="E20250514189611" u="1"/>
        <s v="E20250514189612" u="1"/>
        <s v="E20250514189613" u="1"/>
        <s v="E20250514189614" u="1"/>
        <s v="E20250514189616" u="1"/>
        <s v="E20250514189617" u="1"/>
        <s v="E20250514189619" u="1"/>
        <s v="E20250514189620" u="1"/>
        <s v="E20250514189621" u="1"/>
        <s v="E20250514189622" u="1"/>
        <s v="E20250514189623" u="1"/>
        <s v="E20250514189624" u="1"/>
        <s v="E20250514189626" u="1"/>
        <s v="E20250514189627" u="1"/>
        <s v="E20250514189628" u="1"/>
        <s v="E20250514189629" u="1"/>
        <s v="E20250514189630" u="1"/>
        <s v="E20250514189633" u="1"/>
        <s v="E20250514189635" u="1"/>
        <s v="E20250514189636" u="1"/>
        <s v="E20250514189637" u="1"/>
        <s v="E20250514189639" u="1"/>
        <s v="E20250514189640" u="1"/>
        <s v="E20250514189644" u="1"/>
        <s v="E20250514189645" u="1"/>
        <s v="E20250514189646" u="1"/>
        <s v="E20250514189647" u="1"/>
        <s v="E20250514189649" u="1"/>
        <s v="E20250514252685" u="1"/>
        <s v="E20250514252686" u="1"/>
        <s v="E20250514258788" u="1"/>
        <s v="E20250514264001" u="1"/>
        <s v="E20250514264003" u="1"/>
        <s v="E20250514264004" u="1"/>
        <s v="E20250514274399" u="1"/>
        <s v="E20250514274400" u="1"/>
        <s v="E20250514274401" u="1"/>
        <s v="E20250514274402" u="1"/>
        <s v="E20250514274403" u="1"/>
        <s v="E20250514274404" u="1"/>
        <s v="E20250514274405" u="1"/>
        <s v="E20250514274406" u="1"/>
        <s v="E20250515190978" u="1"/>
        <s v="E20250515190979" u="1"/>
        <s v="E20250515190980" u="1"/>
        <s v="E20250515190981" u="1"/>
        <s v="E20250515190983" u="1"/>
        <s v="E20250515190984" u="1"/>
        <s v="E20250515190985" u="1"/>
        <s v="E20250515190986" u="1"/>
        <s v="E20250515190988" u="1"/>
        <s v="E20250515190990" u="1"/>
        <s v="E20250515190991" u="1"/>
        <s v="E20250515190994" u="1"/>
        <s v="E20250515190996" u="1"/>
        <s v="E20250515190997" u="1"/>
        <s v="E20250515190998" u="1"/>
        <s v="E20250515190999" u="1"/>
        <s v="E20250515191000" u="1"/>
        <s v="E20250515191001" u="1"/>
        <s v="E20250515191003" u="1"/>
        <s v="E20250515191004" u="1"/>
        <s v="E20250515191005" u="1"/>
        <s v="E20250515191006" u="1"/>
        <s v="E20250515191008" u="1"/>
        <s v="E20250515191009" u="1"/>
        <s v="E20250515191010" u="1"/>
        <s v="E20250515191011" u="1"/>
        <s v="E20250515191012" u="1"/>
        <s v="E20250515191013" u="1"/>
        <s v="E20250515191014" u="1"/>
        <s v="E20250515191016" u="1"/>
        <s v="E20250515191017" u="1"/>
        <s v="E20250515191018" u="1"/>
        <s v="E20250515191019" u="1"/>
        <s v="E20250515191021" u="1"/>
        <s v="E20250515191022" u="1"/>
        <s v="E20250515191023" u="1"/>
        <s v="E20250515191024" u="1"/>
        <s v="E20250515191026" u="1"/>
        <s v="E20250515191028" u="1"/>
        <s v="E20250515191029" u="1"/>
        <s v="E20250515191030" u="1"/>
        <s v="E20250515191031" u="1"/>
        <s v="E20250515191032" u="1"/>
        <s v="E20250515191034" u="1"/>
        <s v="E20250515191036" u="1"/>
        <s v="E20250515191037" u="1"/>
        <s v="E20250515191038" u="1"/>
        <s v="E20250515191039" u="1"/>
        <s v="E20250515191040" u="1"/>
        <s v="E20250515191041" u="1"/>
        <s v="E20250515191044" u="1"/>
        <s v="E20250515191046" u="1"/>
        <s v="E20250515191047" u="1"/>
        <s v="E20250515191048" u="1"/>
        <s v="E20250515191049" u="1"/>
        <s v="E20250515191051" u="1"/>
        <s v="E20250515191052" u="1"/>
        <s v="E20250515191053" u="1"/>
        <s v="E20250515191054" u="1"/>
        <s v="E20250515191055" u="1"/>
        <s v="E20250515191056" u="1"/>
        <s v="E20250515191057" u="1"/>
        <s v="E20250515191058" u="1"/>
        <s v="E20250515191059" u="1"/>
        <s v="E20250515191060" u="1"/>
        <s v="E20250515191061" u="1"/>
        <s v="E20250515191062" u="1"/>
        <s v="E20250515191064" u="1"/>
        <s v="E20250515191067" u="1"/>
        <s v="E20250515191068" u="1"/>
        <s v="E20250515191069" u="1"/>
        <s v="E20250515191070" u="1"/>
        <s v="E20250515191071" u="1"/>
        <s v="E20250515191072" u="1"/>
        <s v="E20250515191073" u="1"/>
        <s v="E20250515191074" u="1"/>
        <s v="E20250515191075" u="1"/>
        <s v="E20250515191076" u="1"/>
        <s v="E20250515191077" u="1"/>
        <s v="E20250515191079" u="1"/>
        <s v="E20250515191080" u="1"/>
        <s v="E20250515191081" u="1"/>
        <s v="E20250515191082" u="1"/>
        <s v="E20250515191083" u="1"/>
        <s v="E20250515244804" u="1"/>
        <s v="E20250515244809" u="1"/>
        <s v="E20250515244811" u="1"/>
        <s v="E20250515244813" u="1"/>
        <s v="E20250515263416" u="1"/>
        <s v="E20250515263417" u="1"/>
        <s v="E20250515263418" u="1"/>
        <s v="E20250515263419" u="1"/>
        <s v="E20250515263421" u="1"/>
        <s v="E20250515263422" u="1"/>
        <s v="E20250515263423" u="1"/>
        <s v="E20250515263424" u="1"/>
        <s v="E20250515263425" u="1"/>
        <s v="E20250515263426" u="1"/>
        <s v="E20250515263427" u="1"/>
        <s v="E20250515278002" u="1"/>
        <s v="E20250515278003" u="1"/>
        <s v="E20250515278004" u="1"/>
        <s v="E20250515278005" u="1"/>
        <s v="E20250515278006" u="1"/>
        <s v="E20250515281046" u="1"/>
        <s v="E20250515281047" u="1"/>
        <s v="E20250516179079" u="1"/>
        <s v="E20250516179082" u="1"/>
        <s v="E20250516179084" u="1"/>
        <s v="E20250516179091" u="1"/>
        <s v="E20250516179092" u="1"/>
        <s v="E20250516179106" u="1"/>
        <s v="E20250516179109" u="1"/>
        <s v="E20250516179110" u="1"/>
        <s v="E20250516179114" u="1"/>
        <s v="E20250516179116" u="1"/>
        <s v="E20250516179120" u="1"/>
        <s v="E20250516179122" u="1"/>
        <s v="E20250516179126" u="1"/>
        <s v="E20250516179132" u="1"/>
        <s v="E20250516179134" u="1"/>
        <s v="E20250516179140" u="1"/>
        <s v="E20250516179141" u="1"/>
        <s v="E20250516179143" u="1"/>
        <s v="E20250516179157" u="1"/>
        <s v="E20250516179160" u="1"/>
        <s v="E20250516179162" u="1"/>
        <s v="E20250516179163" u="1"/>
        <s v="E20250516179166" u="1"/>
        <s v="E20250516358273" u="1"/>
        <s v="E20250516358275" u="1"/>
        <s v="E20250516358276" u="1"/>
        <s v="E20250516358278" u="1"/>
        <s v="E20250516358279" u="1"/>
        <s v="E20250516358280" u="1"/>
        <s v="E20250516358282" u="1"/>
        <s v="E20250516358284" u="1"/>
        <s v="E20250516358285" u="1"/>
        <s v="E20250516358287" u="1"/>
        <s v="E20250516358288" u="1"/>
        <s v="E20250516358291" u="1"/>
        <s v="E20250516358292" u="1"/>
        <s v="E20250516358293" u="1"/>
        <s v="E20250516358294" u="1"/>
        <s v="E20250516358296" u="1"/>
        <s v="E20250516358297" u="1"/>
        <s v="E20250516358298" u="1"/>
        <s v="E20250516358299" u="1"/>
        <s v="E20250516358301" u="1"/>
        <s v="E20250516358302" u="1"/>
        <s v="E20250516358303" u="1"/>
        <s v="E20250516358304" u="1"/>
        <s v="E20250516358305" u="1"/>
        <s v="E20250516358306" u="1"/>
        <s v="E20250516358307" u="1"/>
        <s v="E20250516358308" u="1"/>
        <s v="E20250516358309" u="1"/>
        <s v="E20250516358310" u="1"/>
        <s v="E20250516358311" u="1"/>
        <s v="E20250516358312" u="1"/>
        <s v="E20250516358313" u="1"/>
        <s v="E20250516358314" u="1"/>
        <s v="E20250516358315" u="1"/>
        <s v="E20250516358316" u="1"/>
        <s v="E20250516358317" u="1"/>
        <s v="E20250516358318" u="1"/>
        <s v="E20250516358319" u="1"/>
        <s v="E20250516358320" u="1"/>
        <s v="E20250516358321" u="1"/>
        <s v="E20250516358322" u="1"/>
        <s v="E20250516358323" u="1"/>
        <s v="E20250516358326" u="1"/>
        <s v="E20250516358327" u="1"/>
        <s v="E20250516358328" u="1"/>
        <s v="E20250516358330" u="1"/>
        <s v="E20250516358331" u="1"/>
        <s v="E20250516358332" u="1"/>
        <s v="E20250516358333" u="1"/>
        <s v="E20250516358334" u="1"/>
        <s v="E20250516358335" u="1"/>
        <s v="E20250516412195" u="1"/>
        <s v="E20250516412196" u="1"/>
        <s v="E20250516412197" u="1"/>
        <s v="E20250516412200" u="1"/>
        <s v="E20250516412201" u="1"/>
        <s v="E20250516412202" u="1"/>
        <s v="E20250516412203" u="1"/>
        <s v="E20250516412204" u="1"/>
        <s v="E20250516412205" u="1"/>
        <s v="E20250516412206" u="1"/>
        <s v="E20250516412207" u="1"/>
        <s v="E20250516412208" u="1"/>
        <s v="E20250516412209" u="1"/>
        <s v="E20250516412210" u="1"/>
        <s v="E20250516412211" u="1"/>
        <s v="E20250516412212" u="1"/>
        <s v="E20250516412213" u="1"/>
        <s v="E20250516412214" u="1"/>
        <s v="E20250516419416" u="1"/>
        <s v="E20250516419419" u="1"/>
        <s v="E20250516419420" u="1"/>
        <s v="E20250516427084" u="1"/>
        <s v="E20250516427085" u="1"/>
        <s v="E20250516432091" u="1"/>
        <s v="E20250516432092" u="1"/>
        <s v="E20250517002090" u="1"/>
        <s v="E20250519065383" u="1"/>
        <s v="E20250519200266" u="1"/>
        <s v="E20250519200268" u="1"/>
        <s v="E20250519200269" u="1"/>
        <s v="E20250519200270" u="1"/>
        <s v="E20250519200271" u="1"/>
        <s v="E20250519200272" u="1"/>
        <s v="E20250519200273" u="1"/>
        <s v="E20250519200274" u="1"/>
        <s v="E20250519200275" u="1"/>
        <s v="E20250519200276" u="1"/>
        <s v="E20250519200280" u="1"/>
        <s v="E20250519200281" u="1"/>
        <s v="E20250519200282" u="1"/>
        <s v="E20250519200283" u="1"/>
        <s v="E20250519200284" u="1"/>
        <s v="E20250519200285" u="1"/>
        <s v="E20250519200286" u="1"/>
        <s v="E20250519200287" u="1"/>
        <s v="E20250519200288" u="1"/>
        <s v="E20250519200290" u="1"/>
        <s v="E20250519200291" u="1"/>
        <s v="E20250519200292" u="1"/>
        <s v="E20250519200293" u="1"/>
        <s v="E20250519200294" u="1"/>
        <s v="E20250519200295" u="1"/>
        <s v="E20250519200296" u="1"/>
        <s v="E20250519200297" u="1"/>
        <s v="E20250519200298" u="1"/>
        <s v="E20250519200299" u="1"/>
        <s v="E20250519200300" u="1"/>
        <s v="E20250519200301" u="1"/>
        <s v="E20250519200303" u="1"/>
        <s v="E20250519200304" u="1"/>
        <s v="E20250519200305" u="1"/>
        <s v="E20250519200306" u="1"/>
        <s v="E20250519200307" u="1"/>
        <s v="E20250519200308" u="1"/>
        <s v="E20250519200310" u="1"/>
        <s v="E20250519200311" u="1"/>
        <s v="E20250519200312" u="1"/>
        <s v="E20250519200313" u="1"/>
        <s v="E20250519200314" u="1"/>
        <s v="E20250519200315" u="1"/>
        <s v="E20250519200316" u="1"/>
        <s v="E20250519200318" u="1"/>
        <s v="E20250519200319" u="1"/>
        <s v="E20250519200320" u="1"/>
        <s v="E20250519200321" u="1"/>
        <s v="E20250519200322" u="1"/>
        <s v="E20250519200323" u="1"/>
        <s v="E20250519200324" u="1"/>
        <s v="E20250519200325" u="1"/>
        <s v="E20250519200326" u="1"/>
        <s v="E20250519200327" u="1"/>
        <s v="E20250519200328" u="1"/>
        <s v="E20250519200329" u="1"/>
        <s v="E20250519200330" u="1"/>
        <s v="E20250519200332" u="1"/>
        <s v="E20250519200333" u="1"/>
        <s v="E20250519200334" u="1"/>
        <s v="E20250519200335" u="1"/>
        <s v="E20250519200336" u="1"/>
        <s v="E20250519200337" u="1"/>
        <s v="E20250519200338" u="1"/>
        <s v="E20250519200339" u="1"/>
        <s v="E20250519200340" u="1"/>
        <s v="E20250519200341" u="1"/>
        <s v="E20250519200343" u="1"/>
        <s v="E20250519200344" u="1"/>
        <s v="E20250519200345" u="1"/>
        <s v="E20250519200346" u="1"/>
        <s v="E20250519200347" u="1"/>
        <s v="E20250519200348" u="1"/>
        <s v="E20250519200349" u="1"/>
        <s v="E20250519200350" u="1"/>
        <s v="E20250519200351" u="1"/>
        <s v="E20250519200352" u="1"/>
        <s v="E20250519200353" u="1"/>
        <s v="E20250519200354" u="1"/>
        <s v="E20250519200355" u="1"/>
        <s v="E20250519200356" u="1"/>
        <s v="E20250519200357" u="1"/>
        <s v="E20250519200358" u="1"/>
        <s v="E20250519200359" u="1"/>
        <s v="E20250519200360" u="1"/>
        <s v="E20250519200362" u="1"/>
        <s v="E20250519200363" u="1"/>
        <s v="E20250519200364" u="1"/>
        <s v="E20250519200365" u="1"/>
        <s v="E20250519266225" u="1"/>
        <s v="E20250519266226" u="1"/>
        <s v="E20250519266227" u="1"/>
        <s v="E20250519266228" u="1"/>
        <s v="E20250519266229" u="1"/>
        <s v="E20250519266230" u="1"/>
        <s v="E20250519266231" u="1"/>
        <s v="E20250519266232" u="1"/>
        <s v="E20250519266233" u="1"/>
        <s v="E20250519266234" u="1"/>
        <s v="E20250519266235" u="1"/>
        <s v="E20250519266236" u="1"/>
        <s v="E20250519266237" u="1"/>
        <s v="E20250519266238" u="1"/>
        <s v="E20250519266239" u="1"/>
        <s v="E20250519286988" u="1"/>
        <s v="E20250519286989" u="1"/>
        <s v="E20250519286990" u="1"/>
        <s v="E20250519286991" u="1"/>
        <s v="E20250519286992" u="1"/>
        <s v="E20250519286993" u="1"/>
        <s v="E20250519286994" u="1"/>
        <s v="E20250519286995" u="1"/>
        <s v="E20250519286996" u="1"/>
        <s v="E20250519286997" u="1"/>
        <s v="E20250519286998" u="1"/>
        <s v="E20250519289389" u="1"/>
        <s v="E20250519292049" u="1"/>
        <s v="E20250520198772" u="1"/>
        <s v="E20250520198773" u="1"/>
        <s v="E20250520198774" u="1"/>
        <s v="E20250520198775" u="1"/>
        <s v="E20250520198776" u="1"/>
        <s v="E20250520198777" u="1"/>
        <s v="E20250520198778" u="1"/>
        <s v="E20250520198779" u="1"/>
        <s v="E20250520198780" u="1"/>
        <s v="E20250520198781" u="1"/>
        <s v="E20250520198782" u="1"/>
        <s v="E20250520198784" u="1"/>
        <s v="E20250520198785" u="1"/>
        <s v="E20250520198786" u="1"/>
        <s v="E20250520198787" u="1"/>
        <s v="E20250520198788" u="1"/>
        <s v="E20250520198789" u="1"/>
        <s v="E20250520198790" u="1"/>
        <s v="E20250520198791" u="1"/>
        <s v="E20250520198792" u="1"/>
        <s v="E20250520198793" u="1"/>
        <s v="E20250520198794" u="1"/>
        <s v="E20250520198795" u="1"/>
        <s v="E20250520198796" u="1"/>
        <s v="E20250520198797" u="1"/>
        <s v="E20250520198798" u="1"/>
        <s v="E20250520198799" u="1"/>
        <s v="E20250520198800" u="1"/>
        <s v="E20250520198802" u="1"/>
        <s v="E20250520198803" u="1"/>
        <s v="E20250520198804" u="1"/>
        <s v="E20250520198805" u="1"/>
        <s v="E20250520198806" u="1"/>
        <s v="E20250520198807" u="1"/>
        <s v="E20250520198808" u="1"/>
        <s v="E20250520198809" u="1"/>
        <s v="E20250520198810" u="1"/>
        <s v="E20250520198811" u="1"/>
        <s v="E20250520198813" u="1"/>
        <s v="E20250520198814" u="1"/>
        <s v="E20250520198815" u="1"/>
        <s v="E20250520198816" u="1"/>
        <s v="E20250520198817" u="1"/>
        <s v="E20250520198818" u="1"/>
        <s v="E20250520198819" u="1"/>
        <s v="E20250520198820" u="1"/>
        <s v="E20250520198821" u="1"/>
        <s v="E20250520198822" u="1"/>
        <s v="E20250520198823" u="1"/>
        <s v="E20250520198824" u="1"/>
        <s v="E20250520198825" u="1"/>
        <s v="E20250520198826" u="1"/>
        <s v="E20250520198827" u="1"/>
        <s v="E20250520198829" u="1"/>
        <s v="E20250520198830" u="1"/>
        <s v="E20250520198831" u="1"/>
        <s v="E20250520198832" u="1"/>
        <s v="E20250520198833" u="1"/>
        <s v="E20250520271987" u="1"/>
        <s v="E20250520271988" u="1"/>
        <s v="E20250520271989" u="1"/>
        <s v="E20250520271990" u="1"/>
        <s v="E20250520271991" u="1"/>
        <s v="E20250520271992" u="1"/>
        <s v="E20250520271993" u="1"/>
        <s v="E20250520271994" u="1"/>
        <s v="E20250520271995" u="1"/>
        <s v="E20250520271996" u="1"/>
        <s v="E20250520271997" u="1"/>
        <s v="E20250520271998" u="1"/>
        <s v="E20250521062378" u="1"/>
        <s v="E20250521062379" u="1"/>
        <s v="E20250521196560" u="1"/>
        <s v="E20250521196561" u="1"/>
        <s v="E20250521196562" u="1"/>
        <s v="E20250521196563" u="1"/>
        <s v="E20250521196564" u="1"/>
        <s v="E20250521196566" u="1"/>
        <s v="E20250521196567" u="1"/>
        <s v="E20250521196568" u="1"/>
        <s v="E20250521196569" u="1"/>
        <s v="E20250521196570" u="1"/>
        <s v="E20250521196571" u="1"/>
        <s v="E20250521196572" u="1"/>
        <s v="E20250521196573" u="1"/>
        <s v="E20250521196574" u="1"/>
        <s v="E20250521196575" u="1"/>
        <s v="E20250521196576" u="1"/>
        <s v="E20250521196577" u="1"/>
        <s v="E20250521196579" u="1"/>
        <s v="E20250521196580" u="1"/>
        <s v="E20250521196581" u="1"/>
        <s v="E20250521196582" u="1"/>
        <s v="E20250521196583" u="1"/>
        <s v="E20250521196584" u="1"/>
        <s v="E20250521196586" u="1"/>
        <s v="E20250521196587" u="1"/>
        <s v="E20250521196589" u="1"/>
        <s v="E20250521196590" u="1"/>
        <s v="E20250521196591" u="1"/>
        <s v="E20250521196592" u="1"/>
        <s v="E20250521196593" u="1"/>
        <s v="E20250521196594" u="1"/>
        <s v="E20250521196595" u="1"/>
        <s v="E20250521196596" u="1"/>
        <s v="E20250521196597" u="1"/>
        <s v="E20250521196599" u="1"/>
        <s v="E20250521196600" u="1"/>
        <s v="E20250521196601" u="1"/>
        <s v="E20250521196603" u="1"/>
        <s v="E20250521196604" u="1"/>
        <s v="E20250521196605" u="1"/>
        <s v="E20250521196606" u="1"/>
        <s v="E20250521196607" u="1"/>
        <s v="E20250521196608" u="1"/>
        <s v="E20250521196609" u="1"/>
        <s v="E20250521196610" u="1"/>
        <s v="E20250521196611" u="1"/>
        <s v="E20250521196612" u="1"/>
        <s v="E20250521196614" u="1"/>
        <s v="E20250521196615" u="1"/>
        <s v="E20250521196616" u="1"/>
        <s v="E20250521196617" u="1"/>
        <s v="E20250521196618" u="1"/>
        <s v="E20250521196619" u="1"/>
        <s v="E20250521196620" u="1"/>
        <s v="E20250521196621" u="1"/>
        <s v="E20250521196622" u="1"/>
        <s v="E20250521196623" u="1"/>
        <s v="E20250521196624" u="1"/>
        <s v="E20250521196625" u="1"/>
        <s v="E20250521196626" u="1"/>
        <s v="E20250521196627" u="1"/>
        <s v="E20250521196628" u="1"/>
        <s v="E20250521196629" u="1"/>
        <s v="E20250521196630" u="1"/>
        <s v="E20250521196631" u="1"/>
        <s v="E20250521196632" u="1"/>
        <s v="E20250521196633" u="1"/>
        <s v="E20250521196634" u="1"/>
        <s v="E20250521196635" u="1"/>
        <s v="E20250521196636" u="1"/>
        <s v="E20250521196637" u="1"/>
        <s v="E20250521196638" u="1"/>
        <s v="E20250521196640" u="1"/>
        <s v="E20250521196641" u="1"/>
        <s v="E20250521196642" u="1"/>
        <s v="E20250521196643" u="1"/>
        <s v="E20250521196644" u="1"/>
        <s v="E20250521196645" u="1"/>
        <s v="E20250521196646" u="1"/>
        <s v="E20250521196647" u="1"/>
        <s v="E20250521196648" u="1"/>
        <s v="E20250521196649" u="1"/>
        <s v="E20250521196650" u="1"/>
        <s v="E20250521196651" u="1"/>
        <s v="E20250521196653" u="1"/>
        <s v="E20250521196654" u="1"/>
        <s v="E20250521196655" u="1"/>
        <s v="E20250521196656" u="1"/>
        <s v="E20250521196657" u="1"/>
        <s v="E20250521196658" u="1"/>
        <s v="E20250521196659" u="1"/>
        <s v="E20250521196660" u="1"/>
        <s v="E20250521196661" u="1"/>
        <s v="E20250521196662" u="1"/>
        <s v="E20250521196663" u="1"/>
        <s v="E20250521196664" u="1"/>
        <s v="E20250521196665" u="1"/>
        <s v="E20250521196666" u="1"/>
        <s v="E20250521196667" u="1"/>
        <s v="E20250521196668" u="1"/>
        <s v="E20250521196669" u="1"/>
        <s v="E20250521196670" u="1"/>
        <s v="E20250521196671" u="1"/>
        <s v="E20250521196672" u="1"/>
        <s v="E20250521196673" u="1"/>
        <s v="E20250521196674" u="1"/>
        <s v="E20250521196675" u="1"/>
        <s v="E20250521196676" u="1"/>
        <s v="E20250521196677" u="1"/>
        <s v="E20250521196678" u="1"/>
        <s v="E20250521196679" u="1"/>
        <s v="E20250521196680" u="1"/>
        <s v="E20250521196681" u="1"/>
        <s v="E20250521196682" u="1"/>
        <s v="E20250521196683" u="1"/>
        <s v="E20250521196684" u="1"/>
        <s v="E20250521196685" u="1"/>
        <s v="E20250521196686" u="1"/>
        <s v="E20250521196687" u="1"/>
        <s v="E20250521196688" u="1"/>
        <s v="E20250521196689" u="1"/>
        <s v="E20250521196690" u="1"/>
        <s v="E20250521196693" u="1"/>
        <s v="E20250521196694" u="1"/>
        <s v="E20250521196695" u="1"/>
        <s v="E20250521196696" u="1"/>
        <s v="E20250521196697" u="1"/>
        <s v="E20250521196698" u="1"/>
        <s v="E20250521196699" u="1"/>
        <s v="E20250521196700" u="1"/>
        <s v="E20250521196701" u="1"/>
        <s v="E20250521196702" u="1"/>
        <s v="E20250521196703" u="1"/>
        <s v="E20250521196704" u="1"/>
        <s v="E20250521196705" u="1"/>
        <s v="E20250521196706" u="1"/>
        <s v="E20250521196709" u="1"/>
        <s v="E20250521259311" u="1"/>
        <s v="E20250521259312" u="1"/>
        <s v="E20250521259313" u="1"/>
        <s v="E20250521259314" u="1"/>
        <s v="E20250521259315" u="1"/>
        <s v="E20250521259316" u="1"/>
        <s v="E20250521259317" u="1"/>
        <s v="E20250521259318" u="1"/>
        <s v="E20250521259319" u="1"/>
        <s v="E20250521259320" u="1"/>
        <s v="E20250521259321" u="1"/>
        <s v="E20250521259322" u="1"/>
        <s v="E20250521259323" u="1"/>
        <s v="E20250521259324" u="1"/>
        <s v="E20250521259325" u="1"/>
        <s v="E20250521259326" u="1"/>
        <s v="E20250521268346" u="1"/>
        <s v="E20250521283019" u="1"/>
        <s v="E20250521284964" u="1"/>
        <s v="E20250522006098" u="1"/>
        <s v="E20250522006111" u="1"/>
        <s v="E20250522061317" u="1"/>
        <s v="E20250522199878" u="1"/>
        <s v="E20250522199880" u="1"/>
        <s v="E20250522199881" u="1"/>
        <s v="E20250522199882" u="1"/>
        <s v="E20250522199883" u="1"/>
        <s v="E20250522199884" u="1"/>
        <s v="E20250522199885" u="1"/>
        <s v="E20250522199886" u="1"/>
        <s v="E20250522199887" u="1"/>
        <s v="E20250522199888" u="1"/>
        <s v="E20250522199890" u="1"/>
        <s v="E20250522199891" u="1"/>
        <s v="E20250522199892" u="1"/>
        <s v="E20250522199893" u="1"/>
        <s v="E20250522199894" u="1"/>
        <s v="E20250522199895" u="1"/>
        <s v="E20250522199896" u="1"/>
        <s v="E20250522199897" u="1"/>
        <s v="E20250522199899" u="1"/>
        <s v="E20250522199900" u="1"/>
        <s v="E20250522199901" u="1"/>
        <s v="E20250522199902" u="1"/>
        <s v="E20250522199903" u="1"/>
        <s v="E20250522199904" u="1"/>
        <s v="E20250522199905" u="1"/>
        <s v="E20250522199906" u="1"/>
        <s v="E20250522199907" u="1"/>
        <s v="E20250522199908" u="1"/>
        <s v="E20250522199909" u="1"/>
        <s v="E20250522199910" u="1"/>
        <s v="E20250522199913" u="1"/>
        <s v="E20250522199914" u="1"/>
        <s v="E20250522199915" u="1"/>
        <s v="E20250522199916" u="1"/>
        <s v="E20250522199917" u="1"/>
        <s v="E20250522199918" u="1"/>
        <s v="E20250522199919" u="1"/>
        <s v="E20250522199920" u="1"/>
        <s v="E20250522199921" u="1"/>
        <s v="E20250522199922" u="1"/>
        <s v="E20250522199923" u="1"/>
        <s v="E20250522199924" u="1"/>
        <s v="E20250522199925" u="1"/>
        <s v="E20250522199927" u="1"/>
        <s v="E20250522199928" u="1"/>
        <s v="E20250522199929" u="1"/>
        <s v="E20250522199930" u="1"/>
        <s v="E20250522199931" u="1"/>
        <s v="E20250522199932" u="1"/>
        <s v="E20250522199933" u="1"/>
        <s v="E20250522199934" u="1"/>
        <s v="E20250522199935" u="1"/>
        <s v="E20250522199937" u="1"/>
        <s v="E20250522199938" u="1"/>
        <s v="E20250522199939" u="1"/>
        <s v="E20250522199940" u="1"/>
        <s v="E20250522199941" u="1"/>
        <s v="E20250522199942" u="1"/>
        <s v="E20250522199943" u="1"/>
        <s v="E20250522199944" u="1"/>
        <s v="E20250522199945" u="1"/>
        <s v="E20250522199946" u="1"/>
        <s v="E20250522199947" u="1"/>
        <s v="E20250522199948" u="1"/>
        <s v="E20250522199949" u="1"/>
        <s v="E20250522199950" u="1"/>
        <s v="E20250522199952" u="1"/>
        <s v="E20250522199953" u="1"/>
        <s v="E20250522199954" u="1"/>
        <s v="E20250522199955" u="1"/>
        <s v="E20250522199956" u="1"/>
        <s v="E20250522199957" u="1"/>
        <s v="E20250522199958" u="1"/>
        <s v="E20250522199959" u="1"/>
        <s v="E20250522199960" u="1"/>
        <s v="E20250522199961" u="1"/>
        <s v="E20250522199962" u="1"/>
        <s v="E20250522199963" u="1"/>
        <s v="E20250522199964" u="1"/>
        <s v="E20250522199966" u="1"/>
        <s v="E20250522199967" u="1"/>
        <s v="E20250522199968" u="1"/>
        <s v="E20250522199969" u="1"/>
        <s v="E20250522199970" u="1"/>
        <s v="E20250522199971" u="1"/>
        <s v="E20250522199972" u="1"/>
        <s v="E20250522199973" u="1"/>
        <s v="E20250522199974" u="1"/>
        <s v="E20250522199975" u="1"/>
        <s v="E20250522199976" u="1"/>
        <s v="E20250522199977" u="1"/>
        <s v="E20250522199978" u="1"/>
        <s v="E20250522199980" u="1"/>
        <s v="E20250522199981" u="1"/>
        <s v="E20250522199983" u="1"/>
        <s v="E20250522199984" u="1"/>
        <s v="E20250522199985" u="1"/>
        <s v="E20250522199987" u="1"/>
        <s v="E20250522199988" u="1"/>
        <s v="E20250522199989" u="1"/>
        <s v="E20250522199990" u="1"/>
        <s v="E20250522199991" u="1"/>
        <s v="E20250522199992" u="1"/>
        <s v="E20250522199994" u="1"/>
        <s v="E20250522199995" u="1"/>
        <s v="E20250522199996" u="1"/>
        <s v="E20250522199997" u="1"/>
        <s v="E20250522199998" u="1"/>
        <s v="E20250522199999" u="1"/>
        <s v="E20250522200000" u="1"/>
        <s v="E20250522200001" u="1"/>
        <s v="E20250522200002" u="1"/>
        <s v="E20250522200003" u="1"/>
        <s v="E20250522200004" u="1"/>
        <s v="E20250522200005" u="1"/>
        <s v="E20250522200006" u="1"/>
        <s v="E20250522200007" u="1"/>
        <s v="E20250522200008" u="1"/>
        <s v="E20250522200009" u="1"/>
        <s v="E20250522200010" u="1"/>
        <s v="E20250522200011" u="1"/>
        <s v="E20250522200012" u="1"/>
        <s v="E20250522200014" u="1"/>
        <s v="E20250522200015" u="1"/>
        <s v="E20250522200016" u="1"/>
        <s v="E20250522200017" u="1"/>
        <s v="E20250522200018" u="1"/>
        <s v="E20250522200019" u="1"/>
        <s v="E20250522200020" u="1"/>
        <s v="E20250522200021" u="1"/>
        <s v="E20250522200022" u="1"/>
        <s v="E20250522200023" u="1"/>
        <s v="E20250522200024" u="1"/>
        <s v="E20250522200025" u="1"/>
        <s v="E20250522200026" u="1"/>
        <s v="E20250522275474" u="1"/>
        <s v="E20250522275475" u="1"/>
        <s v="E20250522275476" u="1"/>
        <s v="E20250522275477" u="1"/>
        <s v="E20250522275478" u="1"/>
        <s v="E20250522275479" u="1"/>
        <s v="E20250522275480" u="1"/>
        <s v="E20250522275481" u="1"/>
        <s v="E20250522284043" u="1"/>
        <s v="E20250522284045" u="1"/>
        <s v="E20250522286228" u="1"/>
        <s v="E20250522289185" u="1"/>
        <s v="E20250522289186" u="1"/>
        <s v="E20250523007066" u="1"/>
        <s v="E20250523007107" u="1"/>
        <s v="E20250523204270" u="1"/>
        <s v="E20250523204272" u="1"/>
        <s v="E20250523204273" u="1"/>
        <s v="E20250523204274" u="1"/>
        <s v="E20250523204275" u="1"/>
        <s v="E20250523204276" u="1"/>
        <s v="E20250523204279" u="1"/>
        <s v="E20250523204283" u="1"/>
        <s v="E20250523204288" u="1"/>
        <s v="E20250523204292" u="1"/>
        <s v="E20250523204310" u="1"/>
        <s v="E20250523204317" u="1"/>
        <s v="E20250523204331" u="1"/>
        <s v="E20250523204336" u="1"/>
        <s v="E20250523204337" u="1"/>
        <s v="E20250523204338" u="1"/>
        <s v="E20250523204343" u="1"/>
        <s v="E20250523204344" u="1"/>
        <s v="E20250523204354" u="1"/>
        <s v="E20250523204364" u="1"/>
        <s v="E20250523204369" u="1"/>
        <s v="E20250523204374" u="1"/>
        <s v="E20250523204377" u="1"/>
        <s v="E20250523204380" u="1"/>
        <s v="E20250523204381" u="1"/>
        <s v="E20250523204384" u="1"/>
        <s v="E20250523204402" u="1"/>
        <s v="E20250523204417" u="1"/>
        <s v="E20250523400852" u="1"/>
        <s v="E20250523400853" u="1"/>
        <s v="E20250523400854" u="1"/>
        <s v="E20250523400855" u="1"/>
        <s v="E20250523400856" u="1"/>
        <s v="E20250523400857" u="1"/>
        <s v="E20250523400858" u="1"/>
        <s v="E20250523400859" u="1"/>
        <s v="E20250523400860" u="1"/>
        <s v="E20250523400862" u="1"/>
        <s v="E20250523400863" u="1"/>
        <s v="E20250523400864" u="1"/>
        <s v="E20250523400865" u="1"/>
        <s v="E20250523400866" u="1"/>
        <s v="E20250523400867" u="1"/>
        <s v="E20250523400868" u="1"/>
        <s v="E20250523400869" u="1"/>
        <s v="E20250523400871" u="1"/>
        <s v="E20250523400872" u="1"/>
        <s v="E20250523400873" u="1"/>
        <s v="E20250523400874" u="1"/>
        <s v="E20250523400876" u="1"/>
        <s v="E20250523400877" u="1"/>
        <s v="E20250523400878" u="1"/>
        <s v="E20250523400879" u="1"/>
        <s v="E20250523400880" u="1"/>
        <s v="E20250523400881" u="1"/>
        <s v="E20250523400882" u="1"/>
        <s v="E20250523400883" u="1"/>
        <s v="E20250523400884" u="1"/>
        <s v="E20250523400885" u="1"/>
        <s v="E20250523400886" u="1"/>
        <s v="E20250523400887" u="1"/>
        <s v="E20250523400888" u="1"/>
        <s v="E20250523400889" u="1"/>
        <s v="E20250523400890" u="1"/>
        <s v="E20250523400891" u="1"/>
        <s v="E20250523400892" u="1"/>
        <s v="E20250523400895" u="1"/>
        <s v="E20250523400897" u="1"/>
        <s v="E20250523400898" u="1"/>
        <s v="E20250523400899" u="1"/>
        <s v="E20250523400900" u="1"/>
        <s v="E20250523400901" u="1"/>
        <s v="E20250523400902" u="1"/>
        <s v="E20250523400903" u="1"/>
        <s v="E20250523400904" u="1"/>
        <s v="E20250523400905" u="1"/>
        <s v="E20250523400906" u="1"/>
        <s v="E20250523400907" u="1"/>
        <s v="E20250523400908" u="1"/>
        <s v="E20250523400909" u="1"/>
        <s v="E20250523400910" u="1"/>
        <s v="E20250523400911" u="1"/>
        <s v="E20250523400912" u="1"/>
        <s v="E20250523400913" u="1"/>
        <s v="E20250523400914" u="1"/>
        <s v="E20250523400915" u="1"/>
        <s v="E20250523400917" u="1"/>
        <s v="E20250523400918" u="1"/>
        <s v="E20250523400919" u="1"/>
        <s v="E20250523400920" u="1"/>
        <s v="E20250523400921" u="1"/>
        <s v="E20250523400922" u="1"/>
        <s v="E20250523400923" u="1"/>
        <s v="E20250523400924" u="1"/>
        <s v="E20250523400926" u="1"/>
        <s v="E20250523400927" u="1"/>
        <s v="E20250523400929" u="1"/>
        <s v="E20250523400930" u="1"/>
        <s v="E20250523400931" u="1"/>
        <s v="E20250523400932" u="1"/>
        <s v="E20250523400933" u="1"/>
        <s v="E20250523400934" u="1"/>
        <s v="E20250523400936" u="1"/>
        <s v="E20250523400939" u="1"/>
        <s v="E20250523400940" u="1"/>
        <s v="E20250523400941" u="1"/>
        <s v="E20250523400942" u="1"/>
        <s v="E20250523400943" u="1"/>
        <s v="E20250523400944" u="1"/>
        <s v="E20250523400945" u="1"/>
        <s v="E20250523400948" u="1"/>
        <s v="E20250523400949" u="1"/>
        <s v="E20250523400950" u="1"/>
        <s v="E20250523400951" u="1"/>
        <s v="E20250523400952" u="1"/>
        <s v="E20250523400953" u="1"/>
        <s v="E20250523400954" u="1"/>
        <s v="E20250523400955" u="1"/>
        <s v="E20250523400956" u="1"/>
        <s v="E20250523400958" u="1"/>
        <s v="E20250523400959" u="1"/>
        <s v="E20250523400960" u="1"/>
        <s v="E20250523400961" u="1"/>
        <s v="E20250523400962" u="1"/>
        <s v="E20250523400963" u="1"/>
        <s v="E20250523400964" u="1"/>
        <s v="E20250523400965" u="1"/>
        <s v="E20250523400967" u="1"/>
        <s v="E20250523400969" u="1"/>
        <s v="E20250523400970" u="1"/>
        <s v="E20250523400971" u="1"/>
        <s v="E20250523400972" u="1"/>
        <s v="E20250523400973" u="1"/>
        <s v="E20250523400974" u="1"/>
        <s v="E20250523400975" u="1"/>
        <s v="E20250523400976" u="1"/>
        <s v="E20250523400978" u="1"/>
        <s v="E20250523400979" u="1"/>
        <s v="E20250523400980" u="1"/>
        <s v="E20250523400981" u="1"/>
        <s v="E20250523400983" u="1"/>
        <s v="E20250523400984" u="1"/>
        <s v="E20250523400985" u="1"/>
        <s v="E20250523400986" u="1"/>
        <s v="E20250523400987" u="1"/>
        <s v="E20250523400988" u="1"/>
        <s v="E20250523400989" u="1"/>
        <s v="E20250523400990" u="1"/>
        <s v="E20250523400991" u="1"/>
        <s v="E20250523400992" u="1"/>
        <s v="E20250523400993" u="1"/>
        <s v="E20250523400994" u="1"/>
        <s v="E20250523400995" u="1"/>
        <s v="E20250523400996" u="1"/>
        <s v="E20250523400997" u="1"/>
        <s v="E20250523400998" u="1"/>
        <s v="E20250523400999" u="1"/>
        <s v="E20250523401001" u="1"/>
        <s v="E20250523401002" u="1"/>
        <s v="E20250523401003" u="1"/>
        <s v="E20250523401004" u="1"/>
        <s v="E20250523401005" u="1"/>
        <s v="E20250523401006" u="1"/>
        <s v="E20250523401007" u="1"/>
        <s v="E20250523401008" u="1"/>
        <s v="E20250523401009" u="1"/>
        <s v="E20250523401010" u="1"/>
        <s v="E20250523401011" u="1"/>
        <s v="E20250523401012" u="1"/>
        <s v="E20250523451959" u="1"/>
        <s v="E20250523451960" u="1"/>
        <s v="E20250523451962" u="1"/>
        <s v="E20250523451963" u="1"/>
        <s v="E20250523451964" u="1"/>
        <s v="E20250523451965" u="1"/>
        <s v="E20250523451966" u="1"/>
        <s v="E20250523451967" u="1"/>
        <s v="E20250523451968" u="1"/>
        <s v="E20250523451969" u="1"/>
        <s v="E20250523451970" u="1"/>
        <s v="E20250523451971" u="1"/>
        <s v="E20250523451972" u="1"/>
        <s v="E20250523451973" u="1"/>
        <s v="E20250523451974" u="1"/>
        <s v="E20250523451975" u="1"/>
        <s v="E20250523460348" u="1"/>
        <s v="E20250523460349" u="1"/>
        <s v="E20250523460350" u="1"/>
        <s v="E20250523460351" u="1"/>
        <s v="E20250523460352" u="1"/>
        <s v="E20250523460353" u="1"/>
        <s v="E20250523460354" u="1"/>
        <s v="E20250523460355" u="1"/>
        <s v="E20250523460356" u="1"/>
        <s v="E20250523460357" u="1"/>
        <s v="E20250523460358" u="1"/>
        <s v="E20250523460359" u="1"/>
        <s v="E20250523460360" u="1"/>
        <s v="E20250523464167" u="1"/>
        <s v="E20250526063737" u="1"/>
        <s v="E20250526063738" u="1"/>
        <s v="E20250526195659" u="1"/>
        <s v="E20250526195660" u="1"/>
        <s v="E20250526195661" u="1"/>
        <s v="E20250526195662" u="1"/>
        <s v="E20250526195663" u="1"/>
        <s v="E20250526195665" u="1"/>
        <s v="E20250526195666" u="1"/>
        <s v="E20250526195667" u="1"/>
        <s v="E20250526195668" u="1"/>
        <s v="E20250526195669" u="1"/>
        <s v="E20250526195670" u="1"/>
        <s v="E20250526195671" u="1"/>
        <s v="E20250526195672" u="1"/>
        <s v="E20250526195673" u="1"/>
        <s v="E20250526195674" u="1"/>
        <s v="E20250526195675" u="1"/>
        <s v="E20250526195676" u="1"/>
        <s v="E20250526195677" u="1"/>
        <s v="E20250526195678" u="1"/>
        <s v="E20250526195679" u="1"/>
        <s v="E20250526195680" u="1"/>
        <s v="E20250526195682" u="1"/>
        <s v="E20250526195683" u="1"/>
        <s v="E20250526195684" u="1"/>
        <s v="E20250526195685" u="1"/>
        <s v="E20250526195686" u="1"/>
        <s v="E20250526195687" u="1"/>
        <s v="E20250526195688" u="1"/>
        <s v="E20250526195689" u="1"/>
        <s v="E20250526195690" u="1"/>
        <s v="E20250526195691" u="1"/>
        <s v="E20250526195692" u="1"/>
        <s v="E20250526195693" u="1"/>
        <s v="E20250526195694" u="1"/>
        <s v="E20250526195695" u="1"/>
        <s v="E20250526195697" u="1"/>
        <s v="E20250526195698" u="1"/>
        <s v="E20250526195699" u="1"/>
        <s v="E20250526195700" u="1"/>
        <s v="E20250526195702" u="1"/>
        <s v="E20250526195703" u="1"/>
        <s v="E20250526195704" u="1"/>
        <s v="E20250526195705" u="1"/>
        <s v="E20250526195707" u="1"/>
        <s v="E20250526195709" u="1"/>
        <s v="E20250526195710" u="1"/>
        <s v="E20250526195711" u="1"/>
        <s v="E20250526195712" u="1"/>
        <s v="E20250526195713" u="1"/>
        <s v="E20250526195714" u="1"/>
        <s v="E20250526195715" u="1"/>
        <s v="E20250526195716" u="1"/>
        <s v="E20250526195718" u="1"/>
        <s v="E20250526195719" u="1"/>
        <s v="E20250526195720" u="1"/>
        <s v="E20250526195721" u="1"/>
        <s v="E20250526195722" u="1"/>
        <s v="E20250526195724" u="1"/>
        <s v="E20250526195725" u="1"/>
        <s v="E20250526259133" u="1"/>
        <s v="E20250526259134" u="1"/>
        <s v="E20250526259135" u="1"/>
        <s v="E20250526259136" u="1"/>
        <s v="E20250526259137" u="1"/>
        <s v="E20250526259138" u="1"/>
        <s v="E20250526259139" u="1"/>
        <s v="E20250526259140" u="1"/>
        <s v="E20250526270155" u="1"/>
        <s v="E20250526270156" u="1"/>
        <s v="E20250526270157" u="1"/>
        <s v="E20250527064412" u="1"/>
        <s v="E20250527064413" u="1"/>
        <s v="E20250527196773" u="1"/>
        <s v="E20250527196774" u="1"/>
        <s v="E20250527196776" u="1"/>
        <s v="E20250527196777" u="1"/>
        <s v="E20250527196778" u="1"/>
        <s v="E20250527196779" u="1"/>
        <s v="E20250527196780" u="1"/>
        <s v="E20250527196781" u="1"/>
        <s v="E20250527196782" u="1"/>
        <s v="E20250527196783" u="1"/>
        <s v="E20250527196784" u="1"/>
        <s v="E20250527196785" u="1"/>
        <s v="E20250527196786" u="1"/>
        <s v="E20250527196789" u="1"/>
        <s v="E20250527196790" u="1"/>
        <s v="E20250527196791" u="1"/>
        <s v="E20250527196792" u="1"/>
        <s v="E20250527196793" u="1"/>
        <s v="E20250527196794" u="1"/>
        <s v="E20250527196795" u="1"/>
        <s v="E20250527196796" u="1"/>
        <s v="E20250527196797" u="1"/>
        <s v="E20250527196798" u="1"/>
        <s v="E20250527196799" u="1"/>
        <s v="E20250527196800" u="1"/>
        <s v="E20250527196801" u="1"/>
        <s v="E20250527196802" u="1"/>
        <s v="E20250527196803" u="1"/>
        <s v="E20250527196804" u="1"/>
        <s v="E20250527196805" u="1"/>
        <s v="E20250527196806" u="1"/>
        <s v="E20250527196807" u="1"/>
        <s v="E20250527196808" u="1"/>
        <s v="E20250527196809" u="1"/>
        <s v="E20250527196810" u="1"/>
        <s v="E20250527196811" u="1"/>
        <s v="E20250527196812" u="1"/>
        <s v="E20250527196813" u="1"/>
        <s v="E20250527196814" u="1"/>
        <s v="E20250527240266" u="1"/>
        <s v="E20250527259498" u="1"/>
        <s v="E20250527259499" u="1"/>
        <s v="E20250527259500" u="1"/>
        <s v="E20250527259501" u="1"/>
        <s v="E20250527259502" u="1"/>
        <s v="E20250528006824" u="1"/>
        <s v="E20250528345592" u="1"/>
        <s v="E20250528345593" u="1"/>
        <s v="E20250528345594" u="1"/>
        <s v="E20250528345595" u="1"/>
        <s v="E20250528345596" u="1"/>
        <s v="E20250528345597" u="1"/>
        <s v="E20250528345598" u="1"/>
        <s v="E20250528345599" u="1"/>
        <s v="E20250528345600" u="1"/>
        <s v="E20250528345601" u="1"/>
        <s v="E20250528345602" u="1"/>
        <s v="E20250528345604" u="1"/>
        <s v="E20250528345605" u="1"/>
        <s v="E20250528345606" u="1"/>
        <s v="E20250528345607" u="1"/>
        <s v="E20250528345608" u="1"/>
        <s v="E20250528345609" u="1"/>
        <s v="E20250528345610" u="1"/>
        <s v="E20250528345611" u="1"/>
        <s v="E20250528345612" u="1"/>
        <s v="E20250528345613" u="1"/>
        <s v="E20250528345614" u="1"/>
        <s v="E20250528345615" u="1"/>
        <s v="E20250528345616" u="1"/>
        <s v="E20250528345617" u="1"/>
        <s v="E20250528345618" u="1"/>
        <s v="E20250528345619" u="1"/>
        <s v="E20250528345620" u="1"/>
        <s v="E20250528345621" u="1"/>
        <s v="E20250528345622" u="1"/>
        <s v="E20250528345623" u="1"/>
        <s v="E20250528345624" u="1"/>
        <s v="E20250528345625" u="1"/>
        <s v="E20250528345626" u="1"/>
        <s v="E20250528345627" u="1"/>
        <s v="E20250528345628" u="1"/>
        <s v="E20250528345629" u="1"/>
        <s v="E20250528345630" u="1"/>
        <s v="E20250528345631" u="1"/>
        <s v="E20250528345632" u="1"/>
        <s v="E20250528345633" u="1"/>
        <s v="E20250528345634" u="1"/>
        <s v="E20250528345635" u="1"/>
        <s v="E20250528345636" u="1"/>
        <s v="E20250528345637" u="1"/>
        <s v="E20250528345638" u="1"/>
        <s v="E20250528345639" u="1"/>
        <s v="E20250528345640" u="1"/>
        <s v="E20250528345641" u="1"/>
        <s v="E20250528345642" u="1"/>
        <s v="E20250528345643" u="1"/>
        <s v="E20250528345644" u="1"/>
        <s v="E20250528345645" u="1"/>
        <s v="E20250528345646" u="1"/>
        <s v="E20250528345647" u="1"/>
        <s v="E20250528345648" u="1"/>
        <s v="E20250528345649" u="1"/>
        <s v="E20250528345650" u="1"/>
        <s v="E20250528345651" u="1"/>
        <s v="E20250528345652" u="1"/>
        <s v="E20250528345653" u="1"/>
        <s v="E20250528345654" u="1"/>
        <s v="E20250528345655" u="1"/>
        <s v="E20250528345656" u="1"/>
        <s v="E20250528345657" u="1"/>
        <s v="E20250528345658" u="1"/>
        <s v="E20250528345659" u="1"/>
        <s v="E20250528345660" u="1"/>
        <s v="E20250528345661" u="1"/>
        <s v="E20250528345662" u="1"/>
        <s v="E20250528345663" u="1"/>
        <s v="E20250528407215" u="1"/>
        <s v="E20250530008051" u="1"/>
        <s v="E20250530139970" u="1"/>
        <s v="E20250530139971" u="1"/>
        <s v="E20250530139972" u="1"/>
        <s v="E20250530139973" u="1"/>
        <s v="E20250530139974" u="1"/>
        <s v="E20250530139975" u="1"/>
        <s v="E20250530139976" u="1"/>
        <s v="E20250530139977" u="1"/>
        <s v="E20250530139978" u="1"/>
        <s v="E20250530139979" u="1"/>
        <s v="E20250530139980" u="1"/>
        <s v="E20250530139981" u="1"/>
        <s v="E20250530139982" u="1"/>
        <s v="E20250530139983" u="1"/>
        <s v="E20250530139984" u="1"/>
        <s v="E20250530139985" u="1"/>
        <s v="E20250530139986" u="1"/>
        <s v="E20250530139987" u="1"/>
        <s v="E20250530139988" u="1"/>
        <s v="E20250530139989" u="1"/>
        <s v="E20250530139990" u="1"/>
        <s v="E20250530139991" u="1"/>
        <s v="E20250530139992" u="1"/>
        <s v="E20250530139993" u="1"/>
        <s v="E20250530139994" u="1"/>
        <s v="E20250530139995" u="1"/>
        <s v="E20250530139996" u="1"/>
        <s v="E20250331015104" u="1"/>
        <s v="E20250331015105" u="1"/>
        <s v="E20250331015106" u="1"/>
        <s v="E20250401171739" u="1"/>
        <s v="E20250401171740" u="1"/>
        <s v="E20250401171741" u="1"/>
        <s v="E20250401171743" u="1"/>
        <s v="E20250401171744" u="1"/>
        <s v="E20250401171745" u="1"/>
        <s v="E20250401171746" u="1"/>
        <s v="E20250401171747" u="1"/>
        <s v="E20250401171748" u="1"/>
        <s v="E20250401171749" u="1"/>
        <s v="E20250401171750" u="1"/>
        <s v="E20250401171751" u="1"/>
        <s v="E20250401171752" u="1"/>
        <s v="E20250401171753" u="1"/>
        <s v="E20250401233942" u="1"/>
        <s v="E20250402069678" u="1"/>
        <s v="E20250402200108" u="1"/>
        <s v="E20250402200109" u="1"/>
        <s v="E20250402200110" u="1"/>
        <s v="E20250402200111" u="1"/>
        <s v="E20250402200112" u="1"/>
        <s v="E20250402200113" u="1"/>
        <s v="E20250402200114" u="1"/>
        <s v="E20250402200115" u="1"/>
        <s v="E20250402200116" u="1"/>
        <s v="E20250402200118" u="1"/>
        <s v="E20250402200119" u="1"/>
        <s v="E20250402200120" u="1"/>
        <s v="E20250402200121" u="1"/>
        <s v="E20250402200122" u="1"/>
        <s v="E20250402200124" u="1"/>
        <s v="E20250402200125" u="1"/>
        <s v="E20250402200126" u="1"/>
        <s v="E20250402200127" u="1"/>
        <s v="E20250402200128" u="1"/>
        <s v="E20250402200129" u="1"/>
        <s v="E20250402200130" u="1"/>
        <s v="E20250402200131" u="1"/>
        <s v="E20250402200132" u="1"/>
        <s v="E20250402200133" u="1"/>
        <s v="E20250402200134" u="1"/>
        <s v="E20250402200135" u="1"/>
        <s v="E20250402200136" u="1"/>
        <s v="E20250402200137" u="1"/>
        <s v="E20250402200138" u="1"/>
        <s v="E20250402200139" u="1"/>
        <s v="E20250402200140" u="1"/>
        <s v="E20250402200141" u="1"/>
        <s v="E20250402200142" u="1"/>
        <s v="E20250402200143" u="1"/>
        <s v="E20250402200144" u="1"/>
        <s v="E20250402200145" u="1"/>
        <s v="E20250402200146" u="1"/>
        <s v="E20250402200147" u="1"/>
        <s v="E20250402200148" u="1"/>
        <s v="E20250402200149" u="1"/>
        <s v="E20250402200151" u="1"/>
        <s v="E20250402200152" u="1"/>
        <s v="E20250402200153" u="1"/>
        <s v="E20250402200154" u="1"/>
        <s v="E20250402200155" u="1"/>
        <s v="E20250402200156" u="1"/>
        <s v="E20250402200157" u="1"/>
        <s v="E20250402200158" u="1"/>
        <s v="E20250402200159" u="1"/>
        <s v="E20250402200160" u="1"/>
        <s v="E20250402200162" u="1"/>
        <s v="E20250402200163" u="1"/>
        <s v="E20250402200164" u="1"/>
        <s v="E20250402200165" u="1"/>
        <s v="E20250402200167" u="1"/>
        <s v="E20250402200168" u="1"/>
        <s v="E20250402200169" u="1"/>
        <s v="E20250402200170" u="1"/>
        <s v="E20250402200171" u="1"/>
        <s v="E20250402200172" u="1"/>
        <s v="E20250402200173" u="1"/>
        <s v="E20250402200174" u="1"/>
        <s v="E20250402200175" u="1"/>
        <s v="E20250402200177" u="1"/>
        <s v="E20250402200178" u="1"/>
        <s v="E20250402200179" u="1"/>
        <s v="E20250402200180" u="1"/>
        <s v="E20250402200181" u="1"/>
        <s v="E20250402200182" u="1"/>
        <s v="E20250402200183" u="1"/>
        <s v="E20250402263815" u="1"/>
        <s v="E20250402263816" u="1"/>
        <s v="E20250402263817" u="1"/>
        <s v="E20250402263818" u="1"/>
        <s v="E20250402263819" u="1"/>
        <s v="E20250402278494" u="1"/>
        <s v="E20250403008084" u="1"/>
        <s v="E20250403063021" u="1"/>
        <s v="E20250403191072" u="1"/>
        <s v="E20250403191073" u="1"/>
        <s v="E20250403191074" u="1"/>
        <s v="E20250403191076" u="1"/>
        <s v="E20250403191078" u="1"/>
        <s v="E20250403191079" u="1"/>
        <s v="E20250403191080" u="1"/>
        <s v="E20250403191081" u="1"/>
        <s v="E20250403191082" u="1"/>
        <s v="E20250403191083" u="1"/>
        <s v="E20250403191084" u="1"/>
        <s v="E20250403191085" u="1"/>
        <s v="E20250403191086" u="1"/>
        <s v="E20250403191087" u="1"/>
        <s v="E20250403191088" u="1"/>
        <s v="E20250403191089" u="1"/>
        <s v="E20250403191090" u="1"/>
        <s v="E20250403191091" u="1"/>
        <s v="E20250403191092" u="1"/>
        <s v="E20250403191093" u="1"/>
        <s v="E20250403191094" u="1"/>
        <s v="E20250403191095" u="1"/>
        <s v="E20250403191096" u="1"/>
        <s v="E20250403191097" u="1"/>
        <s v="E20250403191098" u="1"/>
        <s v="E20250403191099" u="1"/>
        <s v="E20250403191100" u="1"/>
        <s v="E20250403191101" u="1"/>
        <s v="E20250403191102" u="1"/>
        <s v="E20250403191103" u="1"/>
        <s v="E20250403191104" u="1"/>
        <s v="E20250403191105" u="1"/>
        <s v="E20250403191106" u="1"/>
        <s v="E20250403191107" u="1"/>
        <s v="E20250403191108" u="1"/>
        <s v="E20250403191109" u="1"/>
        <s v="E20250403191110" u="1"/>
        <s v="E20250403191111" u="1"/>
        <s v="E20250403191113" u="1"/>
        <s v="E20250403191114" u="1"/>
        <s v="E20250403191115" u="1"/>
        <s v="E20250403191116" u="1"/>
        <s v="E20250403191117" u="1"/>
        <s v="E20250403191118" u="1"/>
        <s v="E20250403191119" u="1"/>
        <s v="E20250403191121" u="1"/>
        <s v="E20250403191122" u="1"/>
        <s v="E20250403191123" u="1"/>
        <s v="E20250403191124" u="1"/>
        <s v="E20250403191125" u="1"/>
        <s v="E20250403191126" u="1"/>
        <s v="E20250403191127" u="1"/>
        <s v="E20250403191128" u="1"/>
        <s v="E20250403191129" u="1"/>
        <s v="E20250403191130" u="1"/>
        <s v="E20250403191131" u="1"/>
        <s v="E20250403191132" u="1"/>
        <s v="E20250403191133" u="1"/>
        <s v="E20250403191134" u="1"/>
        <s v="E20250403245748" u="1"/>
        <s v="E20250403265232" u="1"/>
        <s v="E20250403265233" u="1"/>
        <s v="E20250403276951" u="1"/>
        <s v="E20250404006198" u="1"/>
        <s v="E20250404006199" u="1"/>
        <s v="E20250404006201" u="1"/>
        <s v="E20250404006205" u="1"/>
        <s v="E20250404189446" u="1"/>
        <s v="E20250404189448" u="1"/>
        <s v="E20250404189449" u="1"/>
        <s v="E20250404189450" u="1"/>
        <s v="E20250404189452" u="1"/>
        <s v="E20250404189462" u="1"/>
        <s v="E20250404189464" u="1"/>
        <s v="E20250404189468" u="1"/>
        <s v="E20250404189470" u="1"/>
        <s v="E20250404366871" u="1"/>
        <s v="E20250404366872" u="1"/>
        <s v="E20250404366874" u="1"/>
        <s v="E20250404366875" u="1"/>
        <s v="E20250404366877" u="1"/>
        <s v="E20250404366879" u="1"/>
        <s v="E20250404366881" u="1"/>
        <s v="E20250404366882" u="1"/>
        <s v="E20250404366883" u="1"/>
        <s v="E20250404366884" u="1"/>
        <s v="E20250404366885" u="1"/>
        <s v="E20250404366886" u="1"/>
        <s v="E20250404366887" u="1"/>
        <s v="E20250404366888" u="1"/>
        <s v="E20250404366889" u="1"/>
        <s v="E20250404366890" u="1"/>
        <s v="E20250404366891" u="1"/>
        <s v="E20250404366892" u="1"/>
        <s v="E20250404366893" u="1"/>
        <s v="E20250404366894" u="1"/>
        <s v="E20250404366895" u="1"/>
        <s v="E20250404366896" u="1"/>
        <s v="E20250404366897" u="1"/>
        <s v="E20250404366898" u="1"/>
        <s v="E20250404366899" u="1"/>
        <s v="E20250404366900" u="1"/>
        <s v="E20250404413388" u="1"/>
        <s v="E20250404413389" u="1"/>
        <s v="E20250404413390" u="1"/>
        <s v="E20250407196175" u="1"/>
        <s v="E20250407196176" u="1"/>
        <s v="E20250407196177" u="1"/>
        <s v="E20250407196178" u="1"/>
        <s v="E20250407196179" u="1"/>
        <s v="E20250407196180" u="1"/>
        <s v="E20250407196182" u="1"/>
        <s v="E20250407196183" u="1"/>
        <s v="E20250407196184" u="1"/>
        <s v="E20250407196185" u="1"/>
        <s v="E20250407196186" u="1"/>
        <s v="E20250407196187" u="1"/>
        <s v="E20250407196188" u="1"/>
        <s v="E20250407196189" u="1"/>
        <s v="E20250407196190" u="1"/>
        <s v="E20250407196191" u="1"/>
        <s v="E20250407196192" u="1"/>
        <s v="E20250407196193" u="1"/>
        <s v="E20250407196195" u="1"/>
        <s v="E20250407196196" u="1"/>
        <s v="E20250407196197" u="1"/>
        <s v="E20250407196198" u="1"/>
        <s v="E20250407196199" u="1"/>
        <s v="E20250407196200" u="1"/>
        <s v="E20250407196201" u="1"/>
        <s v="E20250407196202" u="1"/>
        <s v="E20250407196203" u="1"/>
        <s v="E20250407196204" u="1"/>
        <s v="E20250407196205" u="1"/>
        <s v="E20250407196206" u="1"/>
        <s v="E20250407196207" u="1"/>
        <s v="E20250407196209" u="1"/>
        <s v="E20250407196210" u="1"/>
        <s v="E20250407196211" u="1"/>
        <s v="E20250407196212" u="1"/>
        <s v="E20250407196213" u="1"/>
        <s v="E20250407196214" u="1"/>
        <s v="E20250407196215" u="1"/>
        <s v="E20250407196216" u="1"/>
        <s v="E20250407196217" u="1"/>
        <s v="E20250407196218" u="1"/>
        <s v="E20250407196219" u="1"/>
        <s v="E20250407196220" u="1"/>
        <s v="E20250407196221" u="1"/>
        <s v="E20250407196222" u="1"/>
        <s v="E20250407196223" u="1"/>
        <s v="E20250407196224" u="1"/>
        <s v="E20250407196225" u="1"/>
        <s v="E20250407196227" u="1"/>
        <s v="E20250407256482" u="1"/>
        <s v="E20250407256484" u="1"/>
        <s v="E20250407256485" u="1"/>
        <s v="E20250407270131" u="1"/>
        <s v="E20250408191855" u="1"/>
        <s v="E20250408191856" u="1"/>
        <s v="E20250408191857" u="1"/>
        <s v="E20250408191858" u="1"/>
        <s v="E20250408191859" u="1"/>
        <s v="E20250408191860" u="1"/>
        <s v="E20250408191861" u="1"/>
        <s v="E20250408191862" u="1"/>
        <s v="E20250408191863" u="1"/>
        <s v="E20250408191864" u="1"/>
        <s v="E20250408191865" u="1"/>
        <s v="E20250408191866" u="1"/>
        <s v="E20250408191867" u="1"/>
        <s v="E20250408191869" u="1"/>
        <s v="E20250408191872" u="1"/>
        <s v="E20250408191873" u="1"/>
        <s v="E20250408191874" u="1"/>
        <s v="E20250408191876" u="1"/>
        <s v="E20250408191877" u="1"/>
        <s v="E20250408191878" u="1"/>
        <s v="E20250408191879" u="1"/>
        <s v="E20250408191880" u="1"/>
        <s v="E20250408191881" u="1"/>
        <s v="E20250408191884" u="1"/>
        <s v="E20250408191885" u="1"/>
        <s v="E20250408191886" u="1"/>
        <s v="E20250408191887" u="1"/>
        <s v="E20250408191888" u="1"/>
        <s v="E20250408191889" u="1"/>
        <s v="E20250408191890" u="1"/>
        <s v="E20250408191891" u="1"/>
        <s v="E20250408191892" u="1"/>
        <s v="E20250408191894" u="1"/>
        <s v="E20250408191895" u="1"/>
        <s v="E20250408191896" u="1"/>
        <s v="E20250408191897" u="1"/>
        <s v="E20250408191899" u="1"/>
        <s v="E20250408191900" u="1"/>
        <s v="E20250408191901" u="1"/>
        <s v="E20250408191902" u="1"/>
        <s v="E20250408191903" u="1"/>
        <s v="E20250408191904" u="1"/>
        <s v="E20250408191905" u="1"/>
        <s v="E20250408191906" u="1"/>
        <s v="E20250408191907" u="1"/>
        <s v="E20250408191908" u="1"/>
        <s v="E20250408191910" u="1"/>
        <s v="E20250408191911" u="1"/>
        <s v="E20250408191912" u="1"/>
        <s v="E20250408191913" u="1"/>
        <s v="E20250408191914" u="1"/>
        <s v="E20250408191915" u="1"/>
        <s v="E20250408191916" u="1"/>
        <s v="E20250408191917" u="1"/>
        <s v="E20250408191918" u="1"/>
        <s v="E20250408191919" u="1"/>
        <s v="E20250408191920" u="1"/>
        <s v="E20250408191921" u="1"/>
        <s v="E20250408191922" u="1"/>
        <s v="E20250408191924" u="1"/>
        <s v="E20250408191927" u="1"/>
        <s v="E20250408191928" u="1"/>
        <s v="E20250408191929" u="1"/>
        <s v="E20250408191930" u="1"/>
        <s v="E20250408191931" u="1"/>
        <s v="E20250408191932" u="1"/>
        <s v="E20250408191934" u="1"/>
        <s v="E20250408191936" u="1"/>
        <s v="E20250408191938" u="1"/>
        <s v="E20250408191939" u="1"/>
        <s v="E20250408191940" u="1"/>
        <s v="E20250408251216" u="1"/>
        <s v="E20250408251217" u="1"/>
        <s v="E20250408251218" u="1"/>
        <s v="E20250408251219" u="1"/>
        <s v="E20250408251220" u="1"/>
        <s v="E20250408251222" u="1"/>
        <s v="E20250408251223" u="1"/>
        <s v="E20250408251224" u="1"/>
        <s v="E20250408251225" u="1"/>
        <s v="E20250408251226" u="1"/>
        <s v="E20250408251227" u="1"/>
        <s v="E20250408251228" u="1"/>
        <s v="E20250408251229" u="1"/>
        <s v="E20250408251230" u="1"/>
        <s v="E20250408251231" u="1"/>
        <s v="E20250408260878" u="1"/>
        <s v="E20250409188952" u="1"/>
        <s v="E20250409188953" u="1"/>
        <s v="E20250409188954" u="1"/>
        <s v="E20250409188955" u="1"/>
        <s v="E20250409188956" u="1"/>
        <s v="E20250409188958" u="1"/>
        <s v="E20250409188960" u="1"/>
        <s v="E20250409188961" u="1"/>
        <s v="E20250409188962" u="1"/>
        <s v="E20250409188963" u="1"/>
        <s v="E20250409188964" u="1"/>
        <s v="E20250409188966" u="1"/>
        <s v="E20250409188967" u="1"/>
        <s v="E20250409188968" u="1"/>
        <s v="E20250409188969" u="1"/>
        <s v="E20250409188970" u="1"/>
        <s v="E20250409188971" u="1"/>
        <s v="E20250409188972" u="1"/>
        <s v="E20250409188973" u="1"/>
        <s v="E20250409188974" u="1"/>
        <s v="E20250409188975" u="1"/>
        <s v="E20250409188976" u="1"/>
        <s v="E20250409188977" u="1"/>
        <s v="E20250409188978" u="1"/>
        <s v="E20250409188979" u="1"/>
        <s v="E20250409188980" u="1"/>
        <s v="E20250409188983" u="1"/>
        <s v="E20250409188984" u="1"/>
        <s v="E20250409188985" u="1"/>
        <s v="E20250409188986" u="1"/>
        <s v="E20250409188987" u="1"/>
        <s v="E20250409188988" u="1"/>
        <s v="E20250409188990" u="1"/>
        <s v="E20250409188991" u="1"/>
        <s v="E20250409188992" u="1"/>
        <s v="E20250409188993" u="1"/>
        <s v="E20250409188994" u="1"/>
        <s v="E20250409188995" u="1"/>
        <s v="E20250409188996" u="1"/>
        <s v="E20250409188997" u="1"/>
        <s v="E20250409188998" u="1"/>
        <s v="E20250409188999" u="1"/>
        <s v="E20250409189000" u="1"/>
        <s v="E20250409189001" u="1"/>
        <s v="E20250409189002" u="1"/>
        <s v="E20250409189003" u="1"/>
        <s v="E20250409189004" u="1"/>
        <s v="E20250409189005" u="1"/>
        <s v="E20250409189006" u="1"/>
        <s v="E20250409189007" u="1"/>
        <s v="E20250409189008" u="1"/>
        <s v="E20250409189009" u="1"/>
        <s v="E20250409189010" u="1"/>
        <s v="E20250409189011" u="1"/>
        <s v="E20250409189012" u="1"/>
        <s v="E20250409189013" u="1"/>
        <s v="E20250409189016" u="1"/>
        <s v="E20250409189017" u="1"/>
        <s v="E20250409189018" u="1"/>
        <s v="E20250409189019" u="1"/>
        <s v="E20250409189020" u="1"/>
        <s v="E20250409189021" u="1"/>
        <s v="E20250409189022" u="1"/>
        <s v="E20250409189023" u="1"/>
        <s v="E20250409189024" u="1"/>
        <s v="E20250409189025" u="1"/>
        <s v="E20250409189026" u="1"/>
        <s v="E20250409189027" u="1"/>
        <s v="E20250409189028" u="1"/>
        <s v="E20250409189029" u="1"/>
        <s v="E20250409189030" u="1"/>
        <s v="E20250409189031" u="1"/>
        <s v="E20250409189032" u="1"/>
        <s v="E20250409189033" u="1"/>
        <s v="E20250409189034" u="1"/>
        <s v="E20250409189036" u="1"/>
        <s v="E20250409189037" u="1"/>
        <s v="E20250409189039" u="1"/>
        <s v="E20250409248611" u="1"/>
        <s v="E20250409248612" u="1"/>
        <s v="E20250409248613" u="1"/>
        <s v="E20250409248614" u="1"/>
        <s v="E20250409248615" u="1"/>
        <s v="E20250409248616" u="1"/>
        <s v="E20250409248617" u="1"/>
        <s v="E20250409248618" u="1"/>
        <s v="E20250409262760" u="1"/>
        <s v="E20250410006738" u="1"/>
        <s v="E20250410060753" u="1"/>
        <s v="E20250410185701" u="1"/>
        <s v="E20250410185702" u="1"/>
        <s v="E20250410185703" u="1"/>
        <s v="E20250410185705" u="1"/>
        <s v="E20250410185706" u="1"/>
        <s v="E20250410185707" u="1"/>
        <s v="E20250410185708" u="1"/>
        <s v="E20250410185709" u="1"/>
        <s v="E20250410185710" u="1"/>
        <s v="E20250410185711" u="1"/>
        <s v="E20250410185712" u="1"/>
        <s v="E20250410185713" u="1"/>
        <s v="E20250410185714" u="1"/>
        <s v="E20250410185715" u="1"/>
        <s v="E20250410185716" u="1"/>
        <s v="E20250410185717" u="1"/>
        <s v="E20250410185718" u="1"/>
        <s v="E20250410185719" u="1"/>
        <s v="E20250410185720" u="1"/>
        <s v="E20250410185721" u="1"/>
        <s v="E20250410185722" u="1"/>
        <s v="E20250410185723" u="1"/>
        <s v="E20250410185725" u="1"/>
        <s v="E20250410185726" u="1"/>
        <s v="E20250410185727" u="1"/>
        <s v="E20250410185728" u="1"/>
        <s v="E20250410185729" u="1"/>
        <s v="E20250410185730" u="1"/>
        <s v="E20250410185731" u="1"/>
        <s v="E20250410185732" u="1"/>
        <s v="E20250410185734" u="1"/>
        <s v="E20250410185735" u="1"/>
        <s v="E20250410185736" u="1"/>
        <s v="E20250410185737" u="1"/>
        <s v="E20250410185738" u="1"/>
        <s v="E20250410185739" u="1"/>
        <s v="E20250410185740" u="1"/>
        <s v="E20250410185741" u="1"/>
        <s v="E20250410185742" u="1"/>
        <s v="E20250410185743" u="1"/>
        <s v="E20250410185744" u="1"/>
        <s v="E20250410185745" u="1"/>
        <s v="E20250410185746" u="1"/>
        <s v="E20250410185747" u="1"/>
        <s v="E20250410185748" u="1"/>
        <s v="E20250410185749" u="1"/>
        <s v="E20250410185750" u="1"/>
        <s v="E20250410185751" u="1"/>
        <s v="E20250410185752" u="1"/>
        <s v="E20250410185753" u="1"/>
        <s v="E20250410185754" u="1"/>
        <s v="E20250410185755" u="1"/>
        <s v="E20250410185756" u="1"/>
        <s v="E20250410185757" u="1"/>
        <s v="E20250410185758" u="1"/>
        <s v="E20250410185759" u="1"/>
        <s v="E20250410185760" u="1"/>
        <s v="E20250410185761" u="1"/>
        <s v="E20250410185762" u="1"/>
        <s v="E20250410185763" u="1"/>
        <s v="E20250410185764" u="1"/>
        <s v="E20250410185765" u="1"/>
        <s v="E20250410185766" u="1"/>
        <s v="E20250410185767" u="1"/>
        <s v="E20250410185768" u="1"/>
        <s v="E20250410185769" u="1"/>
        <s v="E20250410185770" u="1"/>
        <s v="E20250410185771" u="1"/>
        <s v="E20250410185772" u="1"/>
        <s v="E20250410185773" u="1"/>
        <s v="E20250410185774" u="1"/>
        <s v="E20250410185775" u="1"/>
        <s v="E20250410185776" u="1"/>
        <s v="E20250410185777" u="1"/>
        <s v="E20250410185778" u="1"/>
        <s v="E20250410185779" u="1"/>
        <s v="E20250410185780" u="1"/>
        <s v="E20250410185781" u="1"/>
        <s v="E20250410185782" u="1"/>
        <s v="E20250410185783" u="1"/>
        <s v="E20250410185784" u="1"/>
        <s v="E20250410185785" u="1"/>
        <s v="E20250410185786" u="1"/>
        <s v="E20250410185787" u="1"/>
        <s v="E20250410185789" u="1"/>
        <s v="E20250410185790" u="1"/>
        <s v="E20250410185791" u="1"/>
        <s v="E20250410185792" u="1"/>
        <s v="E20250410185793" u="1"/>
        <s v="E20250410185794" u="1"/>
        <s v="E20250410185796" u="1"/>
        <s v="E20250410185797" u="1"/>
        <s v="E20250410185798" u="1"/>
        <s v="E20250410185799" u="1"/>
        <s v="E20250410185800" u="1"/>
        <s v="E20250410185801" u="1"/>
        <s v="E20250410185802" u="1"/>
        <s v="E20250410185803" u="1"/>
        <s v="E20250410185804" u="1"/>
        <s v="E20250410185805" u="1"/>
        <s v="E20250410185806" u="1"/>
        <s v="E20250410185807" u="1"/>
        <s v="E20250410185808" u="1"/>
        <s v="E20250410185809" u="1"/>
        <s v="E20250410185810" u="1"/>
        <s v="E20250410185811" u="1"/>
        <s v="E20250410185812" u="1"/>
        <s v="E20250410185813" u="1"/>
        <s v="E20250410185814" u="1"/>
        <s v="E20250410185815" u="1"/>
        <s v="E20250410185817" u="1"/>
        <s v="E20250410185818" u="1"/>
        <s v="E20250410185819" u="1"/>
        <s v="E20250410185820" u="1"/>
        <s v="E20250410185821" u="1"/>
        <s v="E20250410185822" u="1"/>
        <s v="E20250410185823" u="1"/>
        <s v="E20250410185824" u="1"/>
        <s v="E20250410185825" u="1"/>
        <s v="E20250410185826" u="1"/>
        <s v="E20250410185827" u="1"/>
        <s v="E20250410185828" u="1"/>
        <s v="E20250410185829" u="1"/>
        <s v="E20250410185830" u="1"/>
        <s v="E20250410185831" u="1"/>
        <s v="E20250410185832" u="1"/>
        <s v="E20250410262214" u="1"/>
        <s v="E20250410262215" u="1"/>
        <s v="E20250410262216" u="1"/>
        <s v="E20250410262217" u="1"/>
        <s v="E20250410262218" u="1"/>
        <s v="E20250411173434" u="1"/>
        <s v="E20250411173445" u="1"/>
        <s v="E20250411173447" u="1"/>
        <s v="E20250411173455" u="1"/>
        <s v="E20250411173458" u="1"/>
        <s v="E20250411173468" u="1"/>
        <s v="E20250411173473" u="1"/>
        <s v="E20250411173481" u="1"/>
        <s v="E20250411173482" u="1"/>
        <s v="E20250411173491" u="1"/>
        <s v="E20250411173494" u="1"/>
        <s v="E20250411173503" u="1"/>
        <s v="E20250411173506" u="1"/>
        <s v="E20250411173511" u="1"/>
        <s v="E20250411173512" u="1"/>
        <s v="E20250411173519" u="1"/>
        <s v="E20250411173521" u="1"/>
        <s v="E20250411173536" u="1"/>
        <s v="E20250411173538" u="1"/>
        <s v="E20250411173547" u="1"/>
        <s v="E20250411173558" u="1"/>
        <s v="E20250411173560" u="1"/>
        <s v="E20250411173565" u="1"/>
        <s v="E20250411173568" u="1"/>
        <s v="E20250411173571" u="1"/>
        <s v="E20250411173576" u="1"/>
        <s v="E20250411173598" u="1"/>
        <s v="E20250411173600" u="1"/>
        <s v="E20250411173604" u="1"/>
        <s v="E20250411173605" u="1"/>
        <s v="E20250411173606" u="1"/>
        <s v="E20250411173607" u="1"/>
        <s v="E20250411173611" u="1"/>
        <s v="E20250411173613" u="1"/>
        <s v="E20250411173619" u="1"/>
        <s v="E20250411173633" u="1"/>
        <s v="E20250411173636" u="1"/>
        <s v="E20250411173638" u="1"/>
        <s v="E20250411173640" u="1"/>
        <s v="E20250411173644" u="1"/>
        <s v="E20250411173645" u="1"/>
        <s v="E20250411173661" u="1"/>
        <s v="E20250411350447" u="1"/>
        <s v="E20250411350448" u="1"/>
        <s v="E20250411350449" u="1"/>
        <s v="E20250411350450" u="1"/>
        <s v="E20250411350451" u="1"/>
        <s v="E20250411350452" u="1"/>
        <s v="E20250411350453" u="1"/>
        <s v="E20250411350454" u="1"/>
        <s v="E20250411350455" u="1"/>
        <s v="E20250411350457" u="1"/>
        <s v="E20250411350458" u="1"/>
        <s v="E20250411350459" u="1"/>
        <s v="E20250411350460" u="1"/>
        <s v="E20250411350461" u="1"/>
        <s v="E20250411350462" u="1"/>
        <s v="E20250411350463" u="1"/>
        <s v="E20250411350464" u="1"/>
        <s v="E20250411350465" u="1"/>
        <s v="E20250411350466" u="1"/>
        <s v="E20250411350467" u="1"/>
        <s v="E20250411350468" u="1"/>
        <s v="E20250411350469" u="1"/>
        <s v="E20250411350470" u="1"/>
        <s v="E20250411350471" u="1"/>
        <s v="E20250411350472" u="1"/>
        <s v="E20250411350473" u="1"/>
        <s v="E20250411350474" u="1"/>
        <s v="E20250411350475" u="1"/>
        <s v="E20250411350476" u="1"/>
        <s v="E20250411350477" u="1"/>
        <s v="E20250411350478" u="1"/>
        <s v="E20250411350479" u="1"/>
        <s v="E20250411350480" u="1"/>
        <s v="E20250411350481" u="1"/>
        <s v="E20250411350482" u="1"/>
        <s v="E20250411350483" u="1"/>
        <s v="E20250411350484" u="1"/>
        <s v="E20250411350485" u="1"/>
        <s v="E20250411350486" u="1"/>
        <s v="E20250411350487" u="1"/>
        <s v="E20250411350488" u="1"/>
        <s v="E20250411350489" u="1"/>
        <s v="E20250411350490" u="1"/>
        <s v="E20250411350491" u="1"/>
        <s v="E20250411350492" u="1"/>
        <s v="E20250411350493" u="1"/>
      </sharedItems>
    </cacheField>
  </cacheFields>
  <extLst>
    <ext xmlns:x14="http://schemas.microsoft.com/office/spreadsheetml/2009/9/main" uri="{725AE2AE-9491-48be-B2B4-4EB974FC3084}">
      <x14:pivotCacheDefinition/>
    </ext>
  </extLst>
</pivotCacheDefinition>
</file>

<file path=xl/pivotCache/pivotCacheDefinition3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r:id="rId1" refreshedBy="Caroline SCHMITT" refreshedDate="46213.469283796294" createdVersion="8" refreshedVersion="8" minRefreshableVersion="3" recordCount="2079" xr:uid="{E3730B3D-078C-461A-986C-601BD67EE82C}">
  <cacheSource type="worksheet">
    <worksheetSource ref="C1:P1048576" sheet="Facture TNT"/>
  </cacheSource>
  <cacheFields count="14">
    <cacheField name="Tracking" numFmtId="0">
      <sharedItems containsBlank="1" count="8000">
        <s v="                "/>
        <s v="6343814314751148"/>
        <s v="6543814314751205"/>
        <s v="7443814314751128"/>
        <s v="5643814314751081"/>
        <s v="9343814314751052"/>
        <s v="7543814314751091"/>
        <s v="9443814314751187"/>
        <s v="2543814314751261"/>
        <s v="8043814314751285"/>
        <s v="7143814314751103"/>
        <s v="6343814314751230"/>
        <s v="7543814314751190"/>
        <s v="4443814314751220"/>
        <s v="0443814314751303"/>
        <s v="7543814314751321"/>
        <s v="3143814314751245"/>
        <s v="3643814314751275"/>
        <s v="7543814314751298"/>
        <s v="4543814314751215"/>
        <s v="8543814314751258"/>
        <s v="8443814314751117"/>
        <s v="3243814314751311"/>
        <s v="4943814314751042"/>
        <s v="7643814314751076"/>
        <s v="2043814314751167"/>
        <s v="7543814314751436"/>
        <s v="7543814314751367"/>
        <s v="0643814314751591"/>
        <s v="6943814314751620"/>
        <s v="2443814314751448"/>
        <s v="7143814314751587"/>
        <s v="0143814314751704"/>
        <s v="1343814314751451"/>
        <s v="4443814314751651"/>
        <s v="7543814314751695"/>
        <s v="0743814314751403"/>
        <s v="9143814314751645"/>
        <s v="5643814314751668"/>
        <s v="6243814314751537"/>
        <s v="2243814314751731"/>
        <s v="7443814314751525"/>
        <s v="1443814314751684"/>
        <s v="4443814314751887"/>
        <s v="9443814314751544"/>
        <s v="1743814314751634"/>
        <s v="2143814314751498"/>
        <s v="1343814314751572"/>
        <s v="4543814314751861"/>
        <s v="6943814314751383"/>
        <s v="5943814314751929"/>
        <s v="5943814314751411"/>
        <s v="6843814314751560"/>
        <s v="6943814314751613"/>
        <s v="7543814314751603"/>
        <s v="6743814314751372"/>
        <s v="9243814314751395"/>
        <s v="7543814314751488"/>
        <s v="2117777429708519"/>
        <s v="9243814314751959"/>
        <s v="6743814314751965"/>
        <s v="8643814314752042"/>
        <s v="7243814314752169"/>
        <s v="6343814314751989"/>
        <s v="8043814314752314"/>
        <s v="1443814314752190"/>
        <s v="6243814314751946"/>
        <s v="5943814314752025"/>
        <s v="4420234018480309"/>
        <s v="7543814314752230"/>
        <s v="1343814314752094"/>
        <s v="3143814314751936"/>
        <s v="2143814314752262"/>
        <s v="9243814314751971"/>
        <s v="1343814314752376"/>
        <s v="9343814314752259"/>
        <s v="1443814314752131"/>
        <s v="4943814314752284"/>
        <s v="6343814314752119"/>
        <s v="1743814314752225"/>
        <s v="3343814314752365"/>
        <s v="0143814314752278"/>
        <s v="7543814314751995"/>
        <s v="0643814314752078"/>
        <s v="7643814314752243"/>
        <s v="3543814314752002"/>
        <s v="7543814314752321"/>
        <s v="3543814314752336"/>
        <s v="7843814314752064"/>
        <s v="3543814314752342"/>
        <s v="8343814314752086"/>
        <s v="8643814314752353"/>
        <s v="2183814314003022"/>
        <s v="7543814314752511"/>
        <s v="2743814314752617"/>
        <s v="5643814314752461"/>
        <s v="7543814314752494"/>
        <s v="7843814314752605"/>
        <s v="1343814314752572"/>
        <s v="5443814314752542"/>
        <s v="5943814314752635"/>
        <s v="5343814314752585"/>
        <s v="7543814314752563"/>
        <s v="1943814314752449"/>
        <s v="5943814314752457"/>
        <s v="5743814314752509"/>
        <s v="4543814314752405"/>
        <s v="1443814314752528"/>
        <s v="0943814314752593"/>
        <s v="3343814314752555"/>
        <s v="0543814314752536"/>
        <s v="5943814314752434"/>
        <s v="2043814314752484"/>
        <s v="2183814314003097"/>
        <s v="2183814314003051"/>
        <s v="0643814314752717"/>
        <s v="0143814314752704"/>
        <s v="6043814314752699"/>
        <s v="3543814314752745"/>
        <s v="1424014009543139"/>
        <s v="7843814314752755"/>
        <s v="1843814314752648"/>
        <s v="0643814314752665"/>
        <s v="6543814314752735"/>
        <s v="7643814314752681"/>
        <s v="3343814314752728"/>
        <s v="2183814314003108"/>
        <s v="7543814314753004"/>
        <s v="3143814314752971"/>
        <s v="3443814314753045"/>
        <s v="9143814314752795"/>
        <s v="7743814314752827"/>
        <s v="3043814314752882"/>
        <s v="4443814314753023"/>
        <s v="7143814314752915"/>
        <s v="7643814314752945"/>
        <s v="1443814314752839"/>
        <s v="3543814314752895"/>
        <s v="7243814314752958"/>
        <s v="3343814314752763"/>
        <s v="7543814314752816"/>
        <s v="1043814314752846"/>
        <s v="0243814314752776"/>
        <s v="3543814314752866"/>
        <s v="2124022012362077"/>
        <s v="2643814314752908"/>
        <s v="3543814314752850"/>
        <s v="7343814314752870"/>
        <s v="7843814314753075"/>
        <s v="2543814314752930"/>
        <s v="6243814314753186"/>
        <s v="8243814314753215"/>
        <s v="8343814314753224"/>
        <s v="5143814314753315"/>
        <s v="3343814314753158"/>
        <s v="4943814314753261"/>
        <s v="3143814314753095"/>
        <s v="7543814314753062"/>
        <s v="6743814314753239"/>
        <s v="7543814314753205"/>
        <s v="3743814314753278"/>
        <s v="8443814314753198"/>
        <s v="6943814314753112"/>
        <s v="6643814314753248"/>
        <s v="4543814314753291"/>
        <s v="3443814314753253"/>
        <s v="7343814314753137"/>
        <s v="6943814314753325"/>
        <s v="6743814314753389"/>
        <s v="9343814314753392"/>
        <s v="5743814314753417"/>
        <s v="8343814314753339"/>
        <s v="3743814314753347"/>
        <s v="7143814314753368"/>
        <s v="3343814314753377"/>
        <s v="5943814314753434"/>
        <s v="2183814314003137"/>
        <s v="2183814314003125"/>
        <s v="0643814314753602"/>
        <s v="5943814314753797"/>
        <s v="7643814314753462"/>
        <s v="7824030009802893"/>
        <s v="5943814314753486"/>
        <s v="7743814314753775"/>
        <s v="5043814314753715"/>
        <s v="7643814314753681"/>
        <s v="8543814314753828"/>
        <s v="1743814314753657"/>
        <s v="8343814314753443"/>
        <s v="7543814314753701"/>
        <s v="9343814314753535"/>
        <s v="7143814314753691"/>
        <s v="7343814314753638"/>
        <s v="7143814314753593"/>
        <s v="3843814314753735"/>
        <s v="0743814314753622"/>
        <s v="7543814314753471"/>
        <s v="3543814314753745"/>
        <s v="1843814314753844"/>
        <s v="7843814314753899"/>
        <s v="1843814314753855"/>
        <s v="4243814314753876"/>
        <s v="3843814314753908"/>
        <s v="6843814314753927"/>
        <s v="5943814314753964"/>
        <s v="5943814314753889"/>
        <s v="2943814314753670"/>
        <s v="4943814314753981"/>
        <s v="6943814314754014"/>
        <s v="9443814314754050"/>
        <s v="2943814314754006"/>
        <s v="1643814314754067"/>
        <s v="7543814314754125"/>
        <s v="9243814314754095"/>
        <s v="2243814314753938"/>
        <s v="2243814314754028"/>
        <s v="7543814314754119"/>
        <s v="5943814314753993"/>
        <s v="4443814314753864"/>
        <s v="7543814314754079"/>
        <s v="6943814314754043"/>
        <s v="7543814314754085"/>
        <s v="8543814314753978"/>
        <s v="1943814314754109"/>
        <s v="8143814314754030"/>
        <s v="7543814314754190"/>
        <s v="8343814314754201"/>
        <s v="7943814314754239"/>
        <s v="6943814314754187"/>
        <s v="0643814314754245"/>
        <s v="3643814314754212"/>
        <s v="1343814314754157"/>
        <s v="0143814314754170"/>
        <s v="9243814314754389"/>
        <s v="7543814314754223"/>
        <s v="7543814314754309"/>
        <s v="2143814314754348"/>
        <s v="5143814314754373"/>
        <s v="7143814314754276"/>
        <s v="9143814314754323"/>
        <s v="4543814314754405"/>
        <s v="7043814314754262"/>
        <s v="9243814314754285"/>
        <s v="6443814314754250"/>
        <s v="9143814314754330"/>
        <s v="8543814314754362"/>
        <s v="4943814314754399"/>
        <s v="0643814314754297"/>
        <s v="6243814314754468"/>
        <s v="2243814314754495"/>
        <s v="5143814314754436"/>
        <s v="6943814314754481"/>
        <s v="7843814314754513"/>
        <s v="9243814314754412"/>
        <s v="7443814314754543"/>
        <s v="6743814314754458"/>
        <s v="7543814314754471"/>
        <s v="3543814314754428"/>
        <s v="3543814314754555"/>
        <s v="2183814314003143"/>
        <s v="7543814314754655"/>
        <s v="0643814314754648"/>
        <s v="9543814314754754"/>
        <s v="3543814314754814"/>
        <s v="8543814314754765"/>
        <s v="1843814314754730"/>
        <s v="6343814314754822"/>
        <s v="6943814314754745"/>
        <s v="9443814314754803"/>
        <s v="3443814314754679"/>
        <s v="4443814314754841"/>
        <s v="7143814314754777"/>
        <s v="3443814314754725"/>
        <s v="8443814314754797"/>
        <s v="2643814314754839"/>
        <s v="5443814314754703"/>
        <s v="2443814314754713"/>
        <s v="7443814314754693"/>
        <s v="2943814314754686"/>
        <s v="6643814314754784"/>
        <s v="1443814314754661"/>
        <s v="7543814314755230"/>
        <s v="7543814314754914"/>
        <s v="9243814314755026"/>
        <s v="5643814314754933"/>
        <s v="2143814314755325"/>
        <s v="4943814314755065"/>
        <s v="8643814314754877"/>
        <s v="6443814314755100"/>
        <s v="6343814314754885"/>
        <s v="2543814314754952"/>
        <s v="7743814314755303"/>
        <s v="8043814314755160"/>
        <s v="7543814314755079"/>
        <s v="1043814314754852"/>
        <s v="7643814314755174"/>
        <s v="2143814314754895"/>
        <s v="7943814314755147"/>
        <s v="7543814314755246"/>
        <s v="9143814314754974"/>
        <s v="5943814314755198"/>
        <s v="6443814314754945"/>
        <s v="5943814314755090"/>
        <s v="7643814314755116"/>
        <s v="1343814314755134"/>
        <s v="7543814314755125"/>
        <s v="1343814314754969"/>
        <s v="5343814314754983"/>
        <s v="4343814314755200"/>
        <s v="4543814314755377"/>
        <s v="1443814314755217"/>
        <s v="1743814314754900"/>
        <s v="7543814314755040"/>
        <s v="7543814314755033"/>
        <s v="1743814314755006"/>
        <s v="6343814314755154"/>
        <s v="3843814314754925"/>
        <s v="7543814314755056"/>
        <s v="8143814314755081"/>
        <s v="3543814314754866"/>
        <s v="4743814314755019"/>
        <s v="3543814314755181"/>
        <s v="2743814314754992"/>
        <s v="7543814314755488"/>
        <s v="2183814314003195"/>
        <s v="4743814314755445"/>
        <s v="3443814314756541"/>
        <s v="9243814314755464"/>
        <s v="8443814314756019"/>
        <s v="7443814314756497"/>
        <s v="6943814314756515"/>
        <s v="4543814314755390"/>
        <s v="5943814314756526"/>
        <s v="7543814314756177"/>
        <s v="5743814314755452"/>
        <s v="1343814314755785"/>
        <s v="9443814314755728"/>
        <s v="9243814314755579"/>
        <s v="7543814314755610"/>
        <s v="7543814314755845"/>
        <s v="9243814314755988"/>
        <s v="9243814314755867"/>
        <s v="1443814314755914"/>
        <s v="1343814314755952"/>
        <s v="0643814314755936"/>
        <s v="7143814314755805"/>
        <s v="7343814314755771"/>
        <s v="7443814314755756"/>
        <s v="8443814314755660"/>
        <s v="7543814314755908"/>
        <s v="1343814314756036"/>
        <s v="3343814314756112"/>
        <s v="9243814314755873"/>
        <s v="7543814314756223"/>
        <s v="9443814314756240"/>
        <s v="7543814314756062"/>
        <s v="6343814314756315"/>
        <s v="6843814314756386"/>
        <s v="3543814314756411"/>
        <s v="7543814314755718"/>
        <s v="6043814314755745"/>
        <s v="6943814314755671"/>
        <s v="5943814314755647"/>
        <s v="8843814314756440"/>
        <s v="7743814314756476"/>
        <s v="7543814314756465"/>
        <s v="7543814314756344"/>
        <s v="3443814314756408"/>
        <s v="9243814314756084"/>
        <s v="7543814314756091"/>
        <s v="9243814314756055"/>
        <s v="1743814314756140"/>
        <s v="9243814314756337"/>
        <s v="7843814314756104"/>
        <s v="7543814314756298"/>
        <s v="8743814314756165"/>
        <s v="6943814314756158"/>
        <s v="6943814314756302"/>
        <s v="1343814314756007"/>
        <s v="9243814314756049"/>
        <s v="5943814314755768"/>
        <s v="9343814314755893"/>
        <s v="0343814314755970"/>
        <s v="7543814314756027"/>
        <s v="7843814314755559"/>
        <s v="5443814314755882"/>
        <s v="7543814314755545"/>
        <s v="4443814314755795"/>
        <s v="0643814314755602"/>
        <s v="0643814314755585"/>
        <s v="7543814314755563"/>
        <s v="7543814314755626"/>
        <s v="2443814314755517"/>
        <s v="7843814314755922"/>
        <s v="7543814314755534"/>
        <s v="7543814314756396"/>
        <s v="8643814314755525"/>
        <s v="9243814314755838"/>
        <s v="7543814314755816"/>
        <s v="7543814314755995"/>
        <s v="9243814314755965"/>
        <s v="9243814314756200"/>
        <s v="7543814314755943"/>
        <s v="7543814314756230"/>
        <s v="9443814314756072"/>
        <s v="7543814314756373"/>
        <s v="7443814314756422"/>
        <s v="9243814314756325"/>
        <s v="7543814314755684"/>
        <s v="5643814314755708"/>
        <s v="7543814314755632"/>
        <s v="6943814314756365"/>
        <s v="6243814314755422"/>
        <s v="4543814314756354"/>
        <s v="6743814314756216"/>
        <s v="7543814314755471"/>
        <s v="2124008001966725"/>
        <s v="0643814314755504"/>
        <s v="7743814314755435"/>
        <s v="7443814314756284"/>
        <s v="6243814314755693"/>
        <s v="9543814314755656"/>
        <s v="3843814314756436"/>
        <s v="9243814314755855"/>
        <s v="6643814314756133"/>
        <s v="6343814314756190"/>
        <s v="2043814314755599"/>
        <s v="1343814314756278"/>
        <s v="2143814314755734"/>
        <s v="7543814314756603"/>
        <s v="4243814314756645"/>
        <s v="4243814314756594"/>
        <s v="0143814314756819"/>
        <s v="7443814314756848"/>
        <s v="3343814314756734"/>
        <s v="7543814314756701"/>
        <s v="7543814314756760"/>
        <s v="7843814314756657"/>
        <s v="7543814314756684"/>
        <s v="5743814314756711"/>
        <s v="6243814314756693"/>
        <s v="9524024014087290"/>
        <s v="7343814314756834"/>
        <s v="7543814314755822"/>
        <s v="9443814314756452"/>
        <s v="7643814314756122"/>
        <s v="2943814314756795"/>
        <s v="4943814314756589"/>
        <s v="9343814314756829"/>
        <s v="7543814314756943"/>
        <s v="9343814314756864"/>
        <s v="9343814314756858"/>
        <s v="3143814314756752"/>
        <s v="7543814314756661"/>
        <s v="3543814314756906"/>
        <s v="7143814314756564"/>
        <s v="7543814314756782"/>
        <s v="6943814314756770"/>
        <s v="2443814314756552"/>
        <s v="6743814314756896"/>
        <s v="5943814314756624"/>
        <s v="7543814314756610"/>
        <s v="7543814314756800"/>
        <s v="6743814314756746"/>
        <s v="4943814314757192"/>
        <s v="4443814314756956"/>
        <s v="3043814314757185"/>
        <s v="6743814314756723"/>
        <s v="0643814314757078"/>
        <s v="2143814314757089"/>
        <s v="2643814314757125"/>
        <s v="7743814314757136"/>
        <s v="7543814314757004"/>
        <s v="1143814314757169"/>
        <s v="9243814314757095"/>
        <s v="1443814314757119"/>
        <s v="1343814314756969"/>
        <s v="3143814314757049"/>
        <s v="9543814314756996"/>
        <s v="7543814314757033"/>
        <s v="9543814314757247"/>
        <s v="4543814314757348"/>
        <s v="4443814314757052"/>
        <s v="3443814314756980"/>
        <s v="1343814314757013"/>
        <s v="4420234018568091"/>
        <s v="9443814314757475"/>
        <s v="9343814314757495"/>
        <s v="3743814314757416"/>
        <s v="5143814314757148"/>
        <s v="5743814314757377"/>
        <s v="0643814314757406"/>
        <s v="4943814314757382"/>
        <s v="1743814314757398"/>
        <s v="6743814314757366"/>
        <s v="6743814314757458"/>
        <s v="3543814314757359"/>
        <s v="6943814314757705"/>
        <s v="7543814314757735"/>
        <s v="5643814314757685"/>
        <s v="5943814314757722"/>
        <s v="7543814314757678"/>
        <s v="6343814314757626"/>
        <s v="2543814314757693"/>
        <s v="3543814314757526"/>
        <s v="1043814314757719"/>
        <s v="1443814314757632"/>
        <s v="3343814314757509"/>
        <s v="4443814314757668"/>
        <s v="4543814314757515"/>
        <s v="7543814314757649"/>
        <s v="9343814314757069"/>
        <s v="7443814314757595"/>
        <s v="2120237069277562"/>
        <m/>
        <s v="7517777327411465" u="1"/>
        <s v="8024042001993047" u="1"/>
        <s v="7543814314747130" u="1"/>
        <s v="6843814314747211" u="1"/>
        <s v="5043814314747247" u="1"/>
        <s v="3143814314747151" u="1"/>
        <s v="8443814314747288" u="1"/>
        <s v="3343814314747225" u="1"/>
        <s v="4543814314747162" u="1"/>
        <s v="7743814314747145" u="1"/>
        <s v="7343814314747291" u="1"/>
        <s v="1343814314747195" u="1"/>
        <s v="8543814314747279" u="1"/>
        <s v="6943814314747421" u="1"/>
        <s v="8643814314747535" u="1"/>
        <s v="2243814314747562" u="1"/>
        <s v="8643814314747489" u="1"/>
        <s v="7743814314747514" u="1"/>
        <s v="1643814314747301" u="1"/>
        <s v="0643814314747554" u="1"/>
        <s v="5443814314747471" u="1"/>
        <s v="1643814314747324" u="1"/>
        <s v="3143814314747433" u="1"/>
        <s v="5043814314747345" u="1"/>
        <s v="5743814314747444" u="1"/>
        <s v="7143814314747412" u="1"/>
        <s v="8543814314747573" u="1"/>
        <s v="9343814314747608" u="1"/>
        <s v="6243814314747374" u="1"/>
        <s v="7543814314747388" u="1"/>
        <s v="7543814314747716" u="1"/>
        <s v="6343814314747912" u="1"/>
        <s v="5143814314747653" u="1"/>
        <s v="7343814314747734" u="1"/>
        <s v="2443814314747884" u="1"/>
        <s v="2943814314747845" u="1"/>
        <s v="8943814314747785" u="1"/>
        <s v="3543814314747904" u="1"/>
        <s v="7543814314747837" u="1"/>
        <s v="8543814314747763" u="1"/>
        <s v="5743814314747853" u="1"/>
        <s v="3343814314747749" u="1"/>
        <s v="1743814314747874" u="1"/>
        <s v="6443814314747759" u="1"/>
        <s v="4543814314747818" u="1"/>
        <s v="9343814314747643" u="1"/>
        <s v="7543814314747722" u="1"/>
        <s v="5343814314747825" u="1"/>
        <s v="2643814314747866" u="1"/>
        <s v="2943814314747897" u="1"/>
        <s v="2617777534645759" u="1"/>
        <s v="5743814314747922" u="1"/>
        <s v="6343814314747975" u="1"/>
        <s v="3343814314748029" u="1"/>
        <s v="2124014009490915" u="1"/>
        <s v="7243814314748052" u="1"/>
        <s v="6843814314748009" u="1"/>
        <s v="3543814314747991" u="1"/>
        <s v="2183814314002995" u="1"/>
        <s v="9143814314748062" u="1"/>
        <s v="8543814314748112" u="1"/>
        <s v="3443814314748124" u="1"/>
        <s v="7043814314748087" u="1"/>
        <s v="1643814314748284" u="1"/>
        <s v="6043814314748046" u="1"/>
        <s v="1343814314748011" u="1"/>
        <s v="3143814314748151" u="1"/>
        <s v="4943814314748351" u="1"/>
        <s v="1443814314748371" u="1"/>
        <s v="7543814314748105" u="1"/>
        <s v="3743814314748092" u="1"/>
        <s v="7243814314748363" u="1"/>
        <s v="3543814314748138" u="1"/>
        <s v="3343814314748219" u="1"/>
        <s v="1343814314748339" u="1"/>
        <s v="1143814314748196" u="1"/>
        <s v="5443814314748230" u="1"/>
        <s v="4443814314748165" u="1"/>
        <s v="9343814314748188" u="1"/>
        <s v="2643814314748296" u="1"/>
        <s v="5443814314748309" u="1"/>
        <s v="8343814314748274" u="1"/>
        <s v="5943814314748265" u="1"/>
        <s v="6243814314748201" u="1"/>
        <s v="8343814314748147" u="1"/>
        <s v="4943814314748070" u="1"/>
        <s v="4643814314748032" u="1"/>
        <s v="7224017007873102" u="1"/>
        <s v="6443814314748465" u="1"/>
        <s v="2643814314748445" u="1"/>
        <s v="3343814314748455" u="1"/>
        <s v="6143814314748423" u="1"/>
        <s v="9443814314748438" u="1"/>
        <s v="8543814314748475" u="1"/>
        <s v="3543814314748410" u="1"/>
        <s v="3343814314748507" u="1"/>
        <s v="5943814314748392" u="1"/>
        <s v="4743814314748553" u="1"/>
        <s v="2943814314748610" u="1"/>
        <s v="1743814314748528" u="1"/>
        <s v="3143814314748583" u="1"/>
        <s v="2443814314748665" u="1"/>
        <s v="4043814314748517" u="1"/>
        <s v="7643814314748546" u="1"/>
        <s v="1543814314748569" u="1"/>
        <s v="3043814314748534" u="1"/>
        <s v="5943814314748651" u="1"/>
        <s v="1743814314748851" u="1"/>
        <s v="4543814314748686" u="1"/>
        <s v="4943814314748679" u="1"/>
        <s v="5143814314748797" u="1"/>
        <s v="3320239021032096" u="1"/>
        <s v="3143814314748842" u="1"/>
        <s v="8743814314748699" u="1"/>
        <s v="3343814314748824" u="1"/>
        <s v="6943814314748876" u="1"/>
        <s v="2643814314748722" u="1"/>
        <s v="5943814314748708" u="1"/>
        <s v="7643814314748932" u="1"/>
        <s v="5743814314748922" u="1"/>
        <s v="3543814314748893" u="1"/>
        <s v="7043814314749179" u="1"/>
        <s v="7943814314748970" u="1"/>
        <s v="7143814314748994" u="1"/>
        <s v="1443814314748941" u="1"/>
        <s v="4723933000847786" u="1"/>
        <s v="3443814314748880" u="1"/>
        <s v="3443814314749182" u="1"/>
        <s v="7643814314749016" u="1"/>
        <s v="3243814314748902" u="1"/>
        <s v="4643814314749055" u="1"/>
        <s v="5943814314749167" u="1"/>
        <s v="1443814314748958" u="1"/>
        <s v="1443814314748987" u="1"/>
        <s v="2183814314003000" u="1"/>
        <s v="3343814314749421" u="1"/>
        <s v="7543814314749492" u="1"/>
        <s v="6743814314749415" u="1"/>
        <s v="9443814314749202" u="1"/>
        <s v="4443814314749349" u="1"/>
        <s v="3243814314749194" u="1"/>
        <s v="8343814314749337" u="1"/>
        <s v="4443814314749460" u="1"/>
        <s v="8343814314749441" u="1"/>
        <s v="7543814314749048" u="1"/>
        <s v="3043814314749309" u="1"/>
        <s v="7343814314749452" u="1"/>
        <s v="1943814314749211" u="1"/>
        <s v="9543814314749251" u="1"/>
        <s v="8743814314749365" u="1"/>
        <s v="6943814314749473" u="1"/>
        <s v="3443814314749285" u="1"/>
        <s v="9243814314749387" u="1"/>
        <s v="1743814314749586" u="1"/>
        <s v="2743814314749569" u="1"/>
        <s v="2143814314749520" u="1"/>
        <s v="3743814314749535" u="1"/>
        <s v="0343814314749546" u="1"/>
        <s v="3143814314749554" u="1"/>
        <s v="7943814314749669" u="1"/>
        <s v="8743814314749745" u="1"/>
        <s v="4443814314749643" u="1"/>
        <s v="8243814314749761" u="1"/>
        <s v="1443814314749595" u="1"/>
        <s v="9224024014023705" u="1"/>
        <s v="8943814314749612" u="1"/>
        <s v="4443814314749758" u="1"/>
        <s v="9243814314749681" u="1"/>
        <s v="5943814314749697" u="1"/>
        <s v="7843814314749718" u="1"/>
        <s v="3443814314749602" u="1"/>
        <s v="8343814314749677" u="1"/>
        <s v="8343814314749625" u="1"/>
        <s v="3343814314749634" u="1"/>
        <s v="6743814314749652" u="1"/>
        <s v="7843814314749735" u="1"/>
        <s v="2143814314749847" u="1"/>
        <s v="2543814314749909" u="1"/>
        <s v="3243814314749948" u="1"/>
        <s v="6243814314749938" u="1"/>
        <s v="7543814314749889" u="1"/>
        <s v="1443814314749837" u="1"/>
        <s v="5143814314749774" u="1"/>
        <s v="6243814314749823" u="1"/>
        <s v="3143814314749957" u="1"/>
        <s v="1343814314749852" u="1"/>
        <s v="9143814314749799" u="1"/>
        <s v="5643814314749983" u="1"/>
        <s v="5643814314750023" u="1"/>
        <s v="1743814314749966" u="1"/>
        <s v="3343814314749818" u="1"/>
        <s v="7543814314749866" u="1"/>
        <s v="6943814314750008" u="1"/>
        <s v="3543814314749875" u="1"/>
        <s v="6343814314749929" u="1"/>
        <s v="6443814314749788" u="1"/>
        <s v="7543814314749993" u="1"/>
        <s v="7443814314750186" u="1"/>
        <s v="2183814314003016" u="1"/>
        <s v="7743814314750395" u="1"/>
        <s v="6943814314750423" u="1"/>
        <s v="8143814314750501" u="1"/>
        <s v="0643814314750176" u="1"/>
        <s v="5943814314750486" u="1"/>
        <s v="9443814314750164" u="1"/>
        <s v="6943814314749916" u="1"/>
        <s v="0143814314750071" u="1"/>
        <s v="0143814314750318" u="1"/>
        <s v="1343814314750226" u="1"/>
        <s v="7543814314750321" u="1"/>
        <s v="4943814314750145" u="1"/>
        <s v="1443814314750091" u="1"/>
        <s v="1943814314750357" u="1"/>
        <s v="5743814314750066" u="1"/>
        <s v="6743814314750372" u="1"/>
        <s v="7543814314750442" u="1"/>
        <s v="7543814314750125" u="1"/>
        <s v="6243814314750347" u="1"/>
        <s v="6743814314750101" u="1"/>
        <s v="7643814314750415" u="1"/>
        <s v="5943814314750296" u="1"/>
        <s v="0643814314750135" u="1"/>
        <s v="7943814314750084" u="1"/>
        <s v="1424014009525861" u="1"/>
        <s v="7143814314750495" u="1"/>
        <s v="2643814314750459" u="1"/>
        <s v="5143814314750534" u="1"/>
        <s v="3843814314750471" u="1"/>
        <s v="2443814314750517" u="1"/>
        <s v="7543814314750269" u="1"/>
        <s v="7543814314750545" u="1"/>
        <s v="7543814314750338" u="1"/>
        <s v="3543814314750152" u="1"/>
        <s v="3543814314750434" u="1"/>
        <s v="2043814314750806" u="1"/>
        <s v="7543814314750943" u="1"/>
        <s v="5643814314750645" u="1"/>
        <s v="7543814314750966" u="1"/>
        <s v="0143814314750606" u="1"/>
        <s v="3743814314750923" u="1"/>
        <s v="4943814314750825" u="1"/>
        <s v="9343814314750622" u="1"/>
        <s v="7643814314751018" u="1"/>
        <s v="8043814314750723" u="1"/>
        <s v="1043814314750915" u="1"/>
        <s v="8443814314750785" u="1"/>
        <s v="7543814314750632" u="1"/>
        <s v="5443814314750882" u="1"/>
        <s v="6243814314750905" u="1"/>
        <s v="2443814314750765" u="1"/>
        <s v="8543814314750680" u="1"/>
        <s v="8543814314750995" u="1"/>
        <s v="4943814314750848" u="1"/>
        <s v="5343814314750833" u="1"/>
        <s v="8043814314750873" u="1"/>
        <s v="1443814314750868" u="1"/>
        <s v="6743814314750936" u="1"/>
        <s v="7543814314750799" u="1"/>
        <s v="3843814314750655" u="1"/>
        <s v="1424014009526348" u="1"/>
        <s v="7543814314750610" u="1"/>
        <s v="7543814314750570" u="1"/>
        <s v="7343814314750713" u="1"/>
        <s v="6343814314750592" u="1"/>
        <s v="6743814314750562" u="1"/>
        <s v="6943814314750757" u="1"/>
        <s v="8343814314750852" u="1"/>
        <s v="7543814314750897" u="1"/>
        <s v="9543814314750817" u="1"/>
        <s v="2183815771000140" u="1"/>
        <s v="2183815771000156" u="1"/>
        <s v="9517777325444034" u="1"/>
        <s v="8143814314743228" u="1"/>
        <s v="7243814314743115" u="1"/>
        <s v="8043814314743145" u="1"/>
        <s v="6943814314743248" u="1"/>
        <s v="3443814314743176" u="1"/>
        <s v="5143814314743065" u="1"/>
        <s v="7843814314743085" u="1"/>
        <s v="3843814314743130" u="1"/>
        <s v="7843814314743154" u="1"/>
        <s v="7543814314743198" u="1"/>
        <s v="1343814314743218" u="1"/>
        <s v="7543814314743209" u="1"/>
        <s v="4043814314743125" u="1"/>
        <s v="2943814314743183" u="1"/>
        <s v="9143814314743165" u="1"/>
        <s v="3443814314743101" u="1"/>
        <s v="3343814314743058" u="1"/>
        <s v="7543814314743255" u="1"/>
        <s v="5143814314743411" u="1"/>
        <s v="7543814314743320" u="1"/>
        <s v="3443814314743297" u="1"/>
        <s v="7543814314743371" u="1"/>
        <s v="1443814314743486" u="1"/>
        <s v="7543814314743273" u="1"/>
        <s v="7443814314743437" u="1"/>
        <s v="2443814314743423" u="1"/>
        <s v="9543814314743308" u="1"/>
        <s v="6124017007824958" u="1"/>
        <s v="4443814314743384" u="1"/>
        <s v="3543814314743582" u="1"/>
        <s v="6843814314743539" u="1"/>
        <s v="4743814314743560" u="1"/>
        <s v="4443814314743551" u="1"/>
        <s v="7543814314743492" u="1"/>
        <s v="3143814314743617" u="1"/>
        <s v="6124017007827814" u="1"/>
        <s v="7643814314743667" u="1"/>
        <s v="9143814314743632" u="1"/>
        <s v="4420234018290983" u="1"/>
        <s v="9143814314743649" u="1"/>
        <s v="8343814314743781" u="1"/>
        <s v="6243814314743748" u="1"/>
        <s v="4420234018297055" u="1"/>
        <s v="6343814314743768" u="1"/>
        <s v="1343814314743691" u="1"/>
        <s v="1543814314743680" u="1"/>
        <s v="2183814314002910" u="1"/>
        <s v="0643814314743986" u="1"/>
        <s v="1343814314743846" u="1"/>
        <s v="4843814314743855" u="1"/>
        <s v="7643814314743886" u="1"/>
        <s v="1443814314743993" u="1"/>
        <s v="5043814314743909" u="1"/>
        <s v="6743814314743796" u="1"/>
        <s v="5943814314743835" u="1"/>
        <s v="3343814314743922" u="1"/>
        <s v="7343814314743918" u="1"/>
        <s v="4443814314744038" u="1"/>
        <s v="3543814314743829" u="1"/>
        <s v="7543814314743975" u="1"/>
        <s v="1443814314743808" u="1"/>
        <s v="0643814314743865" u="1"/>
        <s v="7143814314744135" u="1"/>
        <s v="9443814314744127" u="1"/>
        <s v="2843814314744192" u="1"/>
        <s v="3543814314744167" u="1"/>
        <s v="2243814314744222" u="1"/>
        <s v="6343814314744244" u="1"/>
        <s v="3543814314744109" u="1"/>
        <s v="0743814314744073" u="1"/>
        <s v="9543814314744055" u="1"/>
        <s v="7543814314744273" u="1"/>
        <s v="6843814314744067" u="1"/>
        <s v="7543814314744048" u="1"/>
        <s v="1424014009419797" u="1"/>
        <s v="3443814314744268" u="1"/>
        <s v="0643814314744174" u="1"/>
        <s v="3317777532956045" u="1"/>
        <s v="7617777326170669" u="1"/>
        <s v="0717777426489358" u="1"/>
        <s v="3143814314744312" u="1"/>
        <s v="3143814314744289" u="1"/>
        <s v="5943814314744410" u="1"/>
        <s v="3343814314744330" u="1"/>
        <s v="9543814314744325" u="1"/>
        <s v="6243814314744385" u="1"/>
        <s v="4043814314744379" u="1"/>
        <s v="1443814314744445" u="1"/>
        <s v="7543814314744532" u="1"/>
        <s v="7543814314744526" u="1"/>
        <s v="3843814314744555" u="1"/>
        <s v="8343814314744504" u="1"/>
        <s v="9343814314744499" u="1"/>
        <s v="7043814314744628" u="1"/>
        <s v="5743814314744513" u="1"/>
        <s v="5943814314744576" u="1"/>
        <s v="6443814314744454" u="1"/>
        <s v="0343814314744581" u="1"/>
        <s v="1424014009428442" u="1"/>
        <s v="1043814314744435" u="1"/>
        <s v="9343814314744695" u="1"/>
        <s v="3843814314744549" u="1"/>
        <s v="7543814314744595" u="1"/>
        <s v="3343814314744611" u="1"/>
        <s v="4443814314744424" u="1"/>
        <s v="2943814314744563" u="1"/>
        <s v="7543814314744941" u="1"/>
        <s v="6743814314744934" u="1"/>
        <s v="4743814314744750" u="1"/>
        <s v="7543814314744739" u="1"/>
        <s v="6443814314744720" u="1"/>
        <s v="5943814314744858" u="1"/>
        <s v="0643814314744842" u="1"/>
        <s v="4343814314744865" u="1"/>
        <s v="7443814314744783" u="1"/>
        <s v="7443814314744823" u="1"/>
        <s v="7343814314744901" u="1"/>
        <s v="6843814314744804" u="1"/>
        <s v="7543814314744889" u="1"/>
        <s v="0624007009524928" u="1"/>
        <s v="2943814314744874" u="1"/>
        <s v="2183814314002932" u="1"/>
        <s v="7543814314744975" u="1"/>
        <s v="4443814314745067" u="1"/>
        <s v="4943814314745086" u="1"/>
        <s v="0843814314745029" u="1"/>
        <s v="3143814314744986" u="1"/>
        <s v="3143814314745047" u="1"/>
        <s v="4343814314744957" u="1"/>
        <s v="4443814314744990" u="1"/>
        <s v="1743814314744966" u="1"/>
        <s v="7343814314745050" u="1"/>
        <s v="8743814314745117" u="1"/>
        <s v="8343814314745135" u="1"/>
        <s v="7543814314745307" u="1"/>
        <s v="0624007009528780" u="1"/>
        <s v="5743814314745093" u="1"/>
        <s v="4443814314745270" u="1"/>
        <s v="6643814314745298" u="1"/>
        <s v="7443814314745184" u="1"/>
        <s v="5143814314745215" u="1"/>
        <s v="3443814314745147" u="1"/>
        <s v="3043814314745177" u="1"/>
        <s v="0643814314745208" u="1"/>
        <s v="3543814314745259" u="1"/>
        <s v="9243814314745100" u="1"/>
        <s v="6943814314745231" u="1"/>
        <s v="5743814314745330" u="1"/>
        <s v="7143814314745153" u="1"/>
        <s v="6943814314745415" u="1"/>
        <s v="4943814314745437" u="1"/>
        <s v="1143814314745392" u="1"/>
        <s v="3843814314745445" u="1"/>
        <s v="7543814314745267" u="1"/>
        <s v="7543814314745359" u="1"/>
        <s v="9343814314745453" u="1"/>
        <s v="7143814314745389" u="1"/>
        <s v="2183814314002978" u="1"/>
        <s v="7643814314745402" u="1"/>
        <s v="2123926000987729" u="1"/>
        <s v="3343814314745467" u="1"/>
        <s v="7543814314745555" u="1"/>
        <s v="9243814314745479" u="1"/>
        <s v="3743814314745535" u="1"/>
        <s v="4043814314745490" u="1"/>
        <s v="5943814314745501" u="1"/>
        <s v="5643814314745522" u="1"/>
        <s v="1143814314745560" u="1"/>
        <s v="9343814314745625" u="1"/>
        <s v="3524012012567863" u="1"/>
        <s v="7543814314745578" u="1"/>
        <s v="3043814314745488" u="1"/>
        <s v="4443814314745650" u="1"/>
        <s v="6243814314745541" u="1"/>
        <s v="4443814314745516" u="1"/>
        <s v="6943814314745784" u="1"/>
        <s v="7743814314745664" u="1"/>
        <s v="5943814314745708" u="1"/>
        <s v="1743814314745816" u="1"/>
        <s v="1343814314745725" u="1"/>
        <s v="5443814314745753" u="1"/>
        <s v="1143814314745835" u="1"/>
        <s v="1343814314745898" u="1"/>
        <s v="0643814314745865" u="1"/>
        <s v="7543814314745825" u="1"/>
        <s v="2943814314745800" u="1"/>
        <s v="1343814314745980" u="1"/>
        <s v="5943814314745940" u="1"/>
        <s v="4643814314745936" u="1"/>
        <s v="9543814314746010" u="1"/>
        <s v="6243814314745955" u="1"/>
        <s v="8343814314745920" u="1"/>
        <s v="5643814314746080" u="1"/>
        <s v="6743814314746214" u="1"/>
        <s v="8443814314746265" u="1"/>
        <s v="4643814314746101" u="1"/>
        <s v="6243814314746034" u="1"/>
        <s v="2243814314746061" u="1"/>
        <s v="1443814314744653" u="1"/>
        <s v="6743814314746174" u="1"/>
        <s v="0643814314746250" u="1"/>
        <s v="7543814314746048" u="1"/>
        <s v="3843814314746169" u="1"/>
        <s v="0143814314746201" u="1"/>
        <s v="4543814314746225" u="1"/>
        <s v="2943814314746131" u="1"/>
        <s v="6943814314746346" u="1"/>
        <s v="9543814314746395" u="1"/>
        <s v="1643814314746353" u="1"/>
        <s v="6243814314746385" u="1"/>
        <s v="4043814314746327" u="1"/>
        <s v="1343814314746425" u="1"/>
        <s v="3543814314746363" u="1"/>
        <s v="2943814314746298" u="1"/>
        <s v="7543814314746510" u="1"/>
        <s v="8643814314746765" u="1"/>
        <s v="4043814314746609" u="1"/>
        <s v="8343814314746556" u="1"/>
        <s v="9143814314746442" u="1"/>
        <s v="5043814314746719" u="1"/>
        <s v="7543814314746739" u="1"/>
        <s v="3143814314746842" u="1"/>
        <s v="4443814314746695" u="1"/>
        <s v="4043814314746834" u="1"/>
        <s v="5143814314746682" u="1"/>
        <s v="7543814314746624" u="1"/>
        <s v="7543814314746470" u="1"/>
        <s v="7543814314746635" u="1"/>
        <s v="7543814314746584" u="1"/>
        <s v="8043814314746617" u="1"/>
        <s v="9343814314746666" u="1"/>
        <s v="1343814314746898" u="1"/>
        <s v="3843814314746797" u="1"/>
        <s v="6743814314746911" u="1"/>
        <s v="6743814314746462" u="1"/>
        <s v="1443814314746866" u="1"/>
        <s v="6943814314746939" u="1"/>
        <s v="5643814314747021" u="1"/>
        <s v="4943814314746921" u="1"/>
        <s v="6743814314747001" u="1"/>
        <s v="8043814314747035" u="1"/>
        <s v="5943814314746985" u="1"/>
        <s v="5943814314746979" u="1"/>
        <s v="2183814314002984" u="1"/>
        <s v="7517777327411448" u="1"/>
        <s v="5543814314747076" u="1"/>
        <s v="8343814314747118" u="1"/>
        <s v="3143814314747100" u="1"/>
        <s v="3543814314747121" u="1"/>
        <s v="7443814314747045" u="1"/>
        <s v="2183815771000104" u="1"/>
        <s v="2183815771000115" u="1"/>
        <s v="2183815771000127" u="1"/>
        <s v="6943814314739701" u="1"/>
        <s v="7843814314739647" u="1"/>
        <s v="3843814314739668" u="1"/>
        <s v="4443814314739693" u="1"/>
        <s v="4343814314739615" u="1"/>
        <s v="3543814314739712" u="1"/>
        <s v="1943814314739687" u="1"/>
        <s v="2183814314002569" u="1"/>
        <s v="8943814314739909" u="1"/>
        <s v="7543814314739674" u="1"/>
        <s v="3143814314739886" u="1"/>
        <s v="8743814314739812" u="1"/>
        <s v="7543814314739651" u="1"/>
        <s v="2843814314739725" u="1"/>
        <s v="8343814314739630" u="1"/>
        <s v="8643814314739873" u="1"/>
        <s v="1343814314739775" u="1"/>
        <s v="7543814314739841" u="1"/>
        <s v="8343814314739780" u="1"/>
        <s v="9443814314739839" u="1"/>
        <s v="7543814314739795" u="1"/>
        <s v="7543814314739915" u="1"/>
        <s v="2183814314002581" u="1"/>
        <s v="2183814314002575" u="1"/>
        <s v="8043814314739949" u="1"/>
        <s v="9243814314739995" u="1"/>
        <s v="3743814314739971" u="1"/>
        <s v="6243814314739920" u="1"/>
        <s v="9243814314739955" u="1"/>
        <s v="5943814314740017" u="1"/>
        <s v="7443814314740615" u="1"/>
        <s v="3843814314740065" u="1"/>
        <s v="8443814314740461" u="1"/>
        <s v="7643814314740304" u="1"/>
        <s v="3443814314740504" u="1"/>
        <s v="1343814314740345" u="1"/>
        <s v="3343814314740219" u="1"/>
        <s v="2543814314740587" u="1"/>
        <s v="1343814314740558" u="1"/>
        <s v="4243814314740027" u="1"/>
        <s v="6343814314740130" u="1"/>
        <s v="0843814314739937" u="1"/>
        <s v="5543814314740174" u="1"/>
        <s v="6743814314740100" u="1"/>
        <s v="7543814314740428" u="1"/>
        <s v="7543814314740624" u="1"/>
        <s v="7543814314740388" u="1"/>
        <s v="2943814314740269" u="1"/>
        <s v="1617777323554730" u="1"/>
        <s v="5717777323566119" u="1"/>
        <s v="7143814314740844" u="1"/>
        <s v="8743814314740866" u="1"/>
        <s v="4943814314740777" u="1"/>
        <s v="2643814314740745" u="1"/>
        <s v="1343814314740512" u="1"/>
        <s v="1717777530381801" u="1"/>
        <s v="6943814314740818" u="1"/>
        <s v="0343814314740696" u="1"/>
        <s v="4443814314740793" u="1"/>
        <s v="2243814314740838" u="1"/>
        <s v="5443814314740800" u="1"/>
        <s v="7343814314740671" u="1"/>
        <s v="6943814314740876" u="1"/>
        <s v="6743814314740669" u="1"/>
        <s v="7517777323566645" u="1"/>
        <s v="5943814314740858" u="1"/>
        <s v="3743814314740656" u="1"/>
        <s v="1143814314740685" u="1"/>
        <s v="3143814314740767" u="1"/>
        <s v="6243814314740754" u="1"/>
        <s v="8143814314740885" u="1"/>
        <s v="1343814314740823" u="1"/>
        <s v="2124000043543945" u="1"/>
        <s v="7643814314740788" u="1"/>
        <s v="1343814314740909" u="1"/>
        <s v="3343814314740916" u="1"/>
        <s v="7543814314740394" u="1"/>
        <s v="4943814314740898" u="1"/>
        <s v="7543814314740929" u="1"/>
        <s v="6924000043560955" u="1"/>
        <s v="6943814314740939" u="1"/>
        <s v="6043814314740940" u="1"/>
        <s v="5643814314741044" u="1"/>
        <s v="8243814314741133" u="1"/>
        <s v="2543814314741126" u="1"/>
        <s v="5143814314741090" u="1"/>
        <s v="0643814314741024" u="1"/>
        <s v="4343814314740992" u="1"/>
        <s v="0643814314740986" u="1"/>
        <s v="1443814314741077" u="1"/>
        <s v="7843814314741062" u="1"/>
        <s v="7743814314740975" u="1"/>
        <s v="6643814314741004" u="1"/>
        <s v="3143814314741053" u="1"/>
        <s v="7143814314741101" u="1"/>
        <s v="1743814314741119" u="1"/>
        <s v="3543814314741081" u="1"/>
        <s v="7543814314741146" u="1"/>
        <s v="6343814314741175" u="1"/>
        <s v="0643814314741387" u="1"/>
        <s v="4943814314741322" u="1"/>
        <s v="2143814314741346" u="1"/>
        <s v="8343814314741314" u="1"/>
        <s v="6243814314741247" u="1"/>
        <s v="3143814314741168" u="1"/>
        <s v="8343814314741153" u="1"/>
        <s v="9343814314741378" u="1"/>
        <s v="0143814314741368" u="1"/>
        <s v="4543814314741283" u="1"/>
        <s v="7643814314741195" u="1"/>
        <s v="3543814314741294" u="1"/>
        <s v="2643814314741336" u="1"/>
        <s v="9243814314741306" u="1"/>
        <s v="2943814314741230" u="1"/>
        <s v="7343814314741215" u="1"/>
        <s v="2183814314002598" u="1"/>
        <s v="9317777324062914" u="1"/>
        <s v="9143814314741471" u="1"/>
        <s v="5643814314741460" u="1"/>
        <s v="9343814314741539" u="1"/>
        <s v="4243814314741488" u="1"/>
        <s v="4543814314741496" u="1"/>
        <s v="6443814314741517" u="1"/>
        <s v="2043814314741551" u="1"/>
        <s v="7717777530961693" u="1"/>
        <s v="9243814314741721" u="1"/>
        <s v="7543814314741660" u="1"/>
        <s v="1243814314741636" u="1"/>
        <s v="3843814314741716" u="1"/>
        <s v="5943814314741737" u="1"/>
        <s v="7543814314741676" u="1"/>
        <s v="9443814314741657" u="1"/>
        <s v="9343814314741689" u="1"/>
        <s v="2124000043597553" u="1"/>
        <s v="5943814314741697" u="1"/>
        <s v="8543814314741620" u="1"/>
        <s v="1343814314741790" u="1"/>
        <s v="7743814314741762" u="1"/>
        <s v="7643814314741788" u="1"/>
        <s v="9443814314741778" u="1"/>
        <s v="9143814314741800" u="1"/>
        <s v="4943814314741852" u="1"/>
        <s v="7443814314741881" u="1"/>
        <s v="9243814314741842" u="1"/>
        <s v="9543814314741913" u="1"/>
        <s v="7543814314741906" u="1"/>
        <s v="2183814314002673" u="1"/>
        <s v="2183814314002621" u="1"/>
        <s v="7543814314741958" u="1"/>
        <s v="7543814314741895" u="1"/>
        <s v="4343814314741986" u="1"/>
        <s v="2183814314002736" u="1"/>
        <s v="2117777424898950" u="1"/>
        <s v="3243814314742015" u="1"/>
        <s v="1143814314741940" u="1"/>
        <s v="6243814314742057" u="1"/>
        <s v="5043814314742034" u="1"/>
        <s v="1443814314742123" u="1"/>
        <s v="1943814314742080" u="1"/>
        <s v="4443814314742009" u="1"/>
        <s v="7443814314742028" u="1"/>
        <s v="2043814314742113" u="1"/>
        <s v="8743814314742152" u="1"/>
        <s v="3417777424927405" u="1"/>
        <s v="1343814314742132" u="1"/>
        <s v="5943814314742173" u="1"/>
        <s v="7543814314742215" u="1"/>
        <s v="6343814314742198" u="1"/>
        <s v="9243814314742225" u="1"/>
        <s v="5943814314742207" u="1"/>
        <s v="2183814314002759" u="1"/>
        <s v="6943814314742254" u="1"/>
        <s v="7143814314742268" u="1"/>
        <s v="5617777531633826" u="1"/>
        <s v="1243814314742417" u="1"/>
        <s v="6743814314742485" u="1"/>
        <s v="2543814314742300" u="1"/>
        <s v="3143814314742375" u="1"/>
        <s v="7543814314742394" u="1"/>
        <s v="6443814314742490" u="1"/>
        <s v="5943814314742386" u="1"/>
        <s v="7543814314742336" u="1"/>
        <s v="7543814314742470" u="1"/>
        <s v="4043814314742362" u="1"/>
        <s v="7543814314742503" u="1"/>
        <s v="9243814314742456" u="1"/>
        <s v="8543814314742325" u="1"/>
        <s v="3443814314742350" u="1"/>
        <s v="1443814314742445" u="1"/>
        <s v="5943814314742432" u="1"/>
        <s v="7543814314742510" u="1"/>
        <s v="3543814314742403" u="1"/>
        <s v="4443814314742460" u="1"/>
        <s v="2943814314742570" u="1"/>
        <s v="8343814314742648" u="1"/>
        <s v="3143814314742554" u="1"/>
        <s v="1143814314742547" u="1"/>
        <s v="0243814314742635" u="1"/>
        <s v="7543814314742653" u="1"/>
        <s v="9343814314742666" u="1"/>
        <s v="6643814314742603" u="1"/>
        <s v="2183814314002765" u="1"/>
        <s v="3043814314742816" u="1"/>
        <s v="0543814314742868" u="1"/>
        <s v="1343814314742830" u="1"/>
        <s v="9143814314742822" u="1"/>
        <s v="4043814314742720" u="1"/>
        <s v="6743814314742715" u="1"/>
        <s v="3143814314742859" u="1"/>
        <s v="0443814314742848" u="1"/>
        <s v="4543814314742795" u="1"/>
        <s v="3043814314742800" u="1"/>
        <s v="1343814314742702" u="1"/>
        <s v="2183814314002892" u="1"/>
        <s v="7843814314742874" u="1"/>
        <s v="8943814314742923" u="1"/>
        <s v="5943814314742915" u="1"/>
        <s v="7643814314742886" u="1"/>
        <s v="2917777425540671" u="1"/>
        <s v="1343814314742973" u="1"/>
        <s v="5643814314742931" u="1"/>
        <s v="8443814314742985" u="1"/>
        <s v="9543814314742959" u="1"/>
        <s v="2183814314002903" u="1"/>
        <s v="7443814314743028" u="1"/>
        <s v="9443814314742968" u="1"/>
        <s v="6443814314743039" u="1"/>
        <s v="7543814314742993" u="1"/>
        <s v="3143814314743001" u="1"/>
        <s v="8043814314743018" u="1"/>
        <s v="6143814314743043" u="1"/>
        <s v="3243814314738497" u="1"/>
        <s v="7043814314738488" u="1"/>
        <s v="7543814314738501" u="1"/>
        <s v="3543814314738460" u="1"/>
        <s v="9143814314738510" u="1"/>
        <s v="7543814314738478" u="1"/>
        <s v="9443814314738528" u="1"/>
        <s v="9143814314738549" u="1"/>
        <s v="6943814314738534" u="1"/>
        <s v="8443814314738568" u="1"/>
        <s v="9343814314738550" u="1"/>
        <s v="7543814314738582" u="1"/>
        <s v="7543814314738576" u="1"/>
        <s v="7543814314738599" u="1"/>
        <s v="9443814314738603" u="1"/>
        <s v="9243814314738644" u="1"/>
        <s v="9243814314738621" u="1"/>
        <s v="8443814314738666" u="1"/>
        <s v="4043814314738803" u="1"/>
        <s v="2243814314738767" u="1"/>
        <s v="9343814314738727" u="1"/>
        <s v="8543814314738795" u="1"/>
        <s v="8343814314738738" u="1"/>
        <s v="7343814314738847" u="1"/>
        <s v="7543814314738835" u="1"/>
        <s v="7343814314738853" u="1"/>
        <s v="7543814314738829" u="1"/>
        <s v="7543814314738812" u="1"/>
        <s v="2183814314002552" u="1"/>
        <s v="7043814314738897" u="1"/>
        <s v="7543814314738875" u="1"/>
        <s v="3343814314738885" u="1"/>
        <s v="6443814314738901" u="1"/>
        <s v="7543814314738962" u="1"/>
        <s v="7543814314738979" u="1"/>
        <s v="8343814314738986" u="1"/>
        <s v="5943814314738948" u="1"/>
        <s v="7543814314738927" u="1"/>
        <s v="7543814314738956" u="1"/>
        <s v="2124032017755445" u="1"/>
        <s v="5943814314739015" u="1"/>
        <s v="8343814314738992" u="1"/>
        <s v="9243814314739051" u="1"/>
        <s v="9243814314739045" u="1"/>
        <s v="5943814314739171" u="1"/>
        <s v="4543814314739102" u="1"/>
        <s v="7443814314739153" u="1"/>
        <s v="0643814314739097" u="1"/>
        <s v="5943814314739188" u="1"/>
        <s v="7343814314739191" u="1"/>
        <s v="7543814314739259" u="1"/>
        <s v="9443814314739246" u="1"/>
        <s v="1743814314739209" u="1"/>
        <s v="6424040010128261" u="1"/>
        <s v="7443814314739239" u="1"/>
        <s v="7543814314739213" u="1"/>
        <s v="6424040010128877" u="1"/>
        <s v="9243814314739275" u="1"/>
        <s v="9343814314739301" u="1"/>
        <s v="3343814314739380" u="1"/>
        <s v="9343814314739353" u="1"/>
        <s v="6343814314739426" u="1"/>
        <s v="6443814314739390" u="1"/>
        <s v="1643814314739450" u="1"/>
        <s v="9317777422896283" u="1"/>
        <s v="4543814314739442" u="1"/>
        <s v="7543814314739484" u="1"/>
        <s v="7643814314739509" u="1"/>
        <s v="4524028008887302" u="1"/>
        <s v="4524028008887285" u="1"/>
        <s v="9243814314739465" u="1"/>
        <s v="7543814314739478" u="1"/>
        <s v="7543814314739495" u="1"/>
        <s v="4443814314739525" u="1"/>
        <s v="8743814314739553" u="1"/>
        <s v="3443814314739548" u="1"/>
        <s v="5743814314739563" u="1"/>
        <s v="7543814314739582" u="1"/>
        <s v="4543814314739570" u="1"/>
        <s v="7643814314739596" u="1"/>
        <s v="9343814314739606" u="1"/>
        <s v="2183815771000093" u="1"/>
        <s v="7543814314737403" u="1"/>
        <s v="7643814314737423" u="1"/>
        <s v="7543814314737449" u="1"/>
        <s v="3343814314737459" u="1"/>
        <s v="7543814314737432" u="1"/>
        <s v="7543814314737501" u="1"/>
        <s v="9543814314737548" u="1"/>
        <s v="7543814314737495" u="1"/>
        <s v="7543814314737518" u="1"/>
        <s v="5943814314737476" u="1"/>
        <s v="7543814314737524" u="1"/>
        <s v="5943814314737539" u="1"/>
        <s v="3343814314737557" u="1"/>
        <s v="7843814314737601" u="1"/>
        <s v="6243814314737585" u="1"/>
        <s v="9343814314737572" u="1"/>
        <s v="7443814314737562" u="1"/>
        <s v="3343814314737626" u="1"/>
        <s v="7624022012110984" u="1"/>
        <s v="3320239020654695" u="1"/>
        <s v="7543814314737674" u="1"/>
        <s v="2183814314002517" u="1"/>
        <s v="7543814314737806" u="1"/>
        <s v="7543814314737835" u="1"/>
        <s v="1643814314737685" u="1"/>
        <s v="7543814314737795" u="1"/>
        <s v="7543814314737789" u="1"/>
        <s v="3143814314737857" u="1"/>
        <s v="5143814314737772" u="1"/>
        <s v="1143814314737862" u="1"/>
        <s v="7543814314737887" u="1"/>
        <s v="3320239020670906" u="1"/>
        <s v="3320239020670912" u="1"/>
        <s v="2243814314737894" u="1"/>
        <s v="7543814314737927" u="1"/>
        <s v="9343814314737917" u="1"/>
        <s v="7543814314737956" u="1"/>
        <s v="8343814314737963" u="1"/>
        <s v="9443814314737972" u="1"/>
        <s v="6443814314737982" u="1"/>
        <s v="7343814314738029" u="1"/>
        <s v="2183814314002523" u="1"/>
        <s v="7743814314738070" u="1"/>
        <s v="7543814314738046" u="1"/>
        <s v="9543814314738053" u="1"/>
        <s v="6443814314738089" u="1"/>
        <s v="3343814314738091" u="1"/>
        <s v="7543814314738109" u="1"/>
        <s v="2183814314002546" u="1"/>
        <s v="0143814314738314" u="1"/>
        <s v="9443814314738298" u="1"/>
        <s v="9343814314738163" u="1"/>
        <s v="5143814314738138" u="1"/>
        <s v="8143814314738170" u="1"/>
        <s v="5743814314738119" u="1"/>
        <s v="2943814314738307" u="1"/>
        <s v="4143814314738322" u="1"/>
        <s v="3343814314738148" u="1"/>
        <s v="6743814314738189" u="1"/>
        <s v="1943814314738335" u="1"/>
        <s v="9343814314738255" u="1"/>
        <s v="7443814314738343" u="1"/>
        <s v="5443814314738365" u="1"/>
        <s v="4543814314738275" u="1"/>
        <s v="5143814314738403" u="1"/>
        <s v="3443814314738440" u="1"/>
        <s v="3343814314738436" u="1"/>
        <s v="9117777523710192" u="1"/>
        <s v="7543814314735875" u="1"/>
        <s v="5943814314735885" u="1"/>
        <s v="6443814314735573" u="1"/>
        <s v="7543814314735904" u="1"/>
        <s v="2183814314002287" u="1"/>
        <s v="2183814314002275" u="1"/>
        <s v="4443814314735917" u="1"/>
        <s v="0143814314735942" u="1"/>
        <s v="2243814314735928" u="1"/>
        <s v="7543814314735933" u="1"/>
        <s v="1343814314735896" u="1"/>
        <s v="9243814314735961" u="1"/>
        <s v="3843814314735979" u="1"/>
        <s v="6943814314735950" u="1"/>
        <s v="7543814314736005" u="1"/>
        <s v="7143814314735992" u="1"/>
        <s v="2943814314736019" u="1"/>
        <s v="7943814314736022" u="1"/>
        <s v="7543814314736030" u="1"/>
        <s v="9243814314736051" u="1"/>
        <s v="7543814314736046" u="1"/>
        <s v="3543814314736073" u="1"/>
        <s v="3843814314736109" u="1"/>
        <s v="7743814314736086" u="1"/>
        <s v="3343814314736091" u="1"/>
        <s v="2183814314002431" u="1"/>
        <s v="3543814314736211" u="1"/>
        <s v="0643814314736125" u="1"/>
        <s v="7343814314736202" u="1"/>
        <s v="5943814314736113" u="1"/>
        <s v="2183814314002448" u="1"/>
        <s v="9343814314736226" u="1"/>
        <s v="7543814314736236" u="1"/>
        <s v="9443814314736246" u="1"/>
        <s v="2183814314002454" u="1"/>
        <s v="7543814314736305" u="1"/>
        <s v="4543814314736315" u="1"/>
        <s v="6943814314736298" u="1"/>
        <s v="1643814314736276" u="1"/>
        <s v="3643814314736283" u="1"/>
        <s v="1343814314736268" u="1"/>
        <s v="2183814314002465" u="1"/>
        <s v="1643814314736368" u="1"/>
        <s v="7543814314736370" u="1"/>
        <s v="3143814314736333" u="1"/>
        <s v="9343814314736353" u="1"/>
        <s v="3543814314736349" u="1"/>
        <s v="9343814314736324" u="1"/>
        <s v="8343814314736393" u="1"/>
        <s v="7543814314736386" u="1"/>
        <s v="3443814314736427" u="1"/>
        <s v="9243814314736667" u="1"/>
        <s v="7443814314736591" u="1"/>
        <s v="5943814314736568" u="1"/>
        <s v="8743814314736518" u="1"/>
        <s v="9043814314736679" u="1"/>
        <s v="2643814314736495" u="1"/>
        <s v="0643814314736530" u="1"/>
        <s v="3343814314736465" u="1"/>
        <s v="3143814314736638" u="1"/>
        <s v="0143814314736475" u="1"/>
        <s v="7843814314736618" u="1"/>
        <s v="8943814314736443" u="1"/>
        <s v="9243814314736546" u="1"/>
        <s v="6043814314736827" u="1"/>
        <s v="7043814314736718" u="1"/>
        <s v="7543814314736697" u="1"/>
        <s v="2743814314736763" u="1"/>
        <s v="4343814314736707" u="1"/>
        <s v="8443814314736775" u="1"/>
        <s v="7543814314736789" u="1"/>
        <s v="7643814314736757" u="1"/>
        <s v="6443814314736688" u="1"/>
        <s v="2043814314736733" u="1"/>
        <s v="3743814314736855" u="1"/>
        <s v="9143814314736837" u="1"/>
        <s v="6843814314736877" u="1"/>
        <s v="2843814314736881" u="1"/>
        <s v="6243814314736913" u="1"/>
        <s v="2743814314736947" u="1"/>
        <s v="2124024013731051" u="1"/>
        <s v="6343814314737005" u="1"/>
        <s v="4943814314737135" u="1"/>
        <s v="0743814314737170" u="1"/>
        <s v="7543814314737115" u="1"/>
        <s v="1343814314737032" u="1"/>
        <s v="7543814314737180" u="1"/>
        <s v="9143814314736975" u="1"/>
        <s v="8643814314737160" u="1"/>
        <s v="0143814314737055" u="1"/>
        <s v="7643814314737014" u="1"/>
        <s v="4443814314736981" u="1"/>
        <s v="3343814314737205" u="1"/>
        <s v="7543814314737196" u="1"/>
        <s v="9543814314737225" u="1"/>
        <s v="3143814314737258" u="1"/>
        <s v="5343814314737299" u="1"/>
        <s v="9343814314737284" u="1"/>
        <s v="6324036007486571" u="1"/>
        <s v="7543814314737345" u="1"/>
        <s v="9143814314737359" u="1"/>
        <s v="2183814314002490" u="1"/>
        <s v="9143814314737371" u="1"/>
        <s v="2743814314737365" u="1"/>
        <s v="7543814314737386" u="1"/>
        <s v="7743814314737397" u="1"/>
        <s v="7543814314734069" u="1"/>
        <s v="6343814314734109" u="1"/>
        <s v="7543814314734138" u="1"/>
        <s v="6743814314734125" u="1"/>
        <s v="2143814314734119" u="1"/>
        <s v="2183814314001845" u="1"/>
        <s v="2143814314734557" u="1"/>
        <s v="7543814314734560" u="1"/>
        <s v="9243814314734575" u="1"/>
        <s v="2183814314001863" u="1"/>
        <s v="2183814314001857" u="1"/>
        <s v="2183814314001870" u="1"/>
        <s v="2183814314001892" u="1"/>
        <s v="2183814314001886" u="1"/>
        <s v="3343814314734649" u="1"/>
        <s v="3243814314734589" u="1"/>
        <s v="3343814314734661" u="1"/>
        <s v="1943814314734612" u="1"/>
        <s v="0343814314734596" u="1"/>
        <s v="4543814314734632" u="1"/>
        <s v="5643814314734658" u="1"/>
        <s v="2183814314001903" u="1"/>
        <s v="7543814314734674" u="1"/>
        <s v="8143814314734715" u="1"/>
        <s v="7543814314734743" u="1"/>
        <s v="1343814314734723" u="1"/>
        <s v="7643814314734734" u="1"/>
        <s v="2183814314001910" u="1"/>
        <s v="7543814314734795" u="1"/>
        <s v="2183814314001926" u="1"/>
        <s v="9443814314734908" u="1"/>
        <s v="9543814314734963" u="1"/>
        <s v="7543814314734985" u="1"/>
        <s v="9543814314734894" u="1"/>
        <s v="9343814314734930" u="1"/>
        <s v="1343814314734959" u="1"/>
        <s v="2183814314001932" u="1"/>
        <s v="9143814314735031" u="1"/>
        <s v="7543814314735081" u="1"/>
        <s v="3443814314735099" u="1"/>
        <s v="3143814314735051" u="1"/>
        <s v="9543814314734970" u="1"/>
        <s v="5743814314734943" u="1"/>
        <s v="5943814314735021" u="1"/>
        <s v="9343814314735042" u="1"/>
        <s v="7543814314734991" u="1"/>
        <s v="3343814314735079" u="1"/>
        <s v="3343814314735131" u="1"/>
        <s v="4543814314735119" u="1"/>
        <s v="3043814314735221" u="1"/>
        <s v="7543814314735155" u="1"/>
        <s v="5943814314735234" u="1"/>
        <s v="8343814314735243" u="1"/>
        <s v="9243814314735195" u="1"/>
        <s v="3543814314735188" u="1"/>
        <s v="2183814314002166" u="1"/>
        <s v="2124022012013837" u="1"/>
        <s v="6843814314735318" u="1"/>
        <s v="0143814314735325" u="1"/>
        <s v="1343814314735285" u="1"/>
        <s v="0743814314735255" u="1"/>
        <s v="7543814314735363" u="1"/>
        <s v="4343814314735264" u="1"/>
        <s v="7543814314735271" u="1"/>
        <s v="7543814314735305" u="1"/>
        <s v="7543814314735294" u="1"/>
        <s v="2120235014675519" u="1"/>
        <s v="2183814314002189" u="1"/>
        <s v="9443814314735373" u="1"/>
        <s v="3343814314735380" u="1"/>
        <s v="1343814314735406" u="1"/>
        <s v="2943814314735434" u="1"/>
        <s v="7443814314735458" u="1"/>
        <s v="1143814314735460" u="1"/>
        <s v="4443814314735474" u="1"/>
        <s v="0643814314735425" u="1"/>
        <s v="7543814314735449" u="1"/>
        <s v="9343814314735514" u="1"/>
        <s v="1143814314735539" u="1"/>
        <s v="2183814314002195" u="1"/>
        <s v="4043814314735607" u="1"/>
        <s v="6443814314735613" u="1"/>
        <s v="1743814314735624" u="1"/>
        <s v="3443814314735630" u="1"/>
        <s v="4943814314735556" u="1"/>
        <s v="8343814314735590" u="1"/>
        <s v="2183814314002212" u="1"/>
        <s v="4417777523649654" u="1"/>
        <s v="1343814314735654" u="1"/>
        <s v="9143814314735647" u="1"/>
        <s v="2183814314002241" u="1"/>
        <s v="3543814314735741" u="1"/>
        <s v="4043814314735665" u="1"/>
        <s v="8343814314735773" u="1"/>
        <s v="2943814314735739" u="1"/>
        <s v="9343814314735727" u="1"/>
        <s v="3843814314735674" u="1"/>
        <s v="7543814314735789" u="1"/>
        <s v="1643814314735817" u="1"/>
        <s v="2183814314002264" u="1"/>
        <s v="6943814314735845" u="1"/>
        <s v="7543814314735806" u="1"/>
        <s v="5943814314735862" u="1"/>
        <e v="#N/A" u="1"/>
        <s v="9543814314733963" u="1"/>
        <s v="7543814314727643" u="1"/>
        <s v="2183814314001680" u="1"/>
        <s v="8943814314727752" u="1"/>
        <s v="6743814314727705" u="1"/>
        <s v="8443814314727727" u="1"/>
        <s v="4443814314727719" u="1"/>
        <s v="3343814314727699" u="1"/>
        <s v="0117777519613379" u="1"/>
        <s v="9243814314727770" u="1"/>
        <s v="9143814314727795" u="1"/>
        <s v="8743814314727787" u="1"/>
        <s v="8543814314727885" u="1"/>
        <s v="8543814314727943" u="1"/>
        <s v="3543814314728105" u="1"/>
        <s v="3743814314727970" u="1"/>
        <s v="9443814314728048" u="1"/>
        <s v="7543814314727954" u="1"/>
        <s v="5143814314727983" u="1"/>
        <s v="7343814314728085" u="1"/>
        <s v="5343814314727994" u="1"/>
        <s v="5643814314728057" u="1"/>
        <s v="2183814314001720" u="1"/>
        <s v="2183814314001736" u="1"/>
        <s v="7543814314728539" u="1"/>
        <s v="6443814314728219" u="1"/>
        <s v="3143814314728475" u="1"/>
        <s v="7543814314728447" u="1"/>
        <s v="8343814314728206" u="1"/>
        <s v="6443814314728231" u="1"/>
        <s v="7543814314728453" u="1"/>
        <s v="7143814314728114" u="1"/>
        <s v="8143814314728178" u="1"/>
        <s v="2943814314728196" u="1"/>
        <s v="8243814314728146" u="1"/>
        <s v="5543814314728291" u="1"/>
        <s v="9343814314728425" u="1"/>
        <s v="9543814314728327" u="1"/>
        <s v="9443814314728221" u="1"/>
        <s v="7543814314728332" u="1"/>
        <s v="4143814314728591" u="1"/>
        <s v="9443814314728578" u="1"/>
        <s v="7643814314728611" u="1"/>
        <s v="6043814314728550" u="1"/>
        <s v="0843814314728653" u="1"/>
        <s v="0143814314728836" u="1"/>
        <s v="4043814314728818" u="1"/>
        <s v="7543814314728793" u="1"/>
        <s v="2183814314001742" u="1"/>
        <s v="2183814314001759" u="1"/>
        <s v="3443814314728932" u="1"/>
        <s v="7543814314728862" u="1"/>
        <s v="9443814314728958" u="1"/>
        <s v="0843814314729019" u="1"/>
        <s v="1343814314728894" u="1"/>
        <s v="7543814314728840" u="1"/>
        <s v="3143814314728918" u="1"/>
        <s v="2183814314001765" u="1"/>
        <s v="2117777520256335" u="1"/>
        <s v="7817777413859751" u="1"/>
        <s v="1343814314729479" u="1"/>
        <s v="7643814314729317" u="1"/>
        <s v="2943814314729213" u="1"/>
        <s v="5443814314729432" u="1"/>
        <s v="7543814314729188" u="1"/>
        <s v="2243814314729206" u="1"/>
        <s v="8643814314729237" u="1"/>
        <s v="6943814314729503" u="1"/>
        <s v="3143814314729291" u="1"/>
        <s v="6443814314729369" u="1"/>
        <s v="2143814314729394" u="1"/>
        <s v="4543814314729320" u="1"/>
        <s v="6043814314729255" u="1"/>
        <s v="2183814314001771" u="1"/>
        <s v="3543814314729278" u="1"/>
        <s v="7543814314729597" u="1"/>
        <s v="7543814314729568" u="1"/>
        <s v="6743814314729515" u="1"/>
        <s v="7043814314729175" u="1"/>
        <s v="1043814314729150" u="1"/>
        <s v="5943814314729537" u="1"/>
        <s v="9243814314729129" u="1"/>
        <s v="7443814314729709" u="1"/>
        <s v="3443814314729068" u="1"/>
        <s v="1743814314727915" u="1"/>
        <s v="2183814314001788" u="1"/>
        <s v="6343814314730075" u="1"/>
        <s v="7443814314729715" u="1"/>
        <s v="2843814314729084" u="1"/>
        <s v="9243814314729849" u="1"/>
        <s v="9143814314730152" u="1"/>
        <s v="0643814314730212" u="1"/>
        <s v="7843814314729835" u="1"/>
        <s v="7743814314729815" u="1"/>
        <s v="5143814314729758" u="1"/>
        <s v="5743814314729797" u="1"/>
        <s v="6743814314729734" u="1"/>
        <s v="2943814314729927" u="1"/>
        <s v="3343814314730190" u="1"/>
        <s v="9443814314729941" u="1"/>
        <s v="3343814314729808" u="1"/>
        <s v="2943814314729962" u="1"/>
        <s v="2743814314729035" u="1"/>
        <s v="7943814314730045" u="1"/>
        <s v="3743814314729646" u="1"/>
        <s v="3143814314729620" u="1"/>
        <s v="3343814314729618" u="1"/>
        <s v="7543814314730180" u="1"/>
        <s v="6943814314729660" u="1"/>
        <s v="9443814314729653" u="1"/>
        <s v="3043814314729904" u="1"/>
        <s v="2943814314729109" u="1"/>
        <s v="2124032017233564" u="1"/>
        <s v="6343814314730370" u="1"/>
        <s v="1243814314730369" u="1"/>
        <s v="1643814314730235" u="1"/>
        <s v="9124032017233579" u="1"/>
        <s v="7543814314730345" u="1"/>
        <s v="2943814314730394" u="1"/>
        <s v="2143814314729987" u="1"/>
        <s v="7443814314730251" u="1"/>
        <s v="5943814314730107" u="1"/>
        <s v="7143814314730122" u="1"/>
        <s v="6743814314730000" u="1"/>
        <s v="9443814314729935" u="1"/>
        <s v="6443814314730302" u="1"/>
        <s v="7543814314730403" u="1"/>
        <s v="7543814314730220" u="1"/>
        <s v="4443814314730324" u="1"/>
        <s v="7643814314729860" u="1"/>
        <s v="7643814314729853" u="1"/>
        <s v="7543814314730455" u="1"/>
        <s v="7543814314730461" u="1"/>
        <s v="4443814314730537" u="1"/>
        <s v="1943814314730416" u="1"/>
        <s v="7543814314730426" u="1"/>
        <s v="2183814314001805" u="1"/>
        <s v="5743814314731380" u="1"/>
        <s v="6943814314731995" u="1"/>
        <s v="7543814314732046" u="1"/>
        <s v="6043814314731862" u="1"/>
        <s v="5743814314730528" u="1"/>
        <s v="1743814314731785" u="1"/>
        <s v="0643814314731340" u="1"/>
        <s v="9143814314731808" u="1"/>
        <s v="0943814314731934" u="1"/>
        <s v="0343814314731826" u="1"/>
        <s v="0143814314730487" u="1"/>
        <s v="7643814314731365" u="1"/>
        <s v="8343814314730502" u="1"/>
        <s v="6543814314731656" u="1"/>
        <s v="1343814314731988" u="1"/>
        <s v="4543814314731309" u="1"/>
        <s v="4443814314730550" u="1"/>
        <s v="5043814314731769" u="1"/>
        <s v="2343814314732015" u="1"/>
        <s v="8543814314731323" u="1"/>
        <s v="6043814314731840" u="1"/>
        <s v="6943814314731747" u="1"/>
        <s v="3143814314731720" u="1"/>
        <s v="3243814314732324" u="1"/>
        <s v="2943814314730445" u="1"/>
        <s v="3143814314732523" u="1"/>
        <s v="3243814314732335" u="1"/>
        <s v="8443814314732234" u="1"/>
        <s v="6943814314732131" u="1"/>
        <s v="4943814314732540" u="1"/>
        <s v="3043814314732198" u="1"/>
        <s v="6243814314732061" u="1"/>
        <s v="1243814314732277" u="1"/>
        <s v="7943814314732356" u="1"/>
        <s v="4943814314732441" u="1"/>
        <s v="5043814314732372" u="1"/>
        <s v="9343814314732572" u="1"/>
        <s v="9343814314732606" u="1"/>
        <s v="7543814314732560" u="1"/>
        <s v="7543814314732098" u="1"/>
        <s v="2443814314732507" u="1"/>
        <s v="6943814314733125" u="1"/>
        <s v="7543814314733180" u="1"/>
        <s v="7543814314733213" u="1"/>
        <s v="1643814314733195" u="1"/>
        <s v="3343814314733205" u="1"/>
        <s v="7643814314732861" u="1"/>
        <s v="3343814314731885" u="1"/>
        <s v="7843814314732935" u="1"/>
        <s v="6943814314733102" u="1"/>
        <s v="9143814314732751" u="1"/>
        <s v="8743814314732173" u="1"/>
        <s v="7243814314732418" u="1"/>
        <s v="8943814314732790" u="1"/>
        <s v="2843814314732397" u="1"/>
        <s v="5943814314732977" u="1"/>
        <s v="0943814314732630" u="1"/>
        <s v="8143814314732157" u="1"/>
        <s v="4443814314733042" u="1"/>
        <s v="1743814314731682" u="1"/>
        <s v="7643814314732895" u="1"/>
        <s v="7143814314732082" u="1"/>
        <s v="6543814314732466" u="1"/>
        <s v="8643814314732705" u="1"/>
        <s v="3143814314732212" u="1"/>
        <s v="1743814314732814" u="1"/>
        <s v="2443814314732254" u="1"/>
        <s v="1743814314732660" u="1"/>
        <s v="6743814314732845" u="1"/>
        <s v="5443814314732739" u="1"/>
        <s v="7743814314732777" u="1"/>
        <s v="5143814314733005" u="1"/>
        <s v="4043814314732291" u="1"/>
        <s v="7243814314732954" u="1"/>
        <s v="5643814314733163" u="1"/>
        <s v="7543814314732904" u="1"/>
        <s v="7743814314732472" u="1"/>
        <s v="8343814314733076" u="1"/>
        <s v="7343814314733283" u="1"/>
        <s v="7520236026174344" u="1"/>
        <s v="7543814314733265" u="1"/>
        <s v="5943814314733234" u="1"/>
        <s v="7843814314733255" u="1"/>
        <s v="2543814314733325" u="1"/>
        <s v="5443814314733388" u="1"/>
        <s v="0243814314733363" u="1"/>
        <s v="1443814314733305" u="1"/>
        <s v="5217777314392908" u="1"/>
        <s v="1743814314733405" u="1"/>
        <s v="2243814314733456" u="1"/>
        <s v="5943814314733585" u="1"/>
        <s v="5943814314733418" u="1"/>
        <s v="9543814314733577" u="1"/>
        <s v="4943814314733591" u="1"/>
        <s v="2183814314001828" u="1"/>
        <s v="1243814314733645" u="1"/>
        <s v="0643814314733638" u="1"/>
        <s v="2824264000214764" u="1"/>
        <s v="2017777314542047" u="1"/>
        <s v="7517777521464584" u="1"/>
        <s v="9343814314733675" u="1"/>
        <s v="2183814314001834" u="1"/>
        <s v="7043814314733753" u="1"/>
        <s v="8343814314733738" u="1"/>
        <s v="9143814314733808" u="1"/>
        <s v="8343814314733780" u="1"/>
        <s v="6243814314733717" u="1"/>
        <s v="5943814314733815" u="1"/>
        <s v="4143814314733830" u="1"/>
        <s v="6843814314733854" u="1"/>
        <s v="7543814314733864" u="1"/>
        <s v="3343814314733897" u="1"/>
        <s v="6343814314733915" u="1"/>
        <s v="6043814314733840" u="1"/>
        <s v="1343814314733988" u="1"/>
        <s v="2843814314733909" u="1"/>
        <s v="2124262000169288" u="1"/>
        <s v="6043814314734009" u="1"/>
        <s v="7543814314734017" u="1"/>
        <s v="7343814314734035" u="1"/>
        <s v="9243814314734051" u="1"/>
        <s v="7543814314733991" u="1"/>
        <s v="8343814314734024" u="1"/>
        <s v="(vide)" u="1"/>
        <s v="2183814314001385" u="1"/>
        <s v="4443814314724967" u="1"/>
        <s v="8343814314724978" u="1"/>
        <s v="2183814314001425" u="1"/>
        <s v="7743814314725026" u="1"/>
        <s v="6243814314725001" u="1"/>
        <s v="2183814314001431" u="1"/>
        <s v="9343814314725110" u="1"/>
        <s v="4543814314725090" u="1"/>
        <s v="5343814314725078" u="1"/>
        <s v="7543814314725120" u="1"/>
        <s v="8743814314725044" u="1"/>
        <s v="4543814314725065" u="1"/>
        <s v="9343814314725103" u="1"/>
        <s v="2183814314001448" u="1"/>
        <s v="7543814314725211" u="1"/>
        <s v="6743814314725193" u="1"/>
        <s v="7543814314725142" u="1"/>
        <s v="5943814314725261" u="1"/>
        <s v="2143814314725296" u="1"/>
        <s v="1643814314725135" u="1"/>
        <s v="5643814314725178" u="1"/>
        <s v="7543814314725361" u="1"/>
        <s v="7843814314725334" u="1"/>
        <s v="5243814314725352" u="1"/>
        <s v="3343814314725273" u="1"/>
        <s v="7543814314725310" u="1"/>
        <s v="8343814314725379" u="1"/>
        <s v="3343814314725307" u="1"/>
        <s v="4443814314725627" u="1"/>
        <s v="3243814314725615" u="1"/>
        <s v="5943814314725439" u="1"/>
        <s v="5143814314725395" u="1"/>
        <s v="0543814314725524" u="1"/>
        <s v="1243814314725465" u="1"/>
        <s v="0443814314725540" u="1"/>
        <s v="8943814314725487" u="1"/>
        <s v="4743814314725508" u="1"/>
        <s v="8443814314725497" u="1"/>
        <s v="4043814314725415" u="1"/>
        <s v="2183814314001454" u="1"/>
        <s v="4443814314725679" u="1"/>
        <s v="4543814314725739" u="1"/>
        <s v="1843814314725607" u="1"/>
        <s v="2443814314725649" u="1"/>
        <s v="7243814314725658" u="1"/>
        <s v="2843814314725775" u="1"/>
        <s v="2043814314725823" u="1"/>
        <s v="3743814314726329" u="1"/>
        <s v="2183814314001465" u="1"/>
        <s v="8324009010057565" u="1"/>
        <s v="2943814314725795" u="1"/>
        <s v="2143814314726394" u="1"/>
        <s v="3143814314725573" u="1"/>
        <s v="7543814314726435" u="1"/>
        <s v="7543814314726418" u="1"/>
        <s v="7543814314726424" u="1"/>
        <s v="7843814314726403" u="1"/>
        <s v="8143814314726535" u="1"/>
        <s v="8143814314726495" u="1"/>
        <s v="2183814314001490" u="1"/>
        <s v="4743814314726715" u="1"/>
        <s v="6243814314726755" u="1"/>
        <s v="3543814314726727" u="1"/>
        <s v="8943814314726343" u="1"/>
        <s v="3143814314726636" u="1"/>
        <s v="0343814314726375" u="1"/>
        <s v="1543814314726588" u="1"/>
        <s v="8143814314726558" u="1"/>
        <s v="8143814314726512" u="1"/>
        <s v="4143814314726665" u="1"/>
        <s v="2517777518604146" u="1"/>
        <s v="3543814314726825" u="1"/>
        <s v="6243814314726738" u="1"/>
        <s v="8943814314726350" u="1"/>
        <s v="8143814314726529" u="1"/>
        <s v="8143814314726489" u="1"/>
        <s v="5143814314726476" u="1"/>
        <s v="4143814314726677" u="1"/>
        <s v="1943814314726852" u="1"/>
        <s v="1543814314726565" u="1"/>
        <s v="0743814314726830" u="1"/>
        <s v="7543814314726862" u="1"/>
        <s v="2183814314001517" u="1"/>
        <s v="1343814314726871" u="1"/>
        <s v="2120240023428707" u="1"/>
        <s v="8143814314726967" u="1"/>
        <s v="8143814314726973" u="1"/>
        <s v="2183814314001615" u="1"/>
        <s v="0343814314726922" u="1"/>
        <s v="1743814314726806" u="1"/>
        <s v="7943814314726786" u="1"/>
        <s v="8543814314726610" u="1"/>
        <s v="8743814314726954" u="1"/>
        <s v="2183814314001644" u="1"/>
        <s v="5943814314727020" u="1"/>
        <s v="7543814314727044" u="1"/>
        <s v="2943814314727005" u="1"/>
        <s v="2120240023439957" u="1"/>
        <s v="8143814314726980" u="1"/>
        <s v="2043814314727034" u="1"/>
        <s v="2183814314001655" u="1"/>
        <s v="9343814314727070" u="1"/>
        <s v="4843814314727102" u="1"/>
        <s v="5143814314727096" u="1"/>
        <s v="0143814314727151" u="1"/>
        <s v="4043814314727254" u="1"/>
        <s v="6543814314727061" u="1"/>
        <s v="4443814314727132" u="1"/>
        <s v="6943814314727273" u="1"/>
        <s v="2943814314727115" u="1"/>
        <s v="4543814314727313" u="1"/>
        <s v="2183814314001667" u="1"/>
        <s v="9243814314727325" u="1"/>
        <s v="3443814314727431" u="1"/>
        <s v="9243814314727509" u="1"/>
        <s v="9443814314727492" u="1"/>
        <s v="1643814314727412" u="1"/>
        <s v="8043814314727291" u="1"/>
        <s v="3143814314727377" u="1"/>
        <s v="4443814314727345" u="1"/>
        <s v="3143814314727475" u="1"/>
        <s v="8043814314727390" u="1"/>
        <s v="2183814314001673" u="1"/>
        <s v="2124008001877395" u="1"/>
        <s v="3543814314727658" u="1"/>
        <s v="9243814314727538" u="1"/>
        <s v="6743814314727573" u="1"/>
        <s v="6843814314727541" u="1"/>
        <s v="9443814314727510" u="1"/>
        <s v="9243814314727521" u="1"/>
        <s v="7943814314727596" u="1"/>
        <s v="9443814314727584" u="1"/>
        <s v="3343814314727561" u="1"/>
        <s v="1343814314727554" u="1"/>
        <s v="7543814314727637" u="1"/>
        <s v="3343814314727618" u="1"/>
        <s v="8643814314721306" u="1"/>
        <s v="5443814314722081" u="1"/>
        <s v="4043814314722127" u="1"/>
        <s v="7443814314721911" u="1"/>
        <s v="3343814314722117" u="1"/>
        <s v="0543814314722098" u="1"/>
        <s v="9543814314722051" u="1"/>
        <s v="8143814314722161" u="1"/>
        <s v="2943814314722180" u="1"/>
        <s v="8143814314722155" u="1"/>
        <s v="6743814314722135" u="1"/>
        <s v="2183814314001275" u="1"/>
        <s v="7443814314722329" u="1"/>
        <s v="6343814314722205" u="1"/>
        <s v="9243814314722193" u="1"/>
        <s v="7543814314722355" u="1"/>
        <s v="2943814314722600" u="1"/>
        <s v="4043814314722571" u="1"/>
        <s v="3043814314722370" u="1"/>
        <s v="0143814314722440" u="1"/>
        <s v="8143814314722178" u="1"/>
        <s v="3343814314722470" u="1"/>
        <s v="2643814314720931" u="1"/>
        <s v="7943814314722405" u="1"/>
        <s v="6543814314722429" u="1"/>
        <s v="2243814314722385" u="1"/>
        <s v="5043814314721266" u="1"/>
        <s v="8243814314722336" u="1"/>
        <s v="9343814314722558" u="1"/>
        <s v="7543814314722349" u="1"/>
        <s v="7543814314722361" u="1"/>
        <s v="4043814314721755" u="1"/>
        <s v="6443814314722513" u="1"/>
        <s v="3443814314720845" u="1"/>
        <s v="9543814314722022" u="1"/>
        <s v="2183814314001304" u="1"/>
        <s v="2183814314001293" u="1"/>
        <s v="2120237064831685" u="1"/>
        <s v="0943814314722667" u="1"/>
        <s v="3343814314722785" u="1"/>
        <s v="2183814314001315" u="1"/>
        <s v="9343814314722748" u="1"/>
        <s v="7343814314722724" u="1"/>
        <s v="1743814314722697" u="1"/>
        <s v="6943814314722751" u="1"/>
        <s v="8543814314722822" u="1"/>
        <s v="2124004012004217" u="1"/>
        <s v="1843814314722895" u="1"/>
        <s v="2043814314722702" u="1"/>
        <s v="1643814314722844" u="1"/>
        <s v="6243814314722859" u="1"/>
        <s v="1843814314722884" u="1"/>
        <s v="2120235014414101" u="1"/>
        <s v="2183814314001327" u="1"/>
        <s v="3143814314722924" u="1"/>
        <s v="8243814314722964" u="1"/>
        <s v="3143814314722947" u="1"/>
        <s v="2143814314722993" u="1"/>
        <s v="7443814314723440" u="1"/>
        <s v="7643814314723104" u="1"/>
        <s v="4043814314723127" u="1"/>
        <s v="2143814314723019" u="1"/>
        <s v="2943814314723075" u="1"/>
        <s v="3743814314723053" u="1"/>
        <s v="2643814314722983" u="1"/>
        <s v="2943814314723426" u="1"/>
        <s v="2943814314723403" u="1"/>
        <s v="3743814314723035" u="1"/>
        <s v="8443814314723111" u="1"/>
        <s v="5143814314723096" u="1"/>
        <s v="9543814314723385" u="1"/>
        <s v="2183814314001333" u="1"/>
        <s v="9520235014425434" u="1"/>
        <s v="7624255000802049" u="1"/>
        <s v="3143814314723452" u="1"/>
        <s v="7543814314723460" u="1"/>
        <s v="8343814314723477" u="1"/>
        <s v="1743814314723697" u="1"/>
        <s v="2043814314723506" u="1"/>
        <s v="2183814314001340" u="1"/>
        <s v="6443814314723853" u="1"/>
        <s v="1443814314723879" u="1"/>
        <s v="1343814314723773" u="1"/>
        <s v="8343814314723736" u="1"/>
        <s v="3343814314723751" u="1"/>
        <s v="2183814314001356" u="1"/>
        <s v="3317777410288502" u="1"/>
        <s v="2743814314723899" u="1"/>
        <s v="2943814314723582" u="1"/>
        <s v="3443814314723621" u="1"/>
        <s v="7643814314723645" u="1"/>
        <s v="4543814314723532" u="1"/>
        <s v="7843814314723795" u="1"/>
        <s v="5943814314723848" u="1"/>
        <s v="5143814314723666" u="1"/>
        <s v="0543814314723806" u="1"/>
        <s v="4443814314723955" u="1"/>
        <s v="1743814314723708" u="1"/>
        <s v="1843814314723671" u="1"/>
        <s v="2043814314723512" u="1"/>
        <s v="4043814314723922" u="1"/>
        <s v="0943814314723811" u="1"/>
        <s v="4943814314723986" u="1"/>
        <s v="8143814314723973" u="1"/>
        <s v="7643814314723968" u="1"/>
        <s v="2183814314001362" u="1"/>
        <s v="6343814314724021" u="1"/>
        <s v="3343814314724175" u="1"/>
        <s v="3143814314724204" u="1"/>
        <s v="7643814314723657" u="1"/>
        <s v="7643814314724104" u="1"/>
        <s v="3343814314722463" u="1"/>
        <s v="6543814314722435" u="1"/>
        <s v="6243814314722865" u="1"/>
        <s v="8243814314724002" u="1"/>
        <s v="9343814314724224" u="1"/>
        <s v="3443814314723598" u="1"/>
        <s v="5943814314723825" u="1"/>
        <s v="2183814314001379" u="1"/>
        <s v="9243814314724256" u="1"/>
        <s v="3143814314724475" u="1"/>
        <s v="5943814314724439" u="1"/>
        <s v="4043814314724467" u="1"/>
        <s v="1643814314724049" u="1"/>
        <s v="7643814314724375" u="1"/>
        <s v="3543814314724301" u="1"/>
        <s v="6443814314724064" u="1"/>
        <s v="2843814314724084" u="1"/>
        <s v="8543814314724230" u="1"/>
        <s v="2943814314724357" u="1"/>
        <s v="4443814314724322" u="1"/>
        <s v="2943814314724144" u="1"/>
        <s v="8543814314724420" u="1"/>
        <s v="6743814314724187" u="1"/>
        <s v="3343814314724280" u="1"/>
        <s v="9543814314724454" u="1"/>
        <s v="0643814314724279" u="1"/>
        <s v="9543814314724811" u="1"/>
        <s v="5943814314724687" u="1"/>
        <s v="2843814314724809" u="1"/>
        <s v="3143814314724659" u="1"/>
        <s v="2943814314724495" u="1"/>
        <s v="9343814314724823" u="1"/>
        <s v="4543814314724578" u="1"/>
        <s v="2243814314724667" u="1"/>
        <s v="4017777310258237" u="1"/>
        <s v="6543814314724717" u="1"/>
        <s v="6443814314724520" u="1"/>
        <s v="8943814314724769" u="1"/>
        <s v="8543814314724407" u="1"/>
        <s v="7943814314686034" u="1"/>
        <s v="4017777310258225" u="1"/>
        <s v="4743814314724848" u="1"/>
        <s v="8943814314724867" u="1"/>
        <s v="7543814314724954" u="1"/>
        <s v="5043814314724888" u="1"/>
        <s v="8643814314724871" u="1"/>
        <s v="6443814314724507" u="1"/>
        <s v="1743814314724933" u="1"/>
        <s v="8943814314724746" u="1"/>
        <s v="4443814314724790" u="1"/>
        <s v="7243814314724905" u="1"/>
        <s v="7243814314708821" u="1"/>
        <s v="8443814314709730" u="1"/>
        <s v="4043814314709653" u="1"/>
        <s v="6243814314709786" u="1"/>
        <s v="9543814314709710" u="1"/>
        <s v="5943814314709677" u="1"/>
        <s v="8443814314709723" u="1"/>
        <s v="7543814314709662" u="1"/>
        <s v="2243814314709824" u="1"/>
        <s v="8343814314709801" u="1"/>
        <s v="4443814314709698" u="1"/>
        <s v="4443814314709894" u="1"/>
        <s v="4043814314697909" u="1"/>
        <s v="8643814314709861" u="1"/>
        <s v="1243814314710025" u="1"/>
        <s v="5643814314710199" u="1"/>
        <s v="1343814314710051" u="1"/>
        <s v="5643814314708813" u="1"/>
        <s v="4143814314709759" u="1"/>
        <s v="6943814314708804" u="1"/>
        <s v="5643814314709928" u="1"/>
        <s v="8443814314710161" u="1"/>
        <s v="3543814314709746" u="1"/>
        <s v="6943814314709775" u="1"/>
        <s v="2143814314709840" u="1"/>
        <s v="6043814314709010" u="1"/>
        <s v="9543814314709703" u="1"/>
        <s v="5943814314709579" u="1"/>
        <s v="3843814314710145" u="1"/>
        <s v="8743814314711071" u="1"/>
        <s v="1043814314709761" u="1"/>
        <s v="3743814314710788" u="1"/>
        <s v="0343814314710321" u="1"/>
        <s v="4043814314710252" u="1"/>
        <s v="2183814314000961" u="1"/>
        <s v="2183814314000978" u="1"/>
        <s v="3943814314711119" u="1"/>
        <s v="6843814314710746" u="1"/>
        <s v="2643814314710762" u="1"/>
        <s v="5943814314709648" u="1"/>
        <s v="8643814314710707" u="1"/>
        <s v="3743814314710805" u="1"/>
        <s v="2943814314711009" u="1"/>
        <s v="3543814314710276" u="1"/>
        <s v="1643814314710387" u="1"/>
        <s v="3843814314710088" u="1"/>
        <s v="5943814314710512" u="1"/>
        <s v="5143814314710606" u="1"/>
        <s v="7643814314711338" u="1"/>
        <s v="3743814314710903" u="1"/>
        <s v="4443814314710429" u="1"/>
        <s v="1743814314710954" u="1"/>
        <s v="8143814314710579" u="1"/>
        <s v="4543814314710875" u="1"/>
        <s v="3143814314709989" u="1"/>
        <s v="3743814314711097" u="1"/>
        <s v="8543814314710549" u="1"/>
        <s v="0343814314710315" u="1"/>
        <s v="8743814314711065" u="1"/>
        <s v="1743814314710650" u="1"/>
        <s v="0643814314711305" u="1"/>
        <s v="4443814314711160" u="1"/>
        <s v="8143814314709836" u="1"/>
        <s v="1343814314710477" u="1"/>
        <s v="5943814314710627" u="1"/>
        <s v="1743814314710729" u="1"/>
        <s v="5443814314711136" u="1"/>
        <s v="1043814314711129" u="1"/>
        <s v="4043814314711367" u="1"/>
        <s v="4043814314710230" u="1"/>
        <s v="1143814314711155" u="1"/>
        <s v="2183814314000984" u="1"/>
        <s v="7543814314711468" u="1"/>
        <s v="4243814314712303" u="1"/>
        <s v="3543814314712247" u="1"/>
        <s v="3343814314711455" u="1"/>
        <s v="2943814314711435" u="1"/>
        <s v="5643814314711049" u="1"/>
        <s v="2743814314711494" u="1"/>
        <s v="6843814314711515" u="1"/>
        <s v="7643814314711557" u="1"/>
        <s v="1543814314711603" u="1"/>
        <s v="8343814314711688" u="1"/>
        <s v="2124261001206123" u="1"/>
        <s v="2943814314711205" u="1"/>
        <s v="1743814314711666" u="1"/>
        <s v="3743814314712206" u="1"/>
        <s v="6543814314711767" u="1"/>
        <s v="8743814314712525" u="1"/>
        <s v="4543814314712357" u="1"/>
        <s v="1343814314712425" u="1"/>
        <s v="2183814314001016" u="1"/>
        <s v="2183814314001022" u="1"/>
        <s v="2124000041403707" u="1"/>
        <s v="7617777407547811" u="1"/>
        <s v="0543814314712453" u="1"/>
        <s v="2143814314712449" u="1"/>
        <s v="1843814314713254" u="1"/>
        <s v="0543814314712919" u="1"/>
        <s v="8143814314713032" u="1"/>
        <s v="2743814314711380" u="1"/>
        <s v="7943814314712565" u="1"/>
        <s v="2243814314712383" u="1"/>
        <s v="7243814314712472" u="1"/>
        <s v="7543814314712318" u="1"/>
        <s v="7743814314712583" u="1"/>
        <s v="3543814314712662" u="1"/>
        <s v="7543814314713335" u="1"/>
        <s v="3543814314716339" u="1"/>
        <s v="4143814314715076" u="1"/>
        <s v="7843814314715332" u="1"/>
        <s v="2143814314670538" u="1"/>
        <s v="2183814314001051" u="1"/>
        <s v="2543814314714788" u="1"/>
        <s v="7343814314712958" u="1"/>
        <s v="8443814314712604" u="1"/>
        <s v="7543814314712612" u="1"/>
        <s v="7443814314712621" u="1"/>
        <s v="7543814314712675" u="1"/>
        <s v="9143814314712706" u="1"/>
        <s v="2543814314712696" u="1"/>
        <s v="1343814314712713" u="1"/>
        <s v="3843814314712687" u="1"/>
        <s v="1343814314712736" u="1"/>
        <s v="7443814314712720" u="1"/>
        <s v="3543814314712748" u="1"/>
        <s v="9343814314712769" u="1"/>
        <s v="1343814314712794" u="1"/>
        <s v="3843814314712785" u="1"/>
        <s v="7543814314717353" u="1"/>
        <s v="8443814314712805" u="1"/>
        <s v="7143814314712810" u="1"/>
        <s v="1343814314712845" u="1"/>
        <s v="7843814314716827" u="1"/>
        <s v="5143814314717762" u="1"/>
        <s v="9343814314712867" u="1"/>
        <s v="6043814314712921" u="1"/>
        <s v="7443814314712949" u="1"/>
        <s v="9443814314712893" u="1"/>
        <s v="3543814314712656" u="1"/>
        <s v="1843814314713225" u="1"/>
        <s v="6443814314713091" u="1"/>
        <s v="4443814314713118" u="1"/>
        <s v="8143814314715245" u="1"/>
        <s v="8543814314713019" u="1"/>
        <s v="0843814314713052" u="1"/>
        <s v="7443814314713886" u="1"/>
        <s v="7543814314713687" u="1"/>
        <s v="5143814314712998" u="1"/>
        <s v="9243814314712985" u="1"/>
        <s v="1143814314712967" u="1"/>
        <s v="9243814314712974" u="1"/>
        <s v="7543814314713186" u="1"/>
        <s v="0643814314713202" u="1"/>
        <s v="6943814314713271" u="1"/>
        <s v="1343814314713264" u="1"/>
        <s v="7543814314713301" u="1"/>
        <s v="5443814314713292" u="1"/>
        <s v="0843814314713311" u="1"/>
        <s v="7443814314713327" u="1"/>
        <s v="1343814314713340" u="1"/>
        <s v="0343814314713367" u="1"/>
        <s v="8443814314713351" u="1"/>
        <s v="9343814314713406" u="1"/>
        <s v="9443814314713410" u="1"/>
        <s v="9443814314713432" u="1"/>
        <s v="3843814314713445" u="1"/>
        <s v="6843814314713475" u="1"/>
        <s v="3843814314713497" u="1"/>
        <s v="7743814314713485" u="1"/>
        <s v="2143814314713547" u="1"/>
        <s v="1343814314713552" u="1"/>
        <s v="7543814314713566" u="1"/>
        <s v="2543814314713609" u="1"/>
        <s v="9443814314713651" u="1"/>
        <s v="7743814314713669" u="1"/>
        <s v="5643814314713705" u="1"/>
        <s v="9343814314713717" u="1"/>
        <s v="9143814314713735" u="1"/>
        <s v="9143814314713637" u="1"/>
        <s v="1343814314714362" u="1"/>
        <s v="7743814314713767" u="1"/>
        <s v="7543814314713785" u="1"/>
        <s v="3843814314713825" u="1"/>
        <s v="7543814314713791" u="1"/>
        <s v="1343814314713857" u="1"/>
        <s v="7443814314713892" u="1"/>
        <s v="9343814314713936" u="1"/>
        <s v="2543814314713720" u="1"/>
        <s v="7143814314715982" u="1"/>
        <s v="0143814314714581" u="1"/>
        <s v="8443814314714564" u="1"/>
        <s v="5643814314714579" u="1"/>
        <s v="7343814314714555" u="1"/>
        <s v="9343814314714527" u="1"/>
        <s v="9243814314714645" u="1"/>
        <s v="9543814314714659" u="1"/>
        <s v="9143814314714539" u="1"/>
        <s v="4443814314714504" u="1"/>
        <s v="7843814314714499" u="1"/>
        <s v="7243814314714466" u="1"/>
        <s v="3843814314714485" u="1"/>
        <s v="9143814314714625" u="1"/>
        <s v="2143814314714599" u="1"/>
        <s v="6043814314714662" u="1"/>
        <s v="5143814314714715" u="1"/>
        <s v="8343814314714705" u="1"/>
        <s v="3843814314716020" u="1"/>
        <s v="8843814314714246" u="1"/>
        <s v="2943814314714833" u="1"/>
        <s v="1343814314714828" u="1"/>
        <s v="4243814314714856" u="1"/>
        <s v="7743814314714813" u="1"/>
        <s v="0143814314714870" u="1"/>
        <s v="6743814314714860" u="1"/>
        <s v="7443814314714765" u="1"/>
        <s v="2543814314714759" u="1"/>
        <s v="2143814314715600" u="1"/>
        <s v="0643814314714899" u="1"/>
        <s v="2843814314714888" u="1"/>
        <s v="7443814314714926" u="1"/>
        <s v="9443814314714743" u="1"/>
        <s v="3543814314714731" u="1"/>
        <s v="2143814314714956" u="1"/>
        <s v="8543814314714964" u="1"/>
        <s v="1343814314715051" u="1"/>
        <s v="7543814314715065" u="1"/>
        <s v="7543814314715134" u="1"/>
        <s v="0643814314715093" u="1"/>
        <s v="1343814314715108" u="1"/>
        <s v="7443814314715085" u="1"/>
        <s v="3543814314715218" u="1"/>
        <s v="8443814314715253" u="1"/>
        <s v="8343814314715193" u="1"/>
        <s v="6743814314715202" u="1"/>
        <s v="1343814314715045" u="1"/>
        <s v="9343814314715032" u="1"/>
        <s v="0843814314715180" u="1"/>
        <s v="6043814314715161" u="1"/>
        <s v="1143814314715178" u="1"/>
        <s v="1343814314715016" u="1"/>
        <s v="7443814314715150" u="1"/>
        <s v="7843814314715401" u="1"/>
        <s v="5443814314715384" u="1"/>
        <s v="9143814314715270" u="1"/>
        <s v="7543814314715635" u="1"/>
        <s v="7743814314715623" u="1"/>
        <s v="6943814314715616" u="1"/>
        <s v="4443814314715591" u="1"/>
        <s v="1343814314715575" u="1"/>
        <s v="2243814314715555" u="1"/>
        <s v="2243814314715475" u="1"/>
        <s v="6743814314715455" u="1"/>
        <s v="3843814314715543" u="1"/>
        <s v="2243814314715521" u="1"/>
        <s v="7343814314715510" u="1"/>
        <s v="7543814314715537" u="1"/>
        <s v="3543814314715495" u="1"/>
        <s v="8443814314715506" u="1"/>
        <s v="8343814314715895" u="1"/>
        <s v="2543814314715886" u="1"/>
        <s v="5143814314715802" u="1"/>
        <s v="9143814314715925" u="1"/>
        <s v="0643814314715703" u="1"/>
        <s v="7343814314715935" u="1"/>
        <s v="3543814314715679" u="1"/>
        <s v="9143814314715689" u="1"/>
        <s v="5643814314715648" u="1"/>
        <s v="7843814314715666" u="1"/>
        <s v="9443814314715651" u="1"/>
        <s v="7843814314715815" u="1"/>
        <s v="6743814314715824" u="1"/>
        <s v="7443814314715834" u="1"/>
        <s v="2243814314715849" u="1"/>
        <s v="7443814314715863" u="1"/>
        <s v="4243814314715775" u="1"/>
        <s v="2943814314715764" u="1"/>
        <s v="4443814314715746" u="1"/>
        <s v="7443814314715720" u="1"/>
        <s v="7743814314715796" u="1"/>
        <s v="2243814314715694" u="1"/>
        <s v="9443814314715940" u="1"/>
        <s v="7443814314716045" u="1"/>
        <s v="7743814314715970" u="1"/>
        <s v="1343814314715955" u="1"/>
        <s v="7443814314716287" u="1"/>
        <s v="9143814314716228" u="1"/>
        <s v="8343814314716279" u="1"/>
        <s v="7443814314716264" u="1"/>
        <s v="0643814314716140" u="1"/>
        <s v="3543814314716155" u="1"/>
        <s v="5643814314716199" u="1"/>
        <s v="8443814314716184" u="1"/>
        <s v="9243814314716093" u="1"/>
        <s v="8343814314716129" u="1"/>
        <s v="1343814314716051" u="1"/>
        <s v="1343814314716114" u="1"/>
        <s v="7343814314716169" u="1"/>
        <s v="9443814314716357" u="1"/>
        <s v="7843814314714378" u="1"/>
        <s v="4943814314716327" u="1"/>
        <s v="2143814314716345" u="1"/>
        <s v="9543814314716515" u="1"/>
        <s v="5743814314714345" u="1"/>
        <s v="2143814314715432" u="1"/>
        <s v="7543814314716550" u="1"/>
        <s v="3543814314716541" u="1"/>
        <s v="0643814314716588" u="1"/>
        <s v="7543814314716566" u="1"/>
        <s v="9443814314716392" u="1"/>
        <s v="9443814314716386" u="1"/>
        <s v="7443814314716425" u="1"/>
        <s v="1143814314716414" u="1"/>
        <s v="7843814314716435" u="1"/>
        <s v="9443814314716449" u="1"/>
        <s v="1343814314716505" u="1"/>
        <s v="7243814314716300" u="1"/>
        <s v="1343814314716293" u="1"/>
        <s v="7543814314716848" u="1"/>
        <s v="8343814314716878" u="1"/>
        <s v="4443814314716867" u="1"/>
        <s v="2543814314716667" u="1"/>
        <s v="6043814314716679" u="1"/>
        <s v="1343814314716759" u="1"/>
        <s v="2543814314716696" u="1"/>
        <s v="9343814314716723" u="1"/>
        <s v="7443814314716805" u="1"/>
        <s v="7543814314716819" u="1"/>
        <s v="9243814314716784" u="1"/>
        <s v="7743814314716767" u="1"/>
        <s v="9143814314717159" u="1"/>
        <s v="8543814314717146" u="1"/>
        <s v="1343814314717189" u="1"/>
        <s v="5643814314717135" u="1"/>
        <s v="7243814314716915" u="1"/>
        <s v="1343814314716903" u="1"/>
        <s v="1343814314717108" u="1"/>
        <s v="7443814314716926" u="1"/>
        <s v="1343814314717166" u="1"/>
        <s v="9443814314716991" u="1"/>
        <s v="9343814314717010" u="1"/>
        <s v="2243814314717050" u="1"/>
        <s v="9343814314717078" u="1"/>
        <s v="1343814314717097" u="1"/>
        <s v="1343814314717477" u="1"/>
        <s v="7543814314717318" u="1"/>
        <s v="1343814314717454" u="1"/>
        <s v="1043814314717469" u="1"/>
        <s v="1343814314717419" u="1"/>
        <s v="8843814314717420" u="1"/>
        <s v="5643814314717435" u="1"/>
        <s v="7543814314717232" u="1"/>
        <s v="0643814314717219" u="1"/>
        <s v="4243814314717257" u="1"/>
        <s v="9443814314717242" u="1"/>
        <s v="7543814314717284" u="1"/>
        <s v="2943814314717332" u="1"/>
        <s v="7543814314717399" u="1"/>
        <s v="3543814314717385" u="1"/>
        <s v="4443814314717366" u="1"/>
        <s v="9443814314717370" u="1"/>
        <s v="4443814314717343" u="1"/>
        <s v="5443814314717637" u="1"/>
        <s v="2543814314717621" u="1"/>
        <s v="2543814314717552" u="1"/>
        <s v="7543814314717589" u="1"/>
        <s v="8943814314717577" u="1"/>
        <s v="3543814314717615" u="1"/>
        <s v="5243814314717505" u="1"/>
        <s v="4343814314712594" u="1"/>
        <s v="3443814314715999" u="1"/>
        <s v="6643814314712856" u="1"/>
        <s v="1343814314712870" u="1"/>
        <s v="0643814314713162" u="1"/>
        <s v="2943814314713585" u="1"/>
        <s v="8243814314713138" u="1"/>
        <s v="3443814314713043" u="1"/>
        <s v="6443814314713190" u="1"/>
        <s v="6043814314713466" u="1"/>
        <s v="2043814314713619" u="1"/>
        <s v="3143814314713670" u="1"/>
        <s v="7543814314713693" u="1"/>
        <s v="3143814314713645" u="1"/>
        <s v="3043814314713741" u="1"/>
        <s v="6443814314713776" u="1"/>
        <s v="8643814314713805" u="1"/>
        <s v="3243814314713815" u="1"/>
        <s v="3443814314713849" u="1"/>
        <s v="9543814314713861" u="1"/>
        <s v="3143814314714513" u="1"/>
        <s v="3343814314714478" u="1"/>
        <s v="1343814314714609" u="1"/>
        <s v="0643814314716012" u="1"/>
        <s v="4143814314716001" u="1"/>
        <s v="3343814314714772" u="1"/>
        <s v="6643814314714804" u="1"/>
        <s v="6543814314714796" u="1"/>
        <s v="2043814314715026" u="1"/>
        <s v="3443814314715302" u="1"/>
        <s v="2243814314715285" u="1"/>
        <s v="2043814314715412" u="1"/>
        <s v="4943814314715569" u="1"/>
        <s v="4043814314714972" u="1"/>
        <s v="9243814314715853" u="1"/>
        <s v="1343814314715759" u="1"/>
        <s v="3443814314715786" u="1"/>
        <s v="3143814314715968" u="1"/>
        <s v="6543814314716035" u="1"/>
        <s v="9243814314716254" u="1"/>
        <s v="9543814314716233" u="1"/>
        <s v="3143814314716133" u="1"/>
        <s v="3143814314716179" u="1"/>
        <s v="9543814314716204" u="1"/>
        <s v="8243814314716081" u="1"/>
        <s v="3043814314716107" u="1"/>
        <s v="4043814314716367" u="1"/>
        <s v="0643814314716520" u="1"/>
        <s v="7543814314716572" u="1"/>
        <s v="8043814314716473" u="1"/>
        <s v="6443814314716494" u="1"/>
        <s v="4743814314716489" u="1"/>
        <s v="8543814314716457" u="1"/>
        <s v="3143814314716605" u="1"/>
        <s v="9243814314716645" u="1"/>
        <s v="6843814314716625" u="1"/>
        <s v="3543814314716685" u="1"/>
        <s v="6443814314716735" u="1"/>
        <s v="3443814314717112" u="1"/>
        <s v="6643814314717120" u="1"/>
        <s v="8543814314716958" u="1"/>
        <s v="6443814314717004" u="1"/>
        <s v="4343814314717041" u="1"/>
        <s v="6943814314717196" u="1"/>
        <s v="3443814314717302" u="1"/>
        <s v="1343814314717448" u="1"/>
        <s v="6443814314717321" u="1"/>
        <s v="7543814314717537" u="1"/>
        <s v="7543814314717485" u="1"/>
        <s v="6543814314717208" u="1"/>
        <s v="3043814314717650" u="1"/>
        <s v="4043814314717563" u="1"/>
        <s v="2043814314713942" u="1"/>
        <s v="6643814314714948" u="1"/>
        <s v="4443814314715913" u="1"/>
        <s v="2043814314716717" u="1"/>
        <s v="2043814314717602" u="1"/>
        <s v="2043814314716988" u="1"/>
        <s v="2183814314001074" u="1"/>
        <s v="2183814314001068" u="1"/>
        <s v="8643814314717523" u="1"/>
        <s v="8443814314717938" u="1"/>
        <s v="9343814314717959" u="1"/>
        <s v="7443814314717984" u="1"/>
        <s v="9243814314718041" u="1"/>
        <s v="7643814314712753" u="1"/>
        <s v="6243814314712771" u="1"/>
        <s v="7643814314712839" u="1"/>
        <s v="4543814314718196" u="1"/>
        <s v="1643814314712888" u="1"/>
        <s v="3343814314717518" u="1"/>
        <s v="3343814314712933" u="1"/>
        <s v="5543814314718156" u="1"/>
        <s v="7843814314715355" u="1"/>
        <s v="7643814314713154" u="1"/>
        <s v="6543814314711773" u="1"/>
        <s v="6543814314717963" u="1"/>
        <s v="1943814314718061" u="1"/>
        <s v="2443814314713002" u="1"/>
        <s v="2743814314713281" u="1"/>
        <s v="1843814314713375" u="1"/>
        <s v="1943814314713395" u="1"/>
        <s v="8743814314713422" u="1"/>
        <s v="3743814314713454" u="1"/>
        <s v="5943814314713506" u="1"/>
        <s v="6243814314713523" u="1"/>
        <s v="4443814314713515" u="1"/>
        <s v="3743814314713530" u="1"/>
        <s v="6243814314713598" u="1"/>
        <s v="5943814314713627" u="1"/>
        <s v="4143814314713755" u="1"/>
        <s v="1943814314713838" u="1"/>
        <s v="2743814314713874" u="1"/>
        <s v="2443814314713906" u="1"/>
        <s v="8743814314713917" u="1"/>
        <s v="8543814314713929" u="1"/>
        <s v="8743814314713969" u="1"/>
        <s v="7343814314713958" u="1"/>
        <s v="2743814314713972" u="1"/>
        <s v="2943814314713990" u="1"/>
        <s v="4143814314713986" u="1"/>
        <s v="7343814314714002" u="1"/>
        <s v="3943814314714079" u="1"/>
        <s v="7943814314714058" u="1"/>
        <s v="0143814314714068" u="1"/>
        <s v="5143814314714020" u="1"/>
        <s v="9243814314714317" u="1"/>
        <s v="1343814314714016" u="1"/>
        <s v="2943814314714136" u="1"/>
        <s v="1343814314714143" u="1"/>
        <s v="5643814314714118" u="1"/>
        <s v="2943814314714107" u="1"/>
        <s v="0643814314714231" u="1"/>
        <s v="2943814314714303" u="1"/>
        <s v="3243814314714297" u="1"/>
        <s v="7443814314714275" u="1"/>
        <s v="7943814314714283" u="1"/>
        <s v="3043814314714263" u="1"/>
        <s v="7443814314714166" u="1"/>
        <s v="6743814314714156" u="1"/>
        <s v="1343814314714189" u="1"/>
        <s v="7043814314714207" u="1"/>
        <s v="8843814314714190" u="1"/>
        <s v="8343814314714175" u="1"/>
        <s v="1343814314714212" u="1"/>
        <s v="2143814314714098" u="1"/>
        <s v="1743814314714424" u="1"/>
        <s v="1343814314714431" u="1"/>
        <s v="3043814314714418" u="1"/>
        <s v="9243814314714398" u="1"/>
        <s v="3343814314714639" u="1"/>
        <s v="3343814314714328" u="1"/>
        <s v="8543814314714388" u="1"/>
        <s v="6443814314714355" u="1"/>
        <s v="4543814314714685" u="1"/>
        <s v="4143814314714911" u="1"/>
        <s v="8643814314714903" u="1"/>
        <s v="5943814314714938" u="1"/>
        <s v="8743814314714848" u="1"/>
        <s v="4543814314715005" u="1"/>
        <s v="3743814314715125" u="1"/>
        <s v="1743814314715142" u="1"/>
        <s v="5843814314715112" u="1"/>
        <s v="8643814314715229" u="1"/>
        <s v="3743814314715391" u="1"/>
        <s v="1843814314715369" u="1"/>
        <s v="1843814314715290" u="1"/>
        <s v="1843814314715588" u="1"/>
        <s v="3343814314717599" u="1"/>
        <s v="2443814314715463" u="1"/>
        <s v="3743814314714984" u="1"/>
        <s v="4543814314714991" u="1"/>
        <s v="5043814314715425" u="1"/>
        <s v="5943814314715443" u="1"/>
        <s v="5943814314715719" u="1"/>
        <s v="3743814314715736" u="1"/>
        <s v="6243814314715870" u="1"/>
        <s v="7643814314716217" u="1"/>
        <s v="8643814314716241" u="1"/>
        <s v="8743814314716065" u="1"/>
        <s v="6243814314716074" u="1"/>
        <s v="1843814314716375" u="1"/>
        <s v="7643814314716534" u="1"/>
        <s v="4143814314716462" u="1"/>
        <s v="4143814314716859" u="1"/>
        <s v="6243814314716834" u="1"/>
        <s v="6243814314716892" u="1"/>
        <s v="4543814314716639" u="1"/>
        <s v="8043814314716657" u="1"/>
        <s v="5943814314716702" u="1"/>
        <s v="5943814314716748" u="1"/>
        <s v="4143814314716796" u="1"/>
        <s v="3743814314716771" u="1"/>
        <s v="6243814314716932" u="1"/>
        <s v="3743814314716961" u="1"/>
        <s v="1843814314716974" u="1"/>
        <s v="7943814314717035" u="1"/>
        <s v="1843814314717029" u="1"/>
        <s v="1743814314717067" u="1"/>
        <s v="3743814314717085" u="1"/>
        <s v="8643814314717293" u="1"/>
        <s v="6243814314717275" u="1"/>
        <s v="8643814314717402" u="1"/>
        <s v="3343814314717495" u="1"/>
        <s v="5943814314717662" u="1"/>
        <s v="8743814314717641" u="1"/>
        <s v="1643814314717548" u="1"/>
        <s v="8343814314717671" u="1"/>
        <s v="3643814314717825" u="1"/>
        <s v="8543814314717866" u="1"/>
        <s v="1143814314718057" u="1"/>
        <s v="8543814314718090" u="1"/>
        <s v="4043814314718125" u="1"/>
        <s v="3143814314717818" u="1"/>
        <s v="6243814314713108" u="1"/>
        <s v="3843814314714036" u="1"/>
        <s v="3443814314714256" u="1"/>
        <s v="6243814314714546" u="1"/>
        <s v="8743814314714693" u="1"/>
        <s v="1543814314715908" u="1"/>
        <s v="6243814314716886" u="1"/>
        <s v="6243814314716949" u="1"/>
        <s v="6243814314717172" u="1"/>
        <s v="6924000041432155" u="1"/>
        <s v="4043814314717776" u="1"/>
        <s v="3843814314714226" u="1"/>
        <s v="1443814314714612" u="1"/>
        <s v="2743814314716610" u="1"/>
        <s v="2043814314717838" u="1"/>
        <s v="6243814314714454" u="1"/>
        <s v="4243814314718228" u="1"/>
        <s v="9143814314718245" u="1"/>
        <s v="8343814314718215" u="1"/>
        <s v="2943814314718303" u="1"/>
        <s v="2943814314711695" u="1"/>
        <s v="6543814314711755" u="1"/>
        <s v="2943814314711171" u="1"/>
        <s v="3143814314717801" u="1"/>
        <s v="0343814314710338" u="1"/>
        <s v="9443814314714046" u="1"/>
        <s v="7543814314714128" u="1"/>
        <s v="7543814314714400" u="1"/>
        <s v="2943814314714672" u="1"/>
        <s v="1343814314710448" u="1"/>
        <s v="3143814314715480" u="1"/>
        <s v="1343814314712402" u="1"/>
        <s v="2943814314716310" u="1"/>
        <s v="2943814314716401" u="1"/>
        <s v="5943814314710633" u="1"/>
        <s v="6924000041440514" u="1"/>
        <s v="2943814314717228" u="1"/>
        <s v="3843814314710094" u="1"/>
        <s v="4043814314710246" u="1"/>
        <s v="0943814314718325" u="1"/>
        <s v="3043814314718384" u="1"/>
        <s v="8343814314718377" u="1"/>
        <s v="6243814314717264" u="1"/>
        <s v="2183814314001137" u="1"/>
        <s v="5943814314718489" u="1"/>
        <s v="0643814314718755" u="1"/>
        <s v="7743814314718433" u="1"/>
        <s v="4543814314718576" u="1"/>
        <s v="0943814314718348" u="1"/>
        <s v="1643814314718364" u="1"/>
        <s v="7943814314718265" u="1"/>
        <s v="5743814314718410" u="1"/>
        <s v="3317777514351517" u="1"/>
        <s v="3143814314718628" u="1"/>
        <s v="2183814314001097" u="1"/>
        <s v="0643814314718761" u="1"/>
        <s v="0643814314718670" u="1"/>
        <s v="4543814314718651" u="1"/>
        <s v="2183814314001143" u="1"/>
        <s v="7543814314719170" u="1"/>
        <s v="7543814314718779" u="1"/>
        <s v="0643814314718784" u="1"/>
        <s v="6943814314719207" u="1"/>
        <s v="7543814314718399" u="1"/>
        <s v="5143814314718802" u="1"/>
        <s v="1943814314718527" u="1"/>
        <s v="4143814314718502" u="1"/>
        <s v="5043814314718713" u="1"/>
        <s v="6243814314719258" u="1"/>
        <s v="8943814314719145" u="1"/>
        <s v="5443814314718551" u="1"/>
        <s v="4543814314719030" u="1"/>
        <s v="8243814314719069" u="1"/>
        <s v="9543814314719112" u="1"/>
        <s v="3543814314719300" u="1"/>
        <s v="8243814314719075" u="1"/>
        <s v="2143814314719288" u="1"/>
        <s v="5043814314718696" u="1"/>
        <s v="1643814314719329" u="1"/>
        <s v="5243814314719355" u="1"/>
        <s v="6243814314719275" u="1"/>
        <s v="8143814314719245" u="1"/>
        <s v="0443814314719375" u="1"/>
        <s v="4543814314718668" u="1"/>
        <s v="1343814314719212" u="1"/>
        <s v="3343814314719334" u="1"/>
        <s v="9543814314719129" u="1"/>
        <s v="7743814314719387" u="1"/>
        <s v="5143814314718819" u="1"/>
        <s v="5143814314719566" u="1"/>
        <s v="2120237064575704" u="1"/>
        <s v="4043814314719545" u="1"/>
        <s v="2183814314001172" u="1"/>
        <s v="2183814314001150" u="1"/>
        <s v="7543814314719629" u="1"/>
        <s v="5143814314719612" u="1"/>
        <s v="1543814314719592" u="1"/>
        <s v="9243814314719749" u="1"/>
        <s v="2943814314719482" u="1"/>
        <s v="0543814314719516" u="1"/>
        <s v="4043814314719534" u="1"/>
        <s v="1743814314719500" u="1"/>
        <s v="4443814314719475" u="1"/>
        <s v="3443814314719580" u="1"/>
        <s v="5143814314719802" u="1"/>
        <s v="2943814314719453" u="1"/>
        <s v="2943814314719764" u="1"/>
        <s v="6243814314719644" u="1"/>
        <s v="6743814314719710" u="1"/>
        <s v="2043814314720011" u="1"/>
        <s v="8343814314719636" u="1"/>
        <s v="8743814314720292" u="1"/>
        <s v="2183814314001195" u="1"/>
        <s v="7543814314720188" u="1"/>
        <s v="7543814314720194" u="1"/>
        <s v="5143814314720009" u="1"/>
        <s v="2943814314719775" u="1"/>
        <s v="4543814314720090" u="1"/>
        <s v="4443814314719677" u="1"/>
        <s v="8643814314720145" u="1"/>
        <s v="1743814314719574" u="1"/>
        <s v="6743814314719732" u="1"/>
        <s v="3743814314719696" u="1"/>
        <s v="2043814314720070" u="1"/>
        <s v="8543814314720338" u="1"/>
        <s v="6543814314719755" u="1"/>
        <s v="6443814314720369" u="1"/>
        <s v="8543814314720420" u="1"/>
        <s v="5343814314720441" u="1"/>
        <s v="8143814314720437" u="1"/>
        <s v="8743814314720257" u="1"/>
        <s v="8643814314720116" u="1"/>
        <s v="3143814314720405" u="1"/>
        <s v="2243814314720172" u="1"/>
        <s v="6743814314719703" u="1"/>
        <s v="3043814314720461" u="1"/>
        <s v="2043814314720034" u="1"/>
        <s v="2943814314720167" u="1"/>
        <s v="3743814314720836" u="1"/>
        <s v="6443814314720882" u="1"/>
        <s v="2943814314721023" u="1"/>
        <s v="3443814314720870" u="1"/>
        <s v="5243814314720985" u="1"/>
        <s v="4543814314721054" u="1"/>
        <s v="2643814314720948" u="1"/>
        <s v="1243814314721004" u="1"/>
        <s v="2120235014367234" u="1"/>
        <s v="0943814314721085" u="1"/>
        <s v="4443814314721092" u="1"/>
        <s v="6443814314720916" u="1"/>
        <s v="2183814314001212" u="1"/>
        <s v="1643814314721135" u="1"/>
        <s v="0943814314721074" u="1"/>
        <s v="5143814314721171" u="1"/>
        <s v="4043814314721162" u="1"/>
        <s v="4443814314721110" u="1"/>
        <s v="4543814314721238" u="1"/>
        <s v="2120235014369990" u="1"/>
        <s v="2183814314001235" u="1"/>
        <s v="7543814314721326" u="1"/>
        <s v="7443814314721335" u="1"/>
        <s v="5943814314721353" u="1"/>
        <s v="7243814314721249" u="1"/>
        <s v="5043814314721289" u="1"/>
        <s v="8643814314721312" u="1"/>
        <s v="3843814314721384" u="1"/>
        <s v="1143814314721295" u="1"/>
        <s v="6843814314721535" u="1"/>
        <s v="3243814314721437" u="1"/>
        <s v="3743814314721519" u="1"/>
        <s v="9143814314721547" u="1"/>
        <s v="2943814314721392" u="1"/>
        <s v="8343814314721425" u="1"/>
        <s v="3543814314721400" u="1"/>
        <s v="2143814314721445" u="1"/>
        <s v="0143814314721491" u="1"/>
        <s v="3143814314721452" u="1"/>
        <s v="9343814314721414" u="1"/>
        <s v="6243814314721479" u="1"/>
        <s v="2183814314001241" u="1"/>
        <s v="2183814314001258" u="1"/>
        <s v="6643814314711055" u="1"/>
        <s v="2183814314001264" u="1"/>
        <s v="6843814314721615" u="1"/>
        <s v="3443814314721609" u="1"/>
        <s v="0143814314721583" u="1"/>
        <s v="9143814314721708" u="1"/>
        <s v="8643814314721577" u="1"/>
        <s v="1343814314721630" u="1"/>
        <s v="6443814314721670" u="1"/>
        <s v="3043814314721789" u="1"/>
        <s v="4043814314721749" u="1"/>
        <s v="2943814314721772" u="1"/>
        <s v="4043814314721657" u="1"/>
        <s v="7543814314721793" u="1"/>
        <s v="2123931000733092" u="1"/>
        <s v="2124040009999572" u="1"/>
        <s v="6343814314721902" u="1"/>
        <s v="7543814314721977" u="1"/>
        <s v="0643814314721924" u="1"/>
        <s v="2943814314721940" u="1"/>
        <s v="6743814314721960" u="1"/>
        <s v="0343814314721997" u="1"/>
        <s v="9543814314722016" u="1"/>
        <s v="2183815771000075" u="1"/>
        <s v="1343814314649652" u="1"/>
        <s v="7543814314651075" u="1"/>
        <s v="9343814314651105" u="1"/>
        <s v="5643814314650890" u="1"/>
        <s v="9443814314651027" u="1"/>
        <s v="7243814314653263" u="1"/>
        <s v="3343814314652015" u="1"/>
        <s v="2143814314654131" u="1"/>
        <s v="9343814314654170" u="1"/>
        <s v="3143814314652206" u="1"/>
        <s v="7843814314652090" u="1"/>
        <s v="3143814314652530" u="1"/>
        <s v="7543814314652173" u="1"/>
        <s v="8543814314652710" u="1"/>
        <s v="8343814314651928" u="1"/>
        <s v="4043814314654475" u="1"/>
        <s v="3743814314652965" u="1"/>
        <s v="8343814314652060" u="1"/>
        <s v="6443814314652285" u="1"/>
        <s v="3143814314656189" u="1"/>
        <s v="7643814314657302" u="1"/>
        <s v="0143814314655654" u="1"/>
        <s v="0643814314657264" u="1"/>
        <s v="6743814314657074" u="1"/>
        <s v="0643814314657385" u="1"/>
        <s v="6343814314657220" u="1"/>
        <s v="2943814314656463" u="1"/>
        <s v="7543814314654864" u="1"/>
        <s v="7843814314656371" u="1"/>
        <s v="1443814314655674" u="1"/>
        <s v="3143814314656275" u="1"/>
        <s v="2143814314654908" u="1"/>
        <s v="7543814314656806" u="1"/>
        <s v="3243814314655451" u="1"/>
        <s v="0243814314655030" u="1"/>
        <s v="7843814314656428" u="1"/>
        <s v="4543814314656586" u="1"/>
        <s v="6943814314656735" u="1"/>
        <s v="1443814314655737" u="1"/>
        <s v="7543814314655311" u="1"/>
        <s v="7243814314655499" u="1"/>
        <s v="3443814314657139" u="1"/>
        <s v="3143814314657327" u="1"/>
        <s v="3043814314656280" u="1"/>
        <s v="7843814314656653" u="1"/>
        <s v="0643814314657166" u="1"/>
        <s v="7843814314656912" u="1"/>
        <s v="5043814314656781" u="1"/>
        <s v="3743814314655350" u="1"/>
        <s v="7543814314654956" u="1"/>
        <s v="5843814314657590" u="1"/>
        <s v="6543814314657685" u="1"/>
        <s v="0243814314657743" u="1"/>
        <s v="8543814314657127" u="1"/>
        <s v="6243814314655873" u="1"/>
        <s v="0643814314659150" u="1"/>
        <s v="1343814314658838" u="1"/>
        <s v="4143814314659057" u="1"/>
        <s v="6043814314658205" u="1"/>
        <s v="1343814314658855" u="1"/>
        <s v="0843814314659205" u="1"/>
        <s v="7343814314658409" u="1"/>
        <s v="3643814314659369" u="1"/>
        <s v="8443814314659073" u="1"/>
        <s v="7417777511453438" u="1"/>
        <s v="3443814314659272" u="1"/>
        <s v="9243814314659189" u="1"/>
        <s v="3243814314659664" u="1"/>
        <s v="3143814314660024" u="1"/>
        <s v="1943814314659905" u="1"/>
        <s v="7443814314660450" u="1"/>
        <s v="0143814314659251" u="1"/>
        <s v="6243814314660414" u="1"/>
        <s v="7543814314659432" u="1"/>
        <s v="3043814314658929" u="1"/>
        <s v="7143814314660308" u="1"/>
        <s v="0743814314659756" u="1"/>
        <s v="5943814314660288" u="1"/>
        <s v="1443814314660215" u="1"/>
        <s v="6443814314660275" u="1"/>
        <s v="0643814314659857" u="1"/>
        <s v="4943814314660564" u="1"/>
        <s v="8543814314659778" u="1"/>
        <s v="8343814314659992" u="1"/>
        <s v="8343814314660251" u="1"/>
        <s v="0643814314660053" u="1"/>
        <s v="7543814314660336" u="1"/>
        <s v="3843814314661526" u="1"/>
        <s v="9143814314661407" u="1"/>
        <s v="5143814314660388" u="1"/>
        <s v="7743814314660572" u="1"/>
        <s v="7443814314660506" u="1"/>
        <s v="0943814314660625" u="1"/>
        <s v="7443814314661541" u="1"/>
        <s v="3143814314661502" u="1"/>
        <s v="2120237064085915" u="1"/>
        <s v="2124017007409555" u="1"/>
        <s v="2124011001576960" u="1"/>
        <s v="7643814314661696" u="1"/>
        <s v="2943814314661033" u="1"/>
        <s v="2443814314661025" u="1"/>
        <s v="3543814314660835" u="1"/>
        <s v="3743814314660881" u="1"/>
        <s v="8243814314660939" u="1"/>
        <s v="4043814314661932" u="1"/>
        <s v="2183814314000845" u="1"/>
        <s v="2120236025402167" u="1"/>
        <s v="5917777304913633" u="1"/>
        <s v="9243814314649430" u="1"/>
        <s v="4743814314662449" u="1"/>
        <s v="6043814314661812" u="1"/>
        <s v="0643814314661329" u="1"/>
        <s v="6943814314652816" u="1"/>
        <s v="7543814314658750" u="1"/>
        <s v="0343814314652642" u="1"/>
        <s v="8243814314660945" u="1"/>
        <s v="1343814314658314" u="1"/>
        <s v="7443814314662495" u="1"/>
        <s v="7543814314655370" u="1"/>
        <s v="3343814314662536" u="1"/>
        <s v="3043814314662420" u="1"/>
        <s v="7843814314656388" u="1"/>
        <s v="3343814314652027" u="1"/>
        <s v="4343814314662393" u="1"/>
        <s v="7343814314661953" u="1"/>
        <s v="5443814314652774" u="1"/>
        <s v="2943814314658785" u="1"/>
        <s v="3543814314660841" u="1"/>
        <s v="2943814314660407" u="1"/>
        <s v="4543814314652230" u="1"/>
        <s v="8143814314649909" u="1"/>
        <s v="1743814314661442" u="1"/>
        <s v="1843814314659949" u="1"/>
        <s v="3543814314658879" u="1"/>
        <s v="1043814314662251" u="1"/>
        <s v="7643814314661680" u="1"/>
        <s v="9243814314662767" u="1"/>
        <s v="1143814314661893" u="1"/>
        <s v="3743814314655337" u="1"/>
        <s v="8743814314660313" u="1"/>
        <s v="7843814314656699" u="1"/>
        <s v="4743814314661386" u="1"/>
        <s v="2943814314649835" u="1"/>
        <s v="9243814314656759" u="1"/>
        <s v="4843814314657571" u="1"/>
        <s v="4243814314661148" u="1"/>
        <s v="7543814314652155" u="1"/>
        <s v="6643814314662747" u="1"/>
        <s v="3643814314649747" u="1"/>
        <s v="0743814314660637" u="1"/>
        <s v="5843814314657605" u="1"/>
        <s v="7843814314658797" u="1"/>
        <s v="1343814314658844" u="1"/>
        <s v="4543814314652413" u="1"/>
        <s v="0843814314659190" u="1"/>
        <s v="9143814314656618" u="1"/>
        <s v="6543814314657662" u="1"/>
        <s v="4943814314657274" u="1"/>
        <s v="6843814314657946" u="1"/>
        <s v="9543814314658986" u="1"/>
        <s v="6143814314657565" u="1"/>
        <s v="5643814314662500" u="1"/>
        <s v="8443814314658764" u="1"/>
        <s v="4443814314649783" u="1"/>
        <s v="5143814314655207" u="1"/>
        <s v="6743814314661185" u="1"/>
        <s v="9543814314658001" u="1"/>
        <s v="1343814314660805" u="1"/>
        <s v="3143814314660295" u="1"/>
        <s v="2243814314660907" u="1"/>
        <s v="9543814314653100" u="1"/>
        <s v="3343814314653413" u="1"/>
        <s v="4443814314660919" u="1"/>
        <s v="5943814314662030" u="1"/>
        <s v="2643814314652639" u="1"/>
        <s v="3543814314660829" u="1"/>
        <s v="6743814314652598" u="1"/>
        <s v="1443814314662457" u="1"/>
        <s v="7843814314657405" u="1"/>
        <s v="6943814314661346" u="1"/>
        <s v="3743814314649970" u="1"/>
        <s v="9543814314658462" u="1"/>
        <s v="2343814314662167" u="1"/>
        <s v="7843814314656411" u="1"/>
        <s v="4043814314661074" u="1"/>
        <s v="7543814314662808" u="1"/>
        <s v="7843814314662885" u="1"/>
        <s v="2443814314662187" u="1"/>
        <s v="4443814314652399" u="1"/>
        <s v="4143814314659028" u="1"/>
        <s v="5043814314661218" u="1"/>
        <s v="7643814314661655" u="1"/>
        <s v="8343814314662026" u="1"/>
        <s v="5643814314655295" u="1"/>
        <s v="2643814314660434" u="1"/>
        <s v="3343814314658528" u="1"/>
        <s v="7443814314662541" u="1"/>
        <s v="4443814314655232" u="1"/>
        <s v="2243814314658243" u="1"/>
        <s v="3543814314658482" u="1"/>
        <s v="4343814314661289" u="1"/>
        <s v="7143814314662821" u="1"/>
        <s v="8343814314660135" u="1"/>
        <s v="4243814314652682" u="1"/>
        <s v="7843814314652105" u="1"/>
        <s v="3743814314660875" u="1"/>
        <s v="3143814314652546" u="1"/>
        <s v="1743814314662056" u="1"/>
        <s v="6543814314662525" u="1"/>
        <s v="1243814314660982" u="1"/>
        <s v="7643814314661125" u="1"/>
        <s v="6743814314661099" u="1"/>
        <s v="6043814314658194" u="1"/>
        <s v="4543814314649768" u="1"/>
        <s v="3643814314659381" u="1"/>
        <s v="1443814314655812" u="1"/>
        <s v="6943814314656724" u="1"/>
        <s v="5143814314653005" u="1"/>
        <s v="8343814314662124" u="1"/>
        <s v="3343814314659868" u="1"/>
        <s v="3143814314660427" u="1"/>
        <s v="8443814314659096" u="1"/>
        <s v="7343814314660580" u="1"/>
        <s v="3543814314661052" u="1"/>
        <s v="1443814314655750" u="1"/>
        <s v="1643814314661779" u="1"/>
        <s v="9243814314656995" u="1"/>
        <s v="7543814314660745" u="1"/>
        <s v="1843814314649924" u="1"/>
        <s v="1343814314659285" u="1"/>
        <s v="8543814314652703" u="1"/>
        <s v="0343814314657204" u="1"/>
        <s v="7443814314660656" u="1"/>
        <s v="1743814314649524" u="1"/>
        <s v="6743814314661590" u="1"/>
        <s v="6843814314661270" u="1"/>
        <s v="3843814314661785" u="1"/>
        <s v="6843814314659295" u="1"/>
        <s v="9243814314657051" u="1"/>
        <s v="6843814314649875" u="1"/>
        <s v="3543814314649675" u="1"/>
        <s v="1143814314661461" u="1"/>
        <s v="3843814314656484" u="1"/>
        <s v="6943814314656321" u="1"/>
        <s v="5643814314661672" u="1"/>
        <s v="7443814314660691" u="1"/>
        <s v="8043814314650074" u="1"/>
        <s v="8343814314652076" u="1"/>
        <s v="4443814314658930" u="1"/>
        <s v="4443814314659883" u="1"/>
        <s v="9243814314662780" u="1"/>
        <s v="8743814314657242" u="1"/>
        <s v="6543814314661756" u="1"/>
        <s v="8343814314659970" u="1"/>
        <s v="2143814314662732" u="1"/>
        <s v="6343814314655639" u="1"/>
        <s v="2743814314660615" u="1"/>
        <s v="5643814314649541" u="1"/>
        <s v="7843814314656929" u="1"/>
        <s v="2143814314662703" u="1"/>
        <s v="2643814314653576" u="1"/>
        <s v="2543814314657798" u="1"/>
        <s v="7443814314653135" u="1"/>
        <s v="7943814314655910" u="1"/>
        <s v="6243814314655867" u="1"/>
        <s v="7543814314659403" u="1"/>
        <s v="9543814314653053" u="1"/>
        <s v="6743814314649469" u="1"/>
        <s v="6943814314661162" u="1"/>
        <s v="3143814314649810" u="1"/>
        <s v="2743814314657475" u="1"/>
        <s v="3443814314657145" u="1"/>
        <s v="1443814314657461" u="1"/>
        <s v="5043814314662955" u="1"/>
        <s v="9243814314662375" u="1"/>
        <s v="4943814314662300" u="1"/>
        <s v="7143814314649720" u="1"/>
        <s v="8343814314660245" u="1"/>
        <s v="1143814314649930" u="1"/>
        <s v="8343814314662084" u="1"/>
        <s v="4443814314662840" u="1"/>
        <s v="1443814314660117" u="1"/>
        <s v="7443814314662909" u="1"/>
        <s v="0643814314652448" u="1"/>
        <s v="1343814314660662" u="1"/>
        <s v="6243814314662149" u="1"/>
        <s v="7543814314653547" u="1"/>
        <s v="5043814314662587" u="1"/>
        <s v="3243814314659923" u="1"/>
        <s v="3543814314658044" u="1"/>
        <s v="5143814314657069" u="1"/>
        <s v="1343814314659343" u="1"/>
        <s v="7643814314661483" u="1"/>
        <s v="5943814314653234" u="1"/>
        <s v="7543814314660866" u="1"/>
        <s v="4443814314660990" u="1"/>
        <s v="5643814314658170" u="1"/>
        <s v="1343814314649630" u="1"/>
        <s v="0643814314657189" u="1"/>
        <s v="3743814314652959" u="1"/>
        <s v="4943814314660783" u="1"/>
        <s v="1443814314661238" u="1"/>
        <s v="6443814314658233" u="1"/>
        <s v="3143814314662577" u="1"/>
        <s v="5343814314656299" u="1"/>
        <s v="5343814314657823" u="1"/>
        <s v="7543814314661105" u="1"/>
        <s v="5643814314661983" u="1"/>
        <s v="6443814314658423" u="1"/>
        <s v="8343814314659842" u="1"/>
        <s v="7643814314655262" u="1"/>
        <s v="9343814314655923" u="1"/>
        <s v="2643814314660470" u="1"/>
        <s v="0343814314649645" u="1"/>
        <s v="2120234017092124" u="1"/>
        <s v="2124011001577745" u="1"/>
        <s v="7543814314662365" u="1"/>
        <s v="9143814314662298" u="1"/>
        <s v="7543814314661255" u="1"/>
        <s v="4343814314661393" u="1"/>
        <s v="7543814314657616" u="1"/>
        <s v="3343814314659570" u="1"/>
        <s v="3143814314659955" u="1"/>
        <s v="7543814314660682" u="1"/>
        <s v="7543814314653115" u="1"/>
        <s v="7543814314656812" u="1"/>
        <s v="8343814314661971" u="1"/>
        <s v="7143814314657865" u="1"/>
        <s v="7543814314650017" u="1"/>
        <s v="3143814314663139" u="1"/>
        <s v="7543814314661825" u="1"/>
        <s v="0643814314660035" u="1"/>
        <s v="8643814314663615" u="1"/>
        <s v="1143814314649508" u="1"/>
        <s v="7543814314661618" u="1"/>
        <s v="2943814314661420" u="1"/>
        <s v="7543814314661209" u="1"/>
        <s v="6443814314663505" u="1"/>
        <s v="7543814314661561" u="1"/>
        <s v="7843814314663269" u="1"/>
        <s v="7543814314656835" u="1"/>
        <s v="7543814314654403" u="1"/>
        <s v="7543814314652725" u="1"/>
        <s v="7543814314662866" u="1"/>
        <s v="6843814314663447" u="1"/>
        <s v="8343814314660095" u="1"/>
        <s v="7543814314657812" u="1"/>
        <s v="7543814314649706" u="1"/>
        <s v="7543814314652864" u="1"/>
        <s v="5143814314662601" u="1"/>
        <s v="5643814314662073" u="1"/>
        <s v="7543814314654410" u="1"/>
        <s v="7543814314659005" u="1"/>
        <s v="4043814314662644" u="1"/>
        <s v="7543814314653155" u="1"/>
        <s v="7543814314661578" u="1"/>
        <s v="7543814314654155" u="1"/>
        <s v="5443814314662684" u="1"/>
        <s v="7543814314655180" u="1"/>
        <s v="7543814314657841" u="1"/>
        <s v="7543814314661850" u="1"/>
        <s v="6343814314662359" u="1"/>
        <s v="4043814314661926" u="1"/>
        <s v="6343814314662320" u="1"/>
        <s v="8043814314659609" u="1"/>
        <s v="2183814314000857" u="1"/>
        <s v="2124023009750964" u="1"/>
        <s v="3017777404819809" u="1"/>
        <s v="9243814314664312" u="1"/>
        <s v="9243814314664485" u="1"/>
        <s v="6043814314661806" u="1"/>
        <s v="6943814314652800" u="1"/>
        <s v="0343814314652665" u="1"/>
        <s v="8243814314660968" u="1"/>
        <s v="4443814314655255" u="1"/>
        <s v="9243814314663456" u="1"/>
        <s v="2643814314653455" u="1"/>
        <s v="1343814314658308" u="1"/>
        <s v="7443814314666339" u="1"/>
        <s v="7443814314662466" u="1"/>
        <s v="6643814314665190" u="1"/>
        <s v="7543814314654875" u="1"/>
        <s v="3843814314655600" u="1"/>
        <s v="5943814314664052" u="1"/>
        <s v="6743814314654258" u="1"/>
        <s v="3843814314664175" u="1"/>
        <s v="7543814314657645" u="1"/>
        <s v="5043814314655723" u="1"/>
        <s v="9543814314663078" u="1"/>
        <s v="2243814314664308" u="1"/>
        <s v="9443814314666473" u="1"/>
        <s v="7843814314656394" u="1"/>
        <s v="1343814314651160" u="1"/>
        <s v="1443814314660209" u="1"/>
        <s v="7343814314661947" u="1"/>
        <s v="3143814314656264" u="1"/>
        <s v="5443814314665488" u="1"/>
        <s v="2943814314658774" u="1"/>
        <s v="3343814314659563" u="1"/>
        <s v="2943814314663649" u="1"/>
        <s v="4543814314652223" u="1"/>
        <s v="2143814314654148" u="1"/>
        <s v="2143814314654914" u="1"/>
        <s v="6243814314656239" u="1"/>
        <s v="2943814314665223" u="1"/>
        <s v="1243814314651536" u="1"/>
        <s v="1843814314659932" u="1"/>
        <s v="4443814314664395" u="1"/>
        <s v="3543814314658885" u="1"/>
        <s v="7643814314661707" u="1"/>
        <s v="5043814314664414" u="1"/>
        <s v="8543814314664953" u="1"/>
        <s v="4743814314651833" u="1"/>
        <s v="7543814314665394" u="1"/>
        <s v="5843814314655796" u="1"/>
        <s v="3343814314651413" u="1"/>
        <s v="7543814314655005" u="1"/>
        <s v="7343814314665573" u="1"/>
        <s v="7543814314665561" u="1"/>
        <s v="3743814314655343" u="1"/>
        <s v="8743814314660320" u="1"/>
        <s v="3343814314664248" u="1"/>
        <s v="7543814314651645" u="1"/>
        <s v="7843814314656700" u="1"/>
        <s v="9243814314656742" u="1"/>
        <s v="7843814314663925" u="1"/>
        <s v="2143814314655471" u="1"/>
        <s v="4843814314657588" u="1"/>
        <s v="7543814314654940" u="1"/>
        <s v="1343814314653026" u="1"/>
        <s v="2943814314664355" u="1"/>
        <s v="3043814314665102" u="1"/>
        <s v="3443814314665602" u="1"/>
        <s v="8343814314651970" u="1"/>
        <s v="7143814314657859" u="1"/>
        <s v="3143814314656206" u="1"/>
        <s v="6943814314652747" u="1"/>
        <s v="9343814314654192" u="1"/>
        <s v="7543814314651069" u="1"/>
        <s v="9143814314651808" u="1"/>
        <s v="7543814314663578" u="1"/>
        <s v="3543814314665265" u="1"/>
        <s v="1243814314664935" u="1"/>
        <s v="7843814314658825" u="1"/>
        <s v="3043814314664465" u="1"/>
        <s v="1343814314658867" u="1"/>
        <s v="7543814314661048" u="1"/>
        <s v="7543814314653829" u="1"/>
        <s v="1343814314651913" u="1"/>
        <s v="4543814314652407" u="1"/>
        <s v="7643814314657291" u="1"/>
        <s v="0843814314659223" u="1"/>
        <s v="7543814314653363" u="1"/>
        <s v="9143814314656601" u="1"/>
        <s v="7543814314651697" u="1"/>
        <s v="9343814314651128" u="1"/>
        <s v="4443814314665188" u="1"/>
        <s v="1943814314655715" u="1"/>
        <s v="6943814314665058" u="1"/>
        <s v="1943814314664840" u="1"/>
        <s v="4043814314664720" u="1"/>
        <s v="1943814314653635" u="1"/>
        <s v="4943814314657285" u="1"/>
        <s v="3143814314663168" u="1"/>
        <s v="6843814314664862" u="1"/>
        <s v="9543814314658970" u="1"/>
        <s v="7743814314651472" u="1"/>
        <s v="6143814314657559" u="1"/>
        <s v="1743814314665321" u="1"/>
        <s v="3843814314666428" u="1"/>
        <s v="5143814314655213" u="1"/>
        <s v="6743814314661174" u="1"/>
        <s v="9543814314657992" u="1"/>
        <s v="6743814314663024" u="1"/>
        <s v="7343814314665291" u="1"/>
        <s v="7443814314663790" u="1"/>
        <s v="1343814314660790" u="1"/>
        <s v="8043814314663548" u="1"/>
        <s v="2243814314660896" u="1"/>
        <s v="9543814314653099" u="1"/>
        <s v="0243814314657737" u="1"/>
        <s v="3343814314653407" u="1"/>
        <s v="9243814314664669" u="1"/>
        <s v="4443814314660925" u="1"/>
        <s v="7043814314654380" u="1"/>
        <s v="3943814314654826" u="1"/>
        <s v="9143814314665148" u="1"/>
        <s v="3843814314655708" u="1"/>
        <s v="5943814314662046" u="1"/>
        <s v="7543814314662935" u="1"/>
        <s v="9543814314654842" u="1"/>
        <s v="2643814314652622" u="1"/>
        <s v="7543814314663751" u="1"/>
        <s v="3543814314660812" u="1"/>
        <s v="0243814314655017" u="1"/>
        <s v="6743814314652581" u="1"/>
        <s v="7843814314657428" u="1"/>
        <s v="5043814314662980" u="1"/>
        <s v="2143814314664381" u="1"/>
        <s v="8643814314663604" u="1"/>
        <s v="9543814314658456" u="1"/>
        <s v="2343814314662155" u="1"/>
        <s v="4443814314659890" u="1"/>
        <s v="4043814314661085" u="1"/>
        <s v="3843814314664808" u="1"/>
        <s v="7543814314664434" u="1"/>
        <s v="7543814314655173" u="1"/>
        <s v="3443814314656548" u="1"/>
        <s v="6743814314654720" u="1"/>
        <s v="2443814314662193" u="1"/>
        <s v="6743814314657085" u="1"/>
        <s v="3343814314663951" u="1"/>
        <s v="4143814314659034" u="1"/>
        <s v="5043814314661224" u="1"/>
        <s v="7543814314661624" u="1"/>
        <s v="7643814314661644" u="1"/>
        <s v="8343814314662010" u="1"/>
        <s v="3143814314652195" u="1"/>
        <s v="5643814314655284" u="1"/>
        <s v="3343814314658511" u="1"/>
        <s v="7043814314661536" u="1"/>
        <s v="4443814314655226" u="1"/>
        <s v="3543814314658499" u="1"/>
        <s v="2243814314666366" u="1"/>
        <s v="8343814314660124" u="1"/>
        <s v="1443814314663215" u="1"/>
        <s v="3143814314666404" u="1"/>
        <s v="4243814314652676" u="1"/>
        <s v="1743814314653320" u="1"/>
        <s v="6543814314662514" u="1"/>
        <s v="6143814314664331" u="1"/>
        <s v="7643814314651193" u="1"/>
        <s v="7843814314663298" u="1"/>
        <s v="1243814314660976" u="1"/>
        <s v="1443814314664895" u="1"/>
        <s v="4043814314665454" u="1"/>
        <s v="1443814314655829" u="1"/>
        <s v="6643814314664592" u="1"/>
        <s v="6943814314654309" u="1"/>
        <s v="8343814314662118" u="1"/>
        <s v="8443814314659080" u="1"/>
        <s v="7443814314660512" u="1"/>
        <s v="4943814314663345" u="1"/>
        <s v="7343814314660607" u="1"/>
        <s v="9243814314664617" u="1"/>
        <s v="8343814314664285" u="1"/>
        <s v="1343814314664640" u="1"/>
        <s v="1443814314655743" u="1"/>
        <s v="1643814314661762" u="1"/>
        <s v="8443814314653672" u="1"/>
        <s v="6443814314663523" u="1"/>
        <s v="7443814314654619" u="1"/>
        <s v="7243814314653270" u="1"/>
        <s v="7543814314660739" u="1"/>
        <s v="7543814314665169" u="1"/>
        <s v="0343814314657193" u="1"/>
        <s v="2643814314664457" u="1"/>
        <s v="7443814314660640" u="1"/>
        <s v="6443814314660264" u="1"/>
        <s v="7543814314665083" u="1"/>
        <s v="6743814314661583" u="1"/>
        <s v="7843814314663281" u="1"/>
        <s v="6443814314652377" u="1"/>
        <s v="4443814314658969" u="1"/>
        <s v="3843814314661797" u="1"/>
        <s v="7543814314656829" u="1"/>
        <s v="2943814314664027" u="1"/>
        <s v="3543814314653815" u="1"/>
        <s v="6843814314659301" u="1"/>
        <s v="3443814314666222" u="1"/>
        <s v="7443814314658591" u="1"/>
        <s v="7543814314650829" u="1"/>
        <s v="5643814314650905" u="1"/>
        <s v="3843814314656501" u="1"/>
        <s v="1343814314655406" u="1"/>
        <s v="5943814314655804" u="1"/>
        <s v="5643814314661666" u="1"/>
        <s v="7443814314660725" u="1"/>
        <s v="1343814314664754" u="1"/>
        <s v="7543814314654392" u="1"/>
        <s v="1743814314665217" u="1"/>
        <s v="4443814314658946" u="1"/>
        <s v="4443814314657042" u="1"/>
        <s v="1843814314654212" u="1"/>
        <s v="4443814314666460" u="1"/>
        <s v="6843814314663435" u="1"/>
        <s v="6443814314664828" u="1"/>
        <s v="3743814314655855" u="1"/>
        <s v="8343814314659986" u="1"/>
        <s v="6343814314655645" u="1"/>
        <s v="3543814314654551" u="1"/>
        <s v="8343814314652122" u="1"/>
        <s v="1443814314663808" u="1"/>
        <s v="5943814314664915" u="1"/>
        <s v="9243814314653995" u="1"/>
        <s v="8343814314660084" u="1"/>
        <s v="4743814314664220" u="1"/>
        <s v="7343814314654835" u="1"/>
        <s v="4443814314650848" u="1"/>
        <s v="4443814314650917" u="1"/>
        <s v="7843814314656987" u="1"/>
        <s v="6043814314651159" u="1"/>
        <s v="2143814314666254" u="1"/>
        <s v="9243814314663208" u="1"/>
        <s v="2543814314657775" u="1"/>
        <s v="7643814314652008" u="1"/>
        <s v="3543814314661639" u="1"/>
        <s v="7543814314657806" u="1"/>
        <s v="6343814314663394" u="1"/>
        <s v="7943814314655903" u="1"/>
        <s v="1443814314664405" u="1"/>
        <s v="6243814314655896" u="1"/>
        <s v="7543814314659392" u="1"/>
        <s v="9543814314653047" u="1"/>
        <s v="5943814314656165" u="1"/>
        <s v="7543814314666342" u="1"/>
        <s v="7543814314655305" u="1"/>
        <s v="7543814314652858" u="1"/>
        <s v="8343814314651934" u="1"/>
        <s v="7243814314655522" u="1"/>
        <s v="3843814314653697" u="1"/>
        <s v="7543814314651455" u="1"/>
        <s v="6943814314661156" u="1"/>
        <s v="6443814314664978" u="1"/>
        <s v="5743814314663409" u="1"/>
        <s v="5143814314665595" u="1"/>
        <s v="2743814314657481" u="1"/>
        <s v="3543814314653793" u="1"/>
        <s v="3443814314657151" u="1"/>
        <s v="7243814314665370" u="1"/>
        <s v="5443814314661511" u="1"/>
        <s v="2943814314654797" u="1"/>
        <s v="6243814314664719" u="1"/>
        <s v="6243814314653965" u="1"/>
        <s v="6343814314657236" u="1"/>
        <s v="7543814314655155" u="1"/>
        <s v="4443814314653733" u="1"/>
        <s v="2943814314663309" u="1"/>
        <s v="2643814314664578" u="1"/>
        <s v="4043814314654481" u="1"/>
        <s v="5643814314665435" u="1"/>
        <s v="2943814314666190" u="1"/>
        <s v="8043814314659615" u="1"/>
        <s v="8343814314660239" u="1"/>
        <s v="6643814314653221" u="1"/>
        <s v="3443814314665412" u="1"/>
        <s v="5143814314662105" u="1"/>
        <s v="4943814314660541" u="1"/>
        <s v="6443814314664569" u="1"/>
        <s v="3743814314663235" u="1"/>
        <s v="6443814314665039" u="1"/>
        <s v="8343814314662095" u="1"/>
        <s v="6243814314651556" u="1"/>
        <s v="3543814314656142" u="1"/>
        <s v="7543814314666445" u="1"/>
        <s v="1443814314660105" u="1"/>
        <s v="5043814314664996" u="1"/>
        <s v="2643814314663411" u="1"/>
        <s v="3443814314666200" u="1"/>
        <s v="8543814314659761" u="1"/>
        <s v="3043814314665494" u="1"/>
        <s v="7543814314654432" u="1"/>
        <s v="1443814314663825" u="1"/>
        <s v="7443814314664529" u="1"/>
        <s v="1343814314660679" u="1"/>
        <s v="1343814314663627" u="1"/>
        <s v="6243814314662132" u="1"/>
        <s v="7543814314658991" u="1"/>
        <s v="7543814314664682" u="1"/>
        <s v="7543814314653535" u="1"/>
        <s v="6343814314663123" u="1"/>
        <s v="7643814314665356" u="1"/>
        <s v="3243814314659917" u="1"/>
        <s v="8543814314664135" u="1"/>
        <s v="3543814314658038" u="1"/>
        <s v="7543814314653144" u="1"/>
        <s v="4443814314654537" u="1"/>
        <s v="8543814314664129" u="1"/>
        <s v="1343814314659337" u="1"/>
        <s v="6143814314663187" u="1"/>
        <s v="5943814314653245" u="1"/>
        <s v="8343814314652992" u="1"/>
        <s v="7543814314660850" u="1"/>
        <s v="6943814314663248" u="1"/>
        <s v="4443814314661009" u="1"/>
        <s v="8143814314665245" u="1"/>
        <s v="5643814314658186" u="1"/>
        <s v="8743814314654858" u="1"/>
        <s v="2943814314656457" u="1"/>
        <s v="4443814314663326" u="1"/>
        <s v="2443814314661014" u="1"/>
        <s v="7543814314654455" u="1"/>
        <s v="7843814314656647" u="1"/>
        <s v="5943814314654574" u="1"/>
        <s v="3343814314663657" u="1"/>
        <s v="3143814314663813" u="1"/>
        <s v="4943814314660777" u="1"/>
        <s v="9543814314653485" u="1"/>
        <s v="1843814314663053" u="1"/>
        <s v="6443814314665621" u="1"/>
        <s v="3643814314666158" u="1"/>
        <s v="7543814314664872" u="1"/>
        <s v="8343814314666176" u="1"/>
        <s v="5143814314663555" u="1"/>
        <s v="3143814314662565" u="1"/>
        <s v="5343814314657830" u="1"/>
        <s v="7543814314654167" u="1"/>
        <s v="4243814314655105" u="1"/>
        <s v="5443814314662661" u="1"/>
        <s v="7543814314663002" u="1"/>
        <s v="5643814314662009" u="1"/>
        <s v="6443814314658430" u="1"/>
        <s v="8343814314659836" u="1"/>
        <s v="1343814314656350" u="1"/>
        <s v="5443814314664102" u="1"/>
        <s v="6143814314654686" u="1"/>
        <s v="7543814314655052" u="1"/>
        <s v="7543814314653864" u="1"/>
        <s v="9343814314656111" u="1"/>
        <s v="9343814314654335" u="1"/>
        <s v="8217777405404281" u="1"/>
        <s v="7417777511453398" u="1"/>
        <s v="3143814314664266" u="1"/>
        <s v="1343814314651677" u="1"/>
        <s v="3343814314654816" u="1"/>
        <s v="0643814314656315" u="1"/>
        <s v="4543814314656570" u="1"/>
        <s v="8343814314652053" u="1"/>
        <s v="9243814314658680" u="1"/>
        <s v="0643814314657172" u="1"/>
        <s v="9443814314651851" u="1"/>
        <s v="8283814314000863" u="1"/>
        <s v="0643814314663491" u="1"/>
        <s v="2043814314664080" u="1"/>
        <s v="4043814314661903" u="1"/>
        <s v="3143814314659961" u="1"/>
        <s v="1143814314661887" u="1"/>
        <s v="8343814314661965" u="1"/>
        <s v="2943814314650889" u="1"/>
        <s v="0643814314663462" u="1"/>
        <s v="6543814314657691" u="1"/>
        <s v="0643814314664554" u="1"/>
        <s v="0643814314660047" u="1"/>
        <s v="0643814314657258" u="1"/>
        <s v="0643814314659166" u="1"/>
        <s v="8543814314657104" u="1"/>
        <s v="8543814314663999" u="1"/>
        <s v="3843814314666388" u="1"/>
        <s v="0643814314666456" u="1"/>
        <s v="6543814314661740" u="1"/>
        <s v="9443814314651033" u="1"/>
        <s v="0643814314657391" u="1"/>
        <s v="3443814314661844" u="1"/>
        <s v="2043814314663840" u="1"/>
        <s v="2043814314663194" u="1"/>
        <s v="7443814314653124" u="1"/>
        <s v="1443814314657455" u="1"/>
        <s v="7443814314662915" u="1"/>
        <s v="0643814314652454" u="1"/>
        <s v="9443814314650972" u="1"/>
        <s v="3343814314665127" u="1"/>
        <s v="9443814314651321" u="1"/>
        <s v="7843814314666718" u="1"/>
        <s v="0643814314657212" u="1"/>
        <s v="3043814314663563" u="1"/>
        <s v="1343814314666748" u="1"/>
        <s v="1343814314667823" u="1"/>
        <s v="9543814314667562" u="1"/>
        <s v="6743814314667100" u="1"/>
        <s v="6743814314661197" u="1"/>
        <s v="9543814314657963" u="1"/>
        <s v="9243814314668024" u="1"/>
        <s v="4043814314667097" u="1"/>
        <s v="9543814314658440" u="1"/>
        <s v="8343814314667602" u="1"/>
        <s v="4143814314659045" u="1"/>
        <s v="5643814314667245" u="1"/>
        <s v="4043814314665448" u="1"/>
        <s v="6443814314667000" u="1"/>
        <s v="7543814314659410" u="1"/>
        <s v="9243814314658673" u="1"/>
        <s v="7743814314667693" u="1"/>
        <s v="6443814314658215" u="1"/>
        <s v="7543814314666215" u="1"/>
        <s v="7543814314667584" u="1"/>
        <s v="2120237064133450" u="1"/>
        <s v="2183814314000870" u="1"/>
        <s v="2124023009753745" u="1"/>
        <s v="0517777305122157" u="1"/>
        <s v="4743814314667449" u="1"/>
        <s v="4443814314666977" u="1"/>
        <s v="9243814314666865" u="1"/>
        <s v="9043814314667382" u="1"/>
        <s v="3143814314668139" u="1"/>
        <s v="0643814314667393" u="1"/>
        <s v="6943814314667185" u="1"/>
        <s v="1343814314658297" u="1"/>
        <s v="7543814314668123" u="1"/>
        <s v="6343814314667785" u="1"/>
        <s v="6743814314667738" u="1"/>
        <s v="8343814314668176" u="1"/>
        <s v="7543814314667889" u="1"/>
        <s v="9443814314667156" u="1"/>
        <s v="6443814314667454" u="1"/>
        <s v="4443814314667499" u="1"/>
        <s v="4043814314664327" u="1"/>
        <s v="0643814314668116" u="1"/>
        <s v="0843814314659230" u="1"/>
        <s v="9843814314668086" u="1"/>
        <s v="9443814314666778" u="1"/>
        <s v="1443814314667745" u="1"/>
        <s v="0243814314657714" u="1"/>
        <s v="7243814314668005" u="1"/>
        <s v="7543814314667653" u="1"/>
        <s v="9443814314667133" u="1"/>
        <s v="7943814314667554" u="1"/>
        <s v="3343814314667628" u="1"/>
        <s v="0143814314667345" u="1"/>
        <s v="4243814314667413" u="1"/>
        <s v="7643814314661114" u="1"/>
        <s v="3643814314659375" u="1"/>
        <s v="6043814314667288" u="1"/>
        <s v="8843814314666886" u="1"/>
        <s v="0743814314667977" u="1"/>
        <s v="1043814314667325" u="1"/>
        <s v="2243814314668049" u="1"/>
        <s v="4443814314658952" u="1"/>
        <s v="4443814314659877" u="1"/>
        <s v="6543814314661715" u="1"/>
        <s v="5043814314667425" u="1"/>
        <s v="1343814314666938" u="1"/>
        <s v="5943814314667363" u="1"/>
        <s v="8343814314666533" u="1"/>
        <s v="8343814314660061" u="1"/>
        <s v="7543814314666700" u="1"/>
        <s v="2543814314657781" u="1"/>
        <s v="7543814314666906" u="1"/>
        <s v="0743814314667292" u="1"/>
        <s v="6043814314667518" u="1"/>
        <s v="4943814314660558" u="1"/>
        <s v="7543814314666434" u="1"/>
        <s v="7543814314659017" u="1"/>
        <s v="8343814314667540" u="1"/>
        <s v="8443814314666875" u="1"/>
        <s v="7643814314661490" u="1"/>
        <s v="7743814314667203" u="1"/>
        <s v="7843814314666724" u="1"/>
        <s v="7543814314668169" u="1"/>
        <s v="1543814314666569" u="1"/>
        <s v="7543814314655196" u="1"/>
        <s v="9343814314667931" u="1"/>
        <s v="7543814314667843" u="1"/>
        <s v="2120240023153603" u="1"/>
        <s v="5943814314667075" u="1"/>
        <s v="3343814314666670" u="1"/>
        <s v="6443814314668707" u="1"/>
        <s v="0743814314668453" u="1"/>
        <s v="0843814314668415" u="1"/>
        <s v="7843814314668816" u="1"/>
        <s v="0943814314668717" u="1"/>
        <s v="7843814314668626" u="1"/>
        <s v="6743814314668462" u="1"/>
        <s v="2120237064132909" u="1"/>
        <s v="7543814314668561" u="1"/>
        <s v="2120237064133529" u="1"/>
        <s v="7943814314668485" u="1"/>
        <s v="8043814314667266" u="1"/>
        <s v="7743814314651408" u="1"/>
        <s v="3843814314668987" u="1"/>
        <s v="1343814314669408" u="1"/>
        <s v="3343814314669041" u="1"/>
        <s v="0643814314669243" u="1"/>
        <s v="6343814314669676" u="1"/>
        <s v="7543814314669169" u="1"/>
        <s v="3643814314669187" u="1"/>
        <s v="3843814314669002" u="1"/>
        <s v="7543814314669635" u="1"/>
        <s v="1543814314669517" u="1"/>
        <s v="7543814314669808" u="1"/>
        <s v="0624036007161915" u="1"/>
        <s v="7543814314668244" u="1"/>
        <s v="0143814314669615" u="1"/>
        <s v="6943814314668968" u="1"/>
        <s v="7543814314669105" u="1"/>
        <s v="8343814314669200" u="1"/>
        <s v="7543814314669492" u="1"/>
        <s v="7443814314669980" u="1"/>
        <s v="8643814314670013" u="1"/>
        <s v="5143814314668510" u="1"/>
        <s v="1743814314669839" u="1"/>
        <s v="6443814314668696" u="1"/>
        <s v="7543814314669019" u="1"/>
        <s v="7543814314669653" u="1"/>
        <s v="7443814314670042" u="1"/>
        <s v="1343814314669322" u="1"/>
        <s v="2143814314669536" u="1"/>
        <s v="3043814314668684" u="1"/>
        <s v="5343814314669733" u="1"/>
        <s v="0643814314669237" u="1"/>
        <s v="9243814314668871" u="1"/>
        <s v="4243814314668845" u="1"/>
        <s v="7543814314669929" u="1"/>
        <s v="5043814314668345" u="1"/>
        <s v="1343814314669397" u="1"/>
        <s v="0743814314669096" u="1"/>
        <s v="7543814314668549" u="1"/>
        <s v="7943814314668491" u="1"/>
        <s v="2743814314669264" u="1"/>
        <s v="2443814314669895" u="1"/>
        <s v="0143814314669702" u="1"/>
        <s v="0743814314668355" u="1"/>
        <s v="2843814314668284" u="1"/>
        <s v="7243814314669432" u="1"/>
        <s v="0743814314668447" u="1"/>
        <s v="6343814314669682" u="1"/>
        <s v="3843814314668320" u="1"/>
        <s v="3443814314668533" u="1"/>
        <s v="0643814314668646" u="1"/>
        <s v="9443814314670066" u="1"/>
        <s v="7643814314669340" u="1"/>
        <s v="9243814314670078" u="1"/>
        <s v="7843814314668800" u="1"/>
        <s v="5943814314669052" u="1"/>
        <s v="9843814314668368" u="1"/>
        <s v="8443814314669812" u="1"/>
        <s v="6943814314668916" u="1"/>
        <s v="7843814314668610" u="1"/>
        <s v="1343814314669725" u="1"/>
        <s v="7543814314668267" u="1"/>
        <s v="6743814314668479" u="1"/>
        <s v="7543814314668434" u="1"/>
        <s v="8343814314668936" u="1"/>
        <s v="1343814314669034" u="1"/>
        <s v="5143814314668221" u="1"/>
        <s v="6443814314668892" u="1"/>
        <s v="5943814314669220" u="1"/>
        <s v="6943814314669473" u="1"/>
        <s v="7543814314669866" u="1"/>
        <s v="4343814314669272" u="1"/>
        <s v="7543814314669958" u="1"/>
        <s v="7543814314668578" u="1"/>
        <s v="1343814314668184" u="1"/>
        <s v="2120240023157040" u="1"/>
        <s v="4043814314669581" u="1"/>
        <s v="0743814314668384" u="1"/>
        <s v="9243814314669485" u="1"/>
        <s v="7543814314669307" u="1"/>
        <s v="7543814314669280" u="1"/>
        <s v="1343814314669875" u="1"/>
        <s v="7543814314669175" u="1"/>
        <s v="3843814314669255" u="1"/>
        <s v="9543814314669717" u="1"/>
        <s v="9343814314670196" u="1"/>
        <s v="7443814314670508" u="1"/>
        <s v="9143814314670847" u="1"/>
        <s v="9243814314670540" u="1"/>
        <s v="7543814314670183" u="1"/>
        <s v="4043814314669552" u="1"/>
        <s v="0743814314668395" u="1"/>
        <s v="7443814314669973" u="1"/>
        <s v="5143814314668526" u="1"/>
        <s v="3043814314670801" u="1"/>
        <s v="1743814314670375" u="1"/>
        <s v="7343814314670356" u="1"/>
        <s v="0643814314669060" u="1"/>
        <s v="5243814314670329" u="1"/>
        <s v="1343814314669385" u="1"/>
        <s v="0743814314669080" u="1"/>
        <s v="6343814314669660" u="1"/>
        <s v="3843814314668307" u="1"/>
        <s v="0843814314668409" u="1"/>
        <s v="3443814314670437" u="1"/>
        <s v="9543814314670587" u="1"/>
        <s v="6743814314670389" u="1"/>
        <s v="1943814314670685" u="1"/>
        <s v="7543814314670603" u="1"/>
        <s v="5743814314670515" u="1"/>
        <s v="7543814314670649" u="1"/>
        <s v="3843814314670217" u="1"/>
        <s v="3443814314670299" u="1"/>
        <s v="2124024013347589" u="1"/>
        <s v="8643814314669996" u="1"/>
        <s v="0643814314670562" u="1"/>
        <s v="2043814314670265" u="1"/>
        <s v="3043814314668655" u="1"/>
        <s v="7643814314669333" u="1"/>
        <s v="6343814314670701" u="1"/>
        <s v="6943814314669444" u="1"/>
        <s v="1643814314670862" u="1"/>
        <s v="1443814314670816" u="1"/>
        <s v="7343814314669935" u="1"/>
        <s v="9043814314671608" u="1"/>
        <s v="7643814314670911" u="1"/>
        <s v="5943814314671595" u="1"/>
        <s v="2120237064182505" u="1"/>
        <s v="7543814314671223" u="1"/>
        <s v="9243814314671809" u="1"/>
        <s v="1243814314671143" u="1"/>
        <s v="2743814314671295" u="1"/>
        <s v="7543814314671626" u="1"/>
        <s v="5343814314671055" u="1"/>
        <s v="6543814314671234" u="1"/>
        <s v="1443814314671845" u="1"/>
        <s v="5943814314671181" u="1"/>
        <s v="7643814314671630" u="1"/>
        <s v="7543814314671131" u="1"/>
        <s v="0643814314671907" u="1"/>
        <s v="6243814314671335" u="1"/>
        <s v="7543814314671885" u="1"/>
        <s v="7543814314671868" u="1"/>
        <s v="1343814314670981" u="1"/>
        <s v="5643814314671455" u="1"/>
        <s v="2120237064182494" u="1"/>
        <s v="3843814314672275" u="1"/>
        <s v="9443814314670924" u="1"/>
        <s v="0243814314670943" u="1"/>
        <s v="8643814314672693" u="1"/>
        <s v="2743814314672404" u="1"/>
        <s v="5343814314672625" u="1"/>
        <s v="0543814314671421" u="1"/>
        <s v="5343814314672574" u="1"/>
        <s v="4443814314674933" u="1"/>
        <s v="8343814314675869" u="1"/>
        <s v="9243814314675844" u="1"/>
        <s v="7243814314675825" u="1"/>
        <s v="3843814314675205" u="1"/>
        <s v="3543814314672768" u="1"/>
        <s v="8443814314674774" u="1"/>
        <s v="7743814314674292" u="1"/>
        <s v="9343814314673933" u="1"/>
        <s v="7543814314674851" u="1"/>
        <s v="3743814314672791" u="1"/>
        <s v="6443814314672820" u="1"/>
        <s v="8343814314672564" u="1"/>
        <s v="5143814314674816" u="1"/>
        <s v="9343814314675288" u="1"/>
        <s v="4143814314675384" u="1"/>
        <s v="7543814314675563" u="1"/>
        <s v="0643814314671959" u="1"/>
        <s v="5343814314672015" u="1"/>
        <s v="5943814314672394" u="1"/>
        <s v="1343814314672232" u="1"/>
        <s v="9343814314673940" u="1"/>
        <s v="3343814314673227" u="1"/>
        <s v="9343814314673363" u="1"/>
        <s v="6243814314672295" u="1"/>
        <s v="7543814314674839" u="1"/>
        <s v="6743814314673441" u="1"/>
        <s v="9343814314673461" u="1"/>
        <s v="7643814314672001" u="1"/>
        <s v="7443814314672094" u="1"/>
        <s v="9343814314673622" u="1"/>
        <s v="3843814314672269" u="1"/>
        <s v="1343814314673042" u="1"/>
        <s v="7443814314672210" u="1"/>
        <s v="0243814314674701" u="1"/>
        <s v="3143814314675815" u="1"/>
        <s v="4443814314673196" u="1"/>
        <s v="5943814314673065" u="1"/>
        <s v="3443814314673086" u="1"/>
        <s v="8543814314672051" u="1"/>
        <s v="7543814314675436" u="1"/>
        <s v="5743814314673204" u="1"/>
        <s v="0243814314673603" u="1"/>
        <s v="7543814314674528" u="1"/>
        <s v="0543814314672900" u="1"/>
        <s v="2043814314673271" u="1"/>
        <s v="7343814314676385" u="1"/>
        <s v="7443814314676111" u="1"/>
        <s v="2943814314675703" u="1"/>
        <s v="6943814314676141" u="1"/>
        <s v="7943814314674648" u="1"/>
        <s v="7543814314673165" u="1"/>
        <s v="3343814314673901" u="1"/>
        <s v="7843814314674156" u="1"/>
        <s v="5143814314674586" u="1"/>
        <s v="4143814314673666" u="1"/>
        <s v="2943814314675916" u="1"/>
        <s v="0243814314676190" u="1"/>
        <s v="8543814314675340" u="1"/>
        <s v="8443814314675532" u="1"/>
        <s v="1743814314675323" u="1"/>
        <s v="7943814314674222" u="1"/>
        <s v="8643814314674192" u="1"/>
        <s v="4243814314675225" u="1"/>
        <s v="6743814314673838" u="1"/>
        <s v="7943814314675475" u="1"/>
        <s v="3443814314676260" u="1"/>
        <s v="0643814314676032" u="1"/>
        <s v="7943814314675487" u="1"/>
        <s v="1043814314674909" u="1"/>
        <s v="8443814314674307" u="1"/>
        <s v="3343814314676636" u="1"/>
        <s v="9543814314680186" u="1"/>
        <s v="6743814314677591" u="1"/>
        <s v="0243814314676839" u="1"/>
        <s v="6943814314677215" u="1"/>
        <s v="2343814314677470" u="1"/>
        <s v="1643814314677159" u="1"/>
        <s v="5743814314677050" u="1"/>
        <s v="9243814314676176" u="1"/>
        <s v="2843814314677568" u="1"/>
        <s v="7543814314677407" u="1"/>
        <s v="1243814314677333" u="1"/>
        <s v="7543814314679321" u="1"/>
        <s v="7543814314676760" u="1"/>
        <s v="7243814314677255" u="1"/>
        <s v="6443814314677197" u="1"/>
        <s v="8043814314678095" u="1"/>
        <s v="9243814314680161" u="1"/>
        <s v="7343814314676391" u="1"/>
        <s v="6743814314679920" u="1"/>
        <s v="7443814314676134" u="1"/>
        <s v="2543814314680332" u="1"/>
        <s v="7443814314676514" u="1"/>
        <s v="7243814314677313" u="1"/>
        <s v="1643814314680109" u="1"/>
        <s v="2143814314679861" u="1"/>
        <s v="5143814314677246" u="1"/>
        <s v="5743814314677227" u="1"/>
        <s v="8343814314680020" u="1"/>
        <s v="7343814314677765" u="1"/>
        <s v="7543814314677925" u="1"/>
        <s v="9343814314677386" u="1"/>
        <s v="7643814314677485" u="1"/>
        <s v="7343814314676241" u="1"/>
        <s v="4443814314680198" u="1"/>
        <s v="4443814314677985" u="1"/>
        <s v="9243814314677147" u="1"/>
        <s v="4443814314657020" u="1"/>
        <s v="4443814314677345" u="1"/>
        <s v="2043814314680123" u="1"/>
        <s v="6043814314680436" u="1"/>
        <s v="5943814314679595" u="1"/>
        <s v="7843814314677035" u="1"/>
        <s v="4143814314678482" u="1"/>
        <s v="9043814314677885" u="1"/>
        <s v="7643814314680493" u="1"/>
        <s v="3743814314678192" u="1"/>
        <s v="1043814314679110" u="1"/>
        <s v="3743814314678042" u="1"/>
        <s v="7943814314679412" u="1"/>
        <s v="7943814314679775" u="1"/>
        <s v="8743814314678125" u="1"/>
        <s v="8643814314679802" u="1"/>
        <s v="5343814314678021" u="1"/>
        <s v="1843814314678441" u="1"/>
        <s v="3743814314678727" u="1"/>
        <s v="1343814314677930" u="1"/>
        <s v="2043814314677668" u="1"/>
        <s v="7643814314677548" u="1"/>
        <s v="2643814314680795" u="1"/>
        <s v="4043814314680429" u="1"/>
        <s v="8043814314680627" u="1"/>
        <s v="0643814314682224" u="1"/>
        <s v="7243814314680661" u="1"/>
        <s v="9443814314680673" u="1"/>
        <s v="4243814314681728" u="1"/>
        <s v="9343814314680411" u="1"/>
        <s v="7543814314680732" u="1"/>
        <s v="3343814314680863" u="1"/>
        <s v="7743814314680841" u="1"/>
        <s v="7643814314680487" u="1"/>
        <s v="4543814314680402" u="1"/>
        <s v="1443814314680594" u="1"/>
        <s v="3843814314680352" u="1"/>
        <s v="6843814314680445" u="1"/>
        <s v="9243814314680368" u="1"/>
        <s v="7543814314680703" u="1"/>
        <s v="9543814314680468" u="1"/>
        <s v="1943814314680549" u="1"/>
        <s v="7424002007576796" u="1"/>
        <s v="9143814314680803" u="1"/>
        <s v="5643814314680889" u="1"/>
        <s v="7543814314680784" u="1"/>
        <s v="7543814314680755" u="1"/>
        <s v="3843814314680922" u="1"/>
        <s v="5943814314680816" u="1"/>
        <s v="7543814314681939" u="1"/>
        <s v="5743814314680857" u="1"/>
        <s v="4543814314680575" u="1"/>
        <s v="2120235014275606" u="1"/>
        <s v="6743814314680725" u="1"/>
        <s v="8343814314680382" u="1"/>
        <s v="3443814314680514" u="1"/>
        <s v="4443814314680906" u="1"/>
        <s v="2443814314681329" u="1"/>
        <s v="0143814314682522" u="1"/>
        <s v="5343814314682714" u="1"/>
        <s v="6043814314682570" u="1"/>
        <s v="3743814314682695" u="1"/>
        <s v="1043814314681485" u="1"/>
        <s v="3743814314682326" u="1"/>
        <s v="4443814314688526" u="1"/>
        <s v="7843814314682498" u="1"/>
        <s v="5843814314682658" u="1"/>
        <s v="9543814314682278" u="1"/>
        <s v="3743814314681257" u="1"/>
        <s v="3543814314681995" u="1"/>
        <s v="3843814314687162" u="1"/>
        <s v="0643814314682247" u="1"/>
        <s v="9343814314682895" u="1"/>
        <s v="5943814314680684" u="1"/>
        <s v="0543814314682285" u="1"/>
        <s v="3843814314680939" u="1"/>
        <s v="4443814314680912" u="1"/>
        <s v="2943814314682544" u="1"/>
        <s v="2643814314684997" u="1"/>
        <s v="9243814314688915" u="1"/>
        <s v="4743814314688557" u="1"/>
        <s v="6743814314687385" u="1"/>
        <s v="2943814314685475" u="1"/>
        <s v="8543814314684145" u="1"/>
        <s v="3643814314683583" u="1"/>
        <s v="8543814314683630" u="1"/>
        <s v="1043814314683284" u="1"/>
        <s v="8143814314687745" u="1"/>
        <s v="1343814314687775" u="1"/>
        <s v="5443814314686187" u="1"/>
        <s v="8543814314688100" u="1"/>
        <s v="3343814314688673" u="1"/>
        <s v="8143814314688394" u="1"/>
        <s v="8743814314684191" u="1"/>
        <s v="6843814314684964" u="1"/>
        <s v="4943814314684234" u="1"/>
        <s v="2743814314687176" u="1"/>
        <s v="1343814314686453" u="1"/>
        <s v="6743814314685374" u="1"/>
        <s v="2743814314688435" u="1"/>
        <s v="8143814314682768" u="1"/>
        <s v="3443814314686508" u="1"/>
        <s v="7943814314686045" u="1"/>
        <s v="7843814314686135" u="1"/>
        <s v="5143814314685801" u="1"/>
        <s v="4043814314683160" u="1"/>
        <s v="1343814314687401" u="1"/>
        <s v="2143814314687068" u="1"/>
        <s v="7043814314688609" u="1"/>
        <s v="3743814314683931" u="1"/>
        <s v="6143814314684387" u="1"/>
        <s v="0843814314686068" u="1"/>
        <s v="1943814314685457" u="1"/>
        <s v="1343814314687447" u="1"/>
        <s v="8643814314687891" u="1"/>
        <s v="0743814314685405" u="1"/>
        <s v="4143814314683357" u="1"/>
        <s v="7443814314683067" u="1"/>
        <s v="5343814314683328" u="1"/>
        <s v="1443814314686755" u="1"/>
        <s v="4943814314686925" u="1"/>
        <s v="5643814314687019" u="1"/>
        <s v="3743814314683361" u="1"/>
        <s v="2243814314685854" u="1"/>
        <s v="6743814314685316" u="1"/>
        <s v="9543814314683998" u="1"/>
        <s v="9043814314688449" u="1"/>
        <s v="3143814314688161" u="1"/>
        <s v="7243814314686701" u="1"/>
        <s v="5343814314685645" u="1"/>
        <s v="8543814314683744" u="1"/>
        <s v="6643814314685580" u="1"/>
        <s v="5943814314688874" u="1"/>
        <s v="7243814314685338" u="1"/>
        <s v="7643814314684775" u="1"/>
        <s v="0643814314686316" u="1"/>
        <s v="0843814314683552" u="1"/>
        <s v="0143814314688067" u="1"/>
        <s v="1143814314688355" u="1"/>
        <s v="8543814314683871" u="1"/>
        <s v="0643814314684103" u="1"/>
        <s v="0843814314684402" u="1"/>
        <s v="1443814314684127" u="1"/>
        <s v="4043814314687844" u="1"/>
        <s v="7443814314688205" u="1"/>
        <s v="7843814314683383" u="1"/>
        <s v="3543814314683950" u="1"/>
        <s v="3543814314683420" u="1"/>
        <s v="8743814314685916" u="1"/>
        <s v="0543814314687573" u="1"/>
        <s v="7843814314686325" u="1"/>
        <s v="6743814314687980" u="1"/>
        <s v="1343814314687349" u="1"/>
        <s v="6743814314688045" u="1"/>
        <s v="4943814314684159" u="1"/>
        <s v="5143814314686588" u="1"/>
        <s v="3343814314688264" u="1"/>
        <s v="8043814314684260" u="1"/>
        <s v="8543814314685652" u="1"/>
        <s v="4943814314687286" u="1"/>
        <s v="6243814314683804" u="1"/>
        <s v="6243814314685689" u="1"/>
        <s v="8543814314688018" u="1"/>
        <s v="7443814314683142" u="1"/>
        <s v="8643814314685741" u="1"/>
        <s v="6043814314687760" u="1"/>
        <s v="6643814314682745" u="1"/>
        <s v="6443814314687366" u="1"/>
        <s v="4343814314682955" u="1"/>
        <s v="1343814314686545" u="1"/>
        <s v="2043814314687700" u="1"/>
        <s v="3843814314688732" u="1"/>
        <s v="6643814314685215" u="1"/>
        <s v="0643814314684063" u="1"/>
        <s v="2043814314685221" u="1"/>
        <s v="2043814314686872" u="1"/>
        <s v="2043814314685019" u="1"/>
        <s v="2043814314685601" u="1"/>
        <s v="6543814314683737" u="1"/>
        <s v="8643814314672952" u="1"/>
        <s v="2183814314000910" u="1"/>
        <s v="2617777512452919" u="1"/>
        <s v="1317777512764897" u="1"/>
        <s v="2943814314675692" u="1"/>
        <s v="4743814314673117" u="1"/>
        <s v="7243814314693438" u="1"/>
        <s v="1543814314671709" u="1"/>
        <s v="3443814314690977" u="1"/>
        <s v="2620237064272601" u="1"/>
        <s v="3843814314686692" u="1"/>
        <s v="4243814314678985" u="1"/>
        <s v="7543814314678678" u="1"/>
        <s v="9243814314688921" u="1"/>
        <s v="8443814314670470" u="1"/>
        <s v="0243814314678545" u="1"/>
        <s v="5143814314691607" u="1"/>
        <s v="2643814314679724" u="1"/>
        <s v="3343814314670175" u="1"/>
        <s v="9343814314682889" u="1"/>
        <s v="0643814314670285" u="1"/>
        <s v="4943814314673975" u="1"/>
        <s v="8343814314693672" u="1"/>
        <s v="3143814314688765" u="1"/>
        <s v="6743814314687374" u="1"/>
        <s v="3243814314689054" u="1"/>
        <s v="3843814314670131" u="1"/>
        <s v="3543814314672365" u="1"/>
        <s v="2943814314674559" u="1"/>
        <s v="7343814314682024" u="1"/>
        <s v="7343814314684415" u="1"/>
        <s v="2943814314683855" u="1"/>
        <s v="4043814314680971" u="1"/>
        <s v="2943814314672115" u="1"/>
        <s v="1743814314686354" u="1"/>
        <s v="8043814314686235" u="1"/>
        <s v="8643814314671318" u="1"/>
        <s v="1043814314691361" u="1"/>
        <s v="1043814314692310" u="1"/>
        <s v="8843814314692028" u="1"/>
        <s v="7543814314689634" u="1"/>
        <s v="7543814314689900" u="1"/>
        <s v="5143814314691521" u="1"/>
        <s v="3043814314686291" u="1"/>
        <s v="1643814314671044" u="1"/>
        <s v="0743814314679081" u="1"/>
        <s v="5643814314688296" u="1"/>
        <s v="5143814314691158" u="1"/>
        <s v="8743814314678177" u="1"/>
        <s v="1743814314675605" u="1"/>
        <s v="7943814314674654" u="1"/>
        <s v="3443814314675938" u="1"/>
        <s v="1743814314679346" u="1"/>
        <s v="7843814314677029" u="1"/>
        <s v="8543814314683617" u="1"/>
        <s v="2843814314693019" u="1"/>
        <s v="7843814314686620" u="1"/>
        <s v="5443814314693454" u="1"/>
        <s v="7543814314679315" u="1"/>
        <s v="1943814314689964" u="1"/>
        <s v="3743814314678658" u="1"/>
        <s v="1643814314691895" u="1"/>
        <s v="2243814314690292" u="1"/>
        <s v="6943814314671025" u="1"/>
        <s v="0643814314686374" u="1"/>
        <s v="8543814314690821" u="1"/>
        <s v="3343814314673918" u="1"/>
        <s v="8143814314687739" u="1"/>
        <s v="1243814314678108" u="1"/>
        <s v="0143814314690461" u="1"/>
        <s v="1043814314676944" u="1"/>
        <s v="4443814314673005" u="1"/>
        <s v="9243814314677135" u="1"/>
        <s v="7843814314674140" u="1"/>
        <s v="1343814314687787" u="1"/>
        <s v="3143814314692468" u="1"/>
        <s v="5443814314686193" u="1"/>
        <s v="3843814314683029" u="1"/>
        <s v="3443814314690948" u="1"/>
        <s v="0843814314691479" u="1"/>
        <s v="0743814314685935" u="1"/>
        <s v="8643814314672946" u="1"/>
        <s v="5943814314693473" u="1"/>
        <s v="8743814314686398" u="1"/>
        <s v="4143814314678499" u="1"/>
        <s v="3443814314689923" u="1"/>
        <s v="2743814314684308" u="1"/>
        <s v="2443814314681341" u="1"/>
        <s v="3143814314675032" u="1"/>
        <s v="3843814314688726" u="1"/>
        <s v="7543814314679989" u="1"/>
        <s v="8543814314688099" u="1"/>
        <s v="5343814314673735" u="1"/>
        <s v="7443814314681120" u="1"/>
        <s v="7643814314681032" u="1"/>
        <s v="8543814314690907" u="1"/>
        <s v="1443814314681075" u="1"/>
        <s v="8143814314688411" u="1"/>
        <s v="8743814314684185" u="1"/>
        <s v="5943814314689004" u="1"/>
        <s v="7543814314690642" u="1"/>
        <s v="7543814314690515" u="1"/>
        <s v="5143814314691688" u="1"/>
        <s v="7443814314681862" u="1"/>
        <s v="2943814314672179" u="1"/>
        <s v="6843814314684975" u="1"/>
        <s v="8343814314671253" u="1"/>
        <s v="4943814314684245" u="1"/>
        <s v="1743814314692955" u="1"/>
        <s v="1743814314686792" u="1"/>
        <s v="5643814314684048" u="1"/>
        <s v="2743814314687182" u="1"/>
        <s v="1343814314686447" u="1"/>
        <s v="2643814314672966" u="1"/>
        <s v="6443814314674957" u="1"/>
        <s v="5643814314671772" u="1"/>
        <s v="6443814314679502" u="1"/>
        <s v="5143814314674592" u="1"/>
        <s v="6743814314672337" u="1"/>
        <s v="6743814314685385" u="1"/>
        <s v="9343814314673956" u="1"/>
        <s v="3743814314678382" u="1"/>
        <s v="3443814314690211" u="1"/>
        <s v="6943814314692842" u="1"/>
        <s v="4143814314673672" u="1"/>
        <s v="6243814314689758" u="1"/>
        <s v="4143814314678637" u="1"/>
        <s v="5143814314690688" u="1"/>
        <s v="7843814314674012" u="1"/>
        <s v="0643814314687685" u="1"/>
        <s v="8643814314686891" u="1"/>
        <s v="8643814314679284" u="1"/>
        <s v="5043814314684021" u="1"/>
        <s v="0243814314670937" u="1"/>
        <s v="8443814314677434" u="1"/>
        <s v="5343814314682708" u="1"/>
        <s v="8143814314682751" u="1"/>
        <s v="2943814314672847" u="1"/>
        <s v="5643814314682388" u="1"/>
        <s v="3443814314686514" u="1"/>
        <s v="4443814314671484" u="1"/>
        <s v="1743814314676290" u="1"/>
        <s v="7543814314689670" u="1"/>
        <s v="3543814314690041" u="1"/>
        <s v="2743814314693034" u="1"/>
        <s v="0643814314684881" u="1"/>
        <s v="8643814314672704" u="1"/>
        <s v="8443814314691507" u="1"/>
        <s v="8443814314681925" u="1"/>
        <s v="7543814314682127" u="1"/>
        <s v="1443814314689611" u="1"/>
        <s v="7343814314693746" u="1"/>
        <s v="1743814314693609" u="1"/>
        <s v="7843814314686112" u="1"/>
        <s v="7943814314679245" u="1"/>
        <s v="3343814314688379" u="1"/>
        <s v="5943814314679549" u="1"/>
        <s v="3743814314682689" u="1"/>
        <s v="5943814314692939" u="1"/>
        <s v="5943814314679031" u="1"/>
        <s v="5343814314676706" u="1"/>
        <s v="3143814314689161" u="1"/>
        <s v="3443814314691735" u="1"/>
        <s v="5143814314685824" u="1"/>
        <s v="3343814314692590" u="1"/>
        <s v="4043814314683251" u="1"/>
        <s v="6643814314692713" u="1"/>
        <s v="1743814314673761" u="1"/>
        <s v="5743814314688125" u="1"/>
        <s v="6243814314688902" u="1"/>
        <s v="4343814314673533" u="1"/>
        <s v="1443814314678684" u="1"/>
        <s v="1043814314681514" u="1"/>
        <s v="6743814314691975" u="1"/>
        <s v="8443814314672785" u="1"/>
        <s v="2143814314687045" u="1"/>
        <s v="4443814314690085" u="1"/>
        <s v="6943814314673331" u="1"/>
        <s v="5343814314686915" u="1"/>
        <s v="7043814314693548" u="1"/>
        <s v="1743814314693713" u="1"/>
        <s v="7643814314686821" u="1"/>
        <s v="1343814314692985" u="1"/>
        <s v="7943814314680005" u="1"/>
        <s v="6843814314690760" u="1"/>
        <s v="1343814314679192" u="1"/>
        <s v="5343814314673574" u="1"/>
        <s v="7043814314688615" u="1"/>
        <s v="0643814314685437" u="1"/>
        <s v="2643814314678603" u="1"/>
        <s v="1743814314679761" u="1"/>
        <s v="4243814314692811" u="1"/>
        <s v="5643814314682445" u="1"/>
        <s v="3143814314681558" u="1"/>
        <s v="1043814314674898" u="1"/>
        <s v="6143814314684375" u="1"/>
        <s v="0843814314686051" u="1"/>
        <s v="0643814314689805" u="1"/>
        <s v="1943814314685445" u="1"/>
        <s v="5043814314675589" u="1"/>
        <s v="7643814314681176" u="1"/>
        <s v="1343814314692432" u="1"/>
        <s v="8443814314682056" u="1"/>
        <s v="1343814314687453" u="1"/>
        <s v="7243814314691663" u="1"/>
        <s v="2743814314688838" u="1"/>
        <s v="3443814314689785" u="1"/>
        <s v="1743814314693517" u="1"/>
        <s v="8643814314687925" u="1"/>
        <s v="1143814314675682" u="1"/>
        <s v="3443814314690270" u="1"/>
        <s v="4443814314675737" u="1"/>
        <s v="0743814314685411" u="1"/>
        <s v="4943814314691386" u="1"/>
        <s v="1043814314679132" u="1"/>
        <s v="7343814314678955" u="1"/>
        <s v="6243814314689827" u="1"/>
        <s v="4243814314671473" u="1"/>
        <s v="8643814314690668" u="1"/>
        <s v="3343814314691755" u="1"/>
        <s v="1443814314681784" u="1"/>
        <s v="4143814314683334" u="1"/>
        <s v="7443814314683044" u="1"/>
        <s v="3743814314678157" u="1"/>
        <s v="2943814314676755" u="1"/>
        <s v="1443814314686749" u="1"/>
        <s v="1743814314675075" u="1"/>
        <s v="3343814314689448" u="1"/>
        <s v="7643814314681003" u="1"/>
        <s v="4943814314686931" u="1"/>
        <s v="7443814314689384" u="1"/>
        <s v="6943814314682419" u="1"/>
        <s v="5443814314693166" u="1"/>
        <s v="8943814314691083" u="1"/>
        <s v="1643814314679585" u="1"/>
        <s v="5643814314687025" u="1"/>
        <s v="8443814314691916" u="1"/>
        <s v="8343814314689353" u="1"/>
        <s v="8543814314670978" u="1"/>
        <s v="8543814314675356" u="1"/>
        <s v="0343814314674358" u="1"/>
        <s v="8643814314686499" u="1"/>
        <s v="7343814314679074" u="1"/>
        <s v="3343814314674757" u="1"/>
        <s v="6043814314687839" u="1"/>
        <s v="2443814314691297" u="1"/>
        <s v="3743814314678065" u="1"/>
        <s v="3343814314690024" u="1"/>
        <s v="3143814314689110" u="1"/>
        <s v="0643814314676775" u="1"/>
        <s v="4443814314683083" u="1"/>
        <s v="8443814314675549" u="1"/>
        <s v="6343814314679695" u="1"/>
        <s v="9543814314684007" u="1"/>
        <s v="9043814314688478" u="1"/>
        <s v="7143814314675881" u="1"/>
        <s v="0643814314681604" u="1"/>
        <s v="3143814314688184" u="1"/>
        <s v="5143814314689323" u="1"/>
        <s v="2943814314681620" u="1"/>
        <s v="2943814314674381" u="1"/>
        <s v="5943814314689027" u="1"/>
        <s v="6143814314678581" u="1"/>
        <s v="7243814314686718" u="1"/>
        <s v="2343814314691951" u="1"/>
        <s v="5343814314685639" u="1"/>
        <s v="8543814314683755" u="1"/>
        <s v="2743814314672415" u="1"/>
        <s v="0543814314678520" u="1"/>
        <s v="7643814314688942" u="1"/>
        <s v="1743814314675317" u="1"/>
        <s v="3443814314673489" u="1"/>
        <s v="5943814314689735" u="1"/>
        <s v="6643814314685567" u="1"/>
        <s v="3543814314673296" u="1"/>
        <s v="9243814314692890" u="1"/>
        <s v="5943814314688868" u="1"/>
        <s v="0243814314671079" u="1"/>
        <s v="2843814314689220" u="1"/>
        <s v="0343814314689200" u="1"/>
        <s v="5643814314670484" u="1"/>
        <s v="4343814314682938" u="1"/>
        <s v="7943814314674239" u="1"/>
        <s v="3143814314688967" u="1"/>
        <s v="1743814314675520" u="1"/>
        <s v="3343814314673423" u="1"/>
        <s v="7543814314674724" u="1"/>
        <s v="1043814314686094" u="1"/>
        <s v="8643814314674186" u="1"/>
        <s v="0143814314679474" u="1"/>
        <s v="8043814314689980" u="1"/>
        <s v="1343814314678715" u="1"/>
        <s v="0843814314683530" u="1"/>
        <s v="3543814314682465" u="1"/>
        <s v="1243814314689250" u="1"/>
        <s v="2943814314672087" u="1"/>
        <s v="9243814314674625" u="1"/>
        <s v="8643814314683574" u="1"/>
        <s v="8443814314693634" u="1"/>
        <s v="9343814314673927" u="1"/>
        <s v="0143814314688080" u="1"/>
        <s v="4543814314693272" u="1"/>
        <s v="8743814314686778" u="1"/>
        <s v="1143814314688344" u="1"/>
        <s v="7943814314679435" u="1"/>
        <s v="0343814314689412" u="1"/>
        <s v="7143814314687226" u="1"/>
        <s v="1343814314687597" u="1"/>
        <s v="8543814314683865" u="1"/>
        <s v="4243814314675231" u="1"/>
        <s v="4443814314688532" u="1"/>
        <s v="5343814314672614" u="1"/>
        <s v="3343814314670620" u="1"/>
        <s v="3443814314690257" u="1"/>
        <s v="8343814314679967" u="1"/>
        <s v="0843814314684391" u="1"/>
        <s v="1043814314691424" u="1"/>
        <s v="6643814314689141" u="1"/>
        <s v="8343814314679063" u="1"/>
        <s v="3343814314672924" u="1"/>
        <s v="4743814314687655" u="1"/>
        <s v="4043814314687855" u="1"/>
        <s v="7543814314685628" u="1"/>
        <s v="8543814314690781" u="1"/>
        <s v="6243814314677612" u="1"/>
        <s v="7843814314683390" u="1"/>
        <s v="7943814314679798" u="1"/>
        <s v="3543814314683943" u="1"/>
        <s v="6443814314681055" u="1"/>
        <s v="3543814314683436" u="1"/>
        <s v="1743814314693206" u="1"/>
        <s v="3843814314680265" u="1"/>
        <s v="1643814314670856" u="1"/>
        <s v="3543814314682154" u="1"/>
        <s v="3143814314692740" u="1"/>
        <s v="0643814314685777" u="1"/>
        <s v="7543814314693256" u="1"/>
        <s v="8743814314685900" u="1"/>
        <s v="6243814314686476" u="1"/>
        <s v="4643814314685278" u="1"/>
        <s v="5943814314679394" u="1"/>
        <s v="0243814314691008" u="1"/>
        <s v="5443814314693569" u="1"/>
        <s v="7843814314682481" u="1"/>
        <s v="8643814314690841" u="1"/>
        <s v="6743814314673855" u="1"/>
        <s v="6343814314672033" u="1"/>
        <s v="6943814314692525" u="1"/>
        <s v="7943814314675464" u="1"/>
        <s v="2743814314671721" u="1"/>
        <s v="4443814314682342" u="1"/>
        <s v="8343814314675790" u="1"/>
        <s v="0543814314687555" u="1"/>
        <s v="1743814314671352" u="1"/>
        <s v="7843814314686331" u="1"/>
        <s v="6743814314687996" u="1"/>
        <s v="3343814314681293" u="1"/>
        <s v="5843814314682641" u="1"/>
        <s v="1343814314687332" u="1"/>
        <s v="4043814314673888" u="1"/>
        <s v="6743814314688057" u="1"/>
        <s v="6943814314692485" u="1"/>
        <s v="8443814314691317" u="1"/>
        <s v="4943814314684165" u="1"/>
        <s v="8743814314678119" u="1"/>
        <s v="1343814314677877" u="1"/>
        <s v="5143814314686571" u="1"/>
        <s v="8043814314682300" u="1"/>
        <s v="1743814314693097" u="1"/>
        <s v="3743814314678890" u="1"/>
        <s v="9243814314672988" u="1"/>
        <s v="3143814314687944" u="1"/>
        <s v="3343814314688275" u="1"/>
        <s v="7543814314692786" u="1"/>
        <s v="2243814314687497" u="1"/>
        <s v="2943814314681141" u="1"/>
        <s v="3643814314678287" u="1"/>
        <s v="6143814314693147" u="1"/>
        <s v="2243814314670777" u="1"/>
        <s v="3743814314691991" u="1"/>
        <s v="8543814314685669" u="1"/>
        <s v="2443814314674114" u="1"/>
        <s v="1743814314671755" u="1"/>
        <s v="7243814314671618" u="1"/>
        <s v="5943814314693588" u="1"/>
        <s v="4243814314692552" u="1"/>
        <s v="4943814314687270" u="1"/>
        <s v="8743814314679269" u="1"/>
        <s v="6243814314683815" u="1"/>
        <s v="1343814314680080" u="1"/>
        <s v="1043814314679679" u="1"/>
        <s v="8543814314679569" u="1"/>
        <s v="1843814314686852" u="1"/>
        <s v="0643814314681466" u="1"/>
        <s v="1343814314689706" u="1"/>
        <s v="9543814314682261" u="1"/>
        <s v="7443814314683113" u="1"/>
        <s v="0143814314691812" u="1"/>
        <s v="5643814314673795" u="1"/>
        <s v="5143814314676735" u="1"/>
        <s v="5943814314683839" u="1"/>
        <s v="7543814314688513" u="1"/>
        <s v="4843814314684225" u="1"/>
        <s v="7643814314685251" u="1"/>
        <s v="7543814314685968" u="1"/>
        <s v="6943814314687477" u="1"/>
        <s v="5643814314682105" u="1"/>
        <s v="8643814314679203" u="1"/>
        <s v="1343814314691875" u="1"/>
        <s v="8443814314681760" u="1"/>
        <s v="7843814314674087" u="1"/>
        <s v="1943814314691252" u="1"/>
        <s v="7543814314690008" u="1"/>
        <s v="5943814314689281" u="1"/>
        <s v="8643814314679825" u="1"/>
        <s v="4243814314674041" u="1"/>
        <s v="8543814314679903" u="1"/>
        <s v="3343814314693341" u="1"/>
        <s v="0243814314693129" u="1"/>
        <s v="2843814314671080" u="1"/>
        <s v="3143814314679942" u="1"/>
        <s v="8643814314685735" u="1"/>
        <s v="7943814314690727" u="1"/>
        <s v="1643814314674977" u="1"/>
        <s v="7543814314682634" u="1"/>
        <s v="3043814314686659" u="1"/>
        <s v="4443814314675979" u="1"/>
        <s v="6043814314688782" u="1"/>
        <s v="4143814314690601" u="1"/>
        <s v="0643814314690883" u="1"/>
        <s v="5443814314684089" u="1"/>
        <s v="2243814314683416" u="1"/>
        <s v="5143814314684283" u="1"/>
        <s v="1443814314670822" u="1"/>
        <s v="0243814314691405" u="1"/>
        <s v="5643814314683457" u="1"/>
        <s v="2743814314693368" u="1"/>
        <s v="8443814314676647" u="1"/>
        <s v="4243814314671997" u="1"/>
        <s v="8643814314679376" u="1"/>
        <s v="5743814314692364" u="1"/>
        <s v="5343814314672597" u="1"/>
        <s v="9443814314678233" u="1"/>
        <s v="8443814314679457" u="1"/>
        <s v="5443814314672133" u="1"/>
        <s v="5143814314687317" u="1"/>
        <s v="0743814314681906" u="1"/>
        <s v="3043814314692068" u="1"/>
        <s v="4943814314675105" u="1"/>
        <s v="6243814314689840" u="1"/>
        <s v="1343814314690576" u="1"/>
        <s v="0643814314676010" u="1"/>
        <s v="7143814314687134" u="1"/>
        <s v="3743814314681270" u="1"/>
        <s v="7943814314675493" u="1"/>
        <s v="6643814314682734" u="1"/>
        <s v="0543814314691546" u="1"/>
        <s v="7843814314680567" u="1"/>
        <s v="6043814314688989" u="1"/>
        <s v="4743814314672739" u="1"/>
        <s v="2843814314670080" u="1"/>
        <s v="6443814314676433" u="1"/>
        <s v="5643814314690154" u="1"/>
        <s v="4343814314683790" u="1"/>
        <s v="8143814314692914" u="1"/>
        <s v="6443814314687350" u="1"/>
        <s v="5743814314672521" u="1"/>
        <s v="1043814314675155" u="1"/>
        <s v="1343814314686539" u="1"/>
        <s v="0343814314689084" u="1"/>
        <s v="8143814314690367" u="1"/>
        <s v="2043814314687722" u="1"/>
        <s v="7843814314691229" u="1"/>
        <s v="4943814314670145" u="1"/>
        <s v="2943814314676409" u="1"/>
        <s v="7443814314687815" u="1"/>
        <s v="0643814314682679" u="1"/>
        <s v="0643814314688805" u="1"/>
        <s v="3943814314694092" u="1"/>
        <s v="2043814314690557" u="1"/>
        <s v="1343814314679883" u="1"/>
        <s v="8343814314694597" u="1"/>
        <s v="2943814314671202" u="1"/>
        <s v="3043814314680158" u="1"/>
        <s v="5943814314694265" u="1"/>
        <s v="0543814314691834" u="1"/>
        <s v="8343814314678967" u="1"/>
        <s v="2043814314690177" u="1"/>
        <s v="2043814314690494" u="1"/>
        <s v="0643814314684057" u="1"/>
        <s v="4143814314691048" u="1"/>
        <s v="1343814314687516" u="1"/>
        <s v="1843814314678458" u="1"/>
        <s v="1743814314673513" u="1"/>
        <s v="2043814314685238" u="1"/>
        <s v="2043814314670887" u="1"/>
        <s v="2043814314686866" u="1"/>
        <s v="5443814314693293" u="1"/>
        <s v="0643814314684092" u="1"/>
        <s v="2043814314686152" u="1"/>
        <s v="7443814314688228" u="1"/>
        <s v="4943814314687107" u="1"/>
        <s v="2043814314685993" u="1"/>
        <s v="8443814314691444" u="1"/>
        <s v="5143814314693417" u="1"/>
        <s v="5943814314679618" u="1"/>
        <s v="4043814314671934" u="1"/>
        <s v="2043814314690230" u="1"/>
        <s v="2043814314685595" u="1"/>
        <s v="8643814314691138" u="1"/>
        <s v="0643814314681397" u="1"/>
        <s v="4043814314692322" u="1"/>
        <s v="2243814314676322" u="1"/>
        <s v="6543814314683725" u="1"/>
        <s v="2943814314675945" u="1"/>
        <s v="0943814314693055" u="1"/>
        <s v="0643814314694347" u="1"/>
        <s v="2043814314690119" u="1"/>
        <s v="0943814314692879" u="1"/>
        <s v="2243814314686606" u="1"/>
        <s v="9243814314694969" u="1"/>
        <s v="4043814314695443" u="1"/>
        <s v="8443814314677716" u="1"/>
        <s v="0243814314678570" u="1"/>
        <s v="1343814314695426" u="1"/>
        <s v="1023958000409385" u="1"/>
        <s v="9243814314697704" u="1"/>
        <s v="3743814314678641" u="1"/>
        <s v="8143814314683307" u="1"/>
        <s v="1043814314676938" u="1"/>
        <s v="9224024013364254" u="1"/>
        <s v="3743814314682355" u="1"/>
        <s v="0843814314677734" u="1"/>
        <s v="1043814314694401" u="1"/>
        <s v="4143814314697273" u="1"/>
        <s v="6443814314676427" u="1"/>
        <s v="4043814314694247" u="1"/>
        <s v="5643814314671766" u="1"/>
        <s v="3743814314678376" u="1"/>
        <s v="6443814314697034" u="1"/>
        <s v="4143814314678625" u="1"/>
        <s v="8643814314679278" u="1"/>
        <s v="2943814314675900" u="1"/>
        <s v="3743814314678203" u="1"/>
        <s v="7943814314679239" u="1"/>
        <s v="5143814314694745" u="1"/>
        <s v="1343814314679170" u="1"/>
        <s v="8443814314694219" u="1"/>
        <s v="7143814314695460" u="1"/>
        <s v="3743814314683925" u="1"/>
        <s v="0343814314676871" u="1"/>
        <s v="3743814314678059" u="1"/>
        <s v="8443814314677175" u="1"/>
        <s v="6443814314671646" u="1"/>
        <s v="1543814314696034" u="1"/>
        <s v="7943814314676920" u="1"/>
        <s v="7643814314684798" u="1"/>
        <s v="1943814314676985" u="1"/>
        <s v="3143814314697128" u="1"/>
        <s v="1943814314670305" u="1"/>
        <s v="1043814314694080" u="1"/>
        <s v="1043814314675149" u="1"/>
        <s v="4943814314677422" u="1"/>
        <s v="4143814314681524" u="1"/>
        <s v="7143814314695551" u="1"/>
        <s v="9143814314678330" u="1"/>
        <s v="3743814314697259" u="1"/>
        <s v="8743814314678148" u="1"/>
        <s v="1343814314677865" u="1"/>
        <s v="3743814314678883" u="1"/>
        <s v="3343814314688241" u="1"/>
        <s v="4943814314682597" u="1"/>
        <s v="7143814314697741" u="1"/>
        <s v="9243814314696975" u="1"/>
        <s v="1643814314694774" u="1"/>
        <s v="8743814314679252" u="1"/>
        <s v="8743814314694688" u="1"/>
        <s v="3743814314697288" u="1"/>
        <s v="8643814314679226" u="1"/>
        <s v="5743814314674390" u="1"/>
        <s v="7943814314690733" u="1"/>
        <s v="3543814314676825" u="1"/>
        <s v="7643814314681809" u="1"/>
        <s v="4143814314697307" u="1"/>
        <s v="8443814314676676" u="1"/>
        <s v="5643814314671668" u="1"/>
        <s v="7143814314695234" u="1"/>
        <s v="9243814314695658" u="1"/>
        <s v="2343814314677123" u="1"/>
        <s v="3143814314684719" u="1"/>
        <s v="2617777512452902" u="1"/>
        <s v="9243814314694416" u="1"/>
        <s v="3543814314695179" u="1"/>
        <s v="1543814314671715" u="1"/>
        <s v="7543814314678275" u="1"/>
        <s v="7543814314694193" u="1"/>
        <s v="0643814314681316" u="1"/>
        <s v="7543814314678661" u="1"/>
        <s v="7543814314678407" u="1"/>
        <s v="6943814314676164" u="1"/>
        <s v="3043814314693863" u="1"/>
        <s v="6343814314697763" u="1"/>
        <s v="7543814314694786" u="1"/>
        <s v="1943814314677305" u="1"/>
        <s v="4943814314670157" u="1"/>
        <s v="6443814314694790" u="1"/>
        <s v="5943814314691588" u="1"/>
        <s v="2843814314670107" u="1"/>
        <s v="3143814314694664" u="1"/>
        <s v="2943814314676415" u="1"/>
        <s v="3143814314684852" u="1"/>
        <s v="2943814314675951" u="1"/>
        <s v="8143814314676904" u="1"/>
        <s v="8143814314693822" u="1"/>
        <s v="6443814314697489" u="1"/>
        <s v="3143814314680996" u="1"/>
        <s v="3443814314690326" u="1"/>
        <s v="7543814314671119" u="1"/>
        <s v="7343814314695118" u="1"/>
        <s v="0743814314679098" u="1"/>
        <s v="7443814314695328" u="1"/>
        <s v="5343814314678038" u="1"/>
        <s v="3643814314683590" u="1"/>
        <s v="4443814314695839" u="1"/>
        <s v="7843814314677012" u="1"/>
        <s v="3743814314697370" u="1"/>
        <s v="1043814314683295" u="1"/>
        <s v="7543814314679309" u="1"/>
        <s v="1143814314681943" u="1"/>
        <s v="8543814314690798" u="1"/>
        <s v="3643814314697441" u="1"/>
        <s v="3943814314694149" u="1"/>
        <s v="4443814314673017" u="1"/>
        <s v="5043814314697345" u="1"/>
        <s v="3443814314690925" u="1"/>
        <s v="5943814314694703" u="1"/>
        <s v="5143814314684657" u="1"/>
        <s v="8343814314694585" u="1"/>
        <s v="3143814314697727" u="1"/>
        <s v="5043814314677468" u="1"/>
        <s v="3843814314688686" u="1"/>
        <s v="9043814314677902" u="1"/>
        <s v="7643814314681026" u="1"/>
        <s v="3443814314697194" u="1"/>
        <s v="8343814314695574" u="1"/>
        <s v="6843814314684935" u="1"/>
        <s v="6743814314684615" u="1"/>
        <s v="0143814314695864" u="1"/>
        <s v="3343814314670659" u="1"/>
        <s v="3443814314690194" u="1"/>
        <s v="6943814314671810" u="1"/>
        <s v="6243814314689764" u="1"/>
        <s v="5943814314695818" u="1"/>
        <s v="3043814314697788" u="1"/>
        <s v="7543814314694544" u="1"/>
        <s v="8043814314693975" u="1"/>
        <s v="0643814314694474" u="1"/>
        <s v="3243814314693943" u="1"/>
        <s v="1743814314676283" u="1"/>
        <s v="6743814314684875" u="1"/>
        <s v="4543814314697076" u="1"/>
        <s v="5943814314694290" u="1"/>
        <s v="0643814314684915" u="1"/>
        <s v="8543814314684485" u="1"/>
        <s v="6043814314682563" u="1"/>
        <s v="5943814314679048" u="1"/>
        <s v="6743814314695261" u="1"/>
        <s v="5343814314676712" u="1"/>
        <s v="3443814314691729" u="1"/>
        <s v="0243814314676183" u="1"/>
        <s v="6643814314693892" u="1"/>
        <s v="6243814314688885" u="1"/>
        <s v="8343814314678973" u="1"/>
        <s v="1443814314678695" u="1"/>
        <s v="3443814314697827" u="1"/>
        <s v="0543814314678305" u="1"/>
        <s v="0643814314697157" u="1"/>
        <s v="4443814314690079" u="1"/>
        <s v="6943814314695485" u="1"/>
        <s v="2643814314678610" u="1"/>
        <s v="2943814314693805" u="1"/>
        <s v="6043814314680943" u="1"/>
        <s v="1043814314674881" u="1"/>
        <s v="7643814314681182" u="1"/>
        <s v="2443814314697809" u="1"/>
        <s v="9243814314694883" u="1"/>
        <s v="2443814314677788" u="1"/>
        <s v="1043814314679126" u="1"/>
        <s v="7343814314678932" u="1"/>
        <s v="8943814314684535" u="1"/>
        <s v="6843814314693995" u="1"/>
        <s v="4443814314683267" u="1"/>
        <s v="6043814314694835" u="1"/>
        <s v="5943814314695156" u="1"/>
        <s v="3543814314684735" u="1"/>
        <s v="8543814314694055" u="1"/>
        <s v="7643814314681010" u="1"/>
        <s v="1843814314678475" u="1"/>
        <s v="1743814314677692" u="1"/>
        <s v="7443814314696098" u="1"/>
        <s v="3743814314683378" u="1"/>
        <s v="1443814314697953" u="1"/>
        <s v="0643814314676781" u="1"/>
        <s v="4243814314695517" u="1"/>
        <s v="1843814314682397" u="1"/>
        <s v="5943814314695732" u="1"/>
        <s v="6943814314694519" u="1"/>
        <s v="7143814314675875" u="1"/>
        <s v="5943814314695191" u="1"/>
        <s v="5943814314695058" u="1"/>
        <s v="0543814314678513" u="1"/>
        <s v="7643814314697679" u="1"/>
        <s v="1743814314695892" u="1"/>
        <s v="4243814314698189" u="1"/>
        <s v="4443814314682584" u="1"/>
        <s v="1343814314678704" u="1"/>
        <s v="3743814314682310" u="1"/>
        <s v="5143814314677275" u="1"/>
        <s v="8343814314679057" u="1"/>
        <s v="7443814314688234" u="1"/>
        <s v="7443814314695772" u="1"/>
        <s v="5043814314697841" u="1"/>
        <s v="6643814314693845" u="1"/>
        <s v="1743814314693212" u="1"/>
        <s v="1043814314677070" u="1"/>
        <s v="2743814314671738" u="1"/>
        <s v="8343814314675783" u="1"/>
        <s v="8343814314695925" u="1"/>
        <s v="6243814314695357" u="1"/>
        <s v="5643814314670599" u="1"/>
        <s v="8043814314695693" u="1"/>
        <s v="3443814314697614" u="1"/>
        <s v="1743814314695598" u="1"/>
        <s v="7543814314697175" u="1"/>
        <s v="3443814314676996" u="1"/>
        <s v="0443814314694561" u="1"/>
        <s v="3543814314682367" u="1"/>
        <s v="6243814314695714" u="1"/>
        <s v="0643814314678003" u="1"/>
        <s v="1743814314693765" u="1"/>
        <s v="1343814314677952" u="1"/>
        <s v="3443814314676253" u="1"/>
        <s v="2143814314697053" u="1"/>
        <s v="8543814314684698" u="1"/>
        <s v="5143814314676724" u="1"/>
        <s v="5143814314678367" u="1"/>
        <s v="8443814314695634" u="1"/>
        <s v="8343814314681157" u="1"/>
        <s v="5943814314689298" u="1"/>
        <s v="0643814314694170" u="1"/>
        <s v="6043814314681563" u="1"/>
        <s v="0743814314670668" u="1"/>
        <s v="2843814314671096" u="1"/>
        <s v="5943814314695945" u="1"/>
        <s v="1343814314697887" u="1"/>
        <s v="3443814314698142" u="1"/>
        <s v="9443814314678227" u="1"/>
        <s v="3043814314692045" u="1"/>
        <s v="0643814314676003" u="1"/>
        <s v="3343814314694934" u="1"/>
        <s v="7543814314695129" u="1"/>
        <s v="7543814314695135" u="1"/>
        <s v="7543814314695164" u="1"/>
        <s v="7643814314695201" u="1"/>
        <s v="0643814314694865" u="1"/>
        <s v="7243814314697225" u="1"/>
        <s v="1243814314677490" u="1"/>
        <s v="0143814314695616" u="1"/>
        <s v="6943814314699341" u="1"/>
        <s v="0943814314696948" u="1"/>
        <s v="2043814314687428" u="1"/>
        <s v="2043814314695966" u="1"/>
        <s v="2043814314677535" u="1"/>
        <s v="7243814314691628" u="1"/>
        <s v="6243814314695370" u="1"/>
        <s v="6543814314696872" u="1"/>
        <s v="0643814314694353" u="1"/>
        <s v="6143814314678598" u="1"/>
        <s v="3043814314698828" u="1"/>
        <s v="2043814314697563" u="1"/>
        <s v="2043814314695079" u="1"/>
        <s v="2143814314698427" u="1"/>
        <s v="2943814314676749" u="1"/>
        <s v="4243814314679029" u="1"/>
        <s v="7343814314684479" u="1"/>
        <s v="0743814314697649" u="1"/>
        <s v="5143814314697008" u="1"/>
        <s v="8143814314698269" u="1"/>
        <s v="9843814314698547" u="1"/>
        <s v="2243814314684762" u="1"/>
        <s v="8520234017164160" u="1"/>
        <s v="2243814314672300" u="1"/>
        <s v="2243814314676316" u="1"/>
        <s v="8043814314699157" u="1"/>
        <s v="7643814314700958" u="1"/>
        <s v="6943814314700107" u="1"/>
        <s v="3343814314698945" u="1"/>
        <s v="3443814314698608" u="1"/>
        <s v="1343814314698915" u="1"/>
        <s v="1943814314699995" u="1"/>
        <s v="2343814314701078" u="1"/>
        <s v="3243814314698465" u="1"/>
        <s v="6243814314699962" u="1"/>
        <s v="7543814314699792" u="1"/>
        <s v="6943814314700270" u="1"/>
        <s v="1343814314700417" u="1"/>
        <s v="0643814314698589" u="1"/>
        <s v="5943814314699179" u="1"/>
        <s v="2243814314701421" u="1"/>
        <s v="5943814314700920" u="1"/>
        <s v="0243814314698215" u="1"/>
        <s v="7843814314700088" u="1"/>
        <s v="8643814314698806" u="1"/>
        <s v="2643814314699509" u="1"/>
        <s v="0643814314699664" u="1"/>
        <s v="0743814314700669" u="1"/>
        <s v="7643814314699408" u="1"/>
        <s v="3743814314698772" u="1"/>
        <s v="3143814314701511" u="1"/>
        <s v="7843814314698385" u="1"/>
        <s v="6343814314701339" u="1"/>
        <s v="1343814314699708" u="1"/>
        <s v="6143814314701294" u="1"/>
        <s v="0143814314700377" u="1"/>
        <s v="3343814314700120" u="1"/>
        <s v="5943814314699860" u="1"/>
        <s v="3343814314700113" u="1"/>
        <s v="6943814314699335" u="1"/>
        <s v="4743814314701389" u="1"/>
        <s v="1443814314699832" u="1"/>
        <s v="6243814314699075" u="1"/>
        <s v="3143814314698400" u="1"/>
        <s v="8643814314700227" u="1"/>
        <s v="1243814314698515" u="1"/>
        <s v="1843814314698301" u="1"/>
        <s v="6143814314699464" u="1"/>
        <s v="2643814314699763" u="1"/>
        <s v="6343814314701466" u="1"/>
        <s v="1343814314698645" u="1"/>
        <s v="6243814314700636" u="1"/>
        <s v="3443814314698965" u="1"/>
        <s v="0543814314698984" u="1"/>
        <s v="1343814314700580" u="1"/>
        <s v="8443814314698663" u="1"/>
        <s v="5943814314700815" u="1"/>
        <s v="6243814314699449" u="1"/>
        <s v="3043814314698863" u="1"/>
        <s v="7843814314700036" u="1"/>
        <s v="2243814314699205" u="1"/>
        <s v="8143814314698275" u="1"/>
        <s v="9243814314700897" u="1"/>
        <s v="9843814314698560" u="1"/>
        <s v="5943814314699520" u="1"/>
        <s v="0643814314700528" u="1"/>
        <s v="6343814314701045" u="1"/>
        <s v="7843814314698490" u="1"/>
        <s v="3143814314700753" u="1"/>
        <s v="3443814314700398" u="1"/>
        <s v="3343814314699945" u="1"/>
        <s v="5043814314700164" u="1"/>
        <s v="1343814314699893" u="1"/>
        <s v="4243814314701203" u="1"/>
        <s v="8443814314701556" u="1"/>
        <s v="6143814314699429" u="1"/>
        <s v="6243814314701642" u="1"/>
        <s v="6343814314700783" u="1"/>
        <s v="4043814314698881" u="1"/>
        <s v="4043814314671928" u="1"/>
        <s v="1443814314699112" u="1"/>
        <s v="5943814314700147" u="1"/>
        <s v="8043814314699485" u="1"/>
        <s v="6943814314698335" u="1"/>
        <s v="4243814314698241" u="1"/>
        <s v="1443814314699240" u="1"/>
        <s v="3443814314698758" u="1"/>
        <s v="0743814314700329" u="1"/>
        <s v="7543814314700489" u="1"/>
        <s v="5143814314699279" u="1"/>
        <s v="6243814314699311" u="1"/>
        <s v="4443814314675985" u="1"/>
        <s v="5943814314701135" u="1"/>
        <s v="7543814314699745" u="1"/>
        <s v="4043814314692345" u="1"/>
        <s v="3443814314700290" u="1"/>
        <s v="2143814314698440" u="1"/>
        <s v="4943814314701095" u="1"/>
        <s v="1643814314699002" u="1"/>
        <s v="2643814314699728" u="1"/>
        <s v="7543814314700247" u="1"/>
        <s v="8943814314698359" u="1"/>
        <s v="2043814314701605" u="1"/>
        <s v="1343814314700728" u="1"/>
        <s v="2643814314700615" u="1"/>
        <s v="6243814314699927" u="1"/>
        <s v="5043814314699639" u="1"/>
        <s v="7643814314699034" u="1"/>
        <s v="2643814314700063" u="1"/>
        <s v="4243814314699552" u="1"/>
        <s v="4143814314700356" u="1"/>
        <s v="6243814314701008" u="1"/>
        <s v="3943814314700457" u="1"/>
        <s v="2124255000773885" u="1"/>
        <s v="2124008001844493" u="1"/>
        <s v="5143814314708881" u="1"/>
        <s v="0143814314701694" u="1"/>
        <s v="3143814314701684" u="1"/>
        <s v="7243814314697202" u="1"/>
        <s v="6343814314701345" u="1"/>
        <s v="7643814314699045" u="1"/>
        <s v="4743814314701366" u="1"/>
        <s v="1843814314698318" u="1"/>
        <s v="7443814314696052" u="1"/>
        <s v="1343814314700544" u="1"/>
        <s v="3043814314698811" u="1"/>
        <s v="1343814314700671" u="1"/>
        <s v="6343814314701057" u="1"/>
        <s v="1343814314699875" u="1"/>
        <s v="3443814314697625" u="1"/>
        <s v="3443814314698712" u="1"/>
        <s v="6143814314675742" u="1"/>
        <s v="6243814314701014" u="1"/>
        <s v="3443814314698107" u="1"/>
        <s v="6243814314701665" u="1"/>
        <s v="9443814314701706" u="1"/>
        <s v="7543814314701679" u="1"/>
        <s v="2124008001844533" u="1"/>
        <s v="6543814314696814" u="1"/>
        <s v="7843814314700020" u="1"/>
        <s v="3843814314708869" u="1"/>
        <s v="0643814314700534" u="1"/>
        <s v="2183814314000926" u="1"/>
        <s v="0124000041333345" u="1"/>
        <s v="7543814314709005" u="1"/>
        <s v="4043814314708941" u="1"/>
        <s v="9243814314708950" u="1"/>
        <s v="5643814314708842" u="1"/>
        <s v="6243814314708855" u="1"/>
        <s v="5643814314708928" u="1"/>
        <s v="2183814314000955" u="1"/>
        <s v="2183814314000949" u="1"/>
        <s v="2543814314709417" u="1"/>
        <s v="7543814314708996" u="1"/>
        <s v="6743814314708937" u="1"/>
        <s v="4043814314697915" u="1"/>
        <s v="7543814314708830" u="1"/>
        <s v="6243814314708895" u="1"/>
        <s v="3943814314708906" u="1"/>
        <s v="6043814314708873" u="1"/>
        <s v="1743814314708917" u="1"/>
        <s v="7543814314708967" u="1"/>
        <s v="3743814314709405" u="1"/>
        <s v="6043814314709026" u="1"/>
        <s v="2124012011907441" u="1"/>
        <s v="2183815771000058" u="1"/>
        <s v="1143814314597975" u="1"/>
        <s v="7543814314596718" u="1"/>
        <s v="8143814314594708" u="1"/>
        <s v="8243814314591596" u="1"/>
        <s v="8743814314598494" u="1"/>
        <s v="6543814314591384" u="1"/>
        <s v="6443814314586995" u="1"/>
        <s v="0543814314591761" u="1"/>
        <s v="4443814314597835" u="1"/>
        <s v="7943814314597412" u="1"/>
        <s v="4143814314597672" u="1"/>
        <s v="6443814314596053" u="1"/>
        <s v="4043814314592116" u="1"/>
        <s v="3443814314598535" u="1"/>
        <s v="3743814314596883" u="1"/>
        <s v="6443814314597623" u="1"/>
        <s v="0643814314596343" u="1"/>
        <s v="6443814314587638" u="1"/>
        <s v="7443814314598629" u="1"/>
        <s v="2043814314589120" u="1"/>
        <s v="6443814314590928" u="1"/>
        <s v="3143814314589871" u="1"/>
        <s v="8543814314596978" u="1"/>
        <s v="6443814314588448" u="1"/>
        <s v="0643814314598717" u="1"/>
        <s v="6443814314591807" u="1"/>
        <s v="6443814314587379" u="1"/>
        <s v="0643814314599160" u="1"/>
        <s v="7543814314598753" u="1"/>
        <s v="7543814314599380" u="1"/>
        <s v="8143814314599259" u="1"/>
        <s v="6443814314588794" u="1"/>
        <s v="2043814314587142" u="1"/>
        <s v="3343814314592671" u="1"/>
        <s v="8343814314596247" u="1"/>
        <s v="1143814314598336" u="1"/>
        <s v="4017777403067533" u="1"/>
        <s v="4143814314599585" u="1"/>
        <s v="7543814314601456" u="1"/>
        <s v="5943814314604523" u="1"/>
        <s v="4443814314606158" u="1"/>
        <s v="7943814314601582" u="1"/>
        <s v="4043814314602270" u="1"/>
        <s v="4643814314609808" u="1"/>
        <s v="1943814314600037" u="1"/>
        <s v="8643814314608321" u="1"/>
        <s v="7243814314600241" u="1"/>
        <s v="3743814314608649" u="1"/>
        <s v="8343814314605336" u="1"/>
        <s v="3843814314605208" u="1"/>
        <s v="6543814314601290" u="1"/>
        <s v="7543814314610032" u="1"/>
        <s v="7943814314608991" u="1"/>
        <s v="0643814314601858" u="1"/>
        <s v="6843814314605555" u="1"/>
        <s v="2843814314602231" u="1"/>
        <s v="8643814314601217" u="1"/>
        <s v="7543814314603427" u="1"/>
        <s v="4143814314609162" u="1"/>
        <s v="9543814314603866" u="1"/>
        <s v="7543814314606531" u="1"/>
        <s v="9243814314605743" u="1"/>
        <s v="5943814314606195" u="1"/>
        <s v="9243814314603005" u="1"/>
        <s v="8743814314607605" u="1"/>
        <s v="3843814314607375" u="1"/>
        <s v="7443814314602373" u="1"/>
        <s v="3143814314607484" u="1"/>
        <s v="7443814314602355" u="1"/>
        <s v="3043814314606730" u="1"/>
        <s v="8343814314597351" u="1"/>
        <s v="1043814314609031" u="1"/>
        <s v="1743814314608216" u="1"/>
        <s v="6843814314602521" u="1"/>
        <s v="3043814314606429" u="1"/>
        <s v="8343814314607123" u="1"/>
        <s v="1243814314609629" u="1"/>
        <s v="7543814314602024" u="1"/>
        <s v="9543814314604273" u="1"/>
        <s v="7543814314602617" u="1"/>
        <s v="8743814314608208" u="1"/>
        <s v="8543814314607946" u="1"/>
        <s v="8543814314607192" u="1"/>
        <s v="7443814314605776" u="1"/>
        <s v="5143814314609375" u="1"/>
        <s v="8143814314609515" u="1"/>
        <s v="8743814314602836" u="1"/>
        <s v="1243814314605890" u="1"/>
        <s v="7243814314609720" u="1"/>
        <s v="7343814314605071" u="1"/>
        <s v="3943814314603568" u="1"/>
        <s v="6943814314608161" u="1"/>
        <s v="1343814314611369" u="1"/>
        <s v="5943814314604546" u="1"/>
        <s v="3843814314609306" u="1"/>
        <s v="4443814314606141" u="1"/>
        <s v="6743814314600288" u="1"/>
        <s v="9243814314607697" u="1"/>
        <s v="5943814314606490" u="1"/>
        <s v="7543814314583371" u="1"/>
        <s v="3543814314600771" u="1"/>
        <s v="2943814314610178" u="1"/>
        <s v="9243814314602991" u="1"/>
        <s v="4143814314580145" u="1"/>
        <s v="1043814314606797" u="1"/>
        <s v="6743814314600956" u="1"/>
        <s v="4143814314579909" u="1"/>
        <s v="9243814314601138" u="1"/>
        <s v="6443814314609758" u="1"/>
        <s v="9343814314600636" u="1"/>
        <s v="5743814314610324" u="1"/>
        <s v="6443814314602453" u="1"/>
        <s v="3843814314606266" u="1"/>
        <s v="9543814314603635" u="1"/>
        <s v="9243814314604109" u="1"/>
        <s v="9443814314606823" u="1"/>
        <s v="9543814314608618" u="1"/>
        <s v="4643814314609797" u="1"/>
        <s v="4143814314611481" u="1"/>
        <s v="7943814314611313" u="1"/>
        <s v="4543814314610111" u="1"/>
        <s v="0643814314606864" u="1"/>
        <s v="9243814314610958" u="1"/>
        <s v="7143814314610925" u="1"/>
        <s v="8643814314608315" u="1"/>
        <s v="3743814314608678" u="1"/>
        <s v="9443814314605996" u="1"/>
        <s v="8343814314605342" u="1"/>
        <s v="9443814314608823" u="1"/>
        <s v="4143814314579103" u="1"/>
        <s v="5043814314608471" u="1"/>
        <s v="7743814314608571" u="1"/>
        <s v="8343814314608912" u="1"/>
        <s v="9243814314602155" u="1"/>
        <s v="6743814314601737" u="1"/>
        <s v="9243814314607743" u="1"/>
        <s v="7943814314600616" u="1"/>
        <s v="9143814314605965" u="1"/>
        <s v="5643814314600555" u="1"/>
        <s v="8343814314604146" u="1"/>
        <s v="1343814314604190" u="1"/>
        <s v="9243814314611209" u="1"/>
        <s v="7543814314610026" u="1"/>
        <s v="9543814314604267" u="1"/>
        <s v="6443814314608384" u="1"/>
        <s v="8343814314610281" u="1"/>
        <s v="8343814314604244" u="1"/>
        <s v="3543814314600667" u="1"/>
        <s v="6743814314610699" u="1"/>
        <s v="5743814314603299" u="1"/>
        <s v="4543814314608805" u="1"/>
        <s v="7943814314608985" u="1"/>
        <s v="1043814314602105" u="1"/>
        <s v="8743814314608197" u="1"/>
        <s v="0643814314610866" u="1"/>
        <s v="1343814314601972" u="1"/>
        <s v="4943814314609223" u="1"/>
        <s v="7543814314610366" u="1"/>
        <s v="4543814314600385" u="1"/>
        <s v="4743814314610744" u="1"/>
        <s v="3543814314603845" u="1"/>
        <s v="1343814314604154" u="1"/>
        <s v="1343814314611087" u="1"/>
        <s v="1343814314608724" u="1"/>
        <s v="8143814314603233" u="1"/>
        <s v="9243814314606645" u="1"/>
        <s v="1343814314604396" u="1"/>
        <s v="4043814314603460" u="1"/>
        <s v="5643814314609953" u="1"/>
        <s v="2843814314602225" u="1"/>
        <s v="7543814314603415" u="1"/>
        <s v="4043814314601522" u="1"/>
        <s v="9143814314600913" u="1"/>
        <s v="4143814314609156" u="1"/>
        <s v="2183814314000673" u="1"/>
        <s v="4017777403067527" u="1"/>
        <s v="6717777302713066" u="1"/>
        <s v="1343814314601695" u="1"/>
        <s v="9243814314604478" u="1"/>
        <s v="3343814314608881" u="1"/>
        <s v="5043814314611064" u="1"/>
        <s v="3843814314604427" u="1"/>
        <s v="7543814314583267" u="1"/>
        <s v="3343814314610422" u="1"/>
        <s v="7543814314601485" u="1"/>
        <s v="0343814314608142" u="1"/>
        <s v="3043814314602781" u="1"/>
        <s v="6643814314609585" u="1"/>
        <s v="6243814314602966" u="1"/>
        <s v="6943814314600300" u="1"/>
        <s v="9243814314601328" u="1"/>
        <s v="9543814314603889" u="1"/>
        <s v="8843814314610725" u="1"/>
        <s v="8343814314607221" u="1"/>
        <s v="3343814314606938" u="1"/>
        <s v="5743814314610641" u="1"/>
        <s v="6643814314579745" u="1"/>
        <s v="7243814314608431" u="1"/>
        <s v="3043814314582436" u="1"/>
        <s v="7543814314602174" u="1"/>
        <s v="7843814314600746" u="1"/>
        <s v="3143814314579673" u="1"/>
        <s v="6043814314610675" u="1"/>
        <s v="7443814314611058" u="1"/>
        <s v="0143814314608747" u="1"/>
        <s v="1443814314603185" u="1"/>
        <s v="3143814314610601" u="1"/>
        <s v="4443814314609918" u="1"/>
        <s v="1743814314603487" u="1"/>
        <s v="2743814314573728" u="1"/>
        <s v="6243814314607252" u="1"/>
        <s v="1243814314609128" u="1"/>
        <s v="8643814314603760" u="1"/>
        <s v="7543814314606525" u="1"/>
        <s v="1043814314604065" u="1"/>
        <s v="7543814314607295" u="1"/>
        <s v="6243814314604972" u="1"/>
        <s v="5943814314606229" u="1"/>
        <s v="1343814314607004" u="1"/>
        <s v="7543814314603911" u="1"/>
        <s v="3343814314610445" u="1"/>
        <s v="7443814314578412" u="1"/>
        <s v="7843814314609838" u="1"/>
        <s v="6043814314604333" u="1"/>
        <s v="6843814314583965" u="1"/>
        <s v="3343814314603790" u="1"/>
        <s v="7843814314575739" u="1"/>
        <s v="3043814314610846" u="1"/>
        <s v="3443814314609198" u="1"/>
        <s v="7543814314606243" u="1"/>
        <s v="6243814314609603" u="1"/>
        <s v="5943814314605655" u="1"/>
        <s v="3343814314577190" u="1"/>
        <s v="7543814314609099" u="1"/>
        <s v="0543814314604314" u="1"/>
        <s v="3143814314602668" u="1"/>
        <s v="3343814314601110" u="1"/>
        <s v="7543814314607652" u="1"/>
        <s v="7543814314608842" u="1"/>
        <s v="5043814314608563" u="1"/>
        <s v="8743814314607630" u="1"/>
        <s v="1743814314608274" u="1"/>
        <s v="3343814314579610" u="1"/>
        <s v="3943814314578008" u="1"/>
        <s v="3843814314607404" u="1"/>
        <s v="6743814314604370" u="1"/>
        <s v="7443814314602396" u="1"/>
        <s v="0343814314610940" u="1"/>
        <s v="1343814314577176" u="1"/>
        <s v="3143814314607524" u="1"/>
        <s v="3443814314606394" u="1"/>
        <s v="7443814314602367" u="1"/>
        <s v="3943814314607827" u="1"/>
        <s v="3043814314606723" u="1"/>
        <s v="3443814314602486" u="1"/>
        <s v="1343814314608776" u="1"/>
        <s v="7043814314604218" u="1"/>
        <s v="8843814314606067" u="1"/>
        <s v="5943814314603696" u="1"/>
        <s v="8343814314602935" u="1"/>
        <s v="6243814314607724" u="1"/>
        <s v="9543814314606031" u="1"/>
        <s v="1443814314606565" u="1"/>
        <s v="7843814314583799" u="1"/>
        <s v="7843814314600350" u="1"/>
        <s v="7643814314610835" u="1"/>
        <s v="3343814314577315" u="1"/>
        <s v="0143814314610876" u="1"/>
        <s v="7643814314603194" u="1"/>
        <s v="6243814314603753" u="1"/>
        <s v="1743814314611011" u="1"/>
        <s v="1443814314608456" u="1"/>
        <s v="0643814314610785" u="1"/>
        <s v="8543814314611435" u="1"/>
        <s v="1043814314609065" u="1"/>
        <s v="3343814314601070" u="1"/>
        <s v="7543814314601250" u="1"/>
        <s v="3043814314581338" u="1"/>
        <s v="6043814314604569" u="1"/>
        <s v="3343814314576800" u="1"/>
        <s v="1743814314608222" u="1"/>
        <s v="9443814314603731" u="1"/>
        <s v="3343814314609299" u="1"/>
        <s v="1443814314608491" u="1"/>
        <s v="3843814314609456" u="1"/>
        <s v="7243814314608546" u="1"/>
        <s v="2243814314603388" u="1"/>
        <s v="3043814314609880" u="1"/>
        <s v="5143814314608001" u="1"/>
        <s v="7243814314604483" u="1"/>
        <s v="0643814314603524" u="1"/>
        <s v="6043814314601955" u="1"/>
        <s v="5943814314610082" u="1"/>
        <s v="7843814314610011" u="1"/>
        <s v="0743814314609567" u="1"/>
        <s v="5643814314601365" u="1"/>
        <s v="3043814314606435" u="1"/>
        <s v="5843814314600682" u="1"/>
        <s v="2443814314604883" u="1"/>
        <s v="9243814314604081" u="1"/>
        <s v="9343814314608405" u="1"/>
        <s v="6043814314609022" u="1"/>
        <s v="8343814314607169" u="1"/>
        <s v="1343814314611156" u="1"/>
        <s v="6843814314610984" u="1"/>
        <s v="1843814314601772" u="1"/>
        <s v="6943814314583317" u="1"/>
        <s v="1843814314601685" u="1"/>
        <s v="3343814314580035" u="1"/>
        <s v="4943814314605505" u="1"/>
        <s v="3343814314610543" u="1"/>
        <s v="7543814314578328" u="1"/>
        <s v="5943814314604172" u="1"/>
        <s v="4943814314609695" u="1"/>
        <s v="2643814314584130" u="1"/>
        <s v="1243814314609641" u="1"/>
        <s v="7543814314602035" u="1"/>
        <s v="1543814314575481" u="1"/>
        <s v="1343814314605281" u="1"/>
        <s v="6843814314601792" u="1"/>
        <s v="3443814314607470" u="1"/>
        <s v="0343814314610962" u="1"/>
        <s v="0143814314607592" u="1"/>
        <s v="6243814314603079" u="1"/>
        <s v="2543814314606298" u="1"/>
        <s v="3343814314610249" u="1"/>
        <s v="3343814314606178" u="1"/>
        <s v="9443814314605938" u="1"/>
        <s v="7443814314610480" u="1"/>
        <s v="3143814314610774" u="1"/>
        <s v="6543814314607860" u="1"/>
        <s v="5443814314584230" u="1"/>
        <s v="6543814314601283" u="1"/>
        <s v="1743814314609429" u="1"/>
        <s v="2543814314601177" u="1"/>
        <s v="1343814314611127" u="1"/>
        <s v="3143814314600535" u="1"/>
        <s v="3543814314607108" u="1"/>
        <s v="9243814314608030" u="1"/>
        <s v="9243814314608864" u="1"/>
        <s v="9243814314603213" u="1"/>
        <s v="8043814314607075" u="1"/>
        <s v="1443814314606630" u="1"/>
        <s v="3343814314610382" u="1"/>
        <s v="1343814314601396" u="1"/>
        <s v="3343814314609869" u="1"/>
        <s v="6443814314609499" u="1"/>
        <s v="5043814314607661" u="1"/>
        <s v="0643814314603259" u="1"/>
        <s v="7543814314602623" u="1"/>
        <s v="7543814314606744" u="1"/>
        <s v="3643814314606952" u="1"/>
        <s v="9443814314606587" u="1"/>
        <s v="8043814314606887" u="1"/>
        <s v="7743814314606974" u="1"/>
        <s v="4743814314609402" u="1"/>
        <s v="1343814314611409" u="1"/>
        <s v="1343814314584045" u="1"/>
        <s v="3043814314606325" u="1"/>
        <s v="7543814314583987" u="1"/>
        <s v="8543814314607930" u="1"/>
        <s v="5443814314600855" u="1"/>
        <s v="8543814314602192" u="1"/>
        <s v="7543814314580198" u="1"/>
        <s v="6243814314609344" u="1"/>
        <s v="9243814314608708" u="1"/>
        <s v="2943814314610512" u="1"/>
        <s v="3143814314607576" u="1"/>
        <s v="8043814314608524" u="1"/>
        <s v="1743814314601199" u="1"/>
        <s v="3343814314600790" u="1"/>
        <s v="7743814314603710" u="1"/>
        <s v="3343814314611111" u="1"/>
        <s v="5943814314604696" u="1"/>
        <s v="6243814314583875" u="1"/>
        <s v="9243814314600927" u="1"/>
        <s v="9143814314604515" u="1"/>
        <s v="8543814314577732" u="1"/>
        <s v="1743814314607769" u="1"/>
        <s v="3443814314607445" u="1"/>
        <s v="1343814314611277" u="1"/>
        <s v="8843814314600332" u="1"/>
        <s v="7543814314584077" u="1"/>
        <s v="6243814314603822" u="1"/>
        <s v="4243814314610805" u="1"/>
        <s v="8743814314608341" u="1"/>
        <s v="6043814314605609" u="1"/>
        <s v="8543814314580233" u="1"/>
        <s v="1843814314607046" u="1"/>
        <s v="8543814314607186" u="1"/>
        <s v="2743814314603650" u="1"/>
        <s v="8543814314611188" u="1"/>
        <s v="7543814314583359" u="1"/>
        <s v="3443814314610407" u="1"/>
        <s v="3043814314600809" u="1"/>
        <s v="1343814314610225" u="1"/>
        <s v="3443814314607359" u="1"/>
        <s v="3343814314606414" u="1"/>
        <s v="2143814314604575" u="1"/>
        <s v="6243814314605407" u="1"/>
        <s v="5143814314609393" u="1"/>
        <s v="5943814314606667" u="1"/>
        <s v="5443814314609988" u="1"/>
        <s v="7543814314606681" u="1"/>
        <s v="3343814314603604" u="1"/>
        <s v="1343814314607995" u="1"/>
        <s v="9443814314606450" u="1"/>
        <s v="8143814314609544" u="1"/>
        <s v="3343814314605915" u="1"/>
        <s v="7543814314606859" u="1"/>
        <s v="5943814314604304" u="1"/>
        <s v="6043814314608696" u="1"/>
        <s v="7543814314576599" u="1"/>
        <s v="7543814314608963" u="1"/>
        <s v="6643814314610351" u="1"/>
        <s v="9343814314606365" u="1"/>
        <s v="7543814314611160" u="1"/>
        <s v="8443814314609667" u="1"/>
        <s v="1643814314600513" u="1"/>
        <s v="6143814314603020" u="1"/>
        <s v="8743814314602842" u="1"/>
        <s v="7443814314611571" u="1"/>
        <s v="3443814314608296" u="1"/>
        <s v="6843814314610978" u="1"/>
        <s v="6443814314607902" u="1"/>
        <s v="6443814314609263" u="1"/>
        <s v="8743814314602888" u="1"/>
        <s v="7243814314600264" u="1"/>
        <s v="6443814314607793" u="1"/>
        <s v="6243814314610900" u="1"/>
        <s v="6043814314607327" u="1"/>
        <s v="7243814314609742" u="1"/>
        <s v="7343814314605065" u="1"/>
        <s v="6243814314603040" u="1"/>
        <s v="0643814314608940" u="1"/>
        <s v="0643814314601841" u="1"/>
        <s v="2243814314600837" u="1"/>
        <s v="8343814314606105" u="1"/>
        <s v="3943814314603551" u="1"/>
        <s v="1317777403277129" u="1"/>
        <s v="0143814314611801" u="1"/>
        <s v="1343814314612663" u="1"/>
        <s v="3343814314611537" u="1"/>
        <s v="7543814314612406" u="1"/>
        <s v="2843814314612204" u="1"/>
        <s v="4443814314612425" u="1"/>
        <s v="4443814314611949" u="1"/>
        <s v="7443814314611565" u="1"/>
        <s v="7543814314612337" u="1"/>
        <s v="7143814314611592" u="1"/>
        <s v="9543814314606025" u="1"/>
        <s v="4443814314611870" u="1"/>
        <s v="5943814314611928" u="1"/>
        <s v="8343814314612678" u="1"/>
        <s v="3543814314612250" u="1"/>
        <s v="0543814314612070" u="1"/>
        <s v="2643814314612464" u="1"/>
        <s v="4243814314611691" u="1"/>
        <s v="5143814314604767" u="1"/>
        <s v="2243814314612102" u="1"/>
        <s v="8543814314612310" u="1"/>
        <s v="1743814314612374" u="1"/>
        <s v="7543814314611896" u="1"/>
        <s v="7543814314612274" u="1"/>
        <s v="5943814314611773" u="1"/>
        <s v="2943814314611633" u="1"/>
        <s v="2943814314612224" u="1"/>
        <s v="5643814314612137" u="1"/>
        <s v="2243814314611511" u="1"/>
        <s v="1343814314611795" u="1"/>
        <s v="2543814314612444" u="1"/>
        <s v="2143814314612353" u="1"/>
        <s v="2124009009816377" u="1"/>
        <s v="7217777302770481" u="1"/>
        <s v="6943814314611675" u="1"/>
        <s v="5643814314612166" u="1"/>
        <s v="1324005012928692" u="1"/>
        <s v="7643814314612030" u="1"/>
        <s v="2124005012931695" u="1"/>
        <s v="9243814314612722" u="1"/>
        <s v="7443814314613133" u="1"/>
        <s v="3143814314613221" u="1"/>
        <s v="9443814314613105" u="1"/>
        <s v="2143814314612762" u="1"/>
        <s v="3843814314613061" u="1"/>
        <s v="7843814314613575" u="1"/>
        <s v="7543814314613395" u="1"/>
        <s v="1224036007118383" u="1"/>
        <s v="3843814314613176" u="1"/>
        <s v="2243814314612747" u="1"/>
        <s v="9243814314613320" u="1"/>
        <s v="8343814314612701" u="1"/>
        <s v="1343814314613369" u="1"/>
        <s v="1843814314612814" u="1"/>
        <s v="6443814314612875" u="1"/>
        <s v="7643814314613023" u="1"/>
        <s v="7643814314613196" u="1"/>
        <s v="7243814314613583" u="1"/>
        <s v="8343814314613355" u="1"/>
        <s v="2843814314613285" u="1"/>
        <s v="7643814314613432" u="1"/>
        <s v="7943814314613083" u="1"/>
        <s v="7643814314612933" u="1"/>
        <s v="1743814314612790" u="1"/>
        <s v="3543814314612911" u="1"/>
        <s v="7543814314612880" u="1"/>
        <s v="7343814314612965" u="1"/>
        <s v="0643814314613307" u="1"/>
        <s v="6443814314612841" u="1"/>
        <s v="8343814314613269" u="1"/>
        <s v="5943814314613605" u="1"/>
        <s v="7543814314613631" u="1"/>
        <s v="8343814314613494" u="1"/>
        <s v="8343814314612691" u="1"/>
        <s v="2124032016506980" u="1"/>
        <s v="7617777303042744" u="1"/>
        <s v="3417777403496998" u="1"/>
        <s v="4043814314614455" u="1"/>
        <s v="9443814314613727" u="1"/>
        <s v="9243814314613866" u="1"/>
        <s v="3443814314613950" u="1"/>
        <s v="9243814314614065" u="1"/>
        <s v="9224030009207191" u="1"/>
        <s v="7543814314613406" u="1"/>
        <s v="7543814314613775" u="1"/>
        <s v="8343814314613465" u="1"/>
        <s v="2243814314615102" u="1"/>
        <s v="5643814314615150" u="1"/>
        <s v="3543814314614623" u="1"/>
        <s v="9443814314613791" u="1"/>
        <s v="7643814314614392" u="1"/>
        <s v="9243814314613814" u="1"/>
        <s v="6743814314614958" u="1"/>
        <s v="7743814314614187" u="1"/>
        <s v="6743814314614434" u="1"/>
        <s v="6843814314614425" u="1"/>
        <s v="2943814314614541" u="1"/>
        <s v="7743814314614262" u="1"/>
        <s v="4443814314615137" u="1"/>
        <s v="8643814314614513" u="1"/>
        <s v="7443814314614755" u="1"/>
        <s v="3743814314614784" u="1"/>
        <s v="5643814314615125" u="1"/>
        <s v="9243814314614503" u="1"/>
        <s v="4443814314615022" u="1"/>
        <s v="2743814314614985" u="1"/>
        <s v="7743814314614728" u="1"/>
        <s v="2243814314614845" u="1"/>
        <s v="2943814314615086" u="1"/>
        <s v="2743814314614345" u="1"/>
        <s v="0643814314613912" u="1"/>
        <s v="9143814314614640" u="1"/>
        <s v="1343814314614375" u="1"/>
        <s v="7643814314614449" u="1"/>
        <s v="2343814314615168" u="1"/>
        <s v="9443814314614324" u="1"/>
        <s v="7543814314614366" u="1"/>
        <s v="4443814314614932" u="1"/>
        <s v="2543814314614835" u="1"/>
        <s v="2743814314614294" u="1"/>
        <s v="7443814314614029" u="1"/>
        <s v="5643814314614910" u="1"/>
        <s v="9343814314614304" u="1"/>
        <s v="3443814314614557" u="1"/>
        <s v="3543814314614583" u="1"/>
        <s v="8743814314614896" u="1"/>
        <s v="2243814314615040" u="1"/>
        <s v="2943814314613656" u="1"/>
        <s v="5043814314614115" u="1"/>
        <s v="6443814314613979" u="1"/>
        <s v="7543814314614527" u="1"/>
        <s v="7543814314613936" u="1"/>
        <s v="2943814314614875" u="1"/>
        <s v="7643814314614674" u="1"/>
        <s v="9443814314614094" u="1"/>
        <s v="2043814314614419" u="1"/>
        <s v="7643814314613455" u="1"/>
        <s v="8043814314613699" u="1"/>
        <s v="9143814314613754" u="1"/>
        <s v="0643814314613850" u="1"/>
        <s v="6243814314614156" u="1"/>
        <s v="2543814314614231" u="1"/>
        <s v="8343814314615505" u="1"/>
        <s v="1343814314617438" u="1"/>
        <s v="6043814314615415" u="1"/>
        <s v="6843814314616713" u="1"/>
        <s v="3543814314616531" u="1"/>
        <s v="1643814314615354" u="1"/>
        <s v="9343814314616575" u="1"/>
        <s v="9143814314616980" u="1"/>
        <s v="9243814314615814" u="1"/>
        <s v="3743814314616438" u="1"/>
        <s v="9143814314617719" u="1"/>
        <s v="4043814314617115" u="1"/>
        <s v="6943814314616203" u="1"/>
        <s v="5643814314616172" u="1"/>
        <s v="2143814314615658" u="1"/>
        <s v="0643814314615843" u="1"/>
        <s v="4243814314616489" u="1"/>
        <s v="6943814314615468" u="1"/>
        <s v="0643814314615889" u="1"/>
        <s v="6943814314616249" u="1"/>
        <s v="6943814314616134" u="1"/>
        <s v="9343814314616275" u="1"/>
        <s v="3743814314617611" u="1"/>
        <s v="7843814314616805" u="1"/>
        <s v="2943814314611973" u="1"/>
        <s v="1643814314616325" u="1"/>
        <s v="2943814314615662" u="1"/>
        <s v="0643814314615872" u="1"/>
        <s v="6943814314616468" u="1"/>
        <s v="7543814314617631" u="1"/>
        <s v="7543814314616677" u="1"/>
        <s v="3843814314616838" u="1"/>
        <s v="2443814314615263" u="1"/>
        <s v="6943814314616733" u="1"/>
        <s v="3543814314615807" u="1"/>
        <s v="9143814314617489" u="1"/>
        <s v="8343814314616309" u="1"/>
        <s v="1743814314616915" u="1"/>
        <s v="8343814314615649" u="1"/>
        <s v="5343814314616112" u="1"/>
        <s v="2643814314615441" u="1"/>
        <s v="7043814314615439" u="1"/>
        <s v="1743814314617593" u="1"/>
        <s v="2443814314617418" u="1"/>
        <s v="4243814314617218" u="1"/>
        <s v="6943814314617020" u="1"/>
        <s v="6043814314616744" u="1"/>
        <s v="5943814314616225" u="1"/>
        <s v="7543814314615458" u="1"/>
        <s v="8343814314616695" u="1"/>
        <s v="2943814314615070" u="1"/>
        <s v="1343814314617369" u="1"/>
        <s v="7343814314617666" u="1"/>
        <s v="2143814314616474" u="1"/>
        <s v="8343814314615592" u="1"/>
        <s v="4143814314616377" u="1"/>
        <s v="3843814314617308" u="1"/>
        <s v="1243814314615384" u="1"/>
        <s v="6043814314615185" u="1"/>
        <s v="6943814314617249" u="1"/>
        <s v="2543814314617162" u="1"/>
        <s v="7843814314616869" u="1"/>
        <s v="7843814314615316" u="1"/>
        <s v="5943814314616053" u="1"/>
        <s v="5943814314615744" u="1"/>
        <s v="3543814314615780" u="1"/>
        <s v="8043814314616198" u="1"/>
        <s v="5343814314615233" u="1"/>
        <s v="7543814314617730" u="1"/>
        <s v="3443814314616885" u="1"/>
        <s v="8043814314615336" u="1"/>
        <s v="6043814314616035" u="1"/>
        <s v="6243814314615692" u="1"/>
        <s v="6943814314617335" u="1"/>
        <s v="8317777403558395" u="1"/>
        <s v="1443814314617389" u="1"/>
        <s v="1243814314618270" u="1"/>
        <s v="7443814314618225" u="1"/>
        <s v="7743814314616008" u="1"/>
        <s v="3143814314618002" u="1"/>
        <s v="2543814314615974" u="1"/>
        <s v="7324261001149279" u="1"/>
        <s v="2183814314000696" u="1"/>
        <s v="2183814314000736" u="1"/>
        <s v="8317777303174091" u="1"/>
        <s v="2943814314619218" u="1"/>
        <s v="6043814314621527" u="1"/>
        <s v="7343814314618159" u="1"/>
        <s v="7443814314617565" u="1"/>
        <s v="0643814314618768" u="1"/>
        <s v="6743814314618647" u="1"/>
        <s v="8343814314619040" u="1"/>
        <s v="7543814314622765" u="1"/>
        <s v="3443814314621710" u="1"/>
        <s v="3043814314622071" u="1"/>
        <s v="7943814314622269" u="1"/>
        <s v="5143814314621754" u="1"/>
        <s v="3443814314621444" u="1"/>
        <s v="7443814314619542" u="1"/>
        <s v="7543814314618268" u="1"/>
        <s v="1543814314621307" u="1"/>
        <s v="8643814314622711" u="1"/>
        <s v="8543814314622547" u="1"/>
        <s v="7543814314618821" u="1"/>
        <s v="6943814314622395" u="1"/>
        <s v="0843814314619727" u="1"/>
        <s v="7543814314622512" u="1"/>
        <s v="7543814314622575" u="1"/>
        <s v="6343814314618032" u="1"/>
        <s v="6843814314618074" u="1"/>
        <s v="3143814314620177" u="1"/>
        <s v="4443814314621605" u="1"/>
        <s v="7443814314621365" u="1"/>
        <s v="8943814314623016" u="1"/>
        <s v="7543814314621092" u="1"/>
        <s v="9143814314620687" u="1"/>
        <s v="4443814314622623" u="1"/>
        <s v="7543814314622224" u="1"/>
        <s v="6343814314618920" u="1"/>
        <s v="7543814314622748" u="1"/>
        <s v="5943814314621026" u="1"/>
        <s v="7543814314622092" u="1"/>
        <s v="2743814314620624" u="1"/>
        <s v="9543814314618471" u="1"/>
        <s v="7443814314619818" u="1"/>
        <s v="2743814314622797" u="1"/>
        <s v="7443814314620786" u="1"/>
        <s v="7443814314619330" u="1"/>
        <s v="3443814314621818" u="1"/>
        <s v="6043814314620717" u="1"/>
        <s v="2643814314620944" u="1"/>
        <s v="3143814314620015" u="1"/>
        <s v="9543814314623006" u="1"/>
        <s v="7543814314619285" u="1"/>
        <s v="1743814314622203" u="1"/>
        <s v="3143814314621004" u="1"/>
        <s v="7543814314618994" u="1"/>
        <s v="6243814314621452" u="1"/>
        <s v="9143814314617852" u="1"/>
        <s v="7543814314621973" u="1"/>
        <s v="9143814314620226" u="1"/>
        <s v="3443814314619091" u="1"/>
        <s v="0143814314619628" u="1"/>
        <s v="1243814314618310" u="1"/>
        <s v="0643814314620800" u="1"/>
        <s v="0743814314622335" u="1"/>
        <s v="7543814314622351" u="1"/>
        <s v="7543814314622247" u="1"/>
        <s v="7543814314619124" u="1"/>
        <s v="1343814314619571" u="1"/>
        <s v="8443814314620867" u="1"/>
        <s v="8543814314622991" u="1"/>
        <s v="0143814314622141" u="1"/>
        <s v="8543814314618608" u="1"/>
        <s v="1843814314622800" u="1"/>
        <s v="3143814314621586" u="1"/>
        <s v="9143814314620145" u="1"/>
        <s v="6843814314618707" u="1"/>
        <s v="3443814314619131" u="1"/>
        <s v="3743814314619670" u="1"/>
        <s v="6243814314619513" u="1"/>
        <s v="3443814314618845" u="1"/>
        <s v="9443814314622418" u="1"/>
        <s v="9143814314618397" u="1"/>
        <s v="7443814314618248" u="1"/>
        <s v="4443814314620836" u="1"/>
        <s v="8443814314620798" u="1"/>
        <s v="7443814314619853" u="1"/>
        <s v="9143814314617685" u="1"/>
        <s v="6943814314618802" u="1"/>
        <s v="8643814314622665" u="1"/>
        <s v="3443814314619230" u="1"/>
        <s v="2143814314622919" u="1"/>
        <s v="7543814314622535" u="1"/>
        <s v="9143814314617938" u="1"/>
        <s v="0643814314621950" u="1"/>
        <s v="6343814314617959" u="1"/>
        <s v="3443814314619205" u="1"/>
        <s v="4343814314621298" u="1"/>
        <s v="8543814314622956" u="1"/>
        <s v="9243814314621782" u="1"/>
        <s v="3443814314622115" u="1"/>
        <s v="7543814314622282" u="1"/>
        <s v="7543814314621777" u="1"/>
        <s v="0643814314620275" u="1"/>
        <s v="6643814314622905" u="1"/>
        <s v="7543814314618746" u="1"/>
        <s v="4943814314621066" u="1"/>
        <s v="6843814314621139" u="1"/>
        <s v="7543814314622045" u="1"/>
        <s v="8543814314622495" u="1"/>
        <s v="7543814314621691" u="1"/>
        <s v="8643814314622878" u="1"/>
        <s v="3143814314619371" u="1"/>
        <s v="7543814314618867" u="1"/>
        <s v="2743814314622463" u="1"/>
        <s v="7543814314622564" u="1"/>
        <s v="0243814314620980" u="1"/>
        <s v="2943814314621036" u="1"/>
        <s v="7543814314622973" u="1"/>
        <s v="6743814314618428" u="1"/>
        <s v="6243814314621509" u="1"/>
        <s v="3143814314617993" u="1"/>
        <s v="7343814314617885" u="1"/>
        <s v="7543814314621385" u="1"/>
        <s v="7543814314622425" u="1"/>
        <s v="7543814314621805" u="1"/>
        <s v="8843814314618725" u="1"/>
        <s v="8743814314619389" u="1"/>
        <s v="5043814314619012" u="1"/>
        <s v="9243814314620102" u="1"/>
        <s v="7543814314621282" u="1"/>
        <s v="4443814314617765" u="1"/>
        <s v="7543814314617746" u="1"/>
        <s v="1843814314622943" u="1"/>
        <s v="9243814314621655" u="1"/>
        <s v="8543814314622829" u="1"/>
        <s v="2143814314622608" u="1"/>
        <s v="0743814314622375" u="1"/>
        <s v="9243814314621217" u="1"/>
        <s v="1343814314621878" u="1"/>
        <s v="2643814314620070" u="1"/>
        <s v="2943814314621249" u="1"/>
        <s v="7543814314619769" u="1"/>
        <s v="8643814314618663" u="1"/>
        <s v="6743814314618561" u="1"/>
        <s v="7543814314622691" u="1"/>
        <s v="3143814314621632" u="1"/>
        <s v="8743814314620397" u="1"/>
        <s v="2343814314618780" u="1"/>
        <s v="9543814314619079" u="1"/>
        <s v="7543814314621472" u="1"/>
        <s v="7543814314620967" u="1"/>
        <s v="7643814314618875" u="1"/>
        <s v="7543814314619343" u="1"/>
        <s v="2124012011781668" u="1"/>
        <s v="3817777403604998" u="1"/>
        <s v="8143814314619490" u="1"/>
        <s v="7643814314621198" u="1"/>
        <s v="8243814314621902" u="1"/>
        <s v="6443814314620595" u="1"/>
        <s v="6443814314620296" u="1"/>
        <s v="2043814314621168" u="1"/>
        <s v="6443814314619915" u="1"/>
        <s v="3243814314618530" u="1"/>
        <s v="6443814314619167" u="1"/>
        <s v="6443814314620255" u="1"/>
        <s v="6443814314622935" u="1"/>
        <s v="4143814314623143" u="1"/>
        <s v="4043814314620365" u="1"/>
        <s v="6443814314619432" u="1"/>
        <s v="8543814314620328" u="1"/>
        <s v="2043814314617984" u="1"/>
        <s v="2120236025290293" u="1"/>
        <s v="2043814314620894" u="1"/>
        <s v="1843814314619987" u="1"/>
        <s v="0343814314621320" u="1"/>
        <s v="7843814314620917" u="1"/>
        <s v="0343814314617789" u="1"/>
        <s v="7843814314619450" u="1"/>
        <s v="7843814314618685" u="1"/>
        <s v="7843814314618184" u="1"/>
        <s v="0343814314621394" u="1"/>
        <s v="1317777303150647" u="1"/>
        <s v="4743814314624200" u="1"/>
        <s v="3843814314623247" u="1"/>
        <s v="4443814314623957" u="1"/>
        <s v="5543814314624315" u="1"/>
        <s v="1343814314624285" u="1"/>
        <s v="9543814314624185" u="1"/>
        <s v="6943814314623120" u="1"/>
        <s v="4543814314622171" u="1"/>
        <s v="4043814314621843" u="1"/>
        <s v="5443814314624756" u="1"/>
        <s v="6443814314624457" u="1"/>
        <s v="8343814314623415" u="1"/>
        <s v="7543814314623662" u="1"/>
        <s v="0143814314623066" u="1"/>
        <s v="9443814314624840" u="1"/>
        <s v="4143814314623448" u="1"/>
        <s v="7143814314623571" u="1"/>
        <s v="5443814314624094" u="1"/>
        <s v="1343814314624417" u="1"/>
        <s v="3343814314624775" u="1"/>
        <s v="4943814314624803" u="1"/>
        <s v="8843814314623647" u="1"/>
        <s v="6443814314623492" u="1"/>
        <s v="5643814314624100" u="1"/>
        <s v="5643814314623617" u="1"/>
        <s v="8343814314624726" u="1"/>
        <s v="0143814314623688" u="1"/>
        <s v="5743814314623096" u="1"/>
        <s v="8343814314623922" u="1"/>
        <s v="9043814314624137" u="1"/>
        <s v="1343814314623901" u="1"/>
        <s v="3943814314623532" u="1"/>
        <s v="1243814314618292" u="1"/>
        <s v="8343814314624127" u="1"/>
        <s v="6443814314624470" u="1"/>
        <s v="5643814314624250" u="1"/>
        <s v="4143814314623166" u="1"/>
        <s v="7543814314624276" u="1"/>
        <s v="9543814314623035" u="1"/>
        <s v="8643814314623803" u="1"/>
        <s v="1343814314624348" u="1"/>
        <s v="3143814314624367" u="1"/>
        <s v="9243814314624995" u="1"/>
        <s v="4543814314623856" u="1"/>
        <s v="4043814314624526" u="1"/>
        <s v="1343814314623976" u="1"/>
        <s v="3343814314623194" u="1"/>
        <s v="5943814314624556" u="1"/>
        <s v="8343814314624087" u="1"/>
        <s v="1343814314624383" u="1"/>
        <s v="6143814314623599" u="1"/>
        <s v="1343814314623861" u="1"/>
        <s v="8643814314624008" u="1"/>
        <s v="5043814314623895" u="1"/>
        <s v="3743814314623072" u="1"/>
        <s v="5443814314623111" u="1"/>
        <s v="5443814314623877" u="1"/>
        <s v="5443814314624145" u="1"/>
        <s v="5943814314624821" u="1"/>
        <s v="7543814314623260" u="1"/>
        <s v="7143814314623305" u="1"/>
        <s v="9243814314624747" u="1"/>
        <s v="3843814314623351" u="1"/>
        <s v="0224037000233204" u="1"/>
        <s v="3143814314623782" u="1"/>
        <s v="7343814314624714" u="1"/>
        <s v="7943814314623845" u="1"/>
        <s v="7443814314623567" u="1"/>
        <s v="7443814314624050" u="1"/>
        <s v="1543814314624850" u="1"/>
        <s v="7443814314623390" u="1"/>
        <s v="4043814314624169" u="1"/>
        <s v="7843814314624883" u="1"/>
        <s v="9343814314623813" u="1"/>
        <s v="8343814314626305" u="1"/>
        <s v="3443814314625012" u="1"/>
        <s v="4443814314625905" u="1"/>
        <s v="7543814314625339" u="1"/>
        <s v="1943814314625715" u="1"/>
        <s v="5643814314626335" u="1"/>
        <s v="8543814314622311" u="1"/>
        <s v="2843814314625720" u="1"/>
        <s v="6343814314625316" u="1"/>
        <s v="6743814314626148" u="1"/>
        <s v="5343814314625143" u="1"/>
        <s v="2643814314626110" u="1"/>
        <s v="5343814314625794" u="1"/>
        <s v="2643814314625691" u="1"/>
        <s v="1443814314625955" u="1"/>
        <s v="5143814314626247" u="1"/>
        <s v="6743814314626592" u="1"/>
        <s v="7643814314625843" u="1"/>
        <s v="4443814314626001" u="1"/>
        <s v="6843814314626225" u="1"/>
        <s v="6843814314626122" u="1"/>
        <s v="3543814314626026" u="1"/>
        <s v="1443814314625633" u="1"/>
        <s v="1443814314626155" u="1"/>
        <s v="5043814314625999" u="1"/>
        <s v="8343814314626480" u="1"/>
        <s v="6143814314625582" u="1"/>
        <s v="6743814314626436" u="1"/>
        <s v="0843814314626384" u="1"/>
        <s v="6743814314626505" u="1"/>
        <s v="5043814314625567" u="1"/>
        <s v="2643814314625604" u="1"/>
        <s v="4443814314626415" u="1"/>
        <s v="7543814314625103" u="1"/>
        <s v="2843814314626477" u="1"/>
        <s v="5143814314625852" u="1"/>
        <s v="7743814314625039" u="1"/>
        <s v="6743814314626528" u="1"/>
        <s v="4643814314625749" u="1"/>
        <s v="6843814314626404" u="1"/>
        <s v="2643814314625921" u="1"/>
        <s v="7643814314625280" u="1"/>
        <s v="3843814314626092" u="1"/>
        <s v="4943814314625446" u="1"/>
        <s v="9243814314625972" u="1"/>
        <s v="4943814314625544" u="1"/>
        <s v="6243814314625302" u="1"/>
        <s v="4543814314625625" u="1"/>
        <s v="5043814314626279" u="1"/>
        <s v="8343814314626571" u="1"/>
        <s v="6443814314625077" u="1"/>
        <s v="2120237063803932" u="1"/>
        <s v="5943814314624798" u="1"/>
        <s v="7643814314625774" u="1"/>
        <s v="1643814314625680" u="1"/>
        <s v="7343814314625426" u="1"/>
        <s v="7543814314626201" u="1"/>
        <s v="8343814314626542" u="1"/>
        <s v="7843814314625831" u="1"/>
        <s v="7843814314625210" u="1"/>
        <s v="7843814314625485" u="1"/>
        <s v="7843814314625186" u="1"/>
        <s v="7843814314625865" u="1"/>
        <s v="7843814314625232" u="1"/>
        <s v="7843814314625255" u="1"/>
        <s v="7843814314625785" u="1"/>
        <s v="0643814314629298" u="1"/>
        <s v="4543814314629107" u="1"/>
        <s v="1443814314628103" u="1"/>
        <s v="7443814314628878" u="1"/>
        <s v="9343814314626709" u="1"/>
        <s v="3443814314627290" u="1"/>
        <s v="8443814314628815" u="1"/>
        <s v="2643814314627558" u="1"/>
        <s v="7543814314626830" u="1"/>
        <s v="9443814314628919" u="1"/>
        <s v="1343814314628567" u="1"/>
        <s v="5043814314629233" u="1"/>
        <s v="2943814314626854" u="1"/>
        <s v="6743814314626459" u="1"/>
        <s v="1643814314628794" u="1"/>
        <s v="8143814314621675" u="1"/>
        <s v="0643814314627937" u="1"/>
        <s v="1143814314626936" u="1"/>
        <s v="8443814314629285" u="1"/>
        <s v="4743814314627867" u="1"/>
        <s v="0643814314627735" u="1"/>
        <s v="9343814314626986" u="1"/>
        <s v="7743814314627022" u="1"/>
        <s v="1443814314627587" u="1"/>
        <s v="4443814314626721" u="1"/>
        <s v="9843814314626895" u="1"/>
        <s v="6443814314626785" u="1"/>
        <s v="4143814314628609" u="1"/>
        <s v="4443814314626992" u="1"/>
        <s v="1343814314628066" u="1"/>
        <s v="3443814314627352" u="1"/>
        <s v="1443814314628408" u="1"/>
        <s v="0243814314628529" u="1"/>
        <s v="8143814314626623" u="1"/>
        <s v="3443814314627473" u="1"/>
        <s v="6843814314627871" u="1"/>
        <s v="2143814314627453" u="1"/>
        <s v="7543814314627980" u="1"/>
        <s v="3343814314626954" u="1"/>
        <s v="6343814314626817" u="1"/>
        <s v="0643814314627649" u="1"/>
        <s v="1143814314626873" u="1"/>
        <s v="6743814314627925" u="1"/>
        <s v="0643814314627610" u="1"/>
        <s v="6643814314627439" u="1"/>
        <s v="8543814314627674" u="1"/>
        <s v="5043814314626803" u="1"/>
        <s v="2543814314627694" u="1"/>
        <s v="0143814314627193" u="1"/>
        <s v="7643814314628895" u="1"/>
        <s v="5043814314629008" u="1"/>
        <s v="3443814314627628" u="1"/>
        <s v="7643814314626601" u="1"/>
        <s v="9243814314628701" u="1"/>
        <s v="3143814314627782" u="1"/>
        <s v="3443814314627346" u="1"/>
        <s v="3043814314628284" u="1"/>
        <s v="7543814314628627" u="1"/>
        <s v="3443814314627330" u="1"/>
        <s v="8343814314626974" u="1"/>
        <s v="3043814314627606" u="1"/>
        <s v="1943814314628836" u="1"/>
        <s v="1343814314627072" u="1"/>
        <s v="3443814314627565" u="1"/>
        <s v="3443814314627496" u="1"/>
        <s v="4343814314627897" u="1"/>
        <s v="3443814314627818" u="1"/>
        <s v="5943814314626769" u="1"/>
        <s v="7543814314628086" u="1"/>
        <s v="0643814314628027" u="1"/>
        <s v="1443814314627719" u="1"/>
        <s v="8943814314627379" u="1"/>
        <s v="7543814314629300" u="1"/>
        <s v="8643814314627538" u="1"/>
        <s v="3743814314628544" u="1"/>
        <s v="0743814314628001" u="1"/>
        <s v="3843814314627057" u="1"/>
        <s v="5743814314628120" u="1"/>
        <s v="7543814314628149" u="1"/>
        <s v="1443814314626915" u="1"/>
        <s v="9443814314627286" u="1"/>
        <s v="5043814314628256" u="1"/>
        <s v="4543814314628983" u="1"/>
        <s v="9343814314628583" u="1"/>
        <s v="4043814314628238" u="1"/>
        <s v="3843814314627092" u="1"/>
        <s v="8743814314628495" u="1"/>
        <s v="4443814314629076" u="1"/>
        <s v="7543814314629218" u="1"/>
        <s v="8943814314628379" u="1"/>
        <s v="6443814314627411" u="1"/>
        <s v="2943814314627952" u="1"/>
        <s v="8543814314628449" u="1"/>
        <s v="7243814314629049" u="1"/>
        <s v="8243814314627758" u="1"/>
        <s v="7443814314628688" u="1"/>
        <s v="7243814314627515" u="1"/>
        <s v="5943814314629527" u="1"/>
        <s v="8643814314628319" u="1"/>
        <s v="3043814314627261" u="1"/>
        <s v="7843814314629382" u="1"/>
        <s v="7943814314628753" u="1"/>
        <s v="7943814314628465" u="1"/>
        <s v="8543814314629098" u="1"/>
        <s v="1443814314627725" u="1"/>
        <s v="9543814314630008" u="1"/>
        <s v="8043814314629563" u="1"/>
        <s v="7543814314630952" u="1"/>
        <s v="6743814314629488" u="1"/>
        <s v="8343814314630475" u="1"/>
        <s v="4043814314631165" u="1"/>
        <s v="4043814314628209" u="1"/>
        <s v="6443814314630735" u="1"/>
        <s v="3543814314626032" u="1"/>
        <s v="7543814314630134" u="1"/>
        <s v="7543814314627973" u="1"/>
        <s v="0843814314626355" u="1"/>
        <s v="4043814314630626" u="1"/>
        <s v="5043814314631419" u="1"/>
        <s v="8743814314628506" u="1"/>
        <s v="3143814314627799" u="1"/>
        <s v="6443814314630407" u="1"/>
        <s v="3043814314628261" u="1"/>
        <s v="9143814314631188" u="1"/>
        <s v="9243814314630156" u="1"/>
        <s v="9443814314631305" u="1"/>
        <s v="8343814314630446" u="1"/>
        <s v="8343814314626559" u="1"/>
        <s v="9243814314630225" u="1"/>
        <s v="7617777303591925" u="1"/>
        <s v="7443814314628855" u="1"/>
        <s v="6943814314629424" u="1"/>
        <s v="6943814314631386" u="1"/>
        <s v="6943814314631392" u="1"/>
        <s v="8943814314628340" u="1"/>
        <s v="9243814314630657" u="1"/>
        <s v="9243814314630093" u="1"/>
        <s v="7743814314630168" u="1"/>
        <s v="5343814314625150" u="1"/>
        <s v="7143814314631331" u="1"/>
        <s v="1443814314625938" u="1"/>
        <s v="5143814314626235" u="1"/>
        <s v="8343814314630423" u="1"/>
        <s v="1443814314628397" u="1"/>
        <s v="1443814314630641" u="1"/>
        <s v="7443814314630114" u="1"/>
        <s v="7243814314629055" u="1"/>
        <s v="3343814314630501" u="1"/>
        <s v="3343814314631030" u="1"/>
        <s v="6843814314631216" u="1"/>
        <s v="7443814314630379" u="1"/>
        <s v="8543814314627651" u="1"/>
        <s v="2643814314631105" u="1"/>
        <s v="7643814314630557" u="1"/>
        <s v="7643814314628906" u="1"/>
        <s v="1743814314630539" u="1"/>
        <s v="5943814314629619" u="1"/>
        <s v="1743814314630292" u="1"/>
        <s v="7443814314630206" u="1"/>
        <s v="7443814314630949" u="1"/>
        <s v="3943814314629445" u="1"/>
        <s v="7443814314630333" u="1"/>
        <s v="5943814314629515" u="1"/>
        <s v="3443814314627305" u="1"/>
        <s v="1343814314629596" u="1"/>
        <s v="7943814314630542" u="1"/>
        <s v="7843814314631044" u="1"/>
        <s v="7643814314625267" u="1"/>
        <s v="6243814314630609" u="1"/>
        <s v="8643814314628325" u="1"/>
        <s v="4443814314630493" u="1"/>
        <s v="9143814314630395" u="1"/>
        <s v="0643814314628033" u="1"/>
        <s v="7543814314629316" u="1"/>
        <s v="7843814314630614" u="1"/>
        <s v="7543814314629506" u="1"/>
        <s v="7143814314629588" u="1"/>
        <s v="9243814314629632" u="1"/>
        <s v="7643814314629532" u="1"/>
        <s v="9543814314630855" u="1"/>
        <s v="7843814314625802" u="1"/>
        <s v="9343814314626630" u="1"/>
        <s v="7843814314629376" u="1"/>
        <s v="3143814314631093" u="1"/>
        <s v="7943814314628760" u="1"/>
        <s v="9543814314630089" u="1"/>
        <s v="8743814314630589" u="1"/>
        <s v="2043814314631245" u="1"/>
        <s v="1343814314629475" u="1"/>
        <s v="3743814314632356" u="1"/>
        <s v="0643814314632075" u="1"/>
        <s v="7843814314631286" u="1"/>
        <s v="3143814314631375" u="1"/>
        <s v="4043814314630684" u="1"/>
        <s v="4043814314631015" u="1"/>
        <s v="7843814314624865" u="1"/>
        <s v="8343814314631452" u="1"/>
        <s v="8343814314630884" u="1"/>
        <s v="9343814314631625" u="1"/>
        <s v="8343814314632089" u="1"/>
        <s v="5943814314629654" u="1"/>
        <s v="8643814314630765" u="1"/>
        <s v="2043814314630971" u="1"/>
        <s v="9443814314632616" u="1"/>
        <s v="3443814314627467" u="1"/>
        <s v="3843814314627110" u="1"/>
        <s v="2183814314000759" u="1"/>
        <s v="8643814314632667" u="1"/>
        <s v="0643814314634058" u="1"/>
        <s v="8243814314634023" u="1"/>
        <s v="1443814314633595" u="1"/>
        <s v="7843814314633827" u="1"/>
        <s v="3043814314633672" u="1"/>
        <s v="7543814314632543" u="1"/>
        <s v="9143814314631516" u="1"/>
        <s v="5943814314631955" u="1"/>
        <s v="8043814314631801" u="1"/>
        <s v="7443814314632961" u="1"/>
        <s v="8143814314631061" u="1"/>
        <s v="4943814314632391" u="1"/>
        <s v="0243814314633278" u="1"/>
        <s v="7443814314633448" u="1"/>
        <s v="9343814314633705" u="1"/>
        <s v="6943814314632743" u="1"/>
        <s v="4043814314631177" u="1"/>
        <s v="8443814314633604" u="1"/>
        <s v="6743814314633853" u="1"/>
        <s v="3443814314632066" u="1"/>
        <s v="5043814314633523" u="1"/>
        <s v="3143814314631087" u="1"/>
        <s v="3343814314633259" u="1"/>
        <s v="3743814314631857" u="1"/>
        <s v="3343814314633180" u="1"/>
        <s v="4543814314633098" u="1"/>
        <s v="4543814314632772" u="1"/>
        <s v="6743814314633710" u="1"/>
        <s v="3743814314632362" u="1"/>
        <s v="8543814314634105" u="1"/>
        <s v="1343814314632425" u="1"/>
        <s v="1743814314631574" u="1"/>
        <s v="1343814314632886" u="1"/>
        <s v="3343814314633478" u="1"/>
        <s v="7443814314633546" u="1"/>
        <s v="3743814314632340" u="1"/>
        <s v="1343814314632765" u="1"/>
        <s v="4943814314632000" u="1"/>
        <s v="0643814314632818" u="1"/>
        <s v="6743814314632058" u="1"/>
        <s v="3343814314633501" u="1"/>
        <s v="1043814314632982" u="1"/>
        <s v="3343814314633242" u="1"/>
        <s v="7843814314631270" u="1"/>
        <s v="3143814314631346" u="1"/>
        <s v="1243814314633653" u="1"/>
        <s v="6743814314632686" u="1"/>
        <s v="3643814314632676" u="1"/>
        <s v="7843814314633948" u="1"/>
        <s v="7443814314633575" u="1"/>
        <s v="0343814314633177" u="1"/>
        <s v="1843814314632860" u="1"/>
        <s v="3343814314632207" u="1"/>
        <s v="3143814314633882" u="1"/>
        <s v="6843814314632412" u="1"/>
        <s v="6743814314632536" u="1"/>
        <s v="5943814314633149" u="1"/>
        <s v="7843814314633395" u="1"/>
        <s v="3343814314633220" u="1"/>
        <s v="1543814314633131" u="1"/>
        <s v="3843814314633641" u="1"/>
        <s v="1443814314631877" u="1"/>
        <s v="7443814314630926" u="1"/>
        <s v="5043814314633483" u="1"/>
        <s v="6343814314633020" u="1"/>
        <s v="6743814314633939" u="1"/>
        <s v="6743814314632710" u="1"/>
        <s v="7543814314633163" u="1"/>
        <s v="7543814314632785" u="1"/>
        <s v="2143814314633622" u="1"/>
        <s v="7543814314633693" u="1"/>
        <s v="9543814314631982" u="1"/>
        <s v="8324009009841668" u="1"/>
        <s v="9143814314634080" u="1"/>
        <s v="6343814314633105" u="1"/>
        <s v="6343814314633210" u="1"/>
        <s v="4343814314633006" u="1"/>
        <s v="0743814314632049" u="1"/>
        <s v="0643814314632847" u="1"/>
        <s v="7543814314632917" u="1"/>
        <s v="8043814314634231" u="1"/>
        <s v="5743814314633069" u="1"/>
        <s v="0943814314631135" u="1"/>
        <s v="9443814314631311" u="1"/>
        <s v="3143814314634219" u="1"/>
        <s v="4143814314632928" u="1"/>
        <s v="2120237063862109" u="1"/>
        <s v="2124263000036135" u="1"/>
        <s v="4443814314632026" u="1"/>
        <s v="9343814314631690" u="1"/>
        <s v="5943814314634126" u="1"/>
        <s v="2043814314633297" u="1"/>
        <s v="8343814314632095" u="1"/>
        <s v="6443814314630724" u="1"/>
        <s v="7043814314634370" u="1"/>
        <s v="3743814314634454" u="1"/>
        <s v="5943814314633512" u="1"/>
        <s v="8343814314633331" u="1"/>
        <s v="7443814314634264" u="1"/>
        <s v="7343814314634342" u="1"/>
        <s v="7443814314634391" u="1"/>
        <s v="2043814314631540" u="1"/>
        <s v="1343814314633051" u="1"/>
        <s v="9443814314632213" u="1"/>
        <s v="9443814314632220" u="1"/>
        <s v="9443814314632236" u="1"/>
        <s v="9443814314632242" u="1"/>
        <s v="9443814314632259" u="1"/>
        <s v="9443814314632271" u="1"/>
        <s v="9443814314632288" u="1"/>
        <s v="9443814314632294" u="1"/>
        <s v="9443814314632305" u="1"/>
        <s v="9443814314632311" u="1"/>
        <s v="9443814314632328" u="1"/>
        <s v="9443814314632651" u="1"/>
        <s v="5943814314632512" u="1"/>
        <s v="4743814314634725" u="1"/>
        <s v="3043814314635695" u="1"/>
        <s v="0743814314635648" u="1"/>
        <s v="4443814314636049" u="1"/>
        <s v="7743814314635605" u="1"/>
        <s v="7743814314635485" u="1"/>
        <s v="2143814314636005" u="1"/>
        <s v="3543814314635754" u="1"/>
        <s v="1543814314635897" u="1"/>
        <s v="6843814314634579" u="1"/>
        <s v="1943814314635809" u="1"/>
        <s v="4243814314635625" u="1"/>
        <s v="6043814314634830" u="1"/>
        <s v="4543814314635236" u="1"/>
        <s v="3543814314635351" u="1"/>
        <s v="3543814314635967" u="1"/>
        <s v="3743814314634903" u="1"/>
        <s v="7343814314634428" u="1"/>
        <s v="7743814314634767" u="1"/>
        <s v="7043814314634363" u="1"/>
        <s v="4443814314635182" u="1"/>
        <s v="8243814314635455" u="1"/>
        <s v="2143814314635714" u="1"/>
        <s v="2943814314635983" u="1"/>
        <s v="6343814314635255" u="1"/>
        <s v="3743814314634448" u="1"/>
        <s v="3443814314635671" u="1"/>
        <s v="6743814314634305" u="1"/>
        <s v="6443814314634701" u="1"/>
        <s v="3543814314635777" u="1"/>
        <s v="0843814314635403" u="1"/>
        <s v="4343814314635290" u="1"/>
        <s v="4443814314635429" u="1"/>
        <s v="9343814314634781" u="1"/>
        <s v="7443814314634287" u="1"/>
        <s v="1043814314634861" u="1"/>
        <s v="6243814314634857" u="1"/>
        <s v="0343814314635845" u="1"/>
        <s v="0143814314635870" u="1"/>
        <s v="8324009009845173" u="1"/>
        <s v="7343814314634336" u="1"/>
        <s v="8343814314635175" u="1"/>
        <s v="6343814314635376" u="1"/>
        <s v="2243814314635855" u="1"/>
        <s v="7743814314635820" u="1"/>
        <s v="7443814314634419" u="1"/>
        <s v="6443814314634545" u="1"/>
        <s v="8143814314635153" u="1"/>
        <s v="1343814314635275" u="1"/>
        <s v="1343814314635137" u="1"/>
        <s v="0843814314634501" u="1"/>
        <s v="3743814314634961" u="1"/>
        <s v="3043814314635142" u="1"/>
        <s v="3043814314635205" u="1"/>
        <s v="3043814314635349" u="1"/>
        <s v="9343814314634602" u="1"/>
        <s v="3143814314634140" u="1"/>
        <s v="2120237063876700" u="1"/>
        <s v="9243814314636265" u="1"/>
        <s v="3143814314636191" u="1"/>
        <s v="6943814314636599" u="1"/>
        <s v="6543814314636491" u="1"/>
        <s v="8643814314636304" u="1"/>
        <s v="6843814314636084" u="1"/>
        <s v="2943814314634666" u="1"/>
        <s v="7843814314636257" u="1"/>
        <s v="3243814314636078" u="1"/>
        <s v="7543814314634819" u="1"/>
        <s v="7843814314636234" u="1"/>
        <s v="7543814314634629" u="1"/>
        <s v="2183814314000765" u="1"/>
        <s v="6343814314638163" u="1"/>
        <s v="7517777404342741" u="1"/>
        <s v="2643814314639163" u="1"/>
        <s v="9143814314637775" u="1"/>
        <s v="3643814314638077" u="1"/>
        <s v="9343814314639200" u="1"/>
        <s v="6343814314638969" u="1"/>
        <s v="6743814314636156" u="1"/>
        <s v="3843814314636485" u="1"/>
        <s v="9443814314636547" u="1"/>
        <s v="7343814314637912" u="1"/>
        <s v="6943814314636795" u="1"/>
        <s v="4443814314636032" u="1"/>
        <s v="6043814314638512" u="1"/>
        <s v="5943814314638587" u="1"/>
        <s v="8343814314636452" u="1"/>
        <s v="5343814314636329" u="1"/>
        <s v="7543814314638353" u="1"/>
        <s v="2943814314636954" u="1"/>
        <s v="2243814314636832" u="1"/>
        <s v="9243814314637542" u="1"/>
        <s v="9543814314637960" u="1"/>
        <s v="8443814314636276" u="1"/>
        <s v="6643814314637712" u="1"/>
        <s v="3843814314637641" u="1"/>
        <s v="7743814314636583" u="1"/>
        <s v="6943814314638904" u="1"/>
        <s v="4443814314638049" u="1"/>
        <s v="7543814314638347" u="1"/>
        <s v="6243814314637673" u="1"/>
        <s v="3443814314639135" u="1"/>
        <s v="5943814314638437" u="1"/>
        <s v="3143814314636219" u="1"/>
        <s v="6943814314636600" u="1"/>
        <s v="7543814314637525" u="1"/>
        <s v="1343814314637575" u="1"/>
        <s v="5943814314638374" u="1"/>
        <s v="5943814314638110" u="1"/>
        <s v="6043814314636823" u="1"/>
        <s v="9143814314637080" u="1"/>
        <s v="6143814314638445" u="1"/>
        <s v="6543814314636502" u="1"/>
        <s v="9143814314636990" u="1"/>
        <s v="7243814314638996" u="1"/>
        <s v="5043814314639356" u="1"/>
        <s v="2243814314638302" u="1"/>
        <s v="3343814314637242" u="1"/>
        <s v="5643814314636389" u="1"/>
        <s v="5943814314637443" u="1"/>
        <s v="1043814314639014" u="1"/>
        <s v="4443814314636343" u="1"/>
        <s v="7643814314638183" u="1"/>
        <s v="9143814314636891" u="1"/>
        <s v="9443814314636668" u="1"/>
        <s v="8743814314637170" u="1"/>
        <s v="1343814314637150" u="1"/>
        <s v="8443814314637103" u="1"/>
        <s v="7943814314638749" u="1"/>
        <s v="5943814314637754" u="1"/>
        <s v="5343814314637780" u="1"/>
        <s v="3343814314637138" u="1"/>
        <s v="8643814314636315" u="1"/>
        <s v="5643814314638855" u="1"/>
        <s v="1743814314638625" u="1"/>
        <s v="3043814314639073" u="1"/>
        <s v="3343814314637363" u="1"/>
        <s v="9243814314637565" u="1"/>
        <s v="0743814314638504" u="1"/>
        <s v="3843814314637400" u="1"/>
        <s v="9443814314638242" u="1"/>
        <s v="3143814314638801" u="1"/>
        <s v="4943814314637696" u="1"/>
        <s v="8043814314638093" u="1"/>
        <s v="7743814314638462" u="1"/>
        <s v="5743814314638864" u="1"/>
        <s v="6843814314636095" u="1"/>
        <s v="9243814314639381" u="1"/>
        <s v="8443814314639045" u="1"/>
        <s v="2943814314638326" u="1"/>
        <s v="7843814314637332" u="1"/>
        <s v="8343814314637855" u="1"/>
        <s v="3343814314636915" u="1"/>
        <s v="0543814314636522" u="1"/>
        <s v="5443814314637113" u="1"/>
        <s v="9243814314639455" u="1"/>
        <s v="1343814314639505" u="1"/>
        <s v="7543814314638883" u="1"/>
        <s v="2243814314637215" u="1"/>
        <s v="3443814314639430" u="1"/>
        <s v="1743814314639401" u="1"/>
        <s v="2743814314637592" u="1"/>
        <s v="1443814314636923" u="1"/>
        <s v="7743814314637502" u="1"/>
        <s v="7843814314636245" u="1"/>
        <s v="3243814314636061" u="1"/>
        <s v="4443814314638683" u="1"/>
        <s v="5943814314638282" u="1"/>
        <s v="8743814314638715" u="1"/>
        <s v="2943814314636120" u="1"/>
        <s v="9243814314637290" u="1"/>
        <s v="4343814314637140" u="1"/>
        <s v="3143814314639104" u="1"/>
        <s v="9443814314638795" u="1"/>
        <s v="1343814314637477" u="1"/>
        <s v="8343814314636642" u="1"/>
        <s v="6443814314637062" u="1"/>
        <s v="9443814314638933" u="1"/>
        <s v="0743814314636464" u="1"/>
        <s v="9143814314636977" u="1"/>
        <s v="7843814314638418" u="1"/>
        <s v="5043814314638667" u="1"/>
        <s v="8043814314638974" u="1"/>
        <s v="1743814314637038" u="1"/>
        <s v="2543814314614202" u="1"/>
        <s v="2743814314638776" u="1"/>
        <s v="0343814314638950" u="1"/>
        <s v="6243814314637315" u="1"/>
        <s v="5143814314639347" u="1"/>
        <s v="2843814314637894" u="1"/>
        <s v="3843814314636865" u="1"/>
        <s v="9243814314637945" u="1"/>
        <s v="9143814314638211" u="1"/>
        <s v="9543814314639193" u="1"/>
        <s v="5643814314638061" u="1"/>
        <s v="7843814314636228" u="1"/>
        <s v="6243814314638644" u="1"/>
        <s v="6643814314636378" u="1"/>
        <s v="1443814314638474" u="1"/>
        <s v="5143814314639020" u="1"/>
        <s v="2143814314638553" u="1"/>
        <s v="4343814314637006" u="1"/>
        <s v="7543814314639335" u="1"/>
        <s v="5943814314637260" u="1"/>
        <s v="7543814314639360" u="1"/>
        <s v="2743814314637724" u="1"/>
        <s v="7743814314636738" u="1"/>
        <s v="0843814314638155" u="1"/>
        <s v="3443814314636175" u="1"/>
        <s v="3543814314638260" u="1"/>
        <s v="5043814314639068" u="1"/>
        <s v="4943814314638022" u="1"/>
        <s v="2043814314638562" u="1"/>
        <s v="2043814314637994" u="1"/>
        <s v="7943814314640187" u="1"/>
        <s v="3543814314636425" u="1"/>
        <s v="5943814314636615" u="1"/>
        <s v="0643814314638835" u="1"/>
        <s v="9243814314639703" u="1"/>
        <s v="3143814314639876" u="1"/>
        <s v="2943814314637983" u="1"/>
        <s v="5043814314639304" u="1"/>
        <s v="6443814314640087" u="1"/>
        <s v="4143814314640222" u="1"/>
        <s v="5943814314639276" u="1"/>
        <s v="3243814314639815" u="1"/>
        <s v="7543814314639255" u="1"/>
        <s v="2043814314637838" u="1"/>
        <s v="6043814314636805" u="1"/>
        <s v="2243814314637193" u="1"/>
        <s v="2183814314000805" u="1"/>
        <s v="0643814314639611" u="1"/>
        <s v="5943814314640664" u="1"/>
        <s v="9243814314641175" u="1"/>
        <s v="3343814314641198" u="1"/>
        <s v="3343814314641388" u="1"/>
        <s v="5943814314639558" u="1"/>
        <s v="3943814314641093" u="1"/>
        <s v="7643814314642330" u="1"/>
        <s v="8843814314643352" u="1"/>
        <s v="9243814314641636" u="1"/>
        <s v="3243814314641805" u="1"/>
        <s v="4943814314639961" u="1"/>
        <s v="9143814314641242" u="1"/>
        <s v="9343814314640374" u="1"/>
        <s v="3343814314639841" u="1"/>
        <s v="3943814314640818" u="1"/>
        <s v="2343814314641284" u="1"/>
        <s v="7443814314641681" u="1"/>
        <s v="9143814314641265" u="1"/>
        <s v="0543814314640242" u="1"/>
        <s v="6943814314641019" u="1"/>
        <s v="0443814314640585" u="1"/>
        <s v="3443814314639141" u="1"/>
        <s v="6243814314641335" u="1"/>
        <s v="5043814314642145" u="1"/>
        <s v="9243814314642215" u="1"/>
        <s v="9243814314643129" u="1"/>
        <s v="3643814314640678" u="1"/>
        <s v="1343814314641820" u="1"/>
        <s v="5643814314643374" u="1"/>
        <s v="2243814314642644" u="1"/>
        <s v="7343814314642269" u="1"/>
        <s v="3343814314640745" u="1"/>
        <s v="9443814314640273" u="1"/>
        <s v="1743814314642138" u="1"/>
        <s v="7443814314640928" u="1"/>
        <s v="3343814314639985" u="1"/>
        <s v="8243814314642739" u="1"/>
        <s v="7943814314640193" u="1"/>
        <s v="8443814314641930" u="1"/>
        <s v="3343814314640825" u="1"/>
        <s v="7543814314642695" u="1"/>
        <s v="7543814314643096" u="1"/>
        <s v="6243814314641485" u="1"/>
        <s v="3843814314640055" u="1"/>
        <s v="1343814314641957" u="1"/>
        <s v="3843814314642460" u="1"/>
        <s v="7543814314642545" u="1"/>
        <s v="4443814314641466" u="1"/>
        <s v="4043814314643029" u="1"/>
        <s v="5243814314640945" u="1"/>
        <s v="5043814314640208" u="1"/>
        <s v="3443814314639728" u="1"/>
        <s v="1343814314641358" u="1"/>
        <s v="5443814314641547" u="1"/>
        <s v="1743814314640893" u="1"/>
        <s v="6343814314641500" u="1"/>
        <s v="8143814314640345" u="1"/>
        <s v="8743814314639762" u="1"/>
        <s v="5943814314642923" u="1"/>
        <s v="3043814314639080" u="1"/>
        <s v="7543814314639946" u="1"/>
        <s v="4443814314642662" u="1"/>
        <s v="0743814314643070" u="1"/>
        <s v="9443814314638236" u="1"/>
        <s v="6843814314641754" u="1"/>
        <s v="1343814314642047" u="1"/>
        <s v="1343814314641306" u="1"/>
        <s v="3343814314641445" u="1"/>
        <s v="1743814314639650" u="1"/>
        <s v="5943814314641981" u="1"/>
        <s v="9543814314643419" u="1"/>
        <s v="3443814314639786" u="1"/>
        <s v="9143814314642560" u="1"/>
        <s v="6343814314642080" u="1"/>
        <s v="8343814314641713" u="1"/>
        <s v="6843814314641408" u="1"/>
        <s v="5043814314639575" u="1"/>
        <s v="1343814314639483" u="1"/>
        <s v="7943814314640832" u="1"/>
        <s v="1743814314641979" u="1"/>
        <s v="3343814314642169" u="1"/>
        <s v="7543814314641539" u="1"/>
        <s v="3743814314642957" u="1"/>
        <s v="3443814314639636" u="1"/>
        <s v="3243814314639838" u="1"/>
        <s v="4043814314642835" u="1"/>
        <s v="1743814314639418" u="1"/>
        <s v="9243814314639899" u="1"/>
        <s v="7343814314640177" u="1"/>
        <s v="7343814314641373" u="1"/>
        <s v="9243814314642050" u="1"/>
        <s v="9243814314639778" u="1"/>
        <s v="6043814314641128" u="1"/>
        <s v="7343814314639532" u="1"/>
        <s v="3143814314642509" u="1"/>
        <s v="0143814314641992" u="1"/>
        <s v="6243814314640548" u="1"/>
        <s v="5943814314641422" u="1"/>
        <s v="2243814314642598" u="1"/>
        <s v="1443814314640706" u="1"/>
        <s v="6943814314642371" u="1"/>
        <s v="9243814314639749" u="1"/>
        <s v="5443814314641697" u="1"/>
        <s v="3043814314640115" u="1"/>
        <s v="4943814314642623" u="1"/>
        <s v="9243814314639916" u="1"/>
        <s v="1943814314642011" u="1"/>
        <s v="9243814314639692" u="1"/>
        <s v="3143814314639860" u="1"/>
        <s v="7543814314639791" u="1"/>
        <s v="9243814314641613" u="1"/>
        <s v="4143814314641135" u="1"/>
        <s v="9243814314643037" u="1"/>
        <s v="3643814314640528" u="1"/>
        <s v="0643814314640855" u="1"/>
        <s v="7543814314643447" u="1"/>
        <s v="9243814314641204" u="1"/>
        <s v="4943814314640060" u="1"/>
        <s v="8443814314641566" u="1"/>
        <s v="8343814314641581" u="1"/>
        <s v="6743814314641227" u="1"/>
        <s v="2243814314640505" u="1"/>
        <s v="8343814314640978" u="1"/>
        <s v="7243814314643145" u="1"/>
        <s v="4443814314640996" u="1"/>
        <s v="8443814314641451" u="1"/>
        <s v="9043814314641730" u="1"/>
        <s v="6443814314640093" u="1"/>
        <s v="6943814314641906" u="1"/>
        <s v="4143814314640216" u="1"/>
        <s v="6943814314642280" u="1"/>
        <s v="1343814314641859" u="1"/>
        <s v="9243814314641256" u="1"/>
        <s v="7543814314639226" u="1"/>
        <s v="8343814314642097" u="1"/>
        <s v="1343814314642807" u="1"/>
        <s v="2943814314644265" u="1"/>
        <s v="2043814314640777" u="1"/>
        <s v="0243814314643310" u="1"/>
        <s v="0543814314642887" u="1"/>
        <s v="8343814314640022" u="1"/>
        <s v="1043814314640315" u="1"/>
        <s v="1043814314642984" u="1"/>
        <s v="2043814314642408" u="1"/>
        <s v="8143814314643195" u="1"/>
        <s v="2043814314641034" u="1"/>
        <s v="3443814314640150" u="1"/>
        <s v="2743814314641064" u="1"/>
        <s v="6943814314642296" u="1"/>
        <s v="7543814314647096" u="1"/>
        <s v="1043814314643910" u="1"/>
        <s v="7543814314644482" u="1"/>
        <s v="6443814314646795" u="1"/>
        <s v="6343814314644650" u="1"/>
        <s v="7543814314643689" u="1"/>
        <s v="3543814314646566" u="1"/>
        <s v="7543814314644500" u="1"/>
        <s v="6443814314647381" u="1"/>
        <s v="9143814314647547" u="1"/>
        <s v="8743814314647625" u="1"/>
        <s v="6443814314647029" u="1"/>
        <s v="0843814314645130" u="1"/>
        <s v="4943814314647116" u="1"/>
        <s v="2643814314646695" u="1"/>
        <s v="1343814314644289" u="1"/>
        <s v="3743814314644174" u="1"/>
        <s v="4443814314643472" u="1"/>
        <s v="9543814314645638" u="1"/>
        <s v="7843814314647461" u="1"/>
        <s v="6343814314647073" u="1"/>
        <s v="4443814314647754" u="1"/>
        <s v="6743814314647636" u="1"/>
        <s v="4543814314647964" u="1"/>
        <s v="4043814314643749" u="1"/>
        <s v="9143814314647875" u="1"/>
        <s v="8443814314646525" u="1"/>
        <s v="1643814314644153" u="1"/>
        <s v="7543814314648205" u="1"/>
        <s v="3843814314643833" u="1"/>
        <s v="2843814314647325" u="1"/>
        <s v="3443814314643621" u="1"/>
        <s v="3443814314643811" u="1"/>
        <s v="0643814314644377" u="1"/>
        <s v="6943814314643653" u="1"/>
        <s v="1343814314642773" u="1"/>
        <s v="7543814314648171" u="1"/>
        <s v="7743814314645619" u="1"/>
        <s v="7843814314646455" u="1"/>
        <s v="2143814314648699" u="1"/>
        <s v="8743814314644990" u="1"/>
        <s v="4023931000689851" u="1"/>
        <s v="2943814314644259" u="1"/>
        <s v="2943814314644220" u="1"/>
        <s v="8243814314646889" u="1"/>
        <s v="3843814314648349" u="1"/>
        <s v="3443814314645068" u="1"/>
        <s v="3043814314648017" u="1"/>
        <s v="8543814314645436" u="1"/>
        <s v="9543814314645293" u="1"/>
        <s v="3643814314647246" u="1"/>
        <s v="4443814314643541" u="1"/>
        <s v="8543814314645367" u="1"/>
        <s v="4643814314647000" u="1"/>
        <s v="4443814314643875" u="1"/>
        <s v="3443814314642742" u="1"/>
        <s v="0643814314645757" u="1"/>
        <s v="0643814314645803" u="1"/>
        <s v="9543814314645932" u="1"/>
        <s v="1243814314646040" u="1"/>
        <s v="0643814314645734" u="1"/>
        <s v="4143814314648095" u="1"/>
        <s v="6943814314643843" u="1"/>
        <s v="7543814314648729" u="1"/>
        <s v="8943814314648591" u="1"/>
        <s v="1443814314645113" u="1"/>
        <s v="6943814314646280" u="1"/>
        <s v="3143814314645688" u="1"/>
        <s v="4143814314646677" u="1"/>
        <s v="3543814314647740" u="1"/>
        <s v="2943814314645495" u="1"/>
        <s v="8343814314648195" u="1"/>
        <s v="3843814314647775" u="1"/>
        <s v="1443814314644551" u="1"/>
        <s v="2643814314643775" u="1"/>
        <s v="2943814314644432" u="1"/>
        <s v="1743814314646410" u="1"/>
        <s v="3343814314644320" u="1"/>
        <s v="1143814314646324" u="1"/>
        <s v="3543814314644134" u="1"/>
        <s v="6143814314643695" u="1"/>
        <s v="8343814314642425" u="1"/>
        <s v="2843814314646160" u="1"/>
        <s v="6243814314646082" u="1"/>
        <s v="4143814314647049" u="1"/>
        <s v="3643814314645177" u="1"/>
        <s v="5443814314645893" u="1"/>
        <s v="6943814314645405" u="1"/>
        <s v="1443814314647977" u="1"/>
        <s v="6343814314647815" u="1"/>
        <s v="0243814314643303" u="1"/>
        <s v="6443814314646951" u="1"/>
        <s v="5743814314646624" u="1"/>
        <s v="3043814314644242" u="1"/>
        <s v="6043814314647704" u="1"/>
        <s v="3443814314647949" u="1"/>
        <s v="1443814314643706" u="1"/>
        <s v="1343814314647225" u="1"/>
        <s v="1543814314647277" u="1"/>
        <s v="7543814314646205" u="1"/>
        <s v="6843814314646345" u="1"/>
        <s v="8943814314647809" u="1"/>
        <s v="0543814314642864" u="1"/>
        <s v="5243814314646778" u="1"/>
        <s v="6543814314646268" u="1"/>
        <s v="9543814314643391" u="1"/>
        <s v="1243814314647937" u="1"/>
        <s v="7843814314647144" u="1"/>
        <s v="7643814314645778" u="1"/>
        <s v="6443814314648536" u="1"/>
        <s v="2243814314644448" u="1"/>
        <s v="0243814314646378" u="1"/>
        <s v="0143814314643986" u="1"/>
        <s v="3543814314644451" u="1"/>
        <s v="7343814314645338" u="1"/>
        <s v="7443814314645865" u="1"/>
        <s v="9243814314644607" u="1"/>
        <s v="3743814314642963" u="1"/>
        <s v="3143814314646014" u="1"/>
        <s v="2943814314646109" u="1"/>
        <s v="9443814314646722" u="1"/>
        <s v="7843814314647196" u="1"/>
        <s v="7543814314643672" u="1"/>
        <s v="2743814314646985" u="1"/>
        <s v="5943814314644687" u="1"/>
        <s v="2543814314644076" u="1"/>
        <s v="1243814314647505" u="1"/>
        <s v="7243814314647606" u="1"/>
        <s v="5443814314646553" u="1"/>
        <s v="1043814314648241" u="1"/>
        <s v="6843814314647725" u="1"/>
        <s v="6043814314646537" u="1"/>
        <s v="8543814314646309" u="1"/>
        <s v="1743814314648109" u="1"/>
        <s v="0143814314643525" u="1"/>
        <s v="6643814314646069" u="1"/>
        <s v="6243814314645675" u="1"/>
        <s v="5143814314644401" u="1"/>
        <s v="2443814314648165" u="1"/>
        <s v="4643814314643505" u="1"/>
        <s v="7543814314647827" u="1"/>
        <s v="7543814314648120" u="1"/>
        <s v="3443814314643598" u="1"/>
        <s v="6143814314643943" u="1"/>
        <s v="3443814314646172" u="1"/>
        <s v="7543814314644476" u="1"/>
        <s v="6243814314643755" u="1"/>
        <s v="4443814314647489" u="1"/>
        <s v="7543814314644165" u="1"/>
        <s v="1343814314643583" u="1"/>
        <s v="0843814314646198" u="1"/>
        <s v="0643814314644770" u="1"/>
        <s v="0643814314644348" u="1"/>
        <s v="2943814314647915" u="1"/>
        <s v="4443814314648149" u="1"/>
        <s v="3443814314647857" u="1"/>
        <s v="1243814314646753" u="1"/>
        <s v="5143814314645211" u="1"/>
        <s v="7543814314643891" u="1"/>
        <s v="5443814314644115" u="1"/>
        <s v="2243814314645241" u="1"/>
        <s v="4943814314643963" u="1"/>
        <s v="5943814314644635" u="1"/>
        <s v="7643814314646480" u="1"/>
        <s v="2643814314645990" u="1"/>
        <s v="5943814314645468" u="1"/>
        <s v="9243814314647285" u="1"/>
        <s v="7543814314644361" u="1"/>
        <s v="3943814314644945" u="1"/>
        <s v="3043814314644023" u="1"/>
        <s v="1043814314646870" u="1"/>
        <s v="3643814314649125" u="1"/>
        <s v="6643814314648743" u="1"/>
        <s v="8043814314646240" u="1"/>
        <s v="8343814314643575" u="1"/>
        <s v="9143814314644743" u="1"/>
        <s v="7243814314647658" u="1"/>
        <s v="5643814314643938" u="1"/>
        <s v="5943814314646128" u="1"/>
        <s v="3743814314648871" u="1"/>
        <s v="2143814314644722" u="1"/>
        <s v="5843814314648828" u="1"/>
        <s v="6643814314648645" u="1"/>
        <s v="5943814314646595" u="1"/>
        <s v="4443814314646224" u="1"/>
        <s v="4043814314645571" u="1"/>
        <s v="4643814314645530" u="1"/>
        <s v="3143814314648285" u="1"/>
        <s v="8043814314646390" u="1"/>
        <s v="3143814314647423" u="1"/>
        <s v="3243814314647685" u="1"/>
        <s v="3143814314647354" u="1"/>
        <s v="3143814314648390" u="1"/>
        <s v="6443814314648496" u="1"/>
        <s v="3143814314648050" u="1"/>
        <s v="8143814314644805" u="1"/>
        <s v="0943814314646834" u="1"/>
        <s v="6443814314646438" u="1"/>
        <s v="7243814314644883" u="1"/>
        <s v="2183814314000828" u="1"/>
        <s v="2183814314000811" u="1"/>
        <s v="1317777511077103" u="1"/>
        <s v="4417777304219256" u="1"/>
        <s v="3543814314648612" u="1"/>
        <s v="3543814314650424" u="1"/>
        <s v="8043814314650293" u="1"/>
        <s v="8343814314650208" u="1"/>
        <s v="8143814314649881" u="1"/>
        <s v="2743814314645951" u="1"/>
        <s v="5143814314647891" u="1"/>
        <s v="7543814314650173" u="1"/>
        <s v="0643814314648953" u="1"/>
        <s v="6243814314650308" u="1"/>
        <s v="3643814314649148" u="1"/>
        <s v="6643814314648750" u="1"/>
        <s v="1343814314649415" u="1"/>
        <s v="6443814314650770" u="1"/>
        <s v="7543814314649211" u="1"/>
        <s v="1343814314649060" u="1"/>
        <s v="0743814314649086" u="1"/>
        <s v="0843814314650747" u="1"/>
        <s v="7543814314649194" u="1"/>
        <s v="8743814314649378" u="1"/>
        <s v="3343814314650718" u="1"/>
        <s v="6743814314650575" u="1"/>
        <s v="7543814314650115" u="1"/>
        <s v="5343814314650702" u="1"/>
        <s v="8343814314648771" u="1"/>
        <s v="7643814314650515" u="1"/>
        <s v="7643814314651043" u="1"/>
        <s v="3743814314649963" u="1"/>
        <s v="1143814314649485" u="1"/>
        <s v="7543814314650370" u="1"/>
        <s v="8143814314650550" u="1"/>
        <s v="4543814314649751" u="1"/>
        <s v="0520237063940286" u="1"/>
        <s v="7543814314649263" u="1"/>
        <s v="2743814314649093" u="1"/>
        <s v="1343814314648986" u="1"/>
        <s v="3743814314648894" u="1"/>
        <s v="5743814314650684" u="1"/>
        <s v="4043814314650803" u="1"/>
        <s v="5843814314648857" u="1"/>
        <s v="8043814314649233" u="1"/>
        <s v="6743814314649475" u="1"/>
        <s v="6743814314648810" u="1"/>
        <s v="1143814314649946" u="1"/>
        <s v="2943814314649288" u="1"/>
        <s v="4543814314649054" u="1"/>
        <s v="3543814314649007" u="1"/>
        <s v="8043814314650419" u="1"/>
        <s v="7443814314648796" u="1"/>
        <s v="2143814314649342" u="1"/>
        <s v="3543814314649105" u="1"/>
        <s v="6243814314650723" u="1"/>
        <s v="6443814314650596" u="1"/>
        <s v="4043814314650607" u="1"/>
        <s v="9243814314650166" u="1"/>
        <s v="3143814314650258" u="1"/>
        <s v="7543814314649038" u="1"/>
        <s v="3343814314650148" u="1"/>
        <s v="0543814314649075" u="1"/>
        <s v="1043814314650341" u="1"/>
        <s v="2043814314650399" u="1"/>
        <s v="0943814314651174" u="1"/>
        <s v="0624023009735217" u="1"/>
        <s v="6643814314649311" u="1"/>
        <s v="0624043002290544" u="1"/>
        <s v="7543814314644009" u="1"/>
        <s v="4643814314651583" u="1"/>
        <s v="3643814314651231" u="1"/>
        <s v="2183814314000834" u="1"/>
        <s v="2121766000727970" u="1"/>
        <s v="9243814314651870" u="1"/>
        <s v="3743814314652147" u="1"/>
        <s v="5643814314653439" u="1"/>
        <s v="1443814314651305" u="1"/>
        <s v="7543814314651345" u="1"/>
        <s v="4443814314653762" u="1"/>
        <s v="4443814314653566" u="1"/>
        <s v="5643814314653629" u="1"/>
        <s v="6743814314652828" u="1"/>
        <s v="3243814314651382" u="1"/>
        <s v="7843814314652935" u="1"/>
        <s v="3343814314653205" u="1"/>
        <s v="4443814314653848" u="1"/>
        <s v="3343814314652897" u="1"/>
        <s v="5943814314653712" u="1"/>
        <s v="6043814314652764" u="1"/>
        <s v="3343814314651782" u="1"/>
        <s v="9143814314651510" u="1"/>
        <s v="7543814314651213" u="1"/>
        <s v="7543814314651622" u="1"/>
        <s v="4643814314651605" u="1"/>
        <s v="8443814314651292" u="1"/>
        <s v="1743814314651814" u="1"/>
        <s v="3343814314652943" u="1"/>
        <s v="6143814314652513" u="1"/>
        <s v="0524011001573248" u="1"/>
        <s v="3343814314651223" u="1"/>
        <s v="7443814314652493" u="1"/>
        <s v="9443814314651436" u="1"/>
        <s v="7543814314652576" u="1"/>
        <s v="3643814314651265" u="1"/>
        <s v="7543814314652432" u="1"/>
        <s v="0624420000123971" u="1"/>
        <s v="6943814314652085" u="1"/>
        <s v="0143814314653160" u="1"/>
        <s v="0843814314653183" u="1"/>
        <s v="2121766000727992" u="1"/>
        <s v="2120239019735023" u="1"/>
        <s v="2124004011903174" u="1"/>
        <s v="9443814314632265" u="1"/>
        <s v="5943814314653395" u="1"/>
        <s v="2043814314642070" u="1"/>
        <s v="2943814314646651" u="1"/>
        <s v="5843814314652168" u="1"/>
        <s v="2043814314651740" u="1"/>
        <s v="2043814314651727" u="1"/>
        <s v="9243814314655581" u="1"/>
        <s v="9243814314656448" u="1"/>
        <s v="8943814314653881" u="1"/>
        <s v="9443814314655436" u="1"/>
        <s v="4743814314655120" u="1"/>
        <s v="5943814314656551" u="1"/>
        <s v="4443814314656791" u="1"/>
        <s v="3343814314654091" u="1"/>
        <s v="5643814314654762" u="1"/>
        <s v="2243814314655076" u="1"/>
        <s v="5643814314654664" u="1"/>
        <s v="3543814314653948" u="1"/>
        <s v="4443814314654128" u="1"/>
        <s v="3543814314653919" u="1"/>
        <s v="3143814314656523" u="1"/>
        <s v="1343814314656475" u="1"/>
        <s v="5843814314655780" u="1"/>
        <s v="5143814314653985" u="1"/>
        <s v="9243814314650926" u="1"/>
        <s v="7743814314651823" u="1"/>
        <s v="5943814314651096" u="1"/>
        <s v="1343814314651084" u="1"/>
        <s v="9343814314654186" u="1"/>
        <s v="6443814314646801" u="1"/>
        <s v="4043814314645565" u="1"/>
        <s v="6443814314647398" u="1"/>
        <s v="3243814314655445" u="1"/>
        <s v="4643814314645517" u="1"/>
        <s v="8243814314642722" u="1"/>
        <s v="9143814314651486" u="1"/>
        <s v="7543814314653305" u="1"/>
        <s v="7643814314650935" u="1"/>
        <s v="4443814314653658" u="1"/>
        <s v="4443814314653779" u="1"/>
        <s v="4043814314643012" u="1"/>
        <s v="7943814314653644" u="1"/>
        <s v="4643814314651577" u="1"/>
        <s v="8443814314651270" u="1"/>
        <s v="3543814314651885" u="1"/>
        <s v="6443814314646939" u="1"/>
        <s v="7043814314655275" u="1"/>
        <s v="6043814314653073" u="1"/>
        <s v="9143814314653492" u="1"/>
        <s v="4143814314653702" u="1"/>
        <s v="0743814314656249" u="1"/>
        <s v="3243814314647662" u="1"/>
        <s v="9343814314652382" u="1"/>
        <s v="3743814314654920" u="1"/>
        <s v="0743814314655848" u="1"/>
        <s v="2443814314653974" u="1"/>
        <s v="6443814314648467" u="1"/>
        <s v="3543814314653516" u="1"/>
        <s v="3543814314653729" u="1"/>
        <s v="6443814314648513" u="1"/>
        <s v="5643814314653525" u="1"/>
        <s v="4043814314642847" u="1"/>
        <s v="9243814314652903" u="1"/>
        <s v="5943814314656672" u="1"/>
        <s v="7443814314652475" u="1"/>
        <s v="4043814314643726" u="1"/>
        <s v="9443814314651420" u="1"/>
        <s v="7743814314654201" u="1"/>
        <s v="2943814314653255" u="1"/>
        <s v="9243814314656598" u="1"/>
        <s v="6443814314646421" u="1"/>
        <s v="8043814314653505" u="1"/>
        <s v="6243814314653591" u="1"/>
        <s v="7543814314652553" u="1"/>
        <s v="3343814314653586" u="1"/>
        <s v="0143814314655540" u="1"/>
        <s v="7443814314655562" u="1"/>
        <s v="2943814314654280" u="1"/>
        <s v="2043814314657497" u="1"/>
        <s v="3843814314657311" u="1"/>
        <s v="4343814314657016" u="1"/>
        <s v="9343814314658543" u="1"/>
        <s v="1043814314658905" u="1"/>
        <s v="4143814314658282" u="1"/>
        <s v="7543814314658328" u="1"/>
        <s v="7343814314658398" u="1"/>
        <s v="5143814314658121" u="1"/>
        <s v="7443814314658579" u="1"/>
        <s v="6943814314658269" u="1"/>
        <s v="5943814314657885" u="1"/>
        <s v="3343814314657367" u="1"/>
        <s v="7443814314658619" u="1"/>
        <s v="3543814314657650" u="1"/>
        <s v="7243814314657925" u="1"/>
        <s v="3743814314658101" u="1"/>
        <s v="2443814314658473" u="1"/>
        <s v="2943814314658090" u="1"/>
        <s v="9243814314658667" u="1"/>
        <s v="7243814314658159" u="1"/>
        <s v="7543814314658271" u="1"/>
        <s v="3143814314657356" u="1"/>
        <s v="2543814314657095" u="1"/>
        <s v="0624420000124297" u="1"/>
        <s v="7543814314658069" u="1"/>
        <s v="3843814314657535" u="1"/>
        <s v="2120238020507598" u="1"/>
        <s v="3043814314521297" u="1"/>
        <s v="3343814314522178" u="1"/>
        <s v="7743814314522900" u="1"/>
        <s v="1543814314523695" u="1"/>
        <s v="7443814314523776" u="1"/>
        <s v="7443814314523950" u="1"/>
        <s v="7443814314523908" u="1"/>
        <s v="1343814314523735" u="1"/>
        <s v="7443814314523839" u="1"/>
        <s v="7543814314523813" u="1"/>
        <s v="3120240022918369" u="1"/>
        <s v="7643814314523551" u="1"/>
        <s v="7443814314524004" u="1"/>
        <s v="2943814314523798" u="1"/>
        <s v="6943814314523719" u="1"/>
        <s v="2120234016813048" u="1"/>
        <s v="2123931000655869" u="1"/>
        <s v="7543814314524024" u="1"/>
        <s v="2183814314000293" u="1"/>
        <s v="9243814314524985" u="1"/>
        <s v="0143814314525494" u="1"/>
        <s v="8643814314524592" u="1"/>
        <s v="7543814314524970" u="1"/>
        <s v="8243814314525300" u="1"/>
        <s v="3043814314525730" u="1"/>
        <s v="1943814314524620" u="1"/>
        <s v="3443814314524048" u="1"/>
        <s v="1743814314524965" u="1"/>
        <s v="4143814314526133" u="1"/>
        <s v="9243814314524991" u="1"/>
        <s v="7543814314524721" u="1"/>
        <s v="4443814314525481" u="1"/>
        <s v="7543814314526358" u="1"/>
        <s v="6743814314524265" u="1"/>
        <s v="1343814314524085" u="1"/>
        <s v="9543814314525123" u="1"/>
        <s v="3543814314525546" u="1"/>
        <s v="2843814314526277" u="1"/>
        <s v="1343814314525943" u="1"/>
        <s v="8343814314525624" u="1"/>
        <s v="7543814314524060" u="1"/>
        <s v="0943814314524307" u="1"/>
        <s v="6843814314525884" u="1"/>
        <s v="7543814314524548" u="1"/>
        <s v="5643814314526302" u="1"/>
        <s v="7543814314524035" u="1"/>
        <s v="1743814314524343" u="1"/>
        <s v="5943814314525805" u="1"/>
        <s v="8343814314524510" u="1"/>
        <s v="0643814314525835" u="1"/>
        <s v="4143814314525520" u="1"/>
        <s v="3143814314524242" u="1"/>
        <s v="0643814314524645" u="1"/>
        <s v="1743814314524406" u="1"/>
        <s v="7543814314525986" u="1"/>
        <s v="7643814314525424" u="1"/>
        <s v="7343814314525400" u="1"/>
        <s v="7643814314525453" u="1"/>
        <s v="3743814314525230" u="1"/>
        <s v="1443814314524208" u="1"/>
        <s v="3543814314525356" u="1"/>
        <s v="5943814314526150" u="1"/>
        <s v="6443814314525758" u="1"/>
        <s v="8843814314524706" u="1"/>
        <s v="6743814314525271" u="1"/>
        <s v="5943814314525581" u="1"/>
        <s v="2943814314525135" u="1"/>
        <s v="9243814314525410" u="1"/>
        <s v="4543814314525656" u="1"/>
        <s v="7543814314525605" u="1"/>
        <s v="7543814314524675" u="1"/>
        <s v="1043814314524123" u="1"/>
        <s v="8543814314526059" u="1"/>
        <s v="6943814314524253" u="1"/>
        <s v="4443814314525918" u="1"/>
        <s v="1343814314524281" u="1"/>
        <s v="2643814314525433" u="1"/>
        <s v="2943814314526268" u="1"/>
        <s v="1343814314525684" u="1"/>
        <s v="7543814314525250" u="1"/>
        <s v="7843814314526010" u="1"/>
        <s v="1043814314526105" u="1"/>
        <s v="2343814314524385" u="1"/>
        <s v="3743814314526183" u="1"/>
        <s v="8543814314524572" u="1"/>
        <s v="5143814314526335" u="1"/>
        <s v="8443814314524448" u="1"/>
        <s v="3443814314526244" u="1"/>
        <s v="7543814314524214" u="1"/>
        <s v="4043814314525712" u="1"/>
        <s v="3343814314524938" u="1"/>
        <s v="2043814314525193" u="1"/>
        <s v="0643814314524478" u="1"/>
        <s v="0643814314524370" u="1"/>
        <s v="4043814314525165" u="1"/>
        <s v="3343814314524881" u="1"/>
        <s v="2183814314000304" u="1"/>
        <s v="4043814314527401" u="1"/>
        <s v="3443814314527682" u="1"/>
        <s v="7543814314528024" u="1"/>
        <s v="3143814314527893" u="1"/>
        <s v="4443814314527187" u="1"/>
        <s v="6743814314527144" u="1"/>
        <s v="9243814314527639" u="1"/>
        <s v="6443814314526545" u="1"/>
        <s v="3243814314526763" u="1"/>
        <s v="5143814314528168" u="1"/>
        <s v="7743814314526415" u="1"/>
        <s v="9243814314528220" u="1"/>
        <s v="2843814314526283" u="1"/>
        <s v="0543814314528245" u="1"/>
        <s v="7443814314527966" u="1"/>
        <s v="5343814314527398" u="1"/>
        <s v="3343814314526731" u="1"/>
        <s v="3543814314526870" u="1"/>
        <s v="5443814314528389" u="1"/>
        <s v="2643814314527485" u="1"/>
        <s v="3143814314527985" u="1"/>
        <s v="1343814314527753" u="1"/>
        <s v="0243814314527928" u="1"/>
        <s v="6243814314526570" u="1"/>
        <s v="9243814314528363" u="1"/>
        <s v="0243814314528099" u="1"/>
        <s v="7543814314528266" u="1"/>
        <s v="3724015008272949" u="1"/>
        <s v="5943814314526143" u="1"/>
        <s v="7443814314527309" u="1"/>
        <s v="7443814314528338" u="1"/>
        <s v="6043814314527857" u="1"/>
        <s v="7943814314526668" u="1"/>
        <s v="1343814314526816" u="1"/>
        <s v="5943814314526615" u="1"/>
        <s v="5943814314527788" u="1"/>
        <s v="1143814314527340" u="1"/>
        <s v="7843814314526515" u="1"/>
        <s v="5943814314527523" u="1"/>
        <s v="4443814314528291" u="1"/>
        <s v="6443814314527257" u="1"/>
        <s v="3543814314527114" u="1"/>
        <s v="9243814314528121" u="1"/>
        <s v="7543814314526928" u="1"/>
        <s v="6243814314526851" u="1"/>
        <s v="1043814314527618" u="1"/>
        <s v="3743814314526205" u="1"/>
        <s v="5143814314526341" u="1"/>
        <s v="7743814314527006" u="1"/>
        <s v="5943814314526955" u="1"/>
        <s v="8743814314526393" u="1"/>
        <s v="8343814314526797" u="1"/>
        <s v="3343814314527351" u="1"/>
        <s v="5443814314527010" u="1"/>
        <s v="6943814314527070" u="1"/>
        <s v="7543814314528018" u="1"/>
        <s v="7143814314527031" u="1"/>
        <s v="9443814314528103" u="1"/>
        <s v="7543814314527738" u="1"/>
        <s v="9443814314527558" u="1"/>
        <s v="8143814314527066" u="1"/>
        <s v="7843814314528049" u="1"/>
        <s v="7243814314527720" u="1"/>
        <s v="5943814314526621" u="1"/>
        <s v="5943814314527805" u="1"/>
        <s v="5943814314527505" u="1"/>
        <s v="5943814314526932" u="1"/>
        <s v="6743814314528599" u="1"/>
        <s v="6443814314529310" u="1"/>
        <s v="6743814314528893" u="1"/>
        <s v="9243814314529501" u="1"/>
        <s v="8143814314528509" u="1"/>
        <s v="3543814314529143" u="1"/>
        <s v="3343814314528564" u="1"/>
        <s v="7543814314528617" u="1"/>
        <s v="7543814314528813" u="1"/>
        <s v="8643814314528839" u="1"/>
        <s v="4743814314529000" u="1"/>
        <s v="3343814314528790" u="1"/>
        <s v="8343814314528492" u="1"/>
        <s v="9143814314529487" u="1"/>
        <s v="7843814314528654" u="1"/>
        <s v="5643814314528430" u="1"/>
        <s v="1443814314529646" u="1"/>
        <s v="3343814314528633" u="1"/>
        <s v="6643814314529084" u="1"/>
        <s v="0943814314528411" u="1"/>
        <s v="7843814314529245" u="1"/>
        <s v="4443814314529446" u="1"/>
        <s v="7543814314529116" u="1"/>
        <s v="7843814314528677" u="1"/>
        <s v="5943814314529039" u="1"/>
        <s v="5943814314528949" u="1"/>
        <s v="7543814314529341" u="1"/>
        <s v="9443814314529260" u="1"/>
        <s v="2143814314529282" u="1"/>
        <s v="3443814314529555" u="1"/>
        <s v="8543814314528543" u="1"/>
        <s v="4443814314528861" u="1"/>
        <s v="5143814314529197" u="1"/>
        <s v="6743814314529600" u="1"/>
        <s v="7543814314528393" u="1"/>
        <s v="8543814314528975" u="1"/>
        <s v="2743814314528447" u="1"/>
        <s v="3743814314530265" u="1"/>
        <s v="6943814314530514" u="1"/>
        <s v="9343814314530402" u="1"/>
        <s v="7443814314530507" u="1"/>
        <s v="7543814314530730" u="1"/>
        <s v="6943814314529748" u="1"/>
        <s v="8343814314530545" u="1"/>
        <s v="7443814314530093" u="1"/>
        <s v="7543814314530239" u="1"/>
        <s v="4443814314530137" u="1"/>
        <s v="0743814314530108" u="1"/>
        <s v="2243814314529584" u="1"/>
        <s v="8543814314529877" u="1"/>
        <s v="3543814314530082" u="1"/>
        <s v="7543814314530562" u="1"/>
        <s v="3143814314529685" u="1"/>
        <s v="6943814314529662" u="1"/>
        <s v="6243814314530670" u="1"/>
        <s v="6243814314530156" u="1"/>
        <s v="3543814314530225" u="1"/>
        <s v="8243814314530981" u="1"/>
        <s v="2643814314529836" u="1"/>
        <s v="3443814314530420" u="1"/>
        <s v="6343814314530458" u="1"/>
        <s v="8043814314531083" u="1"/>
        <s v="7843814314530846" u="1"/>
        <s v="5943814314530035" u="1"/>
        <s v="3143814314530175" u="1"/>
        <s v="7843814314530299" u="1"/>
        <s v="7643814314530052" u="1"/>
        <s v="3043814314530765" u="1"/>
        <s v="1843814314531152" u="1"/>
        <s v="3443814314530190" u="1"/>
        <s v="5943814314530485" u="1"/>
        <s v="8743814314530389" u="1"/>
        <s v="6243814314531012" u="1"/>
        <s v="6743814314529789" u="1"/>
        <s v="8343814314529716" u="1"/>
        <s v="3743814314529760" u="1"/>
        <s v="6043814314530894" u="1"/>
        <s v="7643814314530812" u="1"/>
        <s v="3743814314530283" u="1"/>
        <s v="9243814314529915" u="1"/>
        <s v="7543814314530325" u="1"/>
        <s v="6443814314529827" u="1"/>
        <s v="1643814314529899" u="1"/>
        <s v="7543814314530936" u="1"/>
        <s v="4443814314531051" u="1"/>
        <s v="6743814314529622" u="1"/>
        <s v="5943814314530963" u="1"/>
        <s v="8343814314530338" u="1"/>
        <s v="1743814314530702" u="1"/>
        <s v="1343814314530605" u="1"/>
        <s v="7543814314530625" u="1"/>
        <s v="9217777301126941" u="1"/>
        <s v="7843814314532397" u="1"/>
        <s v="3043814314531282" u="1"/>
        <s v="6943814314532042" u="1"/>
        <s v="6643814314532685" u="1"/>
        <s v="6743814314532601" u="1"/>
        <s v="1443814314532920" u="1"/>
        <s v="3243814314531356" u="1"/>
        <s v="7543814314531504" u="1"/>
        <s v="7543814314531395" u="1"/>
        <s v="7643814314531904" u="1"/>
        <s v="8243814314532088" u="1"/>
        <s v="4643814314531735" u="1"/>
        <s v="7543814314531182" u="1"/>
        <s v="5943814314531709" u="1"/>
        <s v="7443814314532634" u="1"/>
        <s v="1343814314532254" u="1"/>
        <s v="4443814314531419" u="1"/>
        <s v="5143814314532533" u="1"/>
        <s v="3143814314531825" u="1"/>
        <s v="6443814314532173" u="1"/>
        <s v="6143814314532194" u="1"/>
        <s v="1343814314532219" u="1"/>
        <s v="2843814314531895" u="1"/>
        <s v="9343814314532828" u="1"/>
        <s v="2243814314531442" u="1"/>
        <s v="4443814314531955" u="1"/>
        <s v="7243814314531865" u="1"/>
        <s v="6443814314531841" u="1"/>
        <s v="3343814314532059" u="1"/>
        <s v="8643814314532939" u="1"/>
        <s v="2943814314531466" u="1"/>
        <s v="6143814314532205" u="1"/>
        <s v="3143814314531320" u="1"/>
        <s v="9343814314532863" u="1"/>
        <s v="3143814314531797" u="1"/>
        <s v="5743814314531382" u="1"/>
        <s v="3343814314532883" u="1"/>
        <s v="9443814314531998" u="1"/>
        <s v="3143814314532584" u="1"/>
        <s v="0543814314531679" u="1"/>
        <s v="0143814314532283" u="1"/>
        <s v="9443814314532733" u="1"/>
        <s v="5943814314532945" u="1"/>
        <s v="7543814314531769" u="1"/>
        <s v="6743814314532365" u="1"/>
        <s v="6643814314531300" u="1"/>
        <s v="2943814314531437" u="1"/>
        <s v="6443814314532236" u="1"/>
        <s v="2143814314531612" u="1"/>
        <s v="8343814314531839" u="1"/>
        <s v="7543814314532297" u="1"/>
        <s v="6943814314531802" u="1"/>
        <s v="3843814314531936" u="1"/>
        <s v="5043814314532317" u="1"/>
        <s v="5443814314532276" u="1"/>
        <s v="6443814314532115" u="1"/>
        <s v="5643814314532166" u="1"/>
        <s v="2943814314531425" u="1"/>
        <s v="9243814314531660" u="1"/>
        <s v="1343814314532248" u="1"/>
        <s v="5843814314531570" u="1"/>
        <s v="5343814314531884" u="1"/>
        <s v="5943814314531698" u="1"/>
        <s v="0743814314531759" u="1"/>
        <s v="4043814314532560" u="1"/>
        <s v="9443814314532831" u="1"/>
        <s v="7543814314531971" u="1"/>
        <s v="1143814314532329" u="1"/>
        <s v="7543814314531297" u="1"/>
        <s v="2120237063320110" u="1"/>
        <s v="7543814314531239" u="1"/>
        <s v="4743814314532462" u="1"/>
        <s v="7543814314532135" u="1"/>
        <s v="6243814314531202" u="1"/>
        <s v="3743814314531277" u="1"/>
        <s v="6243814314531473" u="1"/>
        <s v="6243814314531657" u="1"/>
        <s v="5043814314533006" u="1"/>
        <s v="2043814314532984" u="1"/>
        <s v="6243814314531536" u="1"/>
        <s v="7543814314532654" u="1"/>
        <s v="4043814314533144" u="1"/>
        <s v="2543814314532795" u="1"/>
        <s v="6243814314532749" u="1"/>
        <s v="4543814314533111" u="1"/>
        <s v="2043814314531362" u="1"/>
        <s v="2643814314533199" u="1"/>
        <s v="4743814314534698" u="1"/>
        <s v="2143814314533020" u="1"/>
        <s v="1443814314533274" u="1"/>
        <s v="3443814314534678" u="1"/>
        <s v="7543814314533487" u="1"/>
        <s v="7543814314531222" u="1"/>
        <s v="2443814314534073" u="1"/>
        <s v="7543814314532147" u="1"/>
        <s v="7643814314534651" u="1"/>
        <s v="5943814314531715" u="1"/>
        <s v="5943814314534266" u="1"/>
        <s v="9443814314533134" u="1"/>
        <s v="2943814314533725" u="1"/>
        <s v="1343814314533847" u="1"/>
        <s v="6243814314531191" u="1"/>
        <s v="4043814314534750" u="1"/>
        <s v="8143814314534327" u="1"/>
        <s v="8543814314534764" u="1"/>
        <s v="3743814314531265" u="1"/>
        <s v="9243814314534296" u="1"/>
        <s v="4143814314534285" u="1"/>
        <s v="4943814314534645" u="1"/>
        <s v="1743814314533909" u="1"/>
        <s v="6943814314533382" u="1"/>
        <s v="3743814314534369" u="1"/>
        <s v="7643814314534812" u="1"/>
        <s v="3743814314534219" u="1"/>
        <s v="8243814314534445" u="1"/>
        <s v="4443814314533490" u="1"/>
        <s v="3543814314534053" u="1"/>
        <s v="2243814314533661" u="1"/>
        <s v="7443814314534421" u="1"/>
        <s v="6243814314531496" u="1"/>
        <s v="1743814314534805" u="1"/>
        <s v="6943814314533422" u="1"/>
        <s v="3643814314534171" u="1"/>
        <s v="6243814314531634" u="1"/>
        <s v="6443814314534553" u="1"/>
        <s v="3343814314533595" u="1"/>
        <s v="3743814314534536" u="1"/>
        <s v="3443814314534125" u="1"/>
        <s v="4043814314533927" u="1"/>
        <s v="0843814314533890" u="1"/>
        <s v="3443814314534684" u="1"/>
        <s v="3743814314533882" u="1"/>
        <s v="2743814314534155" u="1"/>
        <s v="6743814314532342" u="1"/>
        <s v="0624420000107045" u="1"/>
        <s v="6943814314534145" u="1"/>
        <s v="7843814314533615" u="1"/>
        <s v="7943814314534105" u="1"/>
        <s v="3743814314533860" u="1"/>
        <s v="5743814314533360" u="1"/>
        <s v="4143814314533240" u="1"/>
        <s v="7543814314533994" u="1"/>
        <s v="8343814314533281" u="1"/>
        <s v="6243814314531520" u="1"/>
        <s v="3743814314534611" u="1"/>
        <s v="7543814314534251" u="1"/>
        <s v="2443814314534625" u="1"/>
        <s v="7543814314532648" u="1"/>
        <s v="4043814314533155" u="1"/>
        <s v="3743814314533968" u="1"/>
        <s v="9443814314532905" u="1"/>
        <s v="7843814314533685" u="1"/>
        <s v="0843814314533261" u="1"/>
        <s v="5643814314533402" u="1"/>
        <s v="7743814314533734" u="1"/>
        <s v="3043814314533339" u="1"/>
        <s v="1643814314534544" u="1"/>
        <s v="6843814314533834" u="1"/>
        <s v="3143814314534578" u="1"/>
        <s v="9543814314534747" u="1"/>
        <s v="5943814314531681" u="1"/>
        <s v="3343814314533658" u="1"/>
        <s v="2543814314532801" u="1"/>
        <s v="4543814314533105" u="1"/>
        <s v="2043814314534022" u="1"/>
        <s v="8743814314533781" u="1"/>
        <s v="7543814314533176" u="1"/>
        <s v="8743814314533251" u="1"/>
        <s v="7243814314534462" u="1"/>
        <s v="6543814314534383" u="1"/>
        <s v="6043814314534491" u="1"/>
        <s v="6243814314532761" u="1"/>
        <s v="2120236025168052" u="1"/>
        <s v="4443814314533505" u="1"/>
        <s v="3743814314535064" u="1"/>
        <s v="8543814314536349" u="1"/>
        <s v="6643814314537126" u="1"/>
        <s v="5943814314536525" u="1"/>
        <s v="1343814314536686" u="1"/>
        <s v="6743814314536463" u="1"/>
        <s v="3143814314535307" u="1"/>
        <s v="8443814314536531" u="1"/>
        <s v="5343814314536158" u="1"/>
        <s v="3143814314535699" u="1"/>
        <s v="5443814314534823" u="1"/>
        <s v="7443814314536657" u="1"/>
        <s v="1043814314535570" u="1"/>
        <s v="2443814314535171" u="1"/>
        <s v="5743814314534975" u="1"/>
        <s v="6543814314536596" u="1"/>
        <s v="4943814314536480" u="1"/>
        <s v="5843814314536125" u="1"/>
        <s v="2843814314537233" u="1"/>
        <s v="6943814314536071" u="1"/>
        <s v="8343814314537079" u="1"/>
        <s v="7543814314533182" u="1"/>
        <s v="7643814314537196" u="1"/>
        <s v="4243814314536443" u="1"/>
        <s v="3343814314537088" u="1"/>
        <s v="4243814314535765" u="1"/>
        <s v="7543814314536809" u="1"/>
        <s v="9043814314536452" u="1"/>
        <s v="7643814314535524" u="1"/>
        <s v="4043814314536271" u="1"/>
        <s v="1343814314535784" u="1"/>
        <s v="0143814314536611" u="1"/>
        <s v="5643814314536707" u="1"/>
        <s v="9243814314535700" u="1"/>
        <s v="3343814314537400" u="1"/>
        <s v="5643814314535385" u="1"/>
        <s v="9243814314536745" u="1"/>
        <s v="8443814314535151" u="1"/>
        <s v="1743814314536339" u="1"/>
        <s v="6943814314535854" u="1"/>
        <s v="3143814314535532" u="1"/>
        <s v="4043814314535180" u="1"/>
        <s v="0643814314536083" u="1"/>
        <s v="3743814314533323" u="1"/>
        <s v="3043814314535875" u="1"/>
        <s v="5143814314536959" u="1"/>
        <s v="5643814314535000" u="1"/>
        <s v="5743814314536255" u="1"/>
        <s v="8943814314537050" u="1"/>
        <s v="6343814314535965" u="1"/>
        <s v="3043814314535086" u="1"/>
        <s v="5343814314535947" u="1"/>
        <s v="8643814314537006" u="1"/>
        <s v="1343814314537140" u="1"/>
        <s v="4243814314535748" u="1"/>
        <s v="3443814314535925" u="1"/>
        <s v="4243814314535282" u="1"/>
        <s v="3143814314535843" u="1"/>
        <s v="6943814314535059" u="1"/>
        <s v="7843814314535276" u="1"/>
        <s v="1343814314536824" u="1"/>
        <s v="9543814314536373" u="1"/>
        <s v="1143814314535652" u="1"/>
        <s v="1743814314536719" u="1"/>
        <s v="3343814314536550" u="1"/>
        <s v="3543814314535491" u="1"/>
        <s v="4943814314535899" u="1"/>
        <s v="6943814314535550" u="1"/>
        <s v="7543814314537095" u="1"/>
        <s v="3043814314536564" u="1"/>
        <s v="9243814314536993" u="1"/>
        <s v="4243814314537045" u="1"/>
        <s v="2243814314536062" u="1"/>
        <s v="5643814314535903" u="1"/>
        <s v="7643814314536207" u="1"/>
        <s v="1743814314536846" u="1"/>
        <s v="0643814314536774" u="1"/>
        <s v="6643814314537110" u="1"/>
        <s v="8143814314534870" u="1"/>
        <s v="4243814314536184" u="1"/>
        <s v="0943814314534966" u="1"/>
        <s v="6943814314536905" u="1"/>
        <s v="7643814314537345" u="1"/>
        <s v="9243814314535457" u="1"/>
        <s v="1343814314534900" u="1"/>
        <s v="5443814314536881" u="1"/>
        <s v="6343814314536406" u="1"/>
        <s v="2443814314537355" u="1"/>
        <s v="4043814314535115" u="1"/>
        <s v="3443814314535972" u="1"/>
        <s v="2943814314535725" u="1"/>
        <s v="1943814314534886" u="1"/>
        <s v="6943814314536762" u="1"/>
        <s v="8643814314535686" u="1"/>
        <s v="6643814314536921" u="1"/>
        <s v="6343814314536723" u="1"/>
        <s v="3343814314536111" u="1"/>
        <s v="6343814314537101" u="1"/>
        <s v="4743814314535605" u="1"/>
        <s v="2243814314535914" u="1"/>
        <s v="3443814314536102" u="1"/>
        <s v="4543814314535335" u="1"/>
        <s v="1843814314535198" u="1"/>
        <s v="1143814314536945" u="1"/>
        <s v="6943814314536318" u="1"/>
        <s v="9243814314536872" u="1"/>
        <s v="2243814314535995" u="1"/>
        <s v="7543814314535314" u="1"/>
        <s v="8543814314535038" u="1"/>
        <s v="7543814314534896" u="1"/>
        <s v="1343814314534951" u="1"/>
        <s v="5443814314534852" u="1"/>
        <s v="2143814314536831" u="1"/>
        <s v="3743814314535075" u="1"/>
        <s v="8043814314535808" u="1"/>
        <s v="6443814314536144" u="1"/>
        <s v="7843814314537184" u="1"/>
        <s v="7543814314536665" u="1"/>
        <s v="2143814314535981" u="1"/>
        <s v="4143814314535106" u="1"/>
        <s v="7643814314536363" u="1"/>
        <s v="8743814314535239" u="1"/>
        <s v="5743814314536791" u="1"/>
        <s v="2243814314536298" u="1"/>
        <s v="3443814314537154" u="1"/>
        <s v="7643814314536213" u="1"/>
        <s v="7343814314535361" u="1"/>
        <s v="6443814314535484" u="1"/>
        <s v="4943814314536974" u="1"/>
        <s v="2043814314536241" u="1"/>
        <s v="2043814314536431" u="1"/>
        <s v="4443814314535794" u="1"/>
        <s v="9243814314538872" u="1"/>
        <s v="6343814314537855" u="1"/>
        <s v="9243814314541413" u="1"/>
        <s v="9243814314538699" u="1"/>
        <s v="6743814314538503" u="1"/>
        <s v="6443814314541434" u="1"/>
        <s v="0843814314540080" u="1"/>
        <s v="5643814314537621" u="1"/>
        <s v="6743814314538105" u="1"/>
        <s v="2943814314537299" u="1"/>
        <s v="4043814314539345" u="1"/>
        <s v="6443814314540002" u="1"/>
        <s v="3743814314540095" u="1"/>
        <s v="6943814314540695" u="1"/>
        <s v="6743814314538411" u="1"/>
        <s v="1343814314539710" u="1"/>
        <s v="3043814314539679" u="1"/>
        <s v="4043814314538052" u="1"/>
        <s v="7543814314540558" u="1"/>
        <s v="8643814314537605" u="1"/>
        <s v="0343814314537311" u="1"/>
        <s v="3343814314541856" u="1"/>
        <s v="1343814314537899" u="1"/>
        <s v="5643814314541243" u="1"/>
        <s v="5743814314540990" u="1"/>
        <s v="2743814314537743" u="1"/>
        <s v="3743814314538409" u="1"/>
        <s v="9343814314540415" u="1"/>
        <s v="4043814314539213" u="1"/>
        <s v="5443814314540318" u="1"/>
        <s v="8343814314538091" u="1"/>
        <s v="4543814314541401" u="1"/>
        <s v="0843814314539537" u="1"/>
        <s v="4543814314540211" u="1"/>
        <s v="9243814314541373" u="1"/>
        <s v="3543814314538393" u="1"/>
        <s v="9243814314540309" u="1"/>
        <s v="7743814314539025" u="1"/>
        <s v="7543814314540817" u="1"/>
        <s v="3043814314538351" u="1"/>
        <s v="7543814314537809" u="1"/>
        <s v="9243814314540033" u="1"/>
        <s v="6943814314540954" u="1"/>
        <s v="8043814314541545" u="1"/>
        <s v="0643814314538601" u="1"/>
        <s v="7543814314538343" u="1"/>
        <s v="3843814314539274" u="1"/>
        <s v="5943814314538312" u="1"/>
        <s v="4243814314538881" u="1"/>
        <s v="3343814314539572" u="1"/>
        <s v="4243814314538126" u="1"/>
        <s v="7843814314539967" u="1"/>
        <s v="8343814314541127" u="1"/>
        <s v="3343814314539111" u="1"/>
        <s v="8543814314539879" u="1"/>
        <s v="3243814314538736" u="1"/>
        <s v="1943814314540630" u="1"/>
        <s v="3143814314538653" u="1"/>
        <s v="3343814314537704" u="1"/>
        <s v="3343814314538451" u="1"/>
        <s v="3143814314537889" u="1"/>
        <s v="0243814314538781" u="1"/>
        <s v="0143814314540240" u="1"/>
        <s v="2143814314539905" u="1"/>
        <s v="1743814314541468" u="1"/>
        <s v="7543814314541691" u="1"/>
        <s v="2843814314537227" u="1"/>
        <s v="6043814314537773" u="1"/>
        <s v="6343814314541425" u="1"/>
        <s v="0243814314540045" u="1"/>
        <s v="4443814314538264" u="1"/>
        <s v="2743814314537518" u="1"/>
        <s v="7543814314530619" u="1"/>
        <s v="9843814314538330" u="1"/>
        <s v="0743814314538287" u="1"/>
        <s v="4243814314538235" u="1"/>
        <s v="7143814314537972" u="1"/>
        <s v="1343814314541792" u="1"/>
        <s v="0243814314540506" u="1"/>
        <s v="1843814314539785" u="1"/>
        <s v="4343814314541488" u="1"/>
        <s v="8543814314537840" u="1"/>
        <s v="1243814314540426" u="1"/>
        <s v="1443814314539182" u="1"/>
        <s v="1443814314538683" u="1"/>
        <s v="7743814314541315" u="1"/>
        <s v="4920234016855113" u="1"/>
      </sharedItems>
    </cacheField>
    <cacheField name="Mois de Facturation" numFmtId="0">
      <sharedItems containsString="0" containsBlank="1" containsNumber="1" containsInteger="1" minValue="202606" maxValue="202606"/>
    </cacheField>
    <cacheField name="Indicatif Facture" numFmtId="0">
      <sharedItems containsString="0" containsBlank="1" containsNumber="1" containsInteger="1" minValue="51" maxValue="51"/>
    </cacheField>
    <cacheField name="Numero de Facture" numFmtId="0">
      <sharedItems containsString="0" containsBlank="1" containsNumber="1" containsInteger="1" minValue="1085442" maxValue="1085442"/>
    </cacheField>
    <cacheField name="Compte Expediteur" numFmtId="0">
      <sharedItems containsBlank="1"/>
    </cacheField>
    <cacheField name="Client Facturé" numFmtId="0">
      <sharedItems containsBlank="1"/>
    </cacheField>
    <cacheField name="Ligne Facture" numFmtId="0">
      <sharedItems containsBlank="1"/>
    </cacheField>
    <cacheField name="id colis" numFmtId="0">
      <sharedItems containsBlank="1"/>
    </cacheField>
    <cacheField name="date Expedition" numFmtId="0">
      <sharedItems containsString="0" containsBlank="1" containsNumber="1" containsInteger="1" minValue="0" maxValue="20260630"/>
    </cacheField>
    <cacheField name="numero envoi" numFmtId="0">
      <sharedItems containsBlank="1"/>
    </cacheField>
    <cacheField name="code Produit" numFmtId="0">
      <sharedItems containsBlank="1"/>
    </cacheField>
    <cacheField name="poids colis" numFmtId="0">
      <sharedItems containsString="0" containsBlank="1" containsNumber="1" minValue="0" maxValue="150.51"/>
    </cacheField>
    <cacheField name="code complement" numFmtId="0">
      <sharedItems containsBlank="1" count="23">
        <s v="SURCH_CARB"/>
        <s v="          "/>
        <s v="RS        "/>
        <s v="TMC       "/>
        <s v="ZEL       "/>
        <s v="FACTOR_FOR"/>
        <s v="LS        "/>
        <s v="REC       "/>
        <m/>
        <s v="LIS       " u="1"/>
        <s v="CNM       " u="1"/>
        <s v="DR        " u="1"/>
        <s v="AS_AD_VAL " u="1"/>
        <s v="LE        " u="1"/>
        <s v="Z         " u="1"/>
        <s v="MINI_FAC  " u="1"/>
        <s v="CHN       " u="1"/>
        <s v="PTY       " u="1"/>
        <s v="RS" u="1"/>
        <s v="TMC" u="1"/>
        <s v="ZEL" u="1"/>
        <s v="LS" u="1"/>
        <s v="CNM" u="1"/>
      </sharedItems>
    </cacheField>
    <cacheField name="montant HT" numFmtId="0">
      <sharedItems containsString="0" containsBlank="1" containsNumber="1" minValue="0" maxValue="422.52"/>
    </cacheField>
  </cacheFields>
  <extLst>
    <ext xmlns:x14="http://schemas.microsoft.com/office/spreadsheetml/2009/9/main" uri="{725AE2AE-9491-48be-B2B4-4EB974FC3084}">
      <x14:pivotCacheDefinition/>
    </ext>
  </extLst>
</pivotCacheDefinition>
</file>

<file path=xl/pivotCache/pivotCacheDefinition4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r:id="rId1" refreshedBy="Caroline SCHMITT" refreshedDate="46213.469309722219" createdVersion="8" refreshedVersion="8" minRefreshableVersion="3" recordCount="2079" xr:uid="{7613D68A-084F-4CCC-A341-5CB03D94E8CE}">
  <cacheSource type="worksheet">
    <worksheetSource ref="C1:N1048576" sheet="Facture TNT"/>
  </cacheSource>
  <cacheFields count="12">
    <cacheField name="Tracking" numFmtId="0">
      <sharedItems containsBlank="1" count="8000">
        <s v="                "/>
        <s v="6343814314751148"/>
        <s v="6543814314751205"/>
        <s v="7443814314751128"/>
        <s v="5643814314751081"/>
        <s v="9343814314751052"/>
        <s v="7543814314751091"/>
        <s v="9443814314751187"/>
        <s v="2543814314751261"/>
        <s v="8043814314751285"/>
        <s v="7143814314751103"/>
        <s v="6343814314751230"/>
        <s v="7543814314751190"/>
        <s v="4443814314751220"/>
        <s v="0443814314751303"/>
        <s v="7543814314751321"/>
        <s v="3143814314751245"/>
        <s v="3643814314751275"/>
        <s v="7543814314751298"/>
        <s v="4543814314751215"/>
        <s v="8543814314751258"/>
        <s v="8443814314751117"/>
        <s v="3243814314751311"/>
        <s v="4943814314751042"/>
        <s v="7643814314751076"/>
        <s v="2043814314751167"/>
        <s v="7543814314751436"/>
        <s v="7543814314751367"/>
        <s v="0643814314751591"/>
        <s v="6943814314751620"/>
        <s v="2443814314751448"/>
        <s v="7143814314751587"/>
        <s v="0143814314751704"/>
        <s v="1343814314751451"/>
        <s v="4443814314751651"/>
        <s v="7543814314751695"/>
        <s v="0743814314751403"/>
        <s v="9143814314751645"/>
        <s v="5643814314751668"/>
        <s v="6243814314751537"/>
        <s v="2243814314751731"/>
        <s v="7443814314751525"/>
        <s v="1443814314751684"/>
        <s v="4443814314751887"/>
        <s v="9443814314751544"/>
        <s v="1743814314751634"/>
        <s v="2143814314751498"/>
        <s v="1343814314751572"/>
        <s v="4543814314751861"/>
        <s v="6943814314751383"/>
        <s v="5943814314751929"/>
        <s v="5943814314751411"/>
        <s v="6843814314751560"/>
        <s v="6943814314751613"/>
        <s v="7543814314751603"/>
        <s v="6743814314751372"/>
        <s v="9243814314751395"/>
        <s v="7543814314751488"/>
        <s v="2117777429708519"/>
        <s v="9243814314751959"/>
        <s v="6743814314751965"/>
        <s v="8643814314752042"/>
        <s v="7243814314752169"/>
        <s v="6343814314751989"/>
        <s v="8043814314752314"/>
        <s v="1443814314752190"/>
        <s v="6243814314751946"/>
        <s v="5943814314752025"/>
        <s v="4420234018480309"/>
        <s v="7543814314752230"/>
        <s v="1343814314752094"/>
        <s v="3143814314751936"/>
        <s v="2143814314752262"/>
        <s v="9243814314751971"/>
        <s v="1343814314752376"/>
        <s v="9343814314752259"/>
        <s v="1443814314752131"/>
        <s v="4943814314752284"/>
        <s v="6343814314752119"/>
        <s v="1743814314752225"/>
        <s v="3343814314752365"/>
        <s v="0143814314752278"/>
        <s v="7543814314751995"/>
        <s v="0643814314752078"/>
        <s v="7643814314752243"/>
        <s v="3543814314752002"/>
        <s v="7543814314752321"/>
        <s v="3543814314752336"/>
        <s v="7843814314752064"/>
        <s v="3543814314752342"/>
        <s v="8343814314752086"/>
        <s v="8643814314752353"/>
        <s v="2183814314003022"/>
        <s v="7543814314752511"/>
        <s v="2743814314752617"/>
        <s v="5643814314752461"/>
        <s v="7543814314752494"/>
        <s v="7843814314752605"/>
        <s v="1343814314752572"/>
        <s v="5443814314752542"/>
        <s v="5943814314752635"/>
        <s v="5343814314752585"/>
        <s v="7543814314752563"/>
        <s v="1943814314752449"/>
        <s v="5943814314752457"/>
        <s v="5743814314752509"/>
        <s v="4543814314752405"/>
        <s v="1443814314752528"/>
        <s v="0943814314752593"/>
        <s v="3343814314752555"/>
        <s v="0543814314752536"/>
        <s v="5943814314752434"/>
        <s v="2043814314752484"/>
        <s v="2183814314003097"/>
        <s v="2183814314003051"/>
        <s v="0643814314752717"/>
        <s v="0143814314752704"/>
        <s v="6043814314752699"/>
        <s v="3543814314752745"/>
        <s v="1424014009543139"/>
        <s v="7843814314752755"/>
        <s v="1843814314752648"/>
        <s v="0643814314752665"/>
        <s v="6543814314752735"/>
        <s v="7643814314752681"/>
        <s v="3343814314752728"/>
        <s v="2183814314003108"/>
        <s v="7543814314753004"/>
        <s v="3143814314752971"/>
        <s v="3443814314753045"/>
        <s v="9143814314752795"/>
        <s v="7743814314752827"/>
        <s v="3043814314752882"/>
        <s v="4443814314753023"/>
        <s v="7143814314752915"/>
        <s v="7643814314752945"/>
        <s v="1443814314752839"/>
        <s v="3543814314752895"/>
        <s v="7243814314752958"/>
        <s v="3343814314752763"/>
        <s v="7543814314752816"/>
        <s v="1043814314752846"/>
        <s v="0243814314752776"/>
        <s v="3543814314752866"/>
        <s v="2124022012362077"/>
        <s v="2643814314752908"/>
        <s v="3543814314752850"/>
        <s v="7343814314752870"/>
        <s v="7843814314753075"/>
        <s v="2543814314752930"/>
        <s v="6243814314753186"/>
        <s v="8243814314753215"/>
        <s v="8343814314753224"/>
        <s v="5143814314753315"/>
        <s v="3343814314753158"/>
        <s v="4943814314753261"/>
        <s v="3143814314753095"/>
        <s v="7543814314753062"/>
        <s v="6743814314753239"/>
        <s v="7543814314753205"/>
        <s v="3743814314753278"/>
        <s v="8443814314753198"/>
        <s v="6943814314753112"/>
        <s v="6643814314753248"/>
        <s v="4543814314753291"/>
        <s v="3443814314753253"/>
        <s v="7343814314753137"/>
        <s v="6943814314753325"/>
        <s v="6743814314753389"/>
        <s v="9343814314753392"/>
        <s v="5743814314753417"/>
        <s v="8343814314753339"/>
        <s v="3743814314753347"/>
        <s v="7143814314753368"/>
        <s v="3343814314753377"/>
        <s v="5943814314753434"/>
        <s v="2183814314003137"/>
        <s v="2183814314003125"/>
        <s v="0643814314753602"/>
        <s v="5943814314753797"/>
        <s v="7643814314753462"/>
        <s v="7824030009802893"/>
        <s v="5943814314753486"/>
        <s v="7743814314753775"/>
        <s v="5043814314753715"/>
        <s v="7643814314753681"/>
        <s v="8543814314753828"/>
        <s v="1743814314753657"/>
        <s v="8343814314753443"/>
        <s v="7543814314753701"/>
        <s v="9343814314753535"/>
        <s v="7143814314753691"/>
        <s v="7343814314753638"/>
        <s v="7143814314753593"/>
        <s v="3843814314753735"/>
        <s v="0743814314753622"/>
        <s v="7543814314753471"/>
        <s v="3543814314753745"/>
        <s v="1843814314753844"/>
        <s v="7843814314753899"/>
        <s v="1843814314753855"/>
        <s v="4243814314753876"/>
        <s v="3843814314753908"/>
        <s v="6843814314753927"/>
        <s v="5943814314753964"/>
        <s v="5943814314753889"/>
        <s v="2943814314753670"/>
        <s v="4943814314753981"/>
        <s v="6943814314754014"/>
        <s v="9443814314754050"/>
        <s v="2943814314754006"/>
        <s v="1643814314754067"/>
        <s v="7543814314754125"/>
        <s v="9243814314754095"/>
        <s v="2243814314753938"/>
        <s v="2243814314754028"/>
        <s v="7543814314754119"/>
        <s v="5943814314753993"/>
        <s v="4443814314753864"/>
        <s v="7543814314754079"/>
        <s v="6943814314754043"/>
        <s v="7543814314754085"/>
        <s v="8543814314753978"/>
        <s v="1943814314754109"/>
        <s v="8143814314754030"/>
        <s v="7543814314754190"/>
        <s v="8343814314754201"/>
        <s v="7943814314754239"/>
        <s v="6943814314754187"/>
        <s v="0643814314754245"/>
        <s v="3643814314754212"/>
        <s v="1343814314754157"/>
        <s v="0143814314754170"/>
        <s v="9243814314754389"/>
        <s v="7543814314754223"/>
        <s v="7543814314754309"/>
        <s v="2143814314754348"/>
        <s v="5143814314754373"/>
        <s v="7143814314754276"/>
        <s v="9143814314754323"/>
        <s v="4543814314754405"/>
        <s v="7043814314754262"/>
        <s v="9243814314754285"/>
        <s v="6443814314754250"/>
        <s v="9143814314754330"/>
        <s v="8543814314754362"/>
        <s v="4943814314754399"/>
        <s v="0643814314754297"/>
        <s v="6243814314754468"/>
        <s v="2243814314754495"/>
        <s v="5143814314754436"/>
        <s v="6943814314754481"/>
        <s v="7843814314754513"/>
        <s v="9243814314754412"/>
        <s v="7443814314754543"/>
        <s v="6743814314754458"/>
        <s v="7543814314754471"/>
        <s v="3543814314754428"/>
        <s v="3543814314754555"/>
        <s v="2183814314003143"/>
        <s v="7543814314754655"/>
        <s v="0643814314754648"/>
        <s v="9543814314754754"/>
        <s v="3543814314754814"/>
        <s v="8543814314754765"/>
        <s v="1843814314754730"/>
        <s v="6343814314754822"/>
        <s v="6943814314754745"/>
        <s v="9443814314754803"/>
        <s v="3443814314754679"/>
        <s v="4443814314754841"/>
        <s v="7143814314754777"/>
        <s v="3443814314754725"/>
        <s v="8443814314754797"/>
        <s v="2643814314754839"/>
        <s v="5443814314754703"/>
        <s v="2443814314754713"/>
        <s v="7443814314754693"/>
        <s v="2943814314754686"/>
        <s v="6643814314754784"/>
        <s v="1443814314754661"/>
        <s v="7543814314755230"/>
        <s v="7543814314754914"/>
        <s v="9243814314755026"/>
        <s v="5643814314754933"/>
        <s v="2143814314755325"/>
        <s v="4943814314755065"/>
        <s v="8643814314754877"/>
        <s v="6443814314755100"/>
        <s v="6343814314754885"/>
        <s v="2543814314754952"/>
        <s v="7743814314755303"/>
        <s v="8043814314755160"/>
        <s v="7543814314755079"/>
        <s v="1043814314754852"/>
        <s v="7643814314755174"/>
        <s v="2143814314754895"/>
        <s v="7943814314755147"/>
        <s v="7543814314755246"/>
        <s v="9143814314754974"/>
        <s v="5943814314755198"/>
        <s v="6443814314754945"/>
        <s v="5943814314755090"/>
        <s v="7643814314755116"/>
        <s v="1343814314755134"/>
        <s v="7543814314755125"/>
        <s v="1343814314754969"/>
        <s v="5343814314754983"/>
        <s v="4343814314755200"/>
        <s v="4543814314755377"/>
        <s v="1443814314755217"/>
        <s v="1743814314754900"/>
        <s v="7543814314755040"/>
        <s v="7543814314755033"/>
        <s v="1743814314755006"/>
        <s v="6343814314755154"/>
        <s v="3843814314754925"/>
        <s v="7543814314755056"/>
        <s v="8143814314755081"/>
        <s v="3543814314754866"/>
        <s v="4743814314755019"/>
        <s v="3543814314755181"/>
        <s v="2743814314754992"/>
        <s v="7543814314755488"/>
        <s v="2183814314003195"/>
        <s v="4743814314755445"/>
        <s v="3443814314756541"/>
        <s v="9243814314755464"/>
        <s v="8443814314756019"/>
        <s v="7443814314756497"/>
        <s v="6943814314756515"/>
        <s v="4543814314755390"/>
        <s v="5943814314756526"/>
        <s v="7543814314756177"/>
        <s v="5743814314755452"/>
        <s v="1343814314755785"/>
        <s v="9443814314755728"/>
        <s v="9243814314755579"/>
        <s v="7543814314755610"/>
        <s v="7543814314755845"/>
        <s v="9243814314755988"/>
        <s v="9243814314755867"/>
        <s v="1443814314755914"/>
        <s v="1343814314755952"/>
        <s v="0643814314755936"/>
        <s v="7143814314755805"/>
        <s v="7343814314755771"/>
        <s v="7443814314755756"/>
        <s v="8443814314755660"/>
        <s v="7543814314755908"/>
        <s v="1343814314756036"/>
        <s v="3343814314756112"/>
        <s v="9243814314755873"/>
        <s v="7543814314756223"/>
        <s v="9443814314756240"/>
        <s v="7543814314756062"/>
        <s v="6343814314756315"/>
        <s v="6843814314756386"/>
        <s v="3543814314756411"/>
        <s v="7543814314755718"/>
        <s v="6043814314755745"/>
        <s v="6943814314755671"/>
        <s v="5943814314755647"/>
        <s v="8843814314756440"/>
        <s v="7743814314756476"/>
        <s v="7543814314756465"/>
        <s v="7543814314756344"/>
        <s v="3443814314756408"/>
        <s v="9243814314756084"/>
        <s v="7543814314756091"/>
        <s v="9243814314756055"/>
        <s v="1743814314756140"/>
        <s v="9243814314756337"/>
        <s v="7843814314756104"/>
        <s v="7543814314756298"/>
        <s v="8743814314756165"/>
        <s v="6943814314756158"/>
        <s v="6943814314756302"/>
        <s v="1343814314756007"/>
        <s v="9243814314756049"/>
        <s v="5943814314755768"/>
        <s v="9343814314755893"/>
        <s v="0343814314755970"/>
        <s v="7543814314756027"/>
        <s v="7843814314755559"/>
        <s v="5443814314755882"/>
        <s v="7543814314755545"/>
        <s v="4443814314755795"/>
        <s v="0643814314755602"/>
        <s v="0643814314755585"/>
        <s v="7543814314755563"/>
        <s v="7543814314755626"/>
        <s v="2443814314755517"/>
        <s v="7843814314755922"/>
        <s v="7543814314755534"/>
        <s v="7543814314756396"/>
        <s v="8643814314755525"/>
        <s v="9243814314755838"/>
        <s v="7543814314755816"/>
        <s v="7543814314755995"/>
        <s v="9243814314755965"/>
        <s v="9243814314756200"/>
        <s v="7543814314755943"/>
        <s v="7543814314756230"/>
        <s v="9443814314756072"/>
        <s v="7543814314756373"/>
        <s v="7443814314756422"/>
        <s v="9243814314756325"/>
        <s v="7543814314755684"/>
        <s v="5643814314755708"/>
        <s v="7543814314755632"/>
        <s v="6943814314756365"/>
        <s v="6243814314755422"/>
        <s v="4543814314756354"/>
        <s v="6743814314756216"/>
        <s v="7543814314755471"/>
        <s v="2124008001966725"/>
        <s v="0643814314755504"/>
        <s v="7743814314755435"/>
        <s v="7443814314756284"/>
        <s v="6243814314755693"/>
        <s v="9543814314755656"/>
        <s v="3843814314756436"/>
        <s v="9243814314755855"/>
        <s v="6643814314756133"/>
        <s v="6343814314756190"/>
        <s v="2043814314755599"/>
        <s v="1343814314756278"/>
        <s v="2143814314755734"/>
        <s v="7543814314756603"/>
        <s v="4243814314756645"/>
        <s v="4243814314756594"/>
        <s v="0143814314756819"/>
        <s v="7443814314756848"/>
        <s v="3343814314756734"/>
        <s v="7543814314756701"/>
        <s v="7543814314756760"/>
        <s v="7843814314756657"/>
        <s v="7543814314756684"/>
        <s v="5743814314756711"/>
        <s v="6243814314756693"/>
        <s v="9524024014087290"/>
        <s v="7343814314756834"/>
        <s v="7543814314755822"/>
        <s v="9443814314756452"/>
        <s v="7643814314756122"/>
        <s v="2943814314756795"/>
        <s v="4943814314756589"/>
        <s v="9343814314756829"/>
        <s v="7543814314756943"/>
        <s v="9343814314756864"/>
        <s v="9343814314756858"/>
        <s v="3143814314756752"/>
        <s v="7543814314756661"/>
        <s v="3543814314756906"/>
        <s v="7143814314756564"/>
        <s v="7543814314756782"/>
        <s v="6943814314756770"/>
        <s v="2443814314756552"/>
        <s v="6743814314756896"/>
        <s v="5943814314756624"/>
        <s v="7543814314756610"/>
        <s v="7543814314756800"/>
        <s v="6743814314756746"/>
        <s v="4943814314757192"/>
        <s v="4443814314756956"/>
        <s v="3043814314757185"/>
        <s v="6743814314756723"/>
        <s v="0643814314757078"/>
        <s v="2143814314757089"/>
        <s v="2643814314757125"/>
        <s v="7743814314757136"/>
        <s v="7543814314757004"/>
        <s v="1143814314757169"/>
        <s v="9243814314757095"/>
        <s v="1443814314757119"/>
        <s v="1343814314756969"/>
        <s v="3143814314757049"/>
        <s v="9543814314756996"/>
        <s v="7543814314757033"/>
        <s v="9543814314757247"/>
        <s v="4543814314757348"/>
        <s v="4443814314757052"/>
        <s v="3443814314756980"/>
        <s v="1343814314757013"/>
        <s v="4420234018568091"/>
        <s v="9443814314757475"/>
        <s v="9343814314757495"/>
        <s v="3743814314757416"/>
        <s v="5143814314757148"/>
        <s v="5743814314757377"/>
        <s v="0643814314757406"/>
        <s v="4943814314757382"/>
        <s v="1743814314757398"/>
        <s v="6743814314757366"/>
        <s v="6743814314757458"/>
        <s v="3543814314757359"/>
        <s v="6943814314757705"/>
        <s v="7543814314757735"/>
        <s v="5643814314757685"/>
        <s v="5943814314757722"/>
        <s v="7543814314757678"/>
        <s v="6343814314757626"/>
        <s v="2543814314757693"/>
        <s v="3543814314757526"/>
        <s v="1043814314757719"/>
        <s v="1443814314757632"/>
        <s v="3343814314757509"/>
        <s v="4443814314757668"/>
        <s v="4543814314757515"/>
        <s v="7543814314757649"/>
        <s v="9343814314757069"/>
        <s v="7443814314757595"/>
        <s v="2120237069277562"/>
        <m/>
        <s v="7517777327411465" u="1"/>
        <s v="8024042001993047" u="1"/>
        <s v="7543814314747130" u="1"/>
        <s v="6843814314747211" u="1"/>
        <s v="5043814314747247" u="1"/>
        <s v="3143814314747151" u="1"/>
        <s v="8443814314747288" u="1"/>
        <s v="3343814314747225" u="1"/>
        <s v="4543814314747162" u="1"/>
        <s v="7743814314747145" u="1"/>
        <s v="7343814314747291" u="1"/>
        <s v="1343814314747195" u="1"/>
        <s v="8543814314747279" u="1"/>
        <s v="6943814314747421" u="1"/>
        <s v="8643814314747535" u="1"/>
        <s v="2243814314747562" u="1"/>
        <s v="8643814314747489" u="1"/>
        <s v="7743814314747514" u="1"/>
        <s v="1643814314747301" u="1"/>
        <s v="0643814314747554" u="1"/>
        <s v="5443814314747471" u="1"/>
        <s v="1643814314747324" u="1"/>
        <s v="3143814314747433" u="1"/>
        <s v="5043814314747345" u="1"/>
        <s v="5743814314747444" u="1"/>
        <s v="7143814314747412" u="1"/>
        <s v="8543814314747573" u="1"/>
        <s v="9343814314747608" u="1"/>
        <s v="6243814314747374" u="1"/>
        <s v="7543814314747388" u="1"/>
        <s v="7543814314747716" u="1"/>
        <s v="6343814314747912" u="1"/>
        <s v="5143814314747653" u="1"/>
        <s v="7343814314747734" u="1"/>
        <s v="2443814314747884" u="1"/>
        <s v="2943814314747845" u="1"/>
        <s v="8943814314747785" u="1"/>
        <s v="3543814314747904" u="1"/>
        <s v="7543814314747837" u="1"/>
        <s v="8543814314747763" u="1"/>
        <s v="5743814314747853" u="1"/>
        <s v="3343814314747749" u="1"/>
        <s v="1743814314747874" u="1"/>
        <s v="6443814314747759" u="1"/>
        <s v="4543814314747818" u="1"/>
        <s v="9343814314747643" u="1"/>
        <s v="7543814314747722" u="1"/>
        <s v="5343814314747825" u="1"/>
        <s v="2643814314747866" u="1"/>
        <s v="2943814314747897" u="1"/>
        <s v="2617777534645759" u="1"/>
        <s v="5743814314747922" u="1"/>
        <s v="6343814314747975" u="1"/>
        <s v="3343814314748029" u="1"/>
        <s v="2124014009490915" u="1"/>
        <s v="7243814314748052" u="1"/>
        <s v="6843814314748009" u="1"/>
        <s v="3543814314747991" u="1"/>
        <s v="2183814314002995" u="1"/>
        <s v="9143814314748062" u="1"/>
        <s v="8543814314748112" u="1"/>
        <s v="3443814314748124" u="1"/>
        <s v="7043814314748087" u="1"/>
        <s v="1643814314748284" u="1"/>
        <s v="6043814314748046" u="1"/>
        <s v="1343814314748011" u="1"/>
        <s v="3143814314748151" u="1"/>
        <s v="4943814314748351" u="1"/>
        <s v="1443814314748371" u="1"/>
        <s v="7543814314748105" u="1"/>
        <s v="3743814314748092" u="1"/>
        <s v="7243814314748363" u="1"/>
        <s v="3543814314748138" u="1"/>
        <s v="3343814314748219" u="1"/>
        <s v="1343814314748339" u="1"/>
        <s v="1143814314748196" u="1"/>
        <s v="5443814314748230" u="1"/>
        <s v="4443814314748165" u="1"/>
        <s v="9343814314748188" u="1"/>
        <s v="2643814314748296" u="1"/>
        <s v="5443814314748309" u="1"/>
        <s v="8343814314748274" u="1"/>
        <s v="5943814314748265" u="1"/>
        <s v="6243814314748201" u="1"/>
        <s v="8343814314748147" u="1"/>
        <s v="4943814314748070" u="1"/>
        <s v="4643814314748032" u="1"/>
        <s v="7224017007873102" u="1"/>
        <s v="6443814314748465" u="1"/>
        <s v="2643814314748445" u="1"/>
        <s v="3343814314748455" u="1"/>
        <s v="6143814314748423" u="1"/>
        <s v="9443814314748438" u="1"/>
        <s v="8543814314748475" u="1"/>
        <s v="3543814314748410" u="1"/>
        <s v="3343814314748507" u="1"/>
        <s v="5943814314748392" u="1"/>
        <s v="4743814314748553" u="1"/>
        <s v="2943814314748610" u="1"/>
        <s v="1743814314748528" u="1"/>
        <s v="3143814314748583" u="1"/>
        <s v="2443814314748665" u="1"/>
        <s v="4043814314748517" u="1"/>
        <s v="7643814314748546" u="1"/>
        <s v="1543814314748569" u="1"/>
        <s v="3043814314748534" u="1"/>
        <s v="5943814314748651" u="1"/>
        <s v="1743814314748851" u="1"/>
        <s v="4543814314748686" u="1"/>
        <s v="4943814314748679" u="1"/>
        <s v="5143814314748797" u="1"/>
        <s v="3320239021032096" u="1"/>
        <s v="3143814314748842" u="1"/>
        <s v="8743814314748699" u="1"/>
        <s v="3343814314748824" u="1"/>
        <s v="6943814314748876" u="1"/>
        <s v="2643814314748722" u="1"/>
        <s v="5943814314748708" u="1"/>
        <s v="7643814314748932" u="1"/>
        <s v="5743814314748922" u="1"/>
        <s v="3543814314748893" u="1"/>
        <s v="7043814314749179" u="1"/>
        <s v="7943814314748970" u="1"/>
        <s v="7143814314748994" u="1"/>
        <s v="1443814314748941" u="1"/>
        <s v="4723933000847786" u="1"/>
        <s v="3443814314748880" u="1"/>
        <s v="3443814314749182" u="1"/>
        <s v="7643814314749016" u="1"/>
        <s v="3243814314748902" u="1"/>
        <s v="4643814314749055" u="1"/>
        <s v="5943814314749167" u="1"/>
        <s v="1443814314748958" u="1"/>
        <s v="1443814314748987" u="1"/>
        <s v="2183814314003000" u="1"/>
        <s v="3343814314749421" u="1"/>
        <s v="7543814314749492" u="1"/>
        <s v="6743814314749415" u="1"/>
        <s v="9443814314749202" u="1"/>
        <s v="4443814314749349" u="1"/>
        <s v="3243814314749194" u="1"/>
        <s v="8343814314749337" u="1"/>
        <s v="4443814314749460" u="1"/>
        <s v="8343814314749441" u="1"/>
        <s v="7543814314749048" u="1"/>
        <s v="3043814314749309" u="1"/>
        <s v="7343814314749452" u="1"/>
        <s v="1943814314749211" u="1"/>
        <s v="9543814314749251" u="1"/>
        <s v="8743814314749365" u="1"/>
        <s v="6943814314749473" u="1"/>
        <s v="3443814314749285" u="1"/>
        <s v="9243814314749387" u="1"/>
        <s v="1743814314749586" u="1"/>
        <s v="2743814314749569" u="1"/>
        <s v="2143814314749520" u="1"/>
        <s v="3743814314749535" u="1"/>
        <s v="0343814314749546" u="1"/>
        <s v="3143814314749554" u="1"/>
        <s v="7943814314749669" u="1"/>
        <s v="8743814314749745" u="1"/>
        <s v="4443814314749643" u="1"/>
        <s v="8243814314749761" u="1"/>
        <s v="1443814314749595" u="1"/>
        <s v="9224024014023705" u="1"/>
        <s v="8943814314749612" u="1"/>
        <s v="4443814314749758" u="1"/>
        <s v="9243814314749681" u="1"/>
        <s v="5943814314749697" u="1"/>
        <s v="7843814314749718" u="1"/>
        <s v="3443814314749602" u="1"/>
        <s v="8343814314749677" u="1"/>
        <s v="8343814314749625" u="1"/>
        <s v="3343814314749634" u="1"/>
        <s v="6743814314749652" u="1"/>
        <s v="7843814314749735" u="1"/>
        <s v="2143814314749847" u="1"/>
        <s v="2543814314749909" u="1"/>
        <s v="3243814314749948" u="1"/>
        <s v="6243814314749938" u="1"/>
        <s v="7543814314749889" u="1"/>
        <s v="1443814314749837" u="1"/>
        <s v="5143814314749774" u="1"/>
        <s v="6243814314749823" u="1"/>
        <s v="3143814314749957" u="1"/>
        <s v="1343814314749852" u="1"/>
        <s v="9143814314749799" u="1"/>
        <s v="5643814314749983" u="1"/>
        <s v="5643814314750023" u="1"/>
        <s v="1743814314749966" u="1"/>
        <s v="3343814314749818" u="1"/>
        <s v="7543814314749866" u="1"/>
        <s v="6943814314750008" u="1"/>
        <s v="3543814314749875" u="1"/>
        <s v="6343814314749929" u="1"/>
        <s v="6443814314749788" u="1"/>
        <s v="7543814314749993" u="1"/>
        <s v="7443814314750186" u="1"/>
        <s v="2183814314003016" u="1"/>
        <s v="7743814314750395" u="1"/>
        <s v="6943814314750423" u="1"/>
        <s v="8143814314750501" u="1"/>
        <s v="0643814314750176" u="1"/>
        <s v="5943814314750486" u="1"/>
        <s v="9443814314750164" u="1"/>
        <s v="6943814314749916" u="1"/>
        <s v="0143814314750071" u="1"/>
        <s v="0143814314750318" u="1"/>
        <s v="1343814314750226" u="1"/>
        <s v="7543814314750321" u="1"/>
        <s v="4943814314750145" u="1"/>
        <s v="1443814314750091" u="1"/>
        <s v="1943814314750357" u="1"/>
        <s v="5743814314750066" u="1"/>
        <s v="6743814314750372" u="1"/>
        <s v="7543814314750442" u="1"/>
        <s v="7543814314750125" u="1"/>
        <s v="6243814314750347" u="1"/>
        <s v="6743814314750101" u="1"/>
        <s v="7643814314750415" u="1"/>
        <s v="5943814314750296" u="1"/>
        <s v="0643814314750135" u="1"/>
        <s v="7943814314750084" u="1"/>
        <s v="1424014009525861" u="1"/>
        <s v="7143814314750495" u="1"/>
        <s v="2643814314750459" u="1"/>
        <s v="5143814314750534" u="1"/>
        <s v="3843814314750471" u="1"/>
        <s v="2443814314750517" u="1"/>
        <s v="7543814314750269" u="1"/>
        <s v="7543814314750545" u="1"/>
        <s v="7543814314750338" u="1"/>
        <s v="3543814314750152" u="1"/>
        <s v="3543814314750434" u="1"/>
        <s v="2043814314750806" u="1"/>
        <s v="7543814314750943" u="1"/>
        <s v="5643814314750645" u="1"/>
        <s v="7543814314750966" u="1"/>
        <s v="0143814314750606" u="1"/>
        <s v="3743814314750923" u="1"/>
        <s v="4943814314750825" u="1"/>
        <s v="9343814314750622" u="1"/>
        <s v="7643814314751018" u="1"/>
        <s v="8043814314750723" u="1"/>
        <s v="1043814314750915" u="1"/>
        <s v="8443814314750785" u="1"/>
        <s v="7543814314750632" u="1"/>
        <s v="5443814314750882" u="1"/>
        <s v="6243814314750905" u="1"/>
        <s v="2443814314750765" u="1"/>
        <s v="8543814314750680" u="1"/>
        <s v="8543814314750995" u="1"/>
        <s v="4943814314750848" u="1"/>
        <s v="5343814314750833" u="1"/>
        <s v="8043814314750873" u="1"/>
        <s v="1443814314750868" u="1"/>
        <s v="6743814314750936" u="1"/>
        <s v="7543814314750799" u="1"/>
        <s v="3843814314750655" u="1"/>
        <s v="1424014009526348" u="1"/>
        <s v="7543814314750610" u="1"/>
        <s v="7543814314750570" u="1"/>
        <s v="7343814314750713" u="1"/>
        <s v="6343814314750592" u="1"/>
        <s v="6743814314750562" u="1"/>
        <s v="6943814314750757" u="1"/>
        <s v="8343814314750852" u="1"/>
        <s v="7543814314750897" u="1"/>
        <s v="9543814314750817" u="1"/>
        <s v="2183815771000140" u="1"/>
        <s v="2183815771000156" u="1"/>
        <s v="9517777325444034" u="1"/>
        <s v="8143814314743228" u="1"/>
        <s v="7243814314743115" u="1"/>
        <s v="8043814314743145" u="1"/>
        <s v="6943814314743248" u="1"/>
        <s v="3443814314743176" u="1"/>
        <s v="5143814314743065" u="1"/>
        <s v="7843814314743085" u="1"/>
        <s v="3843814314743130" u="1"/>
        <s v="7843814314743154" u="1"/>
        <s v="7543814314743198" u="1"/>
        <s v="1343814314743218" u="1"/>
        <s v="7543814314743209" u="1"/>
        <s v="4043814314743125" u="1"/>
        <s v="2943814314743183" u="1"/>
        <s v="9143814314743165" u="1"/>
        <s v="3443814314743101" u="1"/>
        <s v="3343814314743058" u="1"/>
        <s v="7543814314743255" u="1"/>
        <s v="5143814314743411" u="1"/>
        <s v="7543814314743320" u="1"/>
        <s v="3443814314743297" u="1"/>
        <s v="7543814314743371" u="1"/>
        <s v="1443814314743486" u="1"/>
        <s v="7543814314743273" u="1"/>
        <s v="7443814314743437" u="1"/>
        <s v="2443814314743423" u="1"/>
        <s v="9543814314743308" u="1"/>
        <s v="6124017007824958" u="1"/>
        <s v="4443814314743384" u="1"/>
        <s v="3543814314743582" u="1"/>
        <s v="6843814314743539" u="1"/>
        <s v="4743814314743560" u="1"/>
        <s v="4443814314743551" u="1"/>
        <s v="7543814314743492" u="1"/>
        <s v="3143814314743617" u="1"/>
        <s v="6124017007827814" u="1"/>
        <s v="7643814314743667" u="1"/>
        <s v="9143814314743632" u="1"/>
        <s v="4420234018290983" u="1"/>
        <s v="9143814314743649" u="1"/>
        <s v="8343814314743781" u="1"/>
        <s v="6243814314743748" u="1"/>
        <s v="4420234018297055" u="1"/>
        <s v="6343814314743768" u="1"/>
        <s v="1343814314743691" u="1"/>
        <s v="1543814314743680" u="1"/>
        <s v="2183814314002910" u="1"/>
        <s v="0643814314743986" u="1"/>
        <s v="1343814314743846" u="1"/>
        <s v="4843814314743855" u="1"/>
        <s v="7643814314743886" u="1"/>
        <s v="1443814314743993" u="1"/>
        <s v="5043814314743909" u="1"/>
        <s v="6743814314743796" u="1"/>
        <s v="5943814314743835" u="1"/>
        <s v="3343814314743922" u="1"/>
        <s v="7343814314743918" u="1"/>
        <s v="4443814314744038" u="1"/>
        <s v="3543814314743829" u="1"/>
        <s v="7543814314743975" u="1"/>
        <s v="1443814314743808" u="1"/>
        <s v="0643814314743865" u="1"/>
        <s v="7143814314744135" u="1"/>
        <s v="9443814314744127" u="1"/>
        <s v="2843814314744192" u="1"/>
        <s v="3543814314744167" u="1"/>
        <s v="2243814314744222" u="1"/>
        <s v="6343814314744244" u="1"/>
        <s v="3543814314744109" u="1"/>
        <s v="0743814314744073" u="1"/>
        <s v="9543814314744055" u="1"/>
        <s v="7543814314744273" u="1"/>
        <s v="6843814314744067" u="1"/>
        <s v="7543814314744048" u="1"/>
        <s v="1424014009419797" u="1"/>
        <s v="3443814314744268" u="1"/>
        <s v="0643814314744174" u="1"/>
        <s v="3317777532956045" u="1"/>
        <s v="7617777326170669" u="1"/>
        <s v="0717777426489358" u="1"/>
        <s v="3143814314744312" u="1"/>
        <s v="3143814314744289" u="1"/>
        <s v="5943814314744410" u="1"/>
        <s v="3343814314744330" u="1"/>
        <s v="9543814314744325" u="1"/>
        <s v="6243814314744385" u="1"/>
        <s v="4043814314744379" u="1"/>
        <s v="1443814314744445" u="1"/>
        <s v="7543814314744532" u="1"/>
        <s v="7543814314744526" u="1"/>
        <s v="3843814314744555" u="1"/>
        <s v="8343814314744504" u="1"/>
        <s v="9343814314744499" u="1"/>
        <s v="7043814314744628" u="1"/>
        <s v="5743814314744513" u="1"/>
        <s v="5943814314744576" u="1"/>
        <s v="6443814314744454" u="1"/>
        <s v="0343814314744581" u="1"/>
        <s v="1424014009428442" u="1"/>
        <s v="1043814314744435" u="1"/>
        <s v="9343814314744695" u="1"/>
        <s v="3843814314744549" u="1"/>
        <s v="7543814314744595" u="1"/>
        <s v="3343814314744611" u="1"/>
        <s v="4443814314744424" u="1"/>
        <s v="2943814314744563" u="1"/>
        <s v="7543814314744941" u="1"/>
        <s v="6743814314744934" u="1"/>
        <s v="4743814314744750" u="1"/>
        <s v="7543814314744739" u="1"/>
        <s v="6443814314744720" u="1"/>
        <s v="5943814314744858" u="1"/>
        <s v="0643814314744842" u="1"/>
        <s v="4343814314744865" u="1"/>
        <s v="7443814314744783" u="1"/>
        <s v="7443814314744823" u="1"/>
        <s v="7343814314744901" u="1"/>
        <s v="6843814314744804" u="1"/>
        <s v="7543814314744889" u="1"/>
        <s v="0624007009524928" u="1"/>
        <s v="2943814314744874" u="1"/>
        <s v="2183814314002932" u="1"/>
        <s v="7543814314744975" u="1"/>
        <s v="4443814314745067" u="1"/>
        <s v="4943814314745086" u="1"/>
        <s v="0843814314745029" u="1"/>
        <s v="3143814314744986" u="1"/>
        <s v="3143814314745047" u="1"/>
        <s v="4343814314744957" u="1"/>
        <s v="4443814314744990" u="1"/>
        <s v="1743814314744966" u="1"/>
        <s v="7343814314745050" u="1"/>
        <s v="8743814314745117" u="1"/>
        <s v="8343814314745135" u="1"/>
        <s v="7543814314745307" u="1"/>
        <s v="0624007009528780" u="1"/>
        <s v="5743814314745093" u="1"/>
        <s v="4443814314745270" u="1"/>
        <s v="6643814314745298" u="1"/>
        <s v="7443814314745184" u="1"/>
        <s v="5143814314745215" u="1"/>
        <s v="3443814314745147" u="1"/>
        <s v="3043814314745177" u="1"/>
        <s v="0643814314745208" u="1"/>
        <s v="3543814314745259" u="1"/>
        <s v="9243814314745100" u="1"/>
        <s v="6943814314745231" u="1"/>
        <s v="5743814314745330" u="1"/>
        <s v="7143814314745153" u="1"/>
        <s v="6943814314745415" u="1"/>
        <s v="4943814314745437" u="1"/>
        <s v="1143814314745392" u="1"/>
        <s v="3843814314745445" u="1"/>
        <s v="7543814314745267" u="1"/>
        <s v="7543814314745359" u="1"/>
        <s v="9343814314745453" u="1"/>
        <s v="7143814314745389" u="1"/>
        <s v="2183814314002978" u="1"/>
        <s v="7643814314745402" u="1"/>
        <s v="2123926000987729" u="1"/>
        <s v="3343814314745467" u="1"/>
        <s v="7543814314745555" u="1"/>
        <s v="9243814314745479" u="1"/>
        <s v="3743814314745535" u="1"/>
        <s v="4043814314745490" u="1"/>
        <s v="5943814314745501" u="1"/>
        <s v="5643814314745522" u="1"/>
        <s v="1143814314745560" u="1"/>
        <s v="9343814314745625" u="1"/>
        <s v="3524012012567863" u="1"/>
        <s v="7543814314745578" u="1"/>
        <s v="3043814314745488" u="1"/>
        <s v="4443814314745650" u="1"/>
        <s v="6243814314745541" u="1"/>
        <s v="4443814314745516" u="1"/>
        <s v="6943814314745784" u="1"/>
        <s v="7743814314745664" u="1"/>
        <s v="5943814314745708" u="1"/>
        <s v="1743814314745816" u="1"/>
        <s v="1343814314745725" u="1"/>
        <s v="5443814314745753" u="1"/>
        <s v="1143814314745835" u="1"/>
        <s v="1343814314745898" u="1"/>
        <s v="0643814314745865" u="1"/>
        <s v="7543814314745825" u="1"/>
        <s v="2943814314745800" u="1"/>
        <s v="1343814314745980" u="1"/>
        <s v="5943814314745940" u="1"/>
        <s v="4643814314745936" u="1"/>
        <s v="9543814314746010" u="1"/>
        <s v="6243814314745955" u="1"/>
        <s v="8343814314745920" u="1"/>
        <s v="5643814314746080" u="1"/>
        <s v="6743814314746214" u="1"/>
        <s v="8443814314746265" u="1"/>
        <s v="4643814314746101" u="1"/>
        <s v="6243814314746034" u="1"/>
        <s v="2243814314746061" u="1"/>
        <s v="1443814314744653" u="1"/>
        <s v="6743814314746174" u="1"/>
        <s v="0643814314746250" u="1"/>
        <s v="7543814314746048" u="1"/>
        <s v="3843814314746169" u="1"/>
        <s v="0143814314746201" u="1"/>
        <s v="4543814314746225" u="1"/>
        <s v="2943814314746131" u="1"/>
        <s v="6943814314746346" u="1"/>
        <s v="9543814314746395" u="1"/>
        <s v="1643814314746353" u="1"/>
        <s v="6243814314746385" u="1"/>
        <s v="4043814314746327" u="1"/>
        <s v="1343814314746425" u="1"/>
        <s v="3543814314746363" u="1"/>
        <s v="2943814314746298" u="1"/>
        <s v="7543814314746510" u="1"/>
        <s v="8643814314746765" u="1"/>
        <s v="4043814314746609" u="1"/>
        <s v="8343814314746556" u="1"/>
        <s v="9143814314746442" u="1"/>
        <s v="5043814314746719" u="1"/>
        <s v="7543814314746739" u="1"/>
        <s v="3143814314746842" u="1"/>
        <s v="4443814314746695" u="1"/>
        <s v="4043814314746834" u="1"/>
        <s v="5143814314746682" u="1"/>
        <s v="7543814314746624" u="1"/>
        <s v="7543814314746470" u="1"/>
        <s v="7543814314746635" u="1"/>
        <s v="7543814314746584" u="1"/>
        <s v="8043814314746617" u="1"/>
        <s v="9343814314746666" u="1"/>
        <s v="1343814314746898" u="1"/>
        <s v="3843814314746797" u="1"/>
        <s v="6743814314746911" u="1"/>
        <s v="6743814314746462" u="1"/>
        <s v="1443814314746866" u="1"/>
        <s v="6943814314746939" u="1"/>
        <s v="5643814314747021" u="1"/>
        <s v="4943814314746921" u="1"/>
        <s v="6743814314747001" u="1"/>
        <s v="8043814314747035" u="1"/>
        <s v="5943814314746985" u="1"/>
        <s v="5943814314746979" u="1"/>
        <s v="2183814314002984" u="1"/>
        <s v="7517777327411448" u="1"/>
        <s v="5543814314747076" u="1"/>
        <s v="8343814314747118" u="1"/>
        <s v="3143814314747100" u="1"/>
        <s v="3543814314747121" u="1"/>
        <s v="7443814314747045" u="1"/>
        <s v="2183815771000104" u="1"/>
        <s v="2183815771000115" u="1"/>
        <s v="2183815771000127" u="1"/>
        <s v="6943814314739701" u="1"/>
        <s v="7843814314739647" u="1"/>
        <s v="3843814314739668" u="1"/>
        <s v="4443814314739693" u="1"/>
        <s v="4343814314739615" u="1"/>
        <s v="3543814314739712" u="1"/>
        <s v="1943814314739687" u="1"/>
        <s v="2183814314002569" u="1"/>
        <s v="8943814314739909" u="1"/>
        <s v="7543814314739674" u="1"/>
        <s v="3143814314739886" u="1"/>
        <s v="8743814314739812" u="1"/>
        <s v="7543814314739651" u="1"/>
        <s v="2843814314739725" u="1"/>
        <s v="8343814314739630" u="1"/>
        <s v="8643814314739873" u="1"/>
        <s v="1343814314739775" u="1"/>
        <s v="7543814314739841" u="1"/>
        <s v="8343814314739780" u="1"/>
        <s v="9443814314739839" u="1"/>
        <s v="7543814314739795" u="1"/>
        <s v="7543814314739915" u="1"/>
        <s v="2183814314002581" u="1"/>
        <s v="2183814314002575" u="1"/>
        <s v="8043814314739949" u="1"/>
        <s v="9243814314739995" u="1"/>
        <s v="3743814314739971" u="1"/>
        <s v="6243814314739920" u="1"/>
        <s v="9243814314739955" u="1"/>
        <s v="5943814314740017" u="1"/>
        <s v="7443814314740615" u="1"/>
        <s v="3843814314740065" u="1"/>
        <s v="8443814314740461" u="1"/>
        <s v="7643814314740304" u="1"/>
        <s v="3443814314740504" u="1"/>
        <s v="1343814314740345" u="1"/>
        <s v="3343814314740219" u="1"/>
        <s v="2543814314740587" u="1"/>
        <s v="1343814314740558" u="1"/>
        <s v="4243814314740027" u="1"/>
        <s v="6343814314740130" u="1"/>
        <s v="0843814314739937" u="1"/>
        <s v="5543814314740174" u="1"/>
        <s v="6743814314740100" u="1"/>
        <s v="7543814314740428" u="1"/>
        <s v="7543814314740624" u="1"/>
        <s v="7543814314740388" u="1"/>
        <s v="2943814314740269" u="1"/>
        <s v="1617777323554730" u="1"/>
        <s v="5717777323566119" u="1"/>
        <s v="7143814314740844" u="1"/>
        <s v="8743814314740866" u="1"/>
        <s v="4943814314740777" u="1"/>
        <s v="2643814314740745" u="1"/>
        <s v="1343814314740512" u="1"/>
        <s v="1717777530381801" u="1"/>
        <s v="6943814314740818" u="1"/>
        <s v="0343814314740696" u="1"/>
        <s v="4443814314740793" u="1"/>
        <s v="2243814314740838" u="1"/>
        <s v="5443814314740800" u="1"/>
        <s v="7343814314740671" u="1"/>
        <s v="6943814314740876" u="1"/>
        <s v="6743814314740669" u="1"/>
        <s v="7517777323566645" u="1"/>
        <s v="5943814314740858" u="1"/>
        <s v="3743814314740656" u="1"/>
        <s v="1143814314740685" u="1"/>
        <s v="3143814314740767" u="1"/>
        <s v="6243814314740754" u="1"/>
        <s v="8143814314740885" u="1"/>
        <s v="1343814314740823" u="1"/>
        <s v="2124000043543945" u="1"/>
        <s v="7643814314740788" u="1"/>
        <s v="1343814314740909" u="1"/>
        <s v="3343814314740916" u="1"/>
        <s v="7543814314740394" u="1"/>
        <s v="4943814314740898" u="1"/>
        <s v="7543814314740929" u="1"/>
        <s v="6924000043560955" u="1"/>
        <s v="6943814314740939" u="1"/>
        <s v="6043814314740940" u="1"/>
        <s v="5643814314741044" u="1"/>
        <s v="8243814314741133" u="1"/>
        <s v="2543814314741126" u="1"/>
        <s v="5143814314741090" u="1"/>
        <s v="0643814314741024" u="1"/>
        <s v="4343814314740992" u="1"/>
        <s v="0643814314740986" u="1"/>
        <s v="1443814314741077" u="1"/>
        <s v="7843814314741062" u="1"/>
        <s v="7743814314740975" u="1"/>
        <s v="6643814314741004" u="1"/>
        <s v="3143814314741053" u="1"/>
        <s v="7143814314741101" u="1"/>
        <s v="1743814314741119" u="1"/>
        <s v="3543814314741081" u="1"/>
        <s v="7543814314741146" u="1"/>
        <s v="6343814314741175" u="1"/>
        <s v="0643814314741387" u="1"/>
        <s v="4943814314741322" u="1"/>
        <s v="2143814314741346" u="1"/>
        <s v="8343814314741314" u="1"/>
        <s v="6243814314741247" u="1"/>
        <s v="3143814314741168" u="1"/>
        <s v="8343814314741153" u="1"/>
        <s v="9343814314741378" u="1"/>
        <s v="0143814314741368" u="1"/>
        <s v="4543814314741283" u="1"/>
        <s v="7643814314741195" u="1"/>
        <s v="3543814314741294" u="1"/>
        <s v="2643814314741336" u="1"/>
        <s v="9243814314741306" u="1"/>
        <s v="2943814314741230" u="1"/>
        <s v="7343814314741215" u="1"/>
        <s v="2183814314002598" u="1"/>
        <s v="9317777324062914" u="1"/>
        <s v="9143814314741471" u="1"/>
        <s v="5643814314741460" u="1"/>
        <s v="9343814314741539" u="1"/>
        <s v="4243814314741488" u="1"/>
        <s v="4543814314741496" u="1"/>
        <s v="6443814314741517" u="1"/>
        <s v="2043814314741551" u="1"/>
        <s v="7717777530961693" u="1"/>
        <s v="9243814314741721" u="1"/>
        <s v="7543814314741660" u="1"/>
        <s v="1243814314741636" u="1"/>
        <s v="3843814314741716" u="1"/>
        <s v="5943814314741737" u="1"/>
        <s v="7543814314741676" u="1"/>
        <s v="9443814314741657" u="1"/>
        <s v="9343814314741689" u="1"/>
        <s v="2124000043597553" u="1"/>
        <s v="5943814314741697" u="1"/>
        <s v="8543814314741620" u="1"/>
        <s v="1343814314741790" u="1"/>
        <s v="7743814314741762" u="1"/>
        <s v="7643814314741788" u="1"/>
        <s v="9443814314741778" u="1"/>
        <s v="9143814314741800" u="1"/>
        <s v="4943814314741852" u="1"/>
        <s v="7443814314741881" u="1"/>
        <s v="9243814314741842" u="1"/>
        <s v="9543814314741913" u="1"/>
        <s v="7543814314741906" u="1"/>
        <s v="2183814314002673" u="1"/>
        <s v="2183814314002621" u="1"/>
        <s v="7543814314741958" u="1"/>
        <s v="7543814314741895" u="1"/>
        <s v="4343814314741986" u="1"/>
        <s v="2183814314002736" u="1"/>
        <s v="2117777424898950" u="1"/>
        <s v="3243814314742015" u="1"/>
        <s v="1143814314741940" u="1"/>
        <s v="6243814314742057" u="1"/>
        <s v="5043814314742034" u="1"/>
        <s v="1443814314742123" u="1"/>
        <s v="1943814314742080" u="1"/>
        <s v="4443814314742009" u="1"/>
        <s v="7443814314742028" u="1"/>
        <s v="2043814314742113" u="1"/>
        <s v="8743814314742152" u="1"/>
        <s v="3417777424927405" u="1"/>
        <s v="1343814314742132" u="1"/>
        <s v="5943814314742173" u="1"/>
        <s v="7543814314742215" u="1"/>
        <s v="6343814314742198" u="1"/>
        <s v="9243814314742225" u="1"/>
        <s v="5943814314742207" u="1"/>
        <s v="2183814314002759" u="1"/>
        <s v="6943814314742254" u="1"/>
        <s v="7143814314742268" u="1"/>
        <s v="5617777531633826" u="1"/>
        <s v="1243814314742417" u="1"/>
        <s v="6743814314742485" u="1"/>
        <s v="2543814314742300" u="1"/>
        <s v="3143814314742375" u="1"/>
        <s v="7543814314742394" u="1"/>
        <s v="6443814314742490" u="1"/>
        <s v="5943814314742386" u="1"/>
        <s v="7543814314742336" u="1"/>
        <s v="7543814314742470" u="1"/>
        <s v="4043814314742362" u="1"/>
        <s v="7543814314742503" u="1"/>
        <s v="9243814314742456" u="1"/>
        <s v="8543814314742325" u="1"/>
        <s v="3443814314742350" u="1"/>
        <s v="1443814314742445" u="1"/>
        <s v="5943814314742432" u="1"/>
        <s v="7543814314742510" u="1"/>
        <s v="3543814314742403" u="1"/>
        <s v="4443814314742460" u="1"/>
        <s v="2943814314742570" u="1"/>
        <s v="8343814314742648" u="1"/>
        <s v="3143814314742554" u="1"/>
        <s v="1143814314742547" u="1"/>
        <s v="0243814314742635" u="1"/>
        <s v="7543814314742653" u="1"/>
        <s v="9343814314742666" u="1"/>
        <s v="6643814314742603" u="1"/>
        <s v="2183814314002765" u="1"/>
        <s v="3043814314742816" u="1"/>
        <s v="0543814314742868" u="1"/>
        <s v="1343814314742830" u="1"/>
        <s v="9143814314742822" u="1"/>
        <s v="4043814314742720" u="1"/>
        <s v="6743814314742715" u="1"/>
        <s v="3143814314742859" u="1"/>
        <s v="0443814314742848" u="1"/>
        <s v="4543814314742795" u="1"/>
        <s v="3043814314742800" u="1"/>
        <s v="1343814314742702" u="1"/>
        <s v="2183814314002892" u="1"/>
        <s v="7843814314742874" u="1"/>
        <s v="8943814314742923" u="1"/>
        <s v="5943814314742915" u="1"/>
        <s v="7643814314742886" u="1"/>
        <s v="2917777425540671" u="1"/>
        <s v="1343814314742973" u="1"/>
        <s v="5643814314742931" u="1"/>
        <s v="8443814314742985" u="1"/>
        <s v="9543814314742959" u="1"/>
        <s v="2183814314002903" u="1"/>
        <s v="7443814314743028" u="1"/>
        <s v="9443814314742968" u="1"/>
        <s v="6443814314743039" u="1"/>
        <s v="7543814314742993" u="1"/>
        <s v="3143814314743001" u="1"/>
        <s v="8043814314743018" u="1"/>
        <s v="6143814314743043" u="1"/>
        <s v="3243814314738497" u="1"/>
        <s v="7043814314738488" u="1"/>
        <s v="7543814314738501" u="1"/>
        <s v="3543814314738460" u="1"/>
        <s v="9143814314738510" u="1"/>
        <s v="7543814314738478" u="1"/>
        <s v="9443814314738528" u="1"/>
        <s v="9143814314738549" u="1"/>
        <s v="6943814314738534" u="1"/>
        <s v="8443814314738568" u="1"/>
        <s v="9343814314738550" u="1"/>
        <s v="7543814314738582" u="1"/>
        <s v="7543814314738576" u="1"/>
        <s v="7543814314738599" u="1"/>
        <s v="9443814314738603" u="1"/>
        <s v="9243814314738644" u="1"/>
        <s v="9243814314738621" u="1"/>
        <s v="8443814314738666" u="1"/>
        <s v="4043814314738803" u="1"/>
        <s v="2243814314738767" u="1"/>
        <s v="9343814314738727" u="1"/>
        <s v="8543814314738795" u="1"/>
        <s v="8343814314738738" u="1"/>
        <s v="7343814314738847" u="1"/>
        <s v="7543814314738835" u="1"/>
        <s v="7343814314738853" u="1"/>
        <s v="7543814314738829" u="1"/>
        <s v="7543814314738812" u="1"/>
        <s v="2183814314002552" u="1"/>
        <s v="7043814314738897" u="1"/>
        <s v="7543814314738875" u="1"/>
        <s v="3343814314738885" u="1"/>
        <s v="6443814314738901" u="1"/>
        <s v="7543814314738962" u="1"/>
        <s v="7543814314738979" u="1"/>
        <s v="8343814314738986" u="1"/>
        <s v="5943814314738948" u="1"/>
        <s v="7543814314738927" u="1"/>
        <s v="7543814314738956" u="1"/>
        <s v="2124032017755445" u="1"/>
        <s v="5943814314739015" u="1"/>
        <s v="8343814314738992" u="1"/>
        <s v="9243814314739051" u="1"/>
        <s v="9243814314739045" u="1"/>
        <s v="5943814314739171" u="1"/>
        <s v="4543814314739102" u="1"/>
        <s v="7443814314739153" u="1"/>
        <s v="0643814314739097" u="1"/>
        <s v="5943814314739188" u="1"/>
        <s v="7343814314739191" u="1"/>
        <s v="7543814314739259" u="1"/>
        <s v="9443814314739246" u="1"/>
        <s v="1743814314739209" u="1"/>
        <s v="6424040010128261" u="1"/>
        <s v="7443814314739239" u="1"/>
        <s v="7543814314739213" u="1"/>
        <s v="6424040010128877" u="1"/>
        <s v="9243814314739275" u="1"/>
        <s v="9343814314739301" u="1"/>
        <s v="3343814314739380" u="1"/>
        <s v="9343814314739353" u="1"/>
        <s v="6343814314739426" u="1"/>
        <s v="6443814314739390" u="1"/>
        <s v="1643814314739450" u="1"/>
        <s v="9317777422896283" u="1"/>
        <s v="4543814314739442" u="1"/>
        <s v="7543814314739484" u="1"/>
        <s v="7643814314739509" u="1"/>
        <s v="4524028008887302" u="1"/>
        <s v="4524028008887285" u="1"/>
        <s v="9243814314739465" u="1"/>
        <s v="7543814314739478" u="1"/>
        <s v="7543814314739495" u="1"/>
        <s v="4443814314739525" u="1"/>
        <s v="8743814314739553" u="1"/>
        <s v="3443814314739548" u="1"/>
        <s v="5743814314739563" u="1"/>
        <s v="7543814314739582" u="1"/>
        <s v="4543814314739570" u="1"/>
        <s v="7643814314739596" u="1"/>
        <s v="9343814314739606" u="1"/>
        <s v="2183815771000093" u="1"/>
        <s v="7543814314737403" u="1"/>
        <s v="7643814314737423" u="1"/>
        <s v="7543814314737449" u="1"/>
        <s v="3343814314737459" u="1"/>
        <s v="7543814314737432" u="1"/>
        <s v="7543814314737501" u="1"/>
        <s v="9543814314737548" u="1"/>
        <s v="7543814314737495" u="1"/>
        <s v="7543814314737518" u="1"/>
        <s v="5943814314737476" u="1"/>
        <s v="7543814314737524" u="1"/>
        <s v="5943814314737539" u="1"/>
        <s v="3343814314737557" u="1"/>
        <s v="7843814314737601" u="1"/>
        <s v="6243814314737585" u="1"/>
        <s v="9343814314737572" u="1"/>
        <s v="7443814314737562" u="1"/>
        <s v="3343814314737626" u="1"/>
        <s v="7624022012110984" u="1"/>
        <s v="3320239020654695" u="1"/>
        <s v="7543814314737674" u="1"/>
        <s v="2183814314002517" u="1"/>
        <s v="7543814314737806" u="1"/>
        <s v="7543814314737835" u="1"/>
        <s v="1643814314737685" u="1"/>
        <s v="7543814314737795" u="1"/>
        <s v="7543814314737789" u="1"/>
        <s v="3143814314737857" u="1"/>
        <s v="5143814314737772" u="1"/>
        <s v="1143814314737862" u="1"/>
        <s v="7543814314737887" u="1"/>
        <s v="3320239020670906" u="1"/>
        <s v="3320239020670912" u="1"/>
        <s v="2243814314737894" u="1"/>
        <s v="7543814314737927" u="1"/>
        <s v="9343814314737917" u="1"/>
        <s v="7543814314737956" u="1"/>
        <s v="8343814314737963" u="1"/>
        <s v="9443814314737972" u="1"/>
        <s v="6443814314737982" u="1"/>
        <s v="7343814314738029" u="1"/>
        <s v="2183814314002523" u="1"/>
        <s v="7743814314738070" u="1"/>
        <s v="7543814314738046" u="1"/>
        <s v="9543814314738053" u="1"/>
        <s v="6443814314738089" u="1"/>
        <s v="3343814314738091" u="1"/>
        <s v="7543814314738109" u="1"/>
        <s v="2183814314002546" u="1"/>
        <s v="0143814314738314" u="1"/>
        <s v="9443814314738298" u="1"/>
        <s v="9343814314738163" u="1"/>
        <s v="5143814314738138" u="1"/>
        <s v="8143814314738170" u="1"/>
        <s v="5743814314738119" u="1"/>
        <s v="2943814314738307" u="1"/>
        <s v="4143814314738322" u="1"/>
        <s v="3343814314738148" u="1"/>
        <s v="6743814314738189" u="1"/>
        <s v="1943814314738335" u="1"/>
        <s v="9343814314738255" u="1"/>
        <s v="7443814314738343" u="1"/>
        <s v="5443814314738365" u="1"/>
        <s v="4543814314738275" u="1"/>
        <s v="5143814314738403" u="1"/>
        <s v="3443814314738440" u="1"/>
        <s v="3343814314738436" u="1"/>
        <s v="9117777523710192" u="1"/>
        <s v="7543814314735875" u="1"/>
        <s v="5943814314735885" u="1"/>
        <s v="6443814314735573" u="1"/>
        <s v="7543814314735904" u="1"/>
        <s v="2183814314002287" u="1"/>
        <s v="2183814314002275" u="1"/>
        <s v="4443814314735917" u="1"/>
        <s v="0143814314735942" u="1"/>
        <s v="2243814314735928" u="1"/>
        <s v="7543814314735933" u="1"/>
        <s v="1343814314735896" u="1"/>
        <s v="9243814314735961" u="1"/>
        <s v="3843814314735979" u="1"/>
        <s v="6943814314735950" u="1"/>
        <s v="7543814314736005" u="1"/>
        <s v="7143814314735992" u="1"/>
        <s v="2943814314736019" u="1"/>
        <s v="7943814314736022" u="1"/>
        <s v="7543814314736030" u="1"/>
        <s v="9243814314736051" u="1"/>
        <s v="7543814314736046" u="1"/>
        <s v="3543814314736073" u="1"/>
        <s v="3843814314736109" u="1"/>
        <s v="7743814314736086" u="1"/>
        <s v="3343814314736091" u="1"/>
        <s v="2183814314002431" u="1"/>
        <s v="3543814314736211" u="1"/>
        <s v="0643814314736125" u="1"/>
        <s v="7343814314736202" u="1"/>
        <s v="5943814314736113" u="1"/>
        <s v="2183814314002448" u="1"/>
        <s v="9343814314736226" u="1"/>
        <s v="7543814314736236" u="1"/>
        <s v="9443814314736246" u="1"/>
        <s v="2183814314002454" u="1"/>
        <s v="7543814314736305" u="1"/>
        <s v="4543814314736315" u="1"/>
        <s v="6943814314736298" u="1"/>
        <s v="1643814314736276" u="1"/>
        <s v="3643814314736283" u="1"/>
        <s v="1343814314736268" u="1"/>
        <s v="2183814314002465" u="1"/>
        <s v="1643814314736368" u="1"/>
        <s v="7543814314736370" u="1"/>
        <s v="3143814314736333" u="1"/>
        <s v="9343814314736353" u="1"/>
        <s v="3543814314736349" u="1"/>
        <s v="9343814314736324" u="1"/>
        <s v="8343814314736393" u="1"/>
        <s v="7543814314736386" u="1"/>
        <s v="3443814314736427" u="1"/>
        <s v="9243814314736667" u="1"/>
        <s v="7443814314736591" u="1"/>
        <s v="5943814314736568" u="1"/>
        <s v="8743814314736518" u="1"/>
        <s v="9043814314736679" u="1"/>
        <s v="2643814314736495" u="1"/>
        <s v="0643814314736530" u="1"/>
        <s v="3343814314736465" u="1"/>
        <s v="3143814314736638" u="1"/>
        <s v="0143814314736475" u="1"/>
        <s v="7843814314736618" u="1"/>
        <s v="8943814314736443" u="1"/>
        <s v="9243814314736546" u="1"/>
        <s v="6043814314736827" u="1"/>
        <s v="7043814314736718" u="1"/>
        <s v="7543814314736697" u="1"/>
        <s v="2743814314736763" u="1"/>
        <s v="4343814314736707" u="1"/>
        <s v="8443814314736775" u="1"/>
        <s v="7543814314736789" u="1"/>
        <s v="7643814314736757" u="1"/>
        <s v="6443814314736688" u="1"/>
        <s v="2043814314736733" u="1"/>
        <s v="3743814314736855" u="1"/>
        <s v="9143814314736837" u="1"/>
        <s v="6843814314736877" u="1"/>
        <s v="2843814314736881" u="1"/>
        <s v="6243814314736913" u="1"/>
        <s v="2743814314736947" u="1"/>
        <s v="2124024013731051" u="1"/>
        <s v="6343814314737005" u="1"/>
        <s v="4943814314737135" u="1"/>
        <s v="0743814314737170" u="1"/>
        <s v="7543814314737115" u="1"/>
        <s v="1343814314737032" u="1"/>
        <s v="7543814314737180" u="1"/>
        <s v="9143814314736975" u="1"/>
        <s v="8643814314737160" u="1"/>
        <s v="0143814314737055" u="1"/>
        <s v="7643814314737014" u="1"/>
        <s v="4443814314736981" u="1"/>
        <s v="3343814314737205" u="1"/>
        <s v="7543814314737196" u="1"/>
        <s v="9543814314737225" u="1"/>
        <s v="3143814314737258" u="1"/>
        <s v="5343814314737299" u="1"/>
        <s v="9343814314737284" u="1"/>
        <s v="6324036007486571" u="1"/>
        <s v="7543814314737345" u="1"/>
        <s v="9143814314737359" u="1"/>
        <s v="2183814314002490" u="1"/>
        <s v="9143814314737371" u="1"/>
        <s v="2743814314737365" u="1"/>
        <s v="7543814314737386" u="1"/>
        <s v="7743814314737397" u="1"/>
        <s v="7543814314734069" u="1"/>
        <s v="6343814314734109" u="1"/>
        <s v="7543814314734138" u="1"/>
        <s v="6743814314734125" u="1"/>
        <s v="2143814314734119" u="1"/>
        <s v="2183814314001845" u="1"/>
        <s v="2143814314734557" u="1"/>
        <s v="7543814314734560" u="1"/>
        <s v="9243814314734575" u="1"/>
        <s v="2183814314001863" u="1"/>
        <s v="2183814314001857" u="1"/>
        <s v="2183814314001870" u="1"/>
        <s v="2183814314001892" u="1"/>
        <s v="2183814314001886" u="1"/>
        <s v="3343814314734649" u="1"/>
        <s v="3243814314734589" u="1"/>
        <s v="3343814314734661" u="1"/>
        <s v="1943814314734612" u="1"/>
        <s v="0343814314734596" u="1"/>
        <s v="4543814314734632" u="1"/>
        <s v="5643814314734658" u="1"/>
        <s v="2183814314001903" u="1"/>
        <s v="7543814314734674" u="1"/>
        <s v="8143814314734715" u="1"/>
        <s v="7543814314734743" u="1"/>
        <s v="1343814314734723" u="1"/>
        <s v="7643814314734734" u="1"/>
        <s v="2183814314001910" u="1"/>
        <s v="7543814314734795" u="1"/>
        <s v="2183814314001926" u="1"/>
        <s v="9443814314734908" u="1"/>
        <s v="9543814314734963" u="1"/>
        <s v="7543814314734985" u="1"/>
        <s v="9543814314734894" u="1"/>
        <s v="9343814314734930" u="1"/>
        <s v="1343814314734959" u="1"/>
        <s v="2183814314001932" u="1"/>
        <s v="9143814314735031" u="1"/>
        <s v="7543814314735081" u="1"/>
        <s v="3443814314735099" u="1"/>
        <s v="3143814314735051" u="1"/>
        <s v="9543814314734970" u="1"/>
        <s v="5743814314734943" u="1"/>
        <s v="5943814314735021" u="1"/>
        <s v="9343814314735042" u="1"/>
        <s v="7543814314734991" u="1"/>
        <s v="3343814314735079" u="1"/>
        <s v="3343814314735131" u="1"/>
        <s v="4543814314735119" u="1"/>
        <s v="3043814314735221" u="1"/>
        <s v="7543814314735155" u="1"/>
        <s v="5943814314735234" u="1"/>
        <s v="8343814314735243" u="1"/>
        <s v="9243814314735195" u="1"/>
        <s v="3543814314735188" u="1"/>
        <s v="2183814314002166" u="1"/>
        <s v="2124022012013837" u="1"/>
        <s v="6843814314735318" u="1"/>
        <s v="0143814314735325" u="1"/>
        <s v="1343814314735285" u="1"/>
        <s v="0743814314735255" u="1"/>
        <s v="7543814314735363" u="1"/>
        <s v="4343814314735264" u="1"/>
        <s v="7543814314735271" u="1"/>
        <s v="7543814314735305" u="1"/>
        <s v="7543814314735294" u="1"/>
        <s v="2120235014675519" u="1"/>
        <s v="2183814314002189" u="1"/>
        <s v="9443814314735373" u="1"/>
        <s v="3343814314735380" u="1"/>
        <s v="1343814314735406" u="1"/>
        <s v="2943814314735434" u="1"/>
        <s v="7443814314735458" u="1"/>
        <s v="1143814314735460" u="1"/>
        <s v="4443814314735474" u="1"/>
        <s v="0643814314735425" u="1"/>
        <s v="7543814314735449" u="1"/>
        <s v="9343814314735514" u="1"/>
        <s v="1143814314735539" u="1"/>
        <s v="2183814314002195" u="1"/>
        <s v="4043814314735607" u="1"/>
        <s v="6443814314735613" u="1"/>
        <s v="1743814314735624" u="1"/>
        <s v="3443814314735630" u="1"/>
        <s v="4943814314735556" u="1"/>
        <s v="8343814314735590" u="1"/>
        <s v="2183814314002212" u="1"/>
        <s v="4417777523649654" u="1"/>
        <s v="1343814314735654" u="1"/>
        <s v="9143814314735647" u="1"/>
        <s v="2183814314002241" u="1"/>
        <s v="3543814314735741" u="1"/>
        <s v="4043814314735665" u="1"/>
        <s v="8343814314735773" u="1"/>
        <s v="2943814314735739" u="1"/>
        <s v="9343814314735727" u="1"/>
        <s v="3843814314735674" u="1"/>
        <s v="7543814314735789" u="1"/>
        <s v="1643814314735817" u="1"/>
        <s v="2183814314002264" u="1"/>
        <s v="6943814314735845" u="1"/>
        <s v="7543814314735806" u="1"/>
        <s v="5943814314735862" u="1"/>
        <e v="#N/A" u="1"/>
        <s v="7543814314727643" u="1"/>
        <s v="2183814314001680" u="1"/>
        <s v="8943814314727752" u="1"/>
        <s v="6743814314727705" u="1"/>
        <s v="8443814314727727" u="1"/>
        <s v="4443814314727719" u="1"/>
        <s v="3343814314727699" u="1"/>
        <s v="0117777519613379" u="1"/>
        <s v="9243814314727770" u="1"/>
        <s v="9143814314727795" u="1"/>
        <s v="8743814314727787" u="1"/>
        <s v="8543814314727885" u="1"/>
        <s v="8543814314727943" u="1"/>
        <s v="3543814314728105" u="1"/>
        <s v="3743814314727970" u="1"/>
        <s v="9443814314728048" u="1"/>
        <s v="7543814314727954" u="1"/>
        <s v="5143814314727983" u="1"/>
        <s v="7343814314728085" u="1"/>
        <s v="5343814314727994" u="1"/>
        <s v="5643814314728057" u="1"/>
        <s v="2183814314001720" u="1"/>
        <s v="2183814314001736" u="1"/>
        <s v="7543814314728539" u="1"/>
        <s v="6443814314728219" u="1"/>
        <s v="3143814314728475" u="1"/>
        <s v="7543814314728447" u="1"/>
        <s v="8343814314728206" u="1"/>
        <s v="6443814314728231" u="1"/>
        <s v="7543814314728453" u="1"/>
        <s v="7143814314728114" u="1"/>
        <s v="8143814314728178" u="1"/>
        <s v="2943814314728196" u="1"/>
        <s v="8243814314728146" u="1"/>
        <s v="5543814314728291" u="1"/>
        <s v="9343814314728425" u="1"/>
        <s v="9543814314728327" u="1"/>
        <s v="9443814314728221" u="1"/>
        <s v="7543814314728332" u="1"/>
        <s v="4143814314728591" u="1"/>
        <s v="9443814314728578" u="1"/>
        <s v="7643814314728611" u="1"/>
        <s v="6043814314728550" u="1"/>
        <s v="0843814314728653" u="1"/>
        <s v="0143814314728836" u="1"/>
        <s v="4043814314728818" u="1"/>
        <s v="7543814314728793" u="1"/>
        <s v="2183814314001742" u="1"/>
        <s v="2183814314001759" u="1"/>
        <s v="3443814314728932" u="1"/>
        <s v="7543814314728862" u="1"/>
        <s v="9443814314728958" u="1"/>
        <s v="0843814314729019" u="1"/>
        <s v="1343814314728894" u="1"/>
        <s v="7543814314728840" u="1"/>
        <s v="3143814314728918" u="1"/>
        <s v="2183814314001765" u="1"/>
        <s v="2117777520256335" u="1"/>
        <s v="7817777413859751" u="1"/>
        <s v="1343814314729479" u="1"/>
        <s v="7643814314729317" u="1"/>
        <s v="2943814314729213" u="1"/>
        <s v="5443814314729432" u="1"/>
        <s v="7543814314729188" u="1"/>
        <s v="2243814314729206" u="1"/>
        <s v="8643814314729237" u="1"/>
        <s v="6943814314729503" u="1"/>
        <s v="3143814314729291" u="1"/>
        <s v="6443814314729369" u="1"/>
        <s v="2143814314729394" u="1"/>
        <s v="4543814314729320" u="1"/>
        <s v="6043814314729255" u="1"/>
        <s v="2183814314001771" u="1"/>
        <s v="3543814314729278" u="1"/>
        <s v="7543814314729597" u="1"/>
        <s v="7543814314729568" u="1"/>
        <s v="6743814314729515" u="1"/>
        <s v="7043814314729175" u="1"/>
        <s v="1043814314729150" u="1"/>
        <s v="5943814314729537" u="1"/>
        <s v="9243814314729129" u="1"/>
        <s v="7443814314729709" u="1"/>
        <s v="3443814314729068" u="1"/>
        <s v="1743814314727915" u="1"/>
        <s v="2183814314001788" u="1"/>
        <s v="6343814314730075" u="1"/>
        <s v="7443814314729715" u="1"/>
        <s v="2843814314729084" u="1"/>
        <s v="9243814314729849" u="1"/>
        <s v="9143814314730152" u="1"/>
        <s v="0643814314730212" u="1"/>
        <s v="7843814314729835" u="1"/>
        <s v="7743814314729815" u="1"/>
        <s v="5143814314729758" u="1"/>
        <s v="5743814314729797" u="1"/>
        <s v="6743814314729734" u="1"/>
        <s v="2943814314729927" u="1"/>
        <s v="3343814314730190" u="1"/>
        <s v="9443814314729941" u="1"/>
        <s v="3343814314729808" u="1"/>
        <s v="2943814314729962" u="1"/>
        <s v="2743814314729035" u="1"/>
        <s v="7943814314730045" u="1"/>
        <s v="3743814314729646" u="1"/>
        <s v="3143814314729620" u="1"/>
        <s v="3343814314729618" u="1"/>
        <s v="7543814314730180" u="1"/>
        <s v="6943814314729660" u="1"/>
        <s v="9443814314729653" u="1"/>
        <s v="3043814314729904" u="1"/>
        <s v="2943814314729109" u="1"/>
        <s v="2124032017233564" u="1"/>
        <s v="6343814314730370" u="1"/>
        <s v="1243814314730369" u="1"/>
        <s v="1643814314730235" u="1"/>
        <s v="9124032017233579" u="1"/>
        <s v="7543814314730345" u="1"/>
        <s v="2943814314730394" u="1"/>
        <s v="2143814314729987" u="1"/>
        <s v="7443814314730251" u="1"/>
        <s v="5943814314730107" u="1"/>
        <s v="7143814314730122" u="1"/>
        <s v="6743814314730000" u="1"/>
        <s v="9443814314729935" u="1"/>
        <s v="6443814314730302" u="1"/>
        <s v="7543814314730403" u="1"/>
        <s v="7543814314730220" u="1"/>
        <s v="4443814314730324" u="1"/>
        <s v="7643814314729860" u="1"/>
        <s v="7643814314729853" u="1"/>
        <s v="7543814314730455" u="1"/>
        <s v="7543814314730461" u="1"/>
        <s v="4443814314730537" u="1"/>
        <s v="1943814314730416" u="1"/>
        <s v="7543814314730426" u="1"/>
        <s v="2183814314001805" u="1"/>
        <s v="5743814314731380" u="1"/>
        <s v="6943814314731995" u="1"/>
        <s v="7543814314732046" u="1"/>
        <s v="6043814314731862" u="1"/>
        <s v="5743814314730528" u="1"/>
        <s v="1743814314731785" u="1"/>
        <s v="0643814314731340" u="1"/>
        <s v="9143814314731808" u="1"/>
        <s v="0943814314731934" u="1"/>
        <s v="0343814314731826" u="1"/>
        <s v="0143814314730487" u="1"/>
        <s v="7643814314731365" u="1"/>
        <s v="8343814314730502" u="1"/>
        <s v="6543814314731656" u="1"/>
        <s v="1343814314731988" u="1"/>
        <s v="4543814314731309" u="1"/>
        <s v="4443814314730550" u="1"/>
        <s v="5043814314731769" u="1"/>
        <s v="2343814314732015" u="1"/>
        <s v="8543814314731323" u="1"/>
        <s v="6043814314731840" u="1"/>
        <s v="6943814314731747" u="1"/>
        <s v="3143814314731720" u="1"/>
        <s v="3243814314732324" u="1"/>
        <s v="2943814314730445" u="1"/>
        <s v="3143814314732523" u="1"/>
        <s v="3243814314732335" u="1"/>
        <s v="8443814314732234" u="1"/>
        <s v="6943814314732131" u="1"/>
        <s v="4943814314732540" u="1"/>
        <s v="3043814314732198" u="1"/>
        <s v="6243814314732061" u="1"/>
        <s v="1243814314732277" u="1"/>
        <s v="7943814314732356" u="1"/>
        <s v="4943814314732441" u="1"/>
        <s v="5043814314732372" u="1"/>
        <s v="9343814314732572" u="1"/>
        <s v="9343814314732606" u="1"/>
        <s v="7543814314732560" u="1"/>
        <s v="7543814314732098" u="1"/>
        <s v="2443814314732507" u="1"/>
        <s v="6943814314733125" u="1"/>
        <s v="7543814314733180" u="1"/>
        <s v="7543814314733213" u="1"/>
        <s v="1643814314733195" u="1"/>
        <s v="3343814314733205" u="1"/>
        <s v="7643814314732861" u="1"/>
        <s v="3343814314731885" u="1"/>
        <s v="7843814314732935" u="1"/>
        <s v="6943814314733102" u="1"/>
        <s v="9143814314732751" u="1"/>
        <s v="8743814314732173" u="1"/>
        <s v="7243814314732418" u="1"/>
        <s v="8943814314732790" u="1"/>
        <s v="2843814314732397" u="1"/>
        <s v="5943814314732977" u="1"/>
        <s v="0943814314732630" u="1"/>
        <s v="8143814314732157" u="1"/>
        <s v="4443814314733042" u="1"/>
        <s v="1743814314731682" u="1"/>
        <s v="7643814314732895" u="1"/>
        <s v="7143814314732082" u="1"/>
        <s v="6543814314732466" u="1"/>
        <s v="8643814314732705" u="1"/>
        <s v="3143814314732212" u="1"/>
        <s v="1743814314732814" u="1"/>
        <s v="2443814314732254" u="1"/>
        <s v="1743814314732660" u="1"/>
        <s v="6743814314732845" u="1"/>
        <s v="5443814314732739" u="1"/>
        <s v="7743814314732777" u="1"/>
        <s v="5143814314733005" u="1"/>
        <s v="4043814314732291" u="1"/>
        <s v="7243814314732954" u="1"/>
        <s v="5643814314733163" u="1"/>
        <s v="7543814314732904" u="1"/>
        <s v="7743814314732472" u="1"/>
        <s v="8343814314733076" u="1"/>
        <s v="7343814314733283" u="1"/>
        <s v="7520236026174344" u="1"/>
        <s v="7543814314733265" u="1"/>
        <s v="5943814314733234" u="1"/>
        <s v="7843814314733255" u="1"/>
        <s v="2543814314733325" u="1"/>
        <s v="5443814314733388" u="1"/>
        <s v="0243814314733363" u="1"/>
        <s v="1443814314733305" u="1"/>
        <s v="5217777314392908" u="1"/>
        <s v="1743814314733405" u="1"/>
        <s v="2243814314733456" u="1"/>
        <s v="5943814314733585" u="1"/>
        <s v="5943814314733418" u="1"/>
        <s v="9543814314733577" u="1"/>
        <s v="4943814314733591" u="1"/>
        <s v="2183814314001828" u="1"/>
        <s v="1243814314733645" u="1"/>
        <s v="0643814314733638" u="1"/>
        <s v="2824264000214764" u="1"/>
        <s v="2017777314542047" u="1"/>
        <s v="7517777521464584" u="1"/>
        <s v="9343814314733675" u="1"/>
        <s v="2183814314001834" u="1"/>
        <s v="7043814314733753" u="1"/>
        <s v="8343814314733738" u="1"/>
        <s v="9143814314733808" u="1"/>
        <s v="8343814314733780" u="1"/>
        <s v="6243814314733717" u="1"/>
        <s v="5943814314733815" u="1"/>
        <s v="4143814314733830" u="1"/>
        <s v="6843814314733854" u="1"/>
        <s v="7543814314733864" u="1"/>
        <s v="3343814314733897" u="1"/>
        <s v="6343814314733915" u="1"/>
        <s v="6043814314733840" u="1"/>
        <s v="1343814314733988" u="1"/>
        <s v="2843814314733909" u="1"/>
        <s v="2124262000169288" u="1"/>
        <s v="6043814314734009" u="1"/>
        <s v="7543814314734017" u="1"/>
        <s v="7343814314734035" u="1"/>
        <s v="9243814314734051" u="1"/>
        <s v="7543814314733991" u="1"/>
        <s v="8343814314734024" u="1"/>
        <s v="9543814314733963" u="1"/>
        <s v="(vide)" u="1"/>
        <s v="2183814314001385" u="1"/>
        <s v="4443814314724967" u="1"/>
        <s v="8343814314724978" u="1"/>
        <s v="2183814314001425" u="1"/>
        <s v="7743814314725026" u="1"/>
        <s v="6243814314725001" u="1"/>
        <s v="2183814314001431" u="1"/>
        <s v="9343814314725110" u="1"/>
        <s v="4543814314725090" u="1"/>
        <s v="5343814314725078" u="1"/>
        <s v="7543814314725120" u="1"/>
        <s v="8743814314725044" u="1"/>
        <s v="4543814314725065" u="1"/>
        <s v="9343814314725103" u="1"/>
        <s v="2183814314001448" u="1"/>
        <s v="7543814314725211" u="1"/>
        <s v="6743814314725193" u="1"/>
        <s v="7543814314725142" u="1"/>
        <s v="5943814314725261" u="1"/>
        <s v="2143814314725296" u="1"/>
        <s v="1643814314725135" u="1"/>
        <s v="5643814314725178" u="1"/>
        <s v="7543814314725361" u="1"/>
        <s v="7843814314725334" u="1"/>
        <s v="5243814314725352" u="1"/>
        <s v="3343814314725273" u="1"/>
        <s v="7543814314725310" u="1"/>
        <s v="8343814314725379" u="1"/>
        <s v="3343814314725307" u="1"/>
        <s v="4443814314725627" u="1"/>
        <s v="3243814314725615" u="1"/>
        <s v="5943814314725439" u="1"/>
        <s v="5143814314725395" u="1"/>
        <s v="0543814314725524" u="1"/>
        <s v="1243814314725465" u="1"/>
        <s v="0443814314725540" u="1"/>
        <s v="8943814314725487" u="1"/>
        <s v="4743814314725508" u="1"/>
        <s v="8443814314725497" u="1"/>
        <s v="4043814314725415" u="1"/>
        <s v="2183814314001454" u="1"/>
        <s v="4443814314725679" u="1"/>
        <s v="4543814314725739" u="1"/>
        <s v="1843814314725607" u="1"/>
        <s v="2443814314725649" u="1"/>
        <s v="7243814314725658" u="1"/>
        <s v="2843814314725775" u="1"/>
        <s v="2043814314725823" u="1"/>
        <s v="3743814314726329" u="1"/>
        <s v="2183814314001465" u="1"/>
        <s v="8324009010057565" u="1"/>
        <s v="2943814314725795" u="1"/>
        <s v="2143814314726394" u="1"/>
        <s v="3143814314725573" u="1"/>
        <s v="7543814314726435" u="1"/>
        <s v="7543814314726418" u="1"/>
        <s v="7543814314726424" u="1"/>
        <s v="7843814314726403" u="1"/>
        <s v="8143814314726535" u="1"/>
        <s v="8143814314726495" u="1"/>
        <s v="2183814314001490" u="1"/>
        <s v="4743814314726715" u="1"/>
        <s v="6243814314726755" u="1"/>
        <s v="3543814314726727" u="1"/>
        <s v="8943814314726343" u="1"/>
        <s v="3143814314726636" u="1"/>
        <s v="0343814314726375" u="1"/>
        <s v="1543814314726588" u="1"/>
        <s v="8143814314726558" u="1"/>
        <s v="8143814314726512" u="1"/>
        <s v="4143814314726665" u="1"/>
        <s v="2517777518604146" u="1"/>
        <s v="3543814314726825" u="1"/>
        <s v="6243814314726738" u="1"/>
        <s v="8943814314726350" u="1"/>
        <s v="8143814314726529" u="1"/>
        <s v="8143814314726489" u="1"/>
        <s v="5143814314726476" u="1"/>
        <s v="4143814314726677" u="1"/>
        <s v="1943814314726852" u="1"/>
        <s v="1543814314726565" u="1"/>
        <s v="0743814314726830" u="1"/>
        <s v="7543814314726862" u="1"/>
        <s v="2183814314001517" u="1"/>
        <s v="1343814314726871" u="1"/>
        <s v="2120240023428707" u="1"/>
        <s v="8143814314726967" u="1"/>
        <s v="8143814314726973" u="1"/>
        <s v="2183814314001615" u="1"/>
        <s v="0343814314726922" u="1"/>
        <s v="1743814314726806" u="1"/>
        <s v="7943814314726786" u="1"/>
        <s v="8543814314726610" u="1"/>
        <s v="8743814314726954" u="1"/>
        <s v="2183814314001644" u="1"/>
        <s v="5943814314727020" u="1"/>
        <s v="7543814314727044" u="1"/>
        <s v="2943814314727005" u="1"/>
        <s v="2120240023439957" u="1"/>
        <s v="8143814314726980" u="1"/>
        <s v="2043814314727034" u="1"/>
        <s v="2183814314001655" u="1"/>
        <s v="9343814314727070" u="1"/>
        <s v="4843814314727102" u="1"/>
        <s v="5143814314727096" u="1"/>
        <s v="0143814314727151" u="1"/>
        <s v="4043814314727254" u="1"/>
        <s v="6543814314727061" u="1"/>
        <s v="4443814314727132" u="1"/>
        <s v="6943814314727273" u="1"/>
        <s v="2943814314727115" u="1"/>
        <s v="4543814314727313" u="1"/>
        <s v="2183814314001667" u="1"/>
        <s v="9243814314727325" u="1"/>
        <s v="3443814314727431" u="1"/>
        <s v="9243814314727509" u="1"/>
        <s v="9443814314727492" u="1"/>
        <s v="1643814314727412" u="1"/>
        <s v="8043814314727291" u="1"/>
        <s v="3143814314727377" u="1"/>
        <s v="4443814314727345" u="1"/>
        <s v="3143814314727475" u="1"/>
        <s v="8043814314727390" u="1"/>
        <s v="2183814314001673" u="1"/>
        <s v="2124008001877395" u="1"/>
        <s v="3543814314727658" u="1"/>
        <s v="9243814314727538" u="1"/>
        <s v="6743814314727573" u="1"/>
        <s v="6843814314727541" u="1"/>
        <s v="9443814314727510" u="1"/>
        <s v="9243814314727521" u="1"/>
        <s v="7943814314727596" u="1"/>
        <s v="9443814314727584" u="1"/>
        <s v="3343814314727561" u="1"/>
        <s v="1343814314727554" u="1"/>
        <s v="7543814314727637" u="1"/>
        <s v="3343814314727618" u="1"/>
        <s v="8643814314721306" u="1"/>
        <s v="5443814314722081" u="1"/>
        <s v="4043814314722127" u="1"/>
        <s v="7443814314721911" u="1"/>
        <s v="3343814314722117" u="1"/>
        <s v="0543814314722098" u="1"/>
        <s v="9543814314722051" u="1"/>
        <s v="8143814314722161" u="1"/>
        <s v="2943814314722180" u="1"/>
        <s v="8143814314722155" u="1"/>
        <s v="6743814314722135" u="1"/>
        <s v="2183814314001275" u="1"/>
        <s v="7443814314722329" u="1"/>
        <s v="6343814314722205" u="1"/>
        <s v="9243814314722193" u="1"/>
        <s v="7543814314722355" u="1"/>
        <s v="2943814314722600" u="1"/>
        <s v="4043814314722571" u="1"/>
        <s v="3043814314722370" u="1"/>
        <s v="0143814314722440" u="1"/>
        <s v="8143814314722178" u="1"/>
        <s v="3343814314722470" u="1"/>
        <s v="2643814314720931" u="1"/>
        <s v="7943814314722405" u="1"/>
        <s v="6543814314722429" u="1"/>
        <s v="2243814314722385" u="1"/>
        <s v="5043814314721266" u="1"/>
        <s v="8243814314722336" u="1"/>
        <s v="9343814314722558" u="1"/>
        <s v="7543814314722349" u="1"/>
        <s v="7543814314722361" u="1"/>
        <s v="4043814314721755" u="1"/>
        <s v="6443814314722513" u="1"/>
        <s v="3443814314720845" u="1"/>
        <s v="9543814314722022" u="1"/>
        <s v="2183814314001304" u="1"/>
        <s v="2183814314001293" u="1"/>
        <s v="2120237064831685" u="1"/>
        <s v="0943814314722667" u="1"/>
        <s v="3343814314722785" u="1"/>
        <s v="2183814314001315" u="1"/>
        <s v="9343814314722748" u="1"/>
        <s v="7343814314722724" u="1"/>
        <s v="1743814314722697" u="1"/>
        <s v="6943814314722751" u="1"/>
        <s v="8543814314722822" u="1"/>
        <s v="2124004012004217" u="1"/>
        <s v="1843814314722895" u="1"/>
        <s v="2043814314722702" u="1"/>
        <s v="1643814314722844" u="1"/>
        <s v="6243814314722859" u="1"/>
        <s v="1843814314722884" u="1"/>
        <s v="2120235014414101" u="1"/>
        <s v="2183814314001327" u="1"/>
        <s v="3143814314722924" u="1"/>
        <s v="8243814314722964" u="1"/>
        <s v="3143814314722947" u="1"/>
        <s v="2143814314722993" u="1"/>
        <s v="7443814314723440" u="1"/>
        <s v="7643814314723104" u="1"/>
        <s v="4043814314723127" u="1"/>
        <s v="2143814314723019" u="1"/>
        <s v="2943814314723075" u="1"/>
        <s v="3743814314723053" u="1"/>
        <s v="2643814314722983" u="1"/>
        <s v="2943814314723426" u="1"/>
        <s v="2943814314723403" u="1"/>
        <s v="3743814314723035" u="1"/>
        <s v="8443814314723111" u="1"/>
        <s v="5143814314723096" u="1"/>
        <s v="9543814314723385" u="1"/>
        <s v="2183814314001333" u="1"/>
        <s v="9520235014425434" u="1"/>
        <s v="7624255000802049" u="1"/>
        <s v="3143814314723452" u="1"/>
        <s v="7543814314723460" u="1"/>
        <s v="8343814314723477" u="1"/>
        <s v="1743814314723697" u="1"/>
        <s v="2043814314723506" u="1"/>
        <s v="2183814314001340" u="1"/>
        <s v="6443814314723853" u="1"/>
        <s v="1443814314723879" u="1"/>
        <s v="1343814314723773" u="1"/>
        <s v="8343814314723736" u="1"/>
        <s v="3343814314723751" u="1"/>
        <s v="2183814314001356" u="1"/>
        <s v="3317777410288502" u="1"/>
        <s v="2743814314723899" u="1"/>
        <s v="2943814314723582" u="1"/>
        <s v="3443814314723621" u="1"/>
        <s v="7643814314723645" u="1"/>
        <s v="4543814314723532" u="1"/>
        <s v="7843814314723795" u="1"/>
        <s v="5943814314723848" u="1"/>
        <s v="5143814314723666" u="1"/>
        <s v="0543814314723806" u="1"/>
        <s v="4443814314723955" u="1"/>
        <s v="1743814314723708" u="1"/>
        <s v="1843814314723671" u="1"/>
        <s v="2043814314723512" u="1"/>
        <s v="4043814314723922" u="1"/>
        <s v="0943814314723811" u="1"/>
        <s v="4943814314723986" u="1"/>
        <s v="8143814314723973" u="1"/>
        <s v="7643814314723968" u="1"/>
        <s v="2183814314001362" u="1"/>
        <s v="6343814314724021" u="1"/>
        <s v="3343814314724175" u="1"/>
        <s v="3143814314724204" u="1"/>
        <s v="7643814314723657" u="1"/>
        <s v="7643814314724104" u="1"/>
        <s v="3343814314722463" u="1"/>
        <s v="6543814314722435" u="1"/>
        <s v="6243814314722865" u="1"/>
        <s v="8243814314724002" u="1"/>
        <s v="9343814314724224" u="1"/>
        <s v="3443814314723598" u="1"/>
        <s v="5943814314723825" u="1"/>
        <s v="2183814314001379" u="1"/>
        <s v="9243814314724256" u="1"/>
        <s v="3143814314724475" u="1"/>
        <s v="5943814314724439" u="1"/>
        <s v="4043814314724467" u="1"/>
        <s v="1643814314724049" u="1"/>
        <s v="7643814314724375" u="1"/>
        <s v="3543814314724301" u="1"/>
        <s v="6443814314724064" u="1"/>
        <s v="2843814314724084" u="1"/>
        <s v="8543814314724230" u="1"/>
        <s v="2943814314724357" u="1"/>
        <s v="4443814314724322" u="1"/>
        <s v="2943814314724144" u="1"/>
        <s v="8543814314724420" u="1"/>
        <s v="6743814314724187" u="1"/>
        <s v="3343814314724280" u="1"/>
        <s v="9543814314724454" u="1"/>
        <s v="0643814314724279" u="1"/>
        <s v="9543814314724811" u="1"/>
        <s v="5943814314724687" u="1"/>
        <s v="2843814314724809" u="1"/>
        <s v="3143814314724659" u="1"/>
        <s v="2943814314724495" u="1"/>
        <s v="9343814314724823" u="1"/>
        <s v="4543814314724578" u="1"/>
        <s v="2243814314724667" u="1"/>
        <s v="4017777310258237" u="1"/>
        <s v="6543814314724717" u="1"/>
        <s v="6443814314724520" u="1"/>
        <s v="8943814314724769" u="1"/>
        <s v="8543814314724407" u="1"/>
        <s v="7943814314686034" u="1"/>
        <s v="4017777310258225" u="1"/>
        <s v="4743814314724848" u="1"/>
        <s v="8943814314724867" u="1"/>
        <s v="7543814314724954" u="1"/>
        <s v="5043814314724888" u="1"/>
        <s v="8643814314724871" u="1"/>
        <s v="6443814314724507" u="1"/>
        <s v="1743814314724933" u="1"/>
        <s v="8943814314724746" u="1"/>
        <s v="4443814314724790" u="1"/>
        <s v="7243814314724905" u="1"/>
        <s v="7243814314708821" u="1"/>
        <s v="8443814314709730" u="1"/>
        <s v="4043814314709653" u="1"/>
        <s v="6243814314709786" u="1"/>
        <s v="9543814314709710" u="1"/>
        <s v="5943814314709677" u="1"/>
        <s v="8443814314709723" u="1"/>
        <s v="7543814314709662" u="1"/>
        <s v="2243814314709824" u="1"/>
        <s v="8343814314709801" u="1"/>
        <s v="4443814314709698" u="1"/>
        <s v="4443814314709894" u="1"/>
        <s v="4043814314697909" u="1"/>
        <s v="8643814314709861" u="1"/>
        <s v="1243814314710025" u="1"/>
        <s v="5643814314710199" u="1"/>
        <s v="1343814314710051" u="1"/>
        <s v="5643814314708813" u="1"/>
        <s v="4143814314709759" u="1"/>
        <s v="6943814314708804" u="1"/>
        <s v="5643814314709928" u="1"/>
        <s v="8443814314710161" u="1"/>
        <s v="3543814314709746" u="1"/>
        <s v="6943814314709775" u="1"/>
        <s v="2143814314709840" u="1"/>
        <s v="6043814314709010" u="1"/>
        <s v="9543814314709703" u="1"/>
        <s v="5943814314709579" u="1"/>
        <s v="3843814314710145" u="1"/>
        <s v="8743814314711071" u="1"/>
        <s v="1043814314709761" u="1"/>
        <s v="3743814314710788" u="1"/>
        <s v="0343814314710321" u="1"/>
        <s v="4043814314710252" u="1"/>
        <s v="2183814314000961" u="1"/>
        <s v="2183814314000978" u="1"/>
        <s v="3943814314711119" u="1"/>
        <s v="6843814314710746" u="1"/>
        <s v="2643814314710762" u="1"/>
        <s v="5943814314709648" u="1"/>
        <s v="8643814314710707" u="1"/>
        <s v="3743814314710805" u="1"/>
        <s v="2943814314711009" u="1"/>
        <s v="3543814314710276" u="1"/>
        <s v="1643814314710387" u="1"/>
        <s v="3843814314710088" u="1"/>
        <s v="5943814314710512" u="1"/>
        <s v="5143814314710606" u="1"/>
        <s v="7643814314711338" u="1"/>
        <s v="3743814314710903" u="1"/>
        <s v="4443814314710429" u="1"/>
        <s v="1743814314710954" u="1"/>
        <s v="8143814314710579" u="1"/>
        <s v="4543814314710875" u="1"/>
        <s v="3143814314709989" u="1"/>
        <s v="3743814314711097" u="1"/>
        <s v="8543814314710549" u="1"/>
        <s v="0343814314710315" u="1"/>
        <s v="8743814314711065" u="1"/>
        <s v="1743814314710650" u="1"/>
        <s v="0643814314711305" u="1"/>
        <s v="4443814314711160" u="1"/>
        <s v="8143814314709836" u="1"/>
        <s v="1343814314710477" u="1"/>
        <s v="5943814314710627" u="1"/>
        <s v="1743814314710729" u="1"/>
        <s v="5443814314711136" u="1"/>
        <s v="1043814314711129" u="1"/>
        <s v="4043814314711367" u="1"/>
        <s v="4043814314710230" u="1"/>
        <s v="1143814314711155" u="1"/>
        <s v="2183814314000984" u="1"/>
        <s v="7543814314711468" u="1"/>
        <s v="4243814314712303" u="1"/>
        <s v="3543814314712247" u="1"/>
        <s v="3343814314711455" u="1"/>
        <s v="2943814314711435" u="1"/>
        <s v="5643814314711049" u="1"/>
        <s v="2743814314711494" u="1"/>
        <s v="6843814314711515" u="1"/>
        <s v="7643814314711557" u="1"/>
        <s v="1543814314711603" u="1"/>
        <s v="8343814314711688" u="1"/>
        <s v="2124261001206123" u="1"/>
        <s v="2943814314711205" u="1"/>
        <s v="1743814314711666" u="1"/>
        <s v="3743814314712206" u="1"/>
        <s v="6543814314711767" u="1"/>
        <s v="8743814314712525" u="1"/>
        <s v="4543814314712357" u="1"/>
        <s v="1343814314712425" u="1"/>
        <s v="2183814314001016" u="1"/>
        <s v="2183814314001022" u="1"/>
        <s v="2124000041403707" u="1"/>
        <s v="7617777407547811" u="1"/>
        <s v="0543814314712453" u="1"/>
        <s v="2143814314712449" u="1"/>
        <s v="1843814314713254" u="1"/>
        <s v="0543814314712919" u="1"/>
        <s v="8143814314713032" u="1"/>
        <s v="2743814314711380" u="1"/>
        <s v="7943814314712565" u="1"/>
        <s v="2243814314712383" u="1"/>
        <s v="7243814314712472" u="1"/>
        <s v="7543814314712318" u="1"/>
        <s v="7743814314712583" u="1"/>
        <s v="3543814314712662" u="1"/>
        <s v="7543814314713335" u="1"/>
        <s v="3543814314716339" u="1"/>
        <s v="4143814314715076" u="1"/>
        <s v="7843814314715332" u="1"/>
        <s v="2143814314670538" u="1"/>
        <s v="2183814314001051" u="1"/>
        <s v="2543814314714788" u="1"/>
        <s v="7343814314712958" u="1"/>
        <s v="8443814314712604" u="1"/>
        <s v="7543814314712612" u="1"/>
        <s v="7443814314712621" u="1"/>
        <s v="7543814314712675" u="1"/>
        <s v="9143814314712706" u="1"/>
        <s v="2543814314712696" u="1"/>
        <s v="1343814314712713" u="1"/>
        <s v="3843814314712687" u="1"/>
        <s v="1343814314712736" u="1"/>
        <s v="7443814314712720" u="1"/>
        <s v="3543814314712748" u="1"/>
        <s v="9343814314712769" u="1"/>
        <s v="1343814314712794" u="1"/>
        <s v="3843814314712785" u="1"/>
        <s v="7543814314717353" u="1"/>
        <s v="8443814314712805" u="1"/>
        <s v="7143814314712810" u="1"/>
        <s v="1343814314712845" u="1"/>
        <s v="7843814314716827" u="1"/>
        <s v="5143814314717762" u="1"/>
        <s v="9343814314712867" u="1"/>
        <s v="6043814314712921" u="1"/>
        <s v="7443814314712949" u="1"/>
        <s v="9443814314712893" u="1"/>
        <s v="3543814314712656" u="1"/>
        <s v="1843814314713225" u="1"/>
        <s v="6443814314713091" u="1"/>
        <s v="4443814314713118" u="1"/>
        <s v="8143814314715245" u="1"/>
        <s v="8543814314713019" u="1"/>
        <s v="0843814314713052" u="1"/>
        <s v="7443814314713886" u="1"/>
        <s v="7543814314713687" u="1"/>
        <s v="5143814314712998" u="1"/>
        <s v="9243814314712985" u="1"/>
        <s v="1143814314712967" u="1"/>
        <s v="9243814314712974" u="1"/>
        <s v="7543814314713186" u="1"/>
        <s v="0643814314713202" u="1"/>
        <s v="6943814314713271" u="1"/>
        <s v="1343814314713264" u="1"/>
        <s v="7543814314713301" u="1"/>
        <s v="5443814314713292" u="1"/>
        <s v="0843814314713311" u="1"/>
        <s v="7443814314713327" u="1"/>
        <s v="1343814314713340" u="1"/>
        <s v="0343814314713367" u="1"/>
        <s v="8443814314713351" u="1"/>
        <s v="9343814314713406" u="1"/>
        <s v="9443814314713410" u="1"/>
        <s v="9443814314713432" u="1"/>
        <s v="3843814314713445" u="1"/>
        <s v="6843814314713475" u="1"/>
        <s v="3843814314713497" u="1"/>
        <s v="7743814314713485" u="1"/>
        <s v="2143814314713547" u="1"/>
        <s v="1343814314713552" u="1"/>
        <s v="7543814314713566" u="1"/>
        <s v="2543814314713609" u="1"/>
        <s v="9443814314713651" u="1"/>
        <s v="7743814314713669" u="1"/>
        <s v="5643814314713705" u="1"/>
        <s v="9343814314713717" u="1"/>
        <s v="9143814314713735" u="1"/>
        <s v="9143814314713637" u="1"/>
        <s v="1343814314714362" u="1"/>
        <s v="7743814314713767" u="1"/>
        <s v="7543814314713785" u="1"/>
        <s v="3843814314713825" u="1"/>
        <s v="7543814314713791" u="1"/>
        <s v="1343814314713857" u="1"/>
        <s v="7443814314713892" u="1"/>
        <s v="9343814314713936" u="1"/>
        <s v="2543814314713720" u="1"/>
        <s v="7143814314715982" u="1"/>
        <s v="0143814314714581" u="1"/>
        <s v="8443814314714564" u="1"/>
        <s v="5643814314714579" u="1"/>
        <s v="7343814314714555" u="1"/>
        <s v="9343814314714527" u="1"/>
        <s v="9243814314714645" u="1"/>
        <s v="9543814314714659" u="1"/>
        <s v="9143814314714539" u="1"/>
        <s v="4443814314714504" u="1"/>
        <s v="7843814314714499" u="1"/>
        <s v="7243814314714466" u="1"/>
        <s v="3843814314714485" u="1"/>
        <s v="9143814314714625" u="1"/>
        <s v="2143814314714599" u="1"/>
        <s v="6043814314714662" u="1"/>
        <s v="5143814314714715" u="1"/>
        <s v="8343814314714705" u="1"/>
        <s v="3843814314716020" u="1"/>
        <s v="8843814314714246" u="1"/>
        <s v="2943814314714833" u="1"/>
        <s v="1343814314714828" u="1"/>
        <s v="4243814314714856" u="1"/>
        <s v="7743814314714813" u="1"/>
        <s v="0143814314714870" u="1"/>
        <s v="6743814314714860" u="1"/>
        <s v="7443814314714765" u="1"/>
        <s v="2543814314714759" u="1"/>
        <s v="2143814314715600" u="1"/>
        <s v="0643814314714899" u="1"/>
        <s v="2843814314714888" u="1"/>
        <s v="7443814314714926" u="1"/>
        <s v="9443814314714743" u="1"/>
        <s v="3543814314714731" u="1"/>
        <s v="2143814314714956" u="1"/>
        <s v="8543814314714964" u="1"/>
        <s v="1343814314715051" u="1"/>
        <s v="7543814314715065" u="1"/>
        <s v="7543814314715134" u="1"/>
        <s v="0643814314715093" u="1"/>
        <s v="1343814314715108" u="1"/>
        <s v="7443814314715085" u="1"/>
        <s v="3543814314715218" u="1"/>
        <s v="8443814314715253" u="1"/>
        <s v="8343814314715193" u="1"/>
        <s v="6743814314715202" u="1"/>
        <s v="1343814314715045" u="1"/>
        <s v="9343814314715032" u="1"/>
        <s v="0843814314715180" u="1"/>
        <s v="6043814314715161" u="1"/>
        <s v="1143814314715178" u="1"/>
        <s v="1343814314715016" u="1"/>
        <s v="7443814314715150" u="1"/>
        <s v="7843814314715401" u="1"/>
        <s v="5443814314715384" u="1"/>
        <s v="9143814314715270" u="1"/>
        <s v="7543814314715635" u="1"/>
        <s v="7743814314715623" u="1"/>
        <s v="6943814314715616" u="1"/>
        <s v="4443814314715591" u="1"/>
        <s v="1343814314715575" u="1"/>
        <s v="2243814314715555" u="1"/>
        <s v="2243814314715475" u="1"/>
        <s v="6743814314715455" u="1"/>
        <s v="3843814314715543" u="1"/>
        <s v="2243814314715521" u="1"/>
        <s v="7343814314715510" u="1"/>
        <s v="7543814314715537" u="1"/>
        <s v="3543814314715495" u="1"/>
        <s v="8443814314715506" u="1"/>
        <s v="8343814314715895" u="1"/>
        <s v="2543814314715886" u="1"/>
        <s v="5143814314715802" u="1"/>
        <s v="9143814314715925" u="1"/>
        <s v="0643814314715703" u="1"/>
        <s v="7343814314715935" u="1"/>
        <s v="3543814314715679" u="1"/>
        <s v="9143814314715689" u="1"/>
        <s v="5643814314715648" u="1"/>
        <s v="7843814314715666" u="1"/>
        <s v="9443814314715651" u="1"/>
        <s v="7843814314715815" u="1"/>
        <s v="6743814314715824" u="1"/>
        <s v="7443814314715834" u="1"/>
        <s v="2243814314715849" u="1"/>
        <s v="7443814314715863" u="1"/>
        <s v="4243814314715775" u="1"/>
        <s v="2943814314715764" u="1"/>
        <s v="4443814314715746" u="1"/>
        <s v="7443814314715720" u="1"/>
        <s v="7743814314715796" u="1"/>
        <s v="2243814314715694" u="1"/>
        <s v="9443814314715940" u="1"/>
        <s v="7443814314716045" u="1"/>
        <s v="7743814314715970" u="1"/>
        <s v="1343814314715955" u="1"/>
        <s v="7443814314716287" u="1"/>
        <s v="9143814314716228" u="1"/>
        <s v="8343814314716279" u="1"/>
        <s v="7443814314716264" u="1"/>
        <s v="0643814314716140" u="1"/>
        <s v="3543814314716155" u="1"/>
        <s v="5643814314716199" u="1"/>
        <s v="8443814314716184" u="1"/>
        <s v="9243814314716093" u="1"/>
        <s v="8343814314716129" u="1"/>
        <s v="1343814314716051" u="1"/>
        <s v="1343814314716114" u="1"/>
        <s v="7343814314716169" u="1"/>
        <s v="9443814314716357" u="1"/>
        <s v="7843814314714378" u="1"/>
        <s v="4943814314716327" u="1"/>
        <s v="2143814314716345" u="1"/>
        <s v="9543814314716515" u="1"/>
        <s v="5743814314714345" u="1"/>
        <s v="2143814314715432" u="1"/>
        <s v="7543814314716550" u="1"/>
        <s v="3543814314716541" u="1"/>
        <s v="0643814314716588" u="1"/>
        <s v="7543814314716566" u="1"/>
        <s v="9443814314716392" u="1"/>
        <s v="9443814314716386" u="1"/>
        <s v="7443814314716425" u="1"/>
        <s v="1143814314716414" u="1"/>
        <s v="7843814314716435" u="1"/>
        <s v="9443814314716449" u="1"/>
        <s v="1343814314716505" u="1"/>
        <s v="7243814314716300" u="1"/>
        <s v="1343814314716293" u="1"/>
        <s v="7543814314716848" u="1"/>
        <s v="8343814314716878" u="1"/>
        <s v="4443814314716867" u="1"/>
        <s v="2543814314716667" u="1"/>
        <s v="6043814314716679" u="1"/>
        <s v="1343814314716759" u="1"/>
        <s v="2543814314716696" u="1"/>
        <s v="9343814314716723" u="1"/>
        <s v="7443814314716805" u="1"/>
        <s v="7543814314716819" u="1"/>
        <s v="9243814314716784" u="1"/>
        <s v="7743814314716767" u="1"/>
        <s v="9143814314717159" u="1"/>
        <s v="8543814314717146" u="1"/>
        <s v="1343814314717189" u="1"/>
        <s v="5643814314717135" u="1"/>
        <s v="7243814314716915" u="1"/>
        <s v="1343814314716903" u="1"/>
        <s v="1343814314717108" u="1"/>
        <s v="7443814314716926" u="1"/>
        <s v="1343814314717166" u="1"/>
        <s v="9443814314716991" u="1"/>
        <s v="9343814314717010" u="1"/>
        <s v="2243814314717050" u="1"/>
        <s v="9343814314717078" u="1"/>
        <s v="1343814314717097" u="1"/>
        <s v="1343814314717477" u="1"/>
        <s v="7543814314717318" u="1"/>
        <s v="1343814314717454" u="1"/>
        <s v="1043814314717469" u="1"/>
        <s v="1343814314717419" u="1"/>
        <s v="8843814314717420" u="1"/>
        <s v="5643814314717435" u="1"/>
        <s v="7543814314717232" u="1"/>
        <s v="0643814314717219" u="1"/>
        <s v="4243814314717257" u="1"/>
        <s v="9443814314717242" u="1"/>
        <s v="7543814314717284" u="1"/>
        <s v="2943814314717332" u="1"/>
        <s v="7543814314717399" u="1"/>
        <s v="3543814314717385" u="1"/>
        <s v="4443814314717366" u="1"/>
        <s v="9443814314717370" u="1"/>
        <s v="4443814314717343" u="1"/>
        <s v="5443814314717637" u="1"/>
        <s v="2543814314717621" u="1"/>
        <s v="2543814314717552" u="1"/>
        <s v="7543814314717589" u="1"/>
        <s v="8943814314717577" u="1"/>
        <s v="3543814314717615" u="1"/>
        <s v="5243814314717505" u="1"/>
        <s v="4343814314712594" u="1"/>
        <s v="3443814314715999" u="1"/>
        <s v="6643814314712856" u="1"/>
        <s v="1343814314712870" u="1"/>
        <s v="0643814314713162" u="1"/>
        <s v="2943814314713585" u="1"/>
        <s v="8243814314713138" u="1"/>
        <s v="3443814314713043" u="1"/>
        <s v="6443814314713190" u="1"/>
        <s v="6043814314713466" u="1"/>
        <s v="2043814314713619" u="1"/>
        <s v="3143814314713670" u="1"/>
        <s v="7543814314713693" u="1"/>
        <s v="3143814314713645" u="1"/>
        <s v="3043814314713741" u="1"/>
        <s v="6443814314713776" u="1"/>
        <s v="8643814314713805" u="1"/>
        <s v="3243814314713815" u="1"/>
        <s v="3443814314713849" u="1"/>
        <s v="9543814314713861" u="1"/>
        <s v="3143814314714513" u="1"/>
        <s v="3343814314714478" u="1"/>
        <s v="1343814314714609" u="1"/>
        <s v="0643814314716012" u="1"/>
        <s v="4143814314716001" u="1"/>
        <s v="3343814314714772" u="1"/>
        <s v="6643814314714804" u="1"/>
        <s v="6543814314714796" u="1"/>
        <s v="2043814314715026" u="1"/>
        <s v="3443814314715302" u="1"/>
        <s v="2243814314715285" u="1"/>
        <s v="2043814314715412" u="1"/>
        <s v="4943814314715569" u="1"/>
        <s v="4043814314714972" u="1"/>
        <s v="9243814314715853" u="1"/>
        <s v="1343814314715759" u="1"/>
        <s v="3443814314715786" u="1"/>
        <s v="3143814314715968" u="1"/>
        <s v="6543814314716035" u="1"/>
        <s v="9243814314716254" u="1"/>
        <s v="9543814314716233" u="1"/>
        <s v="3143814314716133" u="1"/>
        <s v="3143814314716179" u="1"/>
        <s v="9543814314716204" u="1"/>
        <s v="8243814314716081" u="1"/>
        <s v="3043814314716107" u="1"/>
        <s v="4043814314716367" u="1"/>
        <s v="0643814314716520" u="1"/>
        <s v="7543814314716572" u="1"/>
        <s v="8043814314716473" u="1"/>
        <s v="6443814314716494" u="1"/>
        <s v="4743814314716489" u="1"/>
        <s v="8543814314716457" u="1"/>
        <s v="3143814314716605" u="1"/>
        <s v="9243814314716645" u="1"/>
        <s v="6843814314716625" u="1"/>
        <s v="3543814314716685" u="1"/>
        <s v="6443814314716735" u="1"/>
        <s v="3443814314717112" u="1"/>
        <s v="6643814314717120" u="1"/>
        <s v="8543814314716958" u="1"/>
        <s v="6443814314717004" u="1"/>
        <s v="4343814314717041" u="1"/>
        <s v="6943814314717196" u="1"/>
        <s v="3443814314717302" u="1"/>
        <s v="1343814314717448" u="1"/>
        <s v="6443814314717321" u="1"/>
        <s v="7543814314717537" u="1"/>
        <s v="7543814314717485" u="1"/>
        <s v="6543814314717208" u="1"/>
        <s v="3043814314717650" u="1"/>
        <s v="4043814314717563" u="1"/>
        <s v="2043814314713942" u="1"/>
        <s v="6643814314714948" u="1"/>
        <s v="4443814314715913" u="1"/>
        <s v="2043814314716717" u="1"/>
        <s v="2043814314717602" u="1"/>
        <s v="2043814314716988" u="1"/>
        <s v="2183814314001074" u="1"/>
        <s v="2183814314001068" u="1"/>
        <s v="8643814314717523" u="1"/>
        <s v="8443814314717938" u="1"/>
        <s v="9343814314717959" u="1"/>
        <s v="7443814314717984" u="1"/>
        <s v="9243814314718041" u="1"/>
        <s v="7643814314712753" u="1"/>
        <s v="6243814314712771" u="1"/>
        <s v="7643814314712839" u="1"/>
        <s v="4543814314718196" u="1"/>
        <s v="1643814314712888" u="1"/>
        <s v="3343814314717518" u="1"/>
        <s v="3343814314712933" u="1"/>
        <s v="5543814314718156" u="1"/>
        <s v="7843814314715355" u="1"/>
        <s v="7643814314713154" u="1"/>
        <s v="6543814314711773" u="1"/>
        <s v="6543814314717963" u="1"/>
        <s v="1943814314718061" u="1"/>
        <s v="2443814314713002" u="1"/>
        <s v="2743814314713281" u="1"/>
        <s v="1843814314713375" u="1"/>
        <s v="1943814314713395" u="1"/>
        <s v="8743814314713422" u="1"/>
        <s v="3743814314713454" u="1"/>
        <s v="5943814314713506" u="1"/>
        <s v="6243814314713523" u="1"/>
        <s v="4443814314713515" u="1"/>
        <s v="3743814314713530" u="1"/>
        <s v="6243814314713598" u="1"/>
        <s v="5943814314713627" u="1"/>
        <s v="4143814314713755" u="1"/>
        <s v="1943814314713838" u="1"/>
        <s v="2743814314713874" u="1"/>
        <s v="2443814314713906" u="1"/>
        <s v="8743814314713917" u="1"/>
        <s v="8543814314713929" u="1"/>
        <s v="8743814314713969" u="1"/>
        <s v="7343814314713958" u="1"/>
        <s v="2743814314713972" u="1"/>
        <s v="2943814314713990" u="1"/>
        <s v="4143814314713986" u="1"/>
        <s v="7343814314714002" u="1"/>
        <s v="3943814314714079" u="1"/>
        <s v="7943814314714058" u="1"/>
        <s v="0143814314714068" u="1"/>
        <s v="5143814314714020" u="1"/>
        <s v="9243814314714317" u="1"/>
        <s v="1343814314714016" u="1"/>
        <s v="2943814314714136" u="1"/>
        <s v="1343814314714143" u="1"/>
        <s v="5643814314714118" u="1"/>
        <s v="2943814314714107" u="1"/>
        <s v="0643814314714231" u="1"/>
        <s v="2943814314714303" u="1"/>
        <s v="3243814314714297" u="1"/>
        <s v="7443814314714275" u="1"/>
        <s v="7943814314714283" u="1"/>
        <s v="3043814314714263" u="1"/>
        <s v="7443814314714166" u="1"/>
        <s v="6743814314714156" u="1"/>
        <s v="1343814314714189" u="1"/>
        <s v="7043814314714207" u="1"/>
        <s v="8843814314714190" u="1"/>
        <s v="8343814314714175" u="1"/>
        <s v="1343814314714212" u="1"/>
        <s v="2143814314714098" u="1"/>
        <s v="1743814314714424" u="1"/>
        <s v="1343814314714431" u="1"/>
        <s v="3043814314714418" u="1"/>
        <s v="9243814314714398" u="1"/>
        <s v="3343814314714639" u="1"/>
        <s v="3343814314714328" u="1"/>
        <s v="8543814314714388" u="1"/>
        <s v="6443814314714355" u="1"/>
        <s v="4543814314714685" u="1"/>
        <s v="4143814314714911" u="1"/>
        <s v="8643814314714903" u="1"/>
        <s v="5943814314714938" u="1"/>
        <s v="8743814314714848" u="1"/>
        <s v="4543814314715005" u="1"/>
        <s v="3743814314715125" u="1"/>
        <s v="1743814314715142" u="1"/>
        <s v="5843814314715112" u="1"/>
        <s v="8643814314715229" u="1"/>
        <s v="3743814314715391" u="1"/>
        <s v="1843814314715369" u="1"/>
        <s v="1843814314715290" u="1"/>
        <s v="1843814314715588" u="1"/>
        <s v="3343814314717599" u="1"/>
        <s v="2443814314715463" u="1"/>
        <s v="3743814314714984" u="1"/>
        <s v="4543814314714991" u="1"/>
        <s v="5043814314715425" u="1"/>
        <s v="5943814314715443" u="1"/>
        <s v="5943814314715719" u="1"/>
        <s v="3743814314715736" u="1"/>
        <s v="6243814314715870" u="1"/>
        <s v="7643814314716217" u="1"/>
        <s v="8643814314716241" u="1"/>
        <s v="8743814314716065" u="1"/>
        <s v="6243814314716074" u="1"/>
        <s v="1843814314716375" u="1"/>
        <s v="7643814314716534" u="1"/>
        <s v="4143814314716462" u="1"/>
        <s v="4143814314716859" u="1"/>
        <s v="6243814314716834" u="1"/>
        <s v="6243814314716892" u="1"/>
        <s v="4543814314716639" u="1"/>
        <s v="8043814314716657" u="1"/>
        <s v="5943814314716702" u="1"/>
        <s v="5943814314716748" u="1"/>
        <s v="4143814314716796" u="1"/>
        <s v="3743814314716771" u="1"/>
        <s v="6243814314716932" u="1"/>
        <s v="3743814314716961" u="1"/>
        <s v="1843814314716974" u="1"/>
        <s v="7943814314717035" u="1"/>
        <s v="1843814314717029" u="1"/>
        <s v="1743814314717067" u="1"/>
        <s v="3743814314717085" u="1"/>
        <s v="8643814314717293" u="1"/>
        <s v="6243814314717275" u="1"/>
        <s v="8643814314717402" u="1"/>
        <s v="3343814314717495" u="1"/>
        <s v="5943814314717662" u="1"/>
        <s v="8743814314717641" u="1"/>
        <s v="1643814314717548" u="1"/>
        <s v="8343814314717671" u="1"/>
        <s v="3643814314717825" u="1"/>
        <s v="8543814314717866" u="1"/>
        <s v="1143814314718057" u="1"/>
        <s v="8543814314718090" u="1"/>
        <s v="4043814314718125" u="1"/>
        <s v="3143814314717818" u="1"/>
        <s v="6243814314713108" u="1"/>
        <s v="3843814314714036" u="1"/>
        <s v="3443814314714256" u="1"/>
        <s v="6243814314714546" u="1"/>
        <s v="8743814314714693" u="1"/>
        <s v="1543814314715908" u="1"/>
        <s v="6243814314716886" u="1"/>
        <s v="6243814314716949" u="1"/>
        <s v="6243814314717172" u="1"/>
        <s v="6924000041432155" u="1"/>
        <s v="4043814314717776" u="1"/>
        <s v="3843814314714226" u="1"/>
        <s v="1443814314714612" u="1"/>
        <s v="2743814314716610" u="1"/>
        <s v="2043814314717838" u="1"/>
        <s v="6243814314714454" u="1"/>
        <s v="4243814314718228" u="1"/>
        <s v="9143814314718245" u="1"/>
        <s v="8343814314718215" u="1"/>
        <s v="2943814314718303" u="1"/>
        <s v="2943814314711695" u="1"/>
        <s v="6543814314711755" u="1"/>
        <s v="2943814314711171" u="1"/>
        <s v="3143814314717801" u="1"/>
        <s v="0343814314710338" u="1"/>
        <s v="9443814314714046" u="1"/>
        <s v="7543814314714128" u="1"/>
        <s v="7543814314714400" u="1"/>
        <s v="2943814314714672" u="1"/>
        <s v="1343814314710448" u="1"/>
        <s v="3143814314715480" u="1"/>
        <s v="1343814314712402" u="1"/>
        <s v="2943814314716310" u="1"/>
        <s v="2943814314716401" u="1"/>
        <s v="5943814314710633" u="1"/>
        <s v="6924000041440514" u="1"/>
        <s v="2943814314717228" u="1"/>
        <s v="3843814314710094" u="1"/>
        <s v="4043814314710246" u="1"/>
        <s v="0943814314718325" u="1"/>
        <s v="3043814314718384" u="1"/>
        <s v="8343814314718377" u="1"/>
        <s v="6243814314717264" u="1"/>
        <s v="2183814314001137" u="1"/>
        <s v="5943814314718489" u="1"/>
        <s v="0643814314718755" u="1"/>
        <s v="7743814314718433" u="1"/>
        <s v="4543814314718576" u="1"/>
        <s v="0943814314718348" u="1"/>
        <s v="1643814314718364" u="1"/>
        <s v="7943814314718265" u="1"/>
        <s v="5743814314718410" u="1"/>
        <s v="3317777514351517" u="1"/>
        <s v="3143814314718628" u="1"/>
        <s v="2183814314001097" u="1"/>
        <s v="0643814314718761" u="1"/>
        <s v="0643814314718670" u="1"/>
        <s v="4543814314718651" u="1"/>
        <s v="2183814314001143" u="1"/>
        <s v="7543814314719170" u="1"/>
        <s v="7543814314718779" u="1"/>
        <s v="0643814314718784" u="1"/>
        <s v="6943814314719207" u="1"/>
        <s v="7543814314718399" u="1"/>
        <s v="5143814314718802" u="1"/>
        <s v="1943814314718527" u="1"/>
        <s v="4143814314718502" u="1"/>
        <s v="5043814314718713" u="1"/>
        <s v="6243814314719258" u="1"/>
        <s v="8943814314719145" u="1"/>
        <s v="5443814314718551" u="1"/>
        <s v="4543814314719030" u="1"/>
        <s v="8243814314719069" u="1"/>
        <s v="9543814314719112" u="1"/>
        <s v="3543814314719300" u="1"/>
        <s v="8243814314719075" u="1"/>
        <s v="2143814314719288" u="1"/>
        <s v="5043814314718696" u="1"/>
        <s v="1643814314719329" u="1"/>
        <s v="5243814314719355" u="1"/>
        <s v="6243814314719275" u="1"/>
        <s v="8143814314719245" u="1"/>
        <s v="0443814314719375" u="1"/>
        <s v="4543814314718668" u="1"/>
        <s v="1343814314719212" u="1"/>
        <s v="3343814314719334" u="1"/>
        <s v="9543814314719129" u="1"/>
        <s v="7743814314719387" u="1"/>
        <s v="5143814314718819" u="1"/>
        <s v="5143814314719566" u="1"/>
        <s v="2120237064575704" u="1"/>
        <s v="4043814314719545" u="1"/>
        <s v="2183814314001172" u="1"/>
        <s v="2183814314001150" u="1"/>
        <s v="7543814314719629" u="1"/>
        <s v="5143814314719612" u="1"/>
        <s v="1543814314719592" u="1"/>
        <s v="9243814314719749" u="1"/>
        <s v="2943814314719482" u="1"/>
        <s v="0543814314719516" u="1"/>
        <s v="4043814314719534" u="1"/>
        <s v="1743814314719500" u="1"/>
        <s v="4443814314719475" u="1"/>
        <s v="3443814314719580" u="1"/>
        <s v="5143814314719802" u="1"/>
        <s v="2943814314719453" u="1"/>
        <s v="2943814314719764" u="1"/>
        <s v="6243814314719644" u="1"/>
        <s v="6743814314719710" u="1"/>
        <s v="2043814314720011" u="1"/>
        <s v="8343814314719636" u="1"/>
        <s v="8743814314720292" u="1"/>
        <s v="2183814314001195" u="1"/>
        <s v="7543814314720188" u="1"/>
        <s v="7543814314720194" u="1"/>
        <s v="5143814314720009" u="1"/>
        <s v="2943814314719775" u="1"/>
        <s v="4543814314720090" u="1"/>
        <s v="4443814314719677" u="1"/>
        <s v="8643814314720145" u="1"/>
        <s v="1743814314719574" u="1"/>
        <s v="6743814314719732" u="1"/>
        <s v="3743814314719696" u="1"/>
        <s v="2043814314720070" u="1"/>
        <s v="8543814314720338" u="1"/>
        <s v="6543814314719755" u="1"/>
        <s v="6443814314720369" u="1"/>
        <s v="8543814314720420" u="1"/>
        <s v="5343814314720441" u="1"/>
        <s v="8143814314720437" u="1"/>
        <s v="8743814314720257" u="1"/>
        <s v="8643814314720116" u="1"/>
        <s v="3143814314720405" u="1"/>
        <s v="2243814314720172" u="1"/>
        <s v="6743814314719703" u="1"/>
        <s v="3043814314720461" u="1"/>
        <s v="2043814314720034" u="1"/>
        <s v="2943814314720167" u="1"/>
        <s v="3743814314720836" u="1"/>
        <s v="6443814314720882" u="1"/>
        <s v="2943814314721023" u="1"/>
        <s v="3443814314720870" u="1"/>
        <s v="5243814314720985" u="1"/>
        <s v="4543814314721054" u="1"/>
        <s v="2643814314720948" u="1"/>
        <s v="1243814314721004" u="1"/>
        <s v="2120235014367234" u="1"/>
        <s v="0943814314721085" u="1"/>
        <s v="4443814314721092" u="1"/>
        <s v="6443814314720916" u="1"/>
        <s v="2183814314001212" u="1"/>
        <s v="1643814314721135" u="1"/>
        <s v="0943814314721074" u="1"/>
        <s v="5143814314721171" u="1"/>
        <s v="4043814314721162" u="1"/>
        <s v="4443814314721110" u="1"/>
        <s v="4543814314721238" u="1"/>
        <s v="2120235014369990" u="1"/>
        <s v="2183814314001235" u="1"/>
        <s v="7543814314721326" u="1"/>
        <s v="7443814314721335" u="1"/>
        <s v="5943814314721353" u="1"/>
        <s v="7243814314721249" u="1"/>
        <s v="5043814314721289" u="1"/>
        <s v="8643814314721312" u="1"/>
        <s v="3843814314721384" u="1"/>
        <s v="1143814314721295" u="1"/>
        <s v="6843814314721535" u="1"/>
        <s v="3243814314721437" u="1"/>
        <s v="3743814314721519" u="1"/>
        <s v="9143814314721547" u="1"/>
        <s v="2943814314721392" u="1"/>
        <s v="8343814314721425" u="1"/>
        <s v="3543814314721400" u="1"/>
        <s v="2143814314721445" u="1"/>
        <s v="0143814314721491" u="1"/>
        <s v="3143814314721452" u="1"/>
        <s v="9343814314721414" u="1"/>
        <s v="6243814314721479" u="1"/>
        <s v="2183814314001241" u="1"/>
        <s v="2183814314001258" u="1"/>
        <s v="6643814314711055" u="1"/>
        <s v="2183814314001264" u="1"/>
        <s v="6843814314721615" u="1"/>
        <s v="3443814314721609" u="1"/>
        <s v="0143814314721583" u="1"/>
        <s v="9143814314721708" u="1"/>
        <s v="8643814314721577" u="1"/>
        <s v="1343814314721630" u="1"/>
        <s v="6443814314721670" u="1"/>
        <s v="3043814314721789" u="1"/>
        <s v="4043814314721749" u="1"/>
        <s v="2943814314721772" u="1"/>
        <s v="4043814314721657" u="1"/>
        <s v="7543814314721793" u="1"/>
        <s v="2123931000733092" u="1"/>
        <s v="2124040009999572" u="1"/>
        <s v="6343814314721902" u="1"/>
        <s v="7543814314721977" u="1"/>
        <s v="0643814314721924" u="1"/>
        <s v="2943814314721940" u="1"/>
        <s v="6743814314721960" u="1"/>
        <s v="0343814314721997" u="1"/>
        <s v="9543814314722016" u="1"/>
        <s v="2183815771000075" u="1"/>
        <s v="1343814314649652" u="1"/>
        <s v="7543814314651075" u="1"/>
        <s v="9343814314651105" u="1"/>
        <s v="5643814314650890" u="1"/>
        <s v="9443814314651027" u="1"/>
        <s v="7243814314653263" u="1"/>
        <s v="3343814314652015" u="1"/>
        <s v="2143814314654131" u="1"/>
        <s v="9343814314654170" u="1"/>
        <s v="3143814314652206" u="1"/>
        <s v="7843814314652090" u="1"/>
        <s v="3143814314652530" u="1"/>
        <s v="7543814314652173" u="1"/>
        <s v="8543814314652710" u="1"/>
        <s v="8343814314651928" u="1"/>
        <s v="4043814314654475" u="1"/>
        <s v="3743814314652965" u="1"/>
        <s v="8343814314652060" u="1"/>
        <s v="6443814314652285" u="1"/>
        <s v="3143814314656189" u="1"/>
        <s v="7643814314657302" u="1"/>
        <s v="0143814314655654" u="1"/>
        <s v="0643814314657264" u="1"/>
        <s v="6743814314657074" u="1"/>
        <s v="0643814314657385" u="1"/>
        <s v="6343814314657220" u="1"/>
        <s v="2943814314656463" u="1"/>
        <s v="7543814314654864" u="1"/>
        <s v="7843814314656371" u="1"/>
        <s v="1443814314655674" u="1"/>
        <s v="3143814314656275" u="1"/>
        <s v="2143814314654908" u="1"/>
        <s v="7543814314656806" u="1"/>
        <s v="3243814314655451" u="1"/>
        <s v="0243814314655030" u="1"/>
        <s v="7843814314656428" u="1"/>
        <s v="4543814314656586" u="1"/>
        <s v="6943814314656735" u="1"/>
        <s v="1443814314655737" u="1"/>
        <s v="7543814314655311" u="1"/>
        <s v="7243814314655499" u="1"/>
        <s v="3443814314657139" u="1"/>
        <s v="3143814314657327" u="1"/>
        <s v="3043814314656280" u="1"/>
        <s v="7843814314656653" u="1"/>
        <s v="0643814314657166" u="1"/>
        <s v="7843814314656912" u="1"/>
        <s v="5043814314656781" u="1"/>
        <s v="3743814314655350" u="1"/>
        <s v="7543814314654956" u="1"/>
        <s v="5843814314657590" u="1"/>
        <s v="6543814314657685" u="1"/>
        <s v="0243814314657743" u="1"/>
        <s v="8543814314657127" u="1"/>
        <s v="6243814314655873" u="1"/>
        <s v="0643814314659150" u="1"/>
        <s v="1343814314658838" u="1"/>
        <s v="4143814314659057" u="1"/>
        <s v="6043814314658205" u="1"/>
        <s v="1343814314658855" u="1"/>
        <s v="0843814314659205" u="1"/>
        <s v="7343814314658409" u="1"/>
        <s v="3643814314659369" u="1"/>
        <s v="8443814314659073" u="1"/>
        <s v="7417777511453438" u="1"/>
        <s v="3443814314659272" u="1"/>
        <s v="9243814314659189" u="1"/>
        <s v="3243814314659664" u="1"/>
        <s v="3143814314660024" u="1"/>
        <s v="1943814314659905" u="1"/>
        <s v="7443814314660450" u="1"/>
        <s v="0143814314659251" u="1"/>
        <s v="6243814314660414" u="1"/>
        <s v="7543814314659432" u="1"/>
        <s v="3043814314658929" u="1"/>
        <s v="7143814314660308" u="1"/>
        <s v="0743814314659756" u="1"/>
        <s v="5943814314660288" u="1"/>
        <s v="1443814314660215" u="1"/>
        <s v="6443814314660275" u="1"/>
        <s v="0643814314659857" u="1"/>
        <s v="4943814314660564" u="1"/>
        <s v="8543814314659778" u="1"/>
        <s v="8343814314659992" u="1"/>
        <s v="8343814314660251" u="1"/>
        <s v="0643814314660053" u="1"/>
        <s v="7543814314660336" u="1"/>
        <s v="3843814314661526" u="1"/>
        <s v="9143814314661407" u="1"/>
        <s v="5143814314660388" u="1"/>
        <s v="7743814314660572" u="1"/>
        <s v="7443814314660506" u="1"/>
        <s v="0943814314660625" u="1"/>
        <s v="7443814314661541" u="1"/>
        <s v="3143814314661502" u="1"/>
        <s v="2120237064085915" u="1"/>
        <s v="2124017007409555" u="1"/>
        <s v="2124011001576960" u="1"/>
        <s v="7643814314661696" u="1"/>
        <s v="2943814314661033" u="1"/>
        <s v="2443814314661025" u="1"/>
        <s v="3543814314660835" u="1"/>
        <s v="3743814314660881" u="1"/>
        <s v="8243814314660939" u="1"/>
        <s v="4043814314661932" u="1"/>
        <s v="2183814314000845" u="1"/>
        <s v="2120236025402167" u="1"/>
        <s v="5917777304913633" u="1"/>
        <s v="9243814314649430" u="1"/>
        <s v="4743814314662449" u="1"/>
        <s v="6043814314661812" u="1"/>
        <s v="0643814314661329" u="1"/>
        <s v="6943814314652816" u="1"/>
        <s v="7543814314658750" u="1"/>
        <s v="0343814314652642" u="1"/>
        <s v="8243814314660945" u="1"/>
        <s v="1343814314658314" u="1"/>
        <s v="7443814314662495" u="1"/>
        <s v="7543814314655370" u="1"/>
        <s v="3343814314662536" u="1"/>
        <s v="3043814314662420" u="1"/>
        <s v="7843814314656388" u="1"/>
        <s v="3343814314652027" u="1"/>
        <s v="4343814314662393" u="1"/>
        <s v="7343814314661953" u="1"/>
        <s v="5443814314652774" u="1"/>
        <s v="2943814314658785" u="1"/>
        <s v="3543814314660841" u="1"/>
        <s v="2943814314660407" u="1"/>
        <s v="4543814314652230" u="1"/>
        <s v="8143814314649909" u="1"/>
        <s v="1743814314661442" u="1"/>
        <s v="1843814314659949" u="1"/>
        <s v="3543814314658879" u="1"/>
        <s v="1043814314662251" u="1"/>
        <s v="7643814314661680" u="1"/>
        <s v="9243814314662767" u="1"/>
        <s v="1143814314661893" u="1"/>
        <s v="3743814314655337" u="1"/>
        <s v="8743814314660313" u="1"/>
        <s v="7843814314656699" u="1"/>
        <s v="4743814314661386" u="1"/>
        <s v="2943814314649835" u="1"/>
        <s v="9243814314656759" u="1"/>
        <s v="4843814314657571" u="1"/>
        <s v="4243814314661148" u="1"/>
        <s v="7543814314652155" u="1"/>
        <s v="6643814314662747" u="1"/>
        <s v="3643814314649747" u="1"/>
        <s v="0743814314660637" u="1"/>
        <s v="5843814314657605" u="1"/>
        <s v="7843814314658797" u="1"/>
        <s v="1343814314658844" u="1"/>
        <s v="4543814314652413" u="1"/>
        <s v="0843814314659190" u="1"/>
        <s v="9143814314656618" u="1"/>
        <s v="6543814314657662" u="1"/>
        <s v="4943814314657274" u="1"/>
        <s v="6843814314657946" u="1"/>
        <s v="9543814314658986" u="1"/>
        <s v="6143814314657565" u="1"/>
        <s v="5643814314662500" u="1"/>
        <s v="8443814314658764" u="1"/>
        <s v="4443814314649783" u="1"/>
        <s v="5143814314655207" u="1"/>
        <s v="6743814314661185" u="1"/>
        <s v="9543814314658001" u="1"/>
        <s v="1343814314660805" u="1"/>
        <s v="3143814314660295" u="1"/>
        <s v="2243814314660907" u="1"/>
        <s v="9543814314653100" u="1"/>
        <s v="3343814314653413" u="1"/>
        <s v="4443814314660919" u="1"/>
        <s v="5943814314662030" u="1"/>
        <s v="2643814314652639" u="1"/>
        <s v="3543814314660829" u="1"/>
        <s v="6743814314652598" u="1"/>
        <s v="1443814314662457" u="1"/>
        <s v="7843814314657405" u="1"/>
        <s v="6943814314661346" u="1"/>
        <s v="3743814314649970" u="1"/>
        <s v="9543814314658462" u="1"/>
        <s v="2343814314662167" u="1"/>
        <s v="7843814314656411" u="1"/>
        <s v="4043814314661074" u="1"/>
        <s v="7543814314662808" u="1"/>
        <s v="7843814314662885" u="1"/>
        <s v="2443814314662187" u="1"/>
        <s v="4443814314652399" u="1"/>
        <s v="4143814314659028" u="1"/>
        <s v="5043814314661218" u="1"/>
        <s v="7643814314661655" u="1"/>
        <s v="8343814314662026" u="1"/>
        <s v="5643814314655295" u="1"/>
        <s v="2643814314660434" u="1"/>
        <s v="3343814314658528" u="1"/>
        <s v="7443814314662541" u="1"/>
        <s v="4443814314655232" u="1"/>
        <s v="2243814314658243" u="1"/>
        <s v="3543814314658482" u="1"/>
        <s v="4343814314661289" u="1"/>
        <s v="7143814314662821" u="1"/>
        <s v="8343814314660135" u="1"/>
        <s v="4243814314652682" u="1"/>
        <s v="7843814314652105" u="1"/>
        <s v="3743814314660875" u="1"/>
        <s v="3143814314652546" u="1"/>
        <s v="1743814314662056" u="1"/>
        <s v="6543814314662525" u="1"/>
        <s v="1243814314660982" u="1"/>
        <s v="7643814314661125" u="1"/>
        <s v="6743814314661099" u="1"/>
        <s v="6043814314658194" u="1"/>
        <s v="4543814314649768" u="1"/>
        <s v="3643814314659381" u="1"/>
        <s v="1443814314655812" u="1"/>
        <s v="6943814314656724" u="1"/>
        <s v="5143814314653005" u="1"/>
        <s v="8343814314662124" u="1"/>
        <s v="3343814314659868" u="1"/>
        <s v="3143814314660427" u="1"/>
        <s v="8443814314659096" u="1"/>
        <s v="7343814314660580" u="1"/>
        <s v="3543814314661052" u="1"/>
        <s v="1443814314655750" u="1"/>
        <s v="1643814314661779" u="1"/>
        <s v="9243814314656995" u="1"/>
        <s v="7543814314660745" u="1"/>
        <s v="1843814314649924" u="1"/>
        <s v="1343814314659285" u="1"/>
        <s v="8543814314652703" u="1"/>
        <s v="0343814314657204" u="1"/>
        <s v="7443814314660656" u="1"/>
        <s v="1743814314649524" u="1"/>
        <s v="6743814314661590" u="1"/>
        <s v="6843814314661270" u="1"/>
        <s v="3843814314661785" u="1"/>
        <s v="6843814314659295" u="1"/>
        <s v="9243814314657051" u="1"/>
        <s v="6843814314649875" u="1"/>
        <s v="3543814314649675" u="1"/>
        <s v="1143814314661461" u="1"/>
        <s v="3843814314656484" u="1"/>
        <s v="6943814314656321" u="1"/>
        <s v="5643814314661672" u="1"/>
        <s v="7443814314660691" u="1"/>
        <s v="8043814314650074" u="1"/>
        <s v="8343814314652076" u="1"/>
        <s v="4443814314658930" u="1"/>
        <s v="4443814314659883" u="1"/>
        <s v="9243814314662780" u="1"/>
        <s v="8743814314657242" u="1"/>
        <s v="6543814314661756" u="1"/>
        <s v="8343814314659970" u="1"/>
        <s v="2143814314662732" u="1"/>
        <s v="6343814314655639" u="1"/>
        <s v="2743814314660615" u="1"/>
        <s v="5643814314649541" u="1"/>
        <s v="7843814314656929" u="1"/>
        <s v="2143814314662703" u="1"/>
        <s v="2643814314653576" u="1"/>
        <s v="2543814314657798" u="1"/>
        <s v="7443814314653135" u="1"/>
        <s v="7943814314655910" u="1"/>
        <s v="6243814314655867" u="1"/>
        <s v="7543814314659403" u="1"/>
        <s v="9543814314653053" u="1"/>
        <s v="6743814314649469" u="1"/>
        <s v="6943814314661162" u="1"/>
        <s v="3143814314649810" u="1"/>
        <s v="2743814314657475" u="1"/>
        <s v="3443814314657145" u="1"/>
        <s v="1443814314657461" u="1"/>
        <s v="5043814314662955" u="1"/>
        <s v="9243814314662375" u="1"/>
        <s v="4943814314662300" u="1"/>
        <s v="7143814314649720" u="1"/>
        <s v="8343814314660245" u="1"/>
        <s v="1143814314649930" u="1"/>
        <s v="8343814314662084" u="1"/>
        <s v="4443814314662840" u="1"/>
        <s v="1443814314660117" u="1"/>
        <s v="7443814314662909" u="1"/>
        <s v="0643814314652448" u="1"/>
        <s v="1343814314660662" u="1"/>
        <s v="6243814314662149" u="1"/>
        <s v="7543814314653547" u="1"/>
        <s v="5043814314662587" u="1"/>
        <s v="3243814314659923" u="1"/>
        <s v="3543814314658044" u="1"/>
        <s v="5143814314657069" u="1"/>
        <s v="1343814314659343" u="1"/>
        <s v="7643814314661483" u="1"/>
        <s v="5943814314653234" u="1"/>
        <s v="7543814314660866" u="1"/>
        <s v="4443814314660990" u="1"/>
        <s v="5643814314658170" u="1"/>
        <s v="1343814314649630" u="1"/>
        <s v="0643814314657189" u="1"/>
        <s v="3743814314652959" u="1"/>
        <s v="4943814314660783" u="1"/>
        <s v="1443814314661238" u="1"/>
        <s v="6443814314658233" u="1"/>
        <s v="3143814314662577" u="1"/>
        <s v="5343814314656299" u="1"/>
        <s v="5343814314657823" u="1"/>
        <s v="7543814314661105" u="1"/>
        <s v="5643814314661983" u="1"/>
        <s v="6443814314658423" u="1"/>
        <s v="8343814314659842" u="1"/>
        <s v="7643814314655262" u="1"/>
        <s v="9343814314655923" u="1"/>
        <s v="2643814314660470" u="1"/>
        <s v="0343814314649645" u="1"/>
        <s v="2120234017092124" u="1"/>
        <s v="2124011001577745" u="1"/>
        <s v="7543814314662365" u="1"/>
        <s v="9143814314662298" u="1"/>
        <s v="7543814314661255" u="1"/>
        <s v="4343814314661393" u="1"/>
        <s v="7543814314657616" u="1"/>
        <s v="3343814314659570" u="1"/>
        <s v="3143814314659955" u="1"/>
        <s v="7543814314660682" u="1"/>
        <s v="7543814314653115" u="1"/>
        <s v="7543814314656812" u="1"/>
        <s v="8343814314661971" u="1"/>
        <s v="7143814314657865" u="1"/>
        <s v="7543814314650017" u="1"/>
        <s v="3143814314663139" u="1"/>
        <s v="7543814314661825" u="1"/>
        <s v="0643814314660035" u="1"/>
        <s v="8643814314663615" u="1"/>
        <s v="1143814314649508" u="1"/>
        <s v="7543814314661618" u="1"/>
        <s v="2943814314661420" u="1"/>
        <s v="7543814314661209" u="1"/>
        <s v="6443814314663505" u="1"/>
        <s v="7543814314661561" u="1"/>
        <s v="7843814314663269" u="1"/>
        <s v="7543814314656835" u="1"/>
        <s v="7543814314654403" u="1"/>
        <s v="7543814314652725" u="1"/>
        <s v="7543814314662866" u="1"/>
        <s v="6843814314663447" u="1"/>
        <s v="8343814314660095" u="1"/>
        <s v="7543814314657812" u="1"/>
        <s v="7543814314649706" u="1"/>
        <s v="7543814314652864" u="1"/>
        <s v="5143814314662601" u="1"/>
        <s v="5643814314662073" u="1"/>
        <s v="7543814314654410" u="1"/>
        <s v="7543814314659005" u="1"/>
        <s v="4043814314662644" u="1"/>
        <s v="7543814314653155" u="1"/>
        <s v="7543814314661578" u="1"/>
        <s v="7543814314654155" u="1"/>
        <s v="5443814314662684" u="1"/>
        <s v="7543814314655180" u="1"/>
        <s v="7543814314657841" u="1"/>
        <s v="7543814314661850" u="1"/>
        <s v="6343814314662359" u="1"/>
        <s v="4043814314661926" u="1"/>
        <s v="6343814314662320" u="1"/>
        <s v="8043814314659609" u="1"/>
        <s v="2183814314000857" u="1"/>
        <s v="2124023009750964" u="1"/>
        <s v="3017777404819809" u="1"/>
        <s v="9243814314664312" u="1"/>
        <s v="9243814314664485" u="1"/>
        <s v="6043814314661806" u="1"/>
        <s v="6943814314652800" u="1"/>
        <s v="0343814314652665" u="1"/>
        <s v="8243814314660968" u="1"/>
        <s v="4443814314655255" u="1"/>
        <s v="9243814314663456" u="1"/>
        <s v="2643814314653455" u="1"/>
        <s v="1343814314658308" u="1"/>
        <s v="7443814314666339" u="1"/>
        <s v="7443814314662466" u="1"/>
        <s v="6643814314665190" u="1"/>
        <s v="7543814314654875" u="1"/>
        <s v="3843814314655600" u="1"/>
        <s v="5943814314664052" u="1"/>
        <s v="6743814314654258" u="1"/>
        <s v="3843814314664175" u="1"/>
        <s v="7543814314657645" u="1"/>
        <s v="5043814314655723" u="1"/>
        <s v="9543814314663078" u="1"/>
        <s v="2243814314664308" u="1"/>
        <s v="9443814314666473" u="1"/>
        <s v="7843814314656394" u="1"/>
        <s v="1343814314651160" u="1"/>
        <s v="1443814314660209" u="1"/>
        <s v="7343814314661947" u="1"/>
        <s v="3143814314656264" u="1"/>
        <s v="5443814314665488" u="1"/>
        <s v="2943814314658774" u="1"/>
        <s v="3343814314659563" u="1"/>
        <s v="2943814314663649" u="1"/>
        <s v="4543814314652223" u="1"/>
        <s v="2143814314654148" u="1"/>
        <s v="2143814314654914" u="1"/>
        <s v="6243814314656239" u="1"/>
        <s v="2943814314665223" u="1"/>
        <s v="1243814314651536" u="1"/>
        <s v="1843814314659932" u="1"/>
        <s v="4443814314664395" u="1"/>
        <s v="3543814314658885" u="1"/>
        <s v="7643814314661707" u="1"/>
        <s v="5043814314664414" u="1"/>
        <s v="8543814314664953" u="1"/>
        <s v="4743814314651833" u="1"/>
        <s v="7543814314665394" u="1"/>
        <s v="5843814314655796" u="1"/>
        <s v="3343814314651413" u="1"/>
        <s v="7543814314655005" u="1"/>
        <s v="7343814314665573" u="1"/>
        <s v="7543814314665561" u="1"/>
        <s v="3743814314655343" u="1"/>
        <s v="8743814314660320" u="1"/>
        <s v="3343814314664248" u="1"/>
        <s v="7543814314651645" u="1"/>
        <s v="7843814314656700" u="1"/>
        <s v="9243814314656742" u="1"/>
        <s v="7843814314663925" u="1"/>
        <s v="2143814314655471" u="1"/>
        <s v="4843814314657588" u="1"/>
        <s v="7543814314654940" u="1"/>
        <s v="1343814314653026" u="1"/>
        <s v="2943814314664355" u="1"/>
        <s v="3043814314665102" u="1"/>
        <s v="3443814314665602" u="1"/>
        <s v="8343814314651970" u="1"/>
        <s v="7143814314657859" u="1"/>
        <s v="3143814314656206" u="1"/>
        <s v="6943814314652747" u="1"/>
        <s v="9343814314654192" u="1"/>
        <s v="7543814314651069" u="1"/>
        <s v="9143814314651808" u="1"/>
        <s v="7543814314663578" u="1"/>
        <s v="3543814314665265" u="1"/>
        <s v="1243814314664935" u="1"/>
        <s v="7843814314658825" u="1"/>
        <s v="3043814314664465" u="1"/>
        <s v="1343814314658867" u="1"/>
        <s v="7543814314661048" u="1"/>
        <s v="7543814314653829" u="1"/>
        <s v="1343814314651913" u="1"/>
        <s v="4543814314652407" u="1"/>
        <s v="7643814314657291" u="1"/>
        <s v="0843814314659223" u="1"/>
        <s v="7543814314653363" u="1"/>
        <s v="9143814314656601" u="1"/>
        <s v="7543814314651697" u="1"/>
        <s v="9343814314651128" u="1"/>
        <s v="4443814314665188" u="1"/>
        <s v="1943814314655715" u="1"/>
        <s v="6943814314665058" u="1"/>
        <s v="1943814314664840" u="1"/>
        <s v="4043814314664720" u="1"/>
        <s v="1943814314653635" u="1"/>
        <s v="4943814314657285" u="1"/>
        <s v="3143814314663168" u="1"/>
        <s v="6843814314664862" u="1"/>
        <s v="9543814314658970" u="1"/>
        <s v="7743814314651472" u="1"/>
        <s v="6143814314657559" u="1"/>
        <s v="1743814314665321" u="1"/>
        <s v="3843814314666428" u="1"/>
        <s v="5143814314655213" u="1"/>
        <s v="6743814314661174" u="1"/>
        <s v="9543814314657992" u="1"/>
        <s v="6743814314663024" u="1"/>
        <s v="7343814314665291" u="1"/>
        <s v="7443814314663790" u="1"/>
        <s v="1343814314660790" u="1"/>
        <s v="8043814314663548" u="1"/>
        <s v="2243814314660896" u="1"/>
        <s v="9543814314653099" u="1"/>
        <s v="0243814314657737" u="1"/>
        <s v="3343814314653407" u="1"/>
        <s v="9243814314664669" u="1"/>
        <s v="4443814314660925" u="1"/>
        <s v="7043814314654380" u="1"/>
        <s v="3943814314654826" u="1"/>
        <s v="9143814314665148" u="1"/>
        <s v="3843814314655708" u="1"/>
        <s v="5943814314662046" u="1"/>
        <s v="7543814314662935" u="1"/>
        <s v="9543814314654842" u="1"/>
        <s v="2643814314652622" u="1"/>
        <s v="7543814314663751" u="1"/>
        <s v="3543814314660812" u="1"/>
        <s v="0243814314655017" u="1"/>
        <s v="6743814314652581" u="1"/>
        <s v="7843814314657428" u="1"/>
        <s v="5043814314662980" u="1"/>
        <s v="2143814314664381" u="1"/>
        <s v="8643814314663604" u="1"/>
        <s v="9543814314658456" u="1"/>
        <s v="2343814314662155" u="1"/>
        <s v="4443814314659890" u="1"/>
        <s v="4043814314661085" u="1"/>
        <s v="3843814314664808" u="1"/>
        <s v="7543814314664434" u="1"/>
        <s v="7543814314655173" u="1"/>
        <s v="3443814314656548" u="1"/>
        <s v="6743814314654720" u="1"/>
        <s v="2443814314662193" u="1"/>
        <s v="6743814314657085" u="1"/>
        <s v="3343814314663951" u="1"/>
        <s v="4143814314659034" u="1"/>
        <s v="5043814314661224" u="1"/>
        <s v="7543814314661624" u="1"/>
        <s v="7643814314661644" u="1"/>
        <s v="8343814314662010" u="1"/>
        <s v="3143814314652195" u="1"/>
        <s v="5643814314655284" u="1"/>
        <s v="3343814314658511" u="1"/>
        <s v="7043814314661536" u="1"/>
        <s v="4443814314655226" u="1"/>
        <s v="3543814314658499" u="1"/>
        <s v="2243814314666366" u="1"/>
        <s v="8343814314660124" u="1"/>
        <s v="1443814314663215" u="1"/>
        <s v="3143814314666404" u="1"/>
        <s v="4243814314652676" u="1"/>
        <s v="1743814314653320" u="1"/>
        <s v="6543814314662514" u="1"/>
        <s v="6143814314664331" u="1"/>
        <s v="7643814314651193" u="1"/>
        <s v="7843814314663298" u="1"/>
        <s v="1243814314660976" u="1"/>
        <s v="1443814314664895" u="1"/>
        <s v="4043814314665454" u="1"/>
        <s v="1443814314655829" u="1"/>
        <s v="6643814314664592" u="1"/>
        <s v="6943814314654309" u="1"/>
        <s v="8343814314662118" u="1"/>
        <s v="8443814314659080" u="1"/>
        <s v="7443814314660512" u="1"/>
        <s v="4943814314663345" u="1"/>
        <s v="7343814314660607" u="1"/>
        <s v="9243814314664617" u="1"/>
        <s v="8343814314664285" u="1"/>
        <s v="1343814314664640" u="1"/>
        <s v="1443814314655743" u="1"/>
        <s v="1643814314661762" u="1"/>
        <s v="8443814314653672" u="1"/>
        <s v="6443814314663523" u="1"/>
        <s v="7443814314654619" u="1"/>
        <s v="7243814314653270" u="1"/>
        <s v="7543814314660739" u="1"/>
        <s v="7543814314665169" u="1"/>
        <s v="0343814314657193" u="1"/>
        <s v="2643814314664457" u="1"/>
        <s v="7443814314660640" u="1"/>
        <s v="6443814314660264" u="1"/>
        <s v="7543814314665083" u="1"/>
        <s v="6743814314661583" u="1"/>
        <s v="7843814314663281" u="1"/>
        <s v="6443814314652377" u="1"/>
        <s v="4443814314658969" u="1"/>
        <s v="3843814314661797" u="1"/>
        <s v="7543814314656829" u="1"/>
        <s v="2943814314664027" u="1"/>
        <s v="3543814314653815" u="1"/>
        <s v="6843814314659301" u="1"/>
        <s v="3443814314666222" u="1"/>
        <s v="7443814314658591" u="1"/>
        <s v="7543814314650829" u="1"/>
        <s v="5643814314650905" u="1"/>
        <s v="3843814314656501" u="1"/>
        <s v="1343814314655406" u="1"/>
        <s v="5943814314655804" u="1"/>
        <s v="5643814314661666" u="1"/>
        <s v="7443814314660725" u="1"/>
        <s v="1343814314664754" u="1"/>
        <s v="7543814314654392" u="1"/>
        <s v="1743814314665217" u="1"/>
        <s v="4443814314658946" u="1"/>
        <s v="4443814314657042" u="1"/>
        <s v="1843814314654212" u="1"/>
        <s v="4443814314666460" u="1"/>
        <s v="6843814314663435" u="1"/>
        <s v="6443814314664828" u="1"/>
        <s v="3743814314655855" u="1"/>
        <s v="8343814314659986" u="1"/>
        <s v="6343814314655645" u="1"/>
        <s v="3543814314654551" u="1"/>
        <s v="8343814314652122" u="1"/>
        <s v="1443814314663808" u="1"/>
        <s v="5943814314664915" u="1"/>
        <s v="9243814314653995" u="1"/>
        <s v="8343814314660084" u="1"/>
        <s v="4743814314664220" u="1"/>
        <s v="7343814314654835" u="1"/>
        <s v="4443814314650848" u="1"/>
        <s v="4443814314650917" u="1"/>
        <s v="7843814314656987" u="1"/>
        <s v="6043814314651159" u="1"/>
        <s v="2143814314666254" u="1"/>
        <s v="9243814314663208" u="1"/>
        <s v="2543814314657775" u="1"/>
        <s v="7643814314652008" u="1"/>
        <s v="3543814314661639" u="1"/>
        <s v="7543814314657806" u="1"/>
        <s v="6343814314663394" u="1"/>
        <s v="7943814314655903" u="1"/>
        <s v="1443814314664405" u="1"/>
        <s v="6243814314655896" u="1"/>
        <s v="7543814314659392" u="1"/>
        <s v="9543814314653047" u="1"/>
        <s v="5943814314656165" u="1"/>
        <s v="7543814314666342" u="1"/>
        <s v="7543814314655305" u="1"/>
        <s v="7543814314652858" u="1"/>
        <s v="8343814314651934" u="1"/>
        <s v="7243814314655522" u="1"/>
        <s v="3843814314653697" u="1"/>
        <s v="7543814314651455" u="1"/>
        <s v="6943814314661156" u="1"/>
        <s v="6443814314664978" u="1"/>
        <s v="5743814314663409" u="1"/>
        <s v="5143814314665595" u="1"/>
        <s v="2743814314657481" u="1"/>
        <s v="3543814314653793" u="1"/>
        <s v="3443814314657151" u="1"/>
        <s v="7243814314665370" u="1"/>
        <s v="5443814314661511" u="1"/>
        <s v="2943814314654797" u="1"/>
        <s v="6243814314664719" u="1"/>
        <s v="6243814314653965" u="1"/>
        <s v="6343814314657236" u="1"/>
        <s v="7543814314655155" u="1"/>
        <s v="4443814314653733" u="1"/>
        <s v="2943814314663309" u="1"/>
        <s v="2643814314664578" u="1"/>
        <s v="4043814314654481" u="1"/>
        <s v="5643814314665435" u="1"/>
        <s v="2943814314666190" u="1"/>
        <s v="8043814314659615" u="1"/>
        <s v="8343814314660239" u="1"/>
        <s v="6643814314653221" u="1"/>
        <s v="3443814314665412" u="1"/>
        <s v="5143814314662105" u="1"/>
        <s v="4943814314660541" u="1"/>
        <s v="6443814314664569" u="1"/>
        <s v="3743814314663235" u="1"/>
        <s v="6443814314665039" u="1"/>
        <s v="8343814314662095" u="1"/>
        <s v="6243814314651556" u="1"/>
        <s v="3543814314656142" u="1"/>
        <s v="7543814314666445" u="1"/>
        <s v="1443814314660105" u="1"/>
        <s v="5043814314664996" u="1"/>
        <s v="2643814314663411" u="1"/>
        <s v="3443814314666200" u="1"/>
        <s v="8543814314659761" u="1"/>
        <s v="3043814314665494" u="1"/>
        <s v="7543814314654432" u="1"/>
        <s v="1443814314663825" u="1"/>
        <s v="7443814314664529" u="1"/>
        <s v="1343814314660679" u="1"/>
        <s v="1343814314663627" u="1"/>
        <s v="6243814314662132" u="1"/>
        <s v="7543814314658991" u="1"/>
        <s v="7543814314664682" u="1"/>
        <s v="7543814314653535" u="1"/>
        <s v="6343814314663123" u="1"/>
        <s v="7643814314665356" u="1"/>
        <s v="3243814314659917" u="1"/>
        <s v="8543814314664135" u="1"/>
        <s v="3543814314658038" u="1"/>
        <s v="7543814314653144" u="1"/>
        <s v="4443814314654537" u="1"/>
        <s v="8543814314664129" u="1"/>
        <s v="1343814314659337" u="1"/>
        <s v="6143814314663187" u="1"/>
        <s v="5943814314653245" u="1"/>
        <s v="8343814314652992" u="1"/>
        <s v="7543814314660850" u="1"/>
        <s v="6943814314663248" u="1"/>
        <s v="4443814314661009" u="1"/>
        <s v="8143814314665245" u="1"/>
        <s v="5643814314658186" u="1"/>
        <s v="8743814314654858" u="1"/>
        <s v="2943814314656457" u="1"/>
        <s v="4443814314663326" u="1"/>
        <s v="2443814314661014" u="1"/>
        <s v="7543814314654455" u="1"/>
        <s v="7843814314656647" u="1"/>
        <s v="5943814314654574" u="1"/>
        <s v="3343814314663657" u="1"/>
        <s v="3143814314663813" u="1"/>
        <s v="4943814314660777" u="1"/>
        <s v="9543814314653485" u="1"/>
        <s v="1843814314663053" u="1"/>
        <s v="6443814314665621" u="1"/>
        <s v="3643814314666158" u="1"/>
        <s v="7543814314664872" u="1"/>
        <s v="8343814314666176" u="1"/>
        <s v="5143814314663555" u="1"/>
        <s v="3143814314662565" u="1"/>
        <s v="5343814314657830" u="1"/>
        <s v="7543814314654167" u="1"/>
        <s v="4243814314655105" u="1"/>
        <s v="5443814314662661" u="1"/>
        <s v="7543814314663002" u="1"/>
        <s v="5643814314662009" u="1"/>
        <s v="6443814314658430" u="1"/>
        <s v="8343814314659836" u="1"/>
        <s v="1343814314656350" u="1"/>
        <s v="5443814314664102" u="1"/>
        <s v="6143814314654686" u="1"/>
        <s v="7543814314655052" u="1"/>
        <s v="7543814314653864" u="1"/>
        <s v="9343814314656111" u="1"/>
        <s v="9343814314654335" u="1"/>
        <s v="8217777405404281" u="1"/>
        <s v="7417777511453398" u="1"/>
        <s v="3143814314664266" u="1"/>
        <s v="1343814314651677" u="1"/>
        <s v="3343814314654816" u="1"/>
        <s v="0643814314656315" u="1"/>
        <s v="4543814314656570" u="1"/>
        <s v="8343814314652053" u="1"/>
        <s v="9243814314658680" u="1"/>
        <s v="0643814314657172" u="1"/>
        <s v="9443814314651851" u="1"/>
        <s v="8283814314000863" u="1"/>
        <s v="0643814314663491" u="1"/>
        <s v="2043814314664080" u="1"/>
        <s v="4043814314661903" u="1"/>
        <s v="3143814314659961" u="1"/>
        <s v="1143814314661887" u="1"/>
        <s v="8343814314661965" u="1"/>
        <s v="2943814314650889" u="1"/>
        <s v="0643814314663462" u="1"/>
        <s v="6543814314657691" u="1"/>
        <s v="0643814314664554" u="1"/>
        <s v="0643814314660047" u="1"/>
        <s v="0643814314657258" u="1"/>
        <s v="0643814314659166" u="1"/>
        <s v="8543814314657104" u="1"/>
        <s v="8543814314663999" u="1"/>
        <s v="3843814314666388" u="1"/>
        <s v="0643814314666456" u="1"/>
        <s v="6543814314661740" u="1"/>
        <s v="9443814314651033" u="1"/>
        <s v="0643814314657391" u="1"/>
        <s v="3443814314661844" u="1"/>
        <s v="2043814314663840" u="1"/>
        <s v="2043814314663194" u="1"/>
        <s v="7443814314653124" u="1"/>
        <s v="1443814314657455" u="1"/>
        <s v="7443814314662915" u="1"/>
        <s v="0643814314652454" u="1"/>
        <s v="9443814314650972" u="1"/>
        <s v="3343814314665127" u="1"/>
        <s v="9443814314651321" u="1"/>
        <s v="7843814314666718" u="1"/>
        <s v="0643814314657212" u="1"/>
        <s v="3043814314663563" u="1"/>
        <s v="1343814314666748" u="1"/>
        <s v="1343814314667823" u="1"/>
        <s v="9543814314667562" u="1"/>
        <s v="6743814314667100" u="1"/>
        <s v="6743814314661197" u="1"/>
        <s v="9543814314657963" u="1"/>
        <s v="9243814314668024" u="1"/>
        <s v="4043814314667097" u="1"/>
        <s v="9543814314658440" u="1"/>
        <s v="8343814314667602" u="1"/>
        <s v="4143814314659045" u="1"/>
        <s v="5643814314667245" u="1"/>
        <s v="4043814314665448" u="1"/>
        <s v="6443814314667000" u="1"/>
        <s v="7543814314659410" u="1"/>
        <s v="9243814314658673" u="1"/>
        <s v="7743814314667693" u="1"/>
        <s v="6443814314658215" u="1"/>
        <s v="7543814314666215" u="1"/>
        <s v="7543814314667584" u="1"/>
        <s v="2120237064133450" u="1"/>
        <s v="2183814314000870" u="1"/>
        <s v="2124023009753745" u="1"/>
        <s v="0517777305122157" u="1"/>
        <s v="4743814314667449" u="1"/>
        <s v="4443814314666977" u="1"/>
        <s v="9243814314666865" u="1"/>
        <s v="9043814314667382" u="1"/>
        <s v="3143814314668139" u="1"/>
        <s v="0643814314667393" u="1"/>
        <s v="6943814314667185" u="1"/>
        <s v="1343814314658297" u="1"/>
        <s v="7543814314668123" u="1"/>
        <s v="6343814314667785" u="1"/>
        <s v="6743814314667738" u="1"/>
        <s v="8343814314668176" u="1"/>
        <s v="7543814314667889" u="1"/>
        <s v="9443814314667156" u="1"/>
        <s v="6443814314667454" u="1"/>
        <s v="4443814314667499" u="1"/>
        <s v="4043814314664327" u="1"/>
        <s v="0643814314668116" u="1"/>
        <s v="0843814314659230" u="1"/>
        <s v="9843814314668086" u="1"/>
        <s v="9443814314666778" u="1"/>
        <s v="1443814314667745" u="1"/>
        <s v="0243814314657714" u="1"/>
        <s v="7243814314668005" u="1"/>
        <s v="7543814314667653" u="1"/>
        <s v="9443814314667133" u="1"/>
        <s v="7943814314667554" u="1"/>
        <s v="3343814314667628" u="1"/>
        <s v="0143814314667345" u="1"/>
        <s v="4243814314667413" u="1"/>
        <s v="7643814314661114" u="1"/>
        <s v="3643814314659375" u="1"/>
        <s v="6043814314667288" u="1"/>
        <s v="8843814314666886" u="1"/>
        <s v="0743814314667977" u="1"/>
        <s v="1043814314667325" u="1"/>
        <s v="2243814314668049" u="1"/>
        <s v="4443814314658952" u="1"/>
        <s v="4443814314659877" u="1"/>
        <s v="6543814314661715" u="1"/>
        <s v="5043814314667425" u="1"/>
        <s v="1343814314666938" u="1"/>
        <s v="5943814314667363" u="1"/>
        <s v="8343814314666533" u="1"/>
        <s v="8343814314660061" u="1"/>
        <s v="7543814314666700" u="1"/>
        <s v="2543814314657781" u="1"/>
        <s v="7543814314666906" u="1"/>
        <s v="0743814314667292" u="1"/>
        <s v="6043814314667518" u="1"/>
        <s v="4943814314660558" u="1"/>
        <s v="7543814314666434" u="1"/>
        <s v="7543814314659017" u="1"/>
        <s v="8343814314667540" u="1"/>
        <s v="8443814314666875" u="1"/>
        <s v="7643814314661490" u="1"/>
        <s v="7743814314667203" u="1"/>
        <s v="7843814314666724" u="1"/>
        <s v="7543814314668169" u="1"/>
        <s v="1543814314666569" u="1"/>
        <s v="7543814314655196" u="1"/>
        <s v="9343814314667931" u="1"/>
        <s v="7543814314667843" u="1"/>
        <s v="2120240023153603" u="1"/>
        <s v="5943814314667075" u="1"/>
        <s v="3343814314666670" u="1"/>
        <s v="6443814314668707" u="1"/>
        <s v="0743814314668453" u="1"/>
        <s v="0843814314668415" u="1"/>
        <s v="7843814314668816" u="1"/>
        <s v="0943814314668717" u="1"/>
        <s v="7843814314668626" u="1"/>
        <s v="6743814314668462" u="1"/>
        <s v="2120237064132909" u="1"/>
        <s v="7543814314668561" u="1"/>
        <s v="2120237064133529" u="1"/>
        <s v="7943814314668485" u="1"/>
        <s v="8043814314667266" u="1"/>
        <s v="7743814314651408" u="1"/>
        <s v="3843814314668987" u="1"/>
        <s v="1343814314669408" u="1"/>
        <s v="3343814314669041" u="1"/>
        <s v="0643814314669243" u="1"/>
        <s v="6343814314669676" u="1"/>
        <s v="7543814314669169" u="1"/>
        <s v="3643814314669187" u="1"/>
        <s v="3843814314669002" u="1"/>
        <s v="7543814314669635" u="1"/>
        <s v="1543814314669517" u="1"/>
        <s v="7543814314669808" u="1"/>
        <s v="0624036007161915" u="1"/>
        <s v="7543814314668244" u="1"/>
        <s v="0143814314669615" u="1"/>
        <s v="6943814314668968" u="1"/>
        <s v="7543814314669105" u="1"/>
        <s v="8343814314669200" u="1"/>
        <s v="7543814314669492" u="1"/>
        <s v="7443814314669980" u="1"/>
        <s v="8643814314670013" u="1"/>
        <s v="5143814314668510" u="1"/>
        <s v="1743814314669839" u="1"/>
        <s v="6443814314668696" u="1"/>
        <s v="7543814314669019" u="1"/>
        <s v="7543814314669653" u="1"/>
        <s v="7443814314670042" u="1"/>
        <s v="1343814314669322" u="1"/>
        <s v="2143814314669536" u="1"/>
        <s v="3043814314668684" u="1"/>
        <s v="5343814314669733" u="1"/>
        <s v="0643814314669237" u="1"/>
        <s v="9243814314668871" u="1"/>
        <s v="4243814314668845" u="1"/>
        <s v="7543814314669929" u="1"/>
        <s v="5043814314668345" u="1"/>
        <s v="1343814314669397" u="1"/>
        <s v="0743814314669096" u="1"/>
        <s v="7543814314668549" u="1"/>
        <s v="7943814314668491" u="1"/>
        <s v="2743814314669264" u="1"/>
        <s v="2443814314669895" u="1"/>
        <s v="0143814314669702" u="1"/>
        <s v="0743814314668355" u="1"/>
        <s v="2843814314668284" u="1"/>
        <s v="7243814314669432" u="1"/>
        <s v="0743814314668447" u="1"/>
        <s v="6343814314669682" u="1"/>
        <s v="3843814314668320" u="1"/>
        <s v="3443814314668533" u="1"/>
        <s v="0643814314668646" u="1"/>
        <s v="9443814314670066" u="1"/>
        <s v="7643814314669340" u="1"/>
        <s v="9243814314670078" u="1"/>
        <s v="7843814314668800" u="1"/>
        <s v="5943814314669052" u="1"/>
        <s v="9843814314668368" u="1"/>
        <s v="8443814314669812" u="1"/>
        <s v="6943814314668916" u="1"/>
        <s v="7843814314668610" u="1"/>
        <s v="1343814314669725" u="1"/>
        <s v="7543814314668267" u="1"/>
        <s v="6743814314668479" u="1"/>
        <s v="7543814314668434" u="1"/>
        <s v="8343814314668936" u="1"/>
        <s v="1343814314669034" u="1"/>
        <s v="5143814314668221" u="1"/>
        <s v="6443814314668892" u="1"/>
        <s v="5943814314669220" u="1"/>
        <s v="6943814314669473" u="1"/>
        <s v="7543814314669866" u="1"/>
        <s v="4343814314669272" u="1"/>
        <s v="7543814314669958" u="1"/>
        <s v="7543814314668578" u="1"/>
        <s v="1343814314668184" u="1"/>
        <s v="2120240023157040" u="1"/>
        <s v="4043814314669581" u="1"/>
        <s v="0743814314668384" u="1"/>
        <s v="9243814314669485" u="1"/>
        <s v="7543814314669307" u="1"/>
        <s v="7543814314669280" u="1"/>
        <s v="1343814314669875" u="1"/>
        <s v="7543814314669175" u="1"/>
        <s v="3843814314669255" u="1"/>
        <s v="9543814314669717" u="1"/>
        <s v="9343814314670196" u="1"/>
        <s v="7443814314670508" u="1"/>
        <s v="9143814314670847" u="1"/>
        <s v="9243814314670540" u="1"/>
        <s v="7543814314670183" u="1"/>
        <s v="4043814314669552" u="1"/>
        <s v="0743814314668395" u="1"/>
        <s v="7443814314669973" u="1"/>
        <s v="5143814314668526" u="1"/>
        <s v="3043814314670801" u="1"/>
        <s v="1743814314670375" u="1"/>
        <s v="7343814314670356" u="1"/>
        <s v="0643814314669060" u="1"/>
        <s v="5243814314670329" u="1"/>
        <s v="1343814314669385" u="1"/>
        <s v="0743814314669080" u="1"/>
        <s v="6343814314669660" u="1"/>
        <s v="3843814314668307" u="1"/>
        <s v="0843814314668409" u="1"/>
        <s v="3443814314670437" u="1"/>
        <s v="9543814314670587" u="1"/>
        <s v="6743814314670389" u="1"/>
        <s v="1943814314670685" u="1"/>
        <s v="7543814314670603" u="1"/>
        <s v="5743814314670515" u="1"/>
        <s v="7543814314670649" u="1"/>
        <s v="3843814314670217" u="1"/>
        <s v="3443814314670299" u="1"/>
        <s v="2124024013347589" u="1"/>
        <s v="8643814314669996" u="1"/>
        <s v="0643814314670562" u="1"/>
        <s v="2043814314670265" u="1"/>
        <s v="3043814314668655" u="1"/>
        <s v="7643814314669333" u="1"/>
        <s v="6343814314670701" u="1"/>
        <s v="6943814314669444" u="1"/>
        <s v="1643814314670862" u="1"/>
        <s v="1443814314670816" u="1"/>
        <s v="7343814314669935" u="1"/>
        <s v="9043814314671608" u="1"/>
        <s v="7643814314670911" u="1"/>
        <s v="5943814314671595" u="1"/>
        <s v="2120237064182505" u="1"/>
        <s v="7543814314671223" u="1"/>
        <s v="9243814314671809" u="1"/>
        <s v="1243814314671143" u="1"/>
        <s v="2743814314671295" u="1"/>
        <s v="7543814314671626" u="1"/>
        <s v="5343814314671055" u="1"/>
        <s v="6543814314671234" u="1"/>
        <s v="1443814314671845" u="1"/>
        <s v="5943814314671181" u="1"/>
        <s v="7643814314671630" u="1"/>
        <s v="7543814314671131" u="1"/>
        <s v="0643814314671907" u="1"/>
        <s v="6243814314671335" u="1"/>
        <s v="7543814314671885" u="1"/>
        <s v="7543814314671868" u="1"/>
        <s v="1343814314670981" u="1"/>
        <s v="5643814314671455" u="1"/>
        <s v="2120237064182494" u="1"/>
        <s v="3843814314672275" u="1"/>
        <s v="9443814314670924" u="1"/>
        <s v="0243814314670943" u="1"/>
        <s v="8643814314672693" u="1"/>
        <s v="2743814314672404" u="1"/>
        <s v="5343814314672625" u="1"/>
        <s v="0543814314671421" u="1"/>
        <s v="5343814314672574" u="1"/>
        <s v="4443814314674933" u="1"/>
        <s v="8343814314675869" u="1"/>
        <s v="9243814314675844" u="1"/>
        <s v="7243814314675825" u="1"/>
        <s v="3843814314675205" u="1"/>
        <s v="3543814314672768" u="1"/>
        <s v="8443814314674774" u="1"/>
        <s v="7743814314674292" u="1"/>
        <s v="9343814314673933" u="1"/>
        <s v="7543814314674851" u="1"/>
        <s v="3743814314672791" u="1"/>
        <s v="6443814314672820" u="1"/>
        <s v="8343814314672564" u="1"/>
        <s v="5143814314674816" u="1"/>
        <s v="9343814314675288" u="1"/>
        <s v="4143814314675384" u="1"/>
        <s v="7543814314675563" u="1"/>
        <s v="0643814314671959" u="1"/>
        <s v="5343814314672015" u="1"/>
        <s v="5943814314672394" u="1"/>
        <s v="1343814314672232" u="1"/>
        <s v="9343814314673940" u="1"/>
        <s v="3343814314673227" u="1"/>
        <s v="9343814314673363" u="1"/>
        <s v="6243814314672295" u="1"/>
        <s v="7543814314674839" u="1"/>
        <s v="6743814314673441" u="1"/>
        <s v="9343814314673461" u="1"/>
        <s v="7643814314672001" u="1"/>
        <s v="7443814314672094" u="1"/>
        <s v="9343814314673622" u="1"/>
        <s v="3843814314672269" u="1"/>
        <s v="1343814314673042" u="1"/>
        <s v="7443814314672210" u="1"/>
        <s v="0243814314674701" u="1"/>
        <s v="3143814314675815" u="1"/>
        <s v="4443814314673196" u="1"/>
        <s v="5943814314673065" u="1"/>
        <s v="3443814314673086" u="1"/>
        <s v="8543814314672051" u="1"/>
        <s v="7543814314675436" u="1"/>
        <s v="5743814314673204" u="1"/>
        <s v="0243814314673603" u="1"/>
        <s v="7543814314674528" u="1"/>
        <s v="0543814314672900" u="1"/>
        <s v="2043814314673271" u="1"/>
        <s v="7343814314676385" u="1"/>
        <s v="7443814314676111" u="1"/>
        <s v="2943814314675703" u="1"/>
        <s v="6943814314676141" u="1"/>
        <s v="7943814314674648" u="1"/>
        <s v="7543814314673165" u="1"/>
        <s v="3343814314673901" u="1"/>
        <s v="7843814314674156" u="1"/>
        <s v="5143814314674586" u="1"/>
        <s v="4143814314673666" u="1"/>
        <s v="2943814314675916" u="1"/>
        <s v="0243814314676190" u="1"/>
        <s v="8543814314675340" u="1"/>
        <s v="8443814314675532" u="1"/>
        <s v="1743814314675323" u="1"/>
        <s v="7943814314674222" u="1"/>
        <s v="8643814314674192" u="1"/>
        <s v="4243814314675225" u="1"/>
        <s v="6743814314673838" u="1"/>
        <s v="7943814314675475" u="1"/>
        <s v="3443814314676260" u="1"/>
        <s v="0643814314676032" u="1"/>
        <s v="7943814314675487" u="1"/>
        <s v="1043814314674909" u="1"/>
        <s v="8443814314674307" u="1"/>
        <s v="3343814314676636" u="1"/>
        <s v="9543814314680186" u="1"/>
        <s v="6743814314677591" u="1"/>
        <s v="0243814314676839" u="1"/>
        <s v="6943814314677215" u="1"/>
        <s v="2343814314677470" u="1"/>
        <s v="1643814314677159" u="1"/>
        <s v="5743814314677050" u="1"/>
        <s v="9243814314676176" u="1"/>
        <s v="2843814314677568" u="1"/>
        <s v="7543814314677407" u="1"/>
        <s v="1243814314677333" u="1"/>
        <s v="7543814314679321" u="1"/>
        <s v="7543814314676760" u="1"/>
        <s v="7243814314677255" u="1"/>
        <s v="6443814314677197" u="1"/>
        <s v="8043814314678095" u="1"/>
        <s v="9243814314680161" u="1"/>
        <s v="7343814314676391" u="1"/>
        <s v="6743814314679920" u="1"/>
        <s v="7443814314676134" u="1"/>
        <s v="2543814314680332" u="1"/>
        <s v="7443814314676514" u="1"/>
        <s v="7243814314677313" u="1"/>
        <s v="1643814314680109" u="1"/>
        <s v="2143814314679861" u="1"/>
        <s v="5143814314677246" u="1"/>
        <s v="5743814314677227" u="1"/>
        <s v="8343814314680020" u="1"/>
        <s v="7343814314677765" u="1"/>
        <s v="7543814314677925" u="1"/>
        <s v="9343814314677386" u="1"/>
        <s v="7643814314677485" u="1"/>
        <s v="7343814314676241" u="1"/>
        <s v="4443814314680198" u="1"/>
        <s v="4443814314677985" u="1"/>
        <s v="9243814314677147" u="1"/>
        <s v="4443814314657020" u="1"/>
        <s v="4443814314677345" u="1"/>
        <s v="2043814314680123" u="1"/>
        <s v="6043814314680436" u="1"/>
        <s v="5943814314679595" u="1"/>
        <s v="7843814314677035" u="1"/>
        <s v="4143814314678482" u="1"/>
        <s v="9043814314677885" u="1"/>
        <s v="7643814314680493" u="1"/>
        <s v="3743814314678192" u="1"/>
        <s v="1043814314679110" u="1"/>
        <s v="3743814314678042" u="1"/>
        <s v="7943814314679412" u="1"/>
        <s v="7943814314679775" u="1"/>
        <s v="8743814314678125" u="1"/>
        <s v="8643814314679802" u="1"/>
        <s v="5343814314678021" u="1"/>
        <s v="1843814314678441" u="1"/>
        <s v="3743814314678727" u="1"/>
        <s v="1343814314677930" u="1"/>
        <s v="2043814314677668" u="1"/>
        <s v="7643814314677548" u="1"/>
        <s v="2643814314680795" u="1"/>
        <s v="4043814314680429" u="1"/>
        <s v="8043814314680627" u="1"/>
        <s v="0643814314682224" u="1"/>
        <s v="7243814314680661" u="1"/>
        <s v="9443814314680673" u="1"/>
        <s v="4243814314681728" u="1"/>
        <s v="9343814314680411" u="1"/>
        <s v="7543814314680732" u="1"/>
        <s v="3343814314680863" u="1"/>
        <s v="7743814314680841" u="1"/>
        <s v="7643814314680487" u="1"/>
        <s v="4543814314680402" u="1"/>
        <s v="1443814314680594" u="1"/>
        <s v="3843814314680352" u="1"/>
        <s v="6843814314680445" u="1"/>
        <s v="9243814314680368" u="1"/>
        <s v="7543814314680703" u="1"/>
        <s v="9543814314680468" u="1"/>
        <s v="1943814314680549" u="1"/>
        <s v="7424002007576796" u="1"/>
        <s v="9143814314680803" u="1"/>
        <s v="5643814314680889" u="1"/>
        <s v="7543814314680784" u="1"/>
        <s v="7543814314680755" u="1"/>
        <s v="3843814314680922" u="1"/>
        <s v="5943814314680816" u="1"/>
        <s v="7543814314681939" u="1"/>
        <s v="5743814314680857" u="1"/>
        <s v="4543814314680575" u="1"/>
        <s v="2120235014275606" u="1"/>
        <s v="6743814314680725" u="1"/>
        <s v="8343814314680382" u="1"/>
        <s v="3443814314680514" u="1"/>
        <s v="4443814314680906" u="1"/>
        <s v="2443814314681329" u="1"/>
        <s v="0143814314682522" u="1"/>
        <s v="5343814314682714" u="1"/>
        <s v="6043814314682570" u="1"/>
        <s v="3743814314682695" u="1"/>
        <s v="1043814314681485" u="1"/>
        <s v="3743814314682326" u="1"/>
        <s v="4443814314688526" u="1"/>
        <s v="7843814314682498" u="1"/>
        <s v="5843814314682658" u="1"/>
        <s v="9543814314682278" u="1"/>
        <s v="3743814314681257" u="1"/>
        <s v="3543814314681995" u="1"/>
        <s v="3843814314687162" u="1"/>
        <s v="0643814314682247" u="1"/>
        <s v="9343814314682895" u="1"/>
        <s v="5943814314680684" u="1"/>
        <s v="0543814314682285" u="1"/>
        <s v="3843814314680939" u="1"/>
        <s v="4443814314680912" u="1"/>
        <s v="2943814314682544" u="1"/>
        <s v="2643814314684997" u="1"/>
        <s v="9243814314688915" u="1"/>
        <s v="4743814314688557" u="1"/>
        <s v="6743814314687385" u="1"/>
        <s v="2943814314685475" u="1"/>
        <s v="8543814314684145" u="1"/>
        <s v="3643814314683583" u="1"/>
        <s v="8543814314683630" u="1"/>
        <s v="1043814314683284" u="1"/>
        <s v="8143814314687745" u="1"/>
        <s v="1343814314687775" u="1"/>
        <s v="5443814314686187" u="1"/>
        <s v="8543814314688100" u="1"/>
        <s v="3343814314688673" u="1"/>
        <s v="8143814314688394" u="1"/>
        <s v="8743814314684191" u="1"/>
        <s v="6843814314684964" u="1"/>
        <s v="4943814314684234" u="1"/>
        <s v="2743814314687176" u="1"/>
        <s v="1343814314686453" u="1"/>
        <s v="6743814314685374" u="1"/>
        <s v="2743814314688435" u="1"/>
        <s v="8143814314682768" u="1"/>
        <s v="3443814314686508" u="1"/>
        <s v="7943814314686045" u="1"/>
        <s v="7843814314686135" u="1"/>
        <s v="5143814314685801" u="1"/>
        <s v="4043814314683160" u="1"/>
        <s v="1343814314687401" u="1"/>
        <s v="2143814314687068" u="1"/>
        <s v="7043814314688609" u="1"/>
        <s v="3743814314683931" u="1"/>
        <s v="6143814314684387" u="1"/>
        <s v="0843814314686068" u="1"/>
        <s v="1943814314685457" u="1"/>
        <s v="1343814314687447" u="1"/>
        <s v="8643814314687891" u="1"/>
        <s v="0743814314685405" u="1"/>
        <s v="4143814314683357" u="1"/>
        <s v="7443814314683067" u="1"/>
        <s v="5343814314683328" u="1"/>
        <s v="1443814314686755" u="1"/>
        <s v="4943814314686925" u="1"/>
        <s v="5643814314687019" u="1"/>
        <s v="3743814314683361" u="1"/>
        <s v="2243814314685854" u="1"/>
        <s v="6743814314685316" u="1"/>
        <s v="9543814314683998" u="1"/>
        <s v="9043814314688449" u="1"/>
        <s v="3143814314688161" u="1"/>
        <s v="7243814314686701" u="1"/>
        <s v="5343814314685645" u="1"/>
        <s v="8543814314683744" u="1"/>
        <s v="6643814314685580" u="1"/>
        <s v="5943814314688874" u="1"/>
        <s v="7243814314685338" u="1"/>
        <s v="7643814314684775" u="1"/>
        <s v="0643814314686316" u="1"/>
        <s v="0843814314683552" u="1"/>
        <s v="0143814314688067" u="1"/>
        <s v="1143814314688355" u="1"/>
        <s v="8543814314683871" u="1"/>
        <s v="0643814314684103" u="1"/>
        <s v="0843814314684402" u="1"/>
        <s v="1443814314684127" u="1"/>
        <s v="4043814314687844" u="1"/>
        <s v="7443814314688205" u="1"/>
        <s v="7843814314683383" u="1"/>
        <s v="3543814314683950" u="1"/>
        <s v="3543814314683420" u="1"/>
        <s v="8743814314685916" u="1"/>
        <s v="0543814314687573" u="1"/>
        <s v="7843814314686325" u="1"/>
        <s v="6743814314687980" u="1"/>
        <s v="1343814314687349" u="1"/>
        <s v="6743814314688045" u="1"/>
        <s v="4943814314684159" u="1"/>
        <s v="5143814314686588" u="1"/>
        <s v="3343814314688264" u="1"/>
        <s v="8043814314684260" u="1"/>
        <s v="8543814314685652" u="1"/>
        <s v="4943814314687286" u="1"/>
        <s v="6243814314683804" u="1"/>
        <s v="6243814314685689" u="1"/>
        <s v="8543814314688018" u="1"/>
        <s v="7443814314683142" u="1"/>
        <s v="8643814314685741" u="1"/>
        <s v="6043814314687760" u="1"/>
        <s v="6643814314682745" u="1"/>
        <s v="6443814314687366" u="1"/>
        <s v="4343814314682955" u="1"/>
        <s v="1343814314686545" u="1"/>
        <s v="2043814314687700" u="1"/>
        <s v="3843814314688732" u="1"/>
        <s v="6643814314685215" u="1"/>
        <s v="0643814314684063" u="1"/>
        <s v="2043814314685221" u="1"/>
        <s v="2043814314686872" u="1"/>
        <s v="2043814314685019" u="1"/>
        <s v="2043814314685601" u="1"/>
        <s v="6543814314683737" u="1"/>
        <s v="8643814314672952" u="1"/>
        <s v="2183814314000910" u="1"/>
        <s v="2617777512452919" u="1"/>
        <s v="1317777512764897" u="1"/>
        <s v="2943814314675692" u="1"/>
        <s v="4743814314673117" u="1"/>
        <s v="7243814314693438" u="1"/>
        <s v="1543814314671709" u="1"/>
        <s v="3443814314690977" u="1"/>
        <s v="2620237064272601" u="1"/>
        <s v="3843814314686692" u="1"/>
        <s v="4243814314678985" u="1"/>
        <s v="7543814314678678" u="1"/>
        <s v="9243814314688921" u="1"/>
        <s v="8443814314670470" u="1"/>
        <s v="0243814314678545" u="1"/>
        <s v="5143814314691607" u="1"/>
        <s v="2643814314679724" u="1"/>
        <s v="3343814314670175" u="1"/>
        <s v="9343814314682889" u="1"/>
        <s v="0643814314670285" u="1"/>
        <s v="4943814314673975" u="1"/>
        <s v="8343814314693672" u="1"/>
        <s v="3143814314688765" u="1"/>
        <s v="6743814314687374" u="1"/>
        <s v="3243814314689054" u="1"/>
        <s v="3843814314670131" u="1"/>
        <s v="3543814314672365" u="1"/>
        <s v="2943814314674559" u="1"/>
        <s v="7343814314682024" u="1"/>
        <s v="7343814314684415" u="1"/>
        <s v="2943814314683855" u="1"/>
        <s v="4043814314680971" u="1"/>
        <s v="2943814314672115" u="1"/>
        <s v="1743814314686354" u="1"/>
        <s v="8043814314686235" u="1"/>
        <s v="8643814314671318" u="1"/>
        <s v="1043814314691361" u="1"/>
        <s v="1043814314692310" u="1"/>
        <s v="8843814314692028" u="1"/>
        <s v="7543814314689634" u="1"/>
        <s v="7543814314689900" u="1"/>
        <s v="5143814314691521" u="1"/>
        <s v="3043814314686291" u="1"/>
        <s v="1643814314671044" u="1"/>
        <s v="0743814314679081" u="1"/>
        <s v="5643814314688296" u="1"/>
        <s v="5143814314691158" u="1"/>
        <s v="8743814314678177" u="1"/>
        <s v="1743814314675605" u="1"/>
        <s v="7943814314674654" u="1"/>
        <s v="3443814314675938" u="1"/>
        <s v="1743814314679346" u="1"/>
        <s v="7843814314677029" u="1"/>
        <s v="8543814314683617" u="1"/>
        <s v="2843814314693019" u="1"/>
        <s v="7843814314686620" u="1"/>
        <s v="5443814314693454" u="1"/>
        <s v="7543814314679315" u="1"/>
        <s v="1943814314689964" u="1"/>
        <s v="3743814314678658" u="1"/>
        <s v="1643814314691895" u="1"/>
        <s v="2243814314690292" u="1"/>
        <s v="6943814314671025" u="1"/>
        <s v="0643814314686374" u="1"/>
        <s v="8543814314690821" u="1"/>
        <s v="3343814314673918" u="1"/>
        <s v="8143814314687739" u="1"/>
        <s v="1243814314678108" u="1"/>
        <s v="0143814314690461" u="1"/>
        <s v="1043814314676944" u="1"/>
        <s v="4443814314673005" u="1"/>
        <s v="9243814314677135" u="1"/>
        <s v="7843814314674140" u="1"/>
        <s v="1343814314687787" u="1"/>
        <s v="3143814314692468" u="1"/>
        <s v="5443814314686193" u="1"/>
        <s v="3843814314683029" u="1"/>
        <s v="3443814314690948" u="1"/>
        <s v="0843814314691479" u="1"/>
        <s v="0743814314685935" u="1"/>
        <s v="8643814314672946" u="1"/>
        <s v="5943814314693473" u="1"/>
        <s v="8743814314686398" u="1"/>
        <s v="4143814314678499" u="1"/>
        <s v="3443814314689923" u="1"/>
        <s v="2743814314684308" u="1"/>
        <s v="2443814314681341" u="1"/>
        <s v="3143814314675032" u="1"/>
        <s v="3843814314688726" u="1"/>
        <s v="7543814314679989" u="1"/>
        <s v="8543814314688099" u="1"/>
        <s v="5343814314673735" u="1"/>
        <s v="7443814314681120" u="1"/>
        <s v="7643814314681032" u="1"/>
        <s v="8543814314690907" u="1"/>
        <s v="1443814314681075" u="1"/>
        <s v="8143814314688411" u="1"/>
        <s v="8743814314684185" u="1"/>
        <s v="5943814314689004" u="1"/>
        <s v="7543814314690642" u="1"/>
        <s v="7543814314690515" u="1"/>
        <s v="5143814314691688" u="1"/>
        <s v="7443814314681862" u="1"/>
        <s v="2943814314672179" u="1"/>
        <s v="6843814314684975" u="1"/>
        <s v="8343814314671253" u="1"/>
        <s v="4943814314684245" u="1"/>
        <s v="1743814314692955" u="1"/>
        <s v="1743814314686792" u="1"/>
        <s v="5643814314684048" u="1"/>
        <s v="2743814314687182" u="1"/>
        <s v="1343814314686447" u="1"/>
        <s v="2643814314672966" u="1"/>
        <s v="6443814314674957" u="1"/>
        <s v="5643814314671772" u="1"/>
        <s v="6443814314679502" u="1"/>
        <s v="5143814314674592" u="1"/>
        <s v="6743814314672337" u="1"/>
        <s v="6743814314685385" u="1"/>
        <s v="9343814314673956" u="1"/>
        <s v="3743814314678382" u="1"/>
        <s v="3443814314690211" u="1"/>
        <s v="6943814314692842" u="1"/>
        <s v="4143814314673672" u="1"/>
        <s v="6243814314689758" u="1"/>
        <s v="4143814314678637" u="1"/>
        <s v="5143814314690688" u="1"/>
        <s v="7843814314674012" u="1"/>
        <s v="0643814314687685" u="1"/>
        <s v="8643814314686891" u="1"/>
        <s v="8643814314679284" u="1"/>
        <s v="5043814314684021" u="1"/>
        <s v="0243814314670937" u="1"/>
        <s v="8443814314677434" u="1"/>
        <s v="5343814314682708" u="1"/>
        <s v="8143814314682751" u="1"/>
        <s v="2943814314672847" u="1"/>
        <s v="5643814314682388" u="1"/>
        <s v="3443814314686514" u="1"/>
        <s v="4443814314671484" u="1"/>
        <s v="1743814314676290" u="1"/>
        <s v="7543814314689670" u="1"/>
        <s v="3543814314690041" u="1"/>
        <s v="2743814314693034" u="1"/>
        <s v="0643814314684881" u="1"/>
        <s v="8643814314672704" u="1"/>
        <s v="8443814314691507" u="1"/>
        <s v="8443814314681925" u="1"/>
        <s v="7543814314682127" u="1"/>
        <s v="1443814314689611" u="1"/>
        <s v="7343814314693746" u="1"/>
        <s v="1743814314693609" u="1"/>
        <s v="7843814314686112" u="1"/>
        <s v="7943814314679245" u="1"/>
        <s v="3343814314688379" u="1"/>
        <s v="5943814314679549" u="1"/>
        <s v="3743814314682689" u="1"/>
        <s v="5943814314692939" u="1"/>
        <s v="5943814314679031" u="1"/>
        <s v="5343814314676706" u="1"/>
        <s v="3143814314689161" u="1"/>
        <s v="3443814314691735" u="1"/>
        <s v="5143814314685824" u="1"/>
        <s v="3343814314692590" u="1"/>
        <s v="4043814314683251" u="1"/>
        <s v="6643814314692713" u="1"/>
        <s v="1743814314673761" u="1"/>
        <s v="5743814314688125" u="1"/>
        <s v="6243814314688902" u="1"/>
        <s v="4343814314673533" u="1"/>
        <s v="1443814314678684" u="1"/>
        <s v="1043814314681514" u="1"/>
        <s v="6743814314691975" u="1"/>
        <s v="8443814314672785" u="1"/>
        <s v="2143814314687045" u="1"/>
        <s v="4443814314690085" u="1"/>
        <s v="6943814314673331" u="1"/>
        <s v="5343814314686915" u="1"/>
        <s v="7043814314693548" u="1"/>
        <s v="1743814314693713" u="1"/>
        <s v="7643814314686821" u="1"/>
        <s v="1343814314692985" u="1"/>
        <s v="7943814314680005" u="1"/>
        <s v="6843814314690760" u="1"/>
        <s v="1343814314679192" u="1"/>
        <s v="5343814314673574" u="1"/>
        <s v="7043814314688615" u="1"/>
        <s v="0643814314685437" u="1"/>
        <s v="2643814314678603" u="1"/>
        <s v="1743814314679761" u="1"/>
        <s v="4243814314692811" u="1"/>
        <s v="5643814314682445" u="1"/>
        <s v="3143814314681558" u="1"/>
        <s v="1043814314674898" u="1"/>
        <s v="6143814314684375" u="1"/>
        <s v="0843814314686051" u="1"/>
        <s v="0643814314689805" u="1"/>
        <s v="1943814314685445" u="1"/>
        <s v="5043814314675589" u="1"/>
        <s v="7643814314681176" u="1"/>
        <s v="1343814314692432" u="1"/>
        <s v="8443814314682056" u="1"/>
        <s v="1343814314687453" u="1"/>
        <s v="7243814314691663" u="1"/>
        <s v="2743814314688838" u="1"/>
        <s v="3443814314689785" u="1"/>
        <s v="1743814314693517" u="1"/>
        <s v="8643814314687925" u="1"/>
        <s v="1143814314675682" u="1"/>
        <s v="3443814314690270" u="1"/>
        <s v="4443814314675737" u="1"/>
        <s v="0743814314685411" u="1"/>
        <s v="4943814314691386" u="1"/>
        <s v="1043814314679132" u="1"/>
        <s v="7343814314678955" u="1"/>
        <s v="6243814314689827" u="1"/>
        <s v="4243814314671473" u="1"/>
        <s v="8643814314690668" u="1"/>
        <s v="3343814314691755" u="1"/>
        <s v="1443814314681784" u="1"/>
        <s v="4143814314683334" u="1"/>
        <s v="7443814314683044" u="1"/>
        <s v="3743814314678157" u="1"/>
        <s v="2943814314676755" u="1"/>
        <s v="1443814314686749" u="1"/>
        <s v="1743814314675075" u="1"/>
        <s v="3343814314689448" u="1"/>
        <s v="7643814314681003" u="1"/>
        <s v="4943814314686931" u="1"/>
        <s v="7443814314689384" u="1"/>
        <s v="6943814314682419" u="1"/>
        <s v="5443814314693166" u="1"/>
        <s v="8943814314691083" u="1"/>
        <s v="1643814314679585" u="1"/>
        <s v="5643814314687025" u="1"/>
        <s v="8443814314691916" u="1"/>
        <s v="8343814314689353" u="1"/>
        <s v="8543814314670978" u="1"/>
        <s v="8543814314675356" u="1"/>
        <s v="0343814314674358" u="1"/>
        <s v="8643814314686499" u="1"/>
        <s v="7343814314679074" u="1"/>
        <s v="3343814314674757" u="1"/>
        <s v="6043814314687839" u="1"/>
        <s v="2443814314691297" u="1"/>
        <s v="3743814314678065" u="1"/>
        <s v="3343814314690024" u="1"/>
        <s v="3143814314689110" u="1"/>
        <s v="0643814314676775" u="1"/>
        <s v="4443814314683083" u="1"/>
        <s v="8443814314675549" u="1"/>
        <s v="6343814314679695" u="1"/>
        <s v="9543814314684007" u="1"/>
        <s v="9043814314688478" u="1"/>
        <s v="7143814314675881" u="1"/>
        <s v="0643814314681604" u="1"/>
        <s v="3143814314688184" u="1"/>
        <s v="5143814314689323" u="1"/>
        <s v="2943814314681620" u="1"/>
        <s v="2943814314674381" u="1"/>
        <s v="5943814314689027" u="1"/>
        <s v="6143814314678581" u="1"/>
        <s v="7243814314686718" u="1"/>
        <s v="2343814314691951" u="1"/>
        <s v="5343814314685639" u="1"/>
        <s v="8543814314683755" u="1"/>
        <s v="2743814314672415" u="1"/>
        <s v="0543814314678520" u="1"/>
        <s v="7643814314688942" u="1"/>
        <s v="1743814314675317" u="1"/>
        <s v="3443814314673489" u="1"/>
        <s v="5943814314689735" u="1"/>
        <s v="6643814314685567" u="1"/>
        <s v="3543814314673296" u="1"/>
        <s v="9243814314692890" u="1"/>
        <s v="5943814314688868" u="1"/>
        <s v="0243814314671079" u="1"/>
        <s v="2843814314689220" u="1"/>
        <s v="0343814314689200" u="1"/>
        <s v="5643814314670484" u="1"/>
        <s v="4343814314682938" u="1"/>
        <s v="7943814314674239" u="1"/>
        <s v="3143814314688967" u="1"/>
        <s v="1743814314675520" u="1"/>
        <s v="3343814314673423" u="1"/>
        <s v="7543814314674724" u="1"/>
        <s v="1043814314686094" u="1"/>
        <s v="8643814314674186" u="1"/>
        <s v="0143814314679474" u="1"/>
        <s v="8043814314689980" u="1"/>
        <s v="1343814314678715" u="1"/>
        <s v="0843814314683530" u="1"/>
        <s v="3543814314682465" u="1"/>
        <s v="1243814314689250" u="1"/>
        <s v="2943814314672087" u="1"/>
        <s v="9243814314674625" u="1"/>
        <s v="8643814314683574" u="1"/>
        <s v="8443814314693634" u="1"/>
        <s v="9343814314673927" u="1"/>
        <s v="0143814314688080" u="1"/>
        <s v="4543814314693272" u="1"/>
        <s v="8743814314686778" u="1"/>
        <s v="1143814314688344" u="1"/>
        <s v="7943814314679435" u="1"/>
        <s v="0343814314689412" u="1"/>
        <s v="7143814314687226" u="1"/>
        <s v="1343814314687597" u="1"/>
        <s v="8543814314683865" u="1"/>
        <s v="4243814314675231" u="1"/>
        <s v="4443814314688532" u="1"/>
        <s v="5343814314672614" u="1"/>
        <s v="3343814314670620" u="1"/>
        <s v="3443814314690257" u="1"/>
        <s v="8343814314679967" u="1"/>
        <s v="0843814314684391" u="1"/>
        <s v="1043814314691424" u="1"/>
        <s v="6643814314689141" u="1"/>
        <s v="8343814314679063" u="1"/>
        <s v="3343814314672924" u="1"/>
        <s v="4743814314687655" u="1"/>
        <s v="4043814314687855" u="1"/>
        <s v="7543814314685628" u="1"/>
        <s v="8543814314690781" u="1"/>
        <s v="6243814314677612" u="1"/>
        <s v="7843814314683390" u="1"/>
        <s v="7943814314679798" u="1"/>
        <s v="3543814314683943" u="1"/>
        <s v="6443814314681055" u="1"/>
        <s v="3543814314683436" u="1"/>
        <s v="1743814314693206" u="1"/>
        <s v="3843814314680265" u="1"/>
        <s v="1643814314670856" u="1"/>
        <s v="3543814314682154" u="1"/>
        <s v="3143814314692740" u="1"/>
        <s v="0643814314685777" u="1"/>
        <s v="7543814314693256" u="1"/>
        <s v="8743814314685900" u="1"/>
        <s v="6243814314686476" u="1"/>
        <s v="4643814314685278" u="1"/>
        <s v="5943814314679394" u="1"/>
        <s v="0243814314691008" u="1"/>
        <s v="5443814314693569" u="1"/>
        <s v="7843814314682481" u="1"/>
        <s v="8643814314690841" u="1"/>
        <s v="6743814314673855" u="1"/>
        <s v="6343814314672033" u="1"/>
        <s v="6943814314692525" u="1"/>
        <s v="7943814314675464" u="1"/>
        <s v="2743814314671721" u="1"/>
        <s v="4443814314682342" u="1"/>
        <s v="8343814314675790" u="1"/>
        <s v="0543814314687555" u="1"/>
        <s v="1743814314671352" u="1"/>
        <s v="7843814314686331" u="1"/>
        <s v="6743814314687996" u="1"/>
        <s v="3343814314681293" u="1"/>
        <s v="5843814314682641" u="1"/>
        <s v="1343814314687332" u="1"/>
        <s v="4043814314673888" u="1"/>
        <s v="6743814314688057" u="1"/>
        <s v="6943814314692485" u="1"/>
        <s v="8443814314691317" u="1"/>
        <s v="4943814314684165" u="1"/>
        <s v="8743814314678119" u="1"/>
        <s v="1343814314677877" u="1"/>
        <s v="5143814314686571" u="1"/>
        <s v="8043814314682300" u="1"/>
        <s v="1743814314693097" u="1"/>
        <s v="3743814314678890" u="1"/>
        <s v="9243814314672988" u="1"/>
        <s v="3143814314687944" u="1"/>
        <s v="3343814314688275" u="1"/>
        <s v="7543814314692786" u="1"/>
        <s v="2243814314687497" u="1"/>
        <s v="2943814314681141" u="1"/>
        <s v="3643814314678287" u="1"/>
        <s v="6143814314693147" u="1"/>
        <s v="2243814314670777" u="1"/>
        <s v="3743814314691991" u="1"/>
        <s v="8543814314685669" u="1"/>
        <s v="2443814314674114" u="1"/>
        <s v="1743814314671755" u="1"/>
        <s v="7243814314671618" u="1"/>
        <s v="5943814314693588" u="1"/>
        <s v="4243814314692552" u="1"/>
        <s v="4943814314687270" u="1"/>
        <s v="8743814314679269" u="1"/>
        <s v="6243814314683815" u="1"/>
        <s v="1343814314680080" u="1"/>
        <s v="1043814314679679" u="1"/>
        <s v="8543814314679569" u="1"/>
        <s v="1843814314686852" u="1"/>
        <s v="0643814314681466" u="1"/>
        <s v="1343814314689706" u="1"/>
        <s v="9543814314682261" u="1"/>
        <s v="7443814314683113" u="1"/>
        <s v="0143814314691812" u="1"/>
        <s v="5643814314673795" u="1"/>
        <s v="5143814314676735" u="1"/>
        <s v="5943814314683839" u="1"/>
        <s v="7543814314688513" u="1"/>
        <s v="4843814314684225" u="1"/>
        <s v="7643814314685251" u="1"/>
        <s v="7543814314685968" u="1"/>
        <s v="6943814314687477" u="1"/>
        <s v="5643814314682105" u="1"/>
        <s v="8643814314679203" u="1"/>
        <s v="1343814314691875" u="1"/>
        <s v="8443814314681760" u="1"/>
        <s v="7843814314674087" u="1"/>
        <s v="1943814314691252" u="1"/>
        <s v="7543814314690008" u="1"/>
        <s v="5943814314689281" u="1"/>
        <s v="8643814314679825" u="1"/>
        <s v="4243814314674041" u="1"/>
        <s v="8543814314679903" u="1"/>
        <s v="3343814314693341" u="1"/>
        <s v="0243814314693129" u="1"/>
        <s v="2843814314671080" u="1"/>
        <s v="3143814314679942" u="1"/>
        <s v="8643814314685735" u="1"/>
        <s v="7943814314690727" u="1"/>
        <s v="1643814314674977" u="1"/>
        <s v="7543814314682634" u="1"/>
        <s v="3043814314686659" u="1"/>
        <s v="4443814314675979" u="1"/>
        <s v="6043814314688782" u="1"/>
        <s v="4143814314690601" u="1"/>
        <s v="0643814314690883" u="1"/>
        <s v="5443814314684089" u="1"/>
        <s v="2243814314683416" u="1"/>
        <s v="5143814314684283" u="1"/>
        <s v="1443814314670822" u="1"/>
        <s v="0243814314691405" u="1"/>
        <s v="5643814314683457" u="1"/>
        <s v="2743814314693368" u="1"/>
        <s v="8443814314676647" u="1"/>
        <s v="4243814314671997" u="1"/>
        <s v="8643814314679376" u="1"/>
        <s v="5743814314692364" u="1"/>
        <s v="5343814314672597" u="1"/>
        <s v="9443814314678233" u="1"/>
        <s v="8443814314679457" u="1"/>
        <s v="5443814314672133" u="1"/>
        <s v="5143814314687317" u="1"/>
        <s v="0743814314681906" u="1"/>
        <s v="3043814314692068" u="1"/>
        <s v="4943814314675105" u="1"/>
        <s v="6243814314689840" u="1"/>
        <s v="1343814314690576" u="1"/>
        <s v="0643814314676010" u="1"/>
        <s v="7143814314687134" u="1"/>
        <s v="3743814314681270" u="1"/>
        <s v="7943814314675493" u="1"/>
        <s v="6643814314682734" u="1"/>
        <s v="0543814314691546" u="1"/>
        <s v="7843814314680567" u="1"/>
        <s v="6043814314688989" u="1"/>
        <s v="4743814314672739" u="1"/>
        <s v="2843814314670080" u="1"/>
        <s v="6443814314676433" u="1"/>
        <s v="5643814314690154" u="1"/>
        <s v="4343814314683790" u="1"/>
        <s v="8143814314692914" u="1"/>
        <s v="6443814314687350" u="1"/>
        <s v="5743814314672521" u="1"/>
        <s v="1043814314675155" u="1"/>
        <s v="1343814314686539" u="1"/>
        <s v="0343814314689084" u="1"/>
        <s v="8143814314690367" u="1"/>
        <s v="2043814314687722" u="1"/>
        <s v="7843814314691229" u="1"/>
        <s v="4943814314670145" u="1"/>
        <s v="2943814314676409" u="1"/>
        <s v="7443814314687815" u="1"/>
        <s v="0643814314682679" u="1"/>
        <s v="0643814314688805" u="1"/>
        <s v="3943814314694092" u="1"/>
        <s v="2043814314690557" u="1"/>
        <s v="1343814314679883" u="1"/>
        <s v="8343814314694597" u="1"/>
        <s v="2943814314671202" u="1"/>
        <s v="3043814314680158" u="1"/>
        <s v="5943814314694265" u="1"/>
        <s v="0543814314691834" u="1"/>
        <s v="8343814314678967" u="1"/>
        <s v="2043814314690177" u="1"/>
        <s v="2043814314690494" u="1"/>
        <s v="0643814314684057" u="1"/>
        <s v="4143814314691048" u="1"/>
        <s v="1343814314687516" u="1"/>
        <s v="1843814314678458" u="1"/>
        <s v="1743814314673513" u="1"/>
        <s v="2043814314685238" u="1"/>
        <s v="2043814314670887" u="1"/>
        <s v="2043814314686866" u="1"/>
        <s v="5443814314693293" u="1"/>
        <s v="0643814314684092" u="1"/>
        <s v="2043814314686152" u="1"/>
        <s v="7443814314688228" u="1"/>
        <s v="4943814314687107" u="1"/>
        <s v="2043814314685993" u="1"/>
        <s v="8443814314691444" u="1"/>
        <s v="5143814314693417" u="1"/>
        <s v="5943814314679618" u="1"/>
        <s v="4043814314671934" u="1"/>
        <s v="2043814314690230" u="1"/>
        <s v="2043814314685595" u="1"/>
        <s v="8643814314691138" u="1"/>
        <s v="0643814314681397" u="1"/>
        <s v="4043814314692322" u="1"/>
        <s v="2243814314676322" u="1"/>
        <s v="6543814314683725" u="1"/>
        <s v="2943814314675945" u="1"/>
        <s v="0943814314693055" u="1"/>
        <s v="0643814314694347" u="1"/>
        <s v="2043814314690119" u="1"/>
        <s v="0943814314692879" u="1"/>
        <s v="2243814314686606" u="1"/>
        <s v="9243814314694969" u="1"/>
        <s v="4043814314695443" u="1"/>
        <s v="8443814314677716" u="1"/>
        <s v="0243814314678570" u="1"/>
        <s v="1343814314695426" u="1"/>
        <s v="1023958000409385" u="1"/>
        <s v="9243814314697704" u="1"/>
        <s v="3743814314678641" u="1"/>
        <s v="8143814314683307" u="1"/>
        <s v="1043814314676938" u="1"/>
        <s v="9224024013364254" u="1"/>
        <s v="3743814314682355" u="1"/>
        <s v="0843814314677734" u="1"/>
        <s v="1043814314694401" u="1"/>
        <s v="4143814314697273" u="1"/>
        <s v="6443814314676427" u="1"/>
        <s v="4043814314694247" u="1"/>
        <s v="5643814314671766" u="1"/>
        <s v="3743814314678376" u="1"/>
        <s v="6443814314697034" u="1"/>
        <s v="4143814314678625" u="1"/>
        <s v="8643814314679278" u="1"/>
        <s v="2943814314675900" u="1"/>
        <s v="3743814314678203" u="1"/>
        <s v="7943814314679239" u="1"/>
        <s v="5143814314694745" u="1"/>
        <s v="1343814314679170" u="1"/>
        <s v="8443814314694219" u="1"/>
        <s v="7143814314695460" u="1"/>
        <s v="3743814314683925" u="1"/>
        <s v="0343814314676871" u="1"/>
        <s v="3743814314678059" u="1"/>
        <s v="8443814314677175" u="1"/>
        <s v="6443814314671646" u="1"/>
        <s v="1543814314696034" u="1"/>
        <s v="7943814314676920" u="1"/>
        <s v="7643814314684798" u="1"/>
        <s v="1943814314676985" u="1"/>
        <s v="3143814314697128" u="1"/>
        <s v="1943814314670305" u="1"/>
        <s v="1043814314694080" u="1"/>
        <s v="1043814314675149" u="1"/>
        <s v="4943814314677422" u="1"/>
        <s v="4143814314681524" u="1"/>
        <s v="7143814314695551" u="1"/>
        <s v="9143814314678330" u="1"/>
        <s v="3743814314697259" u="1"/>
        <s v="8743814314678148" u="1"/>
        <s v="1343814314677865" u="1"/>
        <s v="3743814314678883" u="1"/>
        <s v="3343814314688241" u="1"/>
        <s v="4943814314682597" u="1"/>
        <s v="7143814314697741" u="1"/>
        <s v="9243814314696975" u="1"/>
        <s v="1643814314694774" u="1"/>
        <s v="8743814314679252" u="1"/>
        <s v="8743814314694688" u="1"/>
        <s v="3743814314697288" u="1"/>
        <s v="8643814314679226" u="1"/>
        <s v="5743814314674390" u="1"/>
        <s v="7943814314690733" u="1"/>
        <s v="3543814314676825" u="1"/>
        <s v="7643814314681809" u="1"/>
        <s v="4143814314697307" u="1"/>
        <s v="8443814314676676" u="1"/>
        <s v="5643814314671668" u="1"/>
        <s v="7143814314695234" u="1"/>
        <s v="9243814314695658" u="1"/>
        <s v="2343814314677123" u="1"/>
        <s v="3143814314684719" u="1"/>
        <s v="2617777512452902" u="1"/>
        <s v="9243814314694416" u="1"/>
        <s v="3543814314695179" u="1"/>
        <s v="1543814314671715" u="1"/>
        <s v="7543814314678275" u="1"/>
        <s v="7543814314694193" u="1"/>
        <s v="0643814314681316" u="1"/>
        <s v="7543814314678661" u="1"/>
        <s v="7543814314678407" u="1"/>
        <s v="6943814314676164" u="1"/>
        <s v="3043814314693863" u="1"/>
        <s v="6343814314697763" u="1"/>
        <s v="7543814314694786" u="1"/>
        <s v="1943814314677305" u="1"/>
        <s v="4943814314670157" u="1"/>
        <s v="6443814314694790" u="1"/>
        <s v="5943814314691588" u="1"/>
        <s v="2843814314670107" u="1"/>
        <s v="3143814314694664" u="1"/>
        <s v="2943814314676415" u="1"/>
        <s v="3143814314684852" u="1"/>
        <s v="2943814314675951" u="1"/>
        <s v="8143814314676904" u="1"/>
        <s v="8143814314693822" u="1"/>
        <s v="6443814314697489" u="1"/>
        <s v="3143814314680996" u="1"/>
        <s v="3443814314690326" u="1"/>
        <s v="7543814314671119" u="1"/>
        <s v="7343814314695118" u="1"/>
        <s v="0743814314679098" u="1"/>
        <s v="7443814314695328" u="1"/>
        <s v="5343814314678038" u="1"/>
        <s v="3643814314683590" u="1"/>
        <s v="4443814314695839" u="1"/>
        <s v="7843814314677012" u="1"/>
        <s v="3743814314697370" u="1"/>
        <s v="1043814314683295" u="1"/>
        <s v="7543814314679309" u="1"/>
        <s v="1143814314681943" u="1"/>
        <s v="8543814314690798" u="1"/>
        <s v="3643814314697441" u="1"/>
        <s v="3943814314694149" u="1"/>
        <s v="4443814314673017" u="1"/>
        <s v="5043814314697345" u="1"/>
        <s v="3443814314690925" u="1"/>
        <s v="5943814314694703" u="1"/>
        <s v="5143814314684657" u="1"/>
        <s v="8343814314694585" u="1"/>
        <s v="3143814314697727" u="1"/>
        <s v="5043814314677468" u="1"/>
        <s v="3843814314688686" u="1"/>
        <s v="9043814314677902" u="1"/>
        <s v="7643814314681026" u="1"/>
        <s v="3443814314697194" u="1"/>
        <s v="8343814314695574" u="1"/>
        <s v="6843814314684935" u="1"/>
        <s v="6743814314684615" u="1"/>
        <s v="0143814314695864" u="1"/>
        <s v="3343814314670659" u="1"/>
        <s v="3443814314690194" u="1"/>
        <s v="6943814314671810" u="1"/>
        <s v="6243814314689764" u="1"/>
        <s v="5943814314695818" u="1"/>
        <s v="3043814314697788" u="1"/>
        <s v="7543814314694544" u="1"/>
        <s v="8043814314693975" u="1"/>
        <s v="0643814314694474" u="1"/>
        <s v="3243814314693943" u="1"/>
        <s v="1743814314676283" u="1"/>
        <s v="6743814314684875" u="1"/>
        <s v="4543814314697076" u="1"/>
        <s v="5943814314694290" u="1"/>
        <s v="0643814314684915" u="1"/>
        <s v="8543814314684485" u="1"/>
        <s v="6043814314682563" u="1"/>
        <s v="5943814314679048" u="1"/>
        <s v="6743814314695261" u="1"/>
        <s v="5343814314676712" u="1"/>
        <s v="3443814314691729" u="1"/>
        <s v="0243814314676183" u="1"/>
        <s v="6643814314693892" u="1"/>
        <s v="6243814314688885" u="1"/>
        <s v="8343814314678973" u="1"/>
        <s v="1443814314678695" u="1"/>
        <s v="3443814314697827" u="1"/>
        <s v="0543814314678305" u="1"/>
        <s v="0643814314697157" u="1"/>
        <s v="4443814314690079" u="1"/>
        <s v="6943814314695485" u="1"/>
        <s v="2643814314678610" u="1"/>
        <s v="2943814314693805" u="1"/>
        <s v="6043814314680943" u="1"/>
        <s v="1043814314674881" u="1"/>
        <s v="7643814314681182" u="1"/>
        <s v="2443814314697809" u="1"/>
        <s v="9243814314694883" u="1"/>
        <s v="2443814314677788" u="1"/>
        <s v="1043814314679126" u="1"/>
        <s v="7343814314678932" u="1"/>
        <s v="8943814314684535" u="1"/>
        <s v="6843814314693995" u="1"/>
        <s v="4443814314683267" u="1"/>
        <s v="6043814314694835" u="1"/>
        <s v="5943814314695156" u="1"/>
        <s v="3543814314684735" u="1"/>
        <s v="8543814314694055" u="1"/>
        <s v="7643814314681010" u="1"/>
        <s v="1843814314678475" u="1"/>
        <s v="1743814314677692" u="1"/>
        <s v="7443814314696098" u="1"/>
        <s v="3743814314683378" u="1"/>
        <s v="1443814314697953" u="1"/>
        <s v="0643814314676781" u="1"/>
        <s v="4243814314695517" u="1"/>
        <s v="1843814314682397" u="1"/>
        <s v="5943814314695732" u="1"/>
        <s v="6943814314694519" u="1"/>
        <s v="7143814314675875" u="1"/>
        <s v="5943814314695191" u="1"/>
        <s v="5943814314695058" u="1"/>
        <s v="0543814314678513" u="1"/>
        <s v="7643814314697679" u="1"/>
        <s v="1743814314695892" u="1"/>
        <s v="4243814314698189" u="1"/>
        <s v="4443814314682584" u="1"/>
        <s v="1343814314678704" u="1"/>
        <s v="3743814314682310" u="1"/>
        <s v="5143814314677275" u="1"/>
        <s v="8343814314679057" u="1"/>
        <s v="7443814314688234" u="1"/>
        <s v="7443814314695772" u="1"/>
        <s v="5043814314697841" u="1"/>
        <s v="6643814314693845" u="1"/>
        <s v="1743814314693212" u="1"/>
        <s v="1043814314677070" u="1"/>
        <s v="2743814314671738" u="1"/>
        <s v="8343814314675783" u="1"/>
        <s v="8343814314695925" u="1"/>
        <s v="6243814314695357" u="1"/>
        <s v="5643814314670599" u="1"/>
        <s v="8043814314695693" u="1"/>
        <s v="3443814314697614" u="1"/>
        <s v="1743814314695598" u="1"/>
        <s v="7543814314697175" u="1"/>
        <s v="3443814314676996" u="1"/>
        <s v="0443814314694561" u="1"/>
        <s v="3543814314682367" u="1"/>
        <s v="6243814314695714" u="1"/>
        <s v="0643814314678003" u="1"/>
        <s v="1743814314693765" u="1"/>
        <s v="1343814314677952" u="1"/>
        <s v="3443814314676253" u="1"/>
        <s v="2143814314697053" u="1"/>
        <s v="8543814314684698" u="1"/>
        <s v="5143814314676724" u="1"/>
        <s v="5143814314678367" u="1"/>
        <s v="8443814314695634" u="1"/>
        <s v="8343814314681157" u="1"/>
        <s v="5943814314689298" u="1"/>
        <s v="0643814314694170" u="1"/>
        <s v="6043814314681563" u="1"/>
        <s v="0743814314670668" u="1"/>
        <s v="2843814314671096" u="1"/>
        <s v="5943814314695945" u="1"/>
        <s v="1343814314697887" u="1"/>
        <s v="3443814314698142" u="1"/>
        <s v="9443814314678227" u="1"/>
        <s v="3043814314692045" u="1"/>
        <s v="0643814314676003" u="1"/>
        <s v="3343814314694934" u="1"/>
        <s v="7543814314695129" u="1"/>
        <s v="7543814314695135" u="1"/>
        <s v="7543814314695164" u="1"/>
        <s v="7643814314695201" u="1"/>
        <s v="0643814314694865" u="1"/>
        <s v="7243814314697225" u="1"/>
        <s v="1243814314677490" u="1"/>
        <s v="0143814314695616" u="1"/>
        <s v="6943814314699341" u="1"/>
        <s v="0943814314696948" u="1"/>
        <s v="2043814314687428" u="1"/>
        <s v="2043814314695966" u="1"/>
        <s v="2043814314677535" u="1"/>
        <s v="7243814314691628" u="1"/>
        <s v="6243814314695370" u="1"/>
        <s v="6543814314696872" u="1"/>
        <s v="0643814314694353" u="1"/>
        <s v="6143814314678598" u="1"/>
        <s v="3043814314698828" u="1"/>
        <s v="2043814314697563" u="1"/>
        <s v="2043814314695079" u="1"/>
        <s v="2143814314698427" u="1"/>
        <s v="2943814314676749" u="1"/>
        <s v="4243814314679029" u="1"/>
        <s v="7343814314684479" u="1"/>
        <s v="0743814314697649" u="1"/>
        <s v="5143814314697008" u="1"/>
        <s v="8143814314698269" u="1"/>
        <s v="9843814314698547" u="1"/>
        <s v="2243814314684762" u="1"/>
        <s v="8520234017164160" u="1"/>
        <s v="2243814314672300" u="1"/>
        <s v="2243814314676316" u="1"/>
        <s v="8043814314699157" u="1"/>
        <s v="7643814314700958" u="1"/>
        <s v="6943814314700107" u="1"/>
        <s v="3343814314698945" u="1"/>
        <s v="3443814314698608" u="1"/>
        <s v="1343814314698915" u="1"/>
        <s v="1943814314699995" u="1"/>
        <s v="2343814314701078" u="1"/>
        <s v="3243814314698465" u="1"/>
        <s v="6243814314699962" u="1"/>
        <s v="7543814314699792" u="1"/>
        <s v="6943814314700270" u="1"/>
        <s v="1343814314700417" u="1"/>
        <s v="0643814314698589" u="1"/>
        <s v="5943814314699179" u="1"/>
        <s v="2243814314701421" u="1"/>
        <s v="5943814314700920" u="1"/>
        <s v="0243814314698215" u="1"/>
        <s v="7843814314700088" u="1"/>
        <s v="8643814314698806" u="1"/>
        <s v="2643814314699509" u="1"/>
        <s v="0643814314699664" u="1"/>
        <s v="0743814314700669" u="1"/>
        <s v="7643814314699408" u="1"/>
        <s v="3743814314698772" u="1"/>
        <s v="3143814314701511" u="1"/>
        <s v="7843814314698385" u="1"/>
        <s v="6343814314701339" u="1"/>
        <s v="1343814314699708" u="1"/>
        <s v="6143814314701294" u="1"/>
        <s v="0143814314700377" u="1"/>
        <s v="3343814314700120" u="1"/>
        <s v="5943814314699860" u="1"/>
        <s v="3343814314700113" u="1"/>
        <s v="6943814314699335" u="1"/>
        <s v="4743814314701389" u="1"/>
        <s v="1443814314699832" u="1"/>
        <s v="6243814314699075" u="1"/>
        <s v="3143814314698400" u="1"/>
        <s v="8643814314700227" u="1"/>
        <s v="1243814314698515" u="1"/>
        <s v="1843814314698301" u="1"/>
        <s v="6143814314699464" u="1"/>
        <s v="2643814314699763" u="1"/>
        <s v="6343814314701466" u="1"/>
        <s v="1343814314698645" u="1"/>
        <s v="6243814314700636" u="1"/>
        <s v="3443814314698965" u="1"/>
        <s v="0543814314698984" u="1"/>
        <s v="1343814314700580" u="1"/>
        <s v="8443814314698663" u="1"/>
        <s v="5943814314700815" u="1"/>
        <s v="6243814314699449" u="1"/>
        <s v="3043814314698863" u="1"/>
        <s v="7843814314700036" u="1"/>
        <s v="2243814314699205" u="1"/>
        <s v="8143814314698275" u="1"/>
        <s v="9243814314700897" u="1"/>
        <s v="9843814314698560" u="1"/>
        <s v="5943814314699520" u="1"/>
        <s v="0643814314700528" u="1"/>
        <s v="6343814314701045" u="1"/>
        <s v="7843814314698490" u="1"/>
        <s v="3143814314700753" u="1"/>
        <s v="3443814314700398" u="1"/>
        <s v="3343814314699945" u="1"/>
        <s v="5043814314700164" u="1"/>
        <s v="1343814314699893" u="1"/>
        <s v="4243814314701203" u="1"/>
        <s v="8443814314701556" u="1"/>
        <s v="6143814314699429" u="1"/>
        <s v="6243814314701642" u="1"/>
        <s v="6343814314700783" u="1"/>
        <s v="4043814314698881" u="1"/>
        <s v="4043814314671928" u="1"/>
        <s v="1443814314699112" u="1"/>
        <s v="5943814314700147" u="1"/>
        <s v="8043814314699485" u="1"/>
        <s v="6943814314698335" u="1"/>
        <s v="4243814314698241" u="1"/>
        <s v="1443814314699240" u="1"/>
        <s v="3443814314698758" u="1"/>
        <s v="0743814314700329" u="1"/>
        <s v="7543814314700489" u="1"/>
        <s v="5143814314699279" u="1"/>
        <s v="6243814314699311" u="1"/>
        <s v="4443814314675985" u="1"/>
        <s v="5943814314701135" u="1"/>
        <s v="7543814314699745" u="1"/>
        <s v="4043814314692345" u="1"/>
        <s v="3443814314700290" u="1"/>
        <s v="2143814314698440" u="1"/>
        <s v="4943814314701095" u="1"/>
        <s v="1643814314699002" u="1"/>
        <s v="2643814314699728" u="1"/>
        <s v="7543814314700247" u="1"/>
        <s v="8943814314698359" u="1"/>
        <s v="2043814314701605" u="1"/>
        <s v="1343814314700728" u="1"/>
        <s v="2643814314700615" u="1"/>
        <s v="6243814314699927" u="1"/>
        <s v="5043814314699639" u="1"/>
        <s v="7643814314699034" u="1"/>
        <s v="2643814314700063" u="1"/>
        <s v="4243814314699552" u="1"/>
        <s v="4143814314700356" u="1"/>
        <s v="6243814314701008" u="1"/>
        <s v="3943814314700457" u="1"/>
        <s v="2124255000773885" u="1"/>
        <s v="2124008001844493" u="1"/>
        <s v="5143814314708881" u="1"/>
        <s v="0143814314701694" u="1"/>
        <s v="3143814314701684" u="1"/>
        <s v="7243814314697202" u="1"/>
        <s v="6343814314701345" u="1"/>
        <s v="7643814314699045" u="1"/>
        <s v="4743814314701366" u="1"/>
        <s v="1843814314698318" u="1"/>
        <s v="7443814314696052" u="1"/>
        <s v="1343814314700544" u="1"/>
        <s v="3043814314698811" u="1"/>
        <s v="1343814314700671" u="1"/>
        <s v="6343814314701057" u="1"/>
        <s v="1343814314699875" u="1"/>
        <s v="3443814314697625" u="1"/>
        <s v="3443814314698712" u="1"/>
        <s v="6143814314675742" u="1"/>
        <s v="6243814314701014" u="1"/>
        <s v="3443814314698107" u="1"/>
        <s v="6243814314701665" u="1"/>
        <s v="9443814314701706" u="1"/>
        <s v="7543814314701679" u="1"/>
        <s v="2124008001844533" u="1"/>
        <s v="6543814314696814" u="1"/>
        <s v="7843814314700020" u="1"/>
        <s v="3843814314708869" u="1"/>
        <s v="0643814314700534" u="1"/>
        <s v="2183814314000926" u="1"/>
        <s v="0124000041333345" u="1"/>
        <s v="7543814314709005" u="1"/>
        <s v="4043814314708941" u="1"/>
        <s v="9243814314708950" u="1"/>
        <s v="5643814314708842" u="1"/>
        <s v="6243814314708855" u="1"/>
        <s v="5643814314708928" u="1"/>
        <s v="2183814314000955" u="1"/>
        <s v="2183814314000949" u="1"/>
        <s v="2543814314709417" u="1"/>
        <s v="7543814314708996" u="1"/>
        <s v="6743814314708937" u="1"/>
        <s v="4043814314697915" u="1"/>
        <s v="7543814314708830" u="1"/>
        <s v="6243814314708895" u="1"/>
        <s v="3943814314708906" u="1"/>
        <s v="6043814314708873" u="1"/>
        <s v="1743814314708917" u="1"/>
        <s v="7543814314708967" u="1"/>
        <s v="3743814314709405" u="1"/>
        <s v="6043814314709026" u="1"/>
        <s v="2124012011907441" u="1"/>
        <s v="2183815771000058" u="1"/>
        <s v="1143814314597975" u="1"/>
        <s v="7543814314596718" u="1"/>
        <s v="8143814314594708" u="1"/>
        <s v="8243814314591596" u="1"/>
        <s v="8743814314598494" u="1"/>
        <s v="6543814314591384" u="1"/>
        <s v="6443814314586995" u="1"/>
        <s v="0543814314591761" u="1"/>
        <s v="4443814314597835" u="1"/>
        <s v="7943814314597412" u="1"/>
        <s v="4143814314597672" u="1"/>
        <s v="6443814314596053" u="1"/>
        <s v="4043814314592116" u="1"/>
        <s v="3443814314598535" u="1"/>
        <s v="3743814314596883" u="1"/>
        <s v="6443814314597623" u="1"/>
        <s v="0643814314596343" u="1"/>
        <s v="6443814314587638" u="1"/>
        <s v="7443814314598629" u="1"/>
        <s v="2043814314589120" u="1"/>
        <s v="6443814314590928" u="1"/>
        <s v="3143814314589871" u="1"/>
        <s v="8543814314596978" u="1"/>
        <s v="6443814314588448" u="1"/>
        <s v="0643814314598717" u="1"/>
        <s v="6443814314591807" u="1"/>
        <s v="6443814314587379" u="1"/>
        <s v="0643814314599160" u="1"/>
        <s v="7543814314598753" u="1"/>
        <s v="7543814314599380" u="1"/>
        <s v="8143814314599259" u="1"/>
        <s v="6443814314588794" u="1"/>
        <s v="2043814314587142" u="1"/>
        <s v="3343814314592671" u="1"/>
        <s v="8343814314596247" u="1"/>
        <s v="1143814314598336" u="1"/>
        <s v="4017777403067533" u="1"/>
        <s v="4143814314599585" u="1"/>
        <s v="7543814314601456" u="1"/>
        <s v="5943814314604523" u="1"/>
        <s v="4443814314606158" u="1"/>
        <s v="7943814314601582" u="1"/>
        <s v="4043814314602270" u="1"/>
        <s v="4643814314609808" u="1"/>
        <s v="1943814314600037" u="1"/>
        <s v="8643814314608321" u="1"/>
        <s v="7243814314600241" u="1"/>
        <s v="3743814314608649" u="1"/>
        <s v="8343814314605336" u="1"/>
        <s v="3843814314605208" u="1"/>
        <s v="6543814314601290" u="1"/>
        <s v="7543814314610032" u="1"/>
        <s v="7943814314608991" u="1"/>
        <s v="0643814314601858" u="1"/>
        <s v="6843814314605555" u="1"/>
        <s v="2843814314602231" u="1"/>
        <s v="8643814314601217" u="1"/>
        <s v="7543814314603427" u="1"/>
        <s v="4143814314609162" u="1"/>
        <s v="9543814314603866" u="1"/>
        <s v="7543814314606531" u="1"/>
        <s v="9243814314605743" u="1"/>
        <s v="5943814314606195" u="1"/>
        <s v="9243814314603005" u="1"/>
        <s v="8743814314607605" u="1"/>
        <s v="3843814314607375" u="1"/>
        <s v="7443814314602373" u="1"/>
        <s v="3143814314607484" u="1"/>
        <s v="7443814314602355" u="1"/>
        <s v="3043814314606730" u="1"/>
        <s v="8343814314597351" u="1"/>
        <s v="1043814314609031" u="1"/>
        <s v="1743814314608216" u="1"/>
        <s v="6843814314602521" u="1"/>
        <s v="3043814314606429" u="1"/>
        <s v="8343814314607123" u="1"/>
        <s v="1243814314609629" u="1"/>
        <s v="7543814314602024" u="1"/>
        <s v="9543814314604273" u="1"/>
        <s v="7543814314602617" u="1"/>
        <s v="8743814314608208" u="1"/>
        <s v="8543814314607946" u="1"/>
        <s v="8543814314607192" u="1"/>
        <s v="7443814314605776" u="1"/>
        <s v="5143814314609375" u="1"/>
        <s v="8143814314609515" u="1"/>
        <s v="8743814314602836" u="1"/>
        <s v="1243814314605890" u="1"/>
        <s v="7243814314609720" u="1"/>
        <s v="7343814314605071" u="1"/>
        <s v="3943814314603568" u="1"/>
        <s v="6943814314608161" u="1"/>
        <s v="1343814314611369" u="1"/>
        <s v="5943814314604546" u="1"/>
        <s v="3843814314609306" u="1"/>
        <s v="4443814314606141" u="1"/>
        <s v="6743814314600288" u="1"/>
        <s v="9243814314607697" u="1"/>
        <s v="5943814314606490" u="1"/>
        <s v="7543814314583371" u="1"/>
        <s v="3543814314600771" u="1"/>
        <s v="2943814314610178" u="1"/>
        <s v="9243814314602991" u="1"/>
        <s v="4143814314580145" u="1"/>
        <s v="1043814314606797" u="1"/>
        <s v="6743814314600956" u="1"/>
        <s v="4143814314579909" u="1"/>
        <s v="9243814314601138" u="1"/>
        <s v="6443814314609758" u="1"/>
        <s v="9343814314600636" u="1"/>
        <s v="5743814314610324" u="1"/>
        <s v="6443814314602453" u="1"/>
        <s v="3843814314606266" u="1"/>
        <s v="9543814314603635" u="1"/>
        <s v="9243814314604109" u="1"/>
        <s v="9443814314606823" u="1"/>
        <s v="9543814314608618" u="1"/>
        <s v="4643814314609797" u="1"/>
        <s v="4143814314611481" u="1"/>
        <s v="7943814314611313" u="1"/>
        <s v="4543814314610111" u="1"/>
        <s v="0643814314606864" u="1"/>
        <s v="9243814314610958" u="1"/>
        <s v="7143814314610925" u="1"/>
        <s v="8643814314608315" u="1"/>
        <s v="3743814314608678" u="1"/>
        <s v="9443814314605996" u="1"/>
        <s v="8343814314605342" u="1"/>
        <s v="9443814314608823" u="1"/>
        <s v="4143814314579103" u="1"/>
        <s v="5043814314608471" u="1"/>
        <s v="7743814314608571" u="1"/>
        <s v="8343814314608912" u="1"/>
        <s v="9243814314602155" u="1"/>
        <s v="6743814314601737" u="1"/>
        <s v="9243814314607743" u="1"/>
        <s v="7943814314600616" u="1"/>
        <s v="9143814314605965" u="1"/>
        <s v="5643814314600555" u="1"/>
        <s v="8343814314604146" u="1"/>
        <s v="1343814314604190" u="1"/>
        <s v="9243814314611209" u="1"/>
        <s v="7543814314610026" u="1"/>
        <s v="9543814314604267" u="1"/>
        <s v="6443814314608384" u="1"/>
        <s v="8343814314610281" u="1"/>
        <s v="8343814314604244" u="1"/>
        <s v="3543814314600667" u="1"/>
        <s v="6743814314610699" u="1"/>
        <s v="5743814314603299" u="1"/>
        <s v="4543814314608805" u="1"/>
        <s v="7943814314608985" u="1"/>
        <s v="1043814314602105" u="1"/>
        <s v="8743814314608197" u="1"/>
        <s v="0643814314610866" u="1"/>
        <s v="1343814314601972" u="1"/>
        <s v="4943814314609223" u="1"/>
        <s v="7543814314610366" u="1"/>
        <s v="4543814314600385" u="1"/>
        <s v="4743814314610744" u="1"/>
        <s v="3543814314603845" u="1"/>
        <s v="1343814314604154" u="1"/>
        <s v="1343814314611087" u="1"/>
        <s v="1343814314608724" u="1"/>
        <s v="8143814314603233" u="1"/>
        <s v="9243814314606645" u="1"/>
        <s v="1343814314604396" u="1"/>
        <s v="4043814314603460" u="1"/>
        <s v="5643814314609953" u="1"/>
        <s v="2843814314602225" u="1"/>
        <s v="7543814314603415" u="1"/>
        <s v="4043814314601522" u="1"/>
        <s v="9143814314600913" u="1"/>
        <s v="4143814314609156" u="1"/>
        <s v="2183814314000673" u="1"/>
        <s v="4017777403067527" u="1"/>
        <s v="6717777302713066" u="1"/>
        <s v="1343814314601695" u="1"/>
        <s v="9243814314604478" u="1"/>
        <s v="3343814314608881" u="1"/>
        <s v="5043814314611064" u="1"/>
        <s v="3843814314604427" u="1"/>
        <s v="7543814314583267" u="1"/>
        <s v="3343814314610422" u="1"/>
        <s v="7543814314601485" u="1"/>
        <s v="0343814314608142" u="1"/>
        <s v="3043814314602781" u="1"/>
        <s v="6643814314609585" u="1"/>
        <s v="6243814314602966" u="1"/>
        <s v="6943814314600300" u="1"/>
        <s v="9243814314601328" u="1"/>
        <s v="9543814314603889" u="1"/>
        <s v="8843814314610725" u="1"/>
        <s v="8343814314607221" u="1"/>
        <s v="3343814314606938" u="1"/>
        <s v="5743814314610641" u="1"/>
        <s v="6643814314579745" u="1"/>
        <s v="7243814314608431" u="1"/>
        <s v="3043814314582436" u="1"/>
        <s v="7543814314602174" u="1"/>
        <s v="7843814314600746" u="1"/>
        <s v="3143814314579673" u="1"/>
        <s v="6043814314610675" u="1"/>
        <s v="7443814314611058" u="1"/>
        <s v="0143814314608747" u="1"/>
        <s v="1443814314603185" u="1"/>
        <s v="3143814314610601" u="1"/>
        <s v="4443814314609918" u="1"/>
        <s v="1743814314603487" u="1"/>
        <s v="2743814314573728" u="1"/>
        <s v="6243814314607252" u="1"/>
        <s v="1243814314609128" u="1"/>
        <s v="8643814314603760" u="1"/>
        <s v="7543814314606525" u="1"/>
        <s v="1043814314604065" u="1"/>
        <s v="7543814314607295" u="1"/>
        <s v="6243814314604972" u="1"/>
        <s v="5943814314606229" u="1"/>
        <s v="1343814314607004" u="1"/>
        <s v="7543814314603911" u="1"/>
        <s v="3343814314610445" u="1"/>
        <s v="7443814314578412" u="1"/>
        <s v="7843814314609838" u="1"/>
        <s v="6043814314604333" u="1"/>
        <s v="6843814314583965" u="1"/>
        <s v="3343814314603790" u="1"/>
        <s v="7843814314575739" u="1"/>
        <s v="3043814314610846" u="1"/>
        <s v="3443814314609198" u="1"/>
        <s v="7543814314606243" u="1"/>
        <s v="6243814314609603" u="1"/>
        <s v="5943814314605655" u="1"/>
        <s v="3343814314577190" u="1"/>
        <s v="7543814314609099" u="1"/>
        <s v="0543814314604314" u="1"/>
        <s v="3143814314602668" u="1"/>
        <s v="3343814314601110" u="1"/>
        <s v="7543814314607652" u="1"/>
        <s v="7543814314608842" u="1"/>
        <s v="5043814314608563" u="1"/>
        <s v="8743814314607630" u="1"/>
        <s v="1743814314608274" u="1"/>
        <s v="3343814314579610" u="1"/>
        <s v="3943814314578008" u="1"/>
        <s v="3843814314607404" u="1"/>
        <s v="6743814314604370" u="1"/>
        <s v="7443814314602396" u="1"/>
        <s v="0343814314610940" u="1"/>
        <s v="1343814314577176" u="1"/>
        <s v="3143814314607524" u="1"/>
        <s v="3443814314606394" u="1"/>
        <s v="7443814314602367" u="1"/>
        <s v="3943814314607827" u="1"/>
        <s v="3043814314606723" u="1"/>
        <s v="3443814314602486" u="1"/>
        <s v="1343814314608776" u="1"/>
        <s v="7043814314604218" u="1"/>
        <s v="8843814314606067" u="1"/>
        <s v="5943814314603696" u="1"/>
        <s v="8343814314602935" u="1"/>
        <s v="6243814314607724" u="1"/>
        <s v="9543814314606031" u="1"/>
        <s v="1443814314606565" u="1"/>
        <s v="7843814314583799" u="1"/>
        <s v="7843814314600350" u="1"/>
        <s v="7643814314610835" u="1"/>
        <s v="3343814314577315" u="1"/>
        <s v="0143814314610876" u="1"/>
        <s v="7643814314603194" u="1"/>
        <s v="6243814314603753" u="1"/>
        <s v="1743814314611011" u="1"/>
        <s v="1443814314608456" u="1"/>
        <s v="0643814314610785" u="1"/>
        <s v="8543814314611435" u="1"/>
        <s v="1043814314609065" u="1"/>
        <s v="3343814314601070" u="1"/>
        <s v="7543814314601250" u="1"/>
        <s v="3043814314581338" u="1"/>
        <s v="6043814314604569" u="1"/>
        <s v="3343814314576800" u="1"/>
        <s v="1743814314608222" u="1"/>
        <s v="9443814314603731" u="1"/>
        <s v="3343814314609299" u="1"/>
        <s v="1443814314608491" u="1"/>
        <s v="3843814314609456" u="1"/>
        <s v="7243814314608546" u="1"/>
        <s v="2243814314603388" u="1"/>
        <s v="3043814314609880" u="1"/>
        <s v="5143814314608001" u="1"/>
        <s v="7243814314604483" u="1"/>
        <s v="0643814314603524" u="1"/>
        <s v="6043814314601955" u="1"/>
        <s v="5943814314610082" u="1"/>
        <s v="7843814314610011" u="1"/>
        <s v="0743814314609567" u="1"/>
        <s v="5643814314601365" u="1"/>
        <s v="3043814314606435" u="1"/>
        <s v="5843814314600682" u="1"/>
        <s v="2443814314604883" u="1"/>
        <s v="9243814314604081" u="1"/>
        <s v="9343814314608405" u="1"/>
        <s v="6043814314609022" u="1"/>
        <s v="8343814314607169" u="1"/>
        <s v="1343814314611156" u="1"/>
        <s v="6843814314610984" u="1"/>
        <s v="1843814314601772" u="1"/>
        <s v="6943814314583317" u="1"/>
        <s v="1843814314601685" u="1"/>
        <s v="3343814314580035" u="1"/>
        <s v="4943814314605505" u="1"/>
        <s v="3343814314610543" u="1"/>
        <s v="7543814314578328" u="1"/>
        <s v="5943814314604172" u="1"/>
        <s v="4943814314609695" u="1"/>
        <s v="2643814314584130" u="1"/>
        <s v="1243814314609641" u="1"/>
        <s v="7543814314602035" u="1"/>
        <s v="1543814314575481" u="1"/>
        <s v="1343814314605281" u="1"/>
        <s v="6843814314601792" u="1"/>
        <s v="3443814314607470" u="1"/>
        <s v="0343814314610962" u="1"/>
        <s v="0143814314607592" u="1"/>
        <s v="6243814314603079" u="1"/>
        <s v="2543814314606298" u="1"/>
        <s v="3343814314610249" u="1"/>
        <s v="3343814314606178" u="1"/>
        <s v="9443814314605938" u="1"/>
        <s v="7443814314610480" u="1"/>
        <s v="3143814314610774" u="1"/>
        <s v="6543814314607860" u="1"/>
        <s v="5443814314584230" u="1"/>
        <s v="6543814314601283" u="1"/>
        <s v="1743814314609429" u="1"/>
        <s v="2543814314601177" u="1"/>
        <s v="1343814314611127" u="1"/>
        <s v="3143814314600535" u="1"/>
        <s v="3543814314607108" u="1"/>
        <s v="9243814314608030" u="1"/>
        <s v="9243814314608864" u="1"/>
        <s v="9243814314603213" u="1"/>
        <s v="8043814314607075" u="1"/>
        <s v="1443814314606630" u="1"/>
        <s v="3343814314610382" u="1"/>
        <s v="1343814314601396" u="1"/>
        <s v="3343814314609869" u="1"/>
        <s v="6443814314609499" u="1"/>
        <s v="5043814314607661" u="1"/>
        <s v="0643814314603259" u="1"/>
        <s v="7543814314602623" u="1"/>
        <s v="7543814314606744" u="1"/>
        <s v="3643814314606952" u="1"/>
        <s v="9443814314606587" u="1"/>
        <s v="8043814314606887" u="1"/>
        <s v="7743814314606974" u="1"/>
        <s v="4743814314609402" u="1"/>
        <s v="1343814314611409" u="1"/>
        <s v="1343814314584045" u="1"/>
        <s v="3043814314606325" u="1"/>
        <s v="7543814314583987" u="1"/>
        <s v="8543814314607930" u="1"/>
        <s v="5443814314600855" u="1"/>
        <s v="8543814314602192" u="1"/>
        <s v="7543814314580198" u="1"/>
        <s v="6243814314609344" u="1"/>
        <s v="9243814314608708" u="1"/>
        <s v="2943814314610512" u="1"/>
        <s v="3143814314607576" u="1"/>
        <s v="8043814314608524" u="1"/>
        <s v="1743814314601199" u="1"/>
        <s v="3343814314600790" u="1"/>
        <s v="7743814314603710" u="1"/>
        <s v="3343814314611111" u="1"/>
        <s v="5943814314604696" u="1"/>
        <s v="6243814314583875" u="1"/>
        <s v="9243814314600927" u="1"/>
        <s v="9143814314604515" u="1"/>
        <s v="8543814314577732" u="1"/>
        <s v="1743814314607769" u="1"/>
        <s v="3443814314607445" u="1"/>
        <s v="1343814314611277" u="1"/>
        <s v="8843814314600332" u="1"/>
        <s v="7543814314584077" u="1"/>
        <s v="6243814314603822" u="1"/>
        <s v="4243814314610805" u="1"/>
        <s v="8743814314608341" u="1"/>
        <s v="6043814314605609" u="1"/>
        <s v="8543814314580233" u="1"/>
        <s v="1843814314607046" u="1"/>
        <s v="8543814314607186" u="1"/>
        <s v="2743814314603650" u="1"/>
        <s v="8543814314611188" u="1"/>
        <s v="7543814314583359" u="1"/>
        <s v="3443814314610407" u="1"/>
        <s v="3043814314600809" u="1"/>
        <s v="1343814314610225" u="1"/>
        <s v="3443814314607359" u="1"/>
        <s v="3343814314606414" u="1"/>
        <s v="2143814314604575" u="1"/>
        <s v="6243814314605407" u="1"/>
        <s v="5143814314609393" u="1"/>
        <s v="5943814314606667" u="1"/>
        <s v="5443814314609988" u="1"/>
        <s v="7543814314606681" u="1"/>
        <s v="3343814314603604" u="1"/>
        <s v="1343814314607995" u="1"/>
        <s v="9443814314606450" u="1"/>
        <s v="8143814314609544" u="1"/>
        <s v="3343814314605915" u="1"/>
        <s v="7543814314606859" u="1"/>
        <s v="5943814314604304" u="1"/>
        <s v="6043814314608696" u="1"/>
        <s v="7543814314576599" u="1"/>
        <s v="7543814314608963" u="1"/>
        <s v="6643814314610351" u="1"/>
        <s v="9343814314606365" u="1"/>
        <s v="7543814314611160" u="1"/>
        <s v="8443814314609667" u="1"/>
        <s v="1643814314600513" u="1"/>
        <s v="6143814314603020" u="1"/>
        <s v="8743814314602842" u="1"/>
        <s v="7443814314611571" u="1"/>
        <s v="3443814314608296" u="1"/>
        <s v="6843814314610978" u="1"/>
        <s v="6443814314607902" u="1"/>
        <s v="6443814314609263" u="1"/>
        <s v="8743814314602888" u="1"/>
        <s v="7243814314600264" u="1"/>
        <s v="6443814314607793" u="1"/>
        <s v="6243814314610900" u="1"/>
        <s v="6043814314607327" u="1"/>
        <s v="7243814314609742" u="1"/>
        <s v="7343814314605065" u="1"/>
        <s v="6243814314603040" u="1"/>
        <s v="0643814314608940" u="1"/>
        <s v="0643814314601841" u="1"/>
        <s v="2243814314600837" u="1"/>
        <s v="8343814314606105" u="1"/>
        <s v="3943814314603551" u="1"/>
        <s v="1317777403277129" u="1"/>
        <s v="0143814314611801" u="1"/>
        <s v="1343814314612663" u="1"/>
        <s v="3343814314611537" u="1"/>
        <s v="7543814314612406" u="1"/>
        <s v="2843814314612204" u="1"/>
        <s v="4443814314612425" u="1"/>
        <s v="4443814314611949" u="1"/>
        <s v="7443814314611565" u="1"/>
        <s v="7543814314612337" u="1"/>
        <s v="7143814314611592" u="1"/>
        <s v="9543814314606025" u="1"/>
        <s v="4443814314611870" u="1"/>
        <s v="5943814314611928" u="1"/>
        <s v="8343814314612678" u="1"/>
        <s v="3543814314612250" u="1"/>
        <s v="0543814314612070" u="1"/>
        <s v="2643814314612464" u="1"/>
        <s v="4243814314611691" u="1"/>
        <s v="5143814314604767" u="1"/>
        <s v="2243814314612102" u="1"/>
        <s v="8543814314612310" u="1"/>
        <s v="1743814314612374" u="1"/>
        <s v="7543814314611896" u="1"/>
        <s v="7543814314612274" u="1"/>
        <s v="5943814314611773" u="1"/>
        <s v="2943814314611633" u="1"/>
        <s v="2943814314612224" u="1"/>
        <s v="5643814314612137" u="1"/>
        <s v="2243814314611511" u="1"/>
        <s v="1343814314611795" u="1"/>
        <s v="2543814314612444" u="1"/>
        <s v="2143814314612353" u="1"/>
        <s v="2124009009816377" u="1"/>
        <s v="7217777302770481" u="1"/>
        <s v="6943814314611675" u="1"/>
        <s v="5643814314612166" u="1"/>
        <s v="1324005012928692" u="1"/>
        <s v="7643814314612030" u="1"/>
        <s v="2124005012931695" u="1"/>
        <s v="9243814314612722" u="1"/>
        <s v="7443814314613133" u="1"/>
        <s v="3143814314613221" u="1"/>
        <s v="9443814314613105" u="1"/>
        <s v="2143814314612762" u="1"/>
        <s v="3843814314613061" u="1"/>
        <s v="7843814314613575" u="1"/>
        <s v="7543814314613395" u="1"/>
        <s v="1224036007118383" u="1"/>
        <s v="3843814314613176" u="1"/>
        <s v="2243814314612747" u="1"/>
        <s v="9243814314613320" u="1"/>
        <s v="8343814314612701" u="1"/>
        <s v="1343814314613369" u="1"/>
        <s v="1843814314612814" u="1"/>
        <s v="6443814314612875" u="1"/>
        <s v="7643814314613023" u="1"/>
        <s v="7643814314613196" u="1"/>
        <s v="7243814314613583" u="1"/>
        <s v="8343814314613355" u="1"/>
        <s v="2843814314613285" u="1"/>
        <s v="7643814314613432" u="1"/>
        <s v="7943814314613083" u="1"/>
        <s v="7643814314612933" u="1"/>
        <s v="1743814314612790" u="1"/>
        <s v="3543814314612911" u="1"/>
        <s v="7543814314612880" u="1"/>
        <s v="7343814314612965" u="1"/>
        <s v="0643814314613307" u="1"/>
        <s v="6443814314612841" u="1"/>
        <s v="8343814314613269" u="1"/>
        <s v="5943814314613605" u="1"/>
        <s v="7543814314613631" u="1"/>
        <s v="8343814314613494" u="1"/>
        <s v="8343814314612691" u="1"/>
        <s v="2124032016506980" u="1"/>
        <s v="7617777303042744" u="1"/>
        <s v="3417777403496998" u="1"/>
        <s v="4043814314614455" u="1"/>
        <s v="9443814314613727" u="1"/>
        <s v="9243814314613866" u="1"/>
        <s v="3443814314613950" u="1"/>
        <s v="9243814314614065" u="1"/>
        <s v="9224030009207191" u="1"/>
        <s v="7543814314613406" u="1"/>
        <s v="7543814314613775" u="1"/>
        <s v="8343814314613465" u="1"/>
        <s v="2243814314615102" u="1"/>
        <s v="5643814314615150" u="1"/>
        <s v="3543814314614623" u="1"/>
        <s v="9443814314613791" u="1"/>
        <s v="7643814314614392" u="1"/>
        <s v="9243814314613814" u="1"/>
        <s v="6743814314614958" u="1"/>
        <s v="7743814314614187" u="1"/>
        <s v="6743814314614434" u="1"/>
        <s v="6843814314614425" u="1"/>
        <s v="2943814314614541" u="1"/>
        <s v="7743814314614262" u="1"/>
        <s v="4443814314615137" u="1"/>
        <s v="8643814314614513" u="1"/>
        <s v="7443814314614755" u="1"/>
        <s v="3743814314614784" u="1"/>
        <s v="5643814314615125" u="1"/>
        <s v="9243814314614503" u="1"/>
        <s v="4443814314615022" u="1"/>
        <s v="2743814314614985" u="1"/>
        <s v="7743814314614728" u="1"/>
        <s v="2243814314614845" u="1"/>
        <s v="2943814314615086" u="1"/>
        <s v="2743814314614345" u="1"/>
        <s v="0643814314613912" u="1"/>
        <s v="9143814314614640" u="1"/>
        <s v="1343814314614375" u="1"/>
        <s v="7643814314614449" u="1"/>
        <s v="2343814314615168" u="1"/>
        <s v="9443814314614324" u="1"/>
        <s v="7543814314614366" u="1"/>
        <s v="4443814314614932" u="1"/>
        <s v="2543814314614835" u="1"/>
        <s v="2743814314614294" u="1"/>
        <s v="7443814314614029" u="1"/>
        <s v="5643814314614910" u="1"/>
        <s v="9343814314614304" u="1"/>
        <s v="3443814314614557" u="1"/>
        <s v="3543814314614583" u="1"/>
        <s v="8743814314614896" u="1"/>
        <s v="2243814314615040" u="1"/>
        <s v="2943814314613656" u="1"/>
        <s v="5043814314614115" u="1"/>
        <s v="6443814314613979" u="1"/>
        <s v="7543814314614527" u="1"/>
        <s v="7543814314613936" u="1"/>
        <s v="2943814314614875" u="1"/>
        <s v="7643814314614674" u="1"/>
        <s v="9443814314614094" u="1"/>
        <s v="2043814314614419" u="1"/>
        <s v="7643814314613455" u="1"/>
        <s v="8043814314613699" u="1"/>
        <s v="9143814314613754" u="1"/>
        <s v="0643814314613850" u="1"/>
        <s v="6243814314614156" u="1"/>
        <s v="2543814314614231" u="1"/>
        <s v="8343814314615505" u="1"/>
        <s v="1343814314617438" u="1"/>
        <s v="6043814314615415" u="1"/>
        <s v="6843814314616713" u="1"/>
        <s v="3543814314616531" u="1"/>
        <s v="1643814314615354" u="1"/>
        <s v="9343814314616575" u="1"/>
        <s v="9143814314616980" u="1"/>
        <s v="9243814314615814" u="1"/>
        <s v="3743814314616438" u="1"/>
        <s v="9143814314617719" u="1"/>
        <s v="4043814314617115" u="1"/>
        <s v="6943814314616203" u="1"/>
        <s v="5643814314616172" u="1"/>
        <s v="2143814314615658" u="1"/>
        <s v="0643814314615843" u="1"/>
        <s v="4243814314616489" u="1"/>
        <s v="6943814314615468" u="1"/>
        <s v="0643814314615889" u="1"/>
        <s v="6943814314616249" u="1"/>
        <s v="6943814314616134" u="1"/>
        <s v="9343814314616275" u="1"/>
        <s v="3743814314617611" u="1"/>
        <s v="7843814314616805" u="1"/>
        <s v="2943814314611973" u="1"/>
        <s v="1643814314616325" u="1"/>
        <s v="2943814314615662" u="1"/>
        <s v="0643814314615872" u="1"/>
        <s v="6943814314616468" u="1"/>
        <s v="7543814314617631" u="1"/>
        <s v="7543814314616677" u="1"/>
        <s v="3843814314616838" u="1"/>
        <s v="2443814314615263" u="1"/>
        <s v="6943814314616733" u="1"/>
        <s v="3543814314615807" u="1"/>
        <s v="9143814314617489" u="1"/>
        <s v="8343814314616309" u="1"/>
        <s v="1743814314616915" u="1"/>
        <s v="8343814314615649" u="1"/>
        <s v="5343814314616112" u="1"/>
        <s v="2643814314615441" u="1"/>
        <s v="7043814314615439" u="1"/>
        <s v="1743814314617593" u="1"/>
        <s v="2443814314617418" u="1"/>
        <s v="4243814314617218" u="1"/>
        <s v="6943814314617020" u="1"/>
        <s v="6043814314616744" u="1"/>
        <s v="5943814314616225" u="1"/>
        <s v="7543814314615458" u="1"/>
        <s v="8343814314616695" u="1"/>
        <s v="2943814314615070" u="1"/>
        <s v="1343814314617369" u="1"/>
        <s v="7343814314617666" u="1"/>
        <s v="2143814314616474" u="1"/>
        <s v="8343814314615592" u="1"/>
        <s v="4143814314616377" u="1"/>
        <s v="3843814314617308" u="1"/>
        <s v="1243814314615384" u="1"/>
        <s v="6043814314615185" u="1"/>
        <s v="6943814314617249" u="1"/>
        <s v="2543814314617162" u="1"/>
        <s v="7843814314616869" u="1"/>
        <s v="7843814314615316" u="1"/>
        <s v="5943814314616053" u="1"/>
        <s v="5943814314615744" u="1"/>
        <s v="3543814314615780" u="1"/>
        <s v="8043814314616198" u="1"/>
        <s v="5343814314615233" u="1"/>
        <s v="7543814314617730" u="1"/>
        <s v="3443814314616885" u="1"/>
        <s v="8043814314615336" u="1"/>
        <s v="6043814314616035" u="1"/>
        <s v="6243814314615692" u="1"/>
        <s v="6943814314617335" u="1"/>
        <s v="8317777403558395" u="1"/>
        <s v="1443814314617389" u="1"/>
        <s v="1243814314618270" u="1"/>
        <s v="7443814314618225" u="1"/>
        <s v="7743814314616008" u="1"/>
        <s v="3143814314618002" u="1"/>
        <s v="2543814314615974" u="1"/>
        <s v="7324261001149279" u="1"/>
        <s v="2183814314000696" u="1"/>
        <s v="2183814314000736" u="1"/>
        <s v="8317777303174091" u="1"/>
        <s v="2943814314619218" u="1"/>
        <s v="6043814314621527" u="1"/>
        <s v="7343814314618159" u="1"/>
        <s v="7443814314617565" u="1"/>
        <s v="0643814314618768" u="1"/>
        <s v="6743814314618647" u="1"/>
        <s v="8343814314619040" u="1"/>
        <s v="7543814314622765" u="1"/>
        <s v="3443814314621710" u="1"/>
        <s v="3043814314622071" u="1"/>
        <s v="7943814314622269" u="1"/>
        <s v="5143814314621754" u="1"/>
        <s v="3443814314621444" u="1"/>
        <s v="7443814314619542" u="1"/>
        <s v="7543814314618268" u="1"/>
        <s v="1543814314621307" u="1"/>
        <s v="8643814314622711" u="1"/>
        <s v="8543814314622547" u="1"/>
        <s v="7543814314618821" u="1"/>
        <s v="6943814314622395" u="1"/>
        <s v="0843814314619727" u="1"/>
        <s v="7543814314622512" u="1"/>
        <s v="7543814314622575" u="1"/>
        <s v="6343814314618032" u="1"/>
        <s v="6843814314618074" u="1"/>
        <s v="3143814314620177" u="1"/>
        <s v="4443814314621605" u="1"/>
        <s v="7443814314621365" u="1"/>
        <s v="8943814314623016" u="1"/>
        <s v="7543814314621092" u="1"/>
        <s v="9143814314620687" u="1"/>
        <s v="4443814314622623" u="1"/>
        <s v="7543814314622224" u="1"/>
        <s v="6343814314618920" u="1"/>
        <s v="7543814314622748" u="1"/>
        <s v="5943814314621026" u="1"/>
        <s v="7543814314622092" u="1"/>
        <s v="2743814314620624" u="1"/>
        <s v="9543814314618471" u="1"/>
        <s v="7443814314619818" u="1"/>
        <s v="2743814314622797" u="1"/>
        <s v="7443814314620786" u="1"/>
        <s v="7443814314619330" u="1"/>
        <s v="3443814314621818" u="1"/>
        <s v="6043814314620717" u="1"/>
        <s v="2643814314620944" u="1"/>
        <s v="3143814314620015" u="1"/>
        <s v="9543814314623006" u="1"/>
        <s v="7543814314619285" u="1"/>
        <s v="1743814314622203" u="1"/>
        <s v="3143814314621004" u="1"/>
        <s v="7543814314618994" u="1"/>
        <s v="6243814314621452" u="1"/>
        <s v="9143814314617852" u="1"/>
        <s v="7543814314621973" u="1"/>
        <s v="9143814314620226" u="1"/>
        <s v="3443814314619091" u="1"/>
        <s v="0143814314619628" u="1"/>
        <s v="1243814314618310" u="1"/>
        <s v="0643814314620800" u="1"/>
        <s v="0743814314622335" u="1"/>
        <s v="7543814314622351" u="1"/>
        <s v="7543814314622247" u="1"/>
        <s v="7543814314619124" u="1"/>
        <s v="1343814314619571" u="1"/>
        <s v="8443814314620867" u="1"/>
        <s v="8543814314622991" u="1"/>
        <s v="0143814314622141" u="1"/>
        <s v="8543814314618608" u="1"/>
        <s v="1843814314622800" u="1"/>
        <s v="3143814314621586" u="1"/>
        <s v="9143814314620145" u="1"/>
        <s v="6843814314618707" u="1"/>
        <s v="3443814314619131" u="1"/>
        <s v="3743814314619670" u="1"/>
        <s v="6243814314619513" u="1"/>
        <s v="3443814314618845" u="1"/>
        <s v="9443814314622418" u="1"/>
        <s v="9143814314618397" u="1"/>
        <s v="7443814314618248" u="1"/>
        <s v="4443814314620836" u="1"/>
        <s v="8443814314620798" u="1"/>
        <s v="7443814314619853" u="1"/>
        <s v="9143814314617685" u="1"/>
        <s v="6943814314618802" u="1"/>
        <s v="8643814314622665" u="1"/>
        <s v="3443814314619230" u="1"/>
        <s v="2143814314622919" u="1"/>
        <s v="7543814314622535" u="1"/>
        <s v="9143814314617938" u="1"/>
        <s v="0643814314621950" u="1"/>
        <s v="6343814314617959" u="1"/>
        <s v="3443814314619205" u="1"/>
        <s v="4343814314621298" u="1"/>
        <s v="8543814314622956" u="1"/>
        <s v="9243814314621782" u="1"/>
        <s v="3443814314622115" u="1"/>
        <s v="7543814314622282" u="1"/>
        <s v="7543814314621777" u="1"/>
        <s v="0643814314620275" u="1"/>
        <s v="6643814314622905" u="1"/>
        <s v="7543814314618746" u="1"/>
        <s v="4943814314621066" u="1"/>
        <s v="6843814314621139" u="1"/>
        <s v="7543814314622045" u="1"/>
        <s v="8543814314622495" u="1"/>
        <s v="7543814314621691" u="1"/>
        <s v="8643814314622878" u="1"/>
        <s v="3143814314619371" u="1"/>
        <s v="7543814314618867" u="1"/>
        <s v="2743814314622463" u="1"/>
        <s v="7543814314622564" u="1"/>
        <s v="0243814314620980" u="1"/>
        <s v="2943814314621036" u="1"/>
        <s v="7543814314622973" u="1"/>
        <s v="6743814314618428" u="1"/>
        <s v="6243814314621509" u="1"/>
        <s v="3143814314617993" u="1"/>
        <s v="7343814314617885" u="1"/>
        <s v="7543814314621385" u="1"/>
        <s v="7543814314622425" u="1"/>
        <s v="7543814314621805" u="1"/>
        <s v="8843814314618725" u="1"/>
        <s v="8743814314619389" u="1"/>
        <s v="5043814314619012" u="1"/>
        <s v="9243814314620102" u="1"/>
        <s v="7543814314621282" u="1"/>
        <s v="4443814314617765" u="1"/>
        <s v="7543814314617746" u="1"/>
        <s v="1843814314622943" u="1"/>
        <s v="9243814314621655" u="1"/>
        <s v="8543814314622829" u="1"/>
        <s v="2143814314622608" u="1"/>
        <s v="0743814314622375" u="1"/>
        <s v="9243814314621217" u="1"/>
        <s v="1343814314621878" u="1"/>
        <s v="2643814314620070" u="1"/>
        <s v="2943814314621249" u="1"/>
        <s v="7543814314619769" u="1"/>
        <s v="8643814314618663" u="1"/>
        <s v="6743814314618561" u="1"/>
        <s v="7543814314622691" u="1"/>
        <s v="3143814314621632" u="1"/>
        <s v="8743814314620397" u="1"/>
        <s v="2343814314618780" u="1"/>
        <s v="9543814314619079" u="1"/>
        <s v="7543814314621472" u="1"/>
        <s v="7543814314620967" u="1"/>
        <s v="7643814314618875" u="1"/>
        <s v="7543814314619343" u="1"/>
        <s v="2124012011781668" u="1"/>
        <s v="3817777403604998" u="1"/>
        <s v="8143814314619490" u="1"/>
        <s v="7643814314621198" u="1"/>
        <s v="8243814314621902" u="1"/>
        <s v="6443814314620595" u="1"/>
        <s v="6443814314620296" u="1"/>
        <s v="2043814314621168" u="1"/>
        <s v="6443814314619915" u="1"/>
        <s v="3243814314618530" u="1"/>
        <s v="6443814314619167" u="1"/>
        <s v="6443814314620255" u="1"/>
        <s v="6443814314622935" u="1"/>
        <s v="4143814314623143" u="1"/>
        <s v="4043814314620365" u="1"/>
        <s v="6443814314619432" u="1"/>
        <s v="8543814314620328" u="1"/>
        <s v="2043814314617984" u="1"/>
        <s v="2120236025290293" u="1"/>
        <s v="2043814314620894" u="1"/>
        <s v="1843814314619987" u="1"/>
        <s v="0343814314621320" u="1"/>
        <s v="7843814314620917" u="1"/>
        <s v="0343814314617789" u="1"/>
        <s v="7843814314619450" u="1"/>
        <s v="7843814314618685" u="1"/>
        <s v="7843814314618184" u="1"/>
        <s v="0343814314621394" u="1"/>
        <s v="1317777303150647" u="1"/>
        <s v="4743814314624200" u="1"/>
        <s v="3843814314623247" u="1"/>
        <s v="4443814314623957" u="1"/>
        <s v="5543814314624315" u="1"/>
        <s v="1343814314624285" u="1"/>
        <s v="9543814314624185" u="1"/>
        <s v="6943814314623120" u="1"/>
        <s v="4543814314622171" u="1"/>
        <s v="4043814314621843" u="1"/>
        <s v="5443814314624756" u="1"/>
        <s v="6443814314624457" u="1"/>
        <s v="8343814314623415" u="1"/>
        <s v="7543814314623662" u="1"/>
        <s v="0143814314623066" u="1"/>
        <s v="9443814314624840" u="1"/>
        <s v="4143814314623448" u="1"/>
        <s v="7143814314623571" u="1"/>
        <s v="5443814314624094" u="1"/>
        <s v="1343814314624417" u="1"/>
        <s v="3343814314624775" u="1"/>
        <s v="4943814314624803" u="1"/>
        <s v="8843814314623647" u="1"/>
        <s v="6443814314623492" u="1"/>
        <s v="5643814314624100" u="1"/>
        <s v="5643814314623617" u="1"/>
        <s v="8343814314624726" u="1"/>
        <s v="0143814314623688" u="1"/>
        <s v="5743814314623096" u="1"/>
        <s v="8343814314623922" u="1"/>
        <s v="9043814314624137" u="1"/>
        <s v="1343814314623901" u="1"/>
        <s v="3943814314623532" u="1"/>
        <s v="1243814314618292" u="1"/>
        <s v="8343814314624127" u="1"/>
        <s v="6443814314624470" u="1"/>
        <s v="5643814314624250" u="1"/>
        <s v="4143814314623166" u="1"/>
        <s v="7543814314624276" u="1"/>
        <s v="9543814314623035" u="1"/>
        <s v="8643814314623803" u="1"/>
        <s v="1343814314624348" u="1"/>
        <s v="3143814314624367" u="1"/>
        <s v="9243814314624995" u="1"/>
        <s v="4543814314623856" u="1"/>
        <s v="4043814314624526" u="1"/>
        <s v="1343814314623976" u="1"/>
        <s v="3343814314623194" u="1"/>
        <s v="5943814314624556" u="1"/>
        <s v="8343814314624087" u="1"/>
        <s v="1343814314624383" u="1"/>
        <s v="6143814314623599" u="1"/>
        <s v="1343814314623861" u="1"/>
        <s v="8643814314624008" u="1"/>
        <s v="5043814314623895" u="1"/>
        <s v="3743814314623072" u="1"/>
        <s v="5443814314623111" u="1"/>
        <s v="5443814314623877" u="1"/>
        <s v="5443814314624145" u="1"/>
        <s v="5943814314624821" u="1"/>
        <s v="7543814314623260" u="1"/>
        <s v="7143814314623305" u="1"/>
        <s v="9243814314624747" u="1"/>
        <s v="3843814314623351" u="1"/>
        <s v="0224037000233204" u="1"/>
        <s v="3143814314623782" u="1"/>
        <s v="7343814314624714" u="1"/>
        <s v="7943814314623845" u="1"/>
        <s v="7443814314623567" u="1"/>
        <s v="7443814314624050" u="1"/>
        <s v="1543814314624850" u="1"/>
        <s v="7443814314623390" u="1"/>
        <s v="4043814314624169" u="1"/>
        <s v="7843814314624883" u="1"/>
        <s v="9343814314623813" u="1"/>
        <s v="8343814314626305" u="1"/>
        <s v="3443814314625012" u="1"/>
        <s v="4443814314625905" u="1"/>
        <s v="7543814314625339" u="1"/>
        <s v="1943814314625715" u="1"/>
        <s v="5643814314626335" u="1"/>
        <s v="8543814314622311" u="1"/>
        <s v="2843814314625720" u="1"/>
        <s v="6343814314625316" u="1"/>
        <s v="6743814314626148" u="1"/>
        <s v="5343814314625143" u="1"/>
        <s v="2643814314626110" u="1"/>
        <s v="5343814314625794" u="1"/>
        <s v="2643814314625691" u="1"/>
        <s v="1443814314625955" u="1"/>
        <s v="5143814314626247" u="1"/>
        <s v="6743814314626592" u="1"/>
        <s v="7643814314625843" u="1"/>
        <s v="4443814314626001" u="1"/>
        <s v="6843814314626225" u="1"/>
        <s v="6843814314626122" u="1"/>
        <s v="3543814314626026" u="1"/>
        <s v="1443814314625633" u="1"/>
        <s v="1443814314626155" u="1"/>
        <s v="5043814314625999" u="1"/>
        <s v="8343814314626480" u="1"/>
        <s v="6143814314625582" u="1"/>
        <s v="6743814314626436" u="1"/>
        <s v="0843814314626384" u="1"/>
        <s v="6743814314626505" u="1"/>
        <s v="5043814314625567" u="1"/>
        <s v="2643814314625604" u="1"/>
        <s v="4443814314626415" u="1"/>
        <s v="7543814314625103" u="1"/>
        <s v="2843814314626477" u="1"/>
        <s v="5143814314625852" u="1"/>
        <s v="7743814314625039" u="1"/>
        <s v="6743814314626528" u="1"/>
        <s v="4643814314625749" u="1"/>
        <s v="6843814314626404" u="1"/>
        <s v="2643814314625921" u="1"/>
        <s v="7643814314625280" u="1"/>
        <s v="3843814314626092" u="1"/>
        <s v="4943814314625446" u="1"/>
        <s v="9243814314625972" u="1"/>
        <s v="4943814314625544" u="1"/>
        <s v="6243814314625302" u="1"/>
        <s v="4543814314625625" u="1"/>
        <s v="5043814314626279" u="1"/>
        <s v="8343814314626571" u="1"/>
        <s v="6443814314625077" u="1"/>
        <s v="2120237063803932" u="1"/>
        <s v="5943814314624798" u="1"/>
        <s v="7643814314625774" u="1"/>
        <s v="1643814314625680" u="1"/>
        <s v="7343814314625426" u="1"/>
        <s v="7543814314626201" u="1"/>
        <s v="8343814314626542" u="1"/>
        <s v="7843814314625831" u="1"/>
        <s v="7843814314625210" u="1"/>
        <s v="7843814314625485" u="1"/>
        <s v="7843814314625186" u="1"/>
        <s v="7843814314625865" u="1"/>
        <s v="7843814314625232" u="1"/>
        <s v="7843814314625255" u="1"/>
        <s v="7843814314625785" u="1"/>
        <s v="0643814314629298" u="1"/>
        <s v="4543814314629107" u="1"/>
        <s v="1443814314628103" u="1"/>
        <s v="7443814314628878" u="1"/>
        <s v="9343814314626709" u="1"/>
        <s v="3443814314627290" u="1"/>
        <s v="8443814314628815" u="1"/>
        <s v="2643814314627558" u="1"/>
        <s v="7543814314626830" u="1"/>
        <s v="9443814314628919" u="1"/>
        <s v="1343814314628567" u="1"/>
        <s v="5043814314629233" u="1"/>
        <s v="2943814314626854" u="1"/>
        <s v="6743814314626459" u="1"/>
        <s v="1643814314628794" u="1"/>
        <s v="8143814314621675" u="1"/>
        <s v="0643814314627937" u="1"/>
        <s v="1143814314626936" u="1"/>
        <s v="8443814314629285" u="1"/>
        <s v="4743814314627867" u="1"/>
        <s v="0643814314627735" u="1"/>
        <s v="9343814314626986" u="1"/>
        <s v="7743814314627022" u="1"/>
        <s v="1443814314627587" u="1"/>
        <s v="4443814314626721" u="1"/>
        <s v="9843814314626895" u="1"/>
        <s v="6443814314626785" u="1"/>
        <s v="4143814314628609" u="1"/>
        <s v="4443814314626992" u="1"/>
        <s v="1343814314628066" u="1"/>
        <s v="3443814314627352" u="1"/>
        <s v="1443814314628408" u="1"/>
        <s v="0243814314628529" u="1"/>
        <s v="8143814314626623" u="1"/>
        <s v="3443814314627473" u="1"/>
        <s v="6843814314627871" u="1"/>
        <s v="2143814314627453" u="1"/>
        <s v="7543814314627980" u="1"/>
        <s v="3343814314626954" u="1"/>
        <s v="6343814314626817" u="1"/>
        <s v="0643814314627649" u="1"/>
        <s v="1143814314626873" u="1"/>
        <s v="6743814314627925" u="1"/>
        <s v="0643814314627610" u="1"/>
        <s v="6643814314627439" u="1"/>
        <s v="8543814314627674" u="1"/>
        <s v="5043814314626803" u="1"/>
        <s v="2543814314627694" u="1"/>
        <s v="0143814314627193" u="1"/>
        <s v="7643814314628895" u="1"/>
        <s v="5043814314629008" u="1"/>
        <s v="3443814314627628" u="1"/>
        <s v="7643814314626601" u="1"/>
        <s v="9243814314628701" u="1"/>
        <s v="3143814314627782" u="1"/>
        <s v="3443814314627346" u="1"/>
        <s v="3043814314628284" u="1"/>
        <s v="7543814314628627" u="1"/>
        <s v="3443814314627330" u="1"/>
        <s v="8343814314626974" u="1"/>
        <s v="3043814314627606" u="1"/>
        <s v="1943814314628836" u="1"/>
        <s v="1343814314627072" u="1"/>
        <s v="3443814314627565" u="1"/>
        <s v="3443814314627496" u="1"/>
        <s v="4343814314627897" u="1"/>
        <s v="3443814314627818" u="1"/>
        <s v="5943814314626769" u="1"/>
        <s v="7543814314628086" u="1"/>
        <s v="0643814314628027" u="1"/>
        <s v="1443814314627719" u="1"/>
        <s v="8943814314627379" u="1"/>
        <s v="7543814314629300" u="1"/>
        <s v="8643814314627538" u="1"/>
        <s v="3743814314628544" u="1"/>
        <s v="0743814314628001" u="1"/>
        <s v="3843814314627057" u="1"/>
        <s v="5743814314628120" u="1"/>
        <s v="7543814314628149" u="1"/>
        <s v="1443814314626915" u="1"/>
        <s v="9443814314627286" u="1"/>
        <s v="5043814314628256" u="1"/>
        <s v="4543814314628983" u="1"/>
        <s v="9343814314628583" u="1"/>
        <s v="4043814314628238" u="1"/>
        <s v="3843814314627092" u="1"/>
        <s v="8743814314628495" u="1"/>
        <s v="4443814314629076" u="1"/>
        <s v="7543814314629218" u="1"/>
        <s v="8943814314628379" u="1"/>
        <s v="6443814314627411" u="1"/>
        <s v="2943814314627952" u="1"/>
        <s v="8543814314628449" u="1"/>
        <s v="7243814314629049" u="1"/>
        <s v="8243814314627758" u="1"/>
        <s v="7443814314628688" u="1"/>
        <s v="7243814314627515" u="1"/>
        <s v="5943814314629527" u="1"/>
        <s v="8643814314628319" u="1"/>
        <s v="3043814314627261" u="1"/>
        <s v="7843814314629382" u="1"/>
        <s v="7943814314628753" u="1"/>
        <s v="7943814314628465" u="1"/>
        <s v="8543814314629098" u="1"/>
        <s v="1443814314627725" u="1"/>
        <s v="9543814314630008" u="1"/>
        <s v="8043814314629563" u="1"/>
        <s v="7543814314630952" u="1"/>
        <s v="6743814314629488" u="1"/>
        <s v="8343814314630475" u="1"/>
        <s v="4043814314631165" u="1"/>
        <s v="4043814314628209" u="1"/>
        <s v="6443814314630735" u="1"/>
        <s v="3543814314626032" u="1"/>
        <s v="7543814314630134" u="1"/>
        <s v="7543814314627973" u="1"/>
        <s v="0843814314626355" u="1"/>
        <s v="4043814314630626" u="1"/>
        <s v="5043814314631419" u="1"/>
        <s v="8743814314628506" u="1"/>
        <s v="3143814314627799" u="1"/>
        <s v="6443814314630407" u="1"/>
        <s v="3043814314628261" u="1"/>
        <s v="9143814314631188" u="1"/>
        <s v="9243814314630156" u="1"/>
        <s v="9443814314631305" u="1"/>
        <s v="8343814314630446" u="1"/>
        <s v="8343814314626559" u="1"/>
        <s v="9243814314630225" u="1"/>
        <s v="7617777303591925" u="1"/>
        <s v="7443814314628855" u="1"/>
        <s v="6943814314629424" u="1"/>
        <s v="6943814314631386" u="1"/>
        <s v="6943814314631392" u="1"/>
        <s v="8943814314628340" u="1"/>
        <s v="9243814314630657" u="1"/>
        <s v="9243814314630093" u="1"/>
        <s v="7743814314630168" u="1"/>
        <s v="5343814314625150" u="1"/>
        <s v="7143814314631331" u="1"/>
        <s v="1443814314625938" u="1"/>
        <s v="5143814314626235" u="1"/>
        <s v="8343814314630423" u="1"/>
        <s v="1443814314628397" u="1"/>
        <s v="1443814314630641" u="1"/>
        <s v="7443814314630114" u="1"/>
        <s v="7243814314629055" u="1"/>
        <s v="3343814314630501" u="1"/>
        <s v="3343814314631030" u="1"/>
        <s v="6843814314631216" u="1"/>
        <s v="7443814314630379" u="1"/>
        <s v="8543814314627651" u="1"/>
        <s v="2643814314631105" u="1"/>
        <s v="7643814314630557" u="1"/>
        <s v="7643814314628906" u="1"/>
        <s v="1743814314630539" u="1"/>
        <s v="5943814314629619" u="1"/>
        <s v="1743814314630292" u="1"/>
        <s v="7443814314630206" u="1"/>
        <s v="7443814314630949" u="1"/>
        <s v="3943814314629445" u="1"/>
        <s v="7443814314630333" u="1"/>
        <s v="5943814314629515" u="1"/>
        <s v="3443814314627305" u="1"/>
        <s v="1343814314629596" u="1"/>
        <s v="7943814314630542" u="1"/>
        <s v="7843814314631044" u="1"/>
        <s v="7643814314625267" u="1"/>
        <s v="6243814314630609" u="1"/>
        <s v="8643814314628325" u="1"/>
        <s v="4443814314630493" u="1"/>
        <s v="9143814314630395" u="1"/>
        <s v="0643814314628033" u="1"/>
        <s v="7543814314629316" u="1"/>
        <s v="7843814314630614" u="1"/>
        <s v="7543814314629506" u="1"/>
        <s v="7143814314629588" u="1"/>
        <s v="9243814314629632" u="1"/>
        <s v="7643814314629532" u="1"/>
        <s v="9543814314630855" u="1"/>
        <s v="7843814314625802" u="1"/>
        <s v="9343814314626630" u="1"/>
        <s v="7843814314629376" u="1"/>
        <s v="3143814314631093" u="1"/>
        <s v="7943814314628760" u="1"/>
        <s v="9543814314630089" u="1"/>
        <s v="8743814314630589" u="1"/>
        <s v="2043814314631245" u="1"/>
        <s v="1343814314629475" u="1"/>
        <s v="3743814314632356" u="1"/>
        <s v="0643814314632075" u="1"/>
        <s v="7843814314631286" u="1"/>
        <s v="3143814314631375" u="1"/>
        <s v="4043814314630684" u="1"/>
        <s v="4043814314631015" u="1"/>
        <s v="7843814314624865" u="1"/>
        <s v="8343814314631452" u="1"/>
        <s v="8343814314630884" u="1"/>
        <s v="9343814314631625" u="1"/>
        <s v="8343814314632089" u="1"/>
        <s v="5943814314629654" u="1"/>
        <s v="8643814314630765" u="1"/>
        <s v="2043814314630971" u="1"/>
        <s v="9443814314632616" u="1"/>
        <s v="3443814314627467" u="1"/>
        <s v="3843814314627110" u="1"/>
        <s v="2183814314000759" u="1"/>
        <s v="8643814314632667" u="1"/>
        <s v="0643814314634058" u="1"/>
        <s v="8243814314634023" u="1"/>
        <s v="1443814314633595" u="1"/>
        <s v="7843814314633827" u="1"/>
        <s v="3043814314633672" u="1"/>
        <s v="7543814314632543" u="1"/>
        <s v="9143814314631516" u="1"/>
        <s v="5943814314631955" u="1"/>
        <s v="8043814314631801" u="1"/>
        <s v="7443814314632961" u="1"/>
        <s v="8143814314631061" u="1"/>
        <s v="4943814314632391" u="1"/>
        <s v="0243814314633278" u="1"/>
        <s v="7443814314633448" u="1"/>
        <s v="9343814314633705" u="1"/>
        <s v="6943814314632743" u="1"/>
        <s v="4043814314631177" u="1"/>
        <s v="8443814314633604" u="1"/>
        <s v="6743814314633853" u="1"/>
        <s v="3443814314632066" u="1"/>
        <s v="5043814314633523" u="1"/>
        <s v="3143814314631087" u="1"/>
        <s v="3343814314633259" u="1"/>
        <s v="3743814314631857" u="1"/>
        <s v="3343814314633180" u="1"/>
        <s v="4543814314633098" u="1"/>
        <s v="4543814314632772" u="1"/>
        <s v="6743814314633710" u="1"/>
        <s v="3743814314632362" u="1"/>
        <s v="8543814314634105" u="1"/>
        <s v="1343814314632425" u="1"/>
        <s v="1743814314631574" u="1"/>
        <s v="1343814314632886" u="1"/>
        <s v="3343814314633478" u="1"/>
        <s v="7443814314633546" u="1"/>
        <s v="3743814314632340" u="1"/>
        <s v="1343814314632765" u="1"/>
        <s v="4943814314632000" u="1"/>
        <s v="0643814314632818" u="1"/>
        <s v="6743814314632058" u="1"/>
        <s v="3343814314633501" u="1"/>
        <s v="1043814314632982" u="1"/>
        <s v="3343814314633242" u="1"/>
        <s v="7843814314631270" u="1"/>
        <s v="3143814314631346" u="1"/>
        <s v="1243814314633653" u="1"/>
        <s v="6743814314632686" u="1"/>
        <s v="3643814314632676" u="1"/>
        <s v="7843814314633948" u="1"/>
        <s v="7443814314633575" u="1"/>
        <s v="0343814314633177" u="1"/>
        <s v="1843814314632860" u="1"/>
        <s v="3343814314632207" u="1"/>
        <s v="3143814314633882" u="1"/>
        <s v="6843814314632412" u="1"/>
        <s v="6743814314632536" u="1"/>
        <s v="5943814314633149" u="1"/>
        <s v="7843814314633395" u="1"/>
        <s v="3343814314633220" u="1"/>
        <s v="1543814314633131" u="1"/>
        <s v="3843814314633641" u="1"/>
        <s v="1443814314631877" u="1"/>
        <s v="7443814314630926" u="1"/>
        <s v="5043814314633483" u="1"/>
        <s v="6343814314633020" u="1"/>
        <s v="6743814314633939" u="1"/>
        <s v="6743814314632710" u="1"/>
        <s v="7543814314633163" u="1"/>
        <s v="7543814314632785" u="1"/>
        <s v="2143814314633622" u="1"/>
        <s v="7543814314633693" u="1"/>
        <s v="9543814314631982" u="1"/>
        <s v="8324009009841668" u="1"/>
        <s v="9143814314634080" u="1"/>
        <s v="6343814314633105" u="1"/>
        <s v="6343814314633210" u="1"/>
        <s v="4343814314633006" u="1"/>
        <s v="0743814314632049" u="1"/>
        <s v="0643814314632847" u="1"/>
        <s v="7543814314632917" u="1"/>
        <s v="8043814314634231" u="1"/>
        <s v="5743814314633069" u="1"/>
        <s v="0943814314631135" u="1"/>
        <s v="9443814314631311" u="1"/>
        <s v="3143814314634219" u="1"/>
        <s v="4143814314632928" u="1"/>
        <s v="2120237063862109" u="1"/>
        <s v="2124263000036135" u="1"/>
        <s v="4443814314632026" u="1"/>
        <s v="9343814314631690" u="1"/>
        <s v="5943814314634126" u="1"/>
        <s v="2043814314633297" u="1"/>
        <s v="8343814314632095" u="1"/>
        <s v="6443814314630724" u="1"/>
        <s v="7043814314634370" u="1"/>
        <s v="3743814314634454" u="1"/>
        <s v="5943814314633512" u="1"/>
        <s v="8343814314633331" u="1"/>
        <s v="7443814314634264" u="1"/>
        <s v="7343814314634342" u="1"/>
        <s v="7443814314634391" u="1"/>
        <s v="2043814314631540" u="1"/>
        <s v="1343814314633051" u="1"/>
        <s v="9443814314632213" u="1"/>
        <s v="9443814314632220" u="1"/>
        <s v="9443814314632236" u="1"/>
        <s v="9443814314632242" u="1"/>
        <s v="9443814314632259" u="1"/>
        <s v="9443814314632271" u="1"/>
        <s v="9443814314632288" u="1"/>
        <s v="9443814314632294" u="1"/>
        <s v="9443814314632305" u="1"/>
        <s v="9443814314632311" u="1"/>
        <s v="9443814314632328" u="1"/>
        <s v="9443814314632651" u="1"/>
        <s v="5943814314632512" u="1"/>
        <s v="4743814314634725" u="1"/>
        <s v="3043814314635695" u="1"/>
        <s v="0743814314635648" u="1"/>
        <s v="4443814314636049" u="1"/>
        <s v="7743814314635605" u="1"/>
        <s v="7743814314635485" u="1"/>
        <s v="2143814314636005" u="1"/>
        <s v="3543814314635754" u="1"/>
        <s v="1543814314635897" u="1"/>
        <s v="6843814314634579" u="1"/>
        <s v="1943814314635809" u="1"/>
        <s v="4243814314635625" u="1"/>
        <s v="6043814314634830" u="1"/>
        <s v="4543814314635236" u="1"/>
        <s v="3543814314635351" u="1"/>
        <s v="3543814314635967" u="1"/>
        <s v="3743814314634903" u="1"/>
        <s v="7343814314634428" u="1"/>
        <s v="7743814314634767" u="1"/>
        <s v="7043814314634363" u="1"/>
        <s v="4443814314635182" u="1"/>
        <s v="8243814314635455" u="1"/>
        <s v="2143814314635714" u="1"/>
        <s v="2943814314635983" u="1"/>
        <s v="6343814314635255" u="1"/>
        <s v="3743814314634448" u="1"/>
        <s v="3443814314635671" u="1"/>
        <s v="6743814314634305" u="1"/>
        <s v="6443814314634701" u="1"/>
        <s v="3543814314635777" u="1"/>
        <s v="0843814314635403" u="1"/>
        <s v="4343814314635290" u="1"/>
        <s v="4443814314635429" u="1"/>
        <s v="9343814314634781" u="1"/>
        <s v="7443814314634287" u="1"/>
        <s v="1043814314634861" u="1"/>
        <s v="6243814314634857" u="1"/>
        <s v="0343814314635845" u="1"/>
        <s v="0143814314635870" u="1"/>
        <s v="8324009009845173" u="1"/>
        <s v="7343814314634336" u="1"/>
        <s v="8343814314635175" u="1"/>
        <s v="6343814314635376" u="1"/>
        <s v="2243814314635855" u="1"/>
        <s v="7743814314635820" u="1"/>
        <s v="7443814314634419" u="1"/>
        <s v="6443814314634545" u="1"/>
        <s v="8143814314635153" u="1"/>
        <s v="1343814314635275" u="1"/>
        <s v="1343814314635137" u="1"/>
        <s v="0843814314634501" u="1"/>
        <s v="3743814314634961" u="1"/>
        <s v="3043814314635142" u="1"/>
        <s v="3043814314635205" u="1"/>
        <s v="3043814314635349" u="1"/>
        <s v="9343814314634602" u="1"/>
        <s v="3143814314634140" u="1"/>
        <s v="2120237063876700" u="1"/>
        <s v="9243814314636265" u="1"/>
        <s v="3143814314636191" u="1"/>
        <s v="6943814314636599" u="1"/>
        <s v="6543814314636491" u="1"/>
        <s v="8643814314636304" u="1"/>
        <s v="6843814314636084" u="1"/>
        <s v="2943814314634666" u="1"/>
        <s v="7843814314636257" u="1"/>
        <s v="3243814314636078" u="1"/>
        <s v="7543814314634819" u="1"/>
        <s v="7843814314636234" u="1"/>
        <s v="7543814314634629" u="1"/>
        <s v="2183814314000765" u="1"/>
        <s v="6343814314638163" u="1"/>
        <s v="7517777404342741" u="1"/>
        <s v="2643814314639163" u="1"/>
        <s v="9143814314637775" u="1"/>
        <s v="3643814314638077" u="1"/>
        <s v="9343814314639200" u="1"/>
        <s v="6343814314638969" u="1"/>
        <s v="6743814314636156" u="1"/>
        <s v="3843814314636485" u="1"/>
        <s v="9443814314636547" u="1"/>
        <s v="7343814314637912" u="1"/>
        <s v="6943814314636795" u="1"/>
        <s v="4443814314636032" u="1"/>
        <s v="6043814314638512" u="1"/>
        <s v="5943814314638587" u="1"/>
        <s v="8343814314636452" u="1"/>
        <s v="5343814314636329" u="1"/>
        <s v="7543814314638353" u="1"/>
        <s v="2943814314636954" u="1"/>
        <s v="2243814314636832" u="1"/>
        <s v="9243814314637542" u="1"/>
        <s v="9543814314637960" u="1"/>
        <s v="8443814314636276" u="1"/>
        <s v="6643814314637712" u="1"/>
        <s v="3843814314637641" u="1"/>
        <s v="7743814314636583" u="1"/>
        <s v="6943814314638904" u="1"/>
        <s v="4443814314638049" u="1"/>
        <s v="7543814314638347" u="1"/>
        <s v="6243814314637673" u="1"/>
        <s v="3443814314639135" u="1"/>
        <s v="5943814314638437" u="1"/>
        <s v="3143814314636219" u="1"/>
        <s v="6943814314636600" u="1"/>
        <s v="7543814314637525" u="1"/>
        <s v="1343814314637575" u="1"/>
        <s v="5943814314638374" u="1"/>
        <s v="5943814314638110" u="1"/>
        <s v="6043814314636823" u="1"/>
        <s v="9143814314637080" u="1"/>
        <s v="6143814314638445" u="1"/>
        <s v="6543814314636502" u="1"/>
        <s v="9143814314636990" u="1"/>
        <s v="7243814314638996" u="1"/>
        <s v="5043814314639356" u="1"/>
        <s v="2243814314638302" u="1"/>
        <s v="3343814314637242" u="1"/>
        <s v="5643814314636389" u="1"/>
        <s v="5943814314637443" u="1"/>
        <s v="1043814314639014" u="1"/>
        <s v="4443814314636343" u="1"/>
        <s v="7643814314638183" u="1"/>
        <s v="9143814314636891" u="1"/>
        <s v="9443814314636668" u="1"/>
        <s v="8743814314637170" u="1"/>
        <s v="1343814314637150" u="1"/>
        <s v="8443814314637103" u="1"/>
        <s v="7943814314638749" u="1"/>
        <s v="5943814314637754" u="1"/>
        <s v="5343814314637780" u="1"/>
        <s v="3343814314637138" u="1"/>
        <s v="8643814314636315" u="1"/>
        <s v="5643814314638855" u="1"/>
        <s v="1743814314638625" u="1"/>
        <s v="3043814314639073" u="1"/>
        <s v="3343814314637363" u="1"/>
        <s v="9243814314637565" u="1"/>
        <s v="0743814314638504" u="1"/>
        <s v="3843814314637400" u="1"/>
        <s v="9443814314638242" u="1"/>
        <s v="3143814314638801" u="1"/>
        <s v="4943814314637696" u="1"/>
        <s v="8043814314638093" u="1"/>
        <s v="7743814314638462" u="1"/>
        <s v="5743814314638864" u="1"/>
        <s v="6843814314636095" u="1"/>
        <s v="9243814314639381" u="1"/>
        <s v="8443814314639045" u="1"/>
        <s v="2943814314638326" u="1"/>
        <s v="7843814314637332" u="1"/>
        <s v="8343814314637855" u="1"/>
        <s v="3343814314636915" u="1"/>
        <s v="0543814314636522" u="1"/>
        <s v="5443814314637113" u="1"/>
        <s v="9243814314639455" u="1"/>
        <s v="1343814314639505" u="1"/>
        <s v="7543814314638883" u="1"/>
        <s v="2243814314637215" u="1"/>
        <s v="3443814314639430" u="1"/>
        <s v="1743814314639401" u="1"/>
        <s v="2743814314637592" u="1"/>
        <s v="1443814314636923" u="1"/>
        <s v="7743814314637502" u="1"/>
        <s v="7843814314636245" u="1"/>
        <s v="3243814314636061" u="1"/>
        <s v="4443814314638683" u="1"/>
        <s v="5943814314638282" u="1"/>
        <s v="8743814314638715" u="1"/>
        <s v="2943814314636120" u="1"/>
        <s v="9243814314637290" u="1"/>
        <s v="4343814314637140" u="1"/>
        <s v="3143814314639104" u="1"/>
        <s v="9443814314638795" u="1"/>
        <s v="1343814314637477" u="1"/>
        <s v="8343814314636642" u="1"/>
        <s v="6443814314637062" u="1"/>
        <s v="9443814314638933" u="1"/>
        <s v="0743814314636464" u="1"/>
        <s v="9143814314636977" u="1"/>
        <s v="7843814314638418" u="1"/>
        <s v="5043814314638667" u="1"/>
        <s v="8043814314638974" u="1"/>
        <s v="1743814314637038" u="1"/>
        <s v="2543814314614202" u="1"/>
        <s v="2743814314638776" u="1"/>
        <s v="0343814314638950" u="1"/>
        <s v="6243814314637315" u="1"/>
        <s v="5143814314639347" u="1"/>
        <s v="2843814314637894" u="1"/>
        <s v="3843814314636865" u="1"/>
        <s v="9243814314637945" u="1"/>
        <s v="9143814314638211" u="1"/>
        <s v="9543814314639193" u="1"/>
        <s v="5643814314638061" u="1"/>
        <s v="7843814314636228" u="1"/>
        <s v="6243814314638644" u="1"/>
        <s v="6643814314636378" u="1"/>
        <s v="1443814314638474" u="1"/>
        <s v="5143814314639020" u="1"/>
        <s v="2143814314638553" u="1"/>
        <s v="4343814314637006" u="1"/>
        <s v="7543814314639335" u="1"/>
        <s v="5943814314637260" u="1"/>
        <s v="7543814314639360" u="1"/>
        <s v="2743814314637724" u="1"/>
        <s v="7743814314636738" u="1"/>
        <s v="0843814314638155" u="1"/>
        <s v="3443814314636175" u="1"/>
        <s v="3543814314638260" u="1"/>
        <s v="5043814314639068" u="1"/>
        <s v="4943814314638022" u="1"/>
        <s v="2043814314638562" u="1"/>
        <s v="2043814314637994" u="1"/>
        <s v="7943814314640187" u="1"/>
        <s v="3543814314636425" u="1"/>
        <s v="5943814314636615" u="1"/>
        <s v="0643814314638835" u="1"/>
        <s v="9243814314639703" u="1"/>
        <s v="3143814314639876" u="1"/>
        <s v="2943814314637983" u="1"/>
        <s v="5043814314639304" u="1"/>
        <s v="6443814314640087" u="1"/>
        <s v="4143814314640222" u="1"/>
        <s v="5943814314639276" u="1"/>
        <s v="3243814314639815" u="1"/>
        <s v="7543814314639255" u="1"/>
        <s v="2043814314637838" u="1"/>
        <s v="6043814314636805" u="1"/>
        <s v="2243814314637193" u="1"/>
        <s v="2183814314000805" u="1"/>
        <s v="0643814314639611" u="1"/>
        <s v="5943814314640664" u="1"/>
        <s v="9243814314641175" u="1"/>
        <s v="3343814314641198" u="1"/>
        <s v="3343814314641388" u="1"/>
        <s v="5943814314639558" u="1"/>
        <s v="3943814314641093" u="1"/>
        <s v="7643814314642330" u="1"/>
        <s v="8843814314643352" u="1"/>
        <s v="9243814314641636" u="1"/>
        <s v="3243814314641805" u="1"/>
        <s v="4943814314639961" u="1"/>
        <s v="9143814314641242" u="1"/>
        <s v="9343814314640374" u="1"/>
        <s v="3343814314639841" u="1"/>
        <s v="3943814314640818" u="1"/>
        <s v="2343814314641284" u="1"/>
        <s v="7443814314641681" u="1"/>
        <s v="9143814314641265" u="1"/>
        <s v="0543814314640242" u="1"/>
        <s v="6943814314641019" u="1"/>
        <s v="0443814314640585" u="1"/>
        <s v="3443814314639141" u="1"/>
        <s v="6243814314641335" u="1"/>
        <s v="5043814314642145" u="1"/>
        <s v="9243814314642215" u="1"/>
        <s v="9243814314643129" u="1"/>
        <s v="3643814314640678" u="1"/>
        <s v="1343814314641820" u="1"/>
        <s v="5643814314643374" u="1"/>
        <s v="2243814314642644" u="1"/>
        <s v="7343814314642269" u="1"/>
        <s v="3343814314640745" u="1"/>
        <s v="9443814314640273" u="1"/>
        <s v="1743814314642138" u="1"/>
        <s v="7443814314640928" u="1"/>
        <s v="3343814314639985" u="1"/>
        <s v="8243814314642739" u="1"/>
        <s v="7943814314640193" u="1"/>
        <s v="8443814314641930" u="1"/>
        <s v="3343814314640825" u="1"/>
        <s v="7543814314642695" u="1"/>
        <s v="7543814314643096" u="1"/>
        <s v="6243814314641485" u="1"/>
        <s v="3843814314640055" u="1"/>
        <s v="1343814314641957" u="1"/>
        <s v="3843814314642460" u="1"/>
        <s v="7543814314642545" u="1"/>
        <s v="4443814314641466" u="1"/>
        <s v="4043814314643029" u="1"/>
        <s v="5243814314640945" u="1"/>
        <s v="5043814314640208" u="1"/>
        <s v="3443814314639728" u="1"/>
        <s v="1343814314641358" u="1"/>
        <s v="5443814314641547" u="1"/>
        <s v="1743814314640893" u="1"/>
        <s v="6343814314641500" u="1"/>
        <s v="8143814314640345" u="1"/>
        <s v="8743814314639762" u="1"/>
        <s v="5943814314642923" u="1"/>
        <s v="3043814314639080" u="1"/>
        <s v="7543814314639946" u="1"/>
        <s v="4443814314642662" u="1"/>
        <s v="0743814314643070" u="1"/>
        <s v="9443814314638236" u="1"/>
        <s v="6843814314641754" u="1"/>
        <s v="1343814314642047" u="1"/>
        <s v="1343814314641306" u="1"/>
        <s v="3343814314641445" u="1"/>
        <s v="1743814314639650" u="1"/>
        <s v="5943814314641981" u="1"/>
        <s v="9543814314643419" u="1"/>
        <s v="3443814314639786" u="1"/>
        <s v="9143814314642560" u="1"/>
        <s v="6343814314642080" u="1"/>
        <s v="8343814314641713" u="1"/>
        <s v="6843814314641408" u="1"/>
        <s v="5043814314639575" u="1"/>
        <s v="1343814314639483" u="1"/>
        <s v="7943814314640832" u="1"/>
        <s v="1743814314641979" u="1"/>
        <s v="3343814314642169" u="1"/>
        <s v="7543814314641539" u="1"/>
        <s v="3743814314642957" u="1"/>
        <s v="3443814314639636" u="1"/>
        <s v="3243814314639838" u="1"/>
        <s v="4043814314642835" u="1"/>
        <s v="1743814314639418" u="1"/>
        <s v="9243814314639899" u="1"/>
        <s v="7343814314640177" u="1"/>
        <s v="7343814314641373" u="1"/>
        <s v="9243814314642050" u="1"/>
        <s v="9243814314639778" u="1"/>
        <s v="6043814314641128" u="1"/>
        <s v="7343814314639532" u="1"/>
        <s v="3143814314642509" u="1"/>
        <s v="0143814314641992" u="1"/>
        <s v="6243814314640548" u="1"/>
        <s v="5943814314641422" u="1"/>
        <s v="2243814314642598" u="1"/>
        <s v="1443814314640706" u="1"/>
        <s v="6943814314642371" u="1"/>
        <s v="9243814314639749" u="1"/>
        <s v="5443814314641697" u="1"/>
        <s v="3043814314640115" u="1"/>
        <s v="4943814314642623" u="1"/>
        <s v="9243814314639916" u="1"/>
        <s v="1943814314642011" u="1"/>
        <s v="9243814314639692" u="1"/>
        <s v="3143814314639860" u="1"/>
        <s v="7543814314639791" u="1"/>
        <s v="9243814314641613" u="1"/>
        <s v="4143814314641135" u="1"/>
        <s v="9243814314643037" u="1"/>
        <s v="3643814314640528" u="1"/>
        <s v="0643814314640855" u="1"/>
        <s v="7543814314643447" u="1"/>
        <s v="9243814314641204" u="1"/>
        <s v="4943814314640060" u="1"/>
        <s v="8443814314641566" u="1"/>
        <s v="8343814314641581" u="1"/>
        <s v="6743814314641227" u="1"/>
        <s v="2243814314640505" u="1"/>
        <s v="8343814314640978" u="1"/>
        <s v="7243814314643145" u="1"/>
        <s v="4443814314640996" u="1"/>
        <s v="8443814314641451" u="1"/>
        <s v="9043814314641730" u="1"/>
        <s v="6443814314640093" u="1"/>
        <s v="6943814314641906" u="1"/>
        <s v="4143814314640216" u="1"/>
        <s v="6943814314642280" u="1"/>
        <s v="1343814314641859" u="1"/>
        <s v="9243814314641256" u="1"/>
        <s v="7543814314639226" u="1"/>
        <s v="8343814314642097" u="1"/>
        <s v="1343814314642807" u="1"/>
        <s v="2943814314644265" u="1"/>
        <s v="2043814314640777" u="1"/>
        <s v="0243814314643310" u="1"/>
        <s v="0543814314642887" u="1"/>
        <s v="8343814314640022" u="1"/>
        <s v="1043814314640315" u="1"/>
        <s v="1043814314642984" u="1"/>
        <s v="2043814314642408" u="1"/>
        <s v="8143814314643195" u="1"/>
        <s v="2043814314641034" u="1"/>
        <s v="3443814314640150" u="1"/>
        <s v="2743814314641064" u="1"/>
        <s v="6943814314642296" u="1"/>
        <s v="7543814314647096" u="1"/>
        <s v="1043814314643910" u="1"/>
        <s v="7543814314644482" u="1"/>
        <s v="6443814314646795" u="1"/>
        <s v="6343814314644650" u="1"/>
        <s v="7543814314643689" u="1"/>
        <s v="3543814314646566" u="1"/>
        <s v="7543814314644500" u="1"/>
        <s v="6443814314647381" u="1"/>
        <s v="9143814314647547" u="1"/>
        <s v="8743814314647625" u="1"/>
        <s v="6443814314647029" u="1"/>
        <s v="0843814314645130" u="1"/>
        <s v="4943814314647116" u="1"/>
        <s v="2643814314646695" u="1"/>
        <s v="1343814314644289" u="1"/>
        <s v="3743814314644174" u="1"/>
        <s v="4443814314643472" u="1"/>
        <s v="9543814314645638" u="1"/>
        <s v="7843814314647461" u="1"/>
        <s v="6343814314647073" u="1"/>
        <s v="4443814314647754" u="1"/>
        <s v="6743814314647636" u="1"/>
        <s v="4543814314647964" u="1"/>
        <s v="4043814314643749" u="1"/>
        <s v="9143814314647875" u="1"/>
        <s v="8443814314646525" u="1"/>
        <s v="1643814314644153" u="1"/>
        <s v="7543814314648205" u="1"/>
        <s v="3843814314643833" u="1"/>
        <s v="2843814314647325" u="1"/>
        <s v="3443814314643621" u="1"/>
        <s v="3443814314643811" u="1"/>
        <s v="0643814314644377" u="1"/>
        <s v="6943814314643653" u="1"/>
        <s v="1343814314642773" u="1"/>
        <s v="7543814314648171" u="1"/>
        <s v="7743814314645619" u="1"/>
        <s v="7843814314646455" u="1"/>
        <s v="2143814314648699" u="1"/>
        <s v="8743814314644990" u="1"/>
        <s v="4023931000689851" u="1"/>
        <s v="2943814314644259" u="1"/>
        <s v="2943814314644220" u="1"/>
        <s v="8243814314646889" u="1"/>
        <s v="3843814314648349" u="1"/>
        <s v="3443814314645068" u="1"/>
        <s v="3043814314648017" u="1"/>
        <s v="8543814314645436" u="1"/>
        <s v="9543814314645293" u="1"/>
        <s v="3643814314647246" u="1"/>
        <s v="4443814314643541" u="1"/>
        <s v="8543814314645367" u="1"/>
        <s v="4643814314647000" u="1"/>
        <s v="4443814314643875" u="1"/>
        <s v="3443814314642742" u="1"/>
        <s v="0643814314645757" u="1"/>
        <s v="0643814314645803" u="1"/>
        <s v="9543814314645932" u="1"/>
        <s v="1243814314646040" u="1"/>
        <s v="0643814314645734" u="1"/>
        <s v="4143814314648095" u="1"/>
        <s v="6943814314643843" u="1"/>
        <s v="7543814314648729" u="1"/>
        <s v="8943814314648591" u="1"/>
        <s v="1443814314645113" u="1"/>
        <s v="6943814314646280" u="1"/>
        <s v="3143814314645688" u="1"/>
        <s v="4143814314646677" u="1"/>
        <s v="3543814314647740" u="1"/>
        <s v="2943814314645495" u="1"/>
        <s v="8343814314648195" u="1"/>
        <s v="3843814314647775" u="1"/>
        <s v="1443814314644551" u="1"/>
        <s v="2643814314643775" u="1"/>
        <s v="2943814314644432" u="1"/>
        <s v="1743814314646410" u="1"/>
        <s v="3343814314644320" u="1"/>
        <s v="1143814314646324" u="1"/>
        <s v="3543814314644134" u="1"/>
        <s v="6143814314643695" u="1"/>
        <s v="8343814314642425" u="1"/>
        <s v="2843814314646160" u="1"/>
        <s v="6243814314646082" u="1"/>
        <s v="4143814314647049" u="1"/>
        <s v="3643814314645177" u="1"/>
        <s v="5443814314645893" u="1"/>
        <s v="6943814314645405" u="1"/>
        <s v="1443814314647977" u="1"/>
        <s v="6343814314647815" u="1"/>
        <s v="0243814314643303" u="1"/>
        <s v="6443814314646951" u="1"/>
        <s v="5743814314646624" u="1"/>
        <s v="3043814314644242" u="1"/>
        <s v="6043814314647704" u="1"/>
        <s v="3443814314647949" u="1"/>
        <s v="1443814314643706" u="1"/>
        <s v="1343814314647225" u="1"/>
        <s v="1543814314647277" u="1"/>
        <s v="7543814314646205" u="1"/>
        <s v="6843814314646345" u="1"/>
        <s v="8943814314647809" u="1"/>
        <s v="0543814314642864" u="1"/>
        <s v="5243814314646778" u="1"/>
        <s v="6543814314646268" u="1"/>
        <s v="9543814314643391" u="1"/>
        <s v="1243814314647937" u="1"/>
        <s v="7843814314647144" u="1"/>
        <s v="7643814314645778" u="1"/>
        <s v="6443814314648536" u="1"/>
        <s v="2243814314644448" u="1"/>
        <s v="0243814314646378" u="1"/>
        <s v="0143814314643986" u="1"/>
        <s v="3543814314644451" u="1"/>
        <s v="7343814314645338" u="1"/>
        <s v="7443814314645865" u="1"/>
        <s v="9243814314644607" u="1"/>
        <s v="3743814314642963" u="1"/>
        <s v="3143814314646014" u="1"/>
        <s v="2943814314646109" u="1"/>
        <s v="9443814314646722" u="1"/>
        <s v="7843814314647196" u="1"/>
        <s v="7543814314643672" u="1"/>
        <s v="2743814314646985" u="1"/>
        <s v="5943814314644687" u="1"/>
        <s v="2543814314644076" u="1"/>
        <s v="1243814314647505" u="1"/>
        <s v="7243814314647606" u="1"/>
        <s v="5443814314646553" u="1"/>
        <s v="1043814314648241" u="1"/>
        <s v="6843814314647725" u="1"/>
        <s v="6043814314646537" u="1"/>
        <s v="8543814314646309" u="1"/>
        <s v="1743814314648109" u="1"/>
        <s v="0143814314643525" u="1"/>
        <s v="6643814314646069" u="1"/>
        <s v="6243814314645675" u="1"/>
        <s v="5143814314644401" u="1"/>
        <s v="2443814314648165" u="1"/>
        <s v="4643814314643505" u="1"/>
        <s v="7543814314647827" u="1"/>
        <s v="7543814314648120" u="1"/>
        <s v="3443814314643598" u="1"/>
        <s v="6143814314643943" u="1"/>
        <s v="3443814314646172" u="1"/>
        <s v="7543814314644476" u="1"/>
        <s v="6243814314643755" u="1"/>
        <s v="4443814314647489" u="1"/>
        <s v="7543814314644165" u="1"/>
        <s v="1343814314643583" u="1"/>
        <s v="0843814314646198" u="1"/>
        <s v="0643814314644770" u="1"/>
        <s v="0643814314644348" u="1"/>
        <s v="2943814314647915" u="1"/>
        <s v="4443814314648149" u="1"/>
        <s v="3443814314647857" u="1"/>
        <s v="1243814314646753" u="1"/>
        <s v="5143814314645211" u="1"/>
        <s v="7543814314643891" u="1"/>
        <s v="5443814314644115" u="1"/>
        <s v="2243814314645241" u="1"/>
        <s v="4943814314643963" u="1"/>
        <s v="5943814314644635" u="1"/>
        <s v="7643814314646480" u="1"/>
        <s v="2643814314645990" u="1"/>
        <s v="5943814314645468" u="1"/>
        <s v="9243814314647285" u="1"/>
        <s v="7543814314644361" u="1"/>
        <s v="3943814314644945" u="1"/>
        <s v="3043814314644023" u="1"/>
        <s v="1043814314646870" u="1"/>
        <s v="3643814314649125" u="1"/>
        <s v="6643814314648743" u="1"/>
        <s v="8043814314646240" u="1"/>
        <s v="8343814314643575" u="1"/>
        <s v="9143814314644743" u="1"/>
        <s v="7243814314647658" u="1"/>
        <s v="5643814314643938" u="1"/>
        <s v="5943814314646128" u="1"/>
        <s v="3743814314648871" u="1"/>
        <s v="2143814314644722" u="1"/>
        <s v="5843814314648828" u="1"/>
        <s v="6643814314648645" u="1"/>
        <s v="5943814314646595" u="1"/>
        <s v="4443814314646224" u="1"/>
        <s v="4043814314645571" u="1"/>
        <s v="4643814314645530" u="1"/>
        <s v="3143814314648285" u="1"/>
        <s v="8043814314646390" u="1"/>
        <s v="3143814314647423" u="1"/>
        <s v="3243814314647685" u="1"/>
        <s v="3143814314647354" u="1"/>
        <s v="3143814314648390" u="1"/>
        <s v="6443814314648496" u="1"/>
        <s v="3143814314648050" u="1"/>
        <s v="8143814314644805" u="1"/>
        <s v="0943814314646834" u="1"/>
        <s v="6443814314646438" u="1"/>
        <s v="7243814314644883" u="1"/>
        <s v="2183814314000828" u="1"/>
        <s v="2183814314000811" u="1"/>
        <s v="1317777511077103" u="1"/>
        <s v="4417777304219256" u="1"/>
        <s v="3543814314648612" u="1"/>
        <s v="3543814314650424" u="1"/>
        <s v="8043814314650293" u="1"/>
        <s v="8343814314650208" u="1"/>
        <s v="8143814314649881" u="1"/>
        <s v="2743814314645951" u="1"/>
        <s v="5143814314647891" u="1"/>
        <s v="7543814314650173" u="1"/>
        <s v="0643814314648953" u="1"/>
        <s v="6243814314650308" u="1"/>
        <s v="3643814314649148" u="1"/>
        <s v="6643814314648750" u="1"/>
        <s v="1343814314649415" u="1"/>
        <s v="6443814314650770" u="1"/>
        <s v="7543814314649211" u="1"/>
        <s v="1343814314649060" u="1"/>
        <s v="0743814314649086" u="1"/>
        <s v="0843814314650747" u="1"/>
        <s v="7543814314649194" u="1"/>
        <s v="8743814314649378" u="1"/>
        <s v="3343814314650718" u="1"/>
        <s v="6743814314650575" u="1"/>
        <s v="7543814314650115" u="1"/>
        <s v="5343814314650702" u="1"/>
        <s v="8343814314648771" u="1"/>
        <s v="7643814314650515" u="1"/>
        <s v="7643814314651043" u="1"/>
        <s v="3743814314649963" u="1"/>
        <s v="1143814314649485" u="1"/>
        <s v="7543814314650370" u="1"/>
        <s v="8143814314650550" u="1"/>
        <s v="4543814314649751" u="1"/>
        <s v="0520237063940286" u="1"/>
        <s v="7543814314649263" u="1"/>
        <s v="2743814314649093" u="1"/>
        <s v="1343814314648986" u="1"/>
        <s v="3743814314648894" u="1"/>
        <s v="5743814314650684" u="1"/>
        <s v="4043814314650803" u="1"/>
        <s v="5843814314648857" u="1"/>
        <s v="8043814314649233" u="1"/>
        <s v="6743814314649475" u="1"/>
        <s v="6743814314648810" u="1"/>
        <s v="1143814314649946" u="1"/>
        <s v="2943814314649288" u="1"/>
        <s v="4543814314649054" u="1"/>
        <s v="3543814314649007" u="1"/>
        <s v="8043814314650419" u="1"/>
        <s v="7443814314648796" u="1"/>
        <s v="2143814314649342" u="1"/>
        <s v="3543814314649105" u="1"/>
        <s v="6243814314650723" u="1"/>
        <s v="6443814314650596" u="1"/>
        <s v="4043814314650607" u="1"/>
        <s v="9243814314650166" u="1"/>
        <s v="3143814314650258" u="1"/>
        <s v="7543814314649038" u="1"/>
        <s v="3343814314650148" u="1"/>
        <s v="0543814314649075" u="1"/>
        <s v="1043814314650341" u="1"/>
        <s v="2043814314650399" u="1"/>
        <s v="0943814314651174" u="1"/>
        <s v="0624023009735217" u="1"/>
        <s v="6643814314649311" u="1"/>
        <s v="0624043002290544" u="1"/>
        <s v="7543814314644009" u="1"/>
        <s v="4643814314651583" u="1"/>
        <s v="3643814314651231" u="1"/>
        <s v="2183814314000834" u="1"/>
        <s v="2121766000727970" u="1"/>
        <s v="9243814314651870" u="1"/>
        <s v="3743814314652147" u="1"/>
        <s v="5643814314653439" u="1"/>
        <s v="1443814314651305" u="1"/>
        <s v="7543814314651345" u="1"/>
        <s v="4443814314653762" u="1"/>
        <s v="4443814314653566" u="1"/>
        <s v="5643814314653629" u="1"/>
        <s v="6743814314652828" u="1"/>
        <s v="3243814314651382" u="1"/>
        <s v="7843814314652935" u="1"/>
        <s v="3343814314653205" u="1"/>
        <s v="4443814314653848" u="1"/>
        <s v="3343814314652897" u="1"/>
        <s v="5943814314653712" u="1"/>
        <s v="6043814314652764" u="1"/>
        <s v="3343814314651782" u="1"/>
        <s v="9143814314651510" u="1"/>
        <s v="7543814314651213" u="1"/>
        <s v="7543814314651622" u="1"/>
        <s v="4643814314651605" u="1"/>
        <s v="8443814314651292" u="1"/>
        <s v="1743814314651814" u="1"/>
        <s v="3343814314652943" u="1"/>
        <s v="6143814314652513" u="1"/>
        <s v="0524011001573248" u="1"/>
        <s v="3343814314651223" u="1"/>
        <s v="7443814314652493" u="1"/>
        <s v="9443814314651436" u="1"/>
        <s v="7543814314652576" u="1"/>
        <s v="3643814314651265" u="1"/>
        <s v="7543814314652432" u="1"/>
        <s v="0624420000123971" u="1"/>
        <s v="6943814314652085" u="1"/>
        <s v="0143814314653160" u="1"/>
        <s v="0843814314653183" u="1"/>
        <s v="2121766000727992" u="1"/>
        <s v="2120239019735023" u="1"/>
        <s v="2124004011903174" u="1"/>
        <s v="9443814314632265" u="1"/>
        <s v="5943814314653395" u="1"/>
        <s v="2043814314642070" u="1"/>
        <s v="2943814314646651" u="1"/>
        <s v="5843814314652168" u="1"/>
        <s v="2043814314651740" u="1"/>
        <s v="2043814314651727" u="1"/>
        <s v="9243814314655581" u="1"/>
        <s v="9243814314656448" u="1"/>
        <s v="8943814314653881" u="1"/>
        <s v="9443814314655436" u="1"/>
        <s v="4743814314655120" u="1"/>
        <s v="5943814314656551" u="1"/>
        <s v="4443814314656791" u="1"/>
        <s v="3343814314654091" u="1"/>
        <s v="5643814314654762" u="1"/>
        <s v="2243814314655076" u="1"/>
        <s v="5643814314654664" u="1"/>
        <s v="3543814314653948" u="1"/>
        <s v="4443814314654128" u="1"/>
        <s v="3543814314653919" u="1"/>
        <s v="3143814314656523" u="1"/>
        <s v="1343814314656475" u="1"/>
        <s v="5843814314655780" u="1"/>
        <s v="5143814314653985" u="1"/>
        <s v="9243814314650926" u="1"/>
        <s v="7743814314651823" u="1"/>
        <s v="5943814314651096" u="1"/>
        <s v="1343814314651084" u="1"/>
        <s v="9343814314654186" u="1"/>
        <s v="6443814314646801" u="1"/>
        <s v="4043814314645565" u="1"/>
        <s v="6443814314647398" u="1"/>
        <s v="3243814314655445" u="1"/>
        <s v="4643814314645517" u="1"/>
        <s v="8243814314642722" u="1"/>
        <s v="9143814314651486" u="1"/>
        <s v="7543814314653305" u="1"/>
        <s v="7643814314650935" u="1"/>
        <s v="4443814314653658" u="1"/>
        <s v="4443814314653779" u="1"/>
        <s v="4043814314643012" u="1"/>
        <s v="7943814314653644" u="1"/>
        <s v="4643814314651577" u="1"/>
        <s v="8443814314651270" u="1"/>
        <s v="3543814314651885" u="1"/>
        <s v="6443814314646939" u="1"/>
        <s v="7043814314655275" u="1"/>
        <s v="6043814314653073" u="1"/>
        <s v="9143814314653492" u="1"/>
        <s v="4143814314653702" u="1"/>
        <s v="0743814314656249" u="1"/>
        <s v="3243814314647662" u="1"/>
        <s v="9343814314652382" u="1"/>
        <s v="3743814314654920" u="1"/>
        <s v="0743814314655848" u="1"/>
        <s v="2443814314653974" u="1"/>
        <s v="6443814314648467" u="1"/>
        <s v="3543814314653516" u="1"/>
        <s v="3543814314653729" u="1"/>
        <s v="6443814314648513" u="1"/>
        <s v="5643814314653525" u="1"/>
        <s v="4043814314642847" u="1"/>
        <s v="9243814314652903" u="1"/>
        <s v="5943814314656672" u="1"/>
        <s v="7443814314652475" u="1"/>
        <s v="4043814314643726" u="1"/>
        <s v="9443814314651420" u="1"/>
        <s v="7743814314654201" u="1"/>
        <s v="2943814314653255" u="1"/>
        <s v="9243814314656598" u="1"/>
        <s v="6443814314646421" u="1"/>
        <s v="8043814314653505" u="1"/>
        <s v="6243814314653591" u="1"/>
        <s v="7543814314652553" u="1"/>
        <s v="3343814314653586" u="1"/>
        <s v="0143814314655540" u="1"/>
        <s v="7443814314655562" u="1"/>
        <s v="2943814314654280" u="1"/>
        <s v="2043814314657497" u="1"/>
        <s v="3843814314657311" u="1"/>
        <s v="4343814314657016" u="1"/>
        <s v="9343814314658543" u="1"/>
        <s v="1043814314658905" u="1"/>
        <s v="4143814314658282" u="1"/>
        <s v="7543814314658328" u="1"/>
        <s v="7343814314658398" u="1"/>
        <s v="5143814314658121" u="1"/>
        <s v="7443814314658579" u="1"/>
        <s v="6943814314658269" u="1"/>
        <s v="5943814314657885" u="1"/>
        <s v="3343814314657367" u="1"/>
        <s v="7443814314658619" u="1"/>
        <s v="3543814314657650" u="1"/>
        <s v="7243814314657925" u="1"/>
        <s v="3743814314658101" u="1"/>
        <s v="2443814314658473" u="1"/>
        <s v="2943814314658090" u="1"/>
        <s v="9243814314658667" u="1"/>
        <s v="7243814314658159" u="1"/>
        <s v="7543814314658271" u="1"/>
        <s v="3143814314657356" u="1"/>
        <s v="2543814314657095" u="1"/>
        <s v="0624420000124297" u="1"/>
        <s v="7543814314658069" u="1"/>
        <s v="3843814314657535" u="1"/>
        <s v="2120238020507598" u="1"/>
        <s v="3043814314521297" u="1"/>
        <s v="3343814314522178" u="1"/>
        <s v="7743814314522900" u="1"/>
        <s v="1543814314523695" u="1"/>
        <s v="7443814314523776" u="1"/>
        <s v="7443814314523950" u="1"/>
        <s v="7443814314523908" u="1"/>
        <s v="1343814314523735" u="1"/>
        <s v="7443814314523839" u="1"/>
        <s v="7543814314523813" u="1"/>
        <s v="3120240022918369" u="1"/>
        <s v="7643814314523551" u="1"/>
        <s v="7443814314524004" u="1"/>
        <s v="2943814314523798" u="1"/>
        <s v="6943814314523719" u="1"/>
        <s v="2120234016813048" u="1"/>
        <s v="2123931000655869" u="1"/>
        <s v="7543814314524024" u="1"/>
        <s v="2183814314000293" u="1"/>
        <s v="9243814314524985" u="1"/>
        <s v="0143814314525494" u="1"/>
        <s v="8643814314524592" u="1"/>
        <s v="7543814314524970" u="1"/>
        <s v="8243814314525300" u="1"/>
        <s v="3043814314525730" u="1"/>
        <s v="1943814314524620" u="1"/>
        <s v="3443814314524048" u="1"/>
        <s v="1743814314524965" u="1"/>
        <s v="4143814314526133" u="1"/>
        <s v="9243814314524991" u="1"/>
        <s v="7543814314524721" u="1"/>
        <s v="4443814314525481" u="1"/>
        <s v="7543814314526358" u="1"/>
        <s v="6743814314524265" u="1"/>
        <s v="1343814314524085" u="1"/>
        <s v="9543814314525123" u="1"/>
        <s v="3543814314525546" u="1"/>
        <s v="2843814314526277" u="1"/>
        <s v="1343814314525943" u="1"/>
        <s v="8343814314525624" u="1"/>
        <s v="7543814314524060" u="1"/>
        <s v="0943814314524307" u="1"/>
        <s v="6843814314525884" u="1"/>
        <s v="7543814314524548" u="1"/>
        <s v="5643814314526302" u="1"/>
        <s v="7543814314524035" u="1"/>
        <s v="1743814314524343" u="1"/>
        <s v="5943814314525805" u="1"/>
        <s v="8343814314524510" u="1"/>
        <s v="0643814314525835" u="1"/>
        <s v="4143814314525520" u="1"/>
        <s v="3143814314524242" u="1"/>
        <s v="0643814314524645" u="1"/>
        <s v="1743814314524406" u="1"/>
        <s v="7543814314525986" u="1"/>
        <s v="7643814314525424" u="1"/>
        <s v="7343814314525400" u="1"/>
        <s v="7643814314525453" u="1"/>
        <s v="3743814314525230" u="1"/>
        <s v="1443814314524208" u="1"/>
        <s v="3543814314525356" u="1"/>
        <s v="5943814314526150" u="1"/>
        <s v="6443814314525758" u="1"/>
        <s v="8843814314524706" u="1"/>
        <s v="6743814314525271" u="1"/>
        <s v="5943814314525581" u="1"/>
        <s v="2943814314525135" u="1"/>
        <s v="9243814314525410" u="1"/>
        <s v="4543814314525656" u="1"/>
        <s v="7543814314525605" u="1"/>
        <s v="7543814314524675" u="1"/>
        <s v="1043814314524123" u="1"/>
        <s v="8543814314526059" u="1"/>
        <s v="6943814314524253" u="1"/>
        <s v="4443814314525918" u="1"/>
        <s v="1343814314524281" u="1"/>
        <s v="2643814314525433" u="1"/>
        <s v="2943814314526268" u="1"/>
        <s v="1343814314525684" u="1"/>
        <s v="7543814314525250" u="1"/>
        <s v="7843814314526010" u="1"/>
        <s v="1043814314526105" u="1"/>
        <s v="2343814314524385" u="1"/>
        <s v="3743814314526183" u="1"/>
        <s v="8543814314524572" u="1"/>
        <s v="5143814314526335" u="1"/>
        <s v="8443814314524448" u="1"/>
        <s v="3443814314526244" u="1"/>
        <s v="7543814314524214" u="1"/>
        <s v="4043814314525712" u="1"/>
        <s v="3343814314524938" u="1"/>
        <s v="2043814314525193" u="1"/>
        <s v="0643814314524478" u="1"/>
        <s v="0643814314524370" u="1"/>
        <s v="4043814314525165" u="1"/>
        <s v="3343814314524881" u="1"/>
        <s v="2183814314000304" u="1"/>
        <s v="4043814314527401" u="1"/>
        <s v="3443814314527682" u="1"/>
        <s v="7543814314528024" u="1"/>
        <s v="3143814314527893" u="1"/>
        <s v="4443814314527187" u="1"/>
        <s v="6743814314527144" u="1"/>
        <s v="9243814314527639" u="1"/>
        <s v="6443814314526545" u="1"/>
        <s v="3243814314526763" u="1"/>
        <s v="5143814314528168" u="1"/>
        <s v="7743814314526415" u="1"/>
        <s v="9243814314528220" u="1"/>
        <s v="2843814314526283" u="1"/>
        <s v="0543814314528245" u="1"/>
        <s v="7443814314527966" u="1"/>
        <s v="5343814314527398" u="1"/>
        <s v="3343814314526731" u="1"/>
        <s v="3543814314526870" u="1"/>
        <s v="5443814314528389" u="1"/>
        <s v="2643814314527485" u="1"/>
        <s v="3143814314527985" u="1"/>
        <s v="1343814314527753" u="1"/>
        <s v="0243814314527928" u="1"/>
        <s v="6243814314526570" u="1"/>
        <s v="9243814314528363" u="1"/>
        <s v="0243814314528099" u="1"/>
        <s v="7543814314528266" u="1"/>
        <s v="3724015008272949" u="1"/>
        <s v="5943814314526143" u="1"/>
        <s v="7443814314527309" u="1"/>
        <s v="7443814314528338" u="1"/>
        <s v="6043814314527857" u="1"/>
        <s v="7943814314526668" u="1"/>
        <s v="1343814314526816" u="1"/>
        <s v="5943814314526615" u="1"/>
        <s v="5943814314527788" u="1"/>
        <s v="1143814314527340" u="1"/>
        <s v="7843814314526515" u="1"/>
        <s v="5943814314527523" u="1"/>
        <s v="4443814314528291" u="1"/>
        <s v="6443814314527257" u="1"/>
        <s v="3543814314527114" u="1"/>
        <s v="9243814314528121" u="1"/>
        <s v="7543814314526928" u="1"/>
        <s v="6243814314526851" u="1"/>
        <s v="1043814314527618" u="1"/>
        <s v="3743814314526205" u="1"/>
        <s v="5143814314526341" u="1"/>
        <s v="7743814314527006" u="1"/>
        <s v="5943814314526955" u="1"/>
        <s v="8743814314526393" u="1"/>
        <s v="8343814314526797" u="1"/>
        <s v="3343814314527351" u="1"/>
        <s v="5443814314527010" u="1"/>
        <s v="6943814314527070" u="1"/>
        <s v="7543814314528018" u="1"/>
        <s v="7143814314527031" u="1"/>
        <s v="9443814314528103" u="1"/>
        <s v="7543814314527738" u="1"/>
        <s v="9443814314527558" u="1"/>
        <s v="8143814314527066" u="1"/>
        <s v="7843814314528049" u="1"/>
        <s v="7243814314527720" u="1"/>
        <s v="5943814314526621" u="1"/>
        <s v="5943814314527805" u="1"/>
        <s v="5943814314527505" u="1"/>
        <s v="5943814314526932" u="1"/>
        <s v="6743814314528599" u="1"/>
        <s v="6443814314529310" u="1"/>
        <s v="6743814314528893" u="1"/>
        <s v="9243814314529501" u="1"/>
        <s v="8143814314528509" u="1"/>
        <s v="3543814314529143" u="1"/>
        <s v="3343814314528564" u="1"/>
        <s v="7543814314528617" u="1"/>
        <s v="7543814314528813" u="1"/>
        <s v="8643814314528839" u="1"/>
        <s v="4743814314529000" u="1"/>
        <s v="3343814314528790" u="1"/>
        <s v="8343814314528492" u="1"/>
        <s v="9143814314529487" u="1"/>
        <s v="7843814314528654" u="1"/>
        <s v="5643814314528430" u="1"/>
        <s v="1443814314529646" u="1"/>
        <s v="3343814314528633" u="1"/>
        <s v="6643814314529084" u="1"/>
        <s v="0943814314528411" u="1"/>
        <s v="7843814314529245" u="1"/>
        <s v="4443814314529446" u="1"/>
        <s v="7543814314529116" u="1"/>
        <s v="7843814314528677" u="1"/>
        <s v="5943814314529039" u="1"/>
        <s v="5943814314528949" u="1"/>
        <s v="7543814314529341" u="1"/>
        <s v="9443814314529260" u="1"/>
        <s v="2143814314529282" u="1"/>
        <s v="3443814314529555" u="1"/>
        <s v="8543814314528543" u="1"/>
        <s v="4443814314528861" u="1"/>
        <s v="5143814314529197" u="1"/>
        <s v="6743814314529600" u="1"/>
        <s v="7543814314528393" u="1"/>
        <s v="8543814314528975" u="1"/>
        <s v="2743814314528447" u="1"/>
        <s v="3743814314530265" u="1"/>
        <s v="6943814314530514" u="1"/>
        <s v="9343814314530402" u="1"/>
        <s v="7443814314530507" u="1"/>
        <s v="7543814314530730" u="1"/>
        <s v="6943814314529748" u="1"/>
        <s v="8343814314530545" u="1"/>
        <s v="7443814314530093" u="1"/>
        <s v="7543814314530239" u="1"/>
        <s v="4443814314530137" u="1"/>
        <s v="0743814314530108" u="1"/>
        <s v="2243814314529584" u="1"/>
        <s v="8543814314529877" u="1"/>
        <s v="3543814314530082" u="1"/>
        <s v="7543814314530562" u="1"/>
        <s v="3143814314529685" u="1"/>
        <s v="6943814314529662" u="1"/>
        <s v="6243814314530670" u="1"/>
        <s v="6243814314530156" u="1"/>
        <s v="3543814314530225" u="1"/>
        <s v="8243814314530981" u="1"/>
        <s v="2643814314529836" u="1"/>
        <s v="3443814314530420" u="1"/>
        <s v="6343814314530458" u="1"/>
        <s v="8043814314531083" u="1"/>
        <s v="7843814314530846" u="1"/>
        <s v="5943814314530035" u="1"/>
        <s v="3143814314530175" u="1"/>
        <s v="7843814314530299" u="1"/>
        <s v="7643814314530052" u="1"/>
        <s v="3043814314530765" u="1"/>
        <s v="1843814314531152" u="1"/>
        <s v="3443814314530190" u="1"/>
        <s v="5943814314530485" u="1"/>
        <s v="8743814314530389" u="1"/>
        <s v="6243814314531012" u="1"/>
        <s v="6743814314529789" u="1"/>
        <s v="8343814314529716" u="1"/>
        <s v="3743814314529760" u="1"/>
        <s v="6043814314530894" u="1"/>
        <s v="7643814314530812" u="1"/>
        <s v="3743814314530283" u="1"/>
        <s v="9243814314529915" u="1"/>
        <s v="7543814314530325" u="1"/>
        <s v="6443814314529827" u="1"/>
        <s v="1643814314529899" u="1"/>
        <s v="7543814314530936" u="1"/>
        <s v="4443814314531051" u="1"/>
        <s v="6743814314529622" u="1"/>
        <s v="5943814314530963" u="1"/>
        <s v="8343814314530338" u="1"/>
        <s v="1743814314530702" u="1"/>
        <s v="1343814314530605" u="1"/>
        <s v="7543814314530625" u="1"/>
        <s v="9217777301126941" u="1"/>
        <s v="7843814314532397" u="1"/>
        <s v="3043814314531282" u="1"/>
        <s v="6943814314532042" u="1"/>
        <s v="6643814314532685" u="1"/>
        <s v="6743814314532601" u="1"/>
        <s v="1443814314532920" u="1"/>
        <s v="3243814314531356" u="1"/>
        <s v="7543814314531504" u="1"/>
        <s v="7543814314531395" u="1"/>
        <s v="7643814314531904" u="1"/>
        <s v="8243814314532088" u="1"/>
        <s v="4643814314531735" u="1"/>
        <s v="7543814314531182" u="1"/>
        <s v="5943814314531709" u="1"/>
        <s v="7443814314532634" u="1"/>
        <s v="1343814314532254" u="1"/>
        <s v="4443814314531419" u="1"/>
        <s v="5143814314532533" u="1"/>
        <s v="3143814314531825" u="1"/>
        <s v="6443814314532173" u="1"/>
        <s v="6143814314532194" u="1"/>
        <s v="1343814314532219" u="1"/>
        <s v="2843814314531895" u="1"/>
        <s v="9343814314532828" u="1"/>
        <s v="2243814314531442" u="1"/>
        <s v="4443814314531955" u="1"/>
        <s v="7243814314531865" u="1"/>
        <s v="6443814314531841" u="1"/>
        <s v="3343814314532059" u="1"/>
        <s v="8643814314532939" u="1"/>
        <s v="2943814314531466" u="1"/>
        <s v="6143814314532205" u="1"/>
        <s v="3143814314531320" u="1"/>
        <s v="9343814314532863" u="1"/>
        <s v="3143814314531797" u="1"/>
        <s v="5743814314531382" u="1"/>
        <s v="3343814314532883" u="1"/>
        <s v="9443814314531998" u="1"/>
        <s v="3143814314532584" u="1"/>
        <s v="0543814314531679" u="1"/>
        <s v="0143814314532283" u="1"/>
        <s v="9443814314532733" u="1"/>
        <s v="5943814314532945" u="1"/>
        <s v="7543814314531769" u="1"/>
        <s v="6743814314532365" u="1"/>
        <s v="6643814314531300" u="1"/>
        <s v="2943814314531437" u="1"/>
        <s v="6443814314532236" u="1"/>
        <s v="2143814314531612" u="1"/>
        <s v="8343814314531839" u="1"/>
        <s v="7543814314532297" u="1"/>
        <s v="6943814314531802" u="1"/>
        <s v="3843814314531936" u="1"/>
        <s v="5043814314532317" u="1"/>
        <s v="5443814314532276" u="1"/>
        <s v="6443814314532115" u="1"/>
        <s v="5643814314532166" u="1"/>
        <s v="2943814314531425" u="1"/>
        <s v="9243814314531660" u="1"/>
        <s v="1343814314532248" u="1"/>
        <s v="5843814314531570" u="1"/>
        <s v="5343814314531884" u="1"/>
        <s v="5943814314531698" u="1"/>
        <s v="0743814314531759" u="1"/>
        <s v="4043814314532560" u="1"/>
        <s v="9443814314532831" u="1"/>
        <s v="7543814314531971" u="1"/>
        <s v="1143814314532329" u="1"/>
        <s v="7543814314531297" u="1"/>
        <s v="2120237063320110" u="1"/>
        <s v="7543814314531239" u="1"/>
        <s v="4743814314532462" u="1"/>
        <s v="7543814314532135" u="1"/>
        <s v="6243814314531202" u="1"/>
        <s v="3743814314531277" u="1"/>
        <s v="6243814314531473" u="1"/>
        <s v="6243814314531657" u="1"/>
        <s v="5043814314533006" u="1"/>
        <s v="2043814314532984" u="1"/>
        <s v="6243814314531536" u="1"/>
        <s v="7543814314532654" u="1"/>
        <s v="4043814314533144" u="1"/>
        <s v="2543814314532795" u="1"/>
        <s v="6243814314532749" u="1"/>
        <s v="4543814314533111" u="1"/>
        <s v="2043814314531362" u="1"/>
        <s v="2643814314533199" u="1"/>
        <s v="4743814314534698" u="1"/>
        <s v="2143814314533020" u="1"/>
        <s v="1443814314533274" u="1"/>
        <s v="3443814314534678" u="1"/>
        <s v="7543814314533487" u="1"/>
        <s v="7543814314531222" u="1"/>
        <s v="2443814314534073" u="1"/>
        <s v="7543814314532147" u="1"/>
        <s v="7643814314534651" u="1"/>
        <s v="5943814314531715" u="1"/>
        <s v="5943814314534266" u="1"/>
        <s v="9443814314533134" u="1"/>
        <s v="2943814314533725" u="1"/>
        <s v="1343814314533847" u="1"/>
        <s v="6243814314531191" u="1"/>
        <s v="4043814314534750" u="1"/>
        <s v="8143814314534327" u="1"/>
        <s v="8543814314534764" u="1"/>
        <s v="3743814314531265" u="1"/>
        <s v="9243814314534296" u="1"/>
        <s v="4143814314534285" u="1"/>
        <s v="4943814314534645" u="1"/>
        <s v="1743814314533909" u="1"/>
        <s v="6943814314533382" u="1"/>
        <s v="3743814314534369" u="1"/>
        <s v="7643814314534812" u="1"/>
        <s v="3743814314534219" u="1"/>
        <s v="8243814314534445" u="1"/>
        <s v="4443814314533490" u="1"/>
        <s v="3543814314534053" u="1"/>
        <s v="2243814314533661" u="1"/>
        <s v="7443814314534421" u="1"/>
        <s v="6243814314531496" u="1"/>
        <s v="1743814314534805" u="1"/>
        <s v="6943814314533422" u="1"/>
        <s v="3643814314534171" u="1"/>
        <s v="6243814314531634" u="1"/>
        <s v="6443814314534553" u="1"/>
        <s v="3343814314533595" u="1"/>
        <s v="3743814314534536" u="1"/>
        <s v="3443814314534125" u="1"/>
        <s v="4043814314533927" u="1"/>
        <s v="0843814314533890" u="1"/>
        <s v="3443814314534684" u="1"/>
        <s v="3743814314533882" u="1"/>
        <s v="2743814314534155" u="1"/>
        <s v="6743814314532342" u="1"/>
        <s v="0624420000107045" u="1"/>
        <s v="6943814314534145" u="1"/>
        <s v="7843814314533615" u="1"/>
        <s v="7943814314534105" u="1"/>
        <s v="3743814314533860" u="1"/>
        <s v="5743814314533360" u="1"/>
        <s v="4143814314533240" u="1"/>
        <s v="7543814314533994" u="1"/>
        <s v="8343814314533281" u="1"/>
        <s v="6243814314531520" u="1"/>
        <s v="3743814314534611" u="1"/>
        <s v="7543814314534251" u="1"/>
        <s v="2443814314534625" u="1"/>
        <s v="7543814314532648" u="1"/>
        <s v="4043814314533155" u="1"/>
        <s v="3743814314533968" u="1"/>
        <s v="9443814314532905" u="1"/>
        <s v="7843814314533685" u="1"/>
        <s v="0843814314533261" u="1"/>
        <s v="5643814314533402" u="1"/>
        <s v="7743814314533734" u="1"/>
        <s v="3043814314533339" u="1"/>
        <s v="1643814314534544" u="1"/>
        <s v="6843814314533834" u="1"/>
        <s v="3143814314534578" u="1"/>
        <s v="9543814314534747" u="1"/>
        <s v="5943814314531681" u="1"/>
        <s v="3343814314533658" u="1"/>
        <s v="2543814314532801" u="1"/>
        <s v="4543814314533105" u="1"/>
        <s v="2043814314534022" u="1"/>
        <s v="8743814314533781" u="1"/>
        <s v="7543814314533176" u="1"/>
        <s v="8743814314533251" u="1"/>
        <s v="7243814314534462" u="1"/>
        <s v="6543814314534383" u="1"/>
        <s v="6043814314534491" u="1"/>
        <s v="6243814314532761" u="1"/>
        <s v="2120236025168052" u="1"/>
        <s v="4443814314533505" u="1"/>
        <s v="3743814314535064" u="1"/>
        <s v="8543814314536349" u="1"/>
        <s v="6643814314537126" u="1"/>
        <s v="5943814314536525" u="1"/>
        <s v="1343814314536686" u="1"/>
        <s v="6743814314536463" u="1"/>
        <s v="3143814314535307" u="1"/>
        <s v="8443814314536531" u="1"/>
        <s v="5343814314536158" u="1"/>
        <s v="3143814314535699" u="1"/>
        <s v="5443814314534823" u="1"/>
        <s v="7443814314536657" u="1"/>
        <s v="1043814314535570" u="1"/>
        <s v="2443814314535171" u="1"/>
        <s v="5743814314534975" u="1"/>
        <s v="6543814314536596" u="1"/>
        <s v="4943814314536480" u="1"/>
        <s v="5843814314536125" u="1"/>
        <s v="2843814314537233" u="1"/>
        <s v="6943814314536071" u="1"/>
        <s v="8343814314537079" u="1"/>
        <s v="7543814314533182" u="1"/>
        <s v="7643814314537196" u="1"/>
        <s v="4243814314536443" u="1"/>
        <s v="3343814314537088" u="1"/>
        <s v="4243814314535765" u="1"/>
        <s v="7543814314536809" u="1"/>
        <s v="9043814314536452" u="1"/>
        <s v="7643814314535524" u="1"/>
        <s v="4043814314536271" u="1"/>
        <s v="1343814314535784" u="1"/>
        <s v="0143814314536611" u="1"/>
        <s v="5643814314536707" u="1"/>
        <s v="9243814314535700" u="1"/>
        <s v="3343814314537400" u="1"/>
        <s v="5643814314535385" u="1"/>
        <s v="9243814314536745" u="1"/>
        <s v="8443814314535151" u="1"/>
        <s v="1743814314536339" u="1"/>
        <s v="6943814314535854" u="1"/>
        <s v="3143814314535532" u="1"/>
        <s v="4043814314535180" u="1"/>
        <s v="0643814314536083" u="1"/>
        <s v="3743814314533323" u="1"/>
        <s v="3043814314535875" u="1"/>
        <s v="5143814314536959" u="1"/>
        <s v="5643814314535000" u="1"/>
        <s v="5743814314536255" u="1"/>
        <s v="8943814314537050" u="1"/>
        <s v="6343814314535965" u="1"/>
        <s v="3043814314535086" u="1"/>
        <s v="5343814314535947" u="1"/>
        <s v="8643814314537006" u="1"/>
        <s v="1343814314537140" u="1"/>
        <s v="4243814314535748" u="1"/>
        <s v="3443814314535925" u="1"/>
        <s v="4243814314535282" u="1"/>
        <s v="3143814314535843" u="1"/>
        <s v="6943814314535059" u="1"/>
        <s v="7843814314535276" u="1"/>
        <s v="1343814314536824" u="1"/>
        <s v="9543814314536373" u="1"/>
        <s v="1143814314535652" u="1"/>
        <s v="1743814314536719" u="1"/>
        <s v="3343814314536550" u="1"/>
        <s v="3543814314535491" u="1"/>
        <s v="4943814314535899" u="1"/>
        <s v="6943814314535550" u="1"/>
        <s v="7543814314537095" u="1"/>
        <s v="3043814314536564" u="1"/>
        <s v="9243814314536993" u="1"/>
        <s v="4243814314537045" u="1"/>
        <s v="2243814314536062" u="1"/>
        <s v="5643814314535903" u="1"/>
        <s v="7643814314536207" u="1"/>
        <s v="1743814314536846" u="1"/>
        <s v="0643814314536774" u="1"/>
        <s v="6643814314537110" u="1"/>
        <s v="8143814314534870" u="1"/>
        <s v="4243814314536184" u="1"/>
        <s v="0943814314534966" u="1"/>
        <s v="6943814314536905" u="1"/>
        <s v="7643814314537345" u="1"/>
        <s v="9243814314535457" u="1"/>
        <s v="1343814314534900" u="1"/>
        <s v="5443814314536881" u="1"/>
        <s v="6343814314536406" u="1"/>
        <s v="2443814314537355" u="1"/>
        <s v="4043814314535115" u="1"/>
        <s v="3443814314535972" u="1"/>
        <s v="2943814314535725" u="1"/>
        <s v="1943814314534886" u="1"/>
        <s v="6943814314536762" u="1"/>
        <s v="8643814314535686" u="1"/>
        <s v="6643814314536921" u="1"/>
        <s v="6343814314536723" u="1"/>
        <s v="3343814314536111" u="1"/>
        <s v="6343814314537101" u="1"/>
        <s v="4743814314535605" u="1"/>
        <s v="2243814314535914" u="1"/>
        <s v="3443814314536102" u="1"/>
        <s v="4543814314535335" u="1"/>
        <s v="1843814314535198" u="1"/>
        <s v="1143814314536945" u="1"/>
        <s v="6943814314536318" u="1"/>
        <s v="9243814314536872" u="1"/>
        <s v="2243814314535995" u="1"/>
        <s v="7543814314535314" u="1"/>
        <s v="8543814314535038" u="1"/>
        <s v="7543814314534896" u="1"/>
        <s v="1343814314534951" u="1"/>
        <s v="5443814314534852" u="1"/>
        <s v="2143814314536831" u="1"/>
        <s v="3743814314535075" u="1"/>
        <s v="8043814314535808" u="1"/>
        <s v="6443814314536144" u="1"/>
        <s v="7843814314537184" u="1"/>
        <s v="7543814314536665" u="1"/>
        <s v="2143814314535981" u="1"/>
        <s v="4143814314535106" u="1"/>
        <s v="7643814314536363" u="1"/>
        <s v="8743814314535239" u="1"/>
        <s v="5743814314536791" u="1"/>
        <s v="2243814314536298" u="1"/>
        <s v="3443814314537154" u="1"/>
        <s v="7643814314536213" u="1"/>
        <s v="7343814314535361" u="1"/>
        <s v="6443814314535484" u="1"/>
        <s v="4943814314536974" u="1"/>
        <s v="2043814314536241" u="1"/>
        <s v="2043814314536431" u="1"/>
        <s v="4443814314535794" u="1"/>
        <s v="9243814314538872" u="1"/>
        <s v="6343814314537855" u="1"/>
        <s v="9243814314541413" u="1"/>
        <s v="9243814314538699" u="1"/>
        <s v="6743814314538503" u="1"/>
        <s v="6443814314541434" u="1"/>
        <s v="0843814314540080" u="1"/>
        <s v="5643814314537621" u="1"/>
        <s v="6743814314538105" u="1"/>
        <s v="2943814314537299" u="1"/>
        <s v="4043814314539345" u="1"/>
        <s v="6443814314540002" u="1"/>
        <s v="3743814314540095" u="1"/>
        <s v="6943814314540695" u="1"/>
        <s v="6743814314538411" u="1"/>
        <s v="1343814314539710" u="1"/>
        <s v="3043814314539679" u="1"/>
        <s v="4043814314538052" u="1"/>
        <s v="7543814314540558" u="1"/>
        <s v="8643814314537605" u="1"/>
        <s v="0343814314537311" u="1"/>
        <s v="3343814314541856" u="1"/>
        <s v="1343814314537899" u="1"/>
        <s v="5643814314541243" u="1"/>
        <s v="5743814314540990" u="1"/>
        <s v="2743814314537743" u="1"/>
        <s v="3743814314538409" u="1"/>
        <s v="9343814314540415" u="1"/>
        <s v="4043814314539213" u="1"/>
        <s v="5443814314540318" u="1"/>
        <s v="8343814314538091" u="1"/>
        <s v="4543814314541401" u="1"/>
        <s v="0843814314539537" u="1"/>
        <s v="4543814314540211" u="1"/>
        <s v="9243814314541373" u="1"/>
        <s v="3543814314538393" u="1"/>
        <s v="9243814314540309" u="1"/>
        <s v="7743814314539025" u="1"/>
        <s v="7543814314540817" u="1"/>
        <s v="3043814314538351" u="1"/>
        <s v="7543814314537809" u="1"/>
        <s v="9243814314540033" u="1"/>
        <s v="6943814314540954" u="1"/>
        <s v="8043814314541545" u="1"/>
        <s v="0643814314538601" u="1"/>
        <s v="7543814314538343" u="1"/>
        <s v="3843814314539274" u="1"/>
        <s v="5943814314538312" u="1"/>
        <s v="4243814314538881" u="1"/>
        <s v="3343814314539572" u="1"/>
        <s v="4243814314538126" u="1"/>
        <s v="7843814314539967" u="1"/>
        <s v="8343814314541127" u="1"/>
        <s v="3343814314539111" u="1"/>
        <s v="8543814314539879" u="1"/>
        <s v="3243814314538736" u="1"/>
        <s v="1943814314540630" u="1"/>
        <s v="3143814314538653" u="1"/>
        <s v="3343814314537704" u="1"/>
        <s v="3343814314538451" u="1"/>
        <s v="3143814314537889" u="1"/>
        <s v="0243814314538781" u="1"/>
        <s v="0143814314540240" u="1"/>
        <s v="2143814314539905" u="1"/>
        <s v="1743814314541468" u="1"/>
        <s v="7543814314541691" u="1"/>
        <s v="2843814314537227" u="1"/>
        <s v="6043814314537773" u="1"/>
        <s v="6343814314541425" u="1"/>
        <s v="0243814314540045" u="1"/>
        <s v="4443814314538264" u="1"/>
        <s v="2743814314537518" u="1"/>
        <s v="7543814314530619" u="1"/>
        <s v="9843814314538330" u="1"/>
        <s v="0743814314538287" u="1"/>
        <s v="4243814314538235" u="1"/>
        <s v="7143814314537972" u="1"/>
        <s v="1343814314541792" u="1"/>
        <s v="0243814314540506" u="1"/>
        <s v="1843814314539785" u="1"/>
        <s v="4343814314541488" u="1"/>
        <s v="8543814314537840" u="1"/>
        <s v="1243814314540426" u="1"/>
        <s v="1443814314539182" u="1"/>
        <s v="1443814314538683" u="1"/>
        <s v="7743814314541315" u="1"/>
        <s v="4920234016855113" u="1"/>
      </sharedItems>
    </cacheField>
    <cacheField name="Mois de Facturation" numFmtId="0">
      <sharedItems containsString="0" containsBlank="1" containsNumber="1" containsInteger="1" minValue="202606" maxValue="202606"/>
    </cacheField>
    <cacheField name="Indicatif Facture" numFmtId="0">
      <sharedItems containsString="0" containsBlank="1" containsNumber="1" containsInteger="1" minValue="51" maxValue="51"/>
    </cacheField>
    <cacheField name="Numero de Facture" numFmtId="0">
      <sharedItems containsString="0" containsBlank="1" containsNumber="1" containsInteger="1" minValue="1085442" maxValue="1085442"/>
    </cacheField>
    <cacheField name="Compte Expediteur" numFmtId="0">
      <sharedItems containsBlank="1"/>
    </cacheField>
    <cacheField name="Client Facturé" numFmtId="0">
      <sharedItems containsBlank="1"/>
    </cacheField>
    <cacheField name="Ligne Facture" numFmtId="0">
      <sharedItems containsBlank="1"/>
    </cacheField>
    <cacheField name="id colis" numFmtId="0">
      <sharedItems containsBlank="1"/>
    </cacheField>
    <cacheField name="date Expedition" numFmtId="0">
      <sharedItems containsString="0" containsBlank="1" containsNumber="1" containsInteger="1" minValue="0" maxValue="20260630"/>
    </cacheField>
    <cacheField name="numero envoi" numFmtId="0">
      <sharedItems containsBlank="1"/>
    </cacheField>
    <cacheField name="code Produit" numFmtId="0">
      <sharedItems containsBlank="1"/>
    </cacheField>
    <cacheField name="poids colis" numFmtId="0">
      <sharedItems containsString="0" containsBlank="1" containsNumber="1" minValue="0" maxValue="150.51"/>
    </cacheField>
  </cacheFields>
  <extLst>
    <ext xmlns:x14="http://schemas.microsoft.com/office/spreadsheetml/2009/9/main" uri="{725AE2AE-9491-48be-B2B4-4EB974FC3084}">
      <x14:pivotCacheDefinition/>
    </ext>
  </extLst>
</pivotCacheDefinition>
</file>

<file path=xl/pivotCache/pivotCacheDefinition5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r:id="rId1" refreshedBy="Caroline SCHMITT" refreshedDate="46213.469395254629" createdVersion="8" refreshedVersion="8" minRefreshableVersion="3" recordCount="2079" xr:uid="{099CE6D5-9C2A-4B64-B030-7931BC9FAF4F}">
  <cacheSource type="worksheet">
    <worksheetSource ref="B1:AD1048576" sheet="Facture TNT"/>
  </cacheSource>
  <cacheFields count="29">
    <cacheField name="Catégorie" numFmtId="0">
      <sharedItems containsBlank="1" containsMixedTypes="1" containsNumber="1" containsInteger="1" minValue="0" maxValue="0" count="6">
        <s v="Gazole"/>
        <s v="Frêt"/>
        <s v="Zones éloignées "/>
        <s v="Colis volumineux"/>
        <m/>
        <n v="0" u="1"/>
      </sharedItems>
    </cacheField>
    <cacheField name="Tracking" numFmtId="0">
      <sharedItems containsBlank="1" containsMixedTypes="1" containsNumber="1" containsInteger="1" minValue="9543814314733920" maxValue="9543814314733960" count="520">
        <s v="                "/>
        <s v="6343814314751148"/>
        <s v="6543814314751205"/>
        <s v="7443814314751128"/>
        <s v="5643814314751081"/>
        <s v="9343814314751052"/>
        <s v="7543814314751091"/>
        <s v="9443814314751187"/>
        <s v="2543814314751261"/>
        <s v="8043814314751285"/>
        <s v="7143814314751103"/>
        <s v="6343814314751230"/>
        <s v="7543814314751190"/>
        <s v="4443814314751220"/>
        <s v="0443814314751303"/>
        <s v="7543814314751321"/>
        <s v="3143814314751245"/>
        <s v="3643814314751275"/>
        <s v="7543814314751298"/>
        <s v="4543814314751215"/>
        <s v="8543814314751258"/>
        <s v="8443814314751117"/>
        <s v="3243814314751311"/>
        <s v="4943814314751042"/>
        <s v="7643814314751076"/>
        <s v="2043814314751167"/>
        <s v="7543814314751436"/>
        <s v="7543814314751367"/>
        <s v="0643814314751591"/>
        <s v="6943814314751620"/>
        <s v="2443814314751448"/>
        <s v="7143814314751587"/>
        <s v="0143814314751704"/>
        <s v="1343814314751451"/>
        <s v="4443814314751651"/>
        <s v="7543814314751695"/>
        <s v="0743814314751403"/>
        <s v="9143814314751645"/>
        <s v="5643814314751668"/>
        <s v="6243814314751537"/>
        <s v="2243814314751731"/>
        <s v="7443814314751525"/>
        <s v="1443814314751684"/>
        <s v="4443814314751887"/>
        <s v="9443814314751544"/>
        <s v="1743814314751634"/>
        <s v="2143814314751498"/>
        <s v="1343814314751572"/>
        <s v="4543814314751861"/>
        <s v="6943814314751383"/>
        <s v="5943814314751929"/>
        <s v="5943814314751411"/>
        <s v="6843814314751560"/>
        <s v="6943814314751613"/>
        <s v="7543814314751603"/>
        <s v="6743814314751372"/>
        <s v="9243814314751395"/>
        <s v="7543814314751488"/>
        <s v="2117777429708519"/>
        <s v="9243814314751959"/>
        <s v="6743814314751965"/>
        <s v="8643814314752042"/>
        <s v="7243814314752169"/>
        <s v="6343814314751989"/>
        <s v="8043814314752314"/>
        <s v="1443814314752190"/>
        <s v="6243814314751946"/>
        <s v="5943814314752025"/>
        <s v="4420234018480309"/>
        <s v="7543814314752230"/>
        <s v="1343814314752094"/>
        <s v="3143814314751936"/>
        <s v="2143814314752262"/>
        <s v="9243814314751971"/>
        <s v="1343814314752376"/>
        <s v="9343814314752259"/>
        <s v="1443814314752131"/>
        <s v="4943814314752284"/>
        <s v="6343814314752119"/>
        <s v="1743814314752225"/>
        <s v="3343814314752365"/>
        <s v="0143814314752278"/>
        <s v="7543814314751995"/>
        <s v="0643814314752078"/>
        <s v="7643814314752243"/>
        <s v="3543814314752002"/>
        <s v="7543814314752321"/>
        <s v="3543814314752336"/>
        <s v="7843814314752064"/>
        <s v="3543814314752342"/>
        <s v="8343814314752086"/>
        <s v="8643814314752353"/>
        <s v="2183814314003022"/>
        <s v="7543814314752511"/>
        <s v="2743814314752617"/>
        <s v="5643814314752461"/>
        <s v="7543814314752494"/>
        <s v="7843814314752605"/>
        <s v="1343814314752572"/>
        <s v="5443814314752542"/>
        <s v="5943814314752635"/>
        <s v="5343814314752585"/>
        <s v="7543814314752563"/>
        <s v="1943814314752449"/>
        <s v="5943814314752457"/>
        <s v="5743814314752509"/>
        <s v="4543814314752405"/>
        <s v="1443814314752528"/>
        <s v="0943814314752593"/>
        <s v="3343814314752555"/>
        <s v="0543814314752536"/>
        <s v="5943814314752434"/>
        <s v="2043814314752484"/>
        <s v="2183814314003097"/>
        <s v="2183814314003051"/>
        <s v="0643814314752717"/>
        <s v="0143814314752704"/>
        <s v="6043814314752699"/>
        <s v="3543814314752745"/>
        <s v="1424014009543139"/>
        <s v="7843814314752755"/>
        <s v="1843814314752648"/>
        <s v="0643814314752665"/>
        <s v="6543814314752735"/>
        <s v="7643814314752681"/>
        <s v="3343814314752728"/>
        <s v="2183814314003108"/>
        <s v="7543814314753004"/>
        <s v="3143814314752971"/>
        <s v="3443814314753045"/>
        <s v="9143814314752795"/>
        <s v="7743814314752827"/>
        <s v="3043814314752882"/>
        <s v="4443814314753023"/>
        <s v="7143814314752915"/>
        <s v="7643814314752945"/>
        <s v="1443814314752839"/>
        <s v="3543814314752895"/>
        <s v="7243814314752958"/>
        <s v="3343814314752763"/>
        <s v="7543814314752816"/>
        <s v="1043814314752846"/>
        <s v="0243814314752776"/>
        <s v="3543814314752866"/>
        <s v="2124022012362077"/>
        <s v="2643814314752908"/>
        <s v="3543814314752850"/>
        <s v="7343814314752870"/>
        <s v="7843814314753075"/>
        <s v="2543814314752930"/>
        <s v="6243814314753186"/>
        <s v="8243814314753215"/>
        <s v="8343814314753224"/>
        <s v="5143814314753315"/>
        <s v="3343814314753158"/>
        <s v="4943814314753261"/>
        <s v="3143814314753095"/>
        <s v="7543814314753062"/>
        <s v="6743814314753239"/>
        <s v="7543814314753205"/>
        <s v="3743814314753278"/>
        <s v="8443814314753198"/>
        <s v="6943814314753112"/>
        <s v="6643814314753248"/>
        <s v="4543814314753291"/>
        <s v="3443814314753253"/>
        <s v="7343814314753137"/>
        <s v="6943814314753325"/>
        <s v="6743814314753389"/>
        <s v="9343814314753392"/>
        <s v="5743814314753417"/>
        <s v="8343814314753339"/>
        <s v="3743814314753347"/>
        <s v="7143814314753368"/>
        <s v="3343814314753377"/>
        <s v="5943814314753434"/>
        <s v="2183814314003137"/>
        <s v="2183814314003125"/>
        <s v="0643814314753602"/>
        <s v="5943814314753797"/>
        <s v="7643814314753462"/>
        <s v="7824030009802893"/>
        <s v="5943814314753486"/>
        <s v="7743814314753775"/>
        <s v="5043814314753715"/>
        <s v="7643814314753681"/>
        <s v="8543814314753828"/>
        <s v="1743814314753657"/>
        <s v="8343814314753443"/>
        <s v="7543814314753701"/>
        <s v="9343814314753535"/>
        <s v="7143814314753691"/>
        <s v="7343814314753638"/>
        <s v="7143814314753593"/>
        <s v="3843814314753735"/>
        <s v="0743814314753622"/>
        <s v="7543814314753471"/>
        <s v="3543814314753745"/>
        <s v="1843814314753844"/>
        <s v="7843814314753899"/>
        <s v="1843814314753855"/>
        <s v="4243814314753876"/>
        <s v="3843814314753908"/>
        <s v="6843814314753927"/>
        <s v="5943814314753964"/>
        <s v="5943814314753889"/>
        <s v="2943814314753670"/>
        <s v="4943814314753981"/>
        <s v="6943814314754014"/>
        <s v="9443814314754050"/>
        <s v="2943814314754006"/>
        <s v="1643814314754067"/>
        <s v="7543814314754125"/>
        <s v="9243814314754095"/>
        <s v="2243814314753938"/>
        <s v="2243814314754028"/>
        <s v="7543814314754119"/>
        <s v="5943814314753993"/>
        <s v="4443814314753864"/>
        <s v="7543814314754079"/>
        <s v="6943814314754043"/>
        <s v="7543814314754085"/>
        <s v="8543814314753978"/>
        <s v="1943814314754109"/>
        <s v="8143814314754030"/>
        <s v="7543814314754190"/>
        <s v="8343814314754201"/>
        <s v="7943814314754239"/>
        <s v="6943814314754187"/>
        <s v="0643814314754245"/>
        <s v="3643814314754212"/>
        <s v="1343814314754157"/>
        <s v="0143814314754170"/>
        <s v="9243814314754389"/>
        <s v="7543814314754223"/>
        <s v="7543814314754309"/>
        <s v="2143814314754348"/>
        <s v="5143814314754373"/>
        <s v="7143814314754276"/>
        <s v="9143814314754323"/>
        <s v="4543814314754405"/>
        <s v="7043814314754262"/>
        <s v="9243814314754285"/>
        <s v="6443814314754250"/>
        <s v="9143814314754330"/>
        <s v="8543814314754362"/>
        <s v="4943814314754399"/>
        <s v="0643814314754297"/>
        <s v="6243814314754468"/>
        <s v="2243814314754495"/>
        <s v="5143814314754436"/>
        <s v="6943814314754481"/>
        <s v="7843814314754513"/>
        <s v="9243814314754412"/>
        <s v="7443814314754543"/>
        <s v="6743814314754458"/>
        <s v="7543814314754471"/>
        <s v="3543814314754428"/>
        <s v="3543814314754555"/>
        <s v="2183814314003143"/>
        <s v="7543814314754655"/>
        <s v="0643814314754648"/>
        <s v="9543814314754754"/>
        <s v="3543814314754814"/>
        <s v="8543814314754765"/>
        <s v="1843814314754730"/>
        <s v="6343814314754822"/>
        <s v="6943814314754745"/>
        <s v="9443814314754803"/>
        <s v="3443814314754679"/>
        <s v="4443814314754841"/>
        <s v="7143814314754777"/>
        <s v="3443814314754725"/>
        <s v="8443814314754797"/>
        <s v="2643814314754839"/>
        <s v="5443814314754703"/>
        <s v="2443814314754713"/>
        <s v="7443814314754693"/>
        <s v="2943814314754686"/>
        <s v="6643814314754784"/>
        <s v="1443814314754661"/>
        <s v="7543814314755230"/>
        <s v="7543814314754914"/>
        <s v="9243814314755026"/>
        <s v="5643814314754933"/>
        <s v="2143814314755325"/>
        <s v="4943814314755065"/>
        <s v="8643814314754877"/>
        <s v="6443814314755100"/>
        <s v="6343814314754885"/>
        <s v="2543814314754952"/>
        <s v="7743814314755303"/>
        <s v="8043814314755160"/>
        <s v="7543814314755079"/>
        <s v="1043814314754852"/>
        <s v="7643814314755174"/>
        <s v="2143814314754895"/>
        <s v="7943814314755147"/>
        <s v="7543814314755246"/>
        <s v="9143814314754974"/>
        <s v="5943814314755198"/>
        <s v="6443814314754945"/>
        <s v="5943814314755090"/>
        <s v="7643814314755116"/>
        <s v="1343814314755134"/>
        <s v="7543814314755125"/>
        <s v="1343814314754969"/>
        <s v="5343814314754983"/>
        <s v="4343814314755200"/>
        <s v="4543814314755377"/>
        <s v="1443814314755217"/>
        <s v="1743814314754900"/>
        <s v="7543814314755040"/>
        <s v="7543814314755033"/>
        <s v="1743814314755006"/>
        <s v="6343814314755154"/>
        <s v="3843814314754925"/>
        <s v="7543814314755056"/>
        <s v="8143814314755081"/>
        <s v="3543814314754866"/>
        <s v="4743814314755019"/>
        <s v="3543814314755181"/>
        <s v="2743814314754992"/>
        <s v="7543814314755488"/>
        <s v="2183814314003195"/>
        <s v="4743814314755445"/>
        <s v="3443814314756541"/>
        <s v="9243814314755464"/>
        <s v="8443814314756019"/>
        <s v="7443814314756497"/>
        <s v="6943814314756515"/>
        <s v="4543814314755390"/>
        <s v="5943814314756526"/>
        <s v="7543814314756177"/>
        <s v="5743814314755452"/>
        <s v="1343814314755785"/>
        <s v="9443814314755728"/>
        <s v="9243814314755579"/>
        <s v="7543814314755610"/>
        <s v="7543814314755845"/>
        <s v="9243814314755988"/>
        <s v="9243814314755867"/>
        <s v="1443814314755914"/>
        <s v="1343814314755952"/>
        <s v="0643814314755936"/>
        <s v="7143814314755805"/>
        <s v="7343814314755771"/>
        <s v="7443814314755756"/>
        <s v="8443814314755660"/>
        <s v="7543814314755908"/>
        <s v="1343814314756036"/>
        <s v="3343814314756112"/>
        <s v="9243814314755873"/>
        <s v="7543814314756223"/>
        <s v="9443814314756240"/>
        <s v="7543814314756062"/>
        <s v="6343814314756315"/>
        <s v="6843814314756386"/>
        <s v="3543814314756411"/>
        <s v="7543814314755718"/>
        <s v="6043814314755745"/>
        <s v="6943814314755671"/>
        <s v="5943814314755647"/>
        <s v="8843814314756440"/>
        <s v="7743814314756476"/>
        <s v="7543814314756465"/>
        <s v="7543814314756344"/>
        <s v="3443814314756408"/>
        <s v="9243814314756084"/>
        <s v="7543814314756091"/>
        <s v="9243814314756055"/>
        <s v="1743814314756140"/>
        <s v="9243814314756337"/>
        <s v="7843814314756104"/>
        <s v="7543814314756298"/>
        <s v="8743814314756165"/>
        <s v="6943814314756158"/>
        <s v="6943814314756302"/>
        <s v="1343814314756007"/>
        <s v="9243814314756049"/>
        <s v="5943814314755768"/>
        <s v="9343814314755893"/>
        <s v="0343814314755970"/>
        <s v="7543814314756027"/>
        <s v="7843814314755559"/>
        <s v="5443814314755882"/>
        <s v="7543814314755545"/>
        <s v="4443814314755795"/>
        <s v="0643814314755602"/>
        <s v="0643814314755585"/>
        <s v="7543814314755563"/>
        <s v="7543814314755626"/>
        <s v="2443814314755517"/>
        <s v="7843814314755922"/>
        <s v="7543814314755534"/>
        <s v="7543814314756396"/>
        <s v="8643814314755525"/>
        <s v="9243814314755838"/>
        <s v="7543814314755816"/>
        <s v="7543814314755995"/>
        <s v="9243814314755965"/>
        <s v="9243814314756200"/>
        <s v="7543814314755943"/>
        <s v="7543814314756230"/>
        <s v="9443814314756072"/>
        <s v="7543814314756373"/>
        <s v="7443814314756422"/>
        <s v="9243814314756325"/>
        <s v="7543814314755684"/>
        <s v="5643814314755708"/>
        <s v="7543814314755632"/>
        <s v="6943814314756365"/>
        <s v="6243814314755422"/>
        <s v="4543814314756354"/>
        <s v="6743814314756216"/>
        <s v="7543814314755471"/>
        <s v="2124008001966725"/>
        <s v="0643814314755504"/>
        <s v="7743814314755435"/>
        <s v="7443814314756284"/>
        <s v="6243814314755693"/>
        <s v="9543814314755656"/>
        <s v="3843814314756436"/>
        <s v="9243814314755855"/>
        <s v="6643814314756133"/>
        <s v="6343814314756190"/>
        <s v="2043814314755599"/>
        <s v="1343814314756278"/>
        <s v="2143814314755734"/>
        <s v="7543814314756603"/>
        <s v="4243814314756645"/>
        <s v="4243814314756594"/>
        <s v="0143814314756819"/>
        <s v="7443814314756848"/>
        <s v="3343814314756734"/>
        <s v="7543814314756701"/>
        <s v="7543814314756760"/>
        <s v="7843814314756657"/>
        <s v="7543814314756684"/>
        <s v="5743814314756711"/>
        <s v="6243814314756693"/>
        <s v="9524024014087290"/>
        <s v="7343814314756834"/>
        <s v="7543814314755822"/>
        <s v="9443814314756452"/>
        <s v="7643814314756122"/>
        <s v="2943814314756795"/>
        <s v="4943814314756589"/>
        <s v="9343814314756829"/>
        <s v="7543814314756943"/>
        <s v="9343814314756864"/>
        <s v="9343814314756858"/>
        <s v="3143814314756752"/>
        <s v="7543814314756661"/>
        <s v="3543814314756906"/>
        <s v="7143814314756564"/>
        <s v="7543814314756782"/>
        <s v="6943814314756770"/>
        <s v="2443814314756552"/>
        <s v="6743814314756896"/>
        <s v="5943814314756624"/>
        <s v="7543814314756610"/>
        <s v="7543814314756800"/>
        <s v="6743814314756746"/>
        <s v="4943814314757192"/>
        <s v="4443814314756956"/>
        <s v="3043814314757185"/>
        <s v="6743814314756723"/>
        <s v="0643814314757078"/>
        <s v="2143814314757089"/>
        <s v="2643814314757125"/>
        <s v="7743814314757136"/>
        <s v="7543814314757004"/>
        <s v="1143814314757169"/>
        <s v="9243814314757095"/>
        <s v="1443814314757119"/>
        <s v="1343814314756969"/>
        <s v="3143814314757049"/>
        <s v="9543814314756996"/>
        <s v="7543814314757033"/>
        <s v="9543814314757247"/>
        <s v="4543814314757348"/>
        <s v="4443814314757052"/>
        <s v="3443814314756980"/>
        <s v="1343814314757013"/>
        <s v="4420234018568091"/>
        <s v="9443814314757475"/>
        <s v="9343814314757495"/>
        <s v="3743814314757416"/>
        <s v="5143814314757148"/>
        <s v="5743814314757377"/>
        <s v="0643814314757406"/>
        <s v="4943814314757382"/>
        <s v="1743814314757398"/>
        <s v="6743814314757366"/>
        <s v="6743814314757458"/>
        <s v="3543814314757359"/>
        <s v="6943814314757705"/>
        <s v="7543814314757735"/>
        <s v="5643814314757685"/>
        <s v="5943814314757722"/>
        <s v="7543814314757678"/>
        <s v="6343814314757626"/>
        <s v="2543814314757693"/>
        <s v="3543814314757526"/>
        <s v="1043814314757719"/>
        <s v="1443814314757632"/>
        <s v="3343814314757509"/>
        <s v="4443814314757668"/>
        <s v="4543814314757515"/>
        <s v="7543814314757649"/>
        <s v="9343814314757069"/>
        <s v="7443814314757595"/>
        <s v="2120237069277562"/>
        <m/>
        <n v="9543814314733920" u="1"/>
        <n v="9543814314733930" u="1"/>
        <n v="9543814314733940" u="1"/>
        <n v="9543814314733950" u="1"/>
        <n v="9543814314733960" u="1"/>
      </sharedItems>
    </cacheField>
    <cacheField name="Mois de Facturation" numFmtId="0">
      <sharedItems containsString="0" containsBlank="1" containsNumber="1" containsInteger="1" minValue="202606" maxValue="202606"/>
    </cacheField>
    <cacheField name="Indicatif Facture" numFmtId="0">
      <sharedItems containsString="0" containsBlank="1" containsNumber="1" containsInteger="1" minValue="51" maxValue="51"/>
    </cacheField>
    <cacheField name="Numero de Facture" numFmtId="0">
      <sharedItems containsString="0" containsBlank="1" containsNumber="1" containsInteger="1" minValue="1085442" maxValue="1085442"/>
    </cacheField>
    <cacheField name="Compte Expediteur" numFmtId="0">
      <sharedItems containsBlank="1"/>
    </cacheField>
    <cacheField name="Client Facturé" numFmtId="0">
      <sharedItems containsBlank="1"/>
    </cacheField>
    <cacheField name="Ligne Facture" numFmtId="0">
      <sharedItems containsBlank="1"/>
    </cacheField>
    <cacheField name="id colis" numFmtId="0">
      <sharedItems containsBlank="1"/>
    </cacheField>
    <cacheField name="date Expedition" numFmtId="0">
      <sharedItems containsString="0" containsBlank="1" containsNumber="1" containsInteger="1" minValue="0" maxValue="20260630"/>
    </cacheField>
    <cacheField name="numero envoi" numFmtId="0">
      <sharedItems containsBlank="1"/>
    </cacheField>
    <cacheField name="code Produit" numFmtId="0">
      <sharedItems containsBlank="1"/>
    </cacheField>
    <cacheField name="poids colis" numFmtId="0">
      <sharedItems containsString="0" containsBlank="1" containsNumber="1" minValue="0" maxValue="150.51"/>
    </cacheField>
    <cacheField name="code complement" numFmtId="0">
      <sharedItems containsBlank="1"/>
    </cacheField>
    <cacheField name="montant HT" numFmtId="0">
      <sharedItems containsString="0" containsBlank="1" containsNumber="1" minValue="0" maxValue="422.52"/>
    </cacheField>
    <cacheField name="raison sociale expéditeur" numFmtId="0">
      <sharedItems containsBlank="1"/>
    </cacheField>
    <cacheField name="adresse 1" numFmtId="0">
      <sharedItems containsBlank="1"/>
    </cacheField>
    <cacheField name="adresse 2" numFmtId="0">
      <sharedItems containsBlank="1"/>
    </cacheField>
    <cacheField name="pays" numFmtId="0">
      <sharedItems containsBlank="1"/>
    </cacheField>
    <cacheField name="departement" numFmtId="0">
      <sharedItems containsBlank="1"/>
    </cacheField>
    <cacheField name="code postal" numFmtId="0">
      <sharedItems containsBlank="1"/>
    </cacheField>
    <cacheField name="ville" numFmtId="0">
      <sharedItems containsBlank="1"/>
    </cacheField>
    <cacheField name="raison sociale destinataire" numFmtId="0">
      <sharedItems containsBlank="1"/>
    </cacheField>
    <cacheField name="adresse 12" numFmtId="0">
      <sharedItems containsBlank="1"/>
    </cacheField>
    <cacheField name="adresse 22" numFmtId="0">
      <sharedItems containsBlank="1"/>
    </cacheField>
    <cacheField name="pays2" numFmtId="0">
      <sharedItems containsBlank="1"/>
    </cacheField>
    <cacheField name="departement2" numFmtId="0">
      <sharedItems containsBlank="1"/>
    </cacheField>
    <cacheField name="code postal2" numFmtId="0">
      <sharedItems containsBlank="1"/>
    </cacheField>
    <cacheField name="ville2" numFmtId="0">
      <sharedItems containsBlank="1"/>
    </cacheField>
  </cacheFields>
  <extLst>
    <ext xmlns:x14="http://schemas.microsoft.com/office/spreadsheetml/2009/9/main" uri="{725AE2AE-9491-48be-B2B4-4EB974FC3084}">
      <x14:pivotCacheDefinition/>
    </ext>
  </extLst>
</pivotCacheDefinition>
</file>

<file path=xl/pivotCache/pivotCacheDefinition6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r:id="rId1" refreshedBy="Salle-Info" refreshedDate="46219.417194907408" createdVersion="8" refreshedVersion="8" minRefreshableVersion="3" recordCount="531" xr:uid="{27409CB0-C044-4D64-A04B-E66EE3103FFF}">
  <cacheSource type="worksheet">
    <worksheetSource ref="A1:C1048576" sheet="TCD"/>
  </cacheSource>
  <cacheFields count="3">
    <cacheField name="Total" numFmtId="0">
      <sharedItems containsBlank="1" containsMixedTypes="1" containsNumber="1" minValue="4.6399999999999997" maxValue="471.91"/>
    </cacheField>
    <cacheField name="Total2" numFmtId="0">
      <sharedItems containsBlank="1" containsMixedTypes="1" containsNumber="1" minValue="0" maxValue="422.52"/>
    </cacheField>
    <cacheField name="ID" numFmtId="0">
      <sharedItems containsBlank="1" containsMixedTypes="1" containsNumber="1" containsInteger="1" minValue="0" maxValue="9351" count="27">
        <s v="client"/>
        <m/>
        <n v="8640"/>
        <n v="3752"/>
        <n v="9294"/>
        <n v="9351"/>
        <n v="8041"/>
        <n v="8656"/>
        <n v="7254"/>
        <n v="4565"/>
        <n v="7027"/>
        <n v="6930"/>
        <s v="Avoir"/>
        <n v="9169"/>
        <n v="8568" u="1"/>
        <n v="6235" u="1"/>
        <n v="361" u="1"/>
        <n v="8610" u="1"/>
        <n v="2746" u="1"/>
        <n v="7261" u="1"/>
        <n v="7477" u="1"/>
        <n v="7746" u="1"/>
        <n v="6813" u="1"/>
        <n v="6639" u="1"/>
        <n v="8639" u="1"/>
        <n v="0" u="1"/>
        <n v="6259" u="1"/>
      </sharedItems>
    </cacheField>
  </cacheFields>
  <extLst>
    <ext xmlns:x14="http://schemas.microsoft.com/office/spreadsheetml/2009/9/main" uri="{725AE2AE-9491-48be-B2B4-4EB974FC3084}">
      <x14:pivotCacheDefinition/>
    </ext>
  </extLst>
</pivotCacheDefinition>
</file>

<file path=xl/pivotCache/pivotCacheRecords1.xml><?xml version="1.0" encoding="utf-8"?>
<pivotCacheRecords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count="80">
  <r>
    <x v="0"/>
    <s v="                "/>
    <m/>
    <m/>
    <n v="185.85"/>
    <m/>
  </r>
  <r>
    <x v="0"/>
    <m/>
    <m/>
    <m/>
    <m/>
    <m/>
  </r>
  <r>
    <x v="1"/>
    <n v="117777519613379"/>
    <m/>
    <n v="16.32"/>
    <m/>
    <m/>
  </r>
  <r>
    <x v="2"/>
    <n v="143814314728836"/>
    <m/>
    <n v="8.57"/>
    <m/>
    <m/>
  </r>
  <r>
    <x v="3"/>
    <n v="143814314730487"/>
    <m/>
    <n v="11.07"/>
    <m/>
    <m/>
  </r>
  <r>
    <x v="4"/>
    <n v="243814314733363"/>
    <m/>
    <n v="8.82"/>
    <m/>
    <m/>
  </r>
  <r>
    <x v="5"/>
    <n v="343814314731826"/>
    <m/>
    <n v="14.82"/>
    <m/>
    <m/>
  </r>
  <r>
    <x v="6"/>
    <n v="643814314730212"/>
    <m/>
    <n v="9.07"/>
    <m/>
    <m/>
  </r>
  <r>
    <x v="7"/>
    <n v="643814314731340"/>
    <m/>
    <n v="8.57"/>
    <m/>
    <m/>
  </r>
  <r>
    <x v="8"/>
    <n v="643814314733638"/>
    <m/>
    <n v="9.07"/>
    <m/>
    <m/>
  </r>
  <r>
    <x v="9"/>
    <n v="843814314728653"/>
    <m/>
    <n v="7.32"/>
    <m/>
    <m/>
  </r>
  <r>
    <x v="10"/>
    <n v="843814314729019"/>
    <m/>
    <n v="13.57"/>
    <m/>
    <m/>
  </r>
  <r>
    <x v="11"/>
    <n v="943814314731934"/>
    <m/>
    <n v="25.32"/>
    <m/>
    <m/>
  </r>
  <r>
    <x v="12"/>
    <n v="943814314732630"/>
    <m/>
    <n v="13.32"/>
    <m/>
    <m/>
  </r>
  <r>
    <x v="13"/>
    <n v="1043814314729150"/>
    <m/>
    <n v="15.57"/>
    <m/>
    <m/>
  </r>
  <r>
    <x v="14"/>
    <n v="1243814314730360"/>
    <m/>
    <n v="14.32"/>
    <m/>
    <m/>
  </r>
  <r>
    <x v="15"/>
    <n v="1243814314732270"/>
    <m/>
    <n v="6.32"/>
    <m/>
    <m/>
  </r>
  <r>
    <x v="4"/>
    <n v="1243814314733640"/>
    <m/>
    <n v="8.82"/>
    <m/>
    <m/>
  </r>
  <r>
    <x v="16"/>
    <n v="1343814314728890"/>
    <m/>
    <n v="4.32"/>
    <m/>
    <m/>
  </r>
  <r>
    <x v="17"/>
    <n v="1343814314729470"/>
    <m/>
    <n v="8.82"/>
    <m/>
    <m/>
  </r>
  <r>
    <x v="18"/>
    <n v="1343814314731980"/>
    <m/>
    <n v="12.07"/>
    <m/>
    <m/>
  </r>
  <r>
    <x v="19"/>
    <n v="1343814314733980"/>
    <m/>
    <n v="14.82"/>
    <m/>
    <m/>
  </r>
  <r>
    <x v="20"/>
    <n v="1443814314733300"/>
    <m/>
    <n v="8.57"/>
    <m/>
    <m/>
  </r>
  <r>
    <x v="21"/>
    <n v="1643814314730230"/>
    <m/>
    <n v="8.07"/>
    <m/>
    <m/>
  </r>
  <r>
    <x v="22"/>
    <n v="1643814314733190"/>
    <m/>
    <n v="5.57"/>
    <m/>
    <m/>
  </r>
  <r>
    <x v="23"/>
    <n v="1743814314727910"/>
    <m/>
    <n v="6.07"/>
    <m/>
    <m/>
  </r>
  <r>
    <x v="24"/>
    <n v="1743814314731680"/>
    <m/>
    <n v="10.57"/>
    <m/>
    <m/>
  </r>
  <r>
    <x v="25"/>
    <n v="1743814314731780"/>
    <m/>
    <n v="11.07"/>
    <m/>
    <m/>
  </r>
  <r>
    <x v="26"/>
    <n v="1743814314732660"/>
    <m/>
    <n v="7.82"/>
    <m/>
    <m/>
  </r>
  <r>
    <x v="27"/>
    <n v="1743814314732810"/>
    <m/>
    <n v="11.32"/>
    <m/>
    <m/>
  </r>
  <r>
    <x v="28"/>
    <n v="1743814314733400"/>
    <m/>
    <n v="8.82"/>
    <m/>
    <m/>
  </r>
  <r>
    <x v="29"/>
    <n v="1943814314730410"/>
    <m/>
    <n v="5.82"/>
    <m/>
    <m/>
  </r>
  <r>
    <x v="16"/>
    <n v="2017777314542040"/>
    <m/>
    <n v="4.32"/>
    <m/>
    <m/>
  </r>
  <r>
    <x v="30"/>
    <n v="2117777520256330"/>
    <m/>
    <n v="10.57"/>
    <m/>
    <m/>
  </r>
  <r>
    <x v="31"/>
    <n v="2124032017233560"/>
    <m/>
    <n v="7.32"/>
    <m/>
    <m/>
  </r>
  <r>
    <x v="32"/>
    <n v="2124262000169280"/>
    <m/>
    <n v="6.07"/>
    <m/>
    <m/>
  </r>
  <r>
    <x v="33"/>
    <n v="2143814314729390"/>
    <m/>
    <n v="6.82"/>
    <m/>
    <m/>
  </r>
  <r>
    <x v="34"/>
    <n v="2143814314729980"/>
    <m/>
    <n v="10.57"/>
    <m/>
    <m/>
  </r>
  <r>
    <x v="35"/>
    <n v="2183814314001680"/>
    <m/>
    <n v="7.57"/>
    <m/>
    <m/>
  </r>
  <r>
    <x v="36"/>
    <n v="2183814314001720"/>
    <m/>
    <n v="6.43"/>
    <m/>
    <m/>
  </r>
  <r>
    <x v="37"/>
    <n v="2183814314001730"/>
    <m/>
    <n v="12.4"/>
    <m/>
    <m/>
  </r>
  <r>
    <x v="38"/>
    <n v="2183814314001740"/>
    <m/>
    <n v="5.1100000000000003"/>
    <m/>
    <m/>
  </r>
  <r>
    <x v="36"/>
    <n v="2183814314001750"/>
    <m/>
    <n v="6.43"/>
    <m/>
    <m/>
  </r>
  <r>
    <x v="38"/>
    <n v="2183814314001760"/>
    <m/>
    <n v="5.1100000000000003"/>
    <m/>
    <m/>
  </r>
  <r>
    <x v="39"/>
    <n v="2183814314001770"/>
    <m/>
    <n v="5.1100000000000003"/>
    <m/>
    <m/>
  </r>
  <r>
    <x v="36"/>
    <n v="2183814314001780"/>
    <m/>
    <n v="6.43"/>
    <m/>
    <m/>
  </r>
  <r>
    <x v="40"/>
    <n v="2183814314001800"/>
    <m/>
    <n v="7.75"/>
    <m/>
    <m/>
  </r>
  <r>
    <x v="41"/>
    <n v="2183814314001820"/>
    <m/>
    <n v="6.11"/>
    <m/>
    <m/>
  </r>
  <r>
    <x v="42"/>
    <n v="2183814314001830"/>
    <m/>
    <n v="9.08"/>
    <m/>
    <m/>
  </r>
  <r>
    <x v="36"/>
    <n v="2243814314729200"/>
    <m/>
    <n v="6.43"/>
    <m/>
    <m/>
  </r>
  <r>
    <x v="20"/>
    <n v="2243814314733450"/>
    <m/>
    <n v="8.57"/>
    <m/>
    <m/>
  </r>
  <r>
    <x v="31"/>
    <n v="2343814314732010"/>
    <m/>
    <n v="7.32"/>
    <m/>
    <m/>
  </r>
  <r>
    <x v="43"/>
    <n v="2443814314732250"/>
    <m/>
    <n v="8.82"/>
    <m/>
    <m/>
  </r>
  <r>
    <x v="28"/>
    <n v="2443814314732500"/>
    <m/>
    <n v="8.82"/>
    <m/>
    <m/>
  </r>
  <r>
    <x v="14"/>
    <n v="2543814314733320"/>
    <m/>
    <n v="14.32"/>
    <m/>
    <m/>
  </r>
  <r>
    <x v="35"/>
    <n v="2743814314729030"/>
    <m/>
    <n v="7.57"/>
    <m/>
    <m/>
  </r>
  <r>
    <x v="44"/>
    <n v="2824264000214760"/>
    <m/>
    <n v="8.82"/>
    <m/>
    <m/>
  </r>
  <r>
    <x v="28"/>
    <n v="2843814314729080"/>
    <m/>
    <n v="8.82"/>
    <m/>
    <m/>
  </r>
  <r>
    <x v="45"/>
    <n v="2843814314732390"/>
    <m/>
    <n v="7.57"/>
    <m/>
    <m/>
  </r>
  <r>
    <x v="4"/>
    <n v="2843814314733900"/>
    <m/>
    <n v="8.82"/>
    <m/>
    <m/>
  </r>
  <r>
    <x v="38"/>
    <n v="2943814314728190"/>
    <m/>
    <n v="4.07"/>
    <m/>
    <m/>
  </r>
  <r>
    <x v="46"/>
    <n v="2943814314729100"/>
    <m/>
    <n v="4.82"/>
    <m/>
    <m/>
  </r>
  <r>
    <x v="47"/>
    <n v="2943814314729210"/>
    <m/>
    <n v="8.07"/>
    <m/>
    <m/>
  </r>
  <r>
    <x v="48"/>
    <n v="2943814314729920"/>
    <m/>
    <n v="4.82"/>
    <m/>
    <m/>
  </r>
  <r>
    <x v="43"/>
    <n v="2943814314729960"/>
    <m/>
    <n v="8.82"/>
    <m/>
    <m/>
  </r>
  <r>
    <x v="49"/>
    <n v="2943814314730390"/>
    <m/>
    <n v="8.57"/>
    <m/>
    <m/>
  </r>
  <r>
    <x v="50"/>
    <n v="2943814314730440"/>
    <m/>
    <n v="15.82"/>
    <m/>
    <m/>
  </r>
  <r>
    <x v="26"/>
    <n v="3043814314729900"/>
    <m/>
    <n v="7.82"/>
    <m/>
    <m/>
  </r>
  <r>
    <x v="51"/>
    <n v="3043814314732190"/>
    <m/>
    <n v="14.82"/>
    <m/>
    <m/>
  </r>
  <r>
    <x v="28"/>
    <n v="3143814314728470"/>
    <m/>
    <n v="8.82"/>
    <m/>
    <m/>
  </r>
  <r>
    <x v="52"/>
    <n v="3143814314728910"/>
    <m/>
    <n v="6.82"/>
    <m/>
    <m/>
  </r>
  <r>
    <x v="7"/>
    <n v="3143814314729290"/>
    <m/>
    <n v="8.57"/>
    <m/>
    <m/>
  </r>
  <r>
    <x v="53"/>
    <n v="3143814314729620"/>
    <m/>
    <n v="7.82"/>
    <m/>
    <m/>
  </r>
  <r>
    <x v="20"/>
    <n v="3143814314731720"/>
    <m/>
    <n v="7.57"/>
    <m/>
    <m/>
  </r>
  <r>
    <x v="54"/>
    <m/>
    <m/>
    <m/>
    <m/>
    <m/>
  </r>
  <r>
    <x v="54"/>
    <m/>
    <m/>
    <m/>
    <m/>
    <m/>
  </r>
  <r>
    <x v="54"/>
    <m/>
    <m/>
    <m/>
    <m/>
    <m/>
  </r>
  <r>
    <x v="54"/>
    <m/>
    <m/>
    <m/>
    <m/>
    <m/>
  </r>
  <r>
    <x v="54"/>
    <m/>
    <m/>
    <m/>
    <m/>
    <m/>
  </r>
  <r>
    <x v="54"/>
    <m/>
    <m/>
    <m/>
    <m/>
    <m/>
  </r>
</pivotCacheRecords>
</file>

<file path=xl/pivotCache/pivotCacheRecords2.xml><?xml version="1.0" encoding="utf-8"?>
<pivotCacheRecords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count="2079">
  <r>
    <x v="0"/>
    <n v="0"/>
    <x v="0"/>
  </r>
  <r>
    <x v="0"/>
    <n v="20260601"/>
    <x v="1"/>
  </r>
  <r>
    <x v="1"/>
    <n v="20260601"/>
    <x v="1"/>
  </r>
  <r>
    <x v="1"/>
    <n v="20260601"/>
    <x v="1"/>
  </r>
  <r>
    <x v="2"/>
    <n v="20260601"/>
    <x v="1"/>
  </r>
  <r>
    <x v="2"/>
    <n v="20260601"/>
    <x v="1"/>
  </r>
  <r>
    <x v="2"/>
    <n v="20260601"/>
    <x v="1"/>
  </r>
  <r>
    <x v="0"/>
    <n v="20260601"/>
    <x v="2"/>
  </r>
  <r>
    <x v="3"/>
    <n v="20260601"/>
    <x v="2"/>
  </r>
  <r>
    <x v="3"/>
    <n v="20260601"/>
    <x v="2"/>
  </r>
  <r>
    <x v="0"/>
    <n v="20260601"/>
    <x v="3"/>
  </r>
  <r>
    <x v="4"/>
    <n v="20260601"/>
    <x v="3"/>
  </r>
  <r>
    <x v="4"/>
    <n v="20260601"/>
    <x v="3"/>
  </r>
  <r>
    <x v="4"/>
    <n v="20260601"/>
    <x v="3"/>
  </r>
  <r>
    <x v="0"/>
    <n v="20260601"/>
    <x v="4"/>
  </r>
  <r>
    <x v="5"/>
    <n v="20260601"/>
    <x v="4"/>
  </r>
  <r>
    <x v="5"/>
    <n v="20260601"/>
    <x v="4"/>
  </r>
  <r>
    <x v="0"/>
    <n v="20260601"/>
    <x v="5"/>
  </r>
  <r>
    <x v="6"/>
    <n v="20260601"/>
    <x v="5"/>
  </r>
  <r>
    <x v="6"/>
    <n v="20260601"/>
    <x v="5"/>
  </r>
  <r>
    <x v="0"/>
    <n v="20260601"/>
    <x v="6"/>
  </r>
  <r>
    <x v="7"/>
    <n v="20260601"/>
    <x v="6"/>
  </r>
  <r>
    <x v="7"/>
    <n v="20260601"/>
    <x v="6"/>
  </r>
  <r>
    <x v="0"/>
    <n v="20260601"/>
    <x v="7"/>
  </r>
  <r>
    <x v="8"/>
    <n v="20260601"/>
    <x v="7"/>
  </r>
  <r>
    <x v="8"/>
    <n v="20260601"/>
    <x v="7"/>
  </r>
  <r>
    <x v="9"/>
    <n v="20260601"/>
    <x v="7"/>
  </r>
  <r>
    <x v="9"/>
    <n v="20260601"/>
    <x v="7"/>
  </r>
  <r>
    <x v="9"/>
    <n v="20260601"/>
    <x v="7"/>
  </r>
  <r>
    <x v="0"/>
    <n v="20260601"/>
    <x v="8"/>
  </r>
  <r>
    <x v="10"/>
    <n v="20260601"/>
    <x v="8"/>
  </r>
  <r>
    <x v="10"/>
    <n v="20260601"/>
    <x v="8"/>
  </r>
  <r>
    <x v="0"/>
    <n v="20260601"/>
    <x v="9"/>
  </r>
  <r>
    <x v="11"/>
    <n v="20260601"/>
    <x v="9"/>
  </r>
  <r>
    <x v="11"/>
    <n v="20260601"/>
    <x v="9"/>
  </r>
  <r>
    <x v="0"/>
    <n v="20260601"/>
    <x v="10"/>
  </r>
  <r>
    <x v="12"/>
    <n v="20260601"/>
    <x v="10"/>
  </r>
  <r>
    <x v="12"/>
    <n v="20260601"/>
    <x v="10"/>
  </r>
  <r>
    <x v="0"/>
    <n v="20260601"/>
    <x v="11"/>
  </r>
  <r>
    <x v="13"/>
    <n v="20260601"/>
    <x v="11"/>
  </r>
  <r>
    <x v="13"/>
    <n v="20260601"/>
    <x v="11"/>
  </r>
  <r>
    <x v="0"/>
    <n v="20260601"/>
    <x v="12"/>
  </r>
  <r>
    <x v="14"/>
    <n v="20260601"/>
    <x v="12"/>
  </r>
  <r>
    <x v="14"/>
    <n v="20260601"/>
    <x v="12"/>
  </r>
  <r>
    <x v="0"/>
    <n v="20260601"/>
    <x v="13"/>
  </r>
  <r>
    <x v="15"/>
    <n v="20260601"/>
    <x v="13"/>
  </r>
  <r>
    <x v="15"/>
    <n v="20260601"/>
    <x v="13"/>
  </r>
  <r>
    <x v="0"/>
    <n v="20260601"/>
    <x v="14"/>
  </r>
  <r>
    <x v="16"/>
    <n v="20260601"/>
    <x v="14"/>
  </r>
  <r>
    <x v="16"/>
    <n v="20260601"/>
    <x v="14"/>
  </r>
  <r>
    <x v="0"/>
    <n v="20260601"/>
    <x v="15"/>
  </r>
  <r>
    <x v="17"/>
    <n v="20260601"/>
    <x v="15"/>
  </r>
  <r>
    <x v="17"/>
    <n v="20260601"/>
    <x v="15"/>
  </r>
  <r>
    <x v="0"/>
    <n v="20260601"/>
    <x v="16"/>
  </r>
  <r>
    <x v="18"/>
    <n v="20260601"/>
    <x v="16"/>
  </r>
  <r>
    <x v="18"/>
    <n v="20260601"/>
    <x v="16"/>
  </r>
  <r>
    <x v="0"/>
    <n v="20260601"/>
    <x v="17"/>
  </r>
  <r>
    <x v="19"/>
    <n v="20260601"/>
    <x v="17"/>
  </r>
  <r>
    <x v="19"/>
    <n v="20260601"/>
    <x v="17"/>
  </r>
  <r>
    <x v="0"/>
    <n v="20260601"/>
    <x v="18"/>
  </r>
  <r>
    <x v="20"/>
    <n v="20260601"/>
    <x v="18"/>
  </r>
  <r>
    <x v="20"/>
    <n v="20260601"/>
    <x v="18"/>
  </r>
  <r>
    <x v="0"/>
    <n v="20260601"/>
    <x v="19"/>
  </r>
  <r>
    <x v="21"/>
    <n v="20260601"/>
    <x v="19"/>
  </r>
  <r>
    <x v="21"/>
    <n v="20260601"/>
    <x v="19"/>
  </r>
  <r>
    <x v="0"/>
    <n v="20260601"/>
    <x v="20"/>
  </r>
  <r>
    <x v="22"/>
    <n v="20260601"/>
    <x v="20"/>
  </r>
  <r>
    <x v="22"/>
    <n v="20260601"/>
    <x v="20"/>
  </r>
  <r>
    <x v="0"/>
    <n v="20260601"/>
    <x v="21"/>
  </r>
  <r>
    <x v="23"/>
    <n v="20260601"/>
    <x v="21"/>
  </r>
  <r>
    <x v="23"/>
    <n v="20260601"/>
    <x v="21"/>
  </r>
  <r>
    <x v="0"/>
    <n v="20260601"/>
    <x v="22"/>
  </r>
  <r>
    <x v="24"/>
    <n v="20260601"/>
    <x v="22"/>
  </r>
  <r>
    <x v="24"/>
    <n v="20260601"/>
    <x v="22"/>
  </r>
  <r>
    <x v="0"/>
    <n v="20260601"/>
    <x v="23"/>
  </r>
  <r>
    <x v="25"/>
    <n v="20260601"/>
    <x v="23"/>
  </r>
  <r>
    <x v="25"/>
    <n v="20260601"/>
    <x v="23"/>
  </r>
  <r>
    <x v="26"/>
    <n v="20260601"/>
    <x v="23"/>
  </r>
  <r>
    <x v="26"/>
    <n v="20260601"/>
    <x v="23"/>
  </r>
  <r>
    <x v="26"/>
    <n v="20260601"/>
    <x v="23"/>
  </r>
  <r>
    <x v="27"/>
    <n v="20260601"/>
    <x v="23"/>
  </r>
  <r>
    <x v="27"/>
    <n v="20260601"/>
    <x v="23"/>
  </r>
  <r>
    <x v="27"/>
    <n v="20260601"/>
    <x v="23"/>
  </r>
  <r>
    <x v="0"/>
    <n v="20260601"/>
    <x v="24"/>
  </r>
  <r>
    <x v="28"/>
    <n v="20260601"/>
    <x v="24"/>
  </r>
  <r>
    <x v="28"/>
    <n v="20260601"/>
    <x v="24"/>
  </r>
  <r>
    <x v="29"/>
    <n v="20260601"/>
    <x v="24"/>
  </r>
  <r>
    <x v="29"/>
    <n v="20260601"/>
    <x v="24"/>
  </r>
  <r>
    <x v="29"/>
    <n v="20260601"/>
    <x v="24"/>
  </r>
  <r>
    <x v="0"/>
    <n v="20260601"/>
    <x v="25"/>
  </r>
  <r>
    <x v="30"/>
    <n v="20260601"/>
    <x v="25"/>
  </r>
  <r>
    <x v="30"/>
    <n v="20260601"/>
    <x v="25"/>
  </r>
  <r>
    <x v="31"/>
    <n v="20260601"/>
    <x v="25"/>
  </r>
  <r>
    <x v="31"/>
    <n v="20260601"/>
    <x v="25"/>
  </r>
  <r>
    <x v="31"/>
    <n v="20260601"/>
    <x v="25"/>
  </r>
  <r>
    <x v="0"/>
    <n v="20260602"/>
    <x v="26"/>
  </r>
  <r>
    <x v="32"/>
    <n v="20260602"/>
    <x v="26"/>
  </r>
  <r>
    <x v="32"/>
    <n v="20260602"/>
    <x v="26"/>
  </r>
  <r>
    <x v="33"/>
    <n v="20260602"/>
    <x v="26"/>
  </r>
  <r>
    <x v="33"/>
    <n v="20260602"/>
    <x v="26"/>
  </r>
  <r>
    <x v="33"/>
    <n v="20260602"/>
    <x v="26"/>
  </r>
  <r>
    <x v="0"/>
    <n v="20260602"/>
    <x v="27"/>
  </r>
  <r>
    <x v="34"/>
    <n v="20260602"/>
    <x v="27"/>
  </r>
  <r>
    <x v="34"/>
    <n v="20260602"/>
    <x v="27"/>
  </r>
  <r>
    <x v="35"/>
    <n v="20260602"/>
    <x v="27"/>
  </r>
  <r>
    <x v="35"/>
    <n v="20260602"/>
    <x v="27"/>
  </r>
  <r>
    <x v="35"/>
    <n v="20260602"/>
    <x v="27"/>
  </r>
  <r>
    <x v="36"/>
    <n v="20260602"/>
    <x v="27"/>
  </r>
  <r>
    <x v="36"/>
    <n v="20260602"/>
    <x v="27"/>
  </r>
  <r>
    <x v="36"/>
    <n v="20260602"/>
    <x v="27"/>
  </r>
  <r>
    <x v="37"/>
    <n v="20260602"/>
    <x v="27"/>
  </r>
  <r>
    <x v="37"/>
    <n v="20260602"/>
    <x v="27"/>
  </r>
  <r>
    <x v="37"/>
    <n v="20260602"/>
    <x v="27"/>
  </r>
  <r>
    <x v="0"/>
    <n v="20260602"/>
    <x v="28"/>
  </r>
  <r>
    <x v="38"/>
    <n v="20260602"/>
    <x v="28"/>
  </r>
  <r>
    <x v="38"/>
    <n v="20260602"/>
    <x v="28"/>
  </r>
  <r>
    <x v="0"/>
    <n v="20260602"/>
    <x v="29"/>
  </r>
  <r>
    <x v="39"/>
    <n v="20260602"/>
    <x v="29"/>
  </r>
  <r>
    <x v="39"/>
    <n v="20260602"/>
    <x v="29"/>
  </r>
  <r>
    <x v="0"/>
    <n v="20260602"/>
    <x v="30"/>
  </r>
  <r>
    <x v="40"/>
    <n v="20260602"/>
    <x v="30"/>
  </r>
  <r>
    <x v="40"/>
    <n v="20260602"/>
    <x v="30"/>
  </r>
  <r>
    <x v="0"/>
    <n v="20260602"/>
    <x v="31"/>
  </r>
  <r>
    <x v="41"/>
    <n v="20260602"/>
    <x v="31"/>
  </r>
  <r>
    <x v="41"/>
    <n v="20260602"/>
    <x v="31"/>
  </r>
  <r>
    <x v="0"/>
    <n v="20260602"/>
    <x v="32"/>
  </r>
  <r>
    <x v="42"/>
    <n v="20260602"/>
    <x v="32"/>
  </r>
  <r>
    <x v="42"/>
    <n v="20260602"/>
    <x v="32"/>
  </r>
  <r>
    <x v="0"/>
    <n v="20260602"/>
    <x v="33"/>
  </r>
  <r>
    <x v="43"/>
    <n v="20260602"/>
    <x v="33"/>
  </r>
  <r>
    <x v="43"/>
    <n v="20260602"/>
    <x v="33"/>
  </r>
  <r>
    <x v="0"/>
    <n v="20260602"/>
    <x v="34"/>
  </r>
  <r>
    <x v="44"/>
    <n v="20260602"/>
    <x v="34"/>
  </r>
  <r>
    <x v="44"/>
    <n v="20260602"/>
    <x v="34"/>
  </r>
  <r>
    <x v="0"/>
    <n v="20260602"/>
    <x v="35"/>
  </r>
  <r>
    <x v="45"/>
    <n v="20260602"/>
    <x v="35"/>
  </r>
  <r>
    <x v="45"/>
    <n v="20260602"/>
    <x v="35"/>
  </r>
  <r>
    <x v="0"/>
    <n v="20260602"/>
    <x v="36"/>
  </r>
  <r>
    <x v="46"/>
    <n v="20260602"/>
    <x v="36"/>
  </r>
  <r>
    <x v="46"/>
    <n v="20260602"/>
    <x v="36"/>
  </r>
  <r>
    <x v="0"/>
    <n v="20260602"/>
    <x v="37"/>
  </r>
  <r>
    <x v="47"/>
    <n v="20260602"/>
    <x v="37"/>
  </r>
  <r>
    <x v="47"/>
    <n v="20260602"/>
    <x v="37"/>
  </r>
  <r>
    <x v="0"/>
    <n v="20260602"/>
    <x v="38"/>
  </r>
  <r>
    <x v="48"/>
    <n v="20260602"/>
    <x v="38"/>
  </r>
  <r>
    <x v="48"/>
    <n v="20260602"/>
    <x v="38"/>
  </r>
  <r>
    <x v="0"/>
    <n v="20260602"/>
    <x v="39"/>
  </r>
  <r>
    <x v="49"/>
    <n v="20260602"/>
    <x v="39"/>
  </r>
  <r>
    <x v="49"/>
    <n v="20260602"/>
    <x v="39"/>
  </r>
  <r>
    <x v="0"/>
    <n v="20260602"/>
    <x v="40"/>
  </r>
  <r>
    <x v="50"/>
    <n v="20260602"/>
    <x v="40"/>
  </r>
  <r>
    <x v="50"/>
    <n v="20260602"/>
    <x v="40"/>
  </r>
  <r>
    <x v="51"/>
    <n v="20260602"/>
    <x v="40"/>
  </r>
  <r>
    <x v="51"/>
    <n v="20260602"/>
    <x v="40"/>
  </r>
  <r>
    <x v="51"/>
    <n v="20260602"/>
    <x v="40"/>
  </r>
  <r>
    <x v="52"/>
    <n v="20260602"/>
    <x v="40"/>
  </r>
  <r>
    <x v="52"/>
    <n v="20260602"/>
    <x v="40"/>
  </r>
  <r>
    <x v="52"/>
    <n v="20260602"/>
    <x v="40"/>
  </r>
  <r>
    <x v="0"/>
    <n v="20260602"/>
    <x v="41"/>
  </r>
  <r>
    <x v="53"/>
    <n v="20260602"/>
    <x v="41"/>
  </r>
  <r>
    <x v="53"/>
    <n v="20260602"/>
    <x v="41"/>
  </r>
  <r>
    <x v="54"/>
    <n v="20260602"/>
    <x v="41"/>
  </r>
  <r>
    <x v="54"/>
    <n v="20260602"/>
    <x v="41"/>
  </r>
  <r>
    <x v="54"/>
    <n v="20260602"/>
    <x v="41"/>
  </r>
  <r>
    <x v="55"/>
    <n v="20260602"/>
    <x v="41"/>
  </r>
  <r>
    <x v="55"/>
    <n v="20260602"/>
    <x v="41"/>
  </r>
  <r>
    <x v="55"/>
    <n v="20260602"/>
    <x v="41"/>
  </r>
  <r>
    <x v="0"/>
    <n v="20260602"/>
    <x v="42"/>
  </r>
  <r>
    <x v="56"/>
    <n v="20260602"/>
    <x v="42"/>
  </r>
  <r>
    <x v="56"/>
    <n v="20260602"/>
    <x v="42"/>
  </r>
  <r>
    <x v="57"/>
    <n v="20260602"/>
    <x v="42"/>
  </r>
  <r>
    <x v="57"/>
    <n v="20260602"/>
    <x v="42"/>
  </r>
  <r>
    <x v="57"/>
    <n v="20260602"/>
    <x v="42"/>
  </r>
  <r>
    <x v="0"/>
    <n v="20260602"/>
    <x v="43"/>
  </r>
  <r>
    <x v="58"/>
    <n v="20260602"/>
    <x v="43"/>
  </r>
  <r>
    <x v="58"/>
    <n v="20260602"/>
    <x v="43"/>
  </r>
  <r>
    <x v="59"/>
    <n v="20260602"/>
    <x v="43"/>
  </r>
  <r>
    <x v="59"/>
    <n v="20260602"/>
    <x v="43"/>
  </r>
  <r>
    <x v="59"/>
    <n v="20260602"/>
    <x v="43"/>
  </r>
  <r>
    <x v="0"/>
    <n v="20260602"/>
    <x v="44"/>
  </r>
  <r>
    <x v="60"/>
    <n v="20260602"/>
    <x v="44"/>
  </r>
  <r>
    <x v="60"/>
    <n v="20260602"/>
    <x v="44"/>
  </r>
  <r>
    <x v="0"/>
    <n v="20260602"/>
    <x v="45"/>
  </r>
  <r>
    <x v="61"/>
    <n v="20260602"/>
    <x v="45"/>
  </r>
  <r>
    <x v="61"/>
    <n v="20260602"/>
    <x v="45"/>
  </r>
  <r>
    <x v="0"/>
    <n v="20260602"/>
    <x v="46"/>
  </r>
  <r>
    <x v="62"/>
    <n v="20260602"/>
    <x v="46"/>
  </r>
  <r>
    <x v="62"/>
    <n v="20260602"/>
    <x v="46"/>
  </r>
  <r>
    <x v="0"/>
    <n v="20260602"/>
    <x v="47"/>
  </r>
  <r>
    <x v="63"/>
    <n v="20260602"/>
    <x v="47"/>
  </r>
  <r>
    <x v="63"/>
    <n v="20260602"/>
    <x v="47"/>
  </r>
  <r>
    <x v="0"/>
    <n v="20260602"/>
    <x v="48"/>
  </r>
  <r>
    <x v="0"/>
    <n v="20260602"/>
    <x v="48"/>
  </r>
  <r>
    <x v="64"/>
    <n v="20260602"/>
    <x v="48"/>
  </r>
  <r>
    <x v="64"/>
    <n v="20260602"/>
    <x v="48"/>
  </r>
  <r>
    <x v="65"/>
    <n v="20260602"/>
    <x v="48"/>
  </r>
  <r>
    <x v="65"/>
    <n v="20260602"/>
    <x v="48"/>
  </r>
  <r>
    <x v="65"/>
    <n v="20260602"/>
    <x v="48"/>
  </r>
  <r>
    <x v="66"/>
    <n v="20260602"/>
    <x v="48"/>
  </r>
  <r>
    <x v="66"/>
    <n v="20260602"/>
    <x v="48"/>
  </r>
  <r>
    <x v="66"/>
    <n v="20260602"/>
    <x v="48"/>
  </r>
  <r>
    <x v="67"/>
    <n v="20260602"/>
    <x v="48"/>
  </r>
  <r>
    <x v="67"/>
    <n v="20260602"/>
    <x v="48"/>
  </r>
  <r>
    <x v="67"/>
    <n v="20260602"/>
    <x v="48"/>
  </r>
  <r>
    <x v="68"/>
    <n v="20260602"/>
    <x v="48"/>
  </r>
  <r>
    <x v="68"/>
    <n v="20260602"/>
    <x v="48"/>
  </r>
  <r>
    <x v="68"/>
    <n v="20260602"/>
    <x v="48"/>
  </r>
  <r>
    <x v="69"/>
    <n v="20260602"/>
    <x v="48"/>
  </r>
  <r>
    <x v="69"/>
    <n v="20260602"/>
    <x v="48"/>
  </r>
  <r>
    <x v="69"/>
    <n v="20260602"/>
    <x v="48"/>
  </r>
  <r>
    <x v="70"/>
    <n v="20260602"/>
    <x v="48"/>
  </r>
  <r>
    <x v="70"/>
    <n v="20260602"/>
    <x v="48"/>
  </r>
  <r>
    <x v="70"/>
    <n v="20260602"/>
    <x v="48"/>
  </r>
  <r>
    <x v="71"/>
    <n v="20260602"/>
    <x v="48"/>
  </r>
  <r>
    <x v="71"/>
    <n v="20260602"/>
    <x v="48"/>
  </r>
  <r>
    <x v="71"/>
    <n v="20260602"/>
    <x v="48"/>
  </r>
  <r>
    <x v="72"/>
    <n v="20260602"/>
    <x v="48"/>
  </r>
  <r>
    <x v="72"/>
    <n v="20260602"/>
    <x v="48"/>
  </r>
  <r>
    <x v="72"/>
    <n v="20260602"/>
    <x v="48"/>
  </r>
  <r>
    <x v="73"/>
    <n v="20260602"/>
    <x v="48"/>
  </r>
  <r>
    <x v="73"/>
    <n v="20260602"/>
    <x v="48"/>
  </r>
  <r>
    <x v="73"/>
    <n v="20260602"/>
    <x v="48"/>
  </r>
  <r>
    <x v="74"/>
    <n v="20260602"/>
    <x v="48"/>
  </r>
  <r>
    <x v="74"/>
    <n v="20260602"/>
    <x v="48"/>
  </r>
  <r>
    <x v="74"/>
    <n v="20260602"/>
    <x v="48"/>
  </r>
  <r>
    <x v="75"/>
    <n v="20260602"/>
    <x v="48"/>
  </r>
  <r>
    <x v="75"/>
    <n v="20260602"/>
    <x v="48"/>
  </r>
  <r>
    <x v="75"/>
    <n v="20260602"/>
    <x v="48"/>
  </r>
  <r>
    <x v="76"/>
    <n v="20260602"/>
    <x v="48"/>
  </r>
  <r>
    <x v="76"/>
    <n v="20260602"/>
    <x v="48"/>
  </r>
  <r>
    <x v="76"/>
    <n v="20260602"/>
    <x v="48"/>
  </r>
  <r>
    <x v="0"/>
    <n v="20260602"/>
    <x v="49"/>
  </r>
  <r>
    <x v="77"/>
    <n v="20260602"/>
    <x v="49"/>
  </r>
  <r>
    <x v="77"/>
    <n v="20260602"/>
    <x v="49"/>
  </r>
  <r>
    <x v="0"/>
    <n v="20260602"/>
    <x v="50"/>
  </r>
  <r>
    <x v="78"/>
    <n v="20260602"/>
    <x v="50"/>
  </r>
  <r>
    <x v="78"/>
    <n v="20260602"/>
    <x v="50"/>
  </r>
  <r>
    <x v="79"/>
    <n v="20260602"/>
    <x v="50"/>
  </r>
  <r>
    <x v="79"/>
    <n v="20260602"/>
    <x v="50"/>
  </r>
  <r>
    <x v="79"/>
    <n v="20260602"/>
    <x v="50"/>
  </r>
  <r>
    <x v="80"/>
    <n v="20260602"/>
    <x v="50"/>
  </r>
  <r>
    <x v="80"/>
    <n v="20260602"/>
    <x v="50"/>
  </r>
  <r>
    <x v="80"/>
    <n v="20260602"/>
    <x v="50"/>
  </r>
  <r>
    <x v="81"/>
    <n v="20260602"/>
    <x v="50"/>
  </r>
  <r>
    <x v="81"/>
    <n v="20260602"/>
    <x v="50"/>
  </r>
  <r>
    <x v="81"/>
    <n v="20260602"/>
    <x v="50"/>
  </r>
  <r>
    <x v="0"/>
    <n v="20260602"/>
    <x v="51"/>
  </r>
  <r>
    <x v="82"/>
    <n v="20260602"/>
    <x v="51"/>
  </r>
  <r>
    <x v="82"/>
    <n v="20260602"/>
    <x v="51"/>
  </r>
  <r>
    <x v="0"/>
    <n v="20260602"/>
    <x v="52"/>
  </r>
  <r>
    <x v="83"/>
    <n v="20260602"/>
    <x v="52"/>
  </r>
  <r>
    <x v="83"/>
    <n v="20260602"/>
    <x v="52"/>
  </r>
  <r>
    <x v="84"/>
    <n v="20260602"/>
    <x v="52"/>
  </r>
  <r>
    <x v="84"/>
    <n v="20260602"/>
    <x v="52"/>
  </r>
  <r>
    <x v="84"/>
    <n v="20260602"/>
    <x v="52"/>
  </r>
  <r>
    <x v="0"/>
    <n v="20260602"/>
    <x v="53"/>
  </r>
  <r>
    <x v="85"/>
    <n v="20260602"/>
    <x v="53"/>
  </r>
  <r>
    <x v="85"/>
    <n v="20260602"/>
    <x v="53"/>
  </r>
  <r>
    <x v="0"/>
    <n v="20260602"/>
    <x v="54"/>
  </r>
  <r>
    <x v="86"/>
    <n v="20260602"/>
    <x v="54"/>
  </r>
  <r>
    <x v="86"/>
    <n v="20260602"/>
    <x v="54"/>
  </r>
  <r>
    <x v="0"/>
    <n v="20260602"/>
    <x v="55"/>
  </r>
  <r>
    <x v="87"/>
    <n v="20260602"/>
    <x v="55"/>
  </r>
  <r>
    <x v="87"/>
    <n v="20260602"/>
    <x v="55"/>
  </r>
  <r>
    <x v="0"/>
    <n v="20260602"/>
    <x v="56"/>
  </r>
  <r>
    <x v="88"/>
    <n v="20260602"/>
    <x v="56"/>
  </r>
  <r>
    <x v="88"/>
    <n v="20260602"/>
    <x v="56"/>
  </r>
  <r>
    <x v="0"/>
    <n v="20260602"/>
    <x v="57"/>
  </r>
  <r>
    <x v="89"/>
    <n v="20260602"/>
    <x v="57"/>
  </r>
  <r>
    <x v="89"/>
    <n v="20260602"/>
    <x v="57"/>
  </r>
  <r>
    <x v="90"/>
    <n v="20260602"/>
    <x v="57"/>
  </r>
  <r>
    <x v="90"/>
    <n v="20260602"/>
    <x v="57"/>
  </r>
  <r>
    <x v="90"/>
    <n v="20260602"/>
    <x v="57"/>
  </r>
  <r>
    <x v="91"/>
    <n v="20260602"/>
    <x v="57"/>
  </r>
  <r>
    <x v="91"/>
    <n v="20260602"/>
    <x v="57"/>
  </r>
  <r>
    <x v="91"/>
    <n v="20260602"/>
    <x v="57"/>
  </r>
  <r>
    <x v="0"/>
    <n v="20260603"/>
    <x v="58"/>
  </r>
  <r>
    <x v="92"/>
    <n v="20260603"/>
    <x v="58"/>
  </r>
  <r>
    <x v="92"/>
    <n v="20260603"/>
    <x v="58"/>
  </r>
  <r>
    <x v="93"/>
    <n v="20260603"/>
    <x v="58"/>
  </r>
  <r>
    <x v="93"/>
    <n v="20260603"/>
    <x v="58"/>
  </r>
  <r>
    <x v="93"/>
    <n v="20260603"/>
    <x v="58"/>
  </r>
  <r>
    <x v="0"/>
    <n v="20260603"/>
    <x v="59"/>
  </r>
  <r>
    <x v="94"/>
    <n v="20260603"/>
    <x v="59"/>
  </r>
  <r>
    <x v="94"/>
    <n v="20260603"/>
    <x v="59"/>
  </r>
  <r>
    <x v="0"/>
    <n v="20260603"/>
    <x v="60"/>
  </r>
  <r>
    <x v="95"/>
    <n v="20260603"/>
    <x v="60"/>
  </r>
  <r>
    <x v="95"/>
    <n v="20260603"/>
    <x v="60"/>
  </r>
  <r>
    <x v="0"/>
    <n v="20260603"/>
    <x v="61"/>
  </r>
  <r>
    <x v="96"/>
    <n v="20260603"/>
    <x v="61"/>
  </r>
  <r>
    <x v="96"/>
    <n v="20260603"/>
    <x v="61"/>
  </r>
  <r>
    <x v="97"/>
    <n v="20260603"/>
    <x v="61"/>
  </r>
  <r>
    <x v="97"/>
    <n v="20260603"/>
    <x v="61"/>
  </r>
  <r>
    <x v="97"/>
    <n v="20260603"/>
    <x v="61"/>
  </r>
  <r>
    <x v="0"/>
    <n v="20260603"/>
    <x v="62"/>
  </r>
  <r>
    <x v="98"/>
    <n v="20260603"/>
    <x v="62"/>
  </r>
  <r>
    <x v="98"/>
    <n v="20260603"/>
    <x v="62"/>
  </r>
  <r>
    <x v="99"/>
    <n v="20260603"/>
    <x v="62"/>
  </r>
  <r>
    <x v="99"/>
    <n v="20260603"/>
    <x v="62"/>
  </r>
  <r>
    <x v="99"/>
    <n v="20260603"/>
    <x v="62"/>
  </r>
  <r>
    <x v="0"/>
    <n v="20260603"/>
    <x v="63"/>
  </r>
  <r>
    <x v="100"/>
    <n v="20260603"/>
    <x v="63"/>
  </r>
  <r>
    <x v="100"/>
    <n v="20260603"/>
    <x v="63"/>
  </r>
  <r>
    <x v="0"/>
    <n v="20260603"/>
    <x v="64"/>
  </r>
  <r>
    <x v="101"/>
    <n v="20260603"/>
    <x v="64"/>
  </r>
  <r>
    <x v="101"/>
    <n v="20260603"/>
    <x v="64"/>
  </r>
  <r>
    <x v="102"/>
    <n v="20260603"/>
    <x v="64"/>
  </r>
  <r>
    <x v="102"/>
    <n v="20260603"/>
    <x v="64"/>
  </r>
  <r>
    <x v="102"/>
    <n v="20260603"/>
    <x v="64"/>
  </r>
  <r>
    <x v="103"/>
    <n v="20260603"/>
    <x v="64"/>
  </r>
  <r>
    <x v="103"/>
    <n v="20260603"/>
    <x v="64"/>
  </r>
  <r>
    <x v="103"/>
    <n v="20260603"/>
    <x v="64"/>
  </r>
  <r>
    <x v="0"/>
    <n v="20260603"/>
    <x v="65"/>
  </r>
  <r>
    <x v="104"/>
    <n v="20260603"/>
    <x v="65"/>
  </r>
  <r>
    <x v="104"/>
    <n v="20260603"/>
    <x v="65"/>
  </r>
  <r>
    <x v="105"/>
    <n v="20260603"/>
    <x v="65"/>
  </r>
  <r>
    <x v="105"/>
    <n v="20260603"/>
    <x v="65"/>
  </r>
  <r>
    <x v="105"/>
    <n v="20260603"/>
    <x v="65"/>
  </r>
  <r>
    <x v="106"/>
    <n v="20260603"/>
    <x v="65"/>
  </r>
  <r>
    <x v="106"/>
    <n v="20260603"/>
    <x v="65"/>
  </r>
  <r>
    <x v="106"/>
    <n v="20260603"/>
    <x v="65"/>
  </r>
  <r>
    <x v="0"/>
    <n v="20260603"/>
    <x v="66"/>
  </r>
  <r>
    <x v="107"/>
    <n v="20260603"/>
    <x v="66"/>
  </r>
  <r>
    <x v="107"/>
    <n v="20260603"/>
    <x v="66"/>
  </r>
  <r>
    <x v="0"/>
    <n v="20260603"/>
    <x v="67"/>
  </r>
  <r>
    <x v="108"/>
    <n v="20260603"/>
    <x v="67"/>
  </r>
  <r>
    <x v="108"/>
    <n v="20260603"/>
    <x v="67"/>
  </r>
  <r>
    <x v="0"/>
    <n v="20260603"/>
    <x v="68"/>
  </r>
  <r>
    <x v="109"/>
    <n v="20260603"/>
    <x v="68"/>
  </r>
  <r>
    <x v="109"/>
    <n v="20260603"/>
    <x v="68"/>
  </r>
  <r>
    <x v="0"/>
    <n v="20260603"/>
    <x v="69"/>
  </r>
  <r>
    <x v="110"/>
    <n v="20260603"/>
    <x v="69"/>
  </r>
  <r>
    <x v="110"/>
    <n v="20260603"/>
    <x v="69"/>
  </r>
  <r>
    <x v="0"/>
    <n v="20260603"/>
    <x v="70"/>
  </r>
  <r>
    <x v="111"/>
    <n v="20260603"/>
    <x v="70"/>
  </r>
  <r>
    <x v="111"/>
    <n v="20260603"/>
    <x v="70"/>
  </r>
  <r>
    <x v="0"/>
    <n v="20260603"/>
    <x v="71"/>
  </r>
  <r>
    <x v="112"/>
    <n v="20260603"/>
    <x v="71"/>
  </r>
  <r>
    <x v="112"/>
    <n v="20260603"/>
    <x v="71"/>
  </r>
  <r>
    <x v="0"/>
    <n v="20260603"/>
    <x v="72"/>
  </r>
  <r>
    <x v="113"/>
    <n v="20260603"/>
    <x v="72"/>
  </r>
  <r>
    <x v="113"/>
    <n v="20260603"/>
    <x v="72"/>
  </r>
  <r>
    <x v="0"/>
    <n v="20260603"/>
    <x v="73"/>
  </r>
  <r>
    <x v="114"/>
    <n v="20260603"/>
    <x v="73"/>
  </r>
  <r>
    <x v="114"/>
    <n v="20260603"/>
    <x v="73"/>
  </r>
  <r>
    <x v="0"/>
    <n v="20260603"/>
    <x v="74"/>
  </r>
  <r>
    <x v="115"/>
    <n v="20260603"/>
    <x v="74"/>
  </r>
  <r>
    <x v="115"/>
    <n v="20260603"/>
    <x v="74"/>
  </r>
  <r>
    <x v="0"/>
    <n v="20260603"/>
    <x v="75"/>
  </r>
  <r>
    <x v="116"/>
    <n v="20260603"/>
    <x v="75"/>
  </r>
  <r>
    <x v="116"/>
    <n v="20260603"/>
    <x v="75"/>
  </r>
  <r>
    <x v="0"/>
    <n v="20260603"/>
    <x v="76"/>
  </r>
  <r>
    <x v="117"/>
    <n v="20260603"/>
    <x v="76"/>
  </r>
  <r>
    <x v="117"/>
    <n v="20260603"/>
    <x v="76"/>
  </r>
  <r>
    <x v="118"/>
    <n v="20260603"/>
    <x v="76"/>
  </r>
  <r>
    <x v="118"/>
    <n v="20260603"/>
    <x v="76"/>
  </r>
  <r>
    <x v="118"/>
    <n v="20260603"/>
    <x v="76"/>
  </r>
  <r>
    <x v="0"/>
    <n v="20260603"/>
    <x v="77"/>
  </r>
  <r>
    <x v="119"/>
    <n v="20260603"/>
    <x v="77"/>
  </r>
  <r>
    <x v="119"/>
    <n v="20260603"/>
    <x v="77"/>
  </r>
  <r>
    <x v="0"/>
    <n v="20260603"/>
    <x v="78"/>
  </r>
  <r>
    <x v="120"/>
    <n v="20260603"/>
    <x v="78"/>
  </r>
  <r>
    <x v="120"/>
    <n v="20260603"/>
    <x v="78"/>
  </r>
  <r>
    <x v="121"/>
    <n v="20260603"/>
    <x v="78"/>
  </r>
  <r>
    <x v="121"/>
    <n v="20260603"/>
    <x v="78"/>
  </r>
  <r>
    <x v="121"/>
    <n v="20260603"/>
    <x v="78"/>
  </r>
  <r>
    <x v="0"/>
    <n v="20260603"/>
    <x v="79"/>
  </r>
  <r>
    <x v="122"/>
    <n v="20260603"/>
    <x v="79"/>
  </r>
  <r>
    <x v="122"/>
    <n v="20260603"/>
    <x v="79"/>
  </r>
  <r>
    <x v="123"/>
    <n v="20260603"/>
    <x v="79"/>
  </r>
  <r>
    <x v="123"/>
    <n v="20260603"/>
    <x v="79"/>
  </r>
  <r>
    <x v="123"/>
    <n v="20260603"/>
    <x v="79"/>
  </r>
  <r>
    <x v="124"/>
    <n v="20260603"/>
    <x v="79"/>
  </r>
  <r>
    <x v="124"/>
    <n v="20260603"/>
    <x v="79"/>
  </r>
  <r>
    <x v="124"/>
    <n v="20260603"/>
    <x v="79"/>
  </r>
  <r>
    <x v="0"/>
    <n v="20260603"/>
    <x v="80"/>
  </r>
  <r>
    <x v="125"/>
    <n v="20260603"/>
    <x v="80"/>
  </r>
  <r>
    <x v="125"/>
    <n v="20260603"/>
    <x v="80"/>
  </r>
  <r>
    <x v="0"/>
    <n v="20260603"/>
    <x v="81"/>
  </r>
  <r>
    <x v="126"/>
    <n v="20260603"/>
    <x v="81"/>
  </r>
  <r>
    <x v="126"/>
    <n v="20260603"/>
    <x v="81"/>
  </r>
  <r>
    <x v="0"/>
    <n v="20260603"/>
    <x v="82"/>
  </r>
  <r>
    <x v="127"/>
    <n v="20260603"/>
    <x v="82"/>
  </r>
  <r>
    <x v="127"/>
    <n v="20260603"/>
    <x v="82"/>
  </r>
  <r>
    <x v="0"/>
    <n v="20260603"/>
    <x v="83"/>
  </r>
  <r>
    <x v="128"/>
    <n v="20260603"/>
    <x v="83"/>
  </r>
  <r>
    <x v="128"/>
    <n v="20260603"/>
    <x v="83"/>
  </r>
  <r>
    <x v="0"/>
    <n v="20260603"/>
    <x v="84"/>
  </r>
  <r>
    <x v="129"/>
    <n v="20260603"/>
    <x v="84"/>
  </r>
  <r>
    <x v="129"/>
    <n v="20260603"/>
    <x v="84"/>
  </r>
  <r>
    <x v="0"/>
    <n v="20260603"/>
    <x v="85"/>
  </r>
  <r>
    <x v="130"/>
    <n v="20260603"/>
    <x v="85"/>
  </r>
  <r>
    <x v="130"/>
    <n v="20260603"/>
    <x v="85"/>
  </r>
  <r>
    <x v="0"/>
    <n v="20260603"/>
    <x v="86"/>
  </r>
  <r>
    <x v="131"/>
    <n v="20260603"/>
    <x v="86"/>
  </r>
  <r>
    <x v="131"/>
    <n v="20260603"/>
    <x v="86"/>
  </r>
  <r>
    <x v="0"/>
    <n v="20260603"/>
    <x v="87"/>
  </r>
  <r>
    <x v="132"/>
    <n v="20260603"/>
    <x v="87"/>
  </r>
  <r>
    <x v="132"/>
    <n v="20260603"/>
    <x v="87"/>
  </r>
  <r>
    <x v="0"/>
    <n v="20260603"/>
    <x v="88"/>
  </r>
  <r>
    <x v="133"/>
    <n v="20260603"/>
    <x v="88"/>
  </r>
  <r>
    <x v="133"/>
    <n v="20260603"/>
    <x v="88"/>
  </r>
  <r>
    <x v="134"/>
    <n v="20260603"/>
    <x v="88"/>
  </r>
  <r>
    <x v="134"/>
    <n v="20260603"/>
    <x v="88"/>
  </r>
  <r>
    <x v="134"/>
    <n v="20260603"/>
    <x v="88"/>
  </r>
  <r>
    <x v="0"/>
    <n v="20260603"/>
    <x v="89"/>
  </r>
  <r>
    <x v="135"/>
    <n v="20260603"/>
    <x v="89"/>
  </r>
  <r>
    <x v="135"/>
    <n v="20260603"/>
    <x v="89"/>
  </r>
  <r>
    <x v="0"/>
    <n v="20260603"/>
    <x v="90"/>
  </r>
  <r>
    <x v="136"/>
    <n v="20260603"/>
    <x v="90"/>
  </r>
  <r>
    <x v="136"/>
    <n v="20260603"/>
    <x v="90"/>
  </r>
  <r>
    <x v="0"/>
    <n v="20260603"/>
    <x v="91"/>
  </r>
  <r>
    <x v="137"/>
    <n v="20260603"/>
    <x v="91"/>
  </r>
  <r>
    <x v="137"/>
    <n v="20260603"/>
    <x v="91"/>
  </r>
  <r>
    <x v="0"/>
    <n v="20260604"/>
    <x v="92"/>
  </r>
  <r>
    <x v="138"/>
    <n v="20260604"/>
    <x v="92"/>
  </r>
  <r>
    <x v="138"/>
    <n v="20260604"/>
    <x v="92"/>
  </r>
  <r>
    <x v="0"/>
    <n v="20260604"/>
    <x v="93"/>
  </r>
  <r>
    <x v="139"/>
    <n v="20260604"/>
    <x v="93"/>
  </r>
  <r>
    <x v="139"/>
    <n v="20260604"/>
    <x v="93"/>
  </r>
  <r>
    <x v="0"/>
    <n v="20260604"/>
    <x v="94"/>
  </r>
  <r>
    <x v="140"/>
    <n v="20260604"/>
    <x v="94"/>
  </r>
  <r>
    <x v="140"/>
    <n v="20260604"/>
    <x v="94"/>
  </r>
  <r>
    <x v="0"/>
    <n v="20260604"/>
    <x v="95"/>
  </r>
  <r>
    <x v="141"/>
    <n v="20260604"/>
    <x v="95"/>
  </r>
  <r>
    <x v="141"/>
    <n v="20260604"/>
    <x v="95"/>
  </r>
  <r>
    <x v="0"/>
    <n v="20260604"/>
    <x v="96"/>
  </r>
  <r>
    <x v="142"/>
    <n v="20260604"/>
    <x v="96"/>
  </r>
  <r>
    <x v="142"/>
    <n v="20260604"/>
    <x v="96"/>
  </r>
  <r>
    <x v="0"/>
    <n v="20260604"/>
    <x v="97"/>
  </r>
  <r>
    <x v="143"/>
    <n v="20260604"/>
    <x v="97"/>
  </r>
  <r>
    <x v="143"/>
    <n v="20260604"/>
    <x v="97"/>
  </r>
  <r>
    <x v="0"/>
    <n v="20260604"/>
    <x v="98"/>
  </r>
  <r>
    <x v="144"/>
    <n v="20260604"/>
    <x v="98"/>
  </r>
  <r>
    <x v="144"/>
    <n v="20260604"/>
    <x v="98"/>
  </r>
  <r>
    <x v="0"/>
    <n v="20260604"/>
    <x v="99"/>
  </r>
  <r>
    <x v="145"/>
    <n v="20260604"/>
    <x v="99"/>
  </r>
  <r>
    <x v="145"/>
    <n v="20260604"/>
    <x v="99"/>
  </r>
  <r>
    <x v="0"/>
    <n v="20260604"/>
    <x v="100"/>
  </r>
  <r>
    <x v="146"/>
    <n v="20260604"/>
    <x v="100"/>
  </r>
  <r>
    <x v="146"/>
    <n v="20260604"/>
    <x v="100"/>
  </r>
  <r>
    <x v="147"/>
    <n v="20260604"/>
    <x v="100"/>
  </r>
  <r>
    <x v="147"/>
    <n v="20260604"/>
    <x v="100"/>
  </r>
  <r>
    <x v="147"/>
    <n v="20260604"/>
    <x v="100"/>
  </r>
  <r>
    <x v="0"/>
    <n v="20260604"/>
    <x v="101"/>
  </r>
  <r>
    <x v="148"/>
    <n v="20260604"/>
    <x v="101"/>
  </r>
  <r>
    <x v="148"/>
    <n v="20260604"/>
    <x v="101"/>
  </r>
  <r>
    <x v="0"/>
    <n v="20260604"/>
    <x v="102"/>
  </r>
  <r>
    <x v="149"/>
    <n v="20260604"/>
    <x v="102"/>
  </r>
  <r>
    <x v="149"/>
    <n v="20260604"/>
    <x v="102"/>
  </r>
  <r>
    <x v="0"/>
    <n v="20260604"/>
    <x v="103"/>
  </r>
  <r>
    <x v="150"/>
    <n v="20260604"/>
    <x v="103"/>
  </r>
  <r>
    <x v="150"/>
    <n v="20260604"/>
    <x v="103"/>
  </r>
  <r>
    <x v="0"/>
    <n v="20260604"/>
    <x v="104"/>
  </r>
  <r>
    <x v="151"/>
    <n v="20260604"/>
    <x v="104"/>
  </r>
  <r>
    <x v="151"/>
    <n v="20260604"/>
    <x v="104"/>
  </r>
  <r>
    <x v="0"/>
    <n v="20260604"/>
    <x v="105"/>
  </r>
  <r>
    <x v="152"/>
    <n v="20260604"/>
    <x v="105"/>
  </r>
  <r>
    <x v="152"/>
    <n v="20260604"/>
    <x v="105"/>
  </r>
  <r>
    <x v="0"/>
    <n v="20260604"/>
    <x v="106"/>
  </r>
  <r>
    <x v="153"/>
    <n v="20260604"/>
    <x v="106"/>
  </r>
  <r>
    <x v="153"/>
    <n v="20260604"/>
    <x v="106"/>
  </r>
  <r>
    <x v="154"/>
    <n v="20260604"/>
    <x v="106"/>
  </r>
  <r>
    <x v="154"/>
    <n v="20260604"/>
    <x v="106"/>
  </r>
  <r>
    <x v="154"/>
    <n v="20260604"/>
    <x v="106"/>
  </r>
  <r>
    <x v="155"/>
    <n v="20260604"/>
    <x v="106"/>
  </r>
  <r>
    <x v="155"/>
    <n v="20260604"/>
    <x v="106"/>
  </r>
  <r>
    <x v="155"/>
    <n v="20260604"/>
    <x v="106"/>
  </r>
  <r>
    <x v="0"/>
    <n v="20260604"/>
    <x v="107"/>
  </r>
  <r>
    <x v="156"/>
    <n v="20260604"/>
    <x v="107"/>
  </r>
  <r>
    <x v="156"/>
    <n v="20260604"/>
    <x v="107"/>
  </r>
  <r>
    <x v="0"/>
    <n v="20260604"/>
    <x v="108"/>
  </r>
  <r>
    <x v="157"/>
    <n v="20260604"/>
    <x v="108"/>
  </r>
  <r>
    <x v="157"/>
    <n v="20260604"/>
    <x v="108"/>
  </r>
  <r>
    <x v="0"/>
    <n v="20260604"/>
    <x v="109"/>
  </r>
  <r>
    <x v="158"/>
    <n v="20260604"/>
    <x v="109"/>
  </r>
  <r>
    <x v="158"/>
    <n v="20260604"/>
    <x v="109"/>
  </r>
  <r>
    <x v="0"/>
    <n v="20260604"/>
    <x v="110"/>
  </r>
  <r>
    <x v="159"/>
    <n v="20260604"/>
    <x v="110"/>
  </r>
  <r>
    <x v="159"/>
    <n v="20260604"/>
    <x v="110"/>
  </r>
  <r>
    <x v="0"/>
    <n v="20260604"/>
    <x v="111"/>
  </r>
  <r>
    <x v="160"/>
    <n v="20260604"/>
    <x v="111"/>
  </r>
  <r>
    <x v="160"/>
    <n v="20260604"/>
    <x v="111"/>
  </r>
  <r>
    <x v="161"/>
    <n v="20260604"/>
    <x v="111"/>
  </r>
  <r>
    <x v="161"/>
    <n v="20260604"/>
    <x v="111"/>
  </r>
  <r>
    <x v="161"/>
    <n v="20260604"/>
    <x v="111"/>
  </r>
  <r>
    <x v="162"/>
    <n v="20260604"/>
    <x v="111"/>
  </r>
  <r>
    <x v="162"/>
    <n v="20260604"/>
    <x v="111"/>
  </r>
  <r>
    <x v="162"/>
    <n v="20260604"/>
    <x v="111"/>
  </r>
  <r>
    <x v="0"/>
    <n v="20260604"/>
    <x v="112"/>
  </r>
  <r>
    <x v="163"/>
    <n v="20260604"/>
    <x v="112"/>
  </r>
  <r>
    <x v="163"/>
    <n v="20260604"/>
    <x v="112"/>
  </r>
  <r>
    <x v="164"/>
    <n v="20260604"/>
    <x v="112"/>
  </r>
  <r>
    <x v="164"/>
    <n v="20260604"/>
    <x v="112"/>
  </r>
  <r>
    <x v="164"/>
    <n v="20260604"/>
    <x v="112"/>
  </r>
  <r>
    <x v="0"/>
    <n v="20260605"/>
    <x v="113"/>
  </r>
  <r>
    <x v="165"/>
    <n v="20260605"/>
    <x v="113"/>
  </r>
  <r>
    <x v="165"/>
    <n v="20260605"/>
    <x v="113"/>
  </r>
  <r>
    <x v="166"/>
    <n v="20260605"/>
    <x v="113"/>
  </r>
  <r>
    <x v="166"/>
    <n v="20260605"/>
    <x v="113"/>
  </r>
  <r>
    <x v="166"/>
    <n v="20260605"/>
    <x v="113"/>
  </r>
  <r>
    <x v="167"/>
    <n v="20260605"/>
    <x v="113"/>
  </r>
  <r>
    <x v="167"/>
    <n v="20260605"/>
    <x v="113"/>
  </r>
  <r>
    <x v="167"/>
    <n v="20260605"/>
    <x v="113"/>
  </r>
  <r>
    <x v="168"/>
    <n v="20260605"/>
    <x v="113"/>
  </r>
  <r>
    <x v="168"/>
    <n v="20260605"/>
    <x v="113"/>
  </r>
  <r>
    <x v="168"/>
    <n v="20260605"/>
    <x v="113"/>
  </r>
  <r>
    <x v="0"/>
    <n v="20260605"/>
    <x v="114"/>
  </r>
  <r>
    <x v="169"/>
    <n v="20260605"/>
    <x v="114"/>
  </r>
  <r>
    <x v="169"/>
    <n v="20260605"/>
    <x v="114"/>
  </r>
  <r>
    <x v="170"/>
    <n v="20260605"/>
    <x v="114"/>
  </r>
  <r>
    <x v="170"/>
    <n v="20260605"/>
    <x v="114"/>
  </r>
  <r>
    <x v="170"/>
    <n v="20260605"/>
    <x v="114"/>
  </r>
  <r>
    <x v="171"/>
    <n v="20260605"/>
    <x v="114"/>
  </r>
  <r>
    <x v="171"/>
    <n v="20260605"/>
    <x v="114"/>
  </r>
  <r>
    <x v="171"/>
    <n v="20260605"/>
    <x v="114"/>
  </r>
  <r>
    <x v="0"/>
    <n v="20260605"/>
    <x v="115"/>
  </r>
  <r>
    <x v="172"/>
    <n v="20260605"/>
    <x v="115"/>
  </r>
  <r>
    <x v="172"/>
    <n v="20260605"/>
    <x v="115"/>
  </r>
  <r>
    <x v="0"/>
    <n v="20260605"/>
    <x v="116"/>
  </r>
  <r>
    <x v="173"/>
    <n v="20260605"/>
    <x v="116"/>
  </r>
  <r>
    <x v="173"/>
    <n v="20260605"/>
    <x v="116"/>
  </r>
  <r>
    <x v="0"/>
    <n v="20260605"/>
    <x v="117"/>
  </r>
  <r>
    <x v="174"/>
    <n v="20260605"/>
    <x v="117"/>
  </r>
  <r>
    <x v="174"/>
    <n v="20260605"/>
    <x v="117"/>
  </r>
  <r>
    <x v="0"/>
    <n v="20260605"/>
    <x v="118"/>
  </r>
  <r>
    <x v="175"/>
    <n v="20260605"/>
    <x v="118"/>
  </r>
  <r>
    <x v="175"/>
    <n v="20260605"/>
    <x v="118"/>
  </r>
  <r>
    <x v="0"/>
    <n v="20260605"/>
    <x v="119"/>
  </r>
  <r>
    <x v="0"/>
    <n v="20260605"/>
    <x v="119"/>
  </r>
  <r>
    <x v="176"/>
    <n v="20260605"/>
    <x v="119"/>
  </r>
  <r>
    <x v="176"/>
    <n v="20260605"/>
    <x v="119"/>
  </r>
  <r>
    <x v="0"/>
    <n v="20260605"/>
    <x v="120"/>
  </r>
  <r>
    <x v="177"/>
    <n v="20260605"/>
    <x v="120"/>
  </r>
  <r>
    <x v="177"/>
    <n v="20260605"/>
    <x v="120"/>
  </r>
  <r>
    <x v="0"/>
    <n v="20260605"/>
    <x v="121"/>
  </r>
  <r>
    <x v="178"/>
    <n v="20260605"/>
    <x v="121"/>
  </r>
  <r>
    <x v="178"/>
    <n v="20260605"/>
    <x v="121"/>
  </r>
  <r>
    <x v="0"/>
    <n v="20260605"/>
    <x v="122"/>
  </r>
  <r>
    <x v="179"/>
    <n v="20260605"/>
    <x v="122"/>
  </r>
  <r>
    <x v="179"/>
    <n v="20260605"/>
    <x v="122"/>
  </r>
  <r>
    <x v="180"/>
    <n v="20260605"/>
    <x v="122"/>
  </r>
  <r>
    <x v="180"/>
    <n v="20260605"/>
    <x v="122"/>
  </r>
  <r>
    <x v="180"/>
    <n v="20260605"/>
    <x v="122"/>
  </r>
  <r>
    <x v="0"/>
    <n v="20260605"/>
    <x v="123"/>
  </r>
  <r>
    <x v="181"/>
    <n v="20260605"/>
    <x v="123"/>
  </r>
  <r>
    <x v="181"/>
    <n v="20260605"/>
    <x v="123"/>
  </r>
  <r>
    <x v="0"/>
    <n v="20260605"/>
    <x v="124"/>
  </r>
  <r>
    <x v="182"/>
    <n v="20260605"/>
    <x v="124"/>
  </r>
  <r>
    <x v="182"/>
    <n v="20260605"/>
    <x v="124"/>
  </r>
  <r>
    <x v="183"/>
    <n v="20260605"/>
    <x v="124"/>
  </r>
  <r>
    <x v="183"/>
    <n v="20260605"/>
    <x v="124"/>
  </r>
  <r>
    <x v="183"/>
    <n v="20260605"/>
    <x v="124"/>
  </r>
  <r>
    <x v="0"/>
    <n v="20260605"/>
    <x v="125"/>
  </r>
  <r>
    <x v="184"/>
    <n v="20260605"/>
    <x v="125"/>
  </r>
  <r>
    <x v="184"/>
    <n v="20260605"/>
    <x v="125"/>
  </r>
  <r>
    <x v="0"/>
    <n v="20260608"/>
    <x v="126"/>
  </r>
  <r>
    <x v="185"/>
    <n v="20260608"/>
    <x v="126"/>
  </r>
  <r>
    <x v="185"/>
    <n v="20260608"/>
    <x v="126"/>
  </r>
  <r>
    <x v="0"/>
    <n v="20260608"/>
    <x v="127"/>
  </r>
  <r>
    <x v="186"/>
    <n v="20260608"/>
    <x v="127"/>
  </r>
  <r>
    <x v="186"/>
    <n v="20260608"/>
    <x v="127"/>
  </r>
  <r>
    <x v="187"/>
    <n v="20260608"/>
    <x v="127"/>
  </r>
  <r>
    <x v="187"/>
    <n v="20260608"/>
    <x v="127"/>
  </r>
  <r>
    <x v="187"/>
    <n v="20260608"/>
    <x v="127"/>
  </r>
  <r>
    <x v="188"/>
    <n v="20260608"/>
    <x v="127"/>
  </r>
  <r>
    <x v="188"/>
    <n v="20260608"/>
    <x v="127"/>
  </r>
  <r>
    <x v="188"/>
    <n v="20260608"/>
    <x v="127"/>
  </r>
  <r>
    <x v="0"/>
    <n v="20260608"/>
    <x v="128"/>
  </r>
  <r>
    <x v="189"/>
    <n v="20260608"/>
    <x v="128"/>
  </r>
  <r>
    <x v="189"/>
    <n v="20260608"/>
    <x v="128"/>
  </r>
  <r>
    <x v="190"/>
    <n v="20260608"/>
    <x v="128"/>
  </r>
  <r>
    <x v="190"/>
    <n v="20260608"/>
    <x v="128"/>
  </r>
  <r>
    <x v="190"/>
    <n v="20260608"/>
    <x v="128"/>
  </r>
  <r>
    <x v="0"/>
    <n v="20260608"/>
    <x v="129"/>
  </r>
  <r>
    <x v="191"/>
    <n v="20260608"/>
    <x v="129"/>
  </r>
  <r>
    <x v="191"/>
    <n v="20260608"/>
    <x v="129"/>
  </r>
  <r>
    <x v="192"/>
    <n v="20260608"/>
    <x v="129"/>
  </r>
  <r>
    <x v="192"/>
    <n v="20260608"/>
    <x v="129"/>
  </r>
  <r>
    <x v="192"/>
    <n v="20260608"/>
    <x v="129"/>
  </r>
  <r>
    <x v="0"/>
    <n v="20260608"/>
    <x v="130"/>
  </r>
  <r>
    <x v="193"/>
    <n v="20260608"/>
    <x v="130"/>
  </r>
  <r>
    <x v="193"/>
    <n v="20260608"/>
    <x v="130"/>
  </r>
  <r>
    <x v="194"/>
    <n v="20260608"/>
    <x v="130"/>
  </r>
  <r>
    <x v="194"/>
    <n v="20260608"/>
    <x v="130"/>
  </r>
  <r>
    <x v="194"/>
    <n v="20260608"/>
    <x v="130"/>
  </r>
  <r>
    <x v="0"/>
    <n v="20260608"/>
    <x v="131"/>
  </r>
  <r>
    <x v="195"/>
    <n v="20260608"/>
    <x v="131"/>
  </r>
  <r>
    <x v="195"/>
    <n v="20260608"/>
    <x v="131"/>
  </r>
  <r>
    <x v="0"/>
    <n v="20260608"/>
    <x v="132"/>
  </r>
  <r>
    <x v="196"/>
    <n v="20260608"/>
    <x v="132"/>
  </r>
  <r>
    <x v="196"/>
    <n v="20260608"/>
    <x v="132"/>
  </r>
  <r>
    <x v="0"/>
    <n v="20260608"/>
    <x v="133"/>
  </r>
  <r>
    <x v="197"/>
    <n v="20260608"/>
    <x v="133"/>
  </r>
  <r>
    <x v="197"/>
    <n v="20260608"/>
    <x v="133"/>
  </r>
  <r>
    <x v="198"/>
    <n v="20260608"/>
    <x v="133"/>
  </r>
  <r>
    <x v="198"/>
    <n v="20260608"/>
    <x v="133"/>
  </r>
  <r>
    <x v="198"/>
    <n v="20260608"/>
    <x v="133"/>
  </r>
  <r>
    <x v="0"/>
    <n v="20260608"/>
    <x v="134"/>
  </r>
  <r>
    <x v="199"/>
    <n v="20260608"/>
    <x v="134"/>
  </r>
  <r>
    <x v="199"/>
    <n v="20260608"/>
    <x v="134"/>
  </r>
  <r>
    <x v="0"/>
    <n v="20260608"/>
    <x v="135"/>
  </r>
  <r>
    <x v="200"/>
    <n v="20260608"/>
    <x v="135"/>
  </r>
  <r>
    <x v="200"/>
    <n v="20260608"/>
    <x v="135"/>
  </r>
  <r>
    <x v="0"/>
    <n v="20260608"/>
    <x v="136"/>
  </r>
  <r>
    <x v="201"/>
    <n v="20260608"/>
    <x v="136"/>
  </r>
  <r>
    <x v="201"/>
    <n v="20260608"/>
    <x v="136"/>
  </r>
  <r>
    <x v="0"/>
    <n v="20260608"/>
    <x v="137"/>
  </r>
  <r>
    <x v="202"/>
    <n v="20260608"/>
    <x v="137"/>
  </r>
  <r>
    <x v="202"/>
    <n v="20260608"/>
    <x v="137"/>
  </r>
  <r>
    <x v="0"/>
    <n v="20260608"/>
    <x v="138"/>
  </r>
  <r>
    <x v="203"/>
    <n v="20260608"/>
    <x v="138"/>
  </r>
  <r>
    <x v="203"/>
    <n v="20260608"/>
    <x v="138"/>
  </r>
  <r>
    <x v="0"/>
    <n v="20260608"/>
    <x v="139"/>
  </r>
  <r>
    <x v="204"/>
    <n v="20260608"/>
    <x v="139"/>
  </r>
  <r>
    <x v="204"/>
    <n v="20260608"/>
    <x v="139"/>
  </r>
  <r>
    <x v="0"/>
    <n v="20260608"/>
    <x v="140"/>
  </r>
  <r>
    <x v="205"/>
    <n v="20260608"/>
    <x v="140"/>
  </r>
  <r>
    <x v="205"/>
    <n v="20260608"/>
    <x v="140"/>
  </r>
  <r>
    <x v="206"/>
    <n v="20260608"/>
    <x v="140"/>
  </r>
  <r>
    <x v="206"/>
    <n v="20260608"/>
    <x v="140"/>
  </r>
  <r>
    <x v="206"/>
    <n v="20260608"/>
    <x v="140"/>
  </r>
  <r>
    <x v="0"/>
    <n v="20260608"/>
    <x v="141"/>
  </r>
  <r>
    <x v="207"/>
    <n v="20260608"/>
    <x v="141"/>
  </r>
  <r>
    <x v="207"/>
    <n v="20260608"/>
    <x v="141"/>
  </r>
  <r>
    <x v="0"/>
    <n v="20260608"/>
    <x v="142"/>
  </r>
  <r>
    <x v="208"/>
    <n v="20260608"/>
    <x v="142"/>
  </r>
  <r>
    <x v="208"/>
    <n v="20260608"/>
    <x v="142"/>
  </r>
  <r>
    <x v="0"/>
    <n v="20260608"/>
    <x v="143"/>
  </r>
  <r>
    <x v="209"/>
    <n v="20260608"/>
    <x v="143"/>
  </r>
  <r>
    <x v="209"/>
    <n v="20260608"/>
    <x v="143"/>
  </r>
  <r>
    <x v="0"/>
    <n v="20260608"/>
    <x v="144"/>
  </r>
  <r>
    <x v="210"/>
    <n v="20260608"/>
    <x v="144"/>
  </r>
  <r>
    <x v="210"/>
    <n v="20260608"/>
    <x v="144"/>
  </r>
  <r>
    <x v="211"/>
    <n v="20260608"/>
    <x v="144"/>
  </r>
  <r>
    <x v="211"/>
    <n v="20260608"/>
    <x v="144"/>
  </r>
  <r>
    <x v="211"/>
    <n v="20260608"/>
    <x v="144"/>
  </r>
  <r>
    <x v="0"/>
    <n v="20260608"/>
    <x v="145"/>
  </r>
  <r>
    <x v="212"/>
    <n v="20260608"/>
    <x v="145"/>
  </r>
  <r>
    <x v="212"/>
    <n v="20260608"/>
    <x v="145"/>
  </r>
  <r>
    <x v="0"/>
    <n v="20260608"/>
    <x v="146"/>
  </r>
  <r>
    <x v="213"/>
    <n v="20260608"/>
    <x v="146"/>
  </r>
  <r>
    <x v="213"/>
    <n v="20260608"/>
    <x v="146"/>
  </r>
  <r>
    <x v="0"/>
    <n v="20260608"/>
    <x v="147"/>
  </r>
  <r>
    <x v="214"/>
    <n v="20260608"/>
    <x v="147"/>
  </r>
  <r>
    <x v="214"/>
    <n v="20260608"/>
    <x v="147"/>
  </r>
  <r>
    <x v="0"/>
    <n v="20260608"/>
    <x v="148"/>
  </r>
  <r>
    <x v="215"/>
    <n v="20260608"/>
    <x v="148"/>
  </r>
  <r>
    <x v="215"/>
    <n v="20260608"/>
    <x v="148"/>
  </r>
  <r>
    <x v="0"/>
    <n v="20260608"/>
    <x v="149"/>
  </r>
  <r>
    <x v="216"/>
    <n v="20260608"/>
    <x v="149"/>
  </r>
  <r>
    <x v="216"/>
    <n v="20260608"/>
    <x v="149"/>
  </r>
  <r>
    <x v="217"/>
    <n v="20260608"/>
    <x v="149"/>
  </r>
  <r>
    <x v="217"/>
    <n v="20260608"/>
    <x v="149"/>
  </r>
  <r>
    <x v="217"/>
    <n v="20260608"/>
    <x v="149"/>
  </r>
  <r>
    <x v="0"/>
    <n v="20260609"/>
    <x v="150"/>
  </r>
  <r>
    <x v="218"/>
    <n v="20260609"/>
    <x v="150"/>
  </r>
  <r>
    <x v="218"/>
    <n v="20260609"/>
    <x v="150"/>
  </r>
  <r>
    <x v="219"/>
    <n v="20260609"/>
    <x v="150"/>
  </r>
  <r>
    <x v="219"/>
    <n v="20260609"/>
    <x v="150"/>
  </r>
  <r>
    <x v="219"/>
    <n v="20260609"/>
    <x v="150"/>
  </r>
  <r>
    <x v="220"/>
    <n v="20260609"/>
    <x v="150"/>
  </r>
  <r>
    <x v="220"/>
    <n v="20260609"/>
    <x v="150"/>
  </r>
  <r>
    <x v="220"/>
    <n v="20260609"/>
    <x v="150"/>
  </r>
  <r>
    <x v="0"/>
    <n v="20260609"/>
    <x v="151"/>
  </r>
  <r>
    <x v="221"/>
    <n v="20260609"/>
    <x v="151"/>
  </r>
  <r>
    <x v="221"/>
    <n v="20260609"/>
    <x v="151"/>
  </r>
  <r>
    <x v="0"/>
    <n v="20260609"/>
    <x v="152"/>
  </r>
  <r>
    <x v="222"/>
    <n v="20260609"/>
    <x v="152"/>
  </r>
  <r>
    <x v="222"/>
    <n v="20260609"/>
    <x v="152"/>
  </r>
  <r>
    <x v="0"/>
    <n v="20260609"/>
    <x v="153"/>
  </r>
  <r>
    <x v="223"/>
    <n v="20260609"/>
    <x v="153"/>
  </r>
  <r>
    <x v="223"/>
    <n v="20260609"/>
    <x v="153"/>
  </r>
  <r>
    <x v="224"/>
    <n v="20260609"/>
    <x v="153"/>
  </r>
  <r>
    <x v="224"/>
    <n v="20260609"/>
    <x v="153"/>
  </r>
  <r>
    <x v="224"/>
    <n v="20260609"/>
    <x v="153"/>
  </r>
  <r>
    <x v="0"/>
    <n v="20260609"/>
    <x v="154"/>
  </r>
  <r>
    <x v="225"/>
    <n v="20260609"/>
    <x v="154"/>
  </r>
  <r>
    <x v="225"/>
    <n v="20260609"/>
    <x v="154"/>
  </r>
  <r>
    <x v="226"/>
    <n v="20260609"/>
    <x v="154"/>
  </r>
  <r>
    <x v="226"/>
    <n v="20260609"/>
    <x v="154"/>
  </r>
  <r>
    <x v="226"/>
    <n v="20260609"/>
    <x v="154"/>
  </r>
  <r>
    <x v="0"/>
    <n v="20260609"/>
    <x v="155"/>
  </r>
  <r>
    <x v="227"/>
    <n v="20260609"/>
    <x v="155"/>
  </r>
  <r>
    <x v="227"/>
    <n v="20260609"/>
    <x v="155"/>
  </r>
  <r>
    <x v="0"/>
    <n v="20260609"/>
    <x v="156"/>
  </r>
  <r>
    <x v="228"/>
    <n v="20260609"/>
    <x v="156"/>
  </r>
  <r>
    <x v="228"/>
    <n v="20260609"/>
    <x v="156"/>
  </r>
  <r>
    <x v="229"/>
    <n v="20260609"/>
    <x v="156"/>
  </r>
  <r>
    <x v="229"/>
    <n v="20260609"/>
    <x v="156"/>
  </r>
  <r>
    <x v="229"/>
    <n v="20260609"/>
    <x v="156"/>
  </r>
  <r>
    <x v="0"/>
    <n v="20260609"/>
    <x v="157"/>
  </r>
  <r>
    <x v="230"/>
    <n v="20260609"/>
    <x v="157"/>
  </r>
  <r>
    <x v="230"/>
    <n v="20260609"/>
    <x v="157"/>
  </r>
  <r>
    <x v="231"/>
    <n v="20260609"/>
    <x v="157"/>
  </r>
  <r>
    <x v="231"/>
    <n v="20260609"/>
    <x v="157"/>
  </r>
  <r>
    <x v="231"/>
    <n v="20260609"/>
    <x v="157"/>
  </r>
  <r>
    <x v="0"/>
    <n v="20260609"/>
    <x v="158"/>
  </r>
  <r>
    <x v="232"/>
    <n v="20260609"/>
    <x v="158"/>
  </r>
  <r>
    <x v="232"/>
    <n v="20260609"/>
    <x v="158"/>
  </r>
  <r>
    <x v="0"/>
    <n v="20260609"/>
    <x v="159"/>
  </r>
  <r>
    <x v="233"/>
    <n v="20260609"/>
    <x v="159"/>
  </r>
  <r>
    <x v="233"/>
    <n v="20260609"/>
    <x v="159"/>
  </r>
  <r>
    <x v="0"/>
    <n v="20260609"/>
    <x v="160"/>
  </r>
  <r>
    <x v="234"/>
    <n v="20260609"/>
    <x v="160"/>
  </r>
  <r>
    <x v="234"/>
    <n v="20260609"/>
    <x v="160"/>
  </r>
  <r>
    <x v="0"/>
    <n v="20260609"/>
    <x v="161"/>
  </r>
  <r>
    <x v="235"/>
    <n v="20260609"/>
    <x v="161"/>
  </r>
  <r>
    <x v="235"/>
    <n v="20260609"/>
    <x v="161"/>
  </r>
  <r>
    <x v="0"/>
    <n v="20260609"/>
    <x v="162"/>
  </r>
  <r>
    <x v="236"/>
    <n v="20260609"/>
    <x v="162"/>
  </r>
  <r>
    <x v="236"/>
    <n v="20260609"/>
    <x v="162"/>
  </r>
  <r>
    <x v="237"/>
    <n v="20260609"/>
    <x v="162"/>
  </r>
  <r>
    <x v="237"/>
    <n v="20260609"/>
    <x v="162"/>
  </r>
  <r>
    <x v="237"/>
    <n v="20260609"/>
    <x v="162"/>
  </r>
  <r>
    <x v="0"/>
    <n v="20260609"/>
    <x v="163"/>
  </r>
  <r>
    <x v="238"/>
    <n v="20260609"/>
    <x v="163"/>
  </r>
  <r>
    <x v="238"/>
    <n v="20260609"/>
    <x v="163"/>
  </r>
  <r>
    <x v="0"/>
    <n v="20260609"/>
    <x v="164"/>
  </r>
  <r>
    <x v="239"/>
    <n v="20260609"/>
    <x v="164"/>
  </r>
  <r>
    <x v="239"/>
    <n v="20260609"/>
    <x v="164"/>
  </r>
  <r>
    <x v="240"/>
    <n v="20260609"/>
    <x v="164"/>
  </r>
  <r>
    <x v="240"/>
    <n v="20260609"/>
    <x v="164"/>
  </r>
  <r>
    <x v="240"/>
    <n v="20260609"/>
    <x v="164"/>
  </r>
  <r>
    <x v="0"/>
    <n v="20260609"/>
    <x v="165"/>
  </r>
  <r>
    <x v="241"/>
    <n v="20260609"/>
    <x v="165"/>
  </r>
  <r>
    <x v="241"/>
    <n v="20260609"/>
    <x v="165"/>
  </r>
  <r>
    <x v="0"/>
    <n v="20260609"/>
    <x v="166"/>
  </r>
  <r>
    <x v="242"/>
    <n v="20260609"/>
    <x v="166"/>
  </r>
  <r>
    <x v="242"/>
    <n v="20260609"/>
    <x v="166"/>
  </r>
  <r>
    <x v="243"/>
    <n v="20260609"/>
    <x v="166"/>
  </r>
  <r>
    <x v="243"/>
    <n v="20260609"/>
    <x v="166"/>
  </r>
  <r>
    <x v="243"/>
    <n v="20260609"/>
    <x v="166"/>
  </r>
  <r>
    <x v="0"/>
    <n v="20260609"/>
    <x v="167"/>
  </r>
  <r>
    <x v="244"/>
    <n v="20260609"/>
    <x v="167"/>
  </r>
  <r>
    <x v="244"/>
    <n v="20260609"/>
    <x v="167"/>
  </r>
  <r>
    <x v="0"/>
    <n v="20260610"/>
    <x v="168"/>
  </r>
  <r>
    <x v="245"/>
    <n v="20260610"/>
    <x v="168"/>
  </r>
  <r>
    <x v="245"/>
    <n v="20260610"/>
    <x v="168"/>
  </r>
  <r>
    <x v="0"/>
    <n v="20260610"/>
    <x v="169"/>
  </r>
  <r>
    <x v="246"/>
    <n v="20260610"/>
    <x v="169"/>
  </r>
  <r>
    <x v="246"/>
    <n v="20260610"/>
    <x v="169"/>
  </r>
  <r>
    <x v="0"/>
    <n v="20260610"/>
    <x v="170"/>
  </r>
  <r>
    <x v="247"/>
    <n v="20260610"/>
    <x v="170"/>
  </r>
  <r>
    <x v="247"/>
    <n v="20260610"/>
    <x v="170"/>
  </r>
  <r>
    <x v="248"/>
    <n v="20260610"/>
    <x v="170"/>
  </r>
  <r>
    <x v="248"/>
    <n v="20260610"/>
    <x v="170"/>
  </r>
  <r>
    <x v="248"/>
    <n v="20260610"/>
    <x v="170"/>
  </r>
  <r>
    <x v="0"/>
    <n v="20260610"/>
    <x v="171"/>
  </r>
  <r>
    <x v="249"/>
    <n v="20260610"/>
    <x v="171"/>
  </r>
  <r>
    <x v="249"/>
    <n v="20260610"/>
    <x v="171"/>
  </r>
  <r>
    <x v="0"/>
    <n v="20260610"/>
    <x v="172"/>
  </r>
  <r>
    <x v="250"/>
    <n v="20260610"/>
    <x v="172"/>
  </r>
  <r>
    <x v="250"/>
    <n v="20260610"/>
    <x v="172"/>
  </r>
  <r>
    <x v="0"/>
    <n v="20260610"/>
    <x v="173"/>
  </r>
  <r>
    <x v="251"/>
    <n v="20260610"/>
    <x v="173"/>
  </r>
  <r>
    <x v="251"/>
    <n v="20260610"/>
    <x v="173"/>
  </r>
  <r>
    <x v="252"/>
    <n v="20260610"/>
    <x v="173"/>
  </r>
  <r>
    <x v="252"/>
    <n v="20260610"/>
    <x v="173"/>
  </r>
  <r>
    <x v="252"/>
    <n v="20260610"/>
    <x v="173"/>
  </r>
  <r>
    <x v="0"/>
    <n v="20260610"/>
    <x v="174"/>
  </r>
  <r>
    <x v="253"/>
    <n v="20260610"/>
    <x v="174"/>
  </r>
  <r>
    <x v="253"/>
    <n v="20260610"/>
    <x v="174"/>
  </r>
  <r>
    <x v="0"/>
    <n v="20260610"/>
    <x v="175"/>
  </r>
  <r>
    <x v="254"/>
    <n v="20260610"/>
    <x v="175"/>
  </r>
  <r>
    <x v="254"/>
    <n v="20260610"/>
    <x v="175"/>
  </r>
  <r>
    <x v="255"/>
    <n v="20260610"/>
    <x v="175"/>
  </r>
  <r>
    <x v="255"/>
    <n v="20260610"/>
    <x v="175"/>
  </r>
  <r>
    <x v="255"/>
    <n v="20260610"/>
    <x v="175"/>
  </r>
  <r>
    <x v="0"/>
    <n v="20260611"/>
    <x v="176"/>
  </r>
  <r>
    <x v="256"/>
    <n v="20260611"/>
    <x v="176"/>
  </r>
  <r>
    <x v="256"/>
    <n v="20260611"/>
    <x v="176"/>
  </r>
  <r>
    <x v="0"/>
    <n v="20260611"/>
    <x v="177"/>
  </r>
  <r>
    <x v="257"/>
    <n v="20260611"/>
    <x v="177"/>
  </r>
  <r>
    <x v="257"/>
    <n v="20260611"/>
    <x v="177"/>
  </r>
  <r>
    <x v="258"/>
    <n v="20260611"/>
    <x v="177"/>
  </r>
  <r>
    <x v="258"/>
    <n v="20260611"/>
    <x v="177"/>
  </r>
  <r>
    <x v="258"/>
    <n v="20260611"/>
    <x v="177"/>
  </r>
  <r>
    <x v="0"/>
    <n v="20260611"/>
    <x v="178"/>
  </r>
  <r>
    <x v="259"/>
    <n v="20260611"/>
    <x v="178"/>
  </r>
  <r>
    <x v="259"/>
    <n v="20260611"/>
    <x v="178"/>
  </r>
  <r>
    <x v="0"/>
    <n v="20260611"/>
    <x v="179"/>
  </r>
  <r>
    <x v="260"/>
    <n v="20260611"/>
    <x v="179"/>
  </r>
  <r>
    <x v="260"/>
    <n v="20260611"/>
    <x v="179"/>
  </r>
  <r>
    <x v="261"/>
    <n v="20260611"/>
    <x v="179"/>
  </r>
  <r>
    <x v="261"/>
    <n v="20260611"/>
    <x v="179"/>
  </r>
  <r>
    <x v="261"/>
    <n v="20260611"/>
    <x v="179"/>
  </r>
  <r>
    <x v="0"/>
    <n v="20260611"/>
    <x v="180"/>
  </r>
  <r>
    <x v="262"/>
    <n v="20260611"/>
    <x v="180"/>
  </r>
  <r>
    <x v="262"/>
    <n v="20260611"/>
    <x v="180"/>
  </r>
  <r>
    <x v="263"/>
    <n v="20260611"/>
    <x v="180"/>
  </r>
  <r>
    <x v="263"/>
    <n v="20260611"/>
    <x v="180"/>
  </r>
  <r>
    <x v="263"/>
    <n v="20260611"/>
    <x v="180"/>
  </r>
  <r>
    <x v="0"/>
    <n v="20260611"/>
    <x v="181"/>
  </r>
  <r>
    <x v="264"/>
    <n v="20260611"/>
    <x v="181"/>
  </r>
  <r>
    <x v="264"/>
    <n v="20260611"/>
    <x v="181"/>
  </r>
  <r>
    <x v="0"/>
    <n v="20260611"/>
    <x v="182"/>
  </r>
  <r>
    <x v="265"/>
    <n v="20260611"/>
    <x v="182"/>
  </r>
  <r>
    <x v="265"/>
    <n v="20260611"/>
    <x v="182"/>
  </r>
  <r>
    <x v="0"/>
    <n v="20260611"/>
    <x v="183"/>
  </r>
  <r>
    <x v="266"/>
    <n v="20260611"/>
    <x v="183"/>
  </r>
  <r>
    <x v="266"/>
    <n v="20260611"/>
    <x v="183"/>
  </r>
  <r>
    <x v="267"/>
    <n v="20260611"/>
    <x v="183"/>
  </r>
  <r>
    <x v="267"/>
    <n v="20260611"/>
    <x v="183"/>
  </r>
  <r>
    <x v="267"/>
    <n v="20260611"/>
    <x v="183"/>
  </r>
  <r>
    <x v="268"/>
    <n v="20260611"/>
    <x v="183"/>
  </r>
  <r>
    <x v="268"/>
    <n v="20260611"/>
    <x v="183"/>
  </r>
  <r>
    <x v="268"/>
    <n v="20260611"/>
    <x v="183"/>
  </r>
  <r>
    <x v="0"/>
    <n v="20260611"/>
    <x v="184"/>
  </r>
  <r>
    <x v="269"/>
    <n v="20260611"/>
    <x v="184"/>
  </r>
  <r>
    <x v="269"/>
    <n v="20260611"/>
    <x v="184"/>
  </r>
  <r>
    <x v="0"/>
    <n v="20260611"/>
    <x v="185"/>
  </r>
  <r>
    <x v="270"/>
    <n v="20260611"/>
    <x v="185"/>
  </r>
  <r>
    <x v="270"/>
    <n v="20260611"/>
    <x v="185"/>
  </r>
  <r>
    <x v="0"/>
    <n v="20260611"/>
    <x v="186"/>
  </r>
  <r>
    <x v="271"/>
    <n v="20260611"/>
    <x v="186"/>
  </r>
  <r>
    <x v="271"/>
    <n v="20260611"/>
    <x v="186"/>
  </r>
  <r>
    <x v="272"/>
    <n v="20260611"/>
    <x v="186"/>
  </r>
  <r>
    <x v="272"/>
    <n v="20260611"/>
    <x v="186"/>
  </r>
  <r>
    <x v="272"/>
    <n v="20260611"/>
    <x v="186"/>
  </r>
  <r>
    <x v="273"/>
    <n v="20260611"/>
    <x v="186"/>
  </r>
  <r>
    <x v="273"/>
    <n v="20260611"/>
    <x v="186"/>
  </r>
  <r>
    <x v="273"/>
    <n v="20260611"/>
    <x v="186"/>
  </r>
  <r>
    <x v="0"/>
    <n v="20260611"/>
    <x v="187"/>
  </r>
  <r>
    <x v="274"/>
    <n v="20260611"/>
    <x v="187"/>
  </r>
  <r>
    <x v="274"/>
    <n v="20260611"/>
    <x v="187"/>
  </r>
  <r>
    <x v="275"/>
    <n v="20260611"/>
    <x v="187"/>
  </r>
  <r>
    <x v="275"/>
    <n v="20260611"/>
    <x v="187"/>
  </r>
  <r>
    <x v="275"/>
    <n v="20260611"/>
    <x v="187"/>
  </r>
  <r>
    <x v="0"/>
    <n v="20260611"/>
    <x v="188"/>
  </r>
  <r>
    <x v="276"/>
    <n v="20260611"/>
    <x v="188"/>
  </r>
  <r>
    <x v="276"/>
    <n v="20260611"/>
    <x v="188"/>
  </r>
  <r>
    <x v="0"/>
    <n v="20260611"/>
    <x v="189"/>
  </r>
  <r>
    <x v="277"/>
    <n v="20260611"/>
    <x v="189"/>
  </r>
  <r>
    <x v="277"/>
    <n v="20260611"/>
    <x v="189"/>
  </r>
  <r>
    <x v="0"/>
    <n v="20260611"/>
    <x v="190"/>
  </r>
  <r>
    <x v="278"/>
    <n v="20260611"/>
    <x v="190"/>
  </r>
  <r>
    <x v="278"/>
    <n v="20260611"/>
    <x v="190"/>
  </r>
  <r>
    <x v="279"/>
    <n v="20260611"/>
    <x v="190"/>
  </r>
  <r>
    <x v="279"/>
    <n v="20260611"/>
    <x v="190"/>
  </r>
  <r>
    <x v="279"/>
    <n v="20260611"/>
    <x v="190"/>
  </r>
  <r>
    <x v="280"/>
    <n v="20260611"/>
    <x v="190"/>
  </r>
  <r>
    <x v="280"/>
    <n v="20260611"/>
    <x v="190"/>
  </r>
  <r>
    <x v="280"/>
    <n v="20260611"/>
    <x v="190"/>
  </r>
  <r>
    <x v="281"/>
    <n v="20260611"/>
    <x v="190"/>
  </r>
  <r>
    <x v="281"/>
    <n v="20260611"/>
    <x v="190"/>
  </r>
  <r>
    <x v="281"/>
    <n v="20260611"/>
    <x v="190"/>
  </r>
  <r>
    <x v="282"/>
    <n v="20260611"/>
    <x v="190"/>
  </r>
  <r>
    <x v="282"/>
    <n v="20260611"/>
    <x v="190"/>
  </r>
  <r>
    <x v="282"/>
    <n v="20260611"/>
    <x v="190"/>
  </r>
  <r>
    <x v="0"/>
    <n v="20260611"/>
    <x v="191"/>
  </r>
  <r>
    <x v="283"/>
    <n v="20260611"/>
    <x v="191"/>
  </r>
  <r>
    <x v="283"/>
    <n v="20260611"/>
    <x v="191"/>
  </r>
  <r>
    <x v="0"/>
    <n v="20260611"/>
    <x v="192"/>
  </r>
  <r>
    <x v="284"/>
    <n v="20260611"/>
    <x v="192"/>
  </r>
  <r>
    <x v="284"/>
    <n v="20260611"/>
    <x v="192"/>
  </r>
  <r>
    <x v="0"/>
    <n v="20260611"/>
    <x v="193"/>
  </r>
  <r>
    <x v="285"/>
    <n v="20260611"/>
    <x v="193"/>
  </r>
  <r>
    <x v="285"/>
    <n v="20260611"/>
    <x v="193"/>
  </r>
  <r>
    <x v="286"/>
    <n v="20260611"/>
    <x v="193"/>
  </r>
  <r>
    <x v="286"/>
    <n v="20260611"/>
    <x v="193"/>
  </r>
  <r>
    <x v="286"/>
    <n v="20260611"/>
    <x v="193"/>
  </r>
  <r>
    <x v="0"/>
    <n v="20260611"/>
    <x v="194"/>
  </r>
  <r>
    <x v="287"/>
    <n v="20260611"/>
    <x v="194"/>
  </r>
  <r>
    <x v="287"/>
    <n v="20260611"/>
    <x v="194"/>
  </r>
  <r>
    <x v="288"/>
    <n v="20260611"/>
    <x v="194"/>
  </r>
  <r>
    <x v="288"/>
    <n v="20260611"/>
    <x v="194"/>
  </r>
  <r>
    <x v="288"/>
    <n v="20260611"/>
    <x v="194"/>
  </r>
  <r>
    <x v="0"/>
    <n v="20260611"/>
    <x v="195"/>
  </r>
  <r>
    <x v="289"/>
    <n v="20260611"/>
    <x v="195"/>
  </r>
  <r>
    <x v="289"/>
    <n v="20260611"/>
    <x v="195"/>
  </r>
  <r>
    <x v="290"/>
    <n v="20260611"/>
    <x v="195"/>
  </r>
  <r>
    <x v="290"/>
    <n v="20260611"/>
    <x v="195"/>
  </r>
  <r>
    <x v="290"/>
    <n v="20260611"/>
    <x v="195"/>
  </r>
  <r>
    <x v="0"/>
    <n v="20260611"/>
    <x v="196"/>
  </r>
  <r>
    <x v="291"/>
    <n v="20260611"/>
    <x v="196"/>
  </r>
  <r>
    <x v="291"/>
    <n v="20260611"/>
    <x v="196"/>
  </r>
  <r>
    <x v="0"/>
    <n v="20260611"/>
    <x v="197"/>
  </r>
  <r>
    <x v="292"/>
    <n v="20260611"/>
    <x v="197"/>
  </r>
  <r>
    <x v="292"/>
    <n v="20260611"/>
    <x v="197"/>
  </r>
  <r>
    <x v="292"/>
    <n v="20260611"/>
    <x v="197"/>
  </r>
  <r>
    <x v="0"/>
    <n v="20260611"/>
    <x v="198"/>
  </r>
  <r>
    <x v="293"/>
    <n v="20260611"/>
    <x v="198"/>
  </r>
  <r>
    <x v="293"/>
    <n v="20260611"/>
    <x v="198"/>
  </r>
  <r>
    <x v="294"/>
    <n v="20260611"/>
    <x v="198"/>
  </r>
  <r>
    <x v="294"/>
    <n v="20260611"/>
    <x v="198"/>
  </r>
  <r>
    <x v="294"/>
    <n v="20260611"/>
    <x v="198"/>
  </r>
  <r>
    <x v="0"/>
    <n v="20260612"/>
    <x v="199"/>
  </r>
  <r>
    <x v="295"/>
    <n v="20260612"/>
    <x v="199"/>
  </r>
  <r>
    <x v="295"/>
    <n v="20260612"/>
    <x v="199"/>
  </r>
  <r>
    <x v="0"/>
    <n v="20260612"/>
    <x v="200"/>
  </r>
  <r>
    <x v="0"/>
    <n v="20260612"/>
    <x v="200"/>
  </r>
  <r>
    <x v="296"/>
    <n v="20260612"/>
    <x v="200"/>
  </r>
  <r>
    <x v="296"/>
    <n v="20260612"/>
    <x v="200"/>
  </r>
  <r>
    <x v="0"/>
    <n v="20260612"/>
    <x v="201"/>
  </r>
  <r>
    <x v="297"/>
    <n v="20260612"/>
    <x v="201"/>
  </r>
  <r>
    <x v="297"/>
    <n v="20260612"/>
    <x v="201"/>
  </r>
  <r>
    <x v="0"/>
    <n v="20260612"/>
    <x v="202"/>
  </r>
  <r>
    <x v="298"/>
    <n v="20260612"/>
    <x v="202"/>
  </r>
  <r>
    <x v="298"/>
    <n v="20260612"/>
    <x v="202"/>
  </r>
  <r>
    <x v="0"/>
    <n v="20260612"/>
    <x v="203"/>
  </r>
  <r>
    <x v="299"/>
    <n v="20260612"/>
    <x v="203"/>
  </r>
  <r>
    <x v="299"/>
    <n v="20260612"/>
    <x v="203"/>
  </r>
  <r>
    <x v="300"/>
    <n v="20260612"/>
    <x v="203"/>
  </r>
  <r>
    <x v="300"/>
    <n v="20260612"/>
    <x v="203"/>
  </r>
  <r>
    <x v="300"/>
    <n v="20260612"/>
    <x v="203"/>
  </r>
  <r>
    <x v="0"/>
    <n v="20260612"/>
    <x v="204"/>
  </r>
  <r>
    <x v="301"/>
    <n v="20260612"/>
    <x v="204"/>
  </r>
  <r>
    <x v="301"/>
    <n v="20260612"/>
    <x v="204"/>
  </r>
  <r>
    <x v="302"/>
    <n v="20260612"/>
    <x v="204"/>
  </r>
  <r>
    <x v="302"/>
    <n v="20260612"/>
    <x v="204"/>
  </r>
  <r>
    <x v="302"/>
    <n v="20260612"/>
    <x v="204"/>
  </r>
  <r>
    <x v="303"/>
    <n v="20260612"/>
    <x v="204"/>
  </r>
  <r>
    <x v="303"/>
    <n v="20260612"/>
    <x v="204"/>
  </r>
  <r>
    <x v="303"/>
    <n v="20260612"/>
    <x v="204"/>
  </r>
  <r>
    <x v="0"/>
    <n v="20260612"/>
    <x v="205"/>
  </r>
  <r>
    <x v="304"/>
    <n v="20260612"/>
    <x v="205"/>
  </r>
  <r>
    <x v="304"/>
    <n v="20260612"/>
    <x v="205"/>
  </r>
  <r>
    <x v="0"/>
    <n v="20260615"/>
    <x v="206"/>
  </r>
  <r>
    <x v="305"/>
    <n v="20260615"/>
    <x v="206"/>
  </r>
  <r>
    <x v="305"/>
    <n v="20260615"/>
    <x v="206"/>
  </r>
  <r>
    <x v="306"/>
    <n v="20260615"/>
    <x v="206"/>
  </r>
  <r>
    <x v="306"/>
    <n v="20260615"/>
    <x v="206"/>
  </r>
  <r>
    <x v="306"/>
    <n v="20260615"/>
    <x v="206"/>
  </r>
  <r>
    <x v="0"/>
    <n v="20260615"/>
    <x v="207"/>
  </r>
  <r>
    <x v="307"/>
    <n v="20260615"/>
    <x v="207"/>
  </r>
  <r>
    <x v="307"/>
    <n v="20260615"/>
    <x v="207"/>
  </r>
  <r>
    <x v="0"/>
    <n v="20260615"/>
    <x v="208"/>
  </r>
  <r>
    <x v="308"/>
    <n v="20260615"/>
    <x v="208"/>
  </r>
  <r>
    <x v="308"/>
    <n v="20260615"/>
    <x v="208"/>
  </r>
  <r>
    <x v="0"/>
    <n v="20260615"/>
    <x v="209"/>
  </r>
  <r>
    <x v="309"/>
    <n v="20260615"/>
    <x v="209"/>
  </r>
  <r>
    <x v="309"/>
    <n v="20260615"/>
    <x v="209"/>
  </r>
  <r>
    <x v="0"/>
    <n v="20260615"/>
    <x v="210"/>
  </r>
  <r>
    <x v="310"/>
    <n v="20260615"/>
    <x v="210"/>
  </r>
  <r>
    <x v="310"/>
    <n v="20260615"/>
    <x v="210"/>
  </r>
  <r>
    <x v="0"/>
    <n v="20260615"/>
    <x v="211"/>
  </r>
  <r>
    <x v="311"/>
    <n v="20260615"/>
    <x v="211"/>
  </r>
  <r>
    <x v="311"/>
    <n v="20260615"/>
    <x v="211"/>
  </r>
  <r>
    <x v="0"/>
    <n v="20260615"/>
    <x v="212"/>
  </r>
  <r>
    <x v="312"/>
    <n v="20260615"/>
    <x v="212"/>
  </r>
  <r>
    <x v="312"/>
    <n v="20260615"/>
    <x v="212"/>
  </r>
  <r>
    <x v="0"/>
    <n v="20260615"/>
    <x v="213"/>
  </r>
  <r>
    <x v="313"/>
    <n v="20260615"/>
    <x v="213"/>
  </r>
  <r>
    <x v="313"/>
    <n v="20260615"/>
    <x v="213"/>
  </r>
  <r>
    <x v="0"/>
    <n v="20260615"/>
    <x v="214"/>
  </r>
  <r>
    <x v="314"/>
    <n v="20260615"/>
    <x v="214"/>
  </r>
  <r>
    <x v="314"/>
    <n v="20260615"/>
    <x v="214"/>
  </r>
  <r>
    <x v="0"/>
    <n v="20260615"/>
    <x v="215"/>
  </r>
  <r>
    <x v="315"/>
    <n v="20260615"/>
    <x v="215"/>
  </r>
  <r>
    <x v="315"/>
    <n v="20260615"/>
    <x v="215"/>
  </r>
  <r>
    <x v="0"/>
    <n v="20260615"/>
    <x v="216"/>
  </r>
  <r>
    <x v="316"/>
    <n v="20260615"/>
    <x v="216"/>
  </r>
  <r>
    <x v="316"/>
    <n v="20260615"/>
    <x v="216"/>
  </r>
  <r>
    <x v="0"/>
    <n v="20260615"/>
    <x v="217"/>
  </r>
  <r>
    <x v="317"/>
    <n v="20260615"/>
    <x v="217"/>
  </r>
  <r>
    <x v="317"/>
    <n v="20260615"/>
    <x v="217"/>
  </r>
  <r>
    <x v="0"/>
    <n v="20260615"/>
    <x v="218"/>
  </r>
  <r>
    <x v="318"/>
    <n v="20260615"/>
    <x v="218"/>
  </r>
  <r>
    <x v="318"/>
    <n v="20260615"/>
    <x v="218"/>
  </r>
  <r>
    <x v="0"/>
    <n v="20260615"/>
    <x v="219"/>
  </r>
  <r>
    <x v="319"/>
    <n v="20260615"/>
    <x v="219"/>
  </r>
  <r>
    <x v="319"/>
    <n v="20260615"/>
    <x v="219"/>
  </r>
  <r>
    <x v="0"/>
    <n v="20260615"/>
    <x v="220"/>
  </r>
  <r>
    <x v="320"/>
    <n v="20260615"/>
    <x v="220"/>
  </r>
  <r>
    <x v="320"/>
    <n v="20260615"/>
    <x v="220"/>
  </r>
  <r>
    <x v="0"/>
    <n v="20260615"/>
    <x v="221"/>
  </r>
  <r>
    <x v="321"/>
    <n v="20260615"/>
    <x v="221"/>
  </r>
  <r>
    <x v="321"/>
    <n v="20260615"/>
    <x v="221"/>
  </r>
  <r>
    <x v="0"/>
    <n v="20260615"/>
    <x v="222"/>
  </r>
  <r>
    <x v="322"/>
    <n v="20260615"/>
    <x v="222"/>
  </r>
  <r>
    <x v="322"/>
    <n v="20260615"/>
    <x v="222"/>
  </r>
  <r>
    <x v="0"/>
    <n v="20260615"/>
    <x v="223"/>
  </r>
  <r>
    <x v="323"/>
    <n v="20260615"/>
    <x v="223"/>
  </r>
  <r>
    <x v="323"/>
    <n v="20260615"/>
    <x v="223"/>
  </r>
  <r>
    <x v="0"/>
    <n v="20260615"/>
    <x v="224"/>
  </r>
  <r>
    <x v="324"/>
    <n v="20260615"/>
    <x v="224"/>
  </r>
  <r>
    <x v="324"/>
    <n v="20260615"/>
    <x v="224"/>
  </r>
  <r>
    <x v="0"/>
    <n v="20260616"/>
    <x v="225"/>
  </r>
  <r>
    <x v="325"/>
    <n v="20260616"/>
    <x v="225"/>
  </r>
  <r>
    <x v="325"/>
    <n v="20260616"/>
    <x v="225"/>
  </r>
  <r>
    <x v="0"/>
    <n v="20260616"/>
    <x v="226"/>
  </r>
  <r>
    <x v="326"/>
    <n v="20260616"/>
    <x v="226"/>
  </r>
  <r>
    <x v="326"/>
    <n v="20260616"/>
    <x v="226"/>
  </r>
  <r>
    <x v="0"/>
    <n v="20260616"/>
    <x v="227"/>
  </r>
  <r>
    <x v="327"/>
    <n v="20260616"/>
    <x v="227"/>
  </r>
  <r>
    <x v="327"/>
    <n v="20260616"/>
    <x v="227"/>
  </r>
  <r>
    <x v="0"/>
    <n v="20260616"/>
    <x v="228"/>
  </r>
  <r>
    <x v="328"/>
    <n v="20260616"/>
    <x v="228"/>
  </r>
  <r>
    <x v="328"/>
    <n v="20260616"/>
    <x v="228"/>
  </r>
  <r>
    <x v="0"/>
    <n v="20260616"/>
    <x v="229"/>
  </r>
  <r>
    <x v="329"/>
    <n v="20260616"/>
    <x v="229"/>
  </r>
  <r>
    <x v="329"/>
    <n v="20260616"/>
    <x v="229"/>
  </r>
  <r>
    <x v="0"/>
    <n v="20260616"/>
    <x v="230"/>
  </r>
  <r>
    <x v="330"/>
    <n v="20260616"/>
    <x v="230"/>
  </r>
  <r>
    <x v="330"/>
    <n v="20260616"/>
    <x v="230"/>
  </r>
  <r>
    <x v="0"/>
    <n v="20260616"/>
    <x v="231"/>
  </r>
  <r>
    <x v="331"/>
    <n v="20260616"/>
    <x v="231"/>
  </r>
  <r>
    <x v="331"/>
    <n v="20260616"/>
    <x v="231"/>
  </r>
  <r>
    <x v="332"/>
    <n v="20260616"/>
    <x v="231"/>
  </r>
  <r>
    <x v="332"/>
    <n v="20260616"/>
    <x v="231"/>
  </r>
  <r>
    <x v="332"/>
    <n v="20260616"/>
    <x v="231"/>
  </r>
  <r>
    <x v="333"/>
    <n v="20260616"/>
    <x v="231"/>
  </r>
  <r>
    <x v="333"/>
    <n v="20260616"/>
    <x v="231"/>
  </r>
  <r>
    <x v="333"/>
    <n v="20260616"/>
    <x v="231"/>
  </r>
  <r>
    <x v="0"/>
    <n v="20260616"/>
    <x v="232"/>
  </r>
  <r>
    <x v="334"/>
    <n v="20260616"/>
    <x v="232"/>
  </r>
  <r>
    <x v="334"/>
    <n v="20260616"/>
    <x v="232"/>
  </r>
  <r>
    <x v="335"/>
    <n v="20260616"/>
    <x v="232"/>
  </r>
  <r>
    <x v="335"/>
    <n v="20260616"/>
    <x v="232"/>
  </r>
  <r>
    <x v="335"/>
    <n v="20260616"/>
    <x v="232"/>
  </r>
  <r>
    <x v="0"/>
    <n v="20260617"/>
    <x v="233"/>
  </r>
  <r>
    <x v="336"/>
    <n v="20260617"/>
    <x v="233"/>
  </r>
  <r>
    <x v="336"/>
    <n v="20260617"/>
    <x v="233"/>
  </r>
  <r>
    <x v="0"/>
    <n v="20260617"/>
    <x v="234"/>
  </r>
  <r>
    <x v="337"/>
    <n v="20260617"/>
    <x v="234"/>
  </r>
  <r>
    <x v="337"/>
    <n v="20260617"/>
    <x v="234"/>
  </r>
  <r>
    <x v="0"/>
    <n v="20260617"/>
    <x v="235"/>
  </r>
  <r>
    <x v="338"/>
    <n v="20260617"/>
    <x v="235"/>
  </r>
  <r>
    <x v="338"/>
    <n v="20260617"/>
    <x v="235"/>
  </r>
  <r>
    <x v="0"/>
    <n v="20260617"/>
    <x v="236"/>
  </r>
  <r>
    <x v="339"/>
    <n v="20260617"/>
    <x v="236"/>
  </r>
  <r>
    <x v="339"/>
    <n v="20260617"/>
    <x v="236"/>
  </r>
  <r>
    <x v="0"/>
    <n v="20260617"/>
    <x v="237"/>
  </r>
  <r>
    <x v="340"/>
    <n v="20260617"/>
    <x v="237"/>
  </r>
  <r>
    <x v="340"/>
    <n v="20260617"/>
    <x v="237"/>
  </r>
  <r>
    <x v="0"/>
    <n v="20260617"/>
    <x v="238"/>
  </r>
  <r>
    <x v="341"/>
    <n v="20260617"/>
    <x v="238"/>
  </r>
  <r>
    <x v="341"/>
    <n v="20260617"/>
    <x v="238"/>
  </r>
  <r>
    <x v="0"/>
    <n v="20260617"/>
    <x v="239"/>
  </r>
  <r>
    <x v="342"/>
    <n v="20260617"/>
    <x v="239"/>
  </r>
  <r>
    <x v="342"/>
    <n v="20260617"/>
    <x v="239"/>
  </r>
  <r>
    <x v="343"/>
    <n v="20260617"/>
    <x v="239"/>
  </r>
  <r>
    <x v="343"/>
    <n v="20260617"/>
    <x v="239"/>
  </r>
  <r>
    <x v="343"/>
    <n v="20260617"/>
    <x v="239"/>
  </r>
  <r>
    <x v="0"/>
    <n v="20260617"/>
    <x v="240"/>
  </r>
  <r>
    <x v="344"/>
    <n v="20260617"/>
    <x v="240"/>
  </r>
  <r>
    <x v="344"/>
    <n v="20260617"/>
    <x v="240"/>
  </r>
  <r>
    <x v="0"/>
    <n v="20260617"/>
    <x v="241"/>
  </r>
  <r>
    <x v="345"/>
    <n v="20260617"/>
    <x v="241"/>
  </r>
  <r>
    <x v="345"/>
    <n v="20260617"/>
    <x v="241"/>
  </r>
  <r>
    <x v="0"/>
    <n v="20260617"/>
    <x v="242"/>
  </r>
  <r>
    <x v="346"/>
    <n v="20260617"/>
    <x v="242"/>
  </r>
  <r>
    <x v="346"/>
    <n v="20260617"/>
    <x v="242"/>
  </r>
  <r>
    <x v="0"/>
    <n v="20260617"/>
    <x v="243"/>
  </r>
  <r>
    <x v="347"/>
    <n v="20260617"/>
    <x v="243"/>
  </r>
  <r>
    <x v="347"/>
    <n v="20260617"/>
    <x v="243"/>
  </r>
  <r>
    <x v="0"/>
    <n v="20260617"/>
    <x v="244"/>
  </r>
  <r>
    <x v="348"/>
    <n v="20260617"/>
    <x v="244"/>
  </r>
  <r>
    <x v="348"/>
    <n v="20260617"/>
    <x v="244"/>
  </r>
  <r>
    <x v="0"/>
    <n v="20260617"/>
    <x v="245"/>
  </r>
  <r>
    <x v="349"/>
    <n v="20260617"/>
    <x v="245"/>
  </r>
  <r>
    <x v="349"/>
    <n v="20260617"/>
    <x v="245"/>
  </r>
  <r>
    <x v="350"/>
    <n v="20260617"/>
    <x v="245"/>
  </r>
  <r>
    <x v="350"/>
    <n v="20260617"/>
    <x v="245"/>
  </r>
  <r>
    <x v="350"/>
    <n v="20260617"/>
    <x v="245"/>
  </r>
  <r>
    <x v="0"/>
    <n v="20260617"/>
    <x v="246"/>
  </r>
  <r>
    <x v="351"/>
    <n v="20260617"/>
    <x v="246"/>
  </r>
  <r>
    <x v="351"/>
    <n v="20260617"/>
    <x v="246"/>
  </r>
  <r>
    <x v="0"/>
    <n v="20260617"/>
    <x v="247"/>
  </r>
  <r>
    <x v="352"/>
    <n v="20260617"/>
    <x v="247"/>
  </r>
  <r>
    <x v="352"/>
    <n v="20260617"/>
    <x v="247"/>
  </r>
  <r>
    <x v="0"/>
    <n v="20260618"/>
    <x v="248"/>
  </r>
  <r>
    <x v="353"/>
    <n v="20260618"/>
    <x v="248"/>
  </r>
  <r>
    <x v="353"/>
    <n v="20260618"/>
    <x v="248"/>
  </r>
  <r>
    <x v="0"/>
    <n v="20260618"/>
    <x v="249"/>
  </r>
  <r>
    <x v="354"/>
    <n v="20260618"/>
    <x v="249"/>
  </r>
  <r>
    <x v="354"/>
    <n v="20260618"/>
    <x v="249"/>
  </r>
  <r>
    <x v="0"/>
    <n v="20260618"/>
    <x v="250"/>
  </r>
  <r>
    <x v="355"/>
    <n v="20260618"/>
    <x v="250"/>
  </r>
  <r>
    <x v="355"/>
    <n v="20260618"/>
    <x v="250"/>
  </r>
  <r>
    <x v="0"/>
    <n v="20260618"/>
    <x v="251"/>
  </r>
  <r>
    <x v="356"/>
    <n v="20260618"/>
    <x v="251"/>
  </r>
  <r>
    <x v="356"/>
    <n v="20260618"/>
    <x v="251"/>
  </r>
  <r>
    <x v="0"/>
    <n v="20260618"/>
    <x v="252"/>
  </r>
  <r>
    <x v="357"/>
    <n v="20260618"/>
    <x v="252"/>
  </r>
  <r>
    <x v="357"/>
    <n v="20260618"/>
    <x v="252"/>
  </r>
  <r>
    <x v="358"/>
    <n v="20260618"/>
    <x v="252"/>
  </r>
  <r>
    <x v="358"/>
    <n v="20260618"/>
    <x v="252"/>
  </r>
  <r>
    <x v="358"/>
    <n v="20260618"/>
    <x v="252"/>
  </r>
  <r>
    <x v="0"/>
    <n v="20260618"/>
    <x v="253"/>
  </r>
  <r>
    <x v="359"/>
    <n v="20260618"/>
    <x v="253"/>
  </r>
  <r>
    <x v="359"/>
    <n v="20260618"/>
    <x v="253"/>
  </r>
  <r>
    <x v="0"/>
    <n v="20260618"/>
    <x v="254"/>
  </r>
  <r>
    <x v="360"/>
    <n v="20260618"/>
    <x v="254"/>
  </r>
  <r>
    <x v="360"/>
    <n v="20260618"/>
    <x v="254"/>
  </r>
  <r>
    <x v="361"/>
    <n v="20260618"/>
    <x v="254"/>
  </r>
  <r>
    <x v="361"/>
    <n v="20260618"/>
    <x v="254"/>
  </r>
  <r>
    <x v="361"/>
    <n v="20260618"/>
    <x v="254"/>
  </r>
  <r>
    <x v="362"/>
    <n v="20260618"/>
    <x v="254"/>
  </r>
  <r>
    <x v="362"/>
    <n v="20260618"/>
    <x v="254"/>
  </r>
  <r>
    <x v="362"/>
    <n v="20260618"/>
    <x v="254"/>
  </r>
  <r>
    <x v="0"/>
    <n v="20260618"/>
    <x v="255"/>
  </r>
  <r>
    <x v="363"/>
    <n v="20260618"/>
    <x v="255"/>
  </r>
  <r>
    <x v="363"/>
    <n v="20260618"/>
    <x v="255"/>
  </r>
  <r>
    <x v="364"/>
    <n v="20260618"/>
    <x v="255"/>
  </r>
  <r>
    <x v="364"/>
    <n v="20260618"/>
    <x v="255"/>
  </r>
  <r>
    <x v="364"/>
    <n v="20260618"/>
    <x v="255"/>
  </r>
  <r>
    <x v="0"/>
    <n v="20260618"/>
    <x v="256"/>
  </r>
  <r>
    <x v="365"/>
    <n v="20260618"/>
    <x v="256"/>
  </r>
  <r>
    <x v="365"/>
    <n v="20260618"/>
    <x v="256"/>
  </r>
  <r>
    <x v="0"/>
    <n v="20260618"/>
    <x v="257"/>
  </r>
  <r>
    <x v="366"/>
    <n v="20260618"/>
    <x v="257"/>
  </r>
  <r>
    <x v="366"/>
    <n v="20260618"/>
    <x v="257"/>
  </r>
  <r>
    <x v="0"/>
    <n v="20260619"/>
    <x v="258"/>
  </r>
  <r>
    <x v="0"/>
    <n v="20260619"/>
    <x v="258"/>
  </r>
  <r>
    <x v="367"/>
    <n v="20260619"/>
    <x v="258"/>
  </r>
  <r>
    <x v="367"/>
    <n v="20260619"/>
    <x v="258"/>
  </r>
  <r>
    <x v="0"/>
    <n v="20260619"/>
    <x v="259"/>
  </r>
  <r>
    <x v="368"/>
    <n v="20260619"/>
    <x v="259"/>
  </r>
  <r>
    <x v="368"/>
    <n v="20260619"/>
    <x v="259"/>
  </r>
  <r>
    <x v="0"/>
    <n v="20260619"/>
    <x v="260"/>
  </r>
  <r>
    <x v="369"/>
    <n v="20260619"/>
    <x v="260"/>
  </r>
  <r>
    <x v="369"/>
    <n v="20260619"/>
    <x v="260"/>
  </r>
  <r>
    <x v="0"/>
    <n v="20260619"/>
    <x v="261"/>
  </r>
  <r>
    <x v="0"/>
    <n v="20260619"/>
    <x v="261"/>
  </r>
  <r>
    <x v="370"/>
    <n v="20260619"/>
    <x v="261"/>
  </r>
  <r>
    <x v="370"/>
    <n v="20260619"/>
    <x v="261"/>
  </r>
  <r>
    <x v="371"/>
    <n v="20260619"/>
    <x v="261"/>
  </r>
  <r>
    <x v="371"/>
    <n v="20260619"/>
    <x v="261"/>
  </r>
  <r>
    <x v="371"/>
    <n v="20260619"/>
    <x v="261"/>
  </r>
  <r>
    <x v="372"/>
    <n v="20260619"/>
    <x v="261"/>
  </r>
  <r>
    <x v="372"/>
    <n v="20260619"/>
    <x v="261"/>
  </r>
  <r>
    <x v="372"/>
    <n v="20260619"/>
    <x v="261"/>
  </r>
  <r>
    <x v="373"/>
    <n v="20260619"/>
    <x v="261"/>
  </r>
  <r>
    <x v="373"/>
    <n v="20260619"/>
    <x v="261"/>
  </r>
  <r>
    <x v="373"/>
    <n v="20260619"/>
    <x v="261"/>
  </r>
  <r>
    <x v="374"/>
    <n v="20260619"/>
    <x v="261"/>
  </r>
  <r>
    <x v="374"/>
    <n v="20260619"/>
    <x v="261"/>
  </r>
  <r>
    <x v="374"/>
    <n v="20260619"/>
    <x v="261"/>
  </r>
  <r>
    <x v="375"/>
    <n v="20260619"/>
    <x v="261"/>
  </r>
  <r>
    <x v="375"/>
    <n v="20260619"/>
    <x v="261"/>
  </r>
  <r>
    <x v="375"/>
    <n v="20260619"/>
    <x v="261"/>
  </r>
  <r>
    <x v="376"/>
    <n v="20260619"/>
    <x v="261"/>
  </r>
  <r>
    <x v="376"/>
    <n v="20260619"/>
    <x v="261"/>
  </r>
  <r>
    <x v="376"/>
    <n v="20260619"/>
    <x v="261"/>
  </r>
  <r>
    <x v="377"/>
    <n v="20260619"/>
    <x v="261"/>
  </r>
  <r>
    <x v="377"/>
    <n v="20260619"/>
    <x v="261"/>
  </r>
  <r>
    <x v="377"/>
    <n v="20260619"/>
    <x v="261"/>
  </r>
  <r>
    <x v="378"/>
    <n v="20260619"/>
    <x v="261"/>
  </r>
  <r>
    <x v="378"/>
    <n v="20260619"/>
    <x v="261"/>
  </r>
  <r>
    <x v="378"/>
    <n v="20260619"/>
    <x v="261"/>
  </r>
  <r>
    <x v="0"/>
    <n v="20260619"/>
    <x v="262"/>
  </r>
  <r>
    <x v="379"/>
    <n v="20260619"/>
    <x v="262"/>
  </r>
  <r>
    <x v="379"/>
    <n v="20260619"/>
    <x v="262"/>
  </r>
  <r>
    <x v="0"/>
    <n v="20260622"/>
    <x v="263"/>
  </r>
  <r>
    <x v="380"/>
    <n v="20260622"/>
    <x v="263"/>
  </r>
  <r>
    <x v="380"/>
    <n v="20260622"/>
    <x v="263"/>
  </r>
  <r>
    <x v="0"/>
    <n v="20260622"/>
    <x v="264"/>
  </r>
  <r>
    <x v="381"/>
    <n v="20260622"/>
    <x v="264"/>
  </r>
  <r>
    <x v="381"/>
    <n v="20260622"/>
    <x v="264"/>
  </r>
  <r>
    <x v="0"/>
    <n v="20260622"/>
    <x v="265"/>
  </r>
  <r>
    <x v="382"/>
    <n v="20260622"/>
    <x v="265"/>
  </r>
  <r>
    <x v="382"/>
    <n v="20260622"/>
    <x v="265"/>
  </r>
  <r>
    <x v="0"/>
    <n v="20260622"/>
    <x v="266"/>
  </r>
  <r>
    <x v="383"/>
    <n v="20260622"/>
    <x v="266"/>
  </r>
  <r>
    <x v="383"/>
    <n v="20260622"/>
    <x v="266"/>
  </r>
  <r>
    <x v="0"/>
    <n v="20260622"/>
    <x v="267"/>
  </r>
  <r>
    <x v="384"/>
    <n v="20260622"/>
    <x v="267"/>
  </r>
  <r>
    <x v="384"/>
    <n v="20260622"/>
    <x v="267"/>
  </r>
  <r>
    <x v="0"/>
    <n v="20260622"/>
    <x v="268"/>
  </r>
  <r>
    <x v="385"/>
    <n v="20260622"/>
    <x v="268"/>
  </r>
  <r>
    <x v="385"/>
    <n v="20260622"/>
    <x v="268"/>
  </r>
  <r>
    <x v="0"/>
    <n v="20260622"/>
    <x v="269"/>
  </r>
  <r>
    <x v="386"/>
    <n v="20260622"/>
    <x v="269"/>
  </r>
  <r>
    <x v="386"/>
    <n v="20260622"/>
    <x v="269"/>
  </r>
  <r>
    <x v="0"/>
    <n v="20260622"/>
    <x v="270"/>
  </r>
  <r>
    <x v="387"/>
    <n v="20260622"/>
    <x v="270"/>
  </r>
  <r>
    <x v="387"/>
    <n v="20260622"/>
    <x v="270"/>
  </r>
  <r>
    <x v="0"/>
    <n v="20260622"/>
    <x v="271"/>
  </r>
  <r>
    <x v="388"/>
    <n v="20260622"/>
    <x v="271"/>
  </r>
  <r>
    <x v="388"/>
    <n v="20260622"/>
    <x v="271"/>
  </r>
  <r>
    <x v="0"/>
    <n v="20260622"/>
    <x v="272"/>
  </r>
  <r>
    <x v="389"/>
    <n v="20260622"/>
    <x v="272"/>
  </r>
  <r>
    <x v="389"/>
    <n v="20260622"/>
    <x v="272"/>
  </r>
  <r>
    <x v="0"/>
    <n v="20260622"/>
    <x v="273"/>
  </r>
  <r>
    <x v="390"/>
    <n v="20260622"/>
    <x v="273"/>
  </r>
  <r>
    <x v="390"/>
    <n v="20260622"/>
    <x v="273"/>
  </r>
  <r>
    <x v="0"/>
    <n v="20260622"/>
    <x v="274"/>
  </r>
  <r>
    <x v="391"/>
    <n v="20260622"/>
    <x v="274"/>
  </r>
  <r>
    <x v="391"/>
    <n v="20260622"/>
    <x v="274"/>
  </r>
  <r>
    <x v="0"/>
    <n v="20260622"/>
    <x v="275"/>
  </r>
  <r>
    <x v="392"/>
    <n v="20260622"/>
    <x v="275"/>
  </r>
  <r>
    <x v="392"/>
    <n v="20260622"/>
    <x v="275"/>
  </r>
  <r>
    <x v="0"/>
    <n v="20260622"/>
    <x v="276"/>
  </r>
  <r>
    <x v="393"/>
    <n v="20260622"/>
    <x v="276"/>
  </r>
  <r>
    <x v="393"/>
    <n v="20260622"/>
    <x v="276"/>
  </r>
  <r>
    <x v="0"/>
    <n v="20260622"/>
    <x v="277"/>
  </r>
  <r>
    <x v="394"/>
    <n v="20260622"/>
    <x v="277"/>
  </r>
  <r>
    <x v="394"/>
    <n v="20260622"/>
    <x v="277"/>
  </r>
  <r>
    <x v="0"/>
    <n v="20260622"/>
    <x v="278"/>
  </r>
  <r>
    <x v="395"/>
    <n v="20260622"/>
    <x v="278"/>
  </r>
  <r>
    <x v="395"/>
    <n v="20260622"/>
    <x v="278"/>
  </r>
  <r>
    <x v="0"/>
    <n v="20260622"/>
    <x v="279"/>
  </r>
  <r>
    <x v="396"/>
    <n v="20260622"/>
    <x v="279"/>
  </r>
  <r>
    <x v="396"/>
    <n v="20260622"/>
    <x v="279"/>
  </r>
  <r>
    <x v="0"/>
    <n v="20260622"/>
    <x v="280"/>
  </r>
  <r>
    <x v="397"/>
    <n v="20260622"/>
    <x v="280"/>
  </r>
  <r>
    <x v="397"/>
    <n v="20260622"/>
    <x v="280"/>
  </r>
  <r>
    <x v="0"/>
    <n v="20260623"/>
    <x v="281"/>
  </r>
  <r>
    <x v="398"/>
    <n v="20260623"/>
    <x v="281"/>
  </r>
  <r>
    <x v="398"/>
    <n v="20260623"/>
    <x v="281"/>
  </r>
  <r>
    <x v="399"/>
    <n v="20260623"/>
    <x v="281"/>
  </r>
  <r>
    <x v="399"/>
    <n v="20260623"/>
    <x v="281"/>
  </r>
  <r>
    <x v="399"/>
    <n v="20260623"/>
    <x v="281"/>
  </r>
  <r>
    <x v="0"/>
    <n v="20260623"/>
    <x v="282"/>
  </r>
  <r>
    <x v="400"/>
    <n v="20260623"/>
    <x v="282"/>
  </r>
  <r>
    <x v="400"/>
    <n v="20260623"/>
    <x v="282"/>
  </r>
  <r>
    <x v="0"/>
    <n v="20260623"/>
    <x v="283"/>
  </r>
  <r>
    <x v="401"/>
    <n v="20260623"/>
    <x v="283"/>
  </r>
  <r>
    <x v="401"/>
    <n v="20260623"/>
    <x v="283"/>
  </r>
  <r>
    <x v="0"/>
    <n v="20260623"/>
    <x v="284"/>
  </r>
  <r>
    <x v="402"/>
    <n v="20260623"/>
    <x v="284"/>
  </r>
  <r>
    <x v="402"/>
    <n v="20260623"/>
    <x v="284"/>
  </r>
  <r>
    <x v="0"/>
    <n v="20260623"/>
    <x v="285"/>
  </r>
  <r>
    <x v="403"/>
    <n v="20260623"/>
    <x v="285"/>
  </r>
  <r>
    <x v="403"/>
    <n v="20260623"/>
    <x v="285"/>
  </r>
  <r>
    <x v="404"/>
    <n v="20260623"/>
    <x v="285"/>
  </r>
  <r>
    <x v="404"/>
    <n v="20260623"/>
    <x v="285"/>
  </r>
  <r>
    <x v="404"/>
    <n v="20260623"/>
    <x v="285"/>
  </r>
  <r>
    <x v="0"/>
    <n v="20260623"/>
    <x v="286"/>
  </r>
  <r>
    <x v="405"/>
    <n v="20260623"/>
    <x v="286"/>
  </r>
  <r>
    <x v="405"/>
    <n v="20260623"/>
    <x v="286"/>
  </r>
  <r>
    <x v="0"/>
    <n v="20260623"/>
    <x v="287"/>
  </r>
  <r>
    <x v="406"/>
    <n v="20260623"/>
    <x v="287"/>
  </r>
  <r>
    <x v="406"/>
    <n v="20260623"/>
    <x v="287"/>
  </r>
  <r>
    <x v="0"/>
    <n v="20260623"/>
    <x v="288"/>
  </r>
  <r>
    <x v="407"/>
    <n v="20260623"/>
    <x v="288"/>
  </r>
  <r>
    <x v="407"/>
    <n v="20260623"/>
    <x v="288"/>
  </r>
  <r>
    <x v="0"/>
    <n v="20260623"/>
    <x v="289"/>
  </r>
  <r>
    <x v="408"/>
    <n v="20260623"/>
    <x v="289"/>
  </r>
  <r>
    <x v="408"/>
    <n v="20260623"/>
    <x v="289"/>
  </r>
  <r>
    <x v="0"/>
    <n v="20260623"/>
    <x v="290"/>
  </r>
  <r>
    <x v="409"/>
    <n v="20260623"/>
    <x v="290"/>
  </r>
  <r>
    <x v="409"/>
    <n v="20260623"/>
    <x v="290"/>
  </r>
  <r>
    <x v="0"/>
    <n v="20260623"/>
    <x v="291"/>
  </r>
  <r>
    <x v="410"/>
    <n v="20260623"/>
    <x v="291"/>
  </r>
  <r>
    <x v="410"/>
    <n v="20260623"/>
    <x v="291"/>
  </r>
  <r>
    <x v="0"/>
    <n v="20260623"/>
    <x v="292"/>
  </r>
  <r>
    <x v="411"/>
    <n v="20260623"/>
    <x v="292"/>
  </r>
  <r>
    <x v="411"/>
    <n v="20260623"/>
    <x v="292"/>
  </r>
  <r>
    <x v="0"/>
    <n v="20260623"/>
    <x v="293"/>
  </r>
  <r>
    <x v="412"/>
    <n v="20260623"/>
    <x v="293"/>
  </r>
  <r>
    <x v="412"/>
    <n v="20260623"/>
    <x v="293"/>
  </r>
  <r>
    <x v="0"/>
    <n v="20260623"/>
    <x v="294"/>
  </r>
  <r>
    <x v="413"/>
    <n v="20260623"/>
    <x v="294"/>
  </r>
  <r>
    <x v="413"/>
    <n v="20260623"/>
    <x v="294"/>
  </r>
  <r>
    <x v="0"/>
    <n v="20260623"/>
    <x v="295"/>
  </r>
  <r>
    <x v="414"/>
    <n v="20260623"/>
    <x v="295"/>
  </r>
  <r>
    <x v="414"/>
    <n v="20260623"/>
    <x v="295"/>
  </r>
  <r>
    <x v="0"/>
    <n v="20260623"/>
    <x v="296"/>
  </r>
  <r>
    <x v="415"/>
    <n v="20260623"/>
    <x v="296"/>
  </r>
  <r>
    <x v="415"/>
    <n v="20260623"/>
    <x v="296"/>
  </r>
  <r>
    <x v="0"/>
    <n v="20260623"/>
    <x v="297"/>
  </r>
  <r>
    <x v="416"/>
    <n v="20260623"/>
    <x v="297"/>
  </r>
  <r>
    <x v="416"/>
    <n v="20260623"/>
    <x v="297"/>
  </r>
  <r>
    <x v="0"/>
    <n v="20260623"/>
    <x v="298"/>
  </r>
  <r>
    <x v="417"/>
    <n v="20260623"/>
    <x v="298"/>
  </r>
  <r>
    <x v="417"/>
    <n v="20260623"/>
    <x v="298"/>
  </r>
  <r>
    <x v="0"/>
    <n v="20260623"/>
    <x v="299"/>
  </r>
  <r>
    <x v="418"/>
    <n v="20260623"/>
    <x v="299"/>
  </r>
  <r>
    <x v="418"/>
    <n v="20260623"/>
    <x v="299"/>
  </r>
  <r>
    <x v="0"/>
    <n v="20260623"/>
    <x v="300"/>
  </r>
  <r>
    <x v="419"/>
    <n v="20260623"/>
    <x v="300"/>
  </r>
  <r>
    <x v="419"/>
    <n v="20260623"/>
    <x v="300"/>
  </r>
  <r>
    <x v="0"/>
    <n v="20260623"/>
    <x v="301"/>
  </r>
  <r>
    <x v="420"/>
    <n v="20260623"/>
    <x v="301"/>
  </r>
  <r>
    <x v="420"/>
    <n v="20260623"/>
    <x v="301"/>
  </r>
  <r>
    <x v="0"/>
    <n v="20260623"/>
    <x v="302"/>
  </r>
  <r>
    <x v="421"/>
    <n v="20260623"/>
    <x v="302"/>
  </r>
  <r>
    <x v="421"/>
    <n v="20260623"/>
    <x v="302"/>
  </r>
  <r>
    <x v="0"/>
    <n v="20260623"/>
    <x v="303"/>
  </r>
  <r>
    <x v="422"/>
    <n v="20260623"/>
    <x v="303"/>
  </r>
  <r>
    <x v="422"/>
    <n v="20260623"/>
    <x v="303"/>
  </r>
  <r>
    <x v="0"/>
    <n v="20260623"/>
    <x v="304"/>
  </r>
  <r>
    <x v="423"/>
    <n v="20260623"/>
    <x v="304"/>
  </r>
  <r>
    <x v="423"/>
    <n v="20260623"/>
    <x v="304"/>
  </r>
  <r>
    <x v="0"/>
    <n v="20260623"/>
    <x v="305"/>
  </r>
  <r>
    <x v="424"/>
    <n v="20260623"/>
    <x v="305"/>
  </r>
  <r>
    <x v="424"/>
    <n v="20260623"/>
    <x v="305"/>
  </r>
  <r>
    <x v="0"/>
    <n v="20260623"/>
    <x v="306"/>
  </r>
  <r>
    <x v="425"/>
    <n v="20260623"/>
    <x v="306"/>
  </r>
  <r>
    <x v="425"/>
    <n v="20260623"/>
    <x v="306"/>
  </r>
  <r>
    <x v="0"/>
    <n v="20260623"/>
    <x v="307"/>
  </r>
  <r>
    <x v="426"/>
    <n v="20260623"/>
    <x v="307"/>
  </r>
  <r>
    <x v="426"/>
    <n v="20260623"/>
    <x v="307"/>
  </r>
  <r>
    <x v="0"/>
    <n v="20260623"/>
    <x v="308"/>
  </r>
  <r>
    <x v="427"/>
    <n v="20260623"/>
    <x v="308"/>
  </r>
  <r>
    <x v="427"/>
    <n v="20260623"/>
    <x v="308"/>
  </r>
  <r>
    <x v="0"/>
    <n v="20260623"/>
    <x v="309"/>
  </r>
  <r>
    <x v="428"/>
    <n v="20260623"/>
    <x v="309"/>
  </r>
  <r>
    <x v="428"/>
    <n v="20260623"/>
    <x v="309"/>
  </r>
  <r>
    <x v="429"/>
    <n v="20260623"/>
    <x v="309"/>
  </r>
  <r>
    <x v="429"/>
    <n v="20260623"/>
    <x v="309"/>
  </r>
  <r>
    <x v="429"/>
    <n v="20260623"/>
    <x v="309"/>
  </r>
  <r>
    <x v="430"/>
    <n v="20260623"/>
    <x v="309"/>
  </r>
  <r>
    <x v="430"/>
    <n v="20260623"/>
    <x v="309"/>
  </r>
  <r>
    <x v="430"/>
    <n v="20260623"/>
    <x v="309"/>
  </r>
  <r>
    <x v="431"/>
    <n v="20260623"/>
    <x v="309"/>
  </r>
  <r>
    <x v="431"/>
    <n v="20260623"/>
    <x v="309"/>
  </r>
  <r>
    <x v="431"/>
    <n v="20260623"/>
    <x v="309"/>
  </r>
  <r>
    <x v="432"/>
    <n v="20260623"/>
    <x v="309"/>
  </r>
  <r>
    <x v="432"/>
    <n v="20260623"/>
    <x v="309"/>
  </r>
  <r>
    <x v="432"/>
    <n v="20260623"/>
    <x v="309"/>
  </r>
  <r>
    <x v="0"/>
    <n v="20260623"/>
    <x v="310"/>
  </r>
  <r>
    <x v="433"/>
    <n v="20260623"/>
    <x v="310"/>
  </r>
  <r>
    <x v="433"/>
    <n v="20260623"/>
    <x v="310"/>
  </r>
  <r>
    <x v="0"/>
    <n v="20260623"/>
    <x v="311"/>
  </r>
  <r>
    <x v="434"/>
    <n v="20260623"/>
    <x v="311"/>
  </r>
  <r>
    <x v="434"/>
    <n v="20260623"/>
    <x v="311"/>
  </r>
  <r>
    <x v="0"/>
    <n v="20260623"/>
    <x v="312"/>
  </r>
  <r>
    <x v="435"/>
    <n v="20260623"/>
    <x v="312"/>
  </r>
  <r>
    <x v="435"/>
    <n v="20260623"/>
    <x v="312"/>
  </r>
  <r>
    <x v="0"/>
    <n v="20260623"/>
    <x v="313"/>
  </r>
  <r>
    <x v="436"/>
    <n v="20260623"/>
    <x v="313"/>
  </r>
  <r>
    <x v="436"/>
    <n v="20260623"/>
    <x v="313"/>
  </r>
  <r>
    <x v="0"/>
    <n v="20260623"/>
    <x v="314"/>
  </r>
  <r>
    <x v="437"/>
    <n v="20260623"/>
    <x v="314"/>
  </r>
  <r>
    <x v="437"/>
    <n v="20260623"/>
    <x v="314"/>
  </r>
  <r>
    <x v="0"/>
    <n v="20260623"/>
    <x v="315"/>
  </r>
  <r>
    <x v="438"/>
    <n v="20260623"/>
    <x v="315"/>
  </r>
  <r>
    <x v="438"/>
    <n v="20260623"/>
    <x v="315"/>
  </r>
  <r>
    <x v="0"/>
    <n v="20260623"/>
    <x v="316"/>
  </r>
  <r>
    <x v="439"/>
    <n v="20260623"/>
    <x v="316"/>
  </r>
  <r>
    <x v="439"/>
    <n v="20260623"/>
    <x v="316"/>
  </r>
  <r>
    <x v="0"/>
    <n v="20260623"/>
    <x v="317"/>
  </r>
  <r>
    <x v="440"/>
    <n v="20260623"/>
    <x v="317"/>
  </r>
  <r>
    <x v="440"/>
    <n v="20260623"/>
    <x v="317"/>
  </r>
  <r>
    <x v="0"/>
    <n v="20260623"/>
    <x v="318"/>
  </r>
  <r>
    <x v="441"/>
    <n v="20260623"/>
    <x v="318"/>
  </r>
  <r>
    <x v="441"/>
    <n v="20260623"/>
    <x v="318"/>
  </r>
  <r>
    <x v="0"/>
    <n v="20260623"/>
    <x v="319"/>
  </r>
  <r>
    <x v="442"/>
    <n v="20260623"/>
    <x v="319"/>
  </r>
  <r>
    <x v="442"/>
    <n v="20260623"/>
    <x v="319"/>
  </r>
  <r>
    <x v="0"/>
    <n v="20260623"/>
    <x v="320"/>
  </r>
  <r>
    <x v="443"/>
    <n v="20260623"/>
    <x v="320"/>
  </r>
  <r>
    <x v="443"/>
    <n v="20260623"/>
    <x v="320"/>
  </r>
  <r>
    <x v="0"/>
    <n v="20260623"/>
    <x v="321"/>
  </r>
  <r>
    <x v="444"/>
    <n v="20260623"/>
    <x v="321"/>
  </r>
  <r>
    <x v="444"/>
    <n v="20260623"/>
    <x v="321"/>
  </r>
  <r>
    <x v="0"/>
    <n v="20260624"/>
    <x v="322"/>
  </r>
  <r>
    <x v="445"/>
    <n v="20260624"/>
    <x v="322"/>
  </r>
  <r>
    <x v="445"/>
    <n v="20260624"/>
    <x v="322"/>
  </r>
  <r>
    <x v="0"/>
    <n v="20260624"/>
    <x v="323"/>
  </r>
  <r>
    <x v="446"/>
    <n v="20260624"/>
    <x v="323"/>
  </r>
  <r>
    <x v="446"/>
    <n v="20260624"/>
    <x v="323"/>
  </r>
  <r>
    <x v="0"/>
    <n v="20260624"/>
    <x v="324"/>
  </r>
  <r>
    <x v="447"/>
    <n v="20260624"/>
    <x v="324"/>
  </r>
  <r>
    <x v="447"/>
    <n v="20260624"/>
    <x v="324"/>
  </r>
  <r>
    <x v="448"/>
    <n v="20260624"/>
    <x v="324"/>
  </r>
  <r>
    <x v="448"/>
    <n v="20260624"/>
    <x v="324"/>
  </r>
  <r>
    <x v="448"/>
    <n v="20260624"/>
    <x v="324"/>
  </r>
  <r>
    <x v="449"/>
    <n v="20260624"/>
    <x v="324"/>
  </r>
  <r>
    <x v="449"/>
    <n v="20260624"/>
    <x v="324"/>
  </r>
  <r>
    <x v="449"/>
    <n v="20260624"/>
    <x v="324"/>
  </r>
  <r>
    <x v="450"/>
    <n v="20260624"/>
    <x v="324"/>
  </r>
  <r>
    <x v="450"/>
    <n v="20260624"/>
    <x v="324"/>
  </r>
  <r>
    <x v="450"/>
    <n v="20260624"/>
    <x v="324"/>
  </r>
  <r>
    <x v="451"/>
    <n v="20260624"/>
    <x v="324"/>
  </r>
  <r>
    <x v="451"/>
    <n v="20260624"/>
    <x v="324"/>
  </r>
  <r>
    <x v="451"/>
    <n v="20260624"/>
    <x v="324"/>
  </r>
  <r>
    <x v="0"/>
    <n v="20260624"/>
    <x v="325"/>
  </r>
  <r>
    <x v="452"/>
    <n v="20260624"/>
    <x v="325"/>
  </r>
  <r>
    <x v="452"/>
    <n v="20260624"/>
    <x v="325"/>
  </r>
  <r>
    <x v="0"/>
    <n v="20260624"/>
    <x v="326"/>
  </r>
  <r>
    <x v="453"/>
    <n v="20260624"/>
    <x v="326"/>
  </r>
  <r>
    <x v="453"/>
    <n v="20260624"/>
    <x v="326"/>
  </r>
  <r>
    <x v="454"/>
    <n v="20260624"/>
    <x v="326"/>
  </r>
  <r>
    <x v="454"/>
    <n v="20260624"/>
    <x v="326"/>
  </r>
  <r>
    <x v="454"/>
    <n v="20260624"/>
    <x v="326"/>
  </r>
  <r>
    <x v="0"/>
    <n v="20260624"/>
    <x v="327"/>
  </r>
  <r>
    <x v="455"/>
    <n v="20260624"/>
    <x v="327"/>
  </r>
  <r>
    <x v="455"/>
    <n v="20260624"/>
    <x v="327"/>
  </r>
  <r>
    <x v="0"/>
    <n v="20260624"/>
    <x v="328"/>
  </r>
  <r>
    <x v="456"/>
    <n v="20260624"/>
    <x v="328"/>
  </r>
  <r>
    <x v="456"/>
    <n v="20260624"/>
    <x v="328"/>
  </r>
  <r>
    <x v="0"/>
    <n v="20260624"/>
    <x v="329"/>
  </r>
  <r>
    <x v="457"/>
    <n v="20260624"/>
    <x v="329"/>
  </r>
  <r>
    <x v="457"/>
    <n v="20260624"/>
    <x v="329"/>
  </r>
  <r>
    <x v="457"/>
    <n v="20260624"/>
    <x v="329"/>
  </r>
  <r>
    <x v="458"/>
    <n v="20260624"/>
    <x v="329"/>
  </r>
  <r>
    <x v="458"/>
    <n v="20260624"/>
    <x v="329"/>
  </r>
  <r>
    <x v="458"/>
    <n v="20260624"/>
    <x v="329"/>
  </r>
  <r>
    <x v="458"/>
    <n v="20260624"/>
    <x v="329"/>
  </r>
  <r>
    <x v="0"/>
    <n v="20260624"/>
    <x v="330"/>
  </r>
  <r>
    <x v="459"/>
    <n v="20260624"/>
    <x v="330"/>
  </r>
  <r>
    <x v="459"/>
    <n v="20260624"/>
    <x v="330"/>
  </r>
  <r>
    <x v="460"/>
    <n v="20260624"/>
    <x v="330"/>
  </r>
  <r>
    <x v="460"/>
    <n v="20260624"/>
    <x v="330"/>
  </r>
  <r>
    <x v="460"/>
    <n v="20260624"/>
    <x v="330"/>
  </r>
  <r>
    <x v="0"/>
    <n v="20260624"/>
    <x v="331"/>
  </r>
  <r>
    <x v="461"/>
    <n v="20260624"/>
    <x v="331"/>
  </r>
  <r>
    <x v="461"/>
    <n v="20260624"/>
    <x v="331"/>
  </r>
  <r>
    <x v="462"/>
    <n v="20260624"/>
    <x v="331"/>
  </r>
  <r>
    <x v="462"/>
    <n v="20260624"/>
    <x v="331"/>
  </r>
  <r>
    <x v="462"/>
    <n v="20260624"/>
    <x v="331"/>
  </r>
  <r>
    <x v="0"/>
    <n v="20260624"/>
    <x v="332"/>
  </r>
  <r>
    <x v="463"/>
    <n v="20260624"/>
    <x v="332"/>
  </r>
  <r>
    <x v="463"/>
    <n v="20260624"/>
    <x v="332"/>
  </r>
  <r>
    <x v="0"/>
    <n v="20260624"/>
    <x v="333"/>
  </r>
  <r>
    <x v="464"/>
    <n v="20260624"/>
    <x v="333"/>
  </r>
  <r>
    <x v="464"/>
    <n v="20260624"/>
    <x v="333"/>
  </r>
  <r>
    <x v="0"/>
    <n v="20260624"/>
    <x v="334"/>
  </r>
  <r>
    <x v="465"/>
    <n v="20260624"/>
    <x v="334"/>
  </r>
  <r>
    <x v="465"/>
    <n v="20260624"/>
    <x v="334"/>
  </r>
  <r>
    <x v="0"/>
    <n v="20260624"/>
    <x v="335"/>
  </r>
  <r>
    <x v="466"/>
    <n v="20260624"/>
    <x v="335"/>
  </r>
  <r>
    <x v="466"/>
    <n v="20260624"/>
    <x v="335"/>
  </r>
  <r>
    <x v="0"/>
    <n v="20260624"/>
    <x v="336"/>
  </r>
  <r>
    <x v="467"/>
    <n v="20260624"/>
    <x v="336"/>
  </r>
  <r>
    <x v="467"/>
    <n v="20260624"/>
    <x v="336"/>
  </r>
  <r>
    <x v="0"/>
    <n v="20260624"/>
    <x v="337"/>
  </r>
  <r>
    <x v="468"/>
    <n v="20260624"/>
    <x v="337"/>
  </r>
  <r>
    <x v="468"/>
    <n v="20260624"/>
    <x v="337"/>
  </r>
  <r>
    <x v="0"/>
    <n v="20260624"/>
    <x v="338"/>
  </r>
  <r>
    <x v="469"/>
    <n v="20260624"/>
    <x v="338"/>
  </r>
  <r>
    <x v="469"/>
    <n v="20260624"/>
    <x v="338"/>
  </r>
  <r>
    <x v="0"/>
    <n v="20260624"/>
    <x v="339"/>
  </r>
  <r>
    <x v="470"/>
    <n v="20260624"/>
    <x v="339"/>
  </r>
  <r>
    <x v="470"/>
    <n v="20260624"/>
    <x v="339"/>
  </r>
  <r>
    <x v="0"/>
    <n v="20260624"/>
    <x v="340"/>
  </r>
  <r>
    <x v="471"/>
    <n v="20260624"/>
    <x v="340"/>
  </r>
  <r>
    <x v="471"/>
    <n v="20260624"/>
    <x v="340"/>
  </r>
  <r>
    <x v="0"/>
    <n v="20260624"/>
    <x v="341"/>
  </r>
  <r>
    <x v="472"/>
    <n v="20260624"/>
    <x v="341"/>
  </r>
  <r>
    <x v="472"/>
    <n v="20260624"/>
    <x v="341"/>
  </r>
  <r>
    <x v="0"/>
    <n v="20260624"/>
    <x v="342"/>
  </r>
  <r>
    <x v="473"/>
    <n v="20260624"/>
    <x v="342"/>
  </r>
  <r>
    <x v="473"/>
    <n v="20260624"/>
    <x v="342"/>
  </r>
  <r>
    <x v="0"/>
    <n v="20260624"/>
    <x v="343"/>
  </r>
  <r>
    <x v="474"/>
    <n v="20260624"/>
    <x v="343"/>
  </r>
  <r>
    <x v="474"/>
    <n v="20260624"/>
    <x v="343"/>
  </r>
  <r>
    <x v="0"/>
    <n v="20260624"/>
    <x v="344"/>
  </r>
  <r>
    <x v="475"/>
    <n v="20260624"/>
    <x v="344"/>
  </r>
  <r>
    <x v="475"/>
    <n v="20260624"/>
    <x v="344"/>
  </r>
  <r>
    <x v="0"/>
    <n v="20260624"/>
    <x v="345"/>
  </r>
  <r>
    <x v="476"/>
    <n v="20260624"/>
    <x v="345"/>
  </r>
  <r>
    <x v="476"/>
    <n v="20260624"/>
    <x v="345"/>
  </r>
  <r>
    <x v="0"/>
    <n v="20260624"/>
    <x v="346"/>
  </r>
  <r>
    <x v="477"/>
    <n v="20260624"/>
    <x v="346"/>
  </r>
  <r>
    <x v="477"/>
    <n v="20260624"/>
    <x v="346"/>
  </r>
  <r>
    <x v="0"/>
    <n v="20260624"/>
    <x v="347"/>
  </r>
  <r>
    <x v="478"/>
    <n v="20260624"/>
    <x v="347"/>
  </r>
  <r>
    <x v="478"/>
    <n v="20260624"/>
    <x v="347"/>
  </r>
  <r>
    <x v="0"/>
    <n v="20260624"/>
    <x v="348"/>
  </r>
  <r>
    <x v="479"/>
    <n v="20260624"/>
    <x v="348"/>
  </r>
  <r>
    <x v="479"/>
    <n v="20260624"/>
    <x v="348"/>
  </r>
  <r>
    <x v="0"/>
    <n v="20260624"/>
    <x v="349"/>
  </r>
  <r>
    <x v="480"/>
    <n v="20260624"/>
    <x v="349"/>
  </r>
  <r>
    <x v="480"/>
    <n v="20260624"/>
    <x v="349"/>
  </r>
  <r>
    <x v="0"/>
    <n v="20260624"/>
    <x v="350"/>
  </r>
  <r>
    <x v="481"/>
    <n v="20260624"/>
    <x v="350"/>
  </r>
  <r>
    <x v="481"/>
    <n v="20260624"/>
    <x v="350"/>
  </r>
  <r>
    <x v="0"/>
    <n v="20260624"/>
    <x v="351"/>
  </r>
  <r>
    <x v="482"/>
    <n v="20260624"/>
    <x v="351"/>
  </r>
  <r>
    <x v="482"/>
    <n v="20260624"/>
    <x v="351"/>
  </r>
  <r>
    <x v="0"/>
    <n v="20260624"/>
    <x v="352"/>
  </r>
  <r>
    <x v="483"/>
    <n v="20260624"/>
    <x v="352"/>
  </r>
  <r>
    <x v="483"/>
    <n v="20260624"/>
    <x v="352"/>
  </r>
  <r>
    <x v="0"/>
    <n v="20260624"/>
    <x v="353"/>
  </r>
  <r>
    <x v="484"/>
    <n v="20260624"/>
    <x v="353"/>
  </r>
  <r>
    <x v="484"/>
    <n v="20260624"/>
    <x v="353"/>
  </r>
  <r>
    <x v="0"/>
    <n v="20260624"/>
    <x v="354"/>
  </r>
  <r>
    <x v="485"/>
    <n v="20260624"/>
    <x v="354"/>
  </r>
  <r>
    <x v="485"/>
    <n v="20260624"/>
    <x v="354"/>
  </r>
  <r>
    <x v="0"/>
    <n v="20260624"/>
    <x v="355"/>
  </r>
  <r>
    <x v="486"/>
    <n v="20260624"/>
    <x v="355"/>
  </r>
  <r>
    <x v="486"/>
    <n v="20260624"/>
    <x v="355"/>
  </r>
  <r>
    <x v="0"/>
    <n v="20260624"/>
    <x v="356"/>
  </r>
  <r>
    <x v="487"/>
    <n v="20260624"/>
    <x v="356"/>
  </r>
  <r>
    <x v="487"/>
    <n v="20260624"/>
    <x v="356"/>
  </r>
  <r>
    <x v="0"/>
    <n v="20260624"/>
    <x v="357"/>
  </r>
  <r>
    <x v="488"/>
    <n v="20260624"/>
    <x v="357"/>
  </r>
  <r>
    <x v="488"/>
    <n v="20260624"/>
    <x v="357"/>
  </r>
  <r>
    <x v="0"/>
    <n v="20260624"/>
    <x v="358"/>
  </r>
  <r>
    <x v="489"/>
    <n v="20260624"/>
    <x v="358"/>
  </r>
  <r>
    <x v="489"/>
    <n v="20260624"/>
    <x v="358"/>
  </r>
  <r>
    <x v="0"/>
    <n v="20260624"/>
    <x v="359"/>
  </r>
  <r>
    <x v="490"/>
    <n v="20260624"/>
    <x v="359"/>
  </r>
  <r>
    <x v="490"/>
    <n v="20260624"/>
    <x v="359"/>
  </r>
  <r>
    <x v="0"/>
    <n v="20260624"/>
    <x v="360"/>
  </r>
  <r>
    <x v="491"/>
    <n v="20260624"/>
    <x v="360"/>
  </r>
  <r>
    <x v="491"/>
    <n v="20260624"/>
    <x v="360"/>
  </r>
  <r>
    <x v="0"/>
    <n v="20260624"/>
    <x v="361"/>
  </r>
  <r>
    <x v="492"/>
    <n v="20260624"/>
    <x v="361"/>
  </r>
  <r>
    <x v="492"/>
    <n v="20260624"/>
    <x v="361"/>
  </r>
  <r>
    <x v="0"/>
    <n v="20260624"/>
    <x v="362"/>
  </r>
  <r>
    <x v="493"/>
    <n v="20260624"/>
    <x v="362"/>
  </r>
  <r>
    <x v="493"/>
    <n v="20260624"/>
    <x v="362"/>
  </r>
  <r>
    <x v="0"/>
    <n v="20260624"/>
    <x v="363"/>
  </r>
  <r>
    <x v="494"/>
    <n v="20260624"/>
    <x v="363"/>
  </r>
  <r>
    <x v="494"/>
    <n v="20260624"/>
    <x v="363"/>
  </r>
  <r>
    <x v="0"/>
    <n v="20260624"/>
    <x v="364"/>
  </r>
  <r>
    <x v="495"/>
    <n v="20260624"/>
    <x v="364"/>
  </r>
  <r>
    <x v="495"/>
    <n v="20260624"/>
    <x v="364"/>
  </r>
  <r>
    <x v="0"/>
    <n v="20260624"/>
    <x v="365"/>
  </r>
  <r>
    <x v="496"/>
    <n v="20260624"/>
    <x v="365"/>
  </r>
  <r>
    <x v="496"/>
    <n v="20260624"/>
    <x v="365"/>
  </r>
  <r>
    <x v="0"/>
    <n v="20260624"/>
    <x v="366"/>
  </r>
  <r>
    <x v="497"/>
    <n v="20260624"/>
    <x v="366"/>
  </r>
  <r>
    <x v="497"/>
    <n v="20260624"/>
    <x v="366"/>
  </r>
  <r>
    <x v="0"/>
    <n v="20260624"/>
    <x v="367"/>
  </r>
  <r>
    <x v="498"/>
    <n v="20260624"/>
    <x v="367"/>
  </r>
  <r>
    <x v="498"/>
    <n v="20260624"/>
    <x v="367"/>
  </r>
  <r>
    <x v="0"/>
    <n v="20260624"/>
    <x v="368"/>
  </r>
  <r>
    <x v="499"/>
    <n v="20260624"/>
    <x v="368"/>
  </r>
  <r>
    <x v="499"/>
    <n v="20260624"/>
    <x v="368"/>
  </r>
  <r>
    <x v="0"/>
    <n v="20260624"/>
    <x v="369"/>
  </r>
  <r>
    <x v="500"/>
    <n v="20260624"/>
    <x v="369"/>
  </r>
  <r>
    <x v="500"/>
    <n v="20260624"/>
    <x v="369"/>
  </r>
  <r>
    <x v="0"/>
    <n v="20260624"/>
    <x v="370"/>
  </r>
  <r>
    <x v="501"/>
    <n v="20260624"/>
    <x v="370"/>
  </r>
  <r>
    <x v="501"/>
    <n v="20260624"/>
    <x v="370"/>
  </r>
  <r>
    <x v="0"/>
    <n v="20260624"/>
    <x v="371"/>
  </r>
  <r>
    <x v="502"/>
    <n v="20260624"/>
    <x v="371"/>
  </r>
  <r>
    <x v="502"/>
    <n v="20260624"/>
    <x v="371"/>
  </r>
  <r>
    <x v="0"/>
    <n v="20260624"/>
    <x v="372"/>
  </r>
  <r>
    <x v="503"/>
    <n v="20260624"/>
    <x v="372"/>
  </r>
  <r>
    <x v="503"/>
    <n v="20260624"/>
    <x v="372"/>
  </r>
  <r>
    <x v="0"/>
    <n v="20260624"/>
    <x v="373"/>
  </r>
  <r>
    <x v="504"/>
    <n v="20260624"/>
    <x v="373"/>
  </r>
  <r>
    <x v="504"/>
    <n v="20260624"/>
    <x v="373"/>
  </r>
  <r>
    <x v="0"/>
    <n v="20260624"/>
    <x v="374"/>
  </r>
  <r>
    <x v="505"/>
    <n v="20260624"/>
    <x v="374"/>
  </r>
  <r>
    <x v="505"/>
    <n v="20260624"/>
    <x v="374"/>
  </r>
  <r>
    <x v="0"/>
    <n v="20260624"/>
    <x v="375"/>
  </r>
  <r>
    <x v="506"/>
    <n v="20260624"/>
    <x v="375"/>
  </r>
  <r>
    <x v="506"/>
    <n v="20260624"/>
    <x v="375"/>
  </r>
  <r>
    <x v="0"/>
    <n v="20260624"/>
    <x v="376"/>
  </r>
  <r>
    <x v="507"/>
    <n v="20260624"/>
    <x v="376"/>
  </r>
  <r>
    <x v="507"/>
    <n v="20260624"/>
    <x v="376"/>
  </r>
  <r>
    <x v="0"/>
    <n v="20260624"/>
    <x v="377"/>
  </r>
  <r>
    <x v="508"/>
    <n v="20260624"/>
    <x v="377"/>
  </r>
  <r>
    <x v="508"/>
    <n v="20260624"/>
    <x v="377"/>
  </r>
  <r>
    <x v="0"/>
    <n v="20260624"/>
    <x v="378"/>
  </r>
  <r>
    <x v="509"/>
    <n v="20260624"/>
    <x v="378"/>
  </r>
  <r>
    <x v="509"/>
    <n v="20260624"/>
    <x v="378"/>
  </r>
  <r>
    <x v="0"/>
    <n v="20260624"/>
    <x v="379"/>
  </r>
  <r>
    <x v="510"/>
    <n v="20260624"/>
    <x v="379"/>
  </r>
  <r>
    <x v="510"/>
    <n v="20260624"/>
    <x v="379"/>
  </r>
  <r>
    <x v="0"/>
    <n v="20260624"/>
    <x v="380"/>
  </r>
  <r>
    <x v="511"/>
    <n v="20260624"/>
    <x v="380"/>
  </r>
  <r>
    <x v="511"/>
    <n v="20260624"/>
    <x v="380"/>
  </r>
  <r>
    <x v="0"/>
    <n v="20260624"/>
    <x v="381"/>
  </r>
  <r>
    <x v="512"/>
    <n v="20260624"/>
    <x v="381"/>
  </r>
  <r>
    <x v="512"/>
    <n v="20260624"/>
    <x v="381"/>
  </r>
  <r>
    <x v="0"/>
    <n v="20260624"/>
    <x v="382"/>
  </r>
  <r>
    <x v="513"/>
    <n v="20260624"/>
    <x v="382"/>
  </r>
  <r>
    <x v="513"/>
    <n v="20260624"/>
    <x v="382"/>
  </r>
  <r>
    <x v="0"/>
    <n v="20260624"/>
    <x v="383"/>
  </r>
  <r>
    <x v="514"/>
    <n v="20260624"/>
    <x v="383"/>
  </r>
  <r>
    <x v="514"/>
    <n v="20260624"/>
    <x v="383"/>
  </r>
  <r>
    <x v="0"/>
    <n v="20260624"/>
    <x v="384"/>
  </r>
  <r>
    <x v="515"/>
    <n v="20260624"/>
    <x v="384"/>
  </r>
  <r>
    <x v="515"/>
    <n v="20260624"/>
    <x v="384"/>
  </r>
  <r>
    <x v="0"/>
    <n v="20260624"/>
    <x v="385"/>
  </r>
  <r>
    <x v="516"/>
    <n v="20260624"/>
    <x v="385"/>
  </r>
  <r>
    <x v="516"/>
    <n v="20260624"/>
    <x v="385"/>
  </r>
  <r>
    <x v="0"/>
    <n v="20260624"/>
    <x v="386"/>
  </r>
  <r>
    <x v="517"/>
    <n v="20260624"/>
    <x v="386"/>
  </r>
  <r>
    <x v="517"/>
    <n v="20260624"/>
    <x v="386"/>
  </r>
  <r>
    <x v="0"/>
    <n v="20260624"/>
    <x v="387"/>
  </r>
  <r>
    <x v="518"/>
    <n v="20260624"/>
    <x v="387"/>
  </r>
  <r>
    <x v="518"/>
    <n v="20260624"/>
    <x v="387"/>
  </r>
  <r>
    <x v="0"/>
    <n v="20260624"/>
    <x v="388"/>
  </r>
  <r>
    <x v="519"/>
    <n v="20260624"/>
    <x v="388"/>
  </r>
  <r>
    <x v="519"/>
    <n v="20260624"/>
    <x v="388"/>
  </r>
  <r>
    <x v="0"/>
    <n v="20260624"/>
    <x v="389"/>
  </r>
  <r>
    <x v="520"/>
    <n v="20260624"/>
    <x v="389"/>
  </r>
  <r>
    <x v="520"/>
    <n v="20260624"/>
    <x v="389"/>
  </r>
  <r>
    <x v="0"/>
    <n v="20260624"/>
    <x v="390"/>
  </r>
  <r>
    <x v="521"/>
    <n v="20260624"/>
    <x v="390"/>
  </r>
  <r>
    <x v="521"/>
    <n v="20260624"/>
    <x v="390"/>
  </r>
  <r>
    <x v="0"/>
    <n v="20260624"/>
    <x v="391"/>
  </r>
  <r>
    <x v="522"/>
    <n v="20260624"/>
    <x v="391"/>
  </r>
  <r>
    <x v="522"/>
    <n v="20260624"/>
    <x v="391"/>
  </r>
  <r>
    <x v="0"/>
    <n v="20260624"/>
    <x v="392"/>
  </r>
  <r>
    <x v="523"/>
    <n v="20260624"/>
    <x v="392"/>
  </r>
  <r>
    <x v="523"/>
    <n v="20260624"/>
    <x v="392"/>
  </r>
  <r>
    <x v="0"/>
    <n v="20260624"/>
    <x v="393"/>
  </r>
  <r>
    <x v="524"/>
    <n v="20260624"/>
    <x v="393"/>
  </r>
  <r>
    <x v="524"/>
    <n v="20260624"/>
    <x v="393"/>
  </r>
  <r>
    <x v="0"/>
    <n v="20260624"/>
    <x v="394"/>
  </r>
  <r>
    <x v="525"/>
    <n v="20260624"/>
    <x v="394"/>
  </r>
  <r>
    <x v="525"/>
    <n v="20260624"/>
    <x v="394"/>
  </r>
  <r>
    <x v="0"/>
    <n v="20260624"/>
    <x v="395"/>
  </r>
  <r>
    <x v="526"/>
    <n v="20260624"/>
    <x v="395"/>
  </r>
  <r>
    <x v="526"/>
    <n v="20260624"/>
    <x v="395"/>
  </r>
  <r>
    <x v="0"/>
    <n v="20260624"/>
    <x v="396"/>
  </r>
  <r>
    <x v="527"/>
    <n v="20260624"/>
    <x v="396"/>
  </r>
  <r>
    <x v="527"/>
    <n v="20260624"/>
    <x v="396"/>
  </r>
  <r>
    <x v="0"/>
    <n v="20260624"/>
    <x v="397"/>
  </r>
  <r>
    <x v="528"/>
    <n v="20260624"/>
    <x v="397"/>
  </r>
  <r>
    <x v="528"/>
    <n v="20260624"/>
    <x v="397"/>
  </r>
  <r>
    <x v="0"/>
    <n v="20260624"/>
    <x v="398"/>
  </r>
  <r>
    <x v="529"/>
    <n v="20260624"/>
    <x v="398"/>
  </r>
  <r>
    <x v="529"/>
    <n v="20260624"/>
    <x v="398"/>
  </r>
  <r>
    <x v="0"/>
    <n v="20260624"/>
    <x v="399"/>
  </r>
  <r>
    <x v="530"/>
    <n v="20260624"/>
    <x v="399"/>
  </r>
  <r>
    <x v="530"/>
    <n v="20260624"/>
    <x v="399"/>
  </r>
  <r>
    <x v="0"/>
    <n v="20260624"/>
    <x v="400"/>
  </r>
  <r>
    <x v="531"/>
    <n v="20260624"/>
    <x v="400"/>
  </r>
  <r>
    <x v="531"/>
    <n v="20260624"/>
    <x v="400"/>
  </r>
  <r>
    <x v="0"/>
    <n v="20260624"/>
    <x v="401"/>
  </r>
  <r>
    <x v="532"/>
    <n v="20260624"/>
    <x v="401"/>
  </r>
  <r>
    <x v="532"/>
    <n v="20260624"/>
    <x v="401"/>
  </r>
  <r>
    <x v="0"/>
    <n v="20260624"/>
    <x v="402"/>
  </r>
  <r>
    <x v="533"/>
    <n v="20260624"/>
    <x v="402"/>
  </r>
  <r>
    <x v="533"/>
    <n v="20260624"/>
    <x v="402"/>
  </r>
  <r>
    <x v="0"/>
    <n v="20260624"/>
    <x v="403"/>
  </r>
  <r>
    <x v="534"/>
    <n v="20260624"/>
    <x v="403"/>
  </r>
  <r>
    <x v="534"/>
    <n v="20260624"/>
    <x v="403"/>
  </r>
  <r>
    <x v="0"/>
    <n v="20260624"/>
    <x v="404"/>
  </r>
  <r>
    <x v="535"/>
    <n v="20260624"/>
    <x v="404"/>
  </r>
  <r>
    <x v="535"/>
    <n v="20260624"/>
    <x v="404"/>
  </r>
  <r>
    <x v="0"/>
    <n v="20260624"/>
    <x v="405"/>
  </r>
  <r>
    <x v="536"/>
    <n v="20260624"/>
    <x v="405"/>
  </r>
  <r>
    <x v="536"/>
    <n v="20260624"/>
    <x v="405"/>
  </r>
  <r>
    <x v="0"/>
    <n v="20260624"/>
    <x v="406"/>
  </r>
  <r>
    <x v="537"/>
    <n v="20260624"/>
    <x v="406"/>
  </r>
  <r>
    <x v="537"/>
    <n v="20260624"/>
    <x v="406"/>
  </r>
  <r>
    <x v="0"/>
    <n v="20260624"/>
    <x v="407"/>
  </r>
  <r>
    <x v="538"/>
    <n v="20260624"/>
    <x v="407"/>
  </r>
  <r>
    <x v="538"/>
    <n v="20260624"/>
    <x v="407"/>
  </r>
  <r>
    <x v="0"/>
    <n v="20260624"/>
    <x v="408"/>
  </r>
  <r>
    <x v="539"/>
    <n v="20260624"/>
    <x v="408"/>
  </r>
  <r>
    <x v="539"/>
    <n v="20260624"/>
    <x v="408"/>
  </r>
  <r>
    <x v="0"/>
    <n v="20260624"/>
    <x v="409"/>
  </r>
  <r>
    <x v="540"/>
    <n v="20260624"/>
    <x v="409"/>
  </r>
  <r>
    <x v="540"/>
    <n v="20260624"/>
    <x v="409"/>
  </r>
  <r>
    <x v="0"/>
    <n v="20260624"/>
    <x v="410"/>
  </r>
  <r>
    <x v="541"/>
    <n v="20260624"/>
    <x v="410"/>
  </r>
  <r>
    <x v="541"/>
    <n v="20260624"/>
    <x v="410"/>
  </r>
  <r>
    <x v="0"/>
    <n v="20260624"/>
    <x v="411"/>
  </r>
  <r>
    <x v="542"/>
    <n v="20260624"/>
    <x v="411"/>
  </r>
  <r>
    <x v="542"/>
    <n v="20260624"/>
    <x v="411"/>
  </r>
  <r>
    <x v="0"/>
    <n v="20260624"/>
    <x v="412"/>
  </r>
  <r>
    <x v="543"/>
    <n v="20260624"/>
    <x v="412"/>
  </r>
  <r>
    <x v="543"/>
    <n v="20260624"/>
    <x v="412"/>
  </r>
  <r>
    <x v="544"/>
    <n v="20260624"/>
    <x v="412"/>
  </r>
  <r>
    <x v="544"/>
    <n v="20260624"/>
    <x v="412"/>
  </r>
  <r>
    <x v="544"/>
    <n v="20260624"/>
    <x v="412"/>
  </r>
  <r>
    <x v="545"/>
    <n v="20260624"/>
    <x v="412"/>
  </r>
  <r>
    <x v="545"/>
    <n v="20260624"/>
    <x v="412"/>
  </r>
  <r>
    <x v="545"/>
    <n v="20260624"/>
    <x v="412"/>
  </r>
  <r>
    <x v="0"/>
    <n v="20260624"/>
    <x v="413"/>
  </r>
  <r>
    <x v="546"/>
    <n v="20260624"/>
    <x v="413"/>
  </r>
  <r>
    <x v="546"/>
    <n v="20260624"/>
    <x v="413"/>
  </r>
  <r>
    <x v="0"/>
    <n v="20260624"/>
    <x v="414"/>
  </r>
  <r>
    <x v="547"/>
    <n v="20260624"/>
    <x v="414"/>
  </r>
  <r>
    <x v="547"/>
    <n v="20260624"/>
    <x v="414"/>
  </r>
  <r>
    <x v="0"/>
    <n v="20260624"/>
    <x v="415"/>
  </r>
  <r>
    <x v="548"/>
    <n v="20260624"/>
    <x v="415"/>
  </r>
  <r>
    <x v="548"/>
    <n v="20260624"/>
    <x v="415"/>
  </r>
  <r>
    <x v="0"/>
    <n v="20260624"/>
    <x v="416"/>
  </r>
  <r>
    <x v="549"/>
    <n v="20260624"/>
    <x v="416"/>
  </r>
  <r>
    <x v="549"/>
    <n v="20260624"/>
    <x v="416"/>
  </r>
  <r>
    <x v="550"/>
    <n v="20260624"/>
    <x v="416"/>
  </r>
  <r>
    <x v="550"/>
    <n v="20260624"/>
    <x v="416"/>
  </r>
  <r>
    <x v="550"/>
    <n v="20260624"/>
    <x v="416"/>
  </r>
  <r>
    <x v="0"/>
    <n v="20260624"/>
    <x v="417"/>
  </r>
  <r>
    <x v="551"/>
    <n v="20260624"/>
    <x v="417"/>
  </r>
  <r>
    <x v="551"/>
    <n v="20260624"/>
    <x v="417"/>
  </r>
  <r>
    <x v="0"/>
    <n v="20260624"/>
    <x v="418"/>
  </r>
  <r>
    <x v="552"/>
    <n v="20260624"/>
    <x v="418"/>
  </r>
  <r>
    <x v="552"/>
    <n v="20260624"/>
    <x v="418"/>
  </r>
  <r>
    <x v="0"/>
    <n v="20260624"/>
    <x v="419"/>
  </r>
  <r>
    <x v="553"/>
    <n v="20260624"/>
    <x v="419"/>
  </r>
  <r>
    <x v="553"/>
    <n v="20260624"/>
    <x v="419"/>
  </r>
  <r>
    <x v="0"/>
    <n v="20260624"/>
    <x v="420"/>
  </r>
  <r>
    <x v="554"/>
    <n v="20260624"/>
    <x v="420"/>
  </r>
  <r>
    <x v="554"/>
    <n v="20260624"/>
    <x v="420"/>
  </r>
  <r>
    <x v="0"/>
    <n v="20260624"/>
    <x v="421"/>
  </r>
  <r>
    <x v="555"/>
    <n v="20260624"/>
    <x v="421"/>
  </r>
  <r>
    <x v="555"/>
    <n v="20260624"/>
    <x v="421"/>
  </r>
  <r>
    <x v="0"/>
    <n v="20260624"/>
    <x v="422"/>
  </r>
  <r>
    <x v="556"/>
    <n v="20260624"/>
    <x v="422"/>
  </r>
  <r>
    <x v="556"/>
    <n v="20260624"/>
    <x v="422"/>
  </r>
  <r>
    <x v="0"/>
    <n v="20260624"/>
    <x v="423"/>
  </r>
  <r>
    <x v="557"/>
    <n v="20260624"/>
    <x v="423"/>
  </r>
  <r>
    <x v="557"/>
    <n v="20260624"/>
    <x v="423"/>
  </r>
  <r>
    <x v="0"/>
    <n v="20260624"/>
    <x v="424"/>
  </r>
  <r>
    <x v="558"/>
    <n v="20260624"/>
    <x v="424"/>
  </r>
  <r>
    <x v="558"/>
    <n v="20260624"/>
    <x v="424"/>
  </r>
  <r>
    <x v="0"/>
    <n v="20260624"/>
    <x v="425"/>
  </r>
  <r>
    <x v="559"/>
    <n v="20260624"/>
    <x v="425"/>
  </r>
  <r>
    <x v="559"/>
    <n v="20260624"/>
    <x v="425"/>
  </r>
  <r>
    <x v="560"/>
    <n v="20260624"/>
    <x v="425"/>
  </r>
  <r>
    <x v="560"/>
    <n v="20260624"/>
    <x v="425"/>
  </r>
  <r>
    <x v="560"/>
    <n v="20260624"/>
    <x v="425"/>
  </r>
  <r>
    <x v="0"/>
    <n v="20260624"/>
    <x v="426"/>
  </r>
  <r>
    <x v="561"/>
    <n v="20260624"/>
    <x v="426"/>
  </r>
  <r>
    <x v="561"/>
    <n v="20260624"/>
    <x v="426"/>
  </r>
  <r>
    <x v="0"/>
    <n v="20260624"/>
    <x v="427"/>
  </r>
  <r>
    <x v="562"/>
    <n v="20260624"/>
    <x v="427"/>
  </r>
  <r>
    <x v="562"/>
    <n v="20260624"/>
    <x v="427"/>
  </r>
  <r>
    <x v="563"/>
    <n v="20260624"/>
    <x v="427"/>
  </r>
  <r>
    <x v="563"/>
    <n v="20260624"/>
    <x v="427"/>
  </r>
  <r>
    <x v="563"/>
    <n v="20260624"/>
    <x v="427"/>
  </r>
  <r>
    <x v="564"/>
    <n v="20260624"/>
    <x v="427"/>
  </r>
  <r>
    <x v="564"/>
    <n v="20260624"/>
    <x v="427"/>
  </r>
  <r>
    <x v="564"/>
    <n v="20260624"/>
    <x v="427"/>
  </r>
  <r>
    <x v="0"/>
    <n v="20260624"/>
    <x v="428"/>
  </r>
  <r>
    <x v="565"/>
    <n v="20260624"/>
    <x v="428"/>
  </r>
  <r>
    <x v="565"/>
    <n v="20260624"/>
    <x v="428"/>
  </r>
  <r>
    <x v="0"/>
    <n v="20260625"/>
    <x v="429"/>
  </r>
  <r>
    <x v="566"/>
    <n v="20260625"/>
    <x v="429"/>
  </r>
  <r>
    <x v="566"/>
    <n v="20260625"/>
    <x v="429"/>
  </r>
  <r>
    <x v="0"/>
    <n v="20260625"/>
    <x v="430"/>
  </r>
  <r>
    <x v="567"/>
    <n v="20260625"/>
    <x v="430"/>
  </r>
  <r>
    <x v="567"/>
    <n v="20260625"/>
    <x v="430"/>
  </r>
  <r>
    <x v="568"/>
    <n v="20260625"/>
    <x v="430"/>
  </r>
  <r>
    <x v="568"/>
    <n v="20260625"/>
    <x v="430"/>
  </r>
  <r>
    <x v="568"/>
    <n v="20260625"/>
    <x v="430"/>
  </r>
  <r>
    <x v="0"/>
    <n v="20260625"/>
    <x v="431"/>
  </r>
  <r>
    <x v="569"/>
    <n v="20260625"/>
    <x v="431"/>
  </r>
  <r>
    <x v="569"/>
    <n v="20260625"/>
    <x v="431"/>
  </r>
  <r>
    <x v="0"/>
    <n v="20260625"/>
    <x v="432"/>
  </r>
  <r>
    <x v="570"/>
    <n v="20260625"/>
    <x v="432"/>
  </r>
  <r>
    <x v="570"/>
    <n v="20260625"/>
    <x v="432"/>
  </r>
  <r>
    <x v="0"/>
    <n v="20260625"/>
    <x v="433"/>
  </r>
  <r>
    <x v="571"/>
    <n v="20260625"/>
    <x v="433"/>
  </r>
  <r>
    <x v="571"/>
    <n v="20260625"/>
    <x v="433"/>
  </r>
  <r>
    <x v="0"/>
    <n v="20260625"/>
    <x v="434"/>
  </r>
  <r>
    <x v="572"/>
    <n v="20260625"/>
    <x v="434"/>
  </r>
  <r>
    <x v="572"/>
    <n v="20260625"/>
    <x v="434"/>
  </r>
  <r>
    <x v="0"/>
    <n v="20260625"/>
    <x v="435"/>
  </r>
  <r>
    <x v="573"/>
    <n v="20260625"/>
    <x v="435"/>
  </r>
  <r>
    <x v="573"/>
    <n v="20260625"/>
    <x v="435"/>
  </r>
  <r>
    <x v="0"/>
    <n v="20260625"/>
    <x v="436"/>
  </r>
  <r>
    <x v="574"/>
    <n v="20260625"/>
    <x v="436"/>
  </r>
  <r>
    <x v="574"/>
    <n v="20260625"/>
    <x v="436"/>
  </r>
  <r>
    <x v="0"/>
    <n v="20260625"/>
    <x v="437"/>
  </r>
  <r>
    <x v="575"/>
    <n v="20260625"/>
    <x v="437"/>
  </r>
  <r>
    <x v="575"/>
    <n v="20260625"/>
    <x v="437"/>
  </r>
  <r>
    <x v="0"/>
    <n v="20260625"/>
    <x v="438"/>
  </r>
  <r>
    <x v="576"/>
    <n v="20260625"/>
    <x v="438"/>
  </r>
  <r>
    <x v="576"/>
    <n v="20260625"/>
    <x v="438"/>
  </r>
  <r>
    <x v="0"/>
    <n v="20260625"/>
    <x v="439"/>
  </r>
  <r>
    <x v="577"/>
    <n v="20260625"/>
    <x v="439"/>
  </r>
  <r>
    <x v="577"/>
    <n v="20260625"/>
    <x v="439"/>
  </r>
  <r>
    <x v="0"/>
    <n v="20260625"/>
    <x v="440"/>
  </r>
  <r>
    <x v="578"/>
    <n v="20260625"/>
    <x v="440"/>
  </r>
  <r>
    <x v="578"/>
    <n v="20260625"/>
    <x v="440"/>
  </r>
  <r>
    <x v="0"/>
    <n v="20260625"/>
    <x v="441"/>
  </r>
  <r>
    <x v="579"/>
    <n v="20260625"/>
    <x v="441"/>
  </r>
  <r>
    <x v="579"/>
    <n v="20260625"/>
    <x v="441"/>
  </r>
  <r>
    <x v="0"/>
    <n v="20260625"/>
    <x v="442"/>
  </r>
  <r>
    <x v="580"/>
    <n v="20260625"/>
    <x v="442"/>
  </r>
  <r>
    <x v="580"/>
    <n v="20260625"/>
    <x v="442"/>
  </r>
  <r>
    <x v="0"/>
    <n v="20260625"/>
    <x v="443"/>
  </r>
  <r>
    <x v="581"/>
    <n v="20260625"/>
    <x v="443"/>
  </r>
  <r>
    <x v="581"/>
    <n v="20260625"/>
    <x v="443"/>
  </r>
  <r>
    <x v="0"/>
    <n v="20260625"/>
    <x v="444"/>
  </r>
  <r>
    <x v="582"/>
    <n v="20260625"/>
    <x v="444"/>
  </r>
  <r>
    <x v="582"/>
    <n v="20260625"/>
    <x v="444"/>
  </r>
  <r>
    <x v="0"/>
    <n v="20260625"/>
    <x v="445"/>
  </r>
  <r>
    <x v="583"/>
    <n v="20260625"/>
    <x v="445"/>
  </r>
  <r>
    <x v="583"/>
    <n v="20260625"/>
    <x v="445"/>
  </r>
  <r>
    <x v="0"/>
    <n v="20260625"/>
    <x v="446"/>
  </r>
  <r>
    <x v="584"/>
    <n v="20260625"/>
    <x v="446"/>
  </r>
  <r>
    <x v="584"/>
    <n v="20260625"/>
    <x v="446"/>
  </r>
  <r>
    <x v="0"/>
    <n v="20260625"/>
    <x v="447"/>
  </r>
  <r>
    <x v="585"/>
    <n v="20260625"/>
    <x v="447"/>
  </r>
  <r>
    <x v="585"/>
    <n v="20260625"/>
    <x v="447"/>
  </r>
  <r>
    <x v="586"/>
    <n v="20260625"/>
    <x v="447"/>
  </r>
  <r>
    <x v="586"/>
    <n v="20260625"/>
    <x v="447"/>
  </r>
  <r>
    <x v="586"/>
    <n v="20260625"/>
    <x v="447"/>
  </r>
  <r>
    <x v="0"/>
    <n v="20260625"/>
    <x v="448"/>
  </r>
  <r>
    <x v="587"/>
    <n v="20260625"/>
    <x v="448"/>
  </r>
  <r>
    <x v="587"/>
    <n v="20260625"/>
    <x v="448"/>
  </r>
  <r>
    <x v="0"/>
    <n v="20260625"/>
    <x v="449"/>
  </r>
  <r>
    <x v="588"/>
    <n v="20260625"/>
    <x v="449"/>
  </r>
  <r>
    <x v="588"/>
    <n v="20260625"/>
    <x v="449"/>
  </r>
  <r>
    <x v="589"/>
    <n v="20260625"/>
    <x v="449"/>
  </r>
  <r>
    <x v="589"/>
    <n v="20260625"/>
    <x v="449"/>
  </r>
  <r>
    <x v="589"/>
    <n v="20260625"/>
    <x v="449"/>
  </r>
  <r>
    <x v="590"/>
    <n v="20260625"/>
    <x v="449"/>
  </r>
  <r>
    <x v="590"/>
    <n v="20260625"/>
    <x v="449"/>
  </r>
  <r>
    <x v="590"/>
    <n v="20260625"/>
    <x v="449"/>
  </r>
  <r>
    <x v="591"/>
    <n v="20260625"/>
    <x v="449"/>
  </r>
  <r>
    <x v="591"/>
    <n v="20260625"/>
    <x v="449"/>
  </r>
  <r>
    <x v="591"/>
    <n v="20260625"/>
    <x v="449"/>
  </r>
  <r>
    <x v="0"/>
    <n v="20260625"/>
    <x v="450"/>
  </r>
  <r>
    <x v="592"/>
    <n v="20260625"/>
    <x v="450"/>
  </r>
  <r>
    <x v="592"/>
    <n v="20260625"/>
    <x v="450"/>
  </r>
  <r>
    <x v="0"/>
    <n v="20260625"/>
    <x v="451"/>
  </r>
  <r>
    <x v="593"/>
    <n v="20260625"/>
    <x v="451"/>
  </r>
  <r>
    <x v="593"/>
    <n v="20260625"/>
    <x v="451"/>
  </r>
  <r>
    <x v="0"/>
    <n v="20260625"/>
    <x v="452"/>
  </r>
  <r>
    <x v="594"/>
    <n v="20260625"/>
    <x v="452"/>
  </r>
  <r>
    <x v="594"/>
    <n v="20260625"/>
    <x v="452"/>
  </r>
  <r>
    <x v="0"/>
    <n v="20260625"/>
    <x v="453"/>
  </r>
  <r>
    <x v="595"/>
    <n v="20260625"/>
    <x v="453"/>
  </r>
  <r>
    <x v="595"/>
    <n v="20260625"/>
    <x v="453"/>
  </r>
  <r>
    <x v="0"/>
    <n v="20260625"/>
    <x v="454"/>
  </r>
  <r>
    <x v="596"/>
    <n v="20260625"/>
    <x v="454"/>
  </r>
  <r>
    <x v="596"/>
    <n v="20260625"/>
    <x v="454"/>
  </r>
  <r>
    <x v="597"/>
    <n v="20260625"/>
    <x v="454"/>
  </r>
  <r>
    <x v="597"/>
    <n v="20260625"/>
    <x v="454"/>
  </r>
  <r>
    <x v="597"/>
    <n v="20260625"/>
    <x v="454"/>
  </r>
  <r>
    <x v="0"/>
    <n v="20260625"/>
    <x v="455"/>
  </r>
  <r>
    <x v="598"/>
    <n v="20260625"/>
    <x v="455"/>
  </r>
  <r>
    <x v="598"/>
    <n v="20260625"/>
    <x v="455"/>
  </r>
  <r>
    <x v="0"/>
    <n v="20260625"/>
    <x v="456"/>
  </r>
  <r>
    <x v="599"/>
    <n v="20260625"/>
    <x v="456"/>
  </r>
  <r>
    <x v="599"/>
    <n v="20260625"/>
    <x v="456"/>
  </r>
  <r>
    <x v="0"/>
    <n v="20260625"/>
    <x v="457"/>
  </r>
  <r>
    <x v="600"/>
    <n v="20260625"/>
    <x v="457"/>
  </r>
  <r>
    <x v="600"/>
    <n v="20260625"/>
    <x v="457"/>
  </r>
  <r>
    <x v="0"/>
    <n v="20260625"/>
    <x v="458"/>
  </r>
  <r>
    <x v="601"/>
    <n v="20260625"/>
    <x v="458"/>
  </r>
  <r>
    <x v="601"/>
    <n v="20260625"/>
    <x v="458"/>
  </r>
  <r>
    <x v="0"/>
    <n v="20260625"/>
    <x v="459"/>
  </r>
  <r>
    <x v="602"/>
    <n v="20260625"/>
    <x v="459"/>
  </r>
  <r>
    <x v="602"/>
    <n v="20260625"/>
    <x v="459"/>
  </r>
  <r>
    <x v="603"/>
    <n v="20260625"/>
    <x v="459"/>
  </r>
  <r>
    <x v="603"/>
    <n v="20260625"/>
    <x v="459"/>
  </r>
  <r>
    <x v="603"/>
    <n v="20260625"/>
    <x v="459"/>
  </r>
  <r>
    <x v="0"/>
    <n v="20260625"/>
    <x v="460"/>
  </r>
  <r>
    <x v="604"/>
    <n v="20260625"/>
    <x v="460"/>
  </r>
  <r>
    <x v="604"/>
    <n v="20260625"/>
    <x v="460"/>
  </r>
  <r>
    <x v="0"/>
    <n v="20260625"/>
    <x v="461"/>
  </r>
  <r>
    <x v="605"/>
    <n v="20260625"/>
    <x v="461"/>
  </r>
  <r>
    <x v="605"/>
    <n v="20260625"/>
    <x v="461"/>
  </r>
  <r>
    <x v="0"/>
    <n v="20260625"/>
    <x v="462"/>
  </r>
  <r>
    <x v="606"/>
    <n v="20260625"/>
    <x v="462"/>
  </r>
  <r>
    <x v="606"/>
    <n v="20260625"/>
    <x v="462"/>
  </r>
  <r>
    <x v="0"/>
    <n v="20260625"/>
    <x v="463"/>
  </r>
  <r>
    <x v="607"/>
    <n v="20260625"/>
    <x v="463"/>
  </r>
  <r>
    <x v="607"/>
    <n v="20260625"/>
    <x v="463"/>
  </r>
  <r>
    <x v="0"/>
    <n v="20260626"/>
    <x v="464"/>
  </r>
  <r>
    <x v="0"/>
    <n v="20260626"/>
    <x v="464"/>
  </r>
  <r>
    <x v="608"/>
    <n v="20260626"/>
    <x v="464"/>
  </r>
  <r>
    <x v="608"/>
    <n v="20260626"/>
    <x v="464"/>
  </r>
  <r>
    <x v="609"/>
    <n v="20260626"/>
    <x v="464"/>
  </r>
  <r>
    <x v="609"/>
    <n v="20260626"/>
    <x v="464"/>
  </r>
  <r>
    <x v="609"/>
    <n v="20260626"/>
    <x v="464"/>
  </r>
  <r>
    <x v="0"/>
    <n v="20260626"/>
    <x v="465"/>
  </r>
  <r>
    <x v="610"/>
    <n v="20260626"/>
    <x v="465"/>
  </r>
  <r>
    <x v="610"/>
    <n v="20260626"/>
    <x v="465"/>
  </r>
  <r>
    <x v="0"/>
    <n v="20260626"/>
    <x v="466"/>
  </r>
  <r>
    <x v="0"/>
    <n v="20260626"/>
    <x v="466"/>
  </r>
  <r>
    <x v="611"/>
    <n v="20260626"/>
    <x v="466"/>
  </r>
  <r>
    <x v="611"/>
    <n v="20260626"/>
    <x v="466"/>
  </r>
  <r>
    <x v="612"/>
    <n v="20260626"/>
    <x v="466"/>
  </r>
  <r>
    <x v="612"/>
    <n v="20260626"/>
    <x v="466"/>
  </r>
  <r>
    <x v="612"/>
    <n v="20260626"/>
    <x v="466"/>
  </r>
  <r>
    <x v="0"/>
    <n v="20260626"/>
    <x v="467"/>
  </r>
  <r>
    <x v="0"/>
    <n v="20260626"/>
    <x v="467"/>
  </r>
  <r>
    <x v="613"/>
    <n v="20260626"/>
    <x v="467"/>
  </r>
  <r>
    <x v="613"/>
    <n v="20260626"/>
    <x v="467"/>
  </r>
  <r>
    <x v="0"/>
    <n v="20260626"/>
    <x v="468"/>
  </r>
  <r>
    <x v="614"/>
    <n v="20260626"/>
    <x v="468"/>
  </r>
  <r>
    <x v="614"/>
    <n v="20260626"/>
    <x v="468"/>
  </r>
  <r>
    <x v="0"/>
    <n v="20260626"/>
    <x v="469"/>
  </r>
  <r>
    <x v="615"/>
    <n v="20260626"/>
    <x v="469"/>
  </r>
  <r>
    <x v="615"/>
    <n v="20260626"/>
    <x v="469"/>
  </r>
  <r>
    <x v="0"/>
    <n v="20260626"/>
    <x v="470"/>
  </r>
  <r>
    <x v="616"/>
    <n v="20260626"/>
    <x v="470"/>
  </r>
  <r>
    <x v="616"/>
    <n v="20260626"/>
    <x v="470"/>
  </r>
  <r>
    <x v="0"/>
    <n v="20260626"/>
    <x v="471"/>
  </r>
  <r>
    <x v="617"/>
    <n v="20260626"/>
    <x v="471"/>
  </r>
  <r>
    <x v="617"/>
    <n v="20260626"/>
    <x v="471"/>
  </r>
  <r>
    <x v="0"/>
    <n v="20260626"/>
    <x v="472"/>
  </r>
  <r>
    <x v="618"/>
    <n v="20260626"/>
    <x v="472"/>
  </r>
  <r>
    <x v="618"/>
    <n v="20260626"/>
    <x v="472"/>
  </r>
  <r>
    <x v="0"/>
    <n v="20260626"/>
    <x v="473"/>
  </r>
  <r>
    <x v="619"/>
    <n v="20260626"/>
    <x v="473"/>
  </r>
  <r>
    <x v="619"/>
    <n v="20260626"/>
    <x v="473"/>
  </r>
  <r>
    <x v="620"/>
    <n v="20260626"/>
    <x v="473"/>
  </r>
  <r>
    <x v="620"/>
    <n v="20260626"/>
    <x v="473"/>
  </r>
  <r>
    <x v="620"/>
    <n v="20260626"/>
    <x v="473"/>
  </r>
  <r>
    <x v="0"/>
    <n v="20260626"/>
    <x v="474"/>
  </r>
  <r>
    <x v="621"/>
    <n v="20260626"/>
    <x v="474"/>
  </r>
  <r>
    <x v="621"/>
    <n v="20260626"/>
    <x v="474"/>
  </r>
  <r>
    <x v="0"/>
    <n v="20260626"/>
    <x v="475"/>
  </r>
  <r>
    <x v="0"/>
    <n v="20260626"/>
    <x v="475"/>
  </r>
  <r>
    <x v="622"/>
    <n v="20260626"/>
    <x v="475"/>
  </r>
  <r>
    <x v="622"/>
    <n v="20260626"/>
    <x v="475"/>
  </r>
  <r>
    <x v="0"/>
    <n v="20260626"/>
    <x v="476"/>
  </r>
  <r>
    <x v="623"/>
    <n v="20260626"/>
    <x v="476"/>
  </r>
  <r>
    <x v="623"/>
    <n v="20260626"/>
    <x v="476"/>
  </r>
  <r>
    <x v="0"/>
    <n v="20260626"/>
    <x v="477"/>
  </r>
  <r>
    <x v="624"/>
    <n v="20260626"/>
    <x v="477"/>
  </r>
  <r>
    <x v="624"/>
    <n v="20260626"/>
    <x v="477"/>
  </r>
  <r>
    <x v="0"/>
    <n v="20260626"/>
    <x v="478"/>
  </r>
  <r>
    <x v="625"/>
    <n v="20260626"/>
    <x v="478"/>
  </r>
  <r>
    <x v="625"/>
    <n v="20260626"/>
    <x v="478"/>
  </r>
  <r>
    <x v="0"/>
    <n v="20260626"/>
    <x v="479"/>
  </r>
  <r>
    <x v="626"/>
    <n v="20260626"/>
    <x v="479"/>
  </r>
  <r>
    <x v="626"/>
    <n v="20260626"/>
    <x v="479"/>
  </r>
  <r>
    <x v="627"/>
    <n v="20260626"/>
    <x v="479"/>
  </r>
  <r>
    <x v="627"/>
    <n v="20260626"/>
    <x v="479"/>
  </r>
  <r>
    <x v="627"/>
    <n v="20260626"/>
    <x v="479"/>
  </r>
  <r>
    <x v="0"/>
    <n v="20260626"/>
    <x v="480"/>
  </r>
  <r>
    <x v="628"/>
    <n v="20260626"/>
    <x v="480"/>
  </r>
  <r>
    <x v="628"/>
    <n v="20260626"/>
    <x v="480"/>
  </r>
  <r>
    <x v="629"/>
    <n v="20260626"/>
    <x v="480"/>
  </r>
  <r>
    <x v="629"/>
    <n v="20260626"/>
    <x v="480"/>
  </r>
  <r>
    <x v="629"/>
    <n v="20260626"/>
    <x v="480"/>
  </r>
  <r>
    <x v="630"/>
    <n v="20260626"/>
    <x v="480"/>
  </r>
  <r>
    <x v="630"/>
    <n v="20260626"/>
    <x v="480"/>
  </r>
  <r>
    <x v="630"/>
    <n v="20260626"/>
    <x v="480"/>
  </r>
  <r>
    <x v="631"/>
    <n v="20260626"/>
    <x v="480"/>
  </r>
  <r>
    <x v="631"/>
    <n v="20260626"/>
    <x v="480"/>
  </r>
  <r>
    <x v="631"/>
    <n v="20260626"/>
    <x v="480"/>
  </r>
  <r>
    <x v="632"/>
    <n v="20260626"/>
    <x v="480"/>
  </r>
  <r>
    <x v="632"/>
    <n v="20260626"/>
    <x v="480"/>
  </r>
  <r>
    <x v="632"/>
    <n v="20260626"/>
    <x v="480"/>
  </r>
  <r>
    <x v="0"/>
    <n v="20260626"/>
    <x v="481"/>
  </r>
  <r>
    <x v="0"/>
    <n v="20260626"/>
    <x v="481"/>
  </r>
  <r>
    <x v="633"/>
    <n v="20260626"/>
    <x v="481"/>
  </r>
  <r>
    <x v="633"/>
    <n v="20260626"/>
    <x v="481"/>
  </r>
  <r>
    <x v="634"/>
    <n v="20260626"/>
    <x v="481"/>
  </r>
  <r>
    <x v="634"/>
    <n v="20260626"/>
    <x v="481"/>
  </r>
  <r>
    <x v="634"/>
    <n v="20260626"/>
    <x v="481"/>
  </r>
  <r>
    <x v="635"/>
    <n v="20260626"/>
    <x v="481"/>
  </r>
  <r>
    <x v="635"/>
    <n v="20260626"/>
    <x v="481"/>
  </r>
  <r>
    <x v="635"/>
    <n v="20260626"/>
    <x v="481"/>
  </r>
  <r>
    <x v="636"/>
    <n v="20260626"/>
    <x v="481"/>
  </r>
  <r>
    <x v="636"/>
    <n v="20260626"/>
    <x v="481"/>
  </r>
  <r>
    <x v="636"/>
    <n v="20260626"/>
    <x v="481"/>
  </r>
  <r>
    <x v="637"/>
    <n v="20260626"/>
    <x v="481"/>
  </r>
  <r>
    <x v="637"/>
    <n v="20260626"/>
    <x v="481"/>
  </r>
  <r>
    <x v="637"/>
    <n v="20260626"/>
    <x v="481"/>
  </r>
  <r>
    <x v="638"/>
    <n v="20260626"/>
    <x v="481"/>
  </r>
  <r>
    <x v="638"/>
    <n v="20260626"/>
    <x v="481"/>
  </r>
  <r>
    <x v="638"/>
    <n v="20260626"/>
    <x v="481"/>
  </r>
  <r>
    <x v="639"/>
    <n v="20260626"/>
    <x v="481"/>
  </r>
  <r>
    <x v="639"/>
    <n v="20260626"/>
    <x v="481"/>
  </r>
  <r>
    <x v="639"/>
    <n v="20260626"/>
    <x v="481"/>
  </r>
  <r>
    <x v="640"/>
    <n v="20260626"/>
    <x v="481"/>
  </r>
  <r>
    <x v="640"/>
    <n v="20260626"/>
    <x v="481"/>
  </r>
  <r>
    <x v="640"/>
    <n v="20260626"/>
    <x v="481"/>
  </r>
  <r>
    <x v="641"/>
    <n v="20260626"/>
    <x v="481"/>
  </r>
  <r>
    <x v="641"/>
    <n v="20260626"/>
    <x v="481"/>
  </r>
  <r>
    <x v="641"/>
    <n v="20260626"/>
    <x v="481"/>
  </r>
  <r>
    <x v="642"/>
    <n v="20260626"/>
    <x v="481"/>
  </r>
  <r>
    <x v="642"/>
    <n v="20260626"/>
    <x v="481"/>
  </r>
  <r>
    <x v="642"/>
    <n v="20260626"/>
    <x v="481"/>
  </r>
  <r>
    <x v="0"/>
    <n v="20260626"/>
    <x v="482"/>
  </r>
  <r>
    <x v="643"/>
    <n v="20260626"/>
    <x v="482"/>
  </r>
  <r>
    <x v="643"/>
    <n v="20260626"/>
    <x v="482"/>
  </r>
  <r>
    <x v="0"/>
    <n v="20260626"/>
    <x v="483"/>
  </r>
  <r>
    <x v="644"/>
    <n v="20260626"/>
    <x v="483"/>
  </r>
  <r>
    <x v="644"/>
    <n v="20260626"/>
    <x v="483"/>
  </r>
  <r>
    <x v="645"/>
    <n v="20260626"/>
    <x v="483"/>
  </r>
  <r>
    <x v="645"/>
    <n v="20260626"/>
    <x v="483"/>
  </r>
  <r>
    <x v="645"/>
    <n v="20260626"/>
    <x v="483"/>
  </r>
  <r>
    <x v="0"/>
    <n v="20260626"/>
    <x v="484"/>
  </r>
  <r>
    <x v="646"/>
    <n v="20260626"/>
    <x v="484"/>
  </r>
  <r>
    <x v="646"/>
    <n v="20260626"/>
    <x v="484"/>
  </r>
  <r>
    <x v="0"/>
    <n v="20260627"/>
    <x v="485"/>
  </r>
  <r>
    <x v="647"/>
    <n v="20260627"/>
    <x v="485"/>
  </r>
  <r>
    <x v="647"/>
    <n v="20260627"/>
    <x v="485"/>
  </r>
  <r>
    <x v="0"/>
    <n v="20260629"/>
    <x v="486"/>
  </r>
  <r>
    <x v="648"/>
    <n v="20260629"/>
    <x v="486"/>
  </r>
  <r>
    <x v="648"/>
    <n v="20260629"/>
    <x v="486"/>
  </r>
  <r>
    <x v="649"/>
    <n v="20260629"/>
    <x v="486"/>
  </r>
  <r>
    <x v="649"/>
    <n v="20260629"/>
    <x v="486"/>
  </r>
  <r>
    <x v="649"/>
    <n v="20260629"/>
    <x v="486"/>
  </r>
  <r>
    <x v="0"/>
    <n v="20260629"/>
    <x v="487"/>
  </r>
  <r>
    <x v="650"/>
    <n v="20260629"/>
    <x v="487"/>
  </r>
  <r>
    <x v="650"/>
    <n v="20260629"/>
    <x v="487"/>
  </r>
  <r>
    <x v="651"/>
    <n v="20260629"/>
    <x v="487"/>
  </r>
  <r>
    <x v="651"/>
    <n v="20260629"/>
    <x v="487"/>
  </r>
  <r>
    <x v="651"/>
    <n v="20260629"/>
    <x v="487"/>
  </r>
  <r>
    <x v="0"/>
    <n v="20260629"/>
    <x v="488"/>
  </r>
  <r>
    <x v="652"/>
    <n v="20260629"/>
    <x v="488"/>
  </r>
  <r>
    <x v="652"/>
    <n v="20260629"/>
    <x v="488"/>
  </r>
  <r>
    <x v="0"/>
    <n v="20260629"/>
    <x v="489"/>
  </r>
  <r>
    <x v="653"/>
    <n v="20260629"/>
    <x v="489"/>
  </r>
  <r>
    <x v="653"/>
    <n v="20260629"/>
    <x v="489"/>
  </r>
  <r>
    <x v="0"/>
    <n v="20260629"/>
    <x v="490"/>
  </r>
  <r>
    <x v="654"/>
    <n v="20260629"/>
    <x v="490"/>
  </r>
  <r>
    <x v="654"/>
    <n v="20260629"/>
    <x v="490"/>
  </r>
  <r>
    <x v="0"/>
    <n v="20260629"/>
    <x v="491"/>
  </r>
  <r>
    <x v="655"/>
    <n v="20260629"/>
    <x v="491"/>
  </r>
  <r>
    <x v="655"/>
    <n v="20260629"/>
    <x v="491"/>
  </r>
  <r>
    <x v="0"/>
    <n v="20260629"/>
    <x v="492"/>
  </r>
  <r>
    <x v="656"/>
    <n v="20260629"/>
    <x v="492"/>
  </r>
  <r>
    <x v="656"/>
    <n v="20260629"/>
    <x v="492"/>
  </r>
  <r>
    <x v="0"/>
    <n v="20260629"/>
    <x v="493"/>
  </r>
  <r>
    <x v="657"/>
    <n v="20260629"/>
    <x v="493"/>
  </r>
  <r>
    <x v="657"/>
    <n v="20260629"/>
    <x v="493"/>
  </r>
  <r>
    <x v="0"/>
    <n v="20260629"/>
    <x v="494"/>
  </r>
  <r>
    <x v="658"/>
    <n v="20260629"/>
    <x v="494"/>
  </r>
  <r>
    <x v="658"/>
    <n v="20260629"/>
    <x v="494"/>
  </r>
  <r>
    <x v="0"/>
    <n v="20260629"/>
    <x v="495"/>
  </r>
  <r>
    <x v="659"/>
    <n v="20260629"/>
    <x v="495"/>
  </r>
  <r>
    <x v="659"/>
    <n v="20260629"/>
    <x v="495"/>
  </r>
  <r>
    <x v="660"/>
    <n v="20260629"/>
    <x v="495"/>
  </r>
  <r>
    <x v="660"/>
    <n v="20260629"/>
    <x v="495"/>
  </r>
  <r>
    <x v="660"/>
    <n v="20260629"/>
    <x v="495"/>
  </r>
  <r>
    <x v="661"/>
    <n v="20260629"/>
    <x v="495"/>
  </r>
  <r>
    <x v="661"/>
    <n v="20260629"/>
    <x v="495"/>
  </r>
  <r>
    <x v="661"/>
    <n v="20260629"/>
    <x v="495"/>
  </r>
  <r>
    <x v="662"/>
    <n v="20260629"/>
    <x v="495"/>
  </r>
  <r>
    <x v="662"/>
    <n v="20260629"/>
    <x v="495"/>
  </r>
  <r>
    <x v="662"/>
    <n v="20260629"/>
    <x v="495"/>
  </r>
  <r>
    <x v="0"/>
    <n v="20260629"/>
    <x v="496"/>
  </r>
  <r>
    <x v="663"/>
    <n v="20260629"/>
    <x v="496"/>
  </r>
  <r>
    <x v="663"/>
    <n v="20260629"/>
    <x v="496"/>
  </r>
  <r>
    <x v="0"/>
    <n v="20260630"/>
    <x v="497"/>
  </r>
  <r>
    <x v="664"/>
    <n v="20260630"/>
    <x v="497"/>
  </r>
  <r>
    <x v="664"/>
    <n v="20260630"/>
    <x v="497"/>
  </r>
  <r>
    <x v="0"/>
    <n v="20260630"/>
    <x v="498"/>
  </r>
  <r>
    <x v="665"/>
    <n v="20260630"/>
    <x v="498"/>
  </r>
  <r>
    <x v="665"/>
    <n v="20260630"/>
    <x v="498"/>
  </r>
  <r>
    <x v="0"/>
    <n v="20260630"/>
    <x v="499"/>
  </r>
  <r>
    <x v="666"/>
    <n v="20260630"/>
    <x v="499"/>
  </r>
  <r>
    <x v="666"/>
    <n v="20260630"/>
    <x v="499"/>
  </r>
  <r>
    <x v="0"/>
    <n v="20260630"/>
    <x v="500"/>
  </r>
  <r>
    <x v="667"/>
    <n v="20260630"/>
    <x v="500"/>
  </r>
  <r>
    <x v="667"/>
    <n v="20260630"/>
    <x v="500"/>
  </r>
  <r>
    <x v="0"/>
    <n v="20260630"/>
    <x v="501"/>
  </r>
  <r>
    <x v="668"/>
    <n v="20260630"/>
    <x v="501"/>
  </r>
  <r>
    <x v="668"/>
    <n v="20260630"/>
    <x v="501"/>
  </r>
  <r>
    <x v="0"/>
    <n v="20260630"/>
    <x v="502"/>
  </r>
  <r>
    <x v="669"/>
    <n v="20260630"/>
    <x v="502"/>
  </r>
  <r>
    <x v="669"/>
    <n v="20260630"/>
    <x v="502"/>
  </r>
  <r>
    <x v="0"/>
    <n v="20260630"/>
    <x v="503"/>
  </r>
  <r>
    <x v="670"/>
    <n v="20260630"/>
    <x v="503"/>
  </r>
  <r>
    <x v="670"/>
    <n v="20260630"/>
    <x v="503"/>
  </r>
  <r>
    <x v="0"/>
    <n v="20260630"/>
    <x v="504"/>
  </r>
  <r>
    <x v="671"/>
    <n v="20260630"/>
    <x v="504"/>
  </r>
  <r>
    <x v="671"/>
    <n v="20260630"/>
    <x v="504"/>
  </r>
  <r>
    <x v="0"/>
    <n v="20260630"/>
    <x v="505"/>
  </r>
  <r>
    <x v="672"/>
    <n v="20260630"/>
    <x v="505"/>
  </r>
  <r>
    <x v="672"/>
    <n v="20260630"/>
    <x v="505"/>
  </r>
  <r>
    <x v="0"/>
    <n v="20260630"/>
    <x v="506"/>
  </r>
  <r>
    <x v="673"/>
    <n v="20260630"/>
    <x v="506"/>
  </r>
  <r>
    <x v="673"/>
    <n v="20260630"/>
    <x v="506"/>
  </r>
  <r>
    <x v="0"/>
    <n v="20260630"/>
    <x v="507"/>
  </r>
  <r>
    <x v="674"/>
    <n v="20260630"/>
    <x v="507"/>
  </r>
  <r>
    <x v="674"/>
    <n v="20260630"/>
    <x v="507"/>
  </r>
  <r>
    <x v="0"/>
    <n v="20260630"/>
    <x v="508"/>
  </r>
  <r>
    <x v="675"/>
    <n v="20260630"/>
    <x v="508"/>
  </r>
  <r>
    <x v="675"/>
    <n v="20260630"/>
    <x v="508"/>
  </r>
  <r>
    <x v="0"/>
    <n v="20260630"/>
    <x v="509"/>
  </r>
  <r>
    <x v="676"/>
    <n v="20260630"/>
    <x v="509"/>
  </r>
  <r>
    <x v="676"/>
    <n v="20260630"/>
    <x v="509"/>
  </r>
  <r>
    <x v="0"/>
    <n v="20260630"/>
    <x v="510"/>
  </r>
  <r>
    <x v="677"/>
    <n v="20260630"/>
    <x v="510"/>
  </r>
  <r>
    <x v="677"/>
    <n v="20260630"/>
    <x v="510"/>
  </r>
  <r>
    <x v="0"/>
    <n v="20260630"/>
    <x v="511"/>
  </r>
  <r>
    <x v="678"/>
    <n v="20260630"/>
    <x v="511"/>
  </r>
  <r>
    <x v="678"/>
    <n v="20260630"/>
    <x v="511"/>
  </r>
  <r>
    <x v="0"/>
    <n v="20260630"/>
    <x v="512"/>
  </r>
  <r>
    <x v="0"/>
    <n v="20260630"/>
    <x v="512"/>
  </r>
  <r>
    <x v="679"/>
    <n v="20260630"/>
    <x v="512"/>
  </r>
  <r>
    <x v="679"/>
    <n v="20260630"/>
    <x v="512"/>
  </r>
  <r>
    <x v="680"/>
    <n v="20260630"/>
    <x v="512"/>
  </r>
  <r>
    <x v="680"/>
    <n v="20260630"/>
    <x v="512"/>
  </r>
  <r>
    <x v="680"/>
    <n v="20260630"/>
    <x v="512"/>
  </r>
  <r>
    <x v="681"/>
    <n v="20260630"/>
    <x v="512"/>
  </r>
  <r>
    <x v="681"/>
    <n v="20260630"/>
    <x v="512"/>
  </r>
  <r>
    <x v="681"/>
    <n v="20260630"/>
    <x v="512"/>
  </r>
  <r>
    <x v="682"/>
    <n v="20260630"/>
    <x v="512"/>
  </r>
  <r>
    <x v="682"/>
    <n v="20260630"/>
    <x v="512"/>
  </r>
  <r>
    <x v="682"/>
    <n v="20260630"/>
    <x v="512"/>
  </r>
  <r>
    <x v="683"/>
    <n v="20260630"/>
    <x v="512"/>
  </r>
  <r>
    <x v="683"/>
    <n v="20260630"/>
    <x v="512"/>
  </r>
  <r>
    <x v="683"/>
    <n v="20260630"/>
    <x v="512"/>
  </r>
  <r>
    <x v="684"/>
    <n v="20260630"/>
    <x v="512"/>
  </r>
  <r>
    <x v="684"/>
    <n v="20260630"/>
    <x v="512"/>
  </r>
  <r>
    <x v="684"/>
    <n v="20260630"/>
    <x v="512"/>
  </r>
  <r>
    <x v="685"/>
    <n v="20260630"/>
    <x v="512"/>
  </r>
  <r>
    <x v="685"/>
    <n v="20260630"/>
    <x v="512"/>
  </r>
  <r>
    <x v="685"/>
    <n v="20260630"/>
    <x v="512"/>
  </r>
  <r>
    <x v="0"/>
    <n v="20260630"/>
    <x v="513"/>
  </r>
  <r>
    <x v="686"/>
    <n v="20260630"/>
    <x v="513"/>
  </r>
  <r>
    <x v="686"/>
    <n v="20260630"/>
    <x v="513"/>
  </r>
  <r>
    <x v="687"/>
    <m/>
    <x v="514"/>
  </r>
  <r>
    <x v="687"/>
    <m/>
    <x v="514"/>
  </r>
  <r>
    <x v="687"/>
    <m/>
    <x v="514"/>
  </r>
  <r>
    <x v="687"/>
    <m/>
    <x v="514"/>
  </r>
  <r>
    <x v="687"/>
    <m/>
    <x v="514"/>
  </r>
</pivotCacheRecords>
</file>

<file path=xl/pivotCache/pivotCacheRecords3.xml><?xml version="1.0" encoding="utf-8"?>
<pivotCacheRecords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count="2079">
  <r>
    <x v="0"/>
    <n v="202606"/>
    <n v="51"/>
    <n v="1085442"/>
    <s v="'03814314  "/>
    <s v="'03814314  "/>
    <s v="EXP"/>
    <s v="'                "/>
    <n v="0"/>
    <s v="E00000000000000"/>
    <s v="   "/>
    <n v="0"/>
    <x v="0"/>
    <n v="422.52"/>
  </r>
  <r>
    <x v="1"/>
    <n v="202606"/>
    <n v="51"/>
    <n v="1085442"/>
    <s v="'03814314  "/>
    <s v="'03814314  "/>
    <s v="ENV"/>
    <s v="'                "/>
    <n v="20260601"/>
    <s v="E20260601123351"/>
    <s v="J18"/>
    <n v="12.7"/>
    <x v="1"/>
    <n v="7.27"/>
  </r>
  <r>
    <x v="1"/>
    <n v="202606"/>
    <n v="51"/>
    <n v="1085442"/>
    <s v="'03814314  "/>
    <s v="'03814314  "/>
    <s v="COL"/>
    <s v="'6343814314751131"/>
    <n v="20260601"/>
    <s v="E20260601123351"/>
    <s v="J18"/>
    <n v="5.4"/>
    <x v="1"/>
    <n v="0"/>
  </r>
  <r>
    <x v="1"/>
    <n v="202606"/>
    <n v="51"/>
    <n v="1085442"/>
    <s v="'03814314  "/>
    <s v="'03814314  "/>
    <s v="CPC"/>
    <s v="'6343814314751131"/>
    <n v="20260601"/>
    <s v="E20260601123351"/>
    <s v="   "/>
    <n v="5.4"/>
    <x v="2"/>
    <n v="0"/>
  </r>
  <r>
    <x v="1"/>
    <n v="202606"/>
    <n v="51"/>
    <n v="1085442"/>
    <s v="'03814314  "/>
    <s v="'03814314  "/>
    <s v="COL"/>
    <s v="'6343814314751148"/>
    <n v="20260601"/>
    <s v="E20260601123351"/>
    <s v="J18"/>
    <n v="7.3"/>
    <x v="1"/>
    <n v="0"/>
  </r>
  <r>
    <x v="1"/>
    <n v="202606"/>
    <n v="51"/>
    <n v="1085442"/>
    <s v="'03814314  "/>
    <s v="'03814314  "/>
    <s v="CPC"/>
    <s v="'6343814314751148"/>
    <n v="20260601"/>
    <s v="E20260601123351"/>
    <s v="   "/>
    <n v="7.3"/>
    <x v="2"/>
    <n v="0"/>
  </r>
  <r>
    <x v="1"/>
    <n v="202606"/>
    <n v="51"/>
    <n v="1085442"/>
    <s v="'03814314  "/>
    <s v="'03814314  "/>
    <s v="CPC"/>
    <s v="'6343814314751148"/>
    <n v="20260601"/>
    <s v="E20260601123351"/>
    <s v="   "/>
    <n v="7.3"/>
    <x v="3"/>
    <n v="1"/>
  </r>
  <r>
    <x v="2"/>
    <n v="202606"/>
    <n v="51"/>
    <n v="1085442"/>
    <s v="'03814314  "/>
    <s v="'03814314  "/>
    <s v="ENV"/>
    <s v="'                "/>
    <n v="20260601"/>
    <s v="E20260601123352"/>
    <s v="J18"/>
    <n v="2.9"/>
    <x v="1"/>
    <n v="4.67"/>
  </r>
  <r>
    <x v="2"/>
    <n v="202606"/>
    <n v="51"/>
    <n v="1085442"/>
    <s v="'03814314  "/>
    <s v="'03814314  "/>
    <s v="COL"/>
    <s v="'6543814314751205"/>
    <n v="20260601"/>
    <s v="E20260601123352"/>
    <s v="J18"/>
    <n v="2.9"/>
    <x v="1"/>
    <n v="0"/>
  </r>
  <r>
    <x v="2"/>
    <n v="202606"/>
    <n v="51"/>
    <n v="1085442"/>
    <s v="'03814314  "/>
    <s v="'03814314  "/>
    <s v="CPC"/>
    <s v="'6543814314751205"/>
    <n v="20260601"/>
    <s v="E20260601123352"/>
    <s v="   "/>
    <n v="2.9"/>
    <x v="2"/>
    <n v="0"/>
  </r>
  <r>
    <x v="3"/>
    <n v="202606"/>
    <n v="51"/>
    <n v="1085442"/>
    <s v="'03814314  "/>
    <s v="'03814314  "/>
    <s v="ENV"/>
    <s v="'                "/>
    <n v="20260601"/>
    <s v="E20260601123353"/>
    <s v="J18"/>
    <n v="22.1"/>
    <x v="1"/>
    <n v="9.8699999999999992"/>
  </r>
  <r>
    <x v="3"/>
    <n v="202606"/>
    <n v="51"/>
    <n v="1085442"/>
    <s v="'03814314  "/>
    <s v="'03814314  "/>
    <s v="COL"/>
    <s v="'7443814314751128"/>
    <n v="20260601"/>
    <s v="E20260601123353"/>
    <s v="J18"/>
    <n v="22.1"/>
    <x v="1"/>
    <n v="0"/>
  </r>
  <r>
    <x v="3"/>
    <n v="202606"/>
    <n v="51"/>
    <n v="1085442"/>
    <s v="'03814314  "/>
    <s v="'03814314  "/>
    <s v="CPC"/>
    <s v="'7443814314751128"/>
    <n v="20260601"/>
    <s v="E20260601123353"/>
    <s v="   "/>
    <n v="22.1"/>
    <x v="2"/>
    <n v="0"/>
  </r>
  <r>
    <x v="3"/>
    <n v="202606"/>
    <n v="51"/>
    <n v="1085442"/>
    <s v="'03814314  "/>
    <s v="'03814314  "/>
    <s v="CPC"/>
    <s v="'7443814314751128"/>
    <n v="20260601"/>
    <s v="E20260601123353"/>
    <s v="   "/>
    <n v="22.1"/>
    <x v="4"/>
    <n v="5"/>
  </r>
  <r>
    <x v="4"/>
    <n v="202606"/>
    <n v="51"/>
    <n v="1085442"/>
    <s v="'03814314  "/>
    <s v="'03814314  "/>
    <s v="ENV"/>
    <s v="'                "/>
    <n v="20260601"/>
    <s v="E20260601123355"/>
    <s v="J18"/>
    <n v="10.4"/>
    <x v="1"/>
    <n v="6.75"/>
  </r>
  <r>
    <x v="4"/>
    <n v="202606"/>
    <n v="51"/>
    <n v="1085442"/>
    <s v="'03814314  "/>
    <s v="'03814314  "/>
    <s v="COL"/>
    <s v="'5643814314751081"/>
    <n v="20260601"/>
    <s v="E20260601123355"/>
    <s v="J18"/>
    <n v="10.4"/>
    <x v="1"/>
    <n v="0"/>
  </r>
  <r>
    <x v="4"/>
    <n v="202606"/>
    <n v="51"/>
    <n v="1085442"/>
    <s v="'03814314  "/>
    <s v="'03814314  "/>
    <s v="CPC"/>
    <s v="'5643814314751081"/>
    <n v="20260601"/>
    <s v="E20260601123355"/>
    <s v="   "/>
    <n v="10.4"/>
    <x v="2"/>
    <n v="0"/>
  </r>
  <r>
    <x v="5"/>
    <n v="202606"/>
    <n v="51"/>
    <n v="1085442"/>
    <s v="'03814314  "/>
    <s v="'03814314  "/>
    <s v="ENV"/>
    <s v="'                "/>
    <n v="20260601"/>
    <s v="E20260601123356"/>
    <s v="J18"/>
    <n v="2.84"/>
    <x v="1"/>
    <n v="4.67"/>
  </r>
  <r>
    <x v="5"/>
    <n v="202606"/>
    <n v="51"/>
    <n v="1085442"/>
    <s v="'03814314  "/>
    <s v="'03814314  "/>
    <s v="COL"/>
    <s v="'9343814314751052"/>
    <n v="20260601"/>
    <s v="E20260601123356"/>
    <s v="J18"/>
    <n v="2.84"/>
    <x v="1"/>
    <n v="0"/>
  </r>
  <r>
    <x v="5"/>
    <n v="202606"/>
    <n v="51"/>
    <n v="1085442"/>
    <s v="'03814314  "/>
    <s v="'03814314  "/>
    <s v="CPC"/>
    <s v="'9343814314751052"/>
    <n v="20260601"/>
    <s v="E20260601123356"/>
    <s v="   "/>
    <n v="2.84"/>
    <x v="2"/>
    <n v="0"/>
  </r>
  <r>
    <x v="6"/>
    <n v="202606"/>
    <n v="51"/>
    <n v="1085442"/>
    <s v="'03814314  "/>
    <s v="'03814314  "/>
    <s v="ENV"/>
    <s v="'                "/>
    <n v="20260601"/>
    <s v="E20260601123357"/>
    <s v="J18"/>
    <n v="3.2"/>
    <x v="1"/>
    <n v="4.93"/>
  </r>
  <r>
    <x v="6"/>
    <n v="202606"/>
    <n v="51"/>
    <n v="1085442"/>
    <s v="'03814314  "/>
    <s v="'03814314  "/>
    <s v="COL"/>
    <s v="'7543814314751091"/>
    <n v="20260601"/>
    <s v="E20260601123357"/>
    <s v="J18"/>
    <n v="3.2"/>
    <x v="1"/>
    <n v="0"/>
  </r>
  <r>
    <x v="6"/>
    <n v="202606"/>
    <n v="51"/>
    <n v="1085442"/>
    <s v="'03814314  "/>
    <s v="'03814314  "/>
    <s v="CPC"/>
    <s v="'7543814314751091"/>
    <n v="20260601"/>
    <s v="E20260601123357"/>
    <s v="   "/>
    <n v="3.2"/>
    <x v="2"/>
    <n v="0"/>
  </r>
  <r>
    <x v="7"/>
    <n v="202606"/>
    <n v="51"/>
    <n v="1085442"/>
    <s v="'03814314  "/>
    <s v="'03814314  "/>
    <s v="ENV"/>
    <s v="'                "/>
    <n v="20260601"/>
    <s v="E20260601123358"/>
    <s v="J18"/>
    <n v="10"/>
    <x v="1"/>
    <n v="6.49"/>
  </r>
  <r>
    <x v="7"/>
    <n v="202606"/>
    <n v="51"/>
    <n v="1085442"/>
    <s v="'03814314  "/>
    <s v="'03814314  "/>
    <s v="COL"/>
    <s v="'9443814314751175"/>
    <n v="20260601"/>
    <s v="E20260601123358"/>
    <s v="J18"/>
    <n v="5.3"/>
    <x v="1"/>
    <n v="0"/>
  </r>
  <r>
    <x v="7"/>
    <n v="202606"/>
    <n v="51"/>
    <n v="1085442"/>
    <s v="'03814314  "/>
    <s v="'03814314  "/>
    <s v="CPC"/>
    <s v="'9443814314751175"/>
    <n v="20260601"/>
    <s v="E20260601123358"/>
    <s v="   "/>
    <n v="5.3"/>
    <x v="2"/>
    <n v="0"/>
  </r>
  <r>
    <x v="7"/>
    <n v="202606"/>
    <n v="51"/>
    <n v="1085442"/>
    <s v="'03814314  "/>
    <s v="'03814314  "/>
    <s v="COL"/>
    <s v="'9443814314751187"/>
    <n v="20260601"/>
    <s v="E20260601123358"/>
    <s v="J18"/>
    <n v="4.7"/>
    <x v="1"/>
    <n v="0"/>
  </r>
  <r>
    <x v="7"/>
    <n v="202606"/>
    <n v="51"/>
    <n v="1085442"/>
    <s v="'03814314  "/>
    <s v="'03814314  "/>
    <s v="CPC"/>
    <s v="'9443814314751187"/>
    <n v="20260601"/>
    <s v="E20260601123358"/>
    <s v="   "/>
    <n v="4.7"/>
    <x v="2"/>
    <n v="0"/>
  </r>
  <r>
    <x v="7"/>
    <n v="202606"/>
    <n v="51"/>
    <n v="1085442"/>
    <s v="'03814314  "/>
    <s v="'03814314  "/>
    <s v="CPC"/>
    <s v="'9443814314751187"/>
    <n v="20260601"/>
    <s v="E20260601123358"/>
    <s v="   "/>
    <n v="4.7"/>
    <x v="3"/>
    <n v="1"/>
  </r>
  <r>
    <x v="8"/>
    <n v="202606"/>
    <n v="51"/>
    <n v="1085442"/>
    <s v="'03814314  "/>
    <s v="'03814314  "/>
    <s v="ENV"/>
    <s v="'                "/>
    <n v="20260601"/>
    <s v="E20260601123359"/>
    <s v="J18"/>
    <n v="6.8"/>
    <x v="1"/>
    <n v="5.71"/>
  </r>
  <r>
    <x v="8"/>
    <n v="202606"/>
    <n v="51"/>
    <n v="1085442"/>
    <s v="'03814314  "/>
    <s v="'03814314  "/>
    <s v="COL"/>
    <s v="'2543814314751261"/>
    <n v="20260601"/>
    <s v="E20260601123359"/>
    <s v="J18"/>
    <n v="6.8"/>
    <x v="1"/>
    <n v="0"/>
  </r>
  <r>
    <x v="8"/>
    <n v="202606"/>
    <n v="51"/>
    <n v="1085442"/>
    <s v="'03814314  "/>
    <s v="'03814314  "/>
    <s v="CPC"/>
    <s v="'2543814314751261"/>
    <n v="20260601"/>
    <s v="E20260601123359"/>
    <s v="   "/>
    <n v="6.8"/>
    <x v="2"/>
    <n v="0"/>
  </r>
  <r>
    <x v="9"/>
    <n v="202606"/>
    <n v="51"/>
    <n v="1085442"/>
    <s v="'03814314  "/>
    <s v="'03814314  "/>
    <s v="ENV"/>
    <s v="'                "/>
    <n v="20260601"/>
    <s v="E20260601123361"/>
    <s v="J18"/>
    <n v="6.8"/>
    <x v="1"/>
    <n v="5.71"/>
  </r>
  <r>
    <x v="9"/>
    <n v="202606"/>
    <n v="51"/>
    <n v="1085442"/>
    <s v="'03814314  "/>
    <s v="'03814314  "/>
    <s v="COL"/>
    <s v="'8043814314751285"/>
    <n v="20260601"/>
    <s v="E20260601123361"/>
    <s v="J18"/>
    <n v="6.8"/>
    <x v="1"/>
    <n v="0"/>
  </r>
  <r>
    <x v="9"/>
    <n v="202606"/>
    <n v="51"/>
    <n v="1085442"/>
    <s v="'03814314  "/>
    <s v="'03814314  "/>
    <s v="CPC"/>
    <s v="'8043814314751285"/>
    <n v="20260601"/>
    <s v="E20260601123361"/>
    <s v="   "/>
    <n v="6.8"/>
    <x v="2"/>
    <n v="0"/>
  </r>
  <r>
    <x v="10"/>
    <n v="202606"/>
    <n v="51"/>
    <n v="1085442"/>
    <s v="'03814314  "/>
    <s v="'03814314  "/>
    <s v="ENV"/>
    <s v="'                "/>
    <n v="20260601"/>
    <s v="E20260601123362"/>
    <s v="J18"/>
    <n v="2.9"/>
    <x v="1"/>
    <n v="4.67"/>
  </r>
  <r>
    <x v="10"/>
    <n v="202606"/>
    <n v="51"/>
    <n v="1085442"/>
    <s v="'03814314  "/>
    <s v="'03814314  "/>
    <s v="COL"/>
    <s v="'7143814314751103"/>
    <n v="20260601"/>
    <s v="E20260601123362"/>
    <s v="J18"/>
    <n v="2.9"/>
    <x v="1"/>
    <n v="0"/>
  </r>
  <r>
    <x v="10"/>
    <n v="202606"/>
    <n v="51"/>
    <n v="1085442"/>
    <s v="'03814314  "/>
    <s v="'03814314  "/>
    <s v="CPC"/>
    <s v="'7143814314751103"/>
    <n v="20260601"/>
    <s v="E20260601123362"/>
    <s v="   "/>
    <n v="2.9"/>
    <x v="2"/>
    <n v="0"/>
  </r>
  <r>
    <x v="11"/>
    <n v="202606"/>
    <n v="51"/>
    <n v="1085442"/>
    <s v="'03814314  "/>
    <s v="'03814314  "/>
    <s v="ENV"/>
    <s v="'                "/>
    <n v="20260601"/>
    <s v="E20260601123364"/>
    <s v="J18"/>
    <n v="2.9"/>
    <x v="1"/>
    <n v="4.67"/>
  </r>
  <r>
    <x v="11"/>
    <n v="202606"/>
    <n v="51"/>
    <n v="1085442"/>
    <s v="'03814314  "/>
    <s v="'03814314  "/>
    <s v="COL"/>
    <s v="'6343814314751230"/>
    <n v="20260601"/>
    <s v="E20260601123364"/>
    <s v="J18"/>
    <n v="2.9"/>
    <x v="1"/>
    <n v="0"/>
  </r>
  <r>
    <x v="11"/>
    <n v="202606"/>
    <n v="51"/>
    <n v="1085442"/>
    <s v="'03814314  "/>
    <s v="'03814314  "/>
    <s v="CPC"/>
    <s v="'6343814314751230"/>
    <n v="20260601"/>
    <s v="E20260601123364"/>
    <s v="   "/>
    <n v="2.9"/>
    <x v="2"/>
    <n v="0"/>
  </r>
  <r>
    <x v="12"/>
    <n v="202606"/>
    <n v="51"/>
    <n v="1085442"/>
    <s v="'03814314  "/>
    <s v="'03814314  "/>
    <s v="ENV"/>
    <s v="'                "/>
    <n v="20260601"/>
    <s v="E20260601123366"/>
    <s v="J18"/>
    <n v="3.6"/>
    <x v="1"/>
    <n v="4.93"/>
  </r>
  <r>
    <x v="12"/>
    <n v="202606"/>
    <n v="51"/>
    <n v="1085442"/>
    <s v="'03814314  "/>
    <s v="'03814314  "/>
    <s v="COL"/>
    <s v="'7543814314751190"/>
    <n v="20260601"/>
    <s v="E20260601123366"/>
    <s v="J18"/>
    <n v="3.6"/>
    <x v="1"/>
    <n v="0"/>
  </r>
  <r>
    <x v="12"/>
    <n v="202606"/>
    <n v="51"/>
    <n v="1085442"/>
    <s v="'03814314  "/>
    <s v="'03814314  "/>
    <s v="CPC"/>
    <s v="'7543814314751190"/>
    <n v="20260601"/>
    <s v="E20260601123366"/>
    <s v="   "/>
    <n v="3.6"/>
    <x v="2"/>
    <n v="0"/>
  </r>
  <r>
    <x v="13"/>
    <n v="202606"/>
    <n v="51"/>
    <n v="1085442"/>
    <s v="'03814314  "/>
    <s v="'03814314  "/>
    <s v="ENV"/>
    <s v="'                "/>
    <n v="20260601"/>
    <s v="E20260601123367"/>
    <s v="J18"/>
    <n v="3.01"/>
    <x v="1"/>
    <n v="4.93"/>
  </r>
  <r>
    <x v="13"/>
    <n v="202606"/>
    <n v="51"/>
    <n v="1085442"/>
    <s v="'03814314  "/>
    <s v="'03814314  "/>
    <s v="COL"/>
    <s v="'4443814314751220"/>
    <n v="20260601"/>
    <s v="E20260601123367"/>
    <s v="J18"/>
    <n v="3.01"/>
    <x v="1"/>
    <n v="0"/>
  </r>
  <r>
    <x v="13"/>
    <n v="202606"/>
    <n v="51"/>
    <n v="1085442"/>
    <s v="'03814314  "/>
    <s v="'03814314  "/>
    <s v="CPC"/>
    <s v="'4443814314751220"/>
    <n v="20260601"/>
    <s v="E20260601123367"/>
    <s v="   "/>
    <n v="3.01"/>
    <x v="2"/>
    <n v="0"/>
  </r>
  <r>
    <x v="14"/>
    <n v="202606"/>
    <n v="51"/>
    <n v="1085442"/>
    <s v="'03814314  "/>
    <s v="'03814314  "/>
    <s v="ENV"/>
    <s v="'                "/>
    <n v="20260601"/>
    <s v="E20260601123369"/>
    <s v="J18"/>
    <n v="1.6"/>
    <x v="1"/>
    <n v="4.41"/>
  </r>
  <r>
    <x v="14"/>
    <n v="202606"/>
    <n v="51"/>
    <n v="1085442"/>
    <s v="'03814314  "/>
    <s v="'03814314  "/>
    <s v="COL"/>
    <s v="'0443814314751303"/>
    <n v="20260601"/>
    <s v="E20260601123369"/>
    <s v="J18"/>
    <n v="1.6"/>
    <x v="1"/>
    <n v="0"/>
  </r>
  <r>
    <x v="14"/>
    <n v="202606"/>
    <n v="51"/>
    <n v="1085442"/>
    <s v="'03814314  "/>
    <s v="'03814314  "/>
    <s v="CPC"/>
    <s v="'0443814314751303"/>
    <n v="20260601"/>
    <s v="E20260601123369"/>
    <s v="   "/>
    <n v="1.6"/>
    <x v="2"/>
    <n v="0"/>
  </r>
  <r>
    <x v="15"/>
    <n v="202606"/>
    <n v="51"/>
    <n v="1085442"/>
    <s v="'03814314  "/>
    <s v="'03814314  "/>
    <s v="ENV"/>
    <s v="'                "/>
    <n v="20260601"/>
    <s v="E20260601123370"/>
    <s v="J18"/>
    <n v="0.5"/>
    <x v="1"/>
    <n v="4.1500000000000004"/>
  </r>
  <r>
    <x v="15"/>
    <n v="202606"/>
    <n v="51"/>
    <n v="1085442"/>
    <s v="'03814314  "/>
    <s v="'03814314  "/>
    <s v="COL"/>
    <s v="'7543814314751321"/>
    <n v="20260601"/>
    <s v="E20260601123370"/>
    <s v="J18"/>
    <n v="0.5"/>
    <x v="1"/>
    <n v="0"/>
  </r>
  <r>
    <x v="15"/>
    <n v="202606"/>
    <n v="51"/>
    <n v="1085442"/>
    <s v="'03814314  "/>
    <s v="'03814314  "/>
    <s v="CPC"/>
    <s v="'7543814314751321"/>
    <n v="20260601"/>
    <s v="E20260601123370"/>
    <s v="   "/>
    <n v="0.5"/>
    <x v="2"/>
    <n v="0"/>
  </r>
  <r>
    <x v="16"/>
    <n v="202606"/>
    <n v="51"/>
    <n v="1085442"/>
    <s v="'03814314  "/>
    <s v="'03814314  "/>
    <s v="ENV"/>
    <s v="'                "/>
    <n v="20260601"/>
    <s v="E20260601123371"/>
    <s v="J18"/>
    <n v="6.01"/>
    <x v="1"/>
    <n v="5.71"/>
  </r>
  <r>
    <x v="16"/>
    <n v="202606"/>
    <n v="51"/>
    <n v="1085442"/>
    <s v="'03814314  "/>
    <s v="'03814314  "/>
    <s v="COL"/>
    <s v="'3143814314751245"/>
    <n v="20260601"/>
    <s v="E20260601123371"/>
    <s v="J18"/>
    <n v="6.01"/>
    <x v="1"/>
    <n v="0"/>
  </r>
  <r>
    <x v="16"/>
    <n v="202606"/>
    <n v="51"/>
    <n v="1085442"/>
    <s v="'03814314  "/>
    <s v="'03814314  "/>
    <s v="CPC"/>
    <s v="'3143814314751245"/>
    <n v="20260601"/>
    <s v="E20260601123371"/>
    <s v="   "/>
    <n v="6.01"/>
    <x v="2"/>
    <n v="0"/>
  </r>
  <r>
    <x v="17"/>
    <n v="202606"/>
    <n v="51"/>
    <n v="1085442"/>
    <s v="'03814314  "/>
    <s v="'03814314  "/>
    <s v="ENV"/>
    <s v="'                "/>
    <n v="20260601"/>
    <s v="E20260601123373"/>
    <s v="J18"/>
    <n v="3.01"/>
    <x v="1"/>
    <n v="4.93"/>
  </r>
  <r>
    <x v="17"/>
    <n v="202606"/>
    <n v="51"/>
    <n v="1085442"/>
    <s v="'03814314  "/>
    <s v="'03814314  "/>
    <s v="COL"/>
    <s v="'3643814314751275"/>
    <n v="20260601"/>
    <s v="E20260601123373"/>
    <s v="J18"/>
    <n v="3.01"/>
    <x v="1"/>
    <n v="0"/>
  </r>
  <r>
    <x v="17"/>
    <n v="202606"/>
    <n v="51"/>
    <n v="1085442"/>
    <s v="'03814314  "/>
    <s v="'03814314  "/>
    <s v="CPC"/>
    <s v="'3643814314751275"/>
    <n v="20260601"/>
    <s v="E20260601123373"/>
    <s v="   "/>
    <n v="3.01"/>
    <x v="2"/>
    <n v="0"/>
  </r>
  <r>
    <x v="18"/>
    <n v="202606"/>
    <n v="51"/>
    <n v="1085442"/>
    <s v="'03814314  "/>
    <s v="'03814314  "/>
    <s v="ENV"/>
    <s v="'                "/>
    <n v="20260601"/>
    <s v="E20260601123374"/>
    <s v="J18"/>
    <n v="3.5"/>
    <x v="1"/>
    <n v="4.93"/>
  </r>
  <r>
    <x v="18"/>
    <n v="202606"/>
    <n v="51"/>
    <n v="1085442"/>
    <s v="'03814314  "/>
    <s v="'03814314  "/>
    <s v="COL"/>
    <s v="'7543814314751298"/>
    <n v="20260601"/>
    <s v="E20260601123374"/>
    <s v="J18"/>
    <n v="3.5"/>
    <x v="1"/>
    <n v="0"/>
  </r>
  <r>
    <x v="18"/>
    <n v="202606"/>
    <n v="51"/>
    <n v="1085442"/>
    <s v="'03814314  "/>
    <s v="'03814314  "/>
    <s v="CPC"/>
    <s v="'7543814314751298"/>
    <n v="20260601"/>
    <s v="E20260601123374"/>
    <s v="   "/>
    <n v="3.5"/>
    <x v="2"/>
    <n v="0"/>
  </r>
  <r>
    <x v="19"/>
    <n v="202606"/>
    <n v="51"/>
    <n v="1085442"/>
    <s v="'03814314  "/>
    <s v="'03814314  "/>
    <s v="ENV"/>
    <s v="'                "/>
    <n v="20260601"/>
    <s v="E20260601123375"/>
    <s v="J18"/>
    <n v="6.01"/>
    <x v="1"/>
    <n v="5.71"/>
  </r>
  <r>
    <x v="19"/>
    <n v="202606"/>
    <n v="51"/>
    <n v="1085442"/>
    <s v="'03814314  "/>
    <s v="'03814314  "/>
    <s v="COL"/>
    <s v="'4543814314751215"/>
    <n v="20260601"/>
    <s v="E20260601123375"/>
    <s v="J18"/>
    <n v="6.01"/>
    <x v="1"/>
    <n v="0"/>
  </r>
  <r>
    <x v="19"/>
    <n v="202606"/>
    <n v="51"/>
    <n v="1085442"/>
    <s v="'03814314  "/>
    <s v="'03814314  "/>
    <s v="CPC"/>
    <s v="'4543814314751215"/>
    <n v="20260601"/>
    <s v="E20260601123375"/>
    <s v="   "/>
    <n v="6.01"/>
    <x v="2"/>
    <n v="0"/>
  </r>
  <r>
    <x v="20"/>
    <n v="202606"/>
    <n v="51"/>
    <n v="1085442"/>
    <s v="'03814314  "/>
    <s v="'03814314  "/>
    <s v="ENV"/>
    <s v="'                "/>
    <n v="20260601"/>
    <s v="E20260601208626"/>
    <s v="J18"/>
    <n v="3.2"/>
    <x v="1"/>
    <n v="4.93"/>
  </r>
  <r>
    <x v="20"/>
    <n v="202606"/>
    <n v="51"/>
    <n v="1085442"/>
    <s v="'03814314  "/>
    <s v="'03814314  "/>
    <s v="COL"/>
    <s v="'8543814314751258"/>
    <n v="20260601"/>
    <s v="E20260601208626"/>
    <s v="J18"/>
    <n v="3.2"/>
    <x v="1"/>
    <n v="0"/>
  </r>
  <r>
    <x v="20"/>
    <n v="202606"/>
    <n v="51"/>
    <n v="1085442"/>
    <s v="'03814314  "/>
    <s v="'03814314  "/>
    <s v="CPC"/>
    <s v="'8543814314751258"/>
    <n v="20260601"/>
    <s v="E20260601208626"/>
    <s v="   "/>
    <n v="3.2"/>
    <x v="2"/>
    <n v="0"/>
  </r>
  <r>
    <x v="21"/>
    <n v="202606"/>
    <n v="51"/>
    <n v="1085442"/>
    <s v="'03814314  "/>
    <s v="'03814314  "/>
    <s v="ENV"/>
    <s v="'                "/>
    <n v="20260601"/>
    <s v="E20260601208627"/>
    <s v="J18"/>
    <n v="3.01"/>
    <x v="1"/>
    <n v="4.93"/>
  </r>
  <r>
    <x v="21"/>
    <n v="202606"/>
    <n v="51"/>
    <n v="1085442"/>
    <s v="'03814314  "/>
    <s v="'03814314  "/>
    <s v="COL"/>
    <s v="'8443814314751117"/>
    <n v="20260601"/>
    <s v="E20260601208627"/>
    <s v="J18"/>
    <n v="3.01"/>
    <x v="1"/>
    <n v="0"/>
  </r>
  <r>
    <x v="21"/>
    <n v="202606"/>
    <n v="51"/>
    <n v="1085442"/>
    <s v="'03814314  "/>
    <s v="'03814314  "/>
    <s v="CPC"/>
    <s v="'8443814314751117"/>
    <n v="20260601"/>
    <s v="E20260601208627"/>
    <s v="   "/>
    <n v="3.01"/>
    <x v="2"/>
    <n v="0"/>
  </r>
  <r>
    <x v="22"/>
    <n v="202606"/>
    <n v="51"/>
    <n v="1085442"/>
    <s v="'03814314  "/>
    <s v="'03814314  "/>
    <s v="ENV"/>
    <s v="'                "/>
    <n v="20260601"/>
    <s v="E20260601208628"/>
    <s v="J18"/>
    <n v="0.5"/>
    <x v="1"/>
    <n v="4.1500000000000004"/>
  </r>
  <r>
    <x v="22"/>
    <n v="202606"/>
    <n v="51"/>
    <n v="1085442"/>
    <s v="'03814314  "/>
    <s v="'03814314  "/>
    <s v="COL"/>
    <s v="'3243814314751311"/>
    <n v="20260601"/>
    <s v="E20260601208628"/>
    <s v="J18"/>
    <n v="0.5"/>
    <x v="1"/>
    <n v="0"/>
  </r>
  <r>
    <x v="22"/>
    <n v="202606"/>
    <n v="51"/>
    <n v="1085442"/>
    <s v="'03814314  "/>
    <s v="'03814314  "/>
    <s v="CPC"/>
    <s v="'3243814314751311"/>
    <n v="20260601"/>
    <s v="E20260601208628"/>
    <s v="   "/>
    <n v="0.5"/>
    <x v="2"/>
    <n v="0"/>
  </r>
  <r>
    <x v="23"/>
    <n v="202606"/>
    <n v="51"/>
    <n v="1085442"/>
    <s v="'03814314  "/>
    <s v="'03814314  "/>
    <s v="ENV"/>
    <s v="'                "/>
    <n v="20260601"/>
    <s v="E20260601208629"/>
    <s v="J18"/>
    <n v="51.6"/>
    <x v="1"/>
    <n v="17.41"/>
  </r>
  <r>
    <x v="23"/>
    <n v="202606"/>
    <n v="51"/>
    <n v="1085442"/>
    <s v="'03814314  "/>
    <s v="'03814314  "/>
    <s v="COL"/>
    <s v="'4943814314751020"/>
    <n v="20260601"/>
    <s v="E20260601208629"/>
    <s v="J18"/>
    <n v="17.2"/>
    <x v="1"/>
    <n v="0"/>
  </r>
  <r>
    <x v="23"/>
    <n v="202606"/>
    <n v="51"/>
    <n v="1085442"/>
    <s v="'03814314  "/>
    <s v="'03814314  "/>
    <s v="CPC"/>
    <s v="'4943814314751020"/>
    <n v="20260601"/>
    <s v="E20260601208629"/>
    <s v="   "/>
    <n v="17.2"/>
    <x v="2"/>
    <n v="0"/>
  </r>
  <r>
    <x v="23"/>
    <n v="202606"/>
    <n v="51"/>
    <n v="1085442"/>
    <s v="'03814314  "/>
    <s v="'03814314  "/>
    <s v="COL"/>
    <s v="'4943814314751036"/>
    <n v="20260601"/>
    <s v="E20260601208629"/>
    <s v="J18"/>
    <n v="17.2"/>
    <x v="1"/>
    <n v="0"/>
  </r>
  <r>
    <x v="23"/>
    <n v="202606"/>
    <n v="51"/>
    <n v="1085442"/>
    <s v="'03814314  "/>
    <s v="'03814314  "/>
    <s v="CPC"/>
    <s v="'4943814314751036"/>
    <n v="20260601"/>
    <s v="E20260601208629"/>
    <s v="   "/>
    <n v="17.2"/>
    <x v="2"/>
    <n v="0"/>
  </r>
  <r>
    <x v="23"/>
    <n v="202606"/>
    <n v="51"/>
    <n v="1085442"/>
    <s v="'03814314  "/>
    <s v="'03814314  "/>
    <s v="CPC"/>
    <s v="'4943814314751036"/>
    <n v="20260601"/>
    <s v="E20260601208629"/>
    <s v="   "/>
    <n v="17.2"/>
    <x v="3"/>
    <n v="1"/>
  </r>
  <r>
    <x v="23"/>
    <n v="202606"/>
    <n v="51"/>
    <n v="1085442"/>
    <s v="'03814314  "/>
    <s v="'03814314  "/>
    <s v="COL"/>
    <s v="'4943814314751042"/>
    <n v="20260601"/>
    <s v="E20260601208629"/>
    <s v="J18"/>
    <n v="17.2"/>
    <x v="1"/>
    <n v="0"/>
  </r>
  <r>
    <x v="23"/>
    <n v="202606"/>
    <n v="51"/>
    <n v="1085442"/>
    <s v="'03814314  "/>
    <s v="'03814314  "/>
    <s v="CPC"/>
    <s v="'4943814314751042"/>
    <n v="20260601"/>
    <s v="E20260601208629"/>
    <s v="   "/>
    <n v="17.2"/>
    <x v="2"/>
    <n v="0"/>
  </r>
  <r>
    <x v="23"/>
    <n v="202606"/>
    <n v="51"/>
    <n v="1085442"/>
    <s v="'03814314  "/>
    <s v="'03814314  "/>
    <s v="CPC"/>
    <s v="'4943814314751042"/>
    <n v="20260601"/>
    <s v="E20260601208629"/>
    <s v="   "/>
    <n v="17.2"/>
    <x v="3"/>
    <n v="1"/>
  </r>
  <r>
    <x v="24"/>
    <n v="202606"/>
    <n v="51"/>
    <n v="1085442"/>
    <s v="'03814314  "/>
    <s v="'03814314  "/>
    <s v="ENV"/>
    <s v="'                "/>
    <n v="20260601"/>
    <s v="E20260601228156"/>
    <s v="J18"/>
    <n v="10.7"/>
    <x v="1"/>
    <n v="6.75"/>
  </r>
  <r>
    <x v="24"/>
    <n v="202606"/>
    <n v="51"/>
    <n v="1085442"/>
    <s v="'03814314  "/>
    <s v="'03814314  "/>
    <s v="COL"/>
    <s v="'7643814314751060"/>
    <n v="20260601"/>
    <s v="E20260601228156"/>
    <s v="J18"/>
    <n v="2"/>
    <x v="1"/>
    <n v="0"/>
  </r>
  <r>
    <x v="24"/>
    <n v="202606"/>
    <n v="51"/>
    <n v="1085442"/>
    <s v="'03814314  "/>
    <s v="'03814314  "/>
    <s v="CPC"/>
    <s v="'7643814314751060"/>
    <n v="20260601"/>
    <s v="E20260601228156"/>
    <s v="   "/>
    <n v="2"/>
    <x v="2"/>
    <n v="0"/>
  </r>
  <r>
    <x v="24"/>
    <n v="202606"/>
    <n v="51"/>
    <n v="1085442"/>
    <s v="'03814314  "/>
    <s v="'03814314  "/>
    <s v="COL"/>
    <s v="'7643814314751076"/>
    <n v="20260601"/>
    <s v="E20260601228156"/>
    <s v="J18"/>
    <n v="8.6999999999999993"/>
    <x v="1"/>
    <n v="0"/>
  </r>
  <r>
    <x v="24"/>
    <n v="202606"/>
    <n v="51"/>
    <n v="1085442"/>
    <s v="'03814314  "/>
    <s v="'03814314  "/>
    <s v="CPC"/>
    <s v="'7643814314751076"/>
    <n v="20260601"/>
    <s v="E20260601228156"/>
    <s v="   "/>
    <n v="8.6999999999999993"/>
    <x v="2"/>
    <n v="0"/>
  </r>
  <r>
    <x v="24"/>
    <n v="202606"/>
    <n v="51"/>
    <n v="1085442"/>
    <s v="'03814314  "/>
    <s v="'03814314  "/>
    <s v="CPC"/>
    <s v="'7643814314751076"/>
    <n v="20260601"/>
    <s v="E20260601228156"/>
    <s v="   "/>
    <n v="8.6999999999999993"/>
    <x v="3"/>
    <n v="1"/>
  </r>
  <r>
    <x v="25"/>
    <n v="202606"/>
    <n v="51"/>
    <n v="1085442"/>
    <s v="'03814314  "/>
    <s v="'03814314  "/>
    <s v="ENV"/>
    <s v="'                "/>
    <n v="20260601"/>
    <s v="E20260601257675"/>
    <s v="J18"/>
    <n v="10"/>
    <x v="1"/>
    <n v="6.49"/>
  </r>
  <r>
    <x v="25"/>
    <n v="202606"/>
    <n v="51"/>
    <n v="1085442"/>
    <s v="'03814314  "/>
    <s v="'03814314  "/>
    <s v="COL"/>
    <s v="'2043814314751155"/>
    <n v="20260601"/>
    <s v="E20260601257675"/>
    <s v="J18"/>
    <n v="1.9"/>
    <x v="1"/>
    <n v="0"/>
  </r>
  <r>
    <x v="25"/>
    <n v="202606"/>
    <n v="51"/>
    <n v="1085442"/>
    <s v="'03814314  "/>
    <s v="'03814314  "/>
    <s v="CPC"/>
    <s v="'2043814314751155"/>
    <n v="20260601"/>
    <s v="E20260601257675"/>
    <s v="   "/>
    <n v="1.9"/>
    <x v="2"/>
    <n v="0"/>
  </r>
  <r>
    <x v="25"/>
    <n v="202606"/>
    <n v="51"/>
    <n v="1085442"/>
    <s v="'03814314  "/>
    <s v="'03814314  "/>
    <s v="COL"/>
    <s v="'2043814314751167"/>
    <n v="20260601"/>
    <s v="E20260601257675"/>
    <s v="J18"/>
    <n v="8.1"/>
    <x v="1"/>
    <n v="0"/>
  </r>
  <r>
    <x v="25"/>
    <n v="202606"/>
    <n v="51"/>
    <n v="1085442"/>
    <s v="'03814314  "/>
    <s v="'03814314  "/>
    <s v="CPC"/>
    <s v="'2043814314751167"/>
    <n v="20260601"/>
    <s v="E20260601257675"/>
    <s v="   "/>
    <n v="8.1"/>
    <x v="2"/>
    <n v="0"/>
  </r>
  <r>
    <x v="25"/>
    <n v="202606"/>
    <n v="51"/>
    <n v="1085442"/>
    <s v="'03814314  "/>
    <s v="'03814314  "/>
    <s v="CPC"/>
    <s v="'2043814314751167"/>
    <n v="20260601"/>
    <s v="E20260601257675"/>
    <s v="   "/>
    <n v="8.1"/>
    <x v="3"/>
    <n v="1"/>
  </r>
  <r>
    <x v="26"/>
    <n v="202606"/>
    <n v="51"/>
    <n v="1085442"/>
    <s v="'03814314  "/>
    <s v="'03814314  "/>
    <s v="ENV"/>
    <s v="'                "/>
    <n v="20260602"/>
    <s v="E20260602145707"/>
    <s v="J18"/>
    <n v="12.1"/>
    <x v="1"/>
    <n v="7.27"/>
  </r>
  <r>
    <x v="26"/>
    <n v="202606"/>
    <n v="51"/>
    <n v="1085442"/>
    <s v="'03814314  "/>
    <s v="'03814314  "/>
    <s v="COL"/>
    <s v="'7543814314751420"/>
    <n v="20260602"/>
    <s v="E20260602145707"/>
    <s v="J18"/>
    <n v="3.4"/>
    <x v="1"/>
    <n v="0"/>
  </r>
  <r>
    <x v="26"/>
    <n v="202606"/>
    <n v="51"/>
    <n v="1085442"/>
    <s v="'03814314  "/>
    <s v="'03814314  "/>
    <s v="CPC"/>
    <s v="'7543814314751420"/>
    <n v="20260602"/>
    <s v="E20260602145707"/>
    <s v="   "/>
    <n v="3.4"/>
    <x v="2"/>
    <n v="0"/>
  </r>
  <r>
    <x v="26"/>
    <n v="202606"/>
    <n v="51"/>
    <n v="1085442"/>
    <s v="'03814314  "/>
    <s v="'03814314  "/>
    <s v="COL"/>
    <s v="'7543814314751436"/>
    <n v="20260602"/>
    <s v="E20260602145707"/>
    <s v="J18"/>
    <n v="8.6999999999999993"/>
    <x v="1"/>
    <n v="0"/>
  </r>
  <r>
    <x v="26"/>
    <n v="202606"/>
    <n v="51"/>
    <n v="1085442"/>
    <s v="'03814314  "/>
    <s v="'03814314  "/>
    <s v="CPC"/>
    <s v="'7543814314751436"/>
    <n v="20260602"/>
    <s v="E20260602145707"/>
    <s v="   "/>
    <n v="8.6999999999999993"/>
    <x v="2"/>
    <n v="0"/>
  </r>
  <r>
    <x v="26"/>
    <n v="202606"/>
    <n v="51"/>
    <n v="1085442"/>
    <s v="'03814314  "/>
    <s v="'03814314  "/>
    <s v="CPC"/>
    <s v="'7543814314751436"/>
    <n v="20260602"/>
    <s v="E20260602145707"/>
    <s v="   "/>
    <n v="8.6999999999999993"/>
    <x v="3"/>
    <n v="1"/>
  </r>
  <r>
    <x v="27"/>
    <n v="202606"/>
    <n v="51"/>
    <n v="1085442"/>
    <s v="'03814314  "/>
    <s v="'03814314  "/>
    <s v="ENV"/>
    <s v="'                "/>
    <n v="20260602"/>
    <s v="E20260602145708"/>
    <s v="J18"/>
    <n v="46"/>
    <x v="1"/>
    <n v="15.85"/>
  </r>
  <r>
    <x v="27"/>
    <n v="202606"/>
    <n v="51"/>
    <n v="1085442"/>
    <s v="'03814314  "/>
    <s v="'03814314  "/>
    <s v="COL"/>
    <s v="'7543814314751338"/>
    <n v="20260602"/>
    <s v="E20260602145708"/>
    <s v="J18"/>
    <n v="3.3"/>
    <x v="1"/>
    <n v="0"/>
  </r>
  <r>
    <x v="27"/>
    <n v="202606"/>
    <n v="51"/>
    <n v="1085442"/>
    <s v="'03814314  "/>
    <s v="'03814314  "/>
    <s v="CPC"/>
    <s v="'7543814314751338"/>
    <n v="20260602"/>
    <s v="E20260602145708"/>
    <s v="   "/>
    <n v="3.3"/>
    <x v="2"/>
    <n v="0"/>
  </r>
  <r>
    <x v="27"/>
    <n v="202606"/>
    <n v="51"/>
    <n v="1085442"/>
    <s v="'03814314  "/>
    <s v="'03814314  "/>
    <s v="COL"/>
    <s v="'7543814314751344"/>
    <n v="20260602"/>
    <s v="E20260602145708"/>
    <s v="J18"/>
    <n v="10.9"/>
    <x v="1"/>
    <n v="0"/>
  </r>
  <r>
    <x v="27"/>
    <n v="202606"/>
    <n v="51"/>
    <n v="1085442"/>
    <s v="'03814314  "/>
    <s v="'03814314  "/>
    <s v="CPC"/>
    <s v="'7543814314751344"/>
    <n v="20260602"/>
    <s v="E20260602145708"/>
    <s v="   "/>
    <n v="10.9"/>
    <x v="2"/>
    <n v="0"/>
  </r>
  <r>
    <x v="27"/>
    <n v="202606"/>
    <n v="51"/>
    <n v="1085442"/>
    <s v="'03814314  "/>
    <s v="'03814314  "/>
    <s v="CPC"/>
    <s v="'7543814314751344"/>
    <n v="20260602"/>
    <s v="E20260602145708"/>
    <s v="   "/>
    <n v="10.9"/>
    <x v="3"/>
    <n v="1"/>
  </r>
  <r>
    <x v="27"/>
    <n v="202606"/>
    <n v="51"/>
    <n v="1085442"/>
    <s v="'03814314  "/>
    <s v="'03814314  "/>
    <s v="COL"/>
    <s v="'7543814314751355"/>
    <n v="20260602"/>
    <s v="E20260602145708"/>
    <s v="J18"/>
    <n v="15.6"/>
    <x v="1"/>
    <n v="0"/>
  </r>
  <r>
    <x v="27"/>
    <n v="202606"/>
    <n v="51"/>
    <n v="1085442"/>
    <s v="'03814314  "/>
    <s v="'03814314  "/>
    <s v="CPC"/>
    <s v="'7543814314751355"/>
    <n v="20260602"/>
    <s v="E20260602145708"/>
    <s v="   "/>
    <n v="15.6"/>
    <x v="2"/>
    <n v="0"/>
  </r>
  <r>
    <x v="27"/>
    <n v="202606"/>
    <n v="51"/>
    <n v="1085442"/>
    <s v="'03814314  "/>
    <s v="'03814314  "/>
    <s v="CPC"/>
    <s v="'7543814314751355"/>
    <n v="20260602"/>
    <s v="E20260602145708"/>
    <s v="   "/>
    <n v="15.6"/>
    <x v="3"/>
    <n v="1"/>
  </r>
  <r>
    <x v="27"/>
    <n v="202606"/>
    <n v="51"/>
    <n v="1085442"/>
    <s v="'03814314  "/>
    <s v="'03814314  "/>
    <s v="COL"/>
    <s v="'7543814314751367"/>
    <n v="20260602"/>
    <s v="E20260602145708"/>
    <s v="J18"/>
    <n v="16.2"/>
    <x v="1"/>
    <n v="0"/>
  </r>
  <r>
    <x v="27"/>
    <n v="202606"/>
    <n v="51"/>
    <n v="1085442"/>
    <s v="'03814314  "/>
    <s v="'03814314  "/>
    <s v="CPC"/>
    <s v="'7543814314751367"/>
    <n v="20260602"/>
    <s v="E20260602145708"/>
    <s v="   "/>
    <n v="16.2"/>
    <x v="2"/>
    <n v="0"/>
  </r>
  <r>
    <x v="27"/>
    <n v="202606"/>
    <n v="51"/>
    <n v="1085442"/>
    <s v="'03814314  "/>
    <s v="'03814314  "/>
    <s v="CPC"/>
    <s v="'7543814314751367"/>
    <n v="20260602"/>
    <s v="E20260602145708"/>
    <s v="   "/>
    <n v="16.2"/>
    <x v="3"/>
    <n v="1"/>
  </r>
  <r>
    <x v="28"/>
    <n v="202606"/>
    <n v="51"/>
    <n v="1085442"/>
    <s v="'03814314  "/>
    <s v="'03814314  "/>
    <s v="ENV"/>
    <s v="'                "/>
    <n v="20260602"/>
    <s v="E20260602145709"/>
    <s v="J18"/>
    <n v="2.9"/>
    <x v="1"/>
    <n v="4.67"/>
  </r>
  <r>
    <x v="28"/>
    <n v="202606"/>
    <n v="51"/>
    <n v="1085442"/>
    <s v="'03814314  "/>
    <s v="'03814314  "/>
    <s v="COL"/>
    <s v="'0643814314751591"/>
    <n v="20260602"/>
    <s v="E20260602145709"/>
    <s v="J18"/>
    <n v="2.9"/>
    <x v="1"/>
    <n v="0"/>
  </r>
  <r>
    <x v="28"/>
    <n v="202606"/>
    <n v="51"/>
    <n v="1085442"/>
    <s v="'03814314  "/>
    <s v="'03814314  "/>
    <s v="CPC"/>
    <s v="'0643814314751591"/>
    <n v="20260602"/>
    <s v="E20260602145709"/>
    <s v="   "/>
    <n v="2.9"/>
    <x v="2"/>
    <n v="0"/>
  </r>
  <r>
    <x v="29"/>
    <n v="202606"/>
    <n v="51"/>
    <n v="1085442"/>
    <s v="'03814314  "/>
    <s v="'03814314  "/>
    <s v="ENV"/>
    <s v="'                "/>
    <n v="20260602"/>
    <s v="E20260602145710"/>
    <s v="J18"/>
    <n v="3.01"/>
    <x v="1"/>
    <n v="4.93"/>
  </r>
  <r>
    <x v="29"/>
    <n v="202606"/>
    <n v="51"/>
    <n v="1085442"/>
    <s v="'03814314  "/>
    <s v="'03814314  "/>
    <s v="COL"/>
    <s v="'6943814314751620"/>
    <n v="20260602"/>
    <s v="E20260602145710"/>
    <s v="J18"/>
    <n v="3.01"/>
    <x v="1"/>
    <n v="0"/>
  </r>
  <r>
    <x v="29"/>
    <n v="202606"/>
    <n v="51"/>
    <n v="1085442"/>
    <s v="'03814314  "/>
    <s v="'03814314  "/>
    <s v="CPC"/>
    <s v="'6943814314751620"/>
    <n v="20260602"/>
    <s v="E20260602145710"/>
    <s v="   "/>
    <n v="3.01"/>
    <x v="2"/>
    <n v="0"/>
  </r>
  <r>
    <x v="30"/>
    <n v="202606"/>
    <n v="51"/>
    <n v="1085442"/>
    <s v="'03814314  "/>
    <s v="'03814314  "/>
    <s v="ENV"/>
    <s v="'                "/>
    <n v="20260602"/>
    <s v="E20260602145711"/>
    <s v="J18"/>
    <n v="0.8"/>
    <x v="1"/>
    <n v="4.1500000000000004"/>
  </r>
  <r>
    <x v="30"/>
    <n v="202606"/>
    <n v="51"/>
    <n v="1085442"/>
    <s v="'03814314  "/>
    <s v="'03814314  "/>
    <s v="COL"/>
    <s v="'2443814314751448"/>
    <n v="20260602"/>
    <s v="E20260602145711"/>
    <s v="J18"/>
    <n v="0.8"/>
    <x v="1"/>
    <n v="0"/>
  </r>
  <r>
    <x v="30"/>
    <n v="202606"/>
    <n v="51"/>
    <n v="1085442"/>
    <s v="'03814314  "/>
    <s v="'03814314  "/>
    <s v="CPC"/>
    <s v="'2443814314751448"/>
    <n v="20260602"/>
    <s v="E20260602145711"/>
    <s v="   "/>
    <n v="0.8"/>
    <x v="2"/>
    <n v="0"/>
  </r>
  <r>
    <x v="31"/>
    <n v="202606"/>
    <n v="51"/>
    <n v="1085442"/>
    <s v="'03814314  "/>
    <s v="'03814314  "/>
    <s v="ENV"/>
    <s v="'                "/>
    <n v="20260602"/>
    <s v="E20260602145712"/>
    <s v="J18"/>
    <n v="3.8"/>
    <x v="1"/>
    <n v="4.93"/>
  </r>
  <r>
    <x v="31"/>
    <n v="202606"/>
    <n v="51"/>
    <n v="1085442"/>
    <s v="'03814314  "/>
    <s v="'03814314  "/>
    <s v="COL"/>
    <s v="'7143814314751587"/>
    <n v="20260602"/>
    <s v="E20260602145712"/>
    <s v="J18"/>
    <n v="3.8"/>
    <x v="1"/>
    <n v="0"/>
  </r>
  <r>
    <x v="31"/>
    <n v="202606"/>
    <n v="51"/>
    <n v="1085442"/>
    <s v="'03814314  "/>
    <s v="'03814314  "/>
    <s v="CPC"/>
    <s v="'7143814314751587"/>
    <n v="20260602"/>
    <s v="E20260602145712"/>
    <s v="   "/>
    <n v="3.8"/>
    <x v="2"/>
    <n v="0"/>
  </r>
  <r>
    <x v="32"/>
    <n v="202606"/>
    <n v="51"/>
    <n v="1085442"/>
    <s v="'03814314  "/>
    <s v="'03814314  "/>
    <s v="ENV"/>
    <s v="'                "/>
    <n v="20260602"/>
    <s v="E20260602145713"/>
    <s v="J18"/>
    <n v="1.34"/>
    <x v="1"/>
    <n v="4.41"/>
  </r>
  <r>
    <x v="32"/>
    <n v="202606"/>
    <n v="51"/>
    <n v="1085442"/>
    <s v="'03814314  "/>
    <s v="'03814314  "/>
    <s v="COL"/>
    <s v="'0143814314751704"/>
    <n v="20260602"/>
    <s v="E20260602145713"/>
    <s v="J18"/>
    <n v="1.34"/>
    <x v="1"/>
    <n v="0"/>
  </r>
  <r>
    <x v="32"/>
    <n v="202606"/>
    <n v="51"/>
    <n v="1085442"/>
    <s v="'03814314  "/>
    <s v="'03814314  "/>
    <s v="CPC"/>
    <s v="'0143814314751704"/>
    <n v="20260602"/>
    <s v="E20260602145713"/>
    <s v="   "/>
    <n v="1.34"/>
    <x v="2"/>
    <n v="0"/>
  </r>
  <r>
    <x v="33"/>
    <n v="202606"/>
    <n v="51"/>
    <n v="1085442"/>
    <s v="'03814314  "/>
    <s v="'03814314  "/>
    <s v="ENV"/>
    <s v="'                "/>
    <n v="20260602"/>
    <s v="E20260602145714"/>
    <s v="J18"/>
    <n v="0.5"/>
    <x v="1"/>
    <n v="4.1500000000000004"/>
  </r>
  <r>
    <x v="33"/>
    <n v="202606"/>
    <n v="51"/>
    <n v="1085442"/>
    <s v="'03814314  "/>
    <s v="'03814314  "/>
    <s v="COL"/>
    <s v="'1343814314751451"/>
    <n v="20260602"/>
    <s v="E20260602145714"/>
    <s v="J18"/>
    <n v="0.5"/>
    <x v="1"/>
    <n v="0"/>
  </r>
  <r>
    <x v="33"/>
    <n v="202606"/>
    <n v="51"/>
    <n v="1085442"/>
    <s v="'03814314  "/>
    <s v="'03814314  "/>
    <s v="CPC"/>
    <s v="'1343814314751451"/>
    <n v="20260602"/>
    <s v="E20260602145714"/>
    <s v="   "/>
    <n v="0.5"/>
    <x v="2"/>
    <n v="0"/>
  </r>
  <r>
    <x v="34"/>
    <n v="202606"/>
    <n v="51"/>
    <n v="1085442"/>
    <s v="'03814314  "/>
    <s v="'03814314  "/>
    <s v="ENV"/>
    <s v="'                "/>
    <n v="20260602"/>
    <s v="E20260602145715"/>
    <s v="J18"/>
    <n v="2.9"/>
    <x v="1"/>
    <n v="4.67"/>
  </r>
  <r>
    <x v="34"/>
    <n v="202606"/>
    <n v="51"/>
    <n v="1085442"/>
    <s v="'03814314  "/>
    <s v="'03814314  "/>
    <s v="COL"/>
    <s v="'4443814314751651"/>
    <n v="20260602"/>
    <s v="E20260602145715"/>
    <s v="J18"/>
    <n v="2.9"/>
    <x v="1"/>
    <n v="0"/>
  </r>
  <r>
    <x v="34"/>
    <n v="202606"/>
    <n v="51"/>
    <n v="1085442"/>
    <s v="'03814314  "/>
    <s v="'03814314  "/>
    <s v="CPC"/>
    <s v="'4443814314751651"/>
    <n v="20260602"/>
    <s v="E20260602145715"/>
    <s v="   "/>
    <n v="2.9"/>
    <x v="2"/>
    <n v="0"/>
  </r>
  <r>
    <x v="35"/>
    <n v="202606"/>
    <n v="51"/>
    <n v="1085442"/>
    <s v="'03814314  "/>
    <s v="'03814314  "/>
    <s v="ENV"/>
    <s v="'                "/>
    <n v="20260602"/>
    <s v="E20260602145716"/>
    <s v="J18"/>
    <n v="11.4"/>
    <x v="1"/>
    <n v="7.01"/>
  </r>
  <r>
    <x v="35"/>
    <n v="202606"/>
    <n v="51"/>
    <n v="1085442"/>
    <s v="'03814314  "/>
    <s v="'03814314  "/>
    <s v="COL"/>
    <s v="'7543814314751695"/>
    <n v="20260602"/>
    <s v="E20260602145716"/>
    <s v="J18"/>
    <n v="11.4"/>
    <x v="1"/>
    <n v="0"/>
  </r>
  <r>
    <x v="35"/>
    <n v="202606"/>
    <n v="51"/>
    <n v="1085442"/>
    <s v="'03814314  "/>
    <s v="'03814314  "/>
    <s v="CPC"/>
    <s v="'7543814314751695"/>
    <n v="20260602"/>
    <s v="E20260602145716"/>
    <s v="   "/>
    <n v="11.4"/>
    <x v="2"/>
    <n v="0"/>
  </r>
  <r>
    <x v="36"/>
    <n v="202606"/>
    <n v="51"/>
    <n v="1085442"/>
    <s v="'03814314  "/>
    <s v="'03814314  "/>
    <s v="ENV"/>
    <s v="'                "/>
    <n v="20260602"/>
    <s v="E20260602145717"/>
    <s v="J18"/>
    <n v="5"/>
    <x v="1"/>
    <n v="5.19"/>
  </r>
  <r>
    <x v="36"/>
    <n v="202606"/>
    <n v="51"/>
    <n v="1085442"/>
    <s v="'03814314  "/>
    <s v="'03814314  "/>
    <s v="COL"/>
    <s v="'0743814314751403"/>
    <n v="20260602"/>
    <s v="E20260602145717"/>
    <s v="J18"/>
    <n v="5"/>
    <x v="1"/>
    <n v="0"/>
  </r>
  <r>
    <x v="36"/>
    <n v="202606"/>
    <n v="51"/>
    <n v="1085442"/>
    <s v="'03814314  "/>
    <s v="'03814314  "/>
    <s v="CPC"/>
    <s v="'0743814314751403"/>
    <n v="20260602"/>
    <s v="E20260602145717"/>
    <s v="   "/>
    <n v="5"/>
    <x v="2"/>
    <n v="0"/>
  </r>
  <r>
    <x v="37"/>
    <n v="202606"/>
    <n v="51"/>
    <n v="1085442"/>
    <s v="'03814314  "/>
    <s v="'03814314  "/>
    <s v="ENV"/>
    <s v="'                "/>
    <n v="20260602"/>
    <s v="E20260602145718"/>
    <s v="J18"/>
    <n v="2.9"/>
    <x v="1"/>
    <n v="4.67"/>
  </r>
  <r>
    <x v="37"/>
    <n v="202606"/>
    <n v="51"/>
    <n v="1085442"/>
    <s v="'03814314  "/>
    <s v="'03814314  "/>
    <s v="COL"/>
    <s v="'9143814314751645"/>
    <n v="20260602"/>
    <s v="E20260602145718"/>
    <s v="J18"/>
    <n v="2.9"/>
    <x v="1"/>
    <n v="0"/>
  </r>
  <r>
    <x v="37"/>
    <n v="202606"/>
    <n v="51"/>
    <n v="1085442"/>
    <s v="'03814314  "/>
    <s v="'03814314  "/>
    <s v="CPC"/>
    <s v="'9143814314751645"/>
    <n v="20260602"/>
    <s v="E20260602145718"/>
    <s v="   "/>
    <n v="2.9"/>
    <x v="2"/>
    <n v="0"/>
  </r>
  <r>
    <x v="38"/>
    <n v="202606"/>
    <n v="51"/>
    <n v="1085442"/>
    <s v="'03814314  "/>
    <s v="'03814314  "/>
    <s v="ENV"/>
    <s v="'                "/>
    <n v="20260602"/>
    <s v="E20260602145719"/>
    <s v="J18"/>
    <n v="3.6"/>
    <x v="1"/>
    <n v="4.93"/>
  </r>
  <r>
    <x v="38"/>
    <n v="202606"/>
    <n v="51"/>
    <n v="1085442"/>
    <s v="'03814314  "/>
    <s v="'03814314  "/>
    <s v="COL"/>
    <s v="'5643814314751668"/>
    <n v="20260602"/>
    <s v="E20260602145719"/>
    <s v="J18"/>
    <n v="3.6"/>
    <x v="1"/>
    <n v="0"/>
  </r>
  <r>
    <x v="38"/>
    <n v="202606"/>
    <n v="51"/>
    <n v="1085442"/>
    <s v="'03814314  "/>
    <s v="'03814314  "/>
    <s v="CPC"/>
    <s v="'5643814314751668"/>
    <n v="20260602"/>
    <s v="E20260602145719"/>
    <s v="   "/>
    <n v="3.6"/>
    <x v="2"/>
    <n v="0"/>
  </r>
  <r>
    <x v="39"/>
    <n v="202606"/>
    <n v="51"/>
    <n v="1085442"/>
    <s v="'03814314  "/>
    <s v="'03814314  "/>
    <s v="ENV"/>
    <s v="'                "/>
    <n v="20260602"/>
    <s v="E20260602145720"/>
    <s v="J18"/>
    <n v="18.04"/>
    <x v="1"/>
    <n v="8.83"/>
  </r>
  <r>
    <x v="39"/>
    <n v="202606"/>
    <n v="51"/>
    <n v="1085442"/>
    <s v="'03814314  "/>
    <s v="'03814314  "/>
    <s v="COL"/>
    <s v="'6243814314751537"/>
    <n v="20260602"/>
    <s v="E20260602145720"/>
    <s v="J18"/>
    <n v="18.04"/>
    <x v="1"/>
    <n v="0"/>
  </r>
  <r>
    <x v="39"/>
    <n v="202606"/>
    <n v="51"/>
    <n v="1085442"/>
    <s v="'03814314  "/>
    <s v="'03814314  "/>
    <s v="CPC"/>
    <s v="'6243814314751537"/>
    <n v="20260602"/>
    <s v="E20260602145720"/>
    <s v="   "/>
    <n v="18.04"/>
    <x v="2"/>
    <n v="0"/>
  </r>
  <r>
    <x v="40"/>
    <n v="202606"/>
    <n v="51"/>
    <n v="1085442"/>
    <s v="'03814314  "/>
    <s v="'03814314  "/>
    <s v="ENV"/>
    <s v="'                "/>
    <n v="20260602"/>
    <s v="E20260602145721"/>
    <s v="J18"/>
    <n v="37.5"/>
    <x v="1"/>
    <n v="13.77"/>
  </r>
  <r>
    <x v="40"/>
    <n v="202606"/>
    <n v="51"/>
    <n v="1085442"/>
    <s v="'03814314  "/>
    <s v="'03814314  "/>
    <s v="COL"/>
    <s v="'2243814314751719"/>
    <n v="20260602"/>
    <s v="E20260602145721"/>
    <s v="J18"/>
    <n v="11.1"/>
    <x v="1"/>
    <n v="0"/>
  </r>
  <r>
    <x v="40"/>
    <n v="202606"/>
    <n v="51"/>
    <n v="1085442"/>
    <s v="'03814314  "/>
    <s v="'03814314  "/>
    <s v="CPC"/>
    <s v="'2243814314751719"/>
    <n v="20260602"/>
    <s v="E20260602145721"/>
    <s v="   "/>
    <n v="11.1"/>
    <x v="2"/>
    <n v="0"/>
  </r>
  <r>
    <x v="40"/>
    <n v="202606"/>
    <n v="51"/>
    <n v="1085442"/>
    <s v="'03814314  "/>
    <s v="'03814314  "/>
    <s v="COL"/>
    <s v="'2243814314751725"/>
    <n v="20260602"/>
    <s v="E20260602145721"/>
    <s v="J18"/>
    <n v="15.6"/>
    <x v="1"/>
    <n v="0"/>
  </r>
  <r>
    <x v="40"/>
    <n v="202606"/>
    <n v="51"/>
    <n v="1085442"/>
    <s v="'03814314  "/>
    <s v="'03814314  "/>
    <s v="CPC"/>
    <s v="'2243814314751725"/>
    <n v="20260602"/>
    <s v="E20260602145721"/>
    <s v="   "/>
    <n v="15.6"/>
    <x v="2"/>
    <n v="0"/>
  </r>
  <r>
    <x v="40"/>
    <n v="202606"/>
    <n v="51"/>
    <n v="1085442"/>
    <s v="'03814314  "/>
    <s v="'03814314  "/>
    <s v="CPC"/>
    <s v="'2243814314751725"/>
    <n v="20260602"/>
    <s v="E20260602145721"/>
    <s v="   "/>
    <n v="15.6"/>
    <x v="3"/>
    <n v="1"/>
  </r>
  <r>
    <x v="40"/>
    <n v="202606"/>
    <n v="51"/>
    <n v="1085442"/>
    <s v="'03814314  "/>
    <s v="'03814314  "/>
    <s v="COL"/>
    <s v="'2243814314751731"/>
    <n v="20260602"/>
    <s v="E20260602145721"/>
    <s v="J18"/>
    <n v="10.8"/>
    <x v="1"/>
    <n v="0"/>
  </r>
  <r>
    <x v="40"/>
    <n v="202606"/>
    <n v="51"/>
    <n v="1085442"/>
    <s v="'03814314  "/>
    <s v="'03814314  "/>
    <s v="CPC"/>
    <s v="'2243814314751731"/>
    <n v="20260602"/>
    <s v="E20260602145721"/>
    <s v="   "/>
    <n v="10.8"/>
    <x v="2"/>
    <n v="0"/>
  </r>
  <r>
    <x v="40"/>
    <n v="202606"/>
    <n v="51"/>
    <n v="1085442"/>
    <s v="'03814314  "/>
    <s v="'03814314  "/>
    <s v="CPC"/>
    <s v="'2243814314751731"/>
    <n v="20260602"/>
    <s v="E20260602145721"/>
    <s v="   "/>
    <n v="10.8"/>
    <x v="3"/>
    <n v="1"/>
  </r>
  <r>
    <x v="41"/>
    <n v="202606"/>
    <n v="51"/>
    <n v="1085442"/>
    <s v="'03814314  "/>
    <s v="'03814314  "/>
    <s v="ENV"/>
    <s v="'                "/>
    <n v="20260602"/>
    <s v="E20260602145722"/>
    <s v="J18"/>
    <n v="32.200000000000003"/>
    <x v="1"/>
    <n v="12.47"/>
  </r>
  <r>
    <x v="41"/>
    <n v="202606"/>
    <n v="51"/>
    <n v="1085442"/>
    <s v="'03814314  "/>
    <s v="'03814314  "/>
    <s v="COL"/>
    <s v="'7443814314751508"/>
    <n v="20260602"/>
    <s v="E20260602145722"/>
    <s v="J18"/>
    <n v="14.1"/>
    <x v="1"/>
    <n v="0"/>
  </r>
  <r>
    <x v="41"/>
    <n v="202606"/>
    <n v="51"/>
    <n v="1085442"/>
    <s v="'03814314  "/>
    <s v="'03814314  "/>
    <s v="CPC"/>
    <s v="'7443814314751508"/>
    <n v="20260602"/>
    <s v="E20260602145722"/>
    <s v="   "/>
    <n v="14.1"/>
    <x v="2"/>
    <n v="0"/>
  </r>
  <r>
    <x v="41"/>
    <n v="202606"/>
    <n v="51"/>
    <n v="1085442"/>
    <s v="'03814314  "/>
    <s v="'03814314  "/>
    <s v="COL"/>
    <s v="'7443814314751514"/>
    <n v="20260602"/>
    <s v="E20260602145722"/>
    <s v="J18"/>
    <n v="15"/>
    <x v="1"/>
    <n v="0"/>
  </r>
  <r>
    <x v="41"/>
    <n v="202606"/>
    <n v="51"/>
    <n v="1085442"/>
    <s v="'03814314  "/>
    <s v="'03814314  "/>
    <s v="CPC"/>
    <s v="'7443814314751514"/>
    <n v="20260602"/>
    <s v="E20260602145722"/>
    <s v="   "/>
    <n v="15"/>
    <x v="2"/>
    <n v="0"/>
  </r>
  <r>
    <x v="41"/>
    <n v="202606"/>
    <n v="51"/>
    <n v="1085442"/>
    <s v="'03814314  "/>
    <s v="'03814314  "/>
    <s v="CPC"/>
    <s v="'7443814314751514"/>
    <n v="20260602"/>
    <s v="E20260602145722"/>
    <s v="   "/>
    <n v="15"/>
    <x v="3"/>
    <n v="1"/>
  </r>
  <r>
    <x v="41"/>
    <n v="202606"/>
    <n v="51"/>
    <n v="1085442"/>
    <s v="'03814314  "/>
    <s v="'03814314  "/>
    <s v="COL"/>
    <s v="'7443814314751525"/>
    <n v="20260602"/>
    <s v="E20260602145722"/>
    <s v="J18"/>
    <n v="3.1"/>
    <x v="1"/>
    <n v="0"/>
  </r>
  <r>
    <x v="41"/>
    <n v="202606"/>
    <n v="51"/>
    <n v="1085442"/>
    <s v="'03814314  "/>
    <s v="'03814314  "/>
    <s v="CPC"/>
    <s v="'7443814314751525"/>
    <n v="20260602"/>
    <s v="E20260602145722"/>
    <s v="   "/>
    <n v="3.1"/>
    <x v="2"/>
    <n v="0"/>
  </r>
  <r>
    <x v="41"/>
    <n v="202606"/>
    <n v="51"/>
    <n v="1085442"/>
    <s v="'03814314  "/>
    <s v="'03814314  "/>
    <s v="CPC"/>
    <s v="'7443814314751525"/>
    <n v="20260602"/>
    <s v="E20260602145722"/>
    <s v="   "/>
    <n v="3.1"/>
    <x v="3"/>
    <n v="1"/>
  </r>
  <r>
    <x v="42"/>
    <n v="202606"/>
    <n v="51"/>
    <n v="1085442"/>
    <s v="'03814314  "/>
    <s v="'03814314  "/>
    <s v="ENV"/>
    <s v="'                "/>
    <n v="20260602"/>
    <s v="E20260602145723"/>
    <s v="J18"/>
    <n v="24.55"/>
    <x v="1"/>
    <n v="10.39"/>
  </r>
  <r>
    <x v="42"/>
    <n v="202606"/>
    <n v="51"/>
    <n v="1085442"/>
    <s v="'03814314  "/>
    <s v="'03814314  "/>
    <s v="COL"/>
    <s v="'1443814314751678"/>
    <n v="20260602"/>
    <s v="E20260602145723"/>
    <s v="J18"/>
    <n v="11.86"/>
    <x v="1"/>
    <n v="0"/>
  </r>
  <r>
    <x v="42"/>
    <n v="202606"/>
    <n v="51"/>
    <n v="1085442"/>
    <s v="'03814314  "/>
    <s v="'03814314  "/>
    <s v="CPC"/>
    <s v="'1443814314751678"/>
    <n v="20260602"/>
    <s v="E20260602145723"/>
    <s v="   "/>
    <n v="11.86"/>
    <x v="2"/>
    <n v="0"/>
  </r>
  <r>
    <x v="42"/>
    <n v="202606"/>
    <n v="51"/>
    <n v="1085442"/>
    <s v="'03814314  "/>
    <s v="'03814314  "/>
    <s v="COL"/>
    <s v="'1443814314751684"/>
    <n v="20260602"/>
    <s v="E20260602145723"/>
    <s v="J18"/>
    <n v="12.69"/>
    <x v="1"/>
    <n v="0"/>
  </r>
  <r>
    <x v="42"/>
    <n v="202606"/>
    <n v="51"/>
    <n v="1085442"/>
    <s v="'03814314  "/>
    <s v="'03814314  "/>
    <s v="CPC"/>
    <s v="'1443814314751684"/>
    <n v="20260602"/>
    <s v="E20260602145723"/>
    <s v="   "/>
    <n v="12.69"/>
    <x v="2"/>
    <n v="0"/>
  </r>
  <r>
    <x v="42"/>
    <n v="202606"/>
    <n v="51"/>
    <n v="1085442"/>
    <s v="'03814314  "/>
    <s v="'03814314  "/>
    <s v="CPC"/>
    <s v="'1443814314751684"/>
    <n v="20260602"/>
    <s v="E20260602145723"/>
    <s v="   "/>
    <n v="12.69"/>
    <x v="3"/>
    <n v="1"/>
  </r>
  <r>
    <x v="43"/>
    <n v="202606"/>
    <n v="51"/>
    <n v="1085442"/>
    <s v="'03814314  "/>
    <s v="'03814314  "/>
    <s v="ENV"/>
    <s v="'                "/>
    <n v="20260602"/>
    <s v="E20260602145724"/>
    <s v="J18"/>
    <n v="32.840000000000003"/>
    <x v="1"/>
    <n v="12.47"/>
  </r>
  <r>
    <x v="43"/>
    <n v="202606"/>
    <n v="51"/>
    <n v="1085442"/>
    <s v="'03814314  "/>
    <s v="'03814314  "/>
    <s v="COL"/>
    <s v="'4443814314751875"/>
    <n v="20260602"/>
    <s v="E20260602145724"/>
    <s v="J18"/>
    <n v="15.3"/>
    <x v="1"/>
    <n v="0"/>
  </r>
  <r>
    <x v="43"/>
    <n v="202606"/>
    <n v="51"/>
    <n v="1085442"/>
    <s v="'03814314  "/>
    <s v="'03814314  "/>
    <s v="CPC"/>
    <s v="'4443814314751875"/>
    <n v="20260602"/>
    <s v="E20260602145724"/>
    <s v="   "/>
    <n v="15.3"/>
    <x v="2"/>
    <n v="0"/>
  </r>
  <r>
    <x v="43"/>
    <n v="202606"/>
    <n v="51"/>
    <n v="1085442"/>
    <s v="'03814314  "/>
    <s v="'03814314  "/>
    <s v="COL"/>
    <s v="'4443814314751887"/>
    <n v="20260602"/>
    <s v="E20260602145724"/>
    <s v="J18"/>
    <n v="17.54"/>
    <x v="1"/>
    <n v="0"/>
  </r>
  <r>
    <x v="43"/>
    <n v="202606"/>
    <n v="51"/>
    <n v="1085442"/>
    <s v="'03814314  "/>
    <s v="'03814314  "/>
    <s v="CPC"/>
    <s v="'4443814314751887"/>
    <n v="20260602"/>
    <s v="E20260602145724"/>
    <s v="   "/>
    <n v="17.54"/>
    <x v="2"/>
    <n v="0"/>
  </r>
  <r>
    <x v="43"/>
    <n v="202606"/>
    <n v="51"/>
    <n v="1085442"/>
    <s v="'03814314  "/>
    <s v="'03814314  "/>
    <s v="CPC"/>
    <s v="'4443814314751887"/>
    <n v="20260602"/>
    <s v="E20260602145724"/>
    <s v="   "/>
    <n v="17.54"/>
    <x v="3"/>
    <n v="1"/>
  </r>
  <r>
    <x v="44"/>
    <n v="202606"/>
    <n v="51"/>
    <n v="1085442"/>
    <s v="'03814314  "/>
    <s v="'03814314  "/>
    <s v="ENV"/>
    <s v="'                "/>
    <n v="20260602"/>
    <s v="E20260602145725"/>
    <s v="J18"/>
    <n v="11.69"/>
    <x v="1"/>
    <n v="7.01"/>
  </r>
  <r>
    <x v="44"/>
    <n v="202606"/>
    <n v="51"/>
    <n v="1085442"/>
    <s v="'03814314  "/>
    <s v="'03814314  "/>
    <s v="COL"/>
    <s v="'9443814314751544"/>
    <n v="20260602"/>
    <s v="E20260602145725"/>
    <s v="J18"/>
    <n v="11.69"/>
    <x v="1"/>
    <n v="0"/>
  </r>
  <r>
    <x v="44"/>
    <n v="202606"/>
    <n v="51"/>
    <n v="1085442"/>
    <s v="'03814314  "/>
    <s v="'03814314  "/>
    <s v="CPC"/>
    <s v="'9443814314751544"/>
    <n v="20260602"/>
    <s v="E20260602145725"/>
    <s v="   "/>
    <n v="11.69"/>
    <x v="2"/>
    <n v="0"/>
  </r>
  <r>
    <x v="45"/>
    <n v="202606"/>
    <n v="51"/>
    <n v="1085442"/>
    <s v="'03814314  "/>
    <s v="'03814314  "/>
    <s v="ENV"/>
    <s v="'                "/>
    <n v="20260602"/>
    <s v="E20260602145726"/>
    <s v="J18"/>
    <n v="2.9"/>
    <x v="1"/>
    <n v="4.67"/>
  </r>
  <r>
    <x v="45"/>
    <n v="202606"/>
    <n v="51"/>
    <n v="1085442"/>
    <s v="'03814314  "/>
    <s v="'03814314  "/>
    <s v="COL"/>
    <s v="'1743814314751634"/>
    <n v="20260602"/>
    <s v="E20260602145726"/>
    <s v="J18"/>
    <n v="2.9"/>
    <x v="1"/>
    <n v="0"/>
  </r>
  <r>
    <x v="45"/>
    <n v="202606"/>
    <n v="51"/>
    <n v="1085442"/>
    <s v="'03814314  "/>
    <s v="'03814314  "/>
    <s v="CPC"/>
    <s v="'1743814314751634"/>
    <n v="20260602"/>
    <s v="E20260602145726"/>
    <s v="   "/>
    <n v="2.9"/>
    <x v="2"/>
    <n v="0"/>
  </r>
  <r>
    <x v="46"/>
    <n v="202606"/>
    <n v="51"/>
    <n v="1085442"/>
    <s v="'03814314  "/>
    <s v="'03814314  "/>
    <s v="ENV"/>
    <s v="'                "/>
    <n v="20260602"/>
    <s v="E20260602145727"/>
    <s v="J18"/>
    <n v="0.6"/>
    <x v="1"/>
    <n v="4.1500000000000004"/>
  </r>
  <r>
    <x v="46"/>
    <n v="202606"/>
    <n v="51"/>
    <n v="1085442"/>
    <s v="'03814314  "/>
    <s v="'03814314  "/>
    <s v="COL"/>
    <s v="'2143814314751498"/>
    <n v="20260602"/>
    <s v="E20260602145727"/>
    <s v="J18"/>
    <n v="0.6"/>
    <x v="1"/>
    <n v="0"/>
  </r>
  <r>
    <x v="46"/>
    <n v="202606"/>
    <n v="51"/>
    <n v="1085442"/>
    <s v="'03814314  "/>
    <s v="'03814314  "/>
    <s v="CPC"/>
    <s v="'2143814314751498"/>
    <n v="20260602"/>
    <s v="E20260602145727"/>
    <s v="   "/>
    <n v="0.6"/>
    <x v="2"/>
    <n v="0"/>
  </r>
  <r>
    <x v="47"/>
    <n v="202606"/>
    <n v="51"/>
    <n v="1085442"/>
    <s v="'03814314  "/>
    <s v="'03814314  "/>
    <s v="ENV"/>
    <s v="'                "/>
    <n v="20260602"/>
    <s v="E20260602145728"/>
    <s v="J18"/>
    <n v="4.2"/>
    <x v="1"/>
    <n v="5.19"/>
  </r>
  <r>
    <x v="47"/>
    <n v="202606"/>
    <n v="51"/>
    <n v="1085442"/>
    <s v="'03814314  "/>
    <s v="'03814314  "/>
    <s v="COL"/>
    <s v="'1343814314751572"/>
    <n v="20260602"/>
    <s v="E20260602145728"/>
    <s v="J18"/>
    <n v="4.2"/>
    <x v="1"/>
    <n v="0"/>
  </r>
  <r>
    <x v="47"/>
    <n v="202606"/>
    <n v="51"/>
    <n v="1085442"/>
    <s v="'03814314  "/>
    <s v="'03814314  "/>
    <s v="CPC"/>
    <s v="'1343814314751572"/>
    <n v="20260602"/>
    <s v="E20260602145728"/>
    <s v="   "/>
    <n v="4.2"/>
    <x v="2"/>
    <n v="0"/>
  </r>
  <r>
    <x v="48"/>
    <n v="202606"/>
    <n v="51"/>
    <n v="1085442"/>
    <s v="'03814314  "/>
    <s v="'03814314  "/>
    <s v="ENV"/>
    <s v="'                "/>
    <n v="20260602"/>
    <s v="E20260602145729"/>
    <s v="J18"/>
    <n v="108.94"/>
    <x v="1"/>
    <n v="32.229999999999997"/>
  </r>
  <r>
    <x v="48"/>
    <n v="202606"/>
    <n v="51"/>
    <n v="1085442"/>
    <s v="'03814314  "/>
    <s v="'03814314  "/>
    <s v="CPE"/>
    <s v="'                "/>
    <n v="20260602"/>
    <s v="E20260602145729"/>
    <s v="   "/>
    <n v="0"/>
    <x v="5"/>
    <n v="36"/>
  </r>
  <r>
    <x v="48"/>
    <n v="202606"/>
    <n v="51"/>
    <n v="1085442"/>
    <s v="'03814314  "/>
    <s v="'03814314  "/>
    <s v="COL"/>
    <s v="'4543814314751745"/>
    <n v="20260602"/>
    <s v="E20260602145729"/>
    <s v="J18"/>
    <n v="8.6999999999999993"/>
    <x v="1"/>
    <n v="0"/>
  </r>
  <r>
    <x v="48"/>
    <n v="202606"/>
    <n v="51"/>
    <n v="1085442"/>
    <s v="'03814314  "/>
    <s v="'03814314  "/>
    <s v="CPC"/>
    <s v="'4543814314751745"/>
    <n v="20260602"/>
    <s v="E20260602145729"/>
    <s v="   "/>
    <n v="8.6999999999999993"/>
    <x v="2"/>
    <n v="0"/>
  </r>
  <r>
    <x v="48"/>
    <n v="202606"/>
    <n v="51"/>
    <n v="1085442"/>
    <s v="'03814314  "/>
    <s v="'03814314  "/>
    <s v="COL"/>
    <s v="'4543814314751757"/>
    <n v="20260602"/>
    <s v="E20260602145729"/>
    <s v="J18"/>
    <n v="3.84"/>
    <x v="1"/>
    <n v="0"/>
  </r>
  <r>
    <x v="48"/>
    <n v="202606"/>
    <n v="51"/>
    <n v="1085442"/>
    <s v="'03814314  "/>
    <s v="'03814314  "/>
    <s v="CPC"/>
    <s v="'4543814314751757"/>
    <n v="20260602"/>
    <s v="E20260602145729"/>
    <s v="   "/>
    <n v="3.84"/>
    <x v="2"/>
    <n v="0"/>
  </r>
  <r>
    <x v="48"/>
    <n v="202606"/>
    <n v="51"/>
    <n v="1085442"/>
    <s v="'03814314  "/>
    <s v="'03814314  "/>
    <s v="CPC"/>
    <s v="'4543814314751757"/>
    <n v="20260602"/>
    <s v="E20260602145729"/>
    <s v="   "/>
    <n v="3.84"/>
    <x v="3"/>
    <n v="1"/>
  </r>
  <r>
    <x v="48"/>
    <n v="202606"/>
    <n v="51"/>
    <n v="1085442"/>
    <s v="'03814314  "/>
    <s v="'03814314  "/>
    <s v="COL"/>
    <s v="'4543814314751763"/>
    <n v="20260602"/>
    <s v="E20260602145729"/>
    <s v="J18"/>
    <n v="8.6"/>
    <x v="1"/>
    <n v="0"/>
  </r>
  <r>
    <x v="48"/>
    <n v="202606"/>
    <n v="51"/>
    <n v="1085442"/>
    <s v="'03814314  "/>
    <s v="'03814314  "/>
    <s v="CPC"/>
    <s v="'4543814314751763"/>
    <n v="20260602"/>
    <s v="E20260602145729"/>
    <s v="   "/>
    <n v="8.6"/>
    <x v="2"/>
    <n v="0"/>
  </r>
  <r>
    <x v="48"/>
    <n v="202606"/>
    <n v="51"/>
    <n v="1085442"/>
    <s v="'03814314  "/>
    <s v="'03814314  "/>
    <s v="CPC"/>
    <s v="'4543814314751763"/>
    <n v="20260602"/>
    <s v="E20260602145729"/>
    <s v="   "/>
    <n v="8.6"/>
    <x v="3"/>
    <n v="1"/>
  </r>
  <r>
    <x v="48"/>
    <n v="202606"/>
    <n v="51"/>
    <n v="1085442"/>
    <s v="'03814314  "/>
    <s v="'03814314  "/>
    <s v="COL"/>
    <s v="'4543814314751770"/>
    <n v="20260602"/>
    <s v="E20260602145729"/>
    <s v="J18"/>
    <n v="8.6"/>
    <x v="1"/>
    <n v="0"/>
  </r>
  <r>
    <x v="48"/>
    <n v="202606"/>
    <n v="51"/>
    <n v="1085442"/>
    <s v="'03814314  "/>
    <s v="'03814314  "/>
    <s v="CPC"/>
    <s v="'4543814314751770"/>
    <n v="20260602"/>
    <s v="E20260602145729"/>
    <s v="   "/>
    <n v="8.6"/>
    <x v="2"/>
    <n v="0"/>
  </r>
  <r>
    <x v="48"/>
    <n v="202606"/>
    <n v="51"/>
    <n v="1085442"/>
    <s v="'03814314  "/>
    <s v="'03814314  "/>
    <s v="CPC"/>
    <s v="'4543814314751770"/>
    <n v="20260602"/>
    <s v="E20260602145729"/>
    <s v="   "/>
    <n v="8.6"/>
    <x v="3"/>
    <n v="1"/>
  </r>
  <r>
    <x v="48"/>
    <n v="202606"/>
    <n v="51"/>
    <n v="1085442"/>
    <s v="'03814314  "/>
    <s v="'03814314  "/>
    <s v="COL"/>
    <s v="'4543814314751786"/>
    <n v="20260602"/>
    <s v="E20260602145729"/>
    <s v="J18"/>
    <n v="9.1"/>
    <x v="1"/>
    <n v="0"/>
  </r>
  <r>
    <x v="48"/>
    <n v="202606"/>
    <n v="51"/>
    <n v="1085442"/>
    <s v="'03814314  "/>
    <s v="'03814314  "/>
    <s v="CPC"/>
    <s v="'4543814314751786"/>
    <n v="20260602"/>
    <s v="E20260602145729"/>
    <s v="   "/>
    <n v="9.1"/>
    <x v="2"/>
    <n v="0"/>
  </r>
  <r>
    <x v="48"/>
    <n v="202606"/>
    <n v="51"/>
    <n v="1085442"/>
    <s v="'03814314  "/>
    <s v="'03814314  "/>
    <s v="CPC"/>
    <s v="'4543814314751786"/>
    <n v="20260602"/>
    <s v="E20260602145729"/>
    <s v="   "/>
    <n v="9.1"/>
    <x v="3"/>
    <n v="1"/>
  </r>
  <r>
    <x v="48"/>
    <n v="202606"/>
    <n v="51"/>
    <n v="1085442"/>
    <s v="'03814314  "/>
    <s v="'03814314  "/>
    <s v="COL"/>
    <s v="'4543814314751792"/>
    <n v="20260602"/>
    <s v="E20260602145729"/>
    <s v="J18"/>
    <n v="8.6"/>
    <x v="1"/>
    <n v="0"/>
  </r>
  <r>
    <x v="48"/>
    <n v="202606"/>
    <n v="51"/>
    <n v="1085442"/>
    <s v="'03814314  "/>
    <s v="'03814314  "/>
    <s v="CPC"/>
    <s v="'4543814314751792"/>
    <n v="20260602"/>
    <s v="E20260602145729"/>
    <s v="   "/>
    <n v="8.6"/>
    <x v="2"/>
    <n v="0"/>
  </r>
  <r>
    <x v="48"/>
    <n v="202606"/>
    <n v="51"/>
    <n v="1085442"/>
    <s v="'03814314  "/>
    <s v="'03814314  "/>
    <s v="CPC"/>
    <s v="'4543814314751792"/>
    <n v="20260602"/>
    <s v="E20260602145729"/>
    <s v="   "/>
    <n v="8.6"/>
    <x v="3"/>
    <n v="1"/>
  </r>
  <r>
    <x v="48"/>
    <n v="202606"/>
    <n v="51"/>
    <n v="1085442"/>
    <s v="'03814314  "/>
    <s v="'03814314  "/>
    <s v="COL"/>
    <s v="'4543814314751803"/>
    <n v="20260602"/>
    <s v="E20260602145729"/>
    <s v="J18"/>
    <n v="8.6999999999999993"/>
    <x v="1"/>
    <n v="0"/>
  </r>
  <r>
    <x v="48"/>
    <n v="202606"/>
    <n v="51"/>
    <n v="1085442"/>
    <s v="'03814314  "/>
    <s v="'03814314  "/>
    <s v="CPC"/>
    <s v="'4543814314751803"/>
    <n v="20260602"/>
    <s v="E20260602145729"/>
    <s v="   "/>
    <n v="8.6999999999999993"/>
    <x v="2"/>
    <n v="0"/>
  </r>
  <r>
    <x v="48"/>
    <n v="202606"/>
    <n v="51"/>
    <n v="1085442"/>
    <s v="'03814314  "/>
    <s v="'03814314  "/>
    <s v="CPC"/>
    <s v="'4543814314751803"/>
    <n v="20260602"/>
    <s v="E20260602145729"/>
    <s v="   "/>
    <n v="8.6999999999999993"/>
    <x v="3"/>
    <n v="1"/>
  </r>
  <r>
    <x v="48"/>
    <n v="202606"/>
    <n v="51"/>
    <n v="1085442"/>
    <s v="'03814314  "/>
    <s v="'03814314  "/>
    <s v="COL"/>
    <s v="'4543814314751810"/>
    <n v="20260602"/>
    <s v="E20260602145729"/>
    <s v="J18"/>
    <n v="9.1"/>
    <x v="1"/>
    <n v="0"/>
  </r>
  <r>
    <x v="48"/>
    <n v="202606"/>
    <n v="51"/>
    <n v="1085442"/>
    <s v="'03814314  "/>
    <s v="'03814314  "/>
    <s v="CPC"/>
    <s v="'4543814314751810"/>
    <n v="20260602"/>
    <s v="E20260602145729"/>
    <s v="   "/>
    <n v="9.1"/>
    <x v="2"/>
    <n v="0"/>
  </r>
  <r>
    <x v="48"/>
    <n v="202606"/>
    <n v="51"/>
    <n v="1085442"/>
    <s v="'03814314  "/>
    <s v="'03814314  "/>
    <s v="CPC"/>
    <s v="'4543814314751810"/>
    <n v="20260602"/>
    <s v="E20260602145729"/>
    <s v="   "/>
    <n v="9.1"/>
    <x v="3"/>
    <n v="1"/>
  </r>
  <r>
    <x v="48"/>
    <n v="202606"/>
    <n v="51"/>
    <n v="1085442"/>
    <s v="'03814314  "/>
    <s v="'03814314  "/>
    <s v="COL"/>
    <s v="'4543814314751826"/>
    <n v="20260602"/>
    <s v="E20260602145729"/>
    <s v="J18"/>
    <n v="8.6"/>
    <x v="1"/>
    <n v="0"/>
  </r>
  <r>
    <x v="48"/>
    <n v="202606"/>
    <n v="51"/>
    <n v="1085442"/>
    <s v="'03814314  "/>
    <s v="'03814314  "/>
    <s v="CPC"/>
    <s v="'4543814314751826"/>
    <n v="20260602"/>
    <s v="E20260602145729"/>
    <s v="   "/>
    <n v="8.6"/>
    <x v="2"/>
    <n v="0"/>
  </r>
  <r>
    <x v="48"/>
    <n v="202606"/>
    <n v="51"/>
    <n v="1085442"/>
    <s v="'03814314  "/>
    <s v="'03814314  "/>
    <s v="CPC"/>
    <s v="'4543814314751826"/>
    <n v="20260602"/>
    <s v="E20260602145729"/>
    <s v="   "/>
    <n v="8.6"/>
    <x v="3"/>
    <n v="1"/>
  </r>
  <r>
    <x v="48"/>
    <n v="202606"/>
    <n v="51"/>
    <n v="1085442"/>
    <s v="'03814314  "/>
    <s v="'03814314  "/>
    <s v="COL"/>
    <s v="'4543814314751832"/>
    <n v="20260602"/>
    <s v="E20260602145729"/>
    <s v="J18"/>
    <n v="8.6999999999999993"/>
    <x v="1"/>
    <n v="0"/>
  </r>
  <r>
    <x v="48"/>
    <n v="202606"/>
    <n v="51"/>
    <n v="1085442"/>
    <s v="'03814314  "/>
    <s v="'03814314  "/>
    <s v="CPC"/>
    <s v="'4543814314751832"/>
    <n v="20260602"/>
    <s v="E20260602145729"/>
    <s v="   "/>
    <n v="8.6999999999999993"/>
    <x v="2"/>
    <n v="0"/>
  </r>
  <r>
    <x v="48"/>
    <n v="202606"/>
    <n v="51"/>
    <n v="1085442"/>
    <s v="'03814314  "/>
    <s v="'03814314  "/>
    <s v="CPC"/>
    <s v="'4543814314751832"/>
    <n v="20260602"/>
    <s v="E20260602145729"/>
    <s v="   "/>
    <n v="8.6999999999999993"/>
    <x v="3"/>
    <n v="1"/>
  </r>
  <r>
    <x v="48"/>
    <n v="202606"/>
    <n v="51"/>
    <n v="1085442"/>
    <s v="'03814314  "/>
    <s v="'03814314  "/>
    <s v="COL"/>
    <s v="'4543814314751849"/>
    <n v="20260602"/>
    <s v="E20260602145729"/>
    <s v="J18"/>
    <n v="8.6"/>
    <x v="1"/>
    <n v="0"/>
  </r>
  <r>
    <x v="48"/>
    <n v="202606"/>
    <n v="51"/>
    <n v="1085442"/>
    <s v="'03814314  "/>
    <s v="'03814314  "/>
    <s v="CPC"/>
    <s v="'4543814314751849"/>
    <n v="20260602"/>
    <s v="E20260602145729"/>
    <s v="   "/>
    <n v="8.6"/>
    <x v="2"/>
    <n v="0"/>
  </r>
  <r>
    <x v="48"/>
    <n v="202606"/>
    <n v="51"/>
    <n v="1085442"/>
    <s v="'03814314  "/>
    <s v="'03814314  "/>
    <s v="CPC"/>
    <s v="'4543814314751849"/>
    <n v="20260602"/>
    <s v="E20260602145729"/>
    <s v="   "/>
    <n v="8.6"/>
    <x v="3"/>
    <n v="1"/>
  </r>
  <r>
    <x v="48"/>
    <n v="202606"/>
    <n v="51"/>
    <n v="1085442"/>
    <s v="'03814314  "/>
    <s v="'03814314  "/>
    <s v="COL"/>
    <s v="'4543814314751855"/>
    <n v="20260602"/>
    <s v="E20260602145729"/>
    <s v="J18"/>
    <n v="8.9"/>
    <x v="1"/>
    <n v="0"/>
  </r>
  <r>
    <x v="48"/>
    <n v="202606"/>
    <n v="51"/>
    <n v="1085442"/>
    <s v="'03814314  "/>
    <s v="'03814314  "/>
    <s v="CPC"/>
    <s v="'4543814314751855"/>
    <n v="20260602"/>
    <s v="E20260602145729"/>
    <s v="   "/>
    <n v="8.9"/>
    <x v="2"/>
    <n v="0"/>
  </r>
  <r>
    <x v="48"/>
    <n v="202606"/>
    <n v="51"/>
    <n v="1085442"/>
    <s v="'03814314  "/>
    <s v="'03814314  "/>
    <s v="CPC"/>
    <s v="'4543814314751855"/>
    <n v="20260602"/>
    <s v="E20260602145729"/>
    <s v="   "/>
    <n v="8.9"/>
    <x v="3"/>
    <n v="1"/>
  </r>
  <r>
    <x v="48"/>
    <n v="202606"/>
    <n v="51"/>
    <n v="1085442"/>
    <s v="'03814314  "/>
    <s v="'03814314  "/>
    <s v="COL"/>
    <s v="'4543814314751861"/>
    <n v="20260602"/>
    <s v="E20260602145729"/>
    <s v="J18"/>
    <n v="8.9"/>
    <x v="1"/>
    <n v="0"/>
  </r>
  <r>
    <x v="48"/>
    <n v="202606"/>
    <n v="51"/>
    <n v="1085442"/>
    <s v="'03814314  "/>
    <s v="'03814314  "/>
    <s v="CPC"/>
    <s v="'4543814314751861"/>
    <n v="20260602"/>
    <s v="E20260602145729"/>
    <s v="   "/>
    <n v="8.9"/>
    <x v="2"/>
    <n v="0"/>
  </r>
  <r>
    <x v="48"/>
    <n v="202606"/>
    <n v="51"/>
    <n v="1085442"/>
    <s v="'03814314  "/>
    <s v="'03814314  "/>
    <s v="CPC"/>
    <s v="'4543814314751861"/>
    <n v="20260602"/>
    <s v="E20260602145729"/>
    <s v="   "/>
    <n v="8.9"/>
    <x v="3"/>
    <n v="1"/>
  </r>
  <r>
    <x v="49"/>
    <n v="202606"/>
    <n v="51"/>
    <n v="1085442"/>
    <s v="'03814314  "/>
    <s v="'03814314  "/>
    <s v="ENV"/>
    <s v="'                "/>
    <n v="20260602"/>
    <s v="E20260602145730"/>
    <s v="J18"/>
    <n v="3.84"/>
    <x v="1"/>
    <n v="4.93"/>
  </r>
  <r>
    <x v="49"/>
    <n v="202606"/>
    <n v="51"/>
    <n v="1085442"/>
    <s v="'03814314  "/>
    <s v="'03814314  "/>
    <s v="COL"/>
    <s v="'6943814314751383"/>
    <n v="20260602"/>
    <s v="E20260602145730"/>
    <s v="J18"/>
    <n v="3.84"/>
    <x v="1"/>
    <n v="0"/>
  </r>
  <r>
    <x v="49"/>
    <n v="202606"/>
    <n v="51"/>
    <n v="1085442"/>
    <s v="'03814314  "/>
    <s v="'03814314  "/>
    <s v="CPC"/>
    <s v="'6943814314751383"/>
    <n v="20260602"/>
    <s v="E20260602145730"/>
    <s v="   "/>
    <n v="3.84"/>
    <x v="2"/>
    <n v="0"/>
  </r>
  <r>
    <x v="50"/>
    <n v="202606"/>
    <n v="51"/>
    <n v="1085442"/>
    <s v="'03814314  "/>
    <s v="'03814314  "/>
    <s v="ENV"/>
    <s v="'                "/>
    <n v="20260602"/>
    <s v="E20260602145731"/>
    <s v="J18"/>
    <n v="65.63"/>
    <x v="1"/>
    <n v="21.05"/>
  </r>
  <r>
    <x v="50"/>
    <n v="202606"/>
    <n v="51"/>
    <n v="1085442"/>
    <s v="'03814314  "/>
    <s v="'03814314  "/>
    <s v="COL"/>
    <s v="'5943814314751895"/>
    <n v="20260602"/>
    <s v="E20260602145731"/>
    <s v="J18"/>
    <n v="17.7"/>
    <x v="1"/>
    <n v="0"/>
  </r>
  <r>
    <x v="50"/>
    <n v="202606"/>
    <n v="51"/>
    <n v="1085442"/>
    <s v="'03814314  "/>
    <s v="'03814314  "/>
    <s v="CPC"/>
    <s v="'5943814314751895"/>
    <n v="20260602"/>
    <s v="E20260602145731"/>
    <s v="   "/>
    <n v="17.7"/>
    <x v="2"/>
    <n v="0"/>
  </r>
  <r>
    <x v="50"/>
    <n v="202606"/>
    <n v="51"/>
    <n v="1085442"/>
    <s v="'03814314  "/>
    <s v="'03814314  "/>
    <s v="COL"/>
    <s v="'5943814314751906"/>
    <n v="20260602"/>
    <s v="E20260602145731"/>
    <s v="J18"/>
    <n v="17.7"/>
    <x v="1"/>
    <n v="0"/>
  </r>
  <r>
    <x v="50"/>
    <n v="202606"/>
    <n v="51"/>
    <n v="1085442"/>
    <s v="'03814314  "/>
    <s v="'03814314  "/>
    <s v="CPC"/>
    <s v="'5943814314751906"/>
    <n v="20260602"/>
    <s v="E20260602145731"/>
    <s v="   "/>
    <n v="17.7"/>
    <x v="2"/>
    <n v="0"/>
  </r>
  <r>
    <x v="50"/>
    <n v="202606"/>
    <n v="51"/>
    <n v="1085442"/>
    <s v="'03814314  "/>
    <s v="'03814314  "/>
    <s v="CPC"/>
    <s v="'5943814314751906"/>
    <n v="20260602"/>
    <s v="E20260602145731"/>
    <s v="   "/>
    <n v="17.7"/>
    <x v="3"/>
    <n v="1"/>
  </r>
  <r>
    <x v="50"/>
    <n v="202606"/>
    <n v="51"/>
    <n v="1085442"/>
    <s v="'03814314  "/>
    <s v="'03814314  "/>
    <s v="COL"/>
    <s v="'5943814314751912"/>
    <n v="20260602"/>
    <s v="E20260602145731"/>
    <s v="J18"/>
    <n v="18.37"/>
    <x v="1"/>
    <n v="0"/>
  </r>
  <r>
    <x v="50"/>
    <n v="202606"/>
    <n v="51"/>
    <n v="1085442"/>
    <s v="'03814314  "/>
    <s v="'03814314  "/>
    <s v="CPC"/>
    <s v="'5943814314751912"/>
    <n v="20260602"/>
    <s v="E20260602145731"/>
    <s v="   "/>
    <n v="18.37"/>
    <x v="2"/>
    <n v="0"/>
  </r>
  <r>
    <x v="50"/>
    <n v="202606"/>
    <n v="51"/>
    <n v="1085442"/>
    <s v="'03814314  "/>
    <s v="'03814314  "/>
    <s v="CPC"/>
    <s v="'5943814314751912"/>
    <n v="20260602"/>
    <s v="E20260602145731"/>
    <s v="   "/>
    <n v="18.37"/>
    <x v="3"/>
    <n v="1"/>
  </r>
  <r>
    <x v="50"/>
    <n v="202606"/>
    <n v="51"/>
    <n v="1085442"/>
    <s v="'03814314  "/>
    <s v="'03814314  "/>
    <s v="COL"/>
    <s v="'5943814314751929"/>
    <n v="20260602"/>
    <s v="E20260602145731"/>
    <s v="J18"/>
    <n v="11.86"/>
    <x v="1"/>
    <n v="0"/>
  </r>
  <r>
    <x v="50"/>
    <n v="202606"/>
    <n v="51"/>
    <n v="1085442"/>
    <s v="'03814314  "/>
    <s v="'03814314  "/>
    <s v="CPC"/>
    <s v="'5943814314751929"/>
    <n v="20260602"/>
    <s v="E20260602145731"/>
    <s v="   "/>
    <n v="11.86"/>
    <x v="2"/>
    <n v="0"/>
  </r>
  <r>
    <x v="50"/>
    <n v="202606"/>
    <n v="51"/>
    <n v="1085442"/>
    <s v="'03814314  "/>
    <s v="'03814314  "/>
    <s v="CPC"/>
    <s v="'5943814314751929"/>
    <n v="20260602"/>
    <s v="E20260602145731"/>
    <s v="   "/>
    <n v="11.86"/>
    <x v="3"/>
    <n v="1"/>
  </r>
  <r>
    <x v="51"/>
    <n v="202606"/>
    <n v="51"/>
    <n v="1085442"/>
    <s v="'03814314  "/>
    <s v="'03814314  "/>
    <s v="ENV"/>
    <s v="'                "/>
    <n v="20260602"/>
    <s v="E20260602145732"/>
    <s v="J18"/>
    <n v="2"/>
    <x v="1"/>
    <n v="4.41"/>
  </r>
  <r>
    <x v="51"/>
    <n v="202606"/>
    <n v="51"/>
    <n v="1085442"/>
    <s v="'03814314  "/>
    <s v="'03814314  "/>
    <s v="COL"/>
    <s v="'5943814314751411"/>
    <n v="20260602"/>
    <s v="E20260602145732"/>
    <s v="J18"/>
    <n v="2"/>
    <x v="1"/>
    <n v="0"/>
  </r>
  <r>
    <x v="51"/>
    <n v="202606"/>
    <n v="51"/>
    <n v="1085442"/>
    <s v="'03814314  "/>
    <s v="'03814314  "/>
    <s v="CPC"/>
    <s v="'5943814314751411"/>
    <n v="20260602"/>
    <s v="E20260602145732"/>
    <s v="   "/>
    <n v="2"/>
    <x v="2"/>
    <n v="0"/>
  </r>
  <r>
    <x v="52"/>
    <n v="202606"/>
    <n v="51"/>
    <n v="1085442"/>
    <s v="'03814314  "/>
    <s v="'03814314  "/>
    <s v="ENV"/>
    <s v="'                "/>
    <n v="20260602"/>
    <s v="E20260602145734"/>
    <s v="J18"/>
    <n v="28.1"/>
    <x v="1"/>
    <n v="11.43"/>
  </r>
  <r>
    <x v="52"/>
    <n v="202606"/>
    <n v="51"/>
    <n v="1085442"/>
    <s v="'03814314  "/>
    <s v="'03814314  "/>
    <s v="COL"/>
    <s v="'6843814314751553"/>
    <n v="20260602"/>
    <s v="E20260602145734"/>
    <s v="J18"/>
    <n v="15.2"/>
    <x v="1"/>
    <n v="0"/>
  </r>
  <r>
    <x v="52"/>
    <n v="202606"/>
    <n v="51"/>
    <n v="1085442"/>
    <s v="'03814314  "/>
    <s v="'03814314  "/>
    <s v="CPC"/>
    <s v="'6843814314751553"/>
    <n v="20260602"/>
    <s v="E20260602145734"/>
    <s v="   "/>
    <n v="15.2"/>
    <x v="2"/>
    <n v="0"/>
  </r>
  <r>
    <x v="52"/>
    <n v="202606"/>
    <n v="51"/>
    <n v="1085442"/>
    <s v="'03814314  "/>
    <s v="'03814314  "/>
    <s v="COL"/>
    <s v="'6843814314751560"/>
    <n v="20260602"/>
    <s v="E20260602145734"/>
    <s v="J18"/>
    <n v="12.9"/>
    <x v="1"/>
    <n v="0"/>
  </r>
  <r>
    <x v="52"/>
    <n v="202606"/>
    <n v="51"/>
    <n v="1085442"/>
    <s v="'03814314  "/>
    <s v="'03814314  "/>
    <s v="CPC"/>
    <s v="'6843814314751560"/>
    <n v="20260602"/>
    <s v="E20260602145734"/>
    <s v="   "/>
    <n v="12.9"/>
    <x v="2"/>
    <n v="0"/>
  </r>
  <r>
    <x v="52"/>
    <n v="202606"/>
    <n v="51"/>
    <n v="1085442"/>
    <s v="'03814314  "/>
    <s v="'03814314  "/>
    <s v="CPC"/>
    <s v="'6843814314751560"/>
    <n v="20260602"/>
    <s v="E20260602145734"/>
    <s v="   "/>
    <n v="12.9"/>
    <x v="3"/>
    <n v="1"/>
  </r>
  <r>
    <x v="53"/>
    <n v="202606"/>
    <n v="51"/>
    <n v="1085442"/>
    <s v="'03814314  "/>
    <s v="'03814314  "/>
    <s v="ENV"/>
    <s v="'                "/>
    <n v="20260602"/>
    <s v="E20260602145735"/>
    <s v="J18"/>
    <n v="6.01"/>
    <x v="1"/>
    <n v="5.71"/>
  </r>
  <r>
    <x v="53"/>
    <n v="202606"/>
    <n v="51"/>
    <n v="1085442"/>
    <s v="'03814314  "/>
    <s v="'03814314  "/>
    <s v="COL"/>
    <s v="'6943814314751613"/>
    <n v="20260602"/>
    <s v="E20260602145735"/>
    <s v="J18"/>
    <n v="6.01"/>
    <x v="1"/>
    <n v="0"/>
  </r>
  <r>
    <x v="53"/>
    <n v="202606"/>
    <n v="51"/>
    <n v="1085442"/>
    <s v="'03814314  "/>
    <s v="'03814314  "/>
    <s v="CPC"/>
    <s v="'6943814314751613"/>
    <n v="20260602"/>
    <s v="E20260602145735"/>
    <s v="   "/>
    <n v="6.01"/>
    <x v="2"/>
    <n v="0"/>
  </r>
  <r>
    <x v="54"/>
    <n v="202606"/>
    <n v="51"/>
    <n v="1085442"/>
    <s v="'03814314  "/>
    <s v="'03814314  "/>
    <s v="ENV"/>
    <s v="'                "/>
    <n v="20260602"/>
    <s v="E20260602145736"/>
    <s v="J18"/>
    <n v="3.8"/>
    <x v="1"/>
    <n v="4.93"/>
  </r>
  <r>
    <x v="54"/>
    <n v="202606"/>
    <n v="51"/>
    <n v="1085442"/>
    <s v="'03814314  "/>
    <s v="'03814314  "/>
    <s v="COL"/>
    <s v="'7543814314751603"/>
    <n v="20260602"/>
    <s v="E20260602145736"/>
    <s v="J18"/>
    <n v="3.8"/>
    <x v="1"/>
    <n v="0"/>
  </r>
  <r>
    <x v="54"/>
    <n v="202606"/>
    <n v="51"/>
    <n v="1085442"/>
    <s v="'03814314  "/>
    <s v="'03814314  "/>
    <s v="CPC"/>
    <s v="'7543814314751603"/>
    <n v="20260602"/>
    <s v="E20260602145736"/>
    <s v="   "/>
    <n v="3.8"/>
    <x v="2"/>
    <n v="0"/>
  </r>
  <r>
    <x v="55"/>
    <n v="202606"/>
    <n v="51"/>
    <n v="1085442"/>
    <s v="'03814314  "/>
    <s v="'03814314  "/>
    <s v="ENV"/>
    <s v="'                "/>
    <n v="20260602"/>
    <s v="E20260602145737"/>
    <s v="J18"/>
    <n v="6.1"/>
    <x v="1"/>
    <n v="5.71"/>
  </r>
  <r>
    <x v="55"/>
    <n v="202606"/>
    <n v="51"/>
    <n v="1085442"/>
    <s v="'03814314  "/>
    <s v="'03814314  "/>
    <s v="COL"/>
    <s v="'6743814314751372"/>
    <n v="20260602"/>
    <s v="E20260602145737"/>
    <s v="J18"/>
    <n v="6.1"/>
    <x v="1"/>
    <n v="0"/>
  </r>
  <r>
    <x v="55"/>
    <n v="202606"/>
    <n v="51"/>
    <n v="1085442"/>
    <s v="'03814314  "/>
    <s v="'03814314  "/>
    <s v="CPC"/>
    <s v="'6743814314751372"/>
    <n v="20260602"/>
    <s v="E20260602145737"/>
    <s v="   "/>
    <n v="6.1"/>
    <x v="2"/>
    <n v="0"/>
  </r>
  <r>
    <x v="56"/>
    <n v="202606"/>
    <n v="51"/>
    <n v="1085442"/>
    <s v="'03814314  "/>
    <s v="'03814314  "/>
    <s v="ENV"/>
    <s v="'                "/>
    <n v="20260602"/>
    <s v="E20260602236667"/>
    <s v="J18"/>
    <n v="6.8"/>
    <x v="1"/>
    <n v="5.71"/>
  </r>
  <r>
    <x v="56"/>
    <n v="202606"/>
    <n v="51"/>
    <n v="1085442"/>
    <s v="'03814314  "/>
    <s v="'03814314  "/>
    <s v="COL"/>
    <s v="'9243814314751395"/>
    <n v="20260602"/>
    <s v="E20260602236667"/>
    <s v="J18"/>
    <n v="6.8"/>
    <x v="1"/>
    <n v="0"/>
  </r>
  <r>
    <x v="56"/>
    <n v="202606"/>
    <n v="51"/>
    <n v="1085442"/>
    <s v="'03814314  "/>
    <s v="'03814314  "/>
    <s v="CPC"/>
    <s v="'9243814314751395"/>
    <n v="20260602"/>
    <s v="E20260602236667"/>
    <s v="   "/>
    <n v="6.8"/>
    <x v="2"/>
    <n v="0"/>
  </r>
  <r>
    <x v="57"/>
    <n v="202606"/>
    <n v="51"/>
    <n v="1085442"/>
    <s v="'03814314  "/>
    <s v="'03814314  "/>
    <s v="ENV"/>
    <s v="'                "/>
    <n v="20260602"/>
    <s v="E20260602236668"/>
    <s v="J18"/>
    <n v="41.3"/>
    <x v="1"/>
    <n v="14.81"/>
  </r>
  <r>
    <x v="57"/>
    <n v="202606"/>
    <n v="51"/>
    <n v="1085442"/>
    <s v="'03814314  "/>
    <s v="'03814314  "/>
    <s v="COL"/>
    <s v="'7543814314751465"/>
    <n v="20260602"/>
    <s v="E20260602236668"/>
    <s v="J18"/>
    <n v="19.399999999999999"/>
    <x v="1"/>
    <n v="0"/>
  </r>
  <r>
    <x v="57"/>
    <n v="202606"/>
    <n v="51"/>
    <n v="1085442"/>
    <s v="'03814314  "/>
    <s v="'03814314  "/>
    <s v="CPC"/>
    <s v="'7543814314751465"/>
    <n v="20260602"/>
    <s v="E20260602236668"/>
    <s v="   "/>
    <n v="19.399999999999999"/>
    <x v="2"/>
    <n v="0"/>
  </r>
  <r>
    <x v="57"/>
    <n v="202606"/>
    <n v="51"/>
    <n v="1085442"/>
    <s v="'03814314  "/>
    <s v="'03814314  "/>
    <s v="COL"/>
    <s v="'7543814314751471"/>
    <n v="20260602"/>
    <s v="E20260602236668"/>
    <s v="J18"/>
    <n v="17"/>
    <x v="1"/>
    <n v="0"/>
  </r>
  <r>
    <x v="57"/>
    <n v="202606"/>
    <n v="51"/>
    <n v="1085442"/>
    <s v="'03814314  "/>
    <s v="'03814314  "/>
    <s v="CPC"/>
    <s v="'7543814314751471"/>
    <n v="20260602"/>
    <s v="E20260602236668"/>
    <s v="   "/>
    <n v="17"/>
    <x v="2"/>
    <n v="0"/>
  </r>
  <r>
    <x v="57"/>
    <n v="202606"/>
    <n v="51"/>
    <n v="1085442"/>
    <s v="'03814314  "/>
    <s v="'03814314  "/>
    <s v="CPC"/>
    <s v="'7543814314751471"/>
    <n v="20260602"/>
    <s v="E20260602236668"/>
    <s v="   "/>
    <n v="17"/>
    <x v="3"/>
    <n v="1"/>
  </r>
  <r>
    <x v="57"/>
    <n v="202606"/>
    <n v="51"/>
    <n v="1085442"/>
    <s v="'03814314  "/>
    <s v="'03814314  "/>
    <s v="COL"/>
    <s v="'7543814314751488"/>
    <n v="20260602"/>
    <s v="E20260602236668"/>
    <s v="J18"/>
    <n v="4.9000000000000004"/>
    <x v="1"/>
    <n v="0"/>
  </r>
  <r>
    <x v="57"/>
    <n v="202606"/>
    <n v="51"/>
    <n v="1085442"/>
    <s v="'03814314  "/>
    <s v="'03814314  "/>
    <s v="CPC"/>
    <s v="'7543814314751488"/>
    <n v="20260602"/>
    <s v="E20260602236668"/>
    <s v="   "/>
    <n v="4.9000000000000004"/>
    <x v="2"/>
    <n v="0"/>
  </r>
  <r>
    <x v="57"/>
    <n v="202606"/>
    <n v="51"/>
    <n v="1085442"/>
    <s v="'03814314  "/>
    <s v="'03814314  "/>
    <s v="CPC"/>
    <s v="'7543814314751488"/>
    <n v="20260602"/>
    <s v="E20260602236668"/>
    <s v="   "/>
    <n v="4.9000000000000004"/>
    <x v="3"/>
    <n v="1"/>
  </r>
  <r>
    <x v="58"/>
    <n v="202606"/>
    <n v="51"/>
    <n v="1085442"/>
    <s v="'03814314  "/>
    <s v="'03814314  "/>
    <s v="ENV"/>
    <s v="'                "/>
    <n v="20260603"/>
    <s v="E20260603141218"/>
    <s v="J18"/>
    <n v="30.3"/>
    <x v="1"/>
    <n v="11.95"/>
  </r>
  <r>
    <x v="58"/>
    <n v="202606"/>
    <n v="51"/>
    <n v="1085442"/>
    <s v="'03814314  "/>
    <s v="'03814314  "/>
    <s v="COL"/>
    <s v="'2117777429708502"/>
    <n v="20260603"/>
    <s v="E20260603141218"/>
    <s v="J18"/>
    <n v="16.5"/>
    <x v="1"/>
    <n v="0"/>
  </r>
  <r>
    <x v="58"/>
    <n v="202606"/>
    <n v="51"/>
    <n v="1085442"/>
    <s v="'03814314  "/>
    <s v="'03814314  "/>
    <s v="CPC"/>
    <s v="'2117777429708502"/>
    <n v="20260603"/>
    <s v="E20260603141218"/>
    <s v="   "/>
    <n v="16.5"/>
    <x v="2"/>
    <n v="0"/>
  </r>
  <r>
    <x v="58"/>
    <n v="202606"/>
    <n v="51"/>
    <n v="1085442"/>
    <s v="'03814314  "/>
    <s v="'03814314  "/>
    <s v="COL"/>
    <s v="'2117777429708519"/>
    <n v="20260603"/>
    <s v="E20260603141218"/>
    <s v="J18"/>
    <n v="13.8"/>
    <x v="1"/>
    <n v="0"/>
  </r>
  <r>
    <x v="58"/>
    <n v="202606"/>
    <n v="51"/>
    <n v="1085442"/>
    <s v="'03814314  "/>
    <s v="'03814314  "/>
    <s v="CPC"/>
    <s v="'2117777429708519"/>
    <n v="20260603"/>
    <s v="E20260603141218"/>
    <s v="   "/>
    <n v="13.8"/>
    <x v="2"/>
    <n v="0"/>
  </r>
  <r>
    <x v="58"/>
    <n v="202606"/>
    <n v="51"/>
    <n v="1085442"/>
    <s v="'03814314  "/>
    <s v="'03814314  "/>
    <s v="CPC"/>
    <s v="'2117777429708519"/>
    <n v="20260603"/>
    <s v="E20260603141218"/>
    <s v="   "/>
    <n v="13.8"/>
    <x v="3"/>
    <n v="1"/>
  </r>
  <r>
    <x v="59"/>
    <n v="202606"/>
    <n v="51"/>
    <n v="1085442"/>
    <s v="'03814314  "/>
    <s v="'03814314  "/>
    <s v="ENV"/>
    <s v="'                "/>
    <n v="20260603"/>
    <s v="E20260603141219"/>
    <s v="J18"/>
    <n v="5.68"/>
    <x v="1"/>
    <n v="5.45"/>
  </r>
  <r>
    <x v="59"/>
    <n v="202606"/>
    <n v="51"/>
    <n v="1085442"/>
    <s v="'03814314  "/>
    <s v="'03814314  "/>
    <s v="COL"/>
    <s v="'9243814314751959"/>
    <n v="20260603"/>
    <s v="E20260603141219"/>
    <s v="J18"/>
    <n v="5.68"/>
    <x v="1"/>
    <n v="0"/>
  </r>
  <r>
    <x v="59"/>
    <n v="202606"/>
    <n v="51"/>
    <n v="1085442"/>
    <s v="'03814314  "/>
    <s v="'03814314  "/>
    <s v="CPC"/>
    <s v="'9243814314751959"/>
    <n v="20260603"/>
    <s v="E20260603141219"/>
    <s v="   "/>
    <n v="5.68"/>
    <x v="2"/>
    <n v="0"/>
  </r>
  <r>
    <x v="60"/>
    <n v="202606"/>
    <n v="51"/>
    <n v="1085442"/>
    <s v="'03814314  "/>
    <s v="'03814314  "/>
    <s v="ENV"/>
    <s v="'                "/>
    <n v="20260603"/>
    <s v="E20260603141220"/>
    <s v="J18"/>
    <n v="3.9"/>
    <x v="1"/>
    <n v="4.93"/>
  </r>
  <r>
    <x v="60"/>
    <n v="202606"/>
    <n v="51"/>
    <n v="1085442"/>
    <s v="'03814314  "/>
    <s v="'03814314  "/>
    <s v="COL"/>
    <s v="'6743814314751965"/>
    <n v="20260603"/>
    <s v="E20260603141220"/>
    <s v="J18"/>
    <n v="3.9"/>
    <x v="1"/>
    <n v="0"/>
  </r>
  <r>
    <x v="60"/>
    <n v="202606"/>
    <n v="51"/>
    <n v="1085442"/>
    <s v="'03814314  "/>
    <s v="'03814314  "/>
    <s v="CPC"/>
    <s v="'6743814314751965"/>
    <n v="20260603"/>
    <s v="E20260603141220"/>
    <s v="   "/>
    <n v="3.9"/>
    <x v="2"/>
    <n v="0"/>
  </r>
  <r>
    <x v="61"/>
    <n v="202606"/>
    <n v="51"/>
    <n v="1085442"/>
    <s v="'03814314  "/>
    <s v="'03814314  "/>
    <s v="ENV"/>
    <s v="'                "/>
    <n v="20260603"/>
    <s v="E20260603141221"/>
    <s v="J18"/>
    <n v="19.3"/>
    <x v="1"/>
    <n v="9.09"/>
  </r>
  <r>
    <x v="61"/>
    <n v="202606"/>
    <n v="51"/>
    <n v="1085442"/>
    <s v="'03814314  "/>
    <s v="'03814314  "/>
    <s v="COL"/>
    <s v="'8643814314752036"/>
    <n v="20260603"/>
    <s v="E20260603141221"/>
    <s v="J18"/>
    <n v="9.4"/>
    <x v="1"/>
    <n v="0"/>
  </r>
  <r>
    <x v="61"/>
    <n v="202606"/>
    <n v="51"/>
    <n v="1085442"/>
    <s v="'03814314  "/>
    <s v="'03814314  "/>
    <s v="CPC"/>
    <s v="'8643814314752036"/>
    <n v="20260603"/>
    <s v="E20260603141221"/>
    <s v="   "/>
    <n v="9.4"/>
    <x v="2"/>
    <n v="0"/>
  </r>
  <r>
    <x v="61"/>
    <n v="202606"/>
    <n v="51"/>
    <n v="1085442"/>
    <s v="'03814314  "/>
    <s v="'03814314  "/>
    <s v="COL"/>
    <s v="'8643814314752042"/>
    <n v="20260603"/>
    <s v="E20260603141221"/>
    <s v="J18"/>
    <n v="9.9"/>
    <x v="1"/>
    <n v="0"/>
  </r>
  <r>
    <x v="61"/>
    <n v="202606"/>
    <n v="51"/>
    <n v="1085442"/>
    <s v="'03814314  "/>
    <s v="'03814314  "/>
    <s v="CPC"/>
    <s v="'8643814314752042"/>
    <n v="20260603"/>
    <s v="E20260603141221"/>
    <s v="   "/>
    <n v="9.9"/>
    <x v="2"/>
    <n v="0"/>
  </r>
  <r>
    <x v="61"/>
    <n v="202606"/>
    <n v="51"/>
    <n v="1085442"/>
    <s v="'03814314  "/>
    <s v="'03814314  "/>
    <s v="CPC"/>
    <s v="'8643814314752042"/>
    <n v="20260603"/>
    <s v="E20260603141221"/>
    <s v="   "/>
    <n v="9.9"/>
    <x v="3"/>
    <n v="1"/>
  </r>
  <r>
    <x v="62"/>
    <n v="202606"/>
    <n v="51"/>
    <n v="1085442"/>
    <s v="'03814314  "/>
    <s v="'03814314  "/>
    <s v="ENV"/>
    <s v="'                "/>
    <n v="20260603"/>
    <s v="E20260603141222"/>
    <s v="J18"/>
    <n v="21.9"/>
    <x v="1"/>
    <n v="9.61"/>
  </r>
  <r>
    <x v="62"/>
    <n v="202606"/>
    <n v="51"/>
    <n v="1085442"/>
    <s v="'03814314  "/>
    <s v="'03814314  "/>
    <s v="COL"/>
    <s v="'7243814314752152"/>
    <n v="20260603"/>
    <s v="E20260603141222"/>
    <s v="J18"/>
    <n v="6.8"/>
    <x v="1"/>
    <n v="0"/>
  </r>
  <r>
    <x v="62"/>
    <n v="202606"/>
    <n v="51"/>
    <n v="1085442"/>
    <s v="'03814314  "/>
    <s v="'03814314  "/>
    <s v="CPC"/>
    <s v="'7243814314752152"/>
    <n v="20260603"/>
    <s v="E20260603141222"/>
    <s v="   "/>
    <n v="6.8"/>
    <x v="2"/>
    <n v="0"/>
  </r>
  <r>
    <x v="62"/>
    <n v="202606"/>
    <n v="51"/>
    <n v="1085442"/>
    <s v="'03814314  "/>
    <s v="'03814314  "/>
    <s v="COL"/>
    <s v="'7243814314752169"/>
    <n v="20260603"/>
    <s v="E20260603141222"/>
    <s v="J18"/>
    <n v="15.1"/>
    <x v="1"/>
    <n v="0"/>
  </r>
  <r>
    <x v="62"/>
    <n v="202606"/>
    <n v="51"/>
    <n v="1085442"/>
    <s v="'03814314  "/>
    <s v="'03814314  "/>
    <s v="CPC"/>
    <s v="'7243814314752169"/>
    <n v="20260603"/>
    <s v="E20260603141222"/>
    <s v="   "/>
    <n v="15.1"/>
    <x v="2"/>
    <n v="0"/>
  </r>
  <r>
    <x v="62"/>
    <n v="202606"/>
    <n v="51"/>
    <n v="1085442"/>
    <s v="'03814314  "/>
    <s v="'03814314  "/>
    <s v="CPC"/>
    <s v="'7243814314752169"/>
    <n v="20260603"/>
    <s v="E20260603141222"/>
    <s v="   "/>
    <n v="15.1"/>
    <x v="3"/>
    <n v="1"/>
  </r>
  <r>
    <x v="63"/>
    <n v="202606"/>
    <n v="51"/>
    <n v="1085442"/>
    <s v="'03814314  "/>
    <s v="'03814314  "/>
    <s v="ENV"/>
    <s v="'                "/>
    <n v="20260603"/>
    <s v="E20260603141223"/>
    <s v="J18"/>
    <n v="4.2"/>
    <x v="1"/>
    <n v="5.19"/>
  </r>
  <r>
    <x v="63"/>
    <n v="202606"/>
    <n v="51"/>
    <n v="1085442"/>
    <s v="'03814314  "/>
    <s v="'03814314  "/>
    <s v="COL"/>
    <s v="'6343814314751989"/>
    <n v="20260603"/>
    <s v="E20260603141223"/>
    <s v="J18"/>
    <n v="4.2"/>
    <x v="1"/>
    <n v="0"/>
  </r>
  <r>
    <x v="63"/>
    <n v="202606"/>
    <n v="51"/>
    <n v="1085442"/>
    <s v="'03814314  "/>
    <s v="'03814314  "/>
    <s v="CPC"/>
    <s v="'6343814314751989"/>
    <n v="20260603"/>
    <s v="E20260603141223"/>
    <s v="   "/>
    <n v="4.2"/>
    <x v="2"/>
    <n v="0"/>
  </r>
  <r>
    <x v="64"/>
    <n v="202606"/>
    <n v="51"/>
    <n v="1085442"/>
    <s v="'03814314  "/>
    <s v="'03814314  "/>
    <s v="ENV"/>
    <s v="'                "/>
    <n v="20260603"/>
    <s v="E20260603141224"/>
    <s v="J18"/>
    <n v="41.4"/>
    <x v="1"/>
    <n v="14.81"/>
  </r>
  <r>
    <x v="64"/>
    <n v="202606"/>
    <n v="51"/>
    <n v="1085442"/>
    <s v="'03814314  "/>
    <s v="'03814314  "/>
    <s v="COL"/>
    <s v="'8043814314752297"/>
    <n v="20260603"/>
    <s v="E20260603141224"/>
    <s v="J18"/>
    <n v="10.8"/>
    <x v="1"/>
    <n v="0"/>
  </r>
  <r>
    <x v="64"/>
    <n v="202606"/>
    <n v="51"/>
    <n v="1085442"/>
    <s v="'03814314  "/>
    <s v="'03814314  "/>
    <s v="CPC"/>
    <s v="'8043814314752297"/>
    <n v="20260603"/>
    <s v="E20260603141224"/>
    <s v="   "/>
    <n v="10.8"/>
    <x v="2"/>
    <n v="0"/>
  </r>
  <r>
    <x v="64"/>
    <n v="202606"/>
    <n v="51"/>
    <n v="1085442"/>
    <s v="'03814314  "/>
    <s v="'03814314  "/>
    <s v="COL"/>
    <s v="'8043814314752308"/>
    <n v="20260603"/>
    <s v="E20260603141224"/>
    <s v="J18"/>
    <n v="12.3"/>
    <x v="1"/>
    <n v="0"/>
  </r>
  <r>
    <x v="64"/>
    <n v="202606"/>
    <n v="51"/>
    <n v="1085442"/>
    <s v="'03814314  "/>
    <s v="'03814314  "/>
    <s v="CPC"/>
    <s v="'8043814314752308"/>
    <n v="20260603"/>
    <s v="E20260603141224"/>
    <s v="   "/>
    <n v="12.3"/>
    <x v="2"/>
    <n v="0"/>
  </r>
  <r>
    <x v="64"/>
    <n v="202606"/>
    <n v="51"/>
    <n v="1085442"/>
    <s v="'03814314  "/>
    <s v="'03814314  "/>
    <s v="CPC"/>
    <s v="'8043814314752308"/>
    <n v="20260603"/>
    <s v="E20260603141224"/>
    <s v="   "/>
    <n v="12.3"/>
    <x v="3"/>
    <n v="1"/>
  </r>
  <r>
    <x v="64"/>
    <n v="202606"/>
    <n v="51"/>
    <n v="1085442"/>
    <s v="'03814314  "/>
    <s v="'03814314  "/>
    <s v="COL"/>
    <s v="'8043814314752314"/>
    <n v="20260603"/>
    <s v="E20260603141224"/>
    <s v="J18"/>
    <n v="18.3"/>
    <x v="1"/>
    <n v="0"/>
  </r>
  <r>
    <x v="64"/>
    <n v="202606"/>
    <n v="51"/>
    <n v="1085442"/>
    <s v="'03814314  "/>
    <s v="'03814314  "/>
    <s v="CPC"/>
    <s v="'8043814314752314"/>
    <n v="20260603"/>
    <s v="E20260603141224"/>
    <s v="   "/>
    <n v="18.3"/>
    <x v="2"/>
    <n v="0"/>
  </r>
  <r>
    <x v="64"/>
    <n v="202606"/>
    <n v="51"/>
    <n v="1085442"/>
    <s v="'03814314  "/>
    <s v="'03814314  "/>
    <s v="CPC"/>
    <s v="'8043814314752314"/>
    <n v="20260603"/>
    <s v="E20260603141224"/>
    <s v="   "/>
    <n v="18.3"/>
    <x v="3"/>
    <n v="1"/>
  </r>
  <r>
    <x v="65"/>
    <n v="202606"/>
    <n v="51"/>
    <n v="1085442"/>
    <s v="'03814314  "/>
    <s v="'03814314  "/>
    <s v="ENV"/>
    <s v="'                "/>
    <n v="20260603"/>
    <s v="E20260603141227"/>
    <s v="J18"/>
    <n v="41.35"/>
    <x v="1"/>
    <n v="14.81"/>
  </r>
  <r>
    <x v="65"/>
    <n v="202606"/>
    <n v="51"/>
    <n v="1085442"/>
    <s v="'03814314  "/>
    <s v="'03814314  "/>
    <s v="COL"/>
    <s v="'1443814314752177"/>
    <n v="20260603"/>
    <s v="E20260603141227"/>
    <s v="J18"/>
    <n v="5.85"/>
    <x v="1"/>
    <n v="0"/>
  </r>
  <r>
    <x v="65"/>
    <n v="202606"/>
    <n v="51"/>
    <n v="1085442"/>
    <s v="'03814314  "/>
    <s v="'03814314  "/>
    <s v="CPC"/>
    <s v="'1443814314752177"/>
    <n v="20260603"/>
    <s v="E20260603141227"/>
    <s v="   "/>
    <n v="5.85"/>
    <x v="2"/>
    <n v="0"/>
  </r>
  <r>
    <x v="65"/>
    <n v="202606"/>
    <n v="51"/>
    <n v="1085442"/>
    <s v="'03814314  "/>
    <s v="'03814314  "/>
    <s v="COL"/>
    <s v="'1443814314752183"/>
    <n v="20260603"/>
    <s v="E20260603141227"/>
    <s v="J18"/>
    <n v="17.7"/>
    <x v="1"/>
    <n v="0"/>
  </r>
  <r>
    <x v="65"/>
    <n v="202606"/>
    <n v="51"/>
    <n v="1085442"/>
    <s v="'03814314  "/>
    <s v="'03814314  "/>
    <s v="CPC"/>
    <s v="'1443814314752183"/>
    <n v="20260603"/>
    <s v="E20260603141227"/>
    <s v="   "/>
    <n v="17.7"/>
    <x v="2"/>
    <n v="0"/>
  </r>
  <r>
    <x v="65"/>
    <n v="202606"/>
    <n v="51"/>
    <n v="1085442"/>
    <s v="'03814314  "/>
    <s v="'03814314  "/>
    <s v="CPC"/>
    <s v="'1443814314752183"/>
    <n v="20260603"/>
    <s v="E20260603141227"/>
    <s v="   "/>
    <n v="17.7"/>
    <x v="3"/>
    <n v="1"/>
  </r>
  <r>
    <x v="65"/>
    <n v="202606"/>
    <n v="51"/>
    <n v="1085442"/>
    <s v="'03814314  "/>
    <s v="'03814314  "/>
    <s v="COL"/>
    <s v="'1443814314752190"/>
    <n v="20260603"/>
    <s v="E20260603141227"/>
    <s v="J18"/>
    <n v="17.8"/>
    <x v="1"/>
    <n v="0"/>
  </r>
  <r>
    <x v="65"/>
    <n v="202606"/>
    <n v="51"/>
    <n v="1085442"/>
    <s v="'03814314  "/>
    <s v="'03814314  "/>
    <s v="CPC"/>
    <s v="'1443814314752190"/>
    <n v="20260603"/>
    <s v="E20260603141227"/>
    <s v="   "/>
    <n v="17.8"/>
    <x v="2"/>
    <n v="0"/>
  </r>
  <r>
    <x v="65"/>
    <n v="202606"/>
    <n v="51"/>
    <n v="1085442"/>
    <s v="'03814314  "/>
    <s v="'03814314  "/>
    <s v="CPC"/>
    <s v="'1443814314752190"/>
    <n v="20260603"/>
    <s v="E20260603141227"/>
    <s v="   "/>
    <n v="17.8"/>
    <x v="3"/>
    <n v="1"/>
  </r>
  <r>
    <x v="66"/>
    <n v="202606"/>
    <n v="51"/>
    <n v="1085442"/>
    <s v="'03814314  "/>
    <s v="'03814314  "/>
    <s v="ENV"/>
    <s v="'                "/>
    <n v="20260603"/>
    <s v="E20260603141228"/>
    <s v="J18"/>
    <n v="3.01"/>
    <x v="1"/>
    <n v="4.93"/>
  </r>
  <r>
    <x v="66"/>
    <n v="202606"/>
    <n v="51"/>
    <n v="1085442"/>
    <s v="'03814314  "/>
    <s v="'03814314  "/>
    <s v="COL"/>
    <s v="'6243814314751946"/>
    <n v="20260603"/>
    <s v="E20260603141228"/>
    <s v="J18"/>
    <n v="3.01"/>
    <x v="1"/>
    <n v="0"/>
  </r>
  <r>
    <x v="66"/>
    <n v="202606"/>
    <n v="51"/>
    <n v="1085442"/>
    <s v="'03814314  "/>
    <s v="'03814314  "/>
    <s v="CPC"/>
    <s v="'6243814314751946"/>
    <n v="20260603"/>
    <s v="E20260603141228"/>
    <s v="   "/>
    <n v="3.01"/>
    <x v="2"/>
    <n v="0"/>
  </r>
  <r>
    <x v="67"/>
    <n v="202606"/>
    <n v="51"/>
    <n v="1085442"/>
    <s v="'03814314  "/>
    <s v="'03814314  "/>
    <s v="ENV"/>
    <s v="'                "/>
    <n v="20260603"/>
    <s v="E20260603141229"/>
    <s v="J18"/>
    <n v="4.2"/>
    <x v="1"/>
    <n v="5.19"/>
  </r>
  <r>
    <x v="67"/>
    <n v="202606"/>
    <n v="51"/>
    <n v="1085442"/>
    <s v="'03814314  "/>
    <s v="'03814314  "/>
    <s v="COL"/>
    <s v="'5943814314752025"/>
    <n v="20260603"/>
    <s v="E20260603141229"/>
    <s v="J18"/>
    <n v="4.2"/>
    <x v="1"/>
    <n v="0"/>
  </r>
  <r>
    <x v="67"/>
    <n v="202606"/>
    <n v="51"/>
    <n v="1085442"/>
    <s v="'03814314  "/>
    <s v="'03814314  "/>
    <s v="CPC"/>
    <s v="'5943814314752025"/>
    <n v="20260603"/>
    <s v="E20260603141229"/>
    <s v="   "/>
    <n v="4.2"/>
    <x v="2"/>
    <n v="0"/>
  </r>
  <r>
    <x v="68"/>
    <n v="202606"/>
    <n v="51"/>
    <n v="1085442"/>
    <s v="'03814314  "/>
    <s v="'03814314  "/>
    <s v="ENV"/>
    <s v="'                "/>
    <n v="20260603"/>
    <s v="E20260603141230"/>
    <s v="J18"/>
    <n v="15.3"/>
    <x v="1"/>
    <n v="8.0500000000000007"/>
  </r>
  <r>
    <x v="68"/>
    <n v="202606"/>
    <n v="51"/>
    <n v="1085442"/>
    <s v="'03814314  "/>
    <s v="'03814314  "/>
    <s v="COL"/>
    <s v="'4420234018480309"/>
    <n v="20260603"/>
    <s v="E20260603141230"/>
    <s v="J18"/>
    <n v="15.3"/>
    <x v="1"/>
    <n v="0"/>
  </r>
  <r>
    <x v="68"/>
    <n v="202606"/>
    <n v="51"/>
    <n v="1085442"/>
    <s v="'03814314  "/>
    <s v="'03814314  "/>
    <s v="CPC"/>
    <s v="'4420234018480309"/>
    <n v="20260603"/>
    <s v="E20260603141230"/>
    <s v="   "/>
    <n v="15.3"/>
    <x v="2"/>
    <n v="0"/>
  </r>
  <r>
    <x v="69"/>
    <n v="202606"/>
    <n v="51"/>
    <n v="1085442"/>
    <s v="'03814314  "/>
    <s v="'03814314  "/>
    <s v="ENV"/>
    <s v="'                "/>
    <n v="20260603"/>
    <s v="E20260603141231"/>
    <s v="J18"/>
    <n v="2"/>
    <x v="1"/>
    <n v="4.41"/>
  </r>
  <r>
    <x v="69"/>
    <n v="202606"/>
    <n v="51"/>
    <n v="1085442"/>
    <s v="'03814314  "/>
    <s v="'03814314  "/>
    <s v="COL"/>
    <s v="'7543814314752230"/>
    <n v="20260603"/>
    <s v="E20260603141231"/>
    <s v="J18"/>
    <n v="2"/>
    <x v="1"/>
    <n v="0"/>
  </r>
  <r>
    <x v="69"/>
    <n v="202606"/>
    <n v="51"/>
    <n v="1085442"/>
    <s v="'03814314  "/>
    <s v="'03814314  "/>
    <s v="CPC"/>
    <s v="'7543814314752230"/>
    <n v="20260603"/>
    <s v="E20260603141231"/>
    <s v="   "/>
    <n v="2"/>
    <x v="2"/>
    <n v="0"/>
  </r>
  <r>
    <x v="70"/>
    <n v="202606"/>
    <n v="51"/>
    <n v="1085442"/>
    <s v="'03814314  "/>
    <s v="'03814314  "/>
    <s v="ENV"/>
    <s v="'                "/>
    <n v="20260603"/>
    <s v="E20260603141233"/>
    <s v="J18"/>
    <n v="18.04"/>
    <x v="1"/>
    <n v="8.83"/>
  </r>
  <r>
    <x v="70"/>
    <n v="202606"/>
    <n v="51"/>
    <n v="1085442"/>
    <s v="'03814314  "/>
    <s v="'03814314  "/>
    <s v="COL"/>
    <s v="'1343814314752094"/>
    <n v="20260603"/>
    <s v="E20260603141233"/>
    <s v="J18"/>
    <n v="18.04"/>
    <x v="1"/>
    <n v="0"/>
  </r>
  <r>
    <x v="70"/>
    <n v="202606"/>
    <n v="51"/>
    <n v="1085442"/>
    <s v="'03814314  "/>
    <s v="'03814314  "/>
    <s v="CPC"/>
    <s v="'1343814314752094"/>
    <n v="20260603"/>
    <s v="E20260603141233"/>
    <s v="   "/>
    <n v="18.04"/>
    <x v="2"/>
    <n v="0"/>
  </r>
  <r>
    <x v="71"/>
    <n v="202606"/>
    <n v="51"/>
    <n v="1085442"/>
    <s v="'03814314  "/>
    <s v="'03814314  "/>
    <s v="ENV"/>
    <s v="'                "/>
    <n v="20260603"/>
    <s v="E20260603141235"/>
    <s v="J18"/>
    <n v="0.67"/>
    <x v="1"/>
    <n v="4.1500000000000004"/>
  </r>
  <r>
    <x v="71"/>
    <n v="202606"/>
    <n v="51"/>
    <n v="1085442"/>
    <s v="'03814314  "/>
    <s v="'03814314  "/>
    <s v="COL"/>
    <s v="'3143814314751936"/>
    <n v="20260603"/>
    <s v="E20260603141235"/>
    <s v="J18"/>
    <n v="0.67"/>
    <x v="1"/>
    <n v="0"/>
  </r>
  <r>
    <x v="71"/>
    <n v="202606"/>
    <n v="51"/>
    <n v="1085442"/>
    <s v="'03814314  "/>
    <s v="'03814314  "/>
    <s v="CPC"/>
    <s v="'3143814314751936"/>
    <n v="20260603"/>
    <s v="E20260603141235"/>
    <s v="   "/>
    <n v="0.67"/>
    <x v="2"/>
    <n v="0"/>
  </r>
  <r>
    <x v="72"/>
    <n v="202606"/>
    <n v="51"/>
    <n v="1085442"/>
    <s v="'03814314  "/>
    <s v="'03814314  "/>
    <s v="ENV"/>
    <s v="'                "/>
    <n v="20260603"/>
    <s v="E20260603141236"/>
    <s v="J18"/>
    <n v="3.2"/>
    <x v="1"/>
    <n v="4.93"/>
  </r>
  <r>
    <x v="72"/>
    <n v="202606"/>
    <n v="51"/>
    <n v="1085442"/>
    <s v="'03814314  "/>
    <s v="'03814314  "/>
    <s v="COL"/>
    <s v="'2143814314752262"/>
    <n v="20260603"/>
    <s v="E20260603141236"/>
    <s v="J18"/>
    <n v="3.2"/>
    <x v="1"/>
    <n v="0"/>
  </r>
  <r>
    <x v="72"/>
    <n v="202606"/>
    <n v="51"/>
    <n v="1085442"/>
    <s v="'03814314  "/>
    <s v="'03814314  "/>
    <s v="CPC"/>
    <s v="'2143814314752262"/>
    <n v="20260603"/>
    <s v="E20260603141236"/>
    <s v="   "/>
    <n v="3.2"/>
    <x v="2"/>
    <n v="0"/>
  </r>
  <r>
    <x v="73"/>
    <n v="202606"/>
    <n v="51"/>
    <n v="1085442"/>
    <s v="'03814314  "/>
    <s v="'03814314  "/>
    <s v="ENV"/>
    <s v="'                "/>
    <n v="20260603"/>
    <s v="E20260603141237"/>
    <s v="J18"/>
    <n v="11.52"/>
    <x v="1"/>
    <n v="7.01"/>
  </r>
  <r>
    <x v="73"/>
    <n v="202606"/>
    <n v="51"/>
    <n v="1085442"/>
    <s v="'03814314  "/>
    <s v="'03814314  "/>
    <s v="COL"/>
    <s v="'9243814314751971"/>
    <n v="20260603"/>
    <s v="E20260603141237"/>
    <s v="J18"/>
    <n v="11.52"/>
    <x v="1"/>
    <n v="0"/>
  </r>
  <r>
    <x v="73"/>
    <n v="202606"/>
    <n v="51"/>
    <n v="1085442"/>
    <s v="'03814314  "/>
    <s v="'03814314  "/>
    <s v="CPC"/>
    <s v="'9243814314751971"/>
    <n v="20260603"/>
    <s v="E20260603141237"/>
    <s v="   "/>
    <n v="11.52"/>
    <x v="2"/>
    <n v="0"/>
  </r>
  <r>
    <x v="74"/>
    <n v="202606"/>
    <n v="51"/>
    <n v="1085442"/>
    <s v="'03814314  "/>
    <s v="'03814314  "/>
    <s v="ENV"/>
    <s v="'                "/>
    <n v="20260603"/>
    <s v="E20260603141238"/>
    <s v="J18"/>
    <n v="4.2"/>
    <x v="1"/>
    <n v="5.19"/>
  </r>
  <r>
    <x v="74"/>
    <n v="202606"/>
    <n v="51"/>
    <n v="1085442"/>
    <s v="'03814314  "/>
    <s v="'03814314  "/>
    <s v="COL"/>
    <s v="'1343814314752376"/>
    <n v="20260603"/>
    <s v="E20260603141238"/>
    <s v="J18"/>
    <n v="4.2"/>
    <x v="1"/>
    <n v="0"/>
  </r>
  <r>
    <x v="74"/>
    <n v="202606"/>
    <n v="51"/>
    <n v="1085442"/>
    <s v="'03814314  "/>
    <s v="'03814314  "/>
    <s v="CPC"/>
    <s v="'1343814314752376"/>
    <n v="20260603"/>
    <s v="E20260603141238"/>
    <s v="   "/>
    <n v="4.2"/>
    <x v="2"/>
    <n v="0"/>
  </r>
  <r>
    <x v="75"/>
    <n v="202606"/>
    <n v="51"/>
    <n v="1085442"/>
    <s v="'03814314  "/>
    <s v="'03814314  "/>
    <s v="ENV"/>
    <s v="'                "/>
    <n v="20260603"/>
    <s v="E20260603141239"/>
    <s v="J18"/>
    <n v="2"/>
    <x v="1"/>
    <n v="4.41"/>
  </r>
  <r>
    <x v="75"/>
    <n v="202606"/>
    <n v="51"/>
    <n v="1085442"/>
    <s v="'03814314  "/>
    <s v="'03814314  "/>
    <s v="COL"/>
    <s v="'9343814314752259"/>
    <n v="20260603"/>
    <s v="E20260603141239"/>
    <s v="J18"/>
    <n v="2"/>
    <x v="1"/>
    <n v="0"/>
  </r>
  <r>
    <x v="75"/>
    <n v="202606"/>
    <n v="51"/>
    <n v="1085442"/>
    <s v="'03814314  "/>
    <s v="'03814314  "/>
    <s v="CPC"/>
    <s v="'9343814314752259"/>
    <n v="20260603"/>
    <s v="E20260603141239"/>
    <s v="   "/>
    <n v="2"/>
    <x v="2"/>
    <n v="0"/>
  </r>
  <r>
    <x v="76"/>
    <n v="202606"/>
    <n v="51"/>
    <n v="1085442"/>
    <s v="'03814314  "/>
    <s v="'03814314  "/>
    <s v="ENV"/>
    <s v="'                "/>
    <n v="20260603"/>
    <s v="E20260603141240"/>
    <s v="J18"/>
    <n v="19.97"/>
    <x v="1"/>
    <n v="9.09"/>
  </r>
  <r>
    <x v="76"/>
    <n v="202606"/>
    <n v="51"/>
    <n v="1085442"/>
    <s v="'03814314  "/>
    <s v="'03814314  "/>
    <s v="COL"/>
    <s v="'1443814314752125"/>
    <n v="20260603"/>
    <s v="E20260603141240"/>
    <s v="J18"/>
    <n v="2.1"/>
    <x v="1"/>
    <n v="0"/>
  </r>
  <r>
    <x v="76"/>
    <n v="202606"/>
    <n v="51"/>
    <n v="1085442"/>
    <s v="'03814314  "/>
    <s v="'03814314  "/>
    <s v="CPC"/>
    <s v="'1443814314752125"/>
    <n v="20260603"/>
    <s v="E20260603141240"/>
    <s v="   "/>
    <n v="2.1"/>
    <x v="2"/>
    <n v="0"/>
  </r>
  <r>
    <x v="76"/>
    <n v="202606"/>
    <n v="51"/>
    <n v="1085442"/>
    <s v="'03814314  "/>
    <s v="'03814314  "/>
    <s v="COL"/>
    <s v="'1443814314752131"/>
    <n v="20260603"/>
    <s v="E20260603141240"/>
    <s v="J18"/>
    <n v="17.87"/>
    <x v="1"/>
    <n v="0"/>
  </r>
  <r>
    <x v="76"/>
    <n v="202606"/>
    <n v="51"/>
    <n v="1085442"/>
    <s v="'03814314  "/>
    <s v="'03814314  "/>
    <s v="CPC"/>
    <s v="'1443814314752131"/>
    <n v="20260603"/>
    <s v="E20260603141240"/>
    <s v="   "/>
    <n v="17.87"/>
    <x v="2"/>
    <n v="0"/>
  </r>
  <r>
    <x v="76"/>
    <n v="202606"/>
    <n v="51"/>
    <n v="1085442"/>
    <s v="'03814314  "/>
    <s v="'03814314  "/>
    <s v="CPC"/>
    <s v="'1443814314752131"/>
    <n v="20260603"/>
    <s v="E20260603141240"/>
    <s v="   "/>
    <n v="17.87"/>
    <x v="3"/>
    <n v="1"/>
  </r>
  <r>
    <x v="77"/>
    <n v="202606"/>
    <n v="51"/>
    <n v="1085442"/>
    <s v="'03814314  "/>
    <s v="'03814314  "/>
    <s v="ENV"/>
    <s v="'                "/>
    <n v="20260603"/>
    <s v="E20260603141245"/>
    <s v="J18"/>
    <n v="3.5"/>
    <x v="1"/>
    <n v="4.93"/>
  </r>
  <r>
    <x v="77"/>
    <n v="202606"/>
    <n v="51"/>
    <n v="1085442"/>
    <s v="'03814314  "/>
    <s v="'03814314  "/>
    <s v="COL"/>
    <s v="'4943814314752284"/>
    <n v="20260603"/>
    <s v="E20260603141245"/>
    <s v="J18"/>
    <n v="3.5"/>
    <x v="1"/>
    <n v="0"/>
  </r>
  <r>
    <x v="77"/>
    <n v="202606"/>
    <n v="51"/>
    <n v="1085442"/>
    <s v="'03814314  "/>
    <s v="'03814314  "/>
    <s v="CPC"/>
    <s v="'4943814314752284"/>
    <n v="20260603"/>
    <s v="E20260603141245"/>
    <s v="   "/>
    <n v="3.5"/>
    <x v="2"/>
    <n v="0"/>
  </r>
  <r>
    <x v="78"/>
    <n v="202606"/>
    <n v="51"/>
    <n v="1085442"/>
    <s v="'03814314  "/>
    <s v="'03814314  "/>
    <s v="ENV"/>
    <s v="'                "/>
    <n v="20260603"/>
    <s v="E20260603141246"/>
    <s v="J18"/>
    <n v="16.399999999999999"/>
    <x v="1"/>
    <n v="8.31"/>
  </r>
  <r>
    <x v="78"/>
    <n v="202606"/>
    <n v="51"/>
    <n v="1085442"/>
    <s v="'03814314  "/>
    <s v="'03814314  "/>
    <s v="COL"/>
    <s v="'6343814314752102"/>
    <n v="20260603"/>
    <s v="E20260603141246"/>
    <s v="J18"/>
    <n v="4.8"/>
    <x v="1"/>
    <n v="0"/>
  </r>
  <r>
    <x v="78"/>
    <n v="202606"/>
    <n v="51"/>
    <n v="1085442"/>
    <s v="'03814314  "/>
    <s v="'03814314  "/>
    <s v="CPC"/>
    <s v="'6343814314752102"/>
    <n v="20260603"/>
    <s v="E20260603141246"/>
    <s v="   "/>
    <n v="4.8"/>
    <x v="2"/>
    <n v="0"/>
  </r>
  <r>
    <x v="78"/>
    <n v="202606"/>
    <n v="51"/>
    <n v="1085442"/>
    <s v="'03814314  "/>
    <s v="'03814314  "/>
    <s v="COL"/>
    <s v="'6343814314752119"/>
    <n v="20260603"/>
    <s v="E20260603141246"/>
    <s v="J18"/>
    <n v="11.6"/>
    <x v="1"/>
    <n v="0"/>
  </r>
  <r>
    <x v="78"/>
    <n v="202606"/>
    <n v="51"/>
    <n v="1085442"/>
    <s v="'03814314  "/>
    <s v="'03814314  "/>
    <s v="CPC"/>
    <s v="'6343814314752119"/>
    <n v="20260603"/>
    <s v="E20260603141246"/>
    <s v="   "/>
    <n v="11.6"/>
    <x v="2"/>
    <n v="0"/>
  </r>
  <r>
    <x v="78"/>
    <n v="202606"/>
    <n v="51"/>
    <n v="1085442"/>
    <s v="'03814314  "/>
    <s v="'03814314  "/>
    <s v="CPC"/>
    <s v="'6343814314752119"/>
    <n v="20260603"/>
    <s v="E20260603141246"/>
    <s v="   "/>
    <n v="11.6"/>
    <x v="3"/>
    <n v="1"/>
  </r>
  <r>
    <x v="79"/>
    <n v="202606"/>
    <n v="51"/>
    <n v="1085442"/>
    <s v="'03814314  "/>
    <s v="'03814314  "/>
    <s v="ENV"/>
    <s v="'                "/>
    <n v="20260603"/>
    <s v="E20260603141247"/>
    <s v="J18"/>
    <n v="15.2"/>
    <x v="1"/>
    <n v="8.0500000000000007"/>
  </r>
  <r>
    <x v="79"/>
    <n v="202606"/>
    <n v="51"/>
    <n v="1085442"/>
    <s v="'03814314  "/>
    <s v="'03814314  "/>
    <s v="COL"/>
    <s v="'1743814314752202"/>
    <n v="20260603"/>
    <s v="E20260603141247"/>
    <s v="J18"/>
    <n v="5.7"/>
    <x v="1"/>
    <n v="0"/>
  </r>
  <r>
    <x v="79"/>
    <n v="202606"/>
    <n v="51"/>
    <n v="1085442"/>
    <s v="'03814314  "/>
    <s v="'03814314  "/>
    <s v="CPC"/>
    <s v="'1743814314752202"/>
    <n v="20260603"/>
    <s v="E20260603141247"/>
    <s v="   "/>
    <n v="5.7"/>
    <x v="2"/>
    <n v="0"/>
  </r>
  <r>
    <x v="79"/>
    <n v="202606"/>
    <n v="51"/>
    <n v="1085442"/>
    <s v="'03814314  "/>
    <s v="'03814314  "/>
    <s v="COL"/>
    <s v="'1743814314752219"/>
    <n v="20260603"/>
    <s v="E20260603141247"/>
    <s v="J18"/>
    <n v="5.7"/>
    <x v="1"/>
    <n v="0"/>
  </r>
  <r>
    <x v="79"/>
    <n v="202606"/>
    <n v="51"/>
    <n v="1085442"/>
    <s v="'03814314  "/>
    <s v="'03814314  "/>
    <s v="CPC"/>
    <s v="'1743814314752219"/>
    <n v="20260603"/>
    <s v="E20260603141247"/>
    <s v="   "/>
    <n v="5.7"/>
    <x v="2"/>
    <n v="0"/>
  </r>
  <r>
    <x v="79"/>
    <n v="202606"/>
    <n v="51"/>
    <n v="1085442"/>
    <s v="'03814314  "/>
    <s v="'03814314  "/>
    <s v="CPC"/>
    <s v="'1743814314752219"/>
    <n v="20260603"/>
    <s v="E20260603141247"/>
    <s v="   "/>
    <n v="5.7"/>
    <x v="3"/>
    <n v="1"/>
  </r>
  <r>
    <x v="79"/>
    <n v="202606"/>
    <n v="51"/>
    <n v="1085442"/>
    <s v="'03814314  "/>
    <s v="'03814314  "/>
    <s v="COL"/>
    <s v="'1743814314752225"/>
    <n v="20260603"/>
    <s v="E20260603141247"/>
    <s v="J18"/>
    <n v="3.8"/>
    <x v="1"/>
    <n v="0"/>
  </r>
  <r>
    <x v="79"/>
    <n v="202606"/>
    <n v="51"/>
    <n v="1085442"/>
    <s v="'03814314  "/>
    <s v="'03814314  "/>
    <s v="CPC"/>
    <s v="'1743814314752225"/>
    <n v="20260603"/>
    <s v="E20260603141247"/>
    <s v="   "/>
    <n v="3.8"/>
    <x v="2"/>
    <n v="0"/>
  </r>
  <r>
    <x v="79"/>
    <n v="202606"/>
    <n v="51"/>
    <n v="1085442"/>
    <s v="'03814314  "/>
    <s v="'03814314  "/>
    <s v="CPC"/>
    <s v="'1743814314752225"/>
    <n v="20260603"/>
    <s v="E20260603141247"/>
    <s v="   "/>
    <n v="3.8"/>
    <x v="3"/>
    <n v="1"/>
  </r>
  <r>
    <x v="80"/>
    <n v="202606"/>
    <n v="51"/>
    <n v="1085442"/>
    <s v="'03814314  "/>
    <s v="'03814314  "/>
    <s v="ENV"/>
    <s v="'                "/>
    <n v="20260603"/>
    <s v="E20260603141249"/>
    <s v="J18"/>
    <n v="7.85"/>
    <x v="1"/>
    <n v="5.97"/>
  </r>
  <r>
    <x v="80"/>
    <n v="202606"/>
    <n v="51"/>
    <n v="1085442"/>
    <s v="'03814314  "/>
    <s v="'03814314  "/>
    <s v="COL"/>
    <s v="'3343814314752365"/>
    <n v="20260603"/>
    <s v="E20260603141249"/>
    <s v="J18"/>
    <n v="7.85"/>
    <x v="1"/>
    <n v="0"/>
  </r>
  <r>
    <x v="80"/>
    <n v="202606"/>
    <n v="51"/>
    <n v="1085442"/>
    <s v="'03814314  "/>
    <s v="'03814314  "/>
    <s v="CPC"/>
    <s v="'3343814314752365"/>
    <n v="20260603"/>
    <s v="E20260603141249"/>
    <s v="   "/>
    <n v="7.85"/>
    <x v="2"/>
    <n v="0"/>
  </r>
  <r>
    <x v="81"/>
    <n v="202606"/>
    <n v="51"/>
    <n v="1085442"/>
    <s v="'03814314  "/>
    <s v="'03814314  "/>
    <s v="ENV"/>
    <s v="'                "/>
    <n v="20260603"/>
    <s v="E20260603141250"/>
    <s v="J18"/>
    <n v="0.8"/>
    <x v="1"/>
    <n v="4.1500000000000004"/>
  </r>
  <r>
    <x v="81"/>
    <n v="202606"/>
    <n v="51"/>
    <n v="1085442"/>
    <s v="'03814314  "/>
    <s v="'03814314  "/>
    <s v="COL"/>
    <s v="'0143814314752278"/>
    <n v="20260603"/>
    <s v="E20260603141250"/>
    <s v="J18"/>
    <n v="0.8"/>
    <x v="1"/>
    <n v="0"/>
  </r>
  <r>
    <x v="81"/>
    <n v="202606"/>
    <n v="51"/>
    <n v="1085442"/>
    <s v="'03814314  "/>
    <s v="'03814314  "/>
    <s v="CPC"/>
    <s v="'0143814314752278"/>
    <n v="20260603"/>
    <s v="E20260603141250"/>
    <s v="   "/>
    <n v="0.8"/>
    <x v="2"/>
    <n v="0"/>
  </r>
  <r>
    <x v="82"/>
    <n v="202606"/>
    <n v="51"/>
    <n v="1085442"/>
    <s v="'03814314  "/>
    <s v="'03814314  "/>
    <s v="ENV"/>
    <s v="'                "/>
    <n v="20260603"/>
    <s v="E20260603227683"/>
    <s v="J18"/>
    <n v="5.0999999999999996"/>
    <x v="1"/>
    <n v="5.45"/>
  </r>
  <r>
    <x v="82"/>
    <n v="202606"/>
    <n v="51"/>
    <n v="1085442"/>
    <s v="'03814314  "/>
    <s v="'03814314  "/>
    <s v="COL"/>
    <s v="'7543814314751995"/>
    <n v="20260603"/>
    <s v="E20260603227683"/>
    <s v="J18"/>
    <n v="5.0999999999999996"/>
    <x v="1"/>
    <n v="0"/>
  </r>
  <r>
    <x v="82"/>
    <n v="202606"/>
    <n v="51"/>
    <n v="1085442"/>
    <s v="'03814314  "/>
    <s v="'03814314  "/>
    <s v="CPC"/>
    <s v="'7543814314751995"/>
    <n v="20260603"/>
    <s v="E20260603227683"/>
    <s v="   "/>
    <n v="5.0999999999999996"/>
    <x v="2"/>
    <n v="0"/>
  </r>
  <r>
    <x v="83"/>
    <n v="202606"/>
    <n v="51"/>
    <n v="1085442"/>
    <s v="'03814314  "/>
    <s v="'03814314  "/>
    <s v="ENV"/>
    <s v="'                "/>
    <n v="20260603"/>
    <s v="E20260603227684"/>
    <s v="J18"/>
    <n v="9.1999999999999993"/>
    <x v="1"/>
    <n v="6.49"/>
  </r>
  <r>
    <x v="83"/>
    <n v="202606"/>
    <n v="51"/>
    <n v="1085442"/>
    <s v="'03814314  "/>
    <s v="'03814314  "/>
    <s v="COL"/>
    <s v="'0643814314752078"/>
    <n v="20260603"/>
    <s v="E20260603227684"/>
    <s v="J18"/>
    <n v="9.1999999999999993"/>
    <x v="1"/>
    <n v="0"/>
  </r>
  <r>
    <x v="83"/>
    <n v="202606"/>
    <n v="51"/>
    <n v="1085442"/>
    <s v="'03814314  "/>
    <s v="'03814314  "/>
    <s v="CPC"/>
    <s v="'0643814314752078"/>
    <n v="20260603"/>
    <s v="E20260603227684"/>
    <s v="   "/>
    <n v="9.1999999999999993"/>
    <x v="2"/>
    <n v="0"/>
  </r>
  <r>
    <x v="84"/>
    <n v="202606"/>
    <n v="51"/>
    <n v="1085442"/>
    <s v="'03814314  "/>
    <s v="'03814314  "/>
    <s v="ENV"/>
    <s v="'                "/>
    <n v="20260603"/>
    <s v="E20260603227685"/>
    <s v="J18"/>
    <n v="4.01"/>
    <x v="1"/>
    <n v="5.19"/>
  </r>
  <r>
    <x v="84"/>
    <n v="202606"/>
    <n v="51"/>
    <n v="1085442"/>
    <s v="'03814314  "/>
    <s v="'03814314  "/>
    <s v="COL"/>
    <s v="'7643814314752243"/>
    <n v="20260603"/>
    <s v="E20260603227685"/>
    <s v="J18"/>
    <n v="4.01"/>
    <x v="1"/>
    <n v="0"/>
  </r>
  <r>
    <x v="84"/>
    <n v="202606"/>
    <n v="51"/>
    <n v="1085442"/>
    <s v="'03814314  "/>
    <s v="'03814314  "/>
    <s v="CPC"/>
    <s v="'7643814314752243"/>
    <n v="20260603"/>
    <s v="E20260603227685"/>
    <s v="   "/>
    <n v="4.01"/>
    <x v="2"/>
    <n v="0"/>
  </r>
  <r>
    <x v="85"/>
    <n v="202606"/>
    <n v="51"/>
    <n v="1085442"/>
    <s v="'03814314  "/>
    <s v="'03814314  "/>
    <s v="ENV"/>
    <s v="'                "/>
    <n v="20260603"/>
    <s v="E20260603227686"/>
    <s v="J18"/>
    <n v="17.7"/>
    <x v="1"/>
    <n v="8.57"/>
  </r>
  <r>
    <x v="85"/>
    <n v="202606"/>
    <n v="51"/>
    <n v="1085442"/>
    <s v="'03814314  "/>
    <s v="'03814314  "/>
    <s v="COL"/>
    <s v="'3543814314752002"/>
    <n v="20260603"/>
    <s v="E20260603227686"/>
    <s v="J18"/>
    <n v="17.7"/>
    <x v="1"/>
    <n v="0"/>
  </r>
  <r>
    <x v="85"/>
    <n v="202606"/>
    <n v="51"/>
    <n v="1085442"/>
    <s v="'03814314  "/>
    <s v="'03814314  "/>
    <s v="CPC"/>
    <s v="'3543814314752002"/>
    <n v="20260603"/>
    <s v="E20260603227686"/>
    <s v="   "/>
    <n v="17.7"/>
    <x v="2"/>
    <n v="0"/>
  </r>
  <r>
    <x v="86"/>
    <n v="202606"/>
    <n v="51"/>
    <n v="1085442"/>
    <s v="'03814314  "/>
    <s v="'03814314  "/>
    <s v="ENV"/>
    <s v="'                "/>
    <n v="20260603"/>
    <s v="E20260603227687"/>
    <s v="J18"/>
    <n v="4"/>
    <x v="1"/>
    <n v="4.93"/>
  </r>
  <r>
    <x v="86"/>
    <n v="202606"/>
    <n v="51"/>
    <n v="1085442"/>
    <s v="'03814314  "/>
    <s v="'03814314  "/>
    <s v="COL"/>
    <s v="'7543814314752321"/>
    <n v="20260603"/>
    <s v="E20260603227687"/>
    <s v="J18"/>
    <n v="4"/>
    <x v="1"/>
    <n v="0"/>
  </r>
  <r>
    <x v="86"/>
    <n v="202606"/>
    <n v="51"/>
    <n v="1085442"/>
    <s v="'03814314  "/>
    <s v="'03814314  "/>
    <s v="CPC"/>
    <s v="'7543814314752321"/>
    <n v="20260603"/>
    <s v="E20260603227687"/>
    <s v="   "/>
    <n v="4"/>
    <x v="2"/>
    <n v="0"/>
  </r>
  <r>
    <x v="87"/>
    <n v="202606"/>
    <n v="51"/>
    <n v="1085442"/>
    <s v="'03814314  "/>
    <s v="'03814314  "/>
    <s v="ENV"/>
    <s v="'                "/>
    <n v="20260603"/>
    <s v="E20260603227688"/>
    <s v="J18"/>
    <n v="11.8"/>
    <x v="1"/>
    <n v="7.01"/>
  </r>
  <r>
    <x v="87"/>
    <n v="202606"/>
    <n v="51"/>
    <n v="1085442"/>
    <s v="'03814314  "/>
    <s v="'03814314  "/>
    <s v="COL"/>
    <s v="'3543814314752336"/>
    <n v="20260603"/>
    <s v="E20260603227688"/>
    <s v="J18"/>
    <n v="11.8"/>
    <x v="1"/>
    <n v="0"/>
  </r>
  <r>
    <x v="87"/>
    <n v="202606"/>
    <n v="51"/>
    <n v="1085442"/>
    <s v="'03814314  "/>
    <s v="'03814314  "/>
    <s v="CPC"/>
    <s v="'3543814314752336"/>
    <n v="20260603"/>
    <s v="E20260603227688"/>
    <s v="   "/>
    <n v="11.8"/>
    <x v="2"/>
    <n v="0"/>
  </r>
  <r>
    <x v="88"/>
    <n v="202606"/>
    <n v="51"/>
    <n v="1085442"/>
    <s v="'03814314  "/>
    <s v="'03814314  "/>
    <s v="ENV"/>
    <s v="'                "/>
    <n v="20260603"/>
    <s v="E20260603227689"/>
    <s v="J18"/>
    <n v="29.3"/>
    <x v="1"/>
    <n v="11.69"/>
  </r>
  <r>
    <x v="88"/>
    <n v="202606"/>
    <n v="51"/>
    <n v="1085442"/>
    <s v="'03814314  "/>
    <s v="'03814314  "/>
    <s v="COL"/>
    <s v="'7843814314752058"/>
    <n v="20260603"/>
    <s v="E20260603227689"/>
    <s v="J18"/>
    <n v="18.5"/>
    <x v="1"/>
    <n v="0"/>
  </r>
  <r>
    <x v="88"/>
    <n v="202606"/>
    <n v="51"/>
    <n v="1085442"/>
    <s v="'03814314  "/>
    <s v="'03814314  "/>
    <s v="CPC"/>
    <s v="'7843814314752058"/>
    <n v="20260603"/>
    <s v="E20260603227689"/>
    <s v="   "/>
    <n v="18.5"/>
    <x v="2"/>
    <n v="0"/>
  </r>
  <r>
    <x v="88"/>
    <n v="202606"/>
    <n v="51"/>
    <n v="1085442"/>
    <s v="'03814314  "/>
    <s v="'03814314  "/>
    <s v="COL"/>
    <s v="'7843814314752064"/>
    <n v="20260603"/>
    <s v="E20260603227689"/>
    <s v="J18"/>
    <n v="10.8"/>
    <x v="1"/>
    <n v="0"/>
  </r>
  <r>
    <x v="88"/>
    <n v="202606"/>
    <n v="51"/>
    <n v="1085442"/>
    <s v="'03814314  "/>
    <s v="'03814314  "/>
    <s v="CPC"/>
    <s v="'7843814314752064"/>
    <n v="20260603"/>
    <s v="E20260603227689"/>
    <s v="   "/>
    <n v="10.8"/>
    <x v="2"/>
    <n v="0"/>
  </r>
  <r>
    <x v="88"/>
    <n v="202606"/>
    <n v="51"/>
    <n v="1085442"/>
    <s v="'03814314  "/>
    <s v="'03814314  "/>
    <s v="CPC"/>
    <s v="'7843814314752064"/>
    <n v="20260603"/>
    <s v="E20260603227689"/>
    <s v="   "/>
    <n v="10.8"/>
    <x v="3"/>
    <n v="1"/>
  </r>
  <r>
    <x v="89"/>
    <n v="202606"/>
    <n v="51"/>
    <n v="1085442"/>
    <s v="'03814314  "/>
    <s v="'03814314  "/>
    <s v="ENV"/>
    <s v="'                "/>
    <n v="20260603"/>
    <s v="E20260603227690"/>
    <s v="J18"/>
    <n v="8.02"/>
    <x v="1"/>
    <n v="6.23"/>
  </r>
  <r>
    <x v="89"/>
    <n v="202606"/>
    <n v="51"/>
    <n v="1085442"/>
    <s v="'03814314  "/>
    <s v="'03814314  "/>
    <s v="COL"/>
    <s v="'3543814314752342"/>
    <n v="20260603"/>
    <s v="E20260603227690"/>
    <s v="J18"/>
    <n v="8.02"/>
    <x v="1"/>
    <n v="0"/>
  </r>
  <r>
    <x v="89"/>
    <n v="202606"/>
    <n v="51"/>
    <n v="1085442"/>
    <s v="'03814314  "/>
    <s v="'03814314  "/>
    <s v="CPC"/>
    <s v="'3543814314752342"/>
    <n v="20260603"/>
    <s v="E20260603227690"/>
    <s v="   "/>
    <n v="8.02"/>
    <x v="2"/>
    <n v="0"/>
  </r>
  <r>
    <x v="90"/>
    <n v="202606"/>
    <n v="51"/>
    <n v="1085442"/>
    <s v="'03814314  "/>
    <s v="'03814314  "/>
    <s v="ENV"/>
    <s v="'                "/>
    <n v="20260603"/>
    <s v="E20260603227691"/>
    <s v="J18"/>
    <n v="5.0999999999999996"/>
    <x v="1"/>
    <n v="5.45"/>
  </r>
  <r>
    <x v="90"/>
    <n v="202606"/>
    <n v="51"/>
    <n v="1085442"/>
    <s v="'03814314  "/>
    <s v="'03814314  "/>
    <s v="COL"/>
    <s v="'8343814314752086"/>
    <n v="20260603"/>
    <s v="E20260603227691"/>
    <s v="J18"/>
    <n v="5.0999999999999996"/>
    <x v="1"/>
    <n v="0"/>
  </r>
  <r>
    <x v="90"/>
    <n v="202606"/>
    <n v="51"/>
    <n v="1085442"/>
    <s v="'03814314  "/>
    <s v="'03814314  "/>
    <s v="CPC"/>
    <s v="'8343814314752086"/>
    <n v="20260603"/>
    <s v="E20260603227691"/>
    <s v="   "/>
    <n v="5.0999999999999996"/>
    <x v="2"/>
    <n v="0"/>
  </r>
  <r>
    <x v="91"/>
    <n v="202606"/>
    <n v="51"/>
    <n v="1085442"/>
    <s v="'03814314  "/>
    <s v="'03814314  "/>
    <s v="ENV"/>
    <s v="'                "/>
    <n v="20260603"/>
    <s v="E20260603227692"/>
    <s v="J18"/>
    <n v="4.4000000000000004"/>
    <x v="1"/>
    <n v="5.19"/>
  </r>
  <r>
    <x v="91"/>
    <n v="202606"/>
    <n v="51"/>
    <n v="1085442"/>
    <s v="'03814314  "/>
    <s v="'03814314  "/>
    <s v="COL"/>
    <s v="'8643814314752353"/>
    <n v="20260603"/>
    <s v="E20260603227692"/>
    <s v="J18"/>
    <n v="4.4000000000000004"/>
    <x v="1"/>
    <n v="0"/>
  </r>
  <r>
    <x v="91"/>
    <n v="202606"/>
    <n v="51"/>
    <n v="1085442"/>
    <s v="'03814314  "/>
    <s v="'03814314  "/>
    <s v="CPC"/>
    <s v="'8643814314752353"/>
    <n v="20260603"/>
    <s v="E20260603227692"/>
    <s v="   "/>
    <n v="4.4000000000000004"/>
    <x v="2"/>
    <n v="0"/>
  </r>
  <r>
    <x v="92"/>
    <n v="202606"/>
    <n v="51"/>
    <n v="1085442"/>
    <s v="'03814314  "/>
    <s v="'03814314  "/>
    <s v="ENV"/>
    <s v="'                "/>
    <n v="20260604"/>
    <s v="E20260604138101"/>
    <s v="J18"/>
    <n v="8.8000000000000007"/>
    <x v="1"/>
    <n v="6.23"/>
  </r>
  <r>
    <x v="92"/>
    <n v="202606"/>
    <n v="51"/>
    <n v="1085442"/>
    <s v="'03814314  "/>
    <s v="'03814314  "/>
    <s v="COL"/>
    <s v="'2183814314003022"/>
    <n v="20260604"/>
    <s v="E20260604138101"/>
    <s v="J18"/>
    <n v="8.8000000000000007"/>
    <x v="1"/>
    <n v="0"/>
  </r>
  <r>
    <x v="92"/>
    <n v="202606"/>
    <n v="51"/>
    <n v="1085442"/>
    <s v="'03814314  "/>
    <s v="'03814314  "/>
    <s v="CPC"/>
    <s v="'2183814314003022"/>
    <n v="20260604"/>
    <s v="E20260604138101"/>
    <s v="   "/>
    <n v="8.8000000000000007"/>
    <x v="2"/>
    <n v="0"/>
  </r>
  <r>
    <x v="93"/>
    <n v="202606"/>
    <n v="51"/>
    <n v="1085442"/>
    <s v="'03814314  "/>
    <s v="'03814314  "/>
    <s v="ENV"/>
    <s v="'                "/>
    <n v="20260604"/>
    <s v="E20260604138102"/>
    <s v="J18"/>
    <n v="3.2"/>
    <x v="1"/>
    <n v="4.93"/>
  </r>
  <r>
    <x v="93"/>
    <n v="202606"/>
    <n v="51"/>
    <n v="1085442"/>
    <s v="'03814314  "/>
    <s v="'03814314  "/>
    <s v="COL"/>
    <s v="'7543814314752511"/>
    <n v="20260604"/>
    <s v="E20260604138102"/>
    <s v="J18"/>
    <n v="3.2"/>
    <x v="1"/>
    <n v="0"/>
  </r>
  <r>
    <x v="93"/>
    <n v="202606"/>
    <n v="51"/>
    <n v="1085442"/>
    <s v="'03814314  "/>
    <s v="'03814314  "/>
    <s v="CPC"/>
    <s v="'7543814314752511"/>
    <n v="20260604"/>
    <s v="E20260604138102"/>
    <s v="   "/>
    <n v="3.2"/>
    <x v="2"/>
    <n v="0"/>
  </r>
  <r>
    <x v="94"/>
    <n v="202606"/>
    <n v="51"/>
    <n v="1085442"/>
    <s v="'03814314  "/>
    <s v="'03814314  "/>
    <s v="ENV"/>
    <s v="'                "/>
    <n v="20260604"/>
    <s v="E20260604138103"/>
    <s v="J18"/>
    <n v="3.6"/>
    <x v="1"/>
    <n v="4.93"/>
  </r>
  <r>
    <x v="94"/>
    <n v="202606"/>
    <n v="51"/>
    <n v="1085442"/>
    <s v="'03814314  "/>
    <s v="'03814314  "/>
    <s v="COL"/>
    <s v="'2743814314752617"/>
    <n v="20260604"/>
    <s v="E20260604138103"/>
    <s v="J18"/>
    <n v="3.6"/>
    <x v="1"/>
    <n v="0"/>
  </r>
  <r>
    <x v="94"/>
    <n v="202606"/>
    <n v="51"/>
    <n v="1085442"/>
    <s v="'03814314  "/>
    <s v="'03814314  "/>
    <s v="CPC"/>
    <s v="'2743814314752617"/>
    <n v="20260604"/>
    <s v="E20260604138103"/>
    <s v="   "/>
    <n v="3.6"/>
    <x v="2"/>
    <n v="0"/>
  </r>
  <r>
    <x v="95"/>
    <n v="202606"/>
    <n v="51"/>
    <n v="1085442"/>
    <s v="'03814314  "/>
    <s v="'03814314  "/>
    <s v="ENV"/>
    <s v="'                "/>
    <n v="20260604"/>
    <s v="E20260604138104"/>
    <s v="J18"/>
    <n v="2.9"/>
    <x v="1"/>
    <n v="4.67"/>
  </r>
  <r>
    <x v="95"/>
    <n v="202606"/>
    <n v="51"/>
    <n v="1085442"/>
    <s v="'03814314  "/>
    <s v="'03814314  "/>
    <s v="COL"/>
    <s v="'5643814314752461"/>
    <n v="20260604"/>
    <s v="E20260604138104"/>
    <s v="J18"/>
    <n v="2.9"/>
    <x v="1"/>
    <n v="0"/>
  </r>
  <r>
    <x v="95"/>
    <n v="202606"/>
    <n v="51"/>
    <n v="1085442"/>
    <s v="'03814314  "/>
    <s v="'03814314  "/>
    <s v="CPC"/>
    <s v="'5643814314752461"/>
    <n v="20260604"/>
    <s v="E20260604138104"/>
    <s v="   "/>
    <n v="2.9"/>
    <x v="2"/>
    <n v="0"/>
  </r>
  <r>
    <x v="96"/>
    <n v="202606"/>
    <n v="51"/>
    <n v="1085442"/>
    <s v="'03814314  "/>
    <s v="'03814314  "/>
    <s v="ENV"/>
    <s v="'                "/>
    <n v="20260604"/>
    <s v="E20260604138105"/>
    <s v="J18"/>
    <n v="17.2"/>
    <x v="1"/>
    <n v="8.57"/>
  </r>
  <r>
    <x v="96"/>
    <n v="202606"/>
    <n v="51"/>
    <n v="1085442"/>
    <s v="'03814314  "/>
    <s v="'03814314  "/>
    <s v="COL"/>
    <s v="'7543814314752494"/>
    <n v="20260604"/>
    <s v="E20260604138105"/>
    <s v="J18"/>
    <n v="17.2"/>
    <x v="1"/>
    <n v="0"/>
  </r>
  <r>
    <x v="96"/>
    <n v="202606"/>
    <n v="51"/>
    <n v="1085442"/>
    <s v="'03814314  "/>
    <s v="'03814314  "/>
    <s v="CPC"/>
    <s v="'7543814314752494"/>
    <n v="20260604"/>
    <s v="E20260604138105"/>
    <s v="   "/>
    <n v="17.2"/>
    <x v="2"/>
    <n v="0"/>
  </r>
  <r>
    <x v="97"/>
    <n v="202606"/>
    <n v="51"/>
    <n v="1085442"/>
    <s v="'03814314  "/>
    <s v="'03814314  "/>
    <s v="ENV"/>
    <s v="'                "/>
    <n v="20260604"/>
    <s v="E20260604138106"/>
    <s v="J18"/>
    <n v="2.9"/>
    <x v="1"/>
    <n v="4.67"/>
  </r>
  <r>
    <x v="97"/>
    <n v="202606"/>
    <n v="51"/>
    <n v="1085442"/>
    <s v="'03814314  "/>
    <s v="'03814314  "/>
    <s v="COL"/>
    <s v="'7843814314752605"/>
    <n v="20260604"/>
    <s v="E20260604138106"/>
    <s v="J18"/>
    <n v="2.9"/>
    <x v="1"/>
    <n v="0"/>
  </r>
  <r>
    <x v="97"/>
    <n v="202606"/>
    <n v="51"/>
    <n v="1085442"/>
    <s v="'03814314  "/>
    <s v="'03814314  "/>
    <s v="CPC"/>
    <s v="'7843814314752605"/>
    <n v="20260604"/>
    <s v="E20260604138106"/>
    <s v="   "/>
    <n v="2.9"/>
    <x v="2"/>
    <n v="0"/>
  </r>
  <r>
    <x v="98"/>
    <n v="202606"/>
    <n v="51"/>
    <n v="1085442"/>
    <s v="'03814314  "/>
    <s v="'03814314  "/>
    <s v="ENV"/>
    <s v="'                "/>
    <n v="20260604"/>
    <s v="E20260604138107"/>
    <s v="J18"/>
    <n v="2.5099999999999998"/>
    <x v="1"/>
    <n v="4.67"/>
  </r>
  <r>
    <x v="98"/>
    <n v="202606"/>
    <n v="51"/>
    <n v="1085442"/>
    <s v="'03814314  "/>
    <s v="'03814314  "/>
    <s v="COL"/>
    <s v="'1343814314752572"/>
    <n v="20260604"/>
    <s v="E20260604138107"/>
    <s v="J18"/>
    <n v="2.5099999999999998"/>
    <x v="1"/>
    <n v="0"/>
  </r>
  <r>
    <x v="98"/>
    <n v="202606"/>
    <n v="51"/>
    <n v="1085442"/>
    <s v="'03814314  "/>
    <s v="'03814314  "/>
    <s v="CPC"/>
    <s v="'1343814314752572"/>
    <n v="20260604"/>
    <s v="E20260604138107"/>
    <s v="   "/>
    <n v="2.5099999999999998"/>
    <x v="2"/>
    <n v="0"/>
  </r>
  <r>
    <x v="99"/>
    <n v="202606"/>
    <n v="51"/>
    <n v="1085442"/>
    <s v="'03814314  "/>
    <s v="'03814314  "/>
    <s v="ENV"/>
    <s v="'                "/>
    <n v="20260604"/>
    <s v="E20260604138108"/>
    <s v="J18"/>
    <n v="3.01"/>
    <x v="1"/>
    <n v="4.93"/>
  </r>
  <r>
    <x v="99"/>
    <n v="202606"/>
    <n v="51"/>
    <n v="1085442"/>
    <s v="'03814314  "/>
    <s v="'03814314  "/>
    <s v="COL"/>
    <s v="'5443814314752542"/>
    <n v="20260604"/>
    <s v="E20260604138108"/>
    <s v="J18"/>
    <n v="3.01"/>
    <x v="1"/>
    <n v="0"/>
  </r>
  <r>
    <x v="99"/>
    <n v="202606"/>
    <n v="51"/>
    <n v="1085442"/>
    <s v="'03814314  "/>
    <s v="'03814314  "/>
    <s v="CPC"/>
    <s v="'5443814314752542"/>
    <n v="20260604"/>
    <s v="E20260604138108"/>
    <s v="   "/>
    <n v="3.01"/>
    <x v="2"/>
    <n v="0"/>
  </r>
  <r>
    <x v="100"/>
    <n v="202606"/>
    <n v="51"/>
    <n v="1085442"/>
    <s v="'03814314  "/>
    <s v="'03814314  "/>
    <s v="ENV"/>
    <s v="'                "/>
    <n v="20260604"/>
    <s v="E20260604138109"/>
    <s v="J18"/>
    <n v="31.23"/>
    <x v="1"/>
    <n v="12.21"/>
  </r>
  <r>
    <x v="100"/>
    <n v="202606"/>
    <n v="51"/>
    <n v="1085442"/>
    <s v="'03814314  "/>
    <s v="'03814314  "/>
    <s v="COL"/>
    <s v="'5943814314752624"/>
    <n v="20260604"/>
    <s v="E20260604138109"/>
    <s v="J18"/>
    <n v="18.04"/>
    <x v="1"/>
    <n v="0"/>
  </r>
  <r>
    <x v="100"/>
    <n v="202606"/>
    <n v="51"/>
    <n v="1085442"/>
    <s v="'03814314  "/>
    <s v="'03814314  "/>
    <s v="CPC"/>
    <s v="'5943814314752624"/>
    <n v="20260604"/>
    <s v="E20260604138109"/>
    <s v="   "/>
    <n v="18.04"/>
    <x v="2"/>
    <n v="0"/>
  </r>
  <r>
    <x v="100"/>
    <n v="202606"/>
    <n v="51"/>
    <n v="1085442"/>
    <s v="'03814314  "/>
    <s v="'03814314  "/>
    <s v="COL"/>
    <s v="'5943814314752635"/>
    <n v="20260604"/>
    <s v="E20260604138109"/>
    <s v="J18"/>
    <n v="13.19"/>
    <x v="1"/>
    <n v="0"/>
  </r>
  <r>
    <x v="100"/>
    <n v="202606"/>
    <n v="51"/>
    <n v="1085442"/>
    <s v="'03814314  "/>
    <s v="'03814314  "/>
    <s v="CPC"/>
    <s v="'5943814314752635"/>
    <n v="20260604"/>
    <s v="E20260604138109"/>
    <s v="   "/>
    <n v="13.19"/>
    <x v="2"/>
    <n v="0"/>
  </r>
  <r>
    <x v="100"/>
    <n v="202606"/>
    <n v="51"/>
    <n v="1085442"/>
    <s v="'03814314  "/>
    <s v="'03814314  "/>
    <s v="CPC"/>
    <s v="'5943814314752635"/>
    <n v="20260604"/>
    <s v="E20260604138109"/>
    <s v="   "/>
    <n v="13.19"/>
    <x v="3"/>
    <n v="1"/>
  </r>
  <r>
    <x v="101"/>
    <n v="202606"/>
    <n v="51"/>
    <n v="1085442"/>
    <s v="'03814314  "/>
    <s v="'03814314  "/>
    <s v="ENV"/>
    <s v="'                "/>
    <n v="20260604"/>
    <s v="E20260604138110"/>
    <s v="J18"/>
    <n v="9.6"/>
    <x v="1"/>
    <n v="6.49"/>
  </r>
  <r>
    <x v="101"/>
    <n v="202606"/>
    <n v="51"/>
    <n v="1085442"/>
    <s v="'03814314  "/>
    <s v="'03814314  "/>
    <s v="COL"/>
    <s v="'5343814314752585"/>
    <n v="20260604"/>
    <s v="E20260604138110"/>
    <s v="J18"/>
    <n v="9.6"/>
    <x v="1"/>
    <n v="0"/>
  </r>
  <r>
    <x v="101"/>
    <n v="202606"/>
    <n v="51"/>
    <n v="1085442"/>
    <s v="'03814314  "/>
    <s v="'03814314  "/>
    <s v="CPC"/>
    <s v="'5343814314752585"/>
    <n v="20260604"/>
    <s v="E20260604138110"/>
    <s v="   "/>
    <n v="9.6"/>
    <x v="2"/>
    <n v="0"/>
  </r>
  <r>
    <x v="102"/>
    <n v="202606"/>
    <n v="51"/>
    <n v="1085442"/>
    <s v="'03814314  "/>
    <s v="'03814314  "/>
    <s v="ENV"/>
    <s v="'                "/>
    <n v="20260604"/>
    <s v="E20260604138111"/>
    <s v="J18"/>
    <n v="9.1999999999999993"/>
    <x v="1"/>
    <n v="6.49"/>
  </r>
  <r>
    <x v="102"/>
    <n v="202606"/>
    <n v="51"/>
    <n v="1085442"/>
    <s v="'03814314  "/>
    <s v="'03814314  "/>
    <s v="COL"/>
    <s v="'7543814314752563"/>
    <n v="20260604"/>
    <s v="E20260604138111"/>
    <s v="J18"/>
    <n v="9.1999999999999993"/>
    <x v="1"/>
    <n v="0"/>
  </r>
  <r>
    <x v="102"/>
    <n v="202606"/>
    <n v="51"/>
    <n v="1085442"/>
    <s v="'03814314  "/>
    <s v="'03814314  "/>
    <s v="CPC"/>
    <s v="'7543814314752563"/>
    <n v="20260604"/>
    <s v="E20260604138111"/>
    <s v="   "/>
    <n v="9.1999999999999993"/>
    <x v="2"/>
    <n v="0"/>
  </r>
  <r>
    <x v="103"/>
    <n v="202606"/>
    <n v="51"/>
    <n v="1085442"/>
    <s v="'03814314  "/>
    <s v="'03814314  "/>
    <s v="ENV"/>
    <s v="'                "/>
    <n v="20260604"/>
    <s v="E20260604138112"/>
    <s v="J18"/>
    <n v="0.2"/>
    <x v="1"/>
    <n v="4.1500000000000004"/>
  </r>
  <r>
    <x v="103"/>
    <n v="202606"/>
    <n v="51"/>
    <n v="1085442"/>
    <s v="'03814314  "/>
    <s v="'03814314  "/>
    <s v="COL"/>
    <s v="'1943814314752449"/>
    <n v="20260604"/>
    <s v="E20260604138112"/>
    <s v="J18"/>
    <n v="0.2"/>
    <x v="1"/>
    <n v="0"/>
  </r>
  <r>
    <x v="103"/>
    <n v="202606"/>
    <n v="51"/>
    <n v="1085442"/>
    <s v="'03814314  "/>
    <s v="'03814314  "/>
    <s v="CPC"/>
    <s v="'1943814314752449"/>
    <n v="20260604"/>
    <s v="E20260604138112"/>
    <s v="   "/>
    <n v="0.2"/>
    <x v="2"/>
    <n v="0"/>
  </r>
  <r>
    <x v="104"/>
    <n v="202606"/>
    <n v="51"/>
    <n v="1085442"/>
    <s v="'03814314  "/>
    <s v="'03814314  "/>
    <s v="ENV"/>
    <s v="'                "/>
    <n v="20260604"/>
    <s v="E20260604138113"/>
    <s v="J18"/>
    <n v="3.01"/>
    <x v="1"/>
    <n v="4.93"/>
  </r>
  <r>
    <x v="104"/>
    <n v="202606"/>
    <n v="51"/>
    <n v="1085442"/>
    <s v="'03814314  "/>
    <s v="'03814314  "/>
    <s v="COL"/>
    <s v="'5943814314752457"/>
    <n v="20260604"/>
    <s v="E20260604138113"/>
    <s v="J18"/>
    <n v="3.01"/>
    <x v="1"/>
    <n v="0"/>
  </r>
  <r>
    <x v="104"/>
    <n v="202606"/>
    <n v="51"/>
    <n v="1085442"/>
    <s v="'03814314  "/>
    <s v="'03814314  "/>
    <s v="CPC"/>
    <s v="'5943814314752457"/>
    <n v="20260604"/>
    <s v="E20260604138113"/>
    <s v="   "/>
    <n v="3.01"/>
    <x v="2"/>
    <n v="0"/>
  </r>
  <r>
    <x v="105"/>
    <n v="202606"/>
    <n v="51"/>
    <n v="1085442"/>
    <s v="'03814314  "/>
    <s v="'03814314  "/>
    <s v="ENV"/>
    <s v="'                "/>
    <n v="20260604"/>
    <s v="E20260604138114"/>
    <s v="J18"/>
    <n v="11.86"/>
    <x v="1"/>
    <n v="7.01"/>
  </r>
  <r>
    <x v="105"/>
    <n v="202606"/>
    <n v="51"/>
    <n v="1085442"/>
    <s v="'03814314  "/>
    <s v="'03814314  "/>
    <s v="COL"/>
    <s v="'5743814314752509"/>
    <n v="20260604"/>
    <s v="E20260604138114"/>
    <s v="J18"/>
    <n v="11.86"/>
    <x v="1"/>
    <n v="0"/>
  </r>
  <r>
    <x v="105"/>
    <n v="202606"/>
    <n v="51"/>
    <n v="1085442"/>
    <s v="'03814314  "/>
    <s v="'03814314  "/>
    <s v="CPC"/>
    <s v="'5743814314752509"/>
    <n v="20260604"/>
    <s v="E20260604138114"/>
    <s v="   "/>
    <n v="11.86"/>
    <x v="2"/>
    <n v="0"/>
  </r>
  <r>
    <x v="106"/>
    <n v="202606"/>
    <n v="51"/>
    <n v="1085442"/>
    <s v="'03814314  "/>
    <s v="'03814314  "/>
    <s v="ENV"/>
    <s v="'                "/>
    <n v="20260604"/>
    <s v="E20260604138116"/>
    <s v="J18"/>
    <n v="53.48"/>
    <x v="1"/>
    <n v="17.93"/>
  </r>
  <r>
    <x v="106"/>
    <n v="202606"/>
    <n v="51"/>
    <n v="1085442"/>
    <s v="'03814314  "/>
    <s v="'03814314  "/>
    <s v="COL"/>
    <s v="'4543814314752383"/>
    <n v="20260604"/>
    <s v="E20260604138116"/>
    <s v="J18"/>
    <n v="18.04"/>
    <x v="1"/>
    <n v="0"/>
  </r>
  <r>
    <x v="106"/>
    <n v="202606"/>
    <n v="51"/>
    <n v="1085442"/>
    <s v="'03814314  "/>
    <s v="'03814314  "/>
    <s v="CPC"/>
    <s v="'4543814314752383"/>
    <n v="20260604"/>
    <s v="E20260604138116"/>
    <s v="   "/>
    <n v="18.04"/>
    <x v="2"/>
    <n v="0"/>
  </r>
  <r>
    <x v="106"/>
    <n v="202606"/>
    <n v="51"/>
    <n v="1085442"/>
    <s v="'03814314  "/>
    <s v="'03814314  "/>
    <s v="COL"/>
    <s v="'4543814314752390"/>
    <n v="20260604"/>
    <s v="E20260604138116"/>
    <s v="J18"/>
    <n v="17.54"/>
    <x v="1"/>
    <n v="0"/>
  </r>
  <r>
    <x v="106"/>
    <n v="202606"/>
    <n v="51"/>
    <n v="1085442"/>
    <s v="'03814314  "/>
    <s v="'03814314  "/>
    <s v="CPC"/>
    <s v="'4543814314752390"/>
    <n v="20260604"/>
    <s v="E20260604138116"/>
    <s v="   "/>
    <n v="17.54"/>
    <x v="2"/>
    <n v="0"/>
  </r>
  <r>
    <x v="106"/>
    <n v="202606"/>
    <n v="51"/>
    <n v="1085442"/>
    <s v="'03814314  "/>
    <s v="'03814314  "/>
    <s v="CPC"/>
    <s v="'4543814314752390"/>
    <n v="20260604"/>
    <s v="E20260604138116"/>
    <s v="   "/>
    <n v="17.54"/>
    <x v="3"/>
    <n v="1"/>
  </r>
  <r>
    <x v="106"/>
    <n v="202606"/>
    <n v="51"/>
    <n v="1085442"/>
    <s v="'03814314  "/>
    <s v="'03814314  "/>
    <s v="COL"/>
    <s v="'4543814314752405"/>
    <n v="20260604"/>
    <s v="E20260604138116"/>
    <s v="J18"/>
    <n v="17.899999999999999"/>
    <x v="1"/>
    <n v="0"/>
  </r>
  <r>
    <x v="106"/>
    <n v="202606"/>
    <n v="51"/>
    <n v="1085442"/>
    <s v="'03814314  "/>
    <s v="'03814314  "/>
    <s v="CPC"/>
    <s v="'4543814314752405"/>
    <n v="20260604"/>
    <s v="E20260604138116"/>
    <s v="   "/>
    <n v="17.899999999999999"/>
    <x v="2"/>
    <n v="0"/>
  </r>
  <r>
    <x v="106"/>
    <n v="202606"/>
    <n v="51"/>
    <n v="1085442"/>
    <s v="'03814314  "/>
    <s v="'03814314  "/>
    <s v="CPC"/>
    <s v="'4543814314752405"/>
    <n v="20260604"/>
    <s v="E20260604138116"/>
    <s v="   "/>
    <n v="17.899999999999999"/>
    <x v="3"/>
    <n v="1"/>
  </r>
  <r>
    <x v="107"/>
    <n v="202606"/>
    <n v="51"/>
    <n v="1085442"/>
    <s v="'03814314  "/>
    <s v="'03814314  "/>
    <s v="ENV"/>
    <s v="'                "/>
    <n v="20260604"/>
    <s v="E20260604138117"/>
    <s v="J18"/>
    <n v="3.84"/>
    <x v="1"/>
    <n v="4.93"/>
  </r>
  <r>
    <x v="107"/>
    <n v="202606"/>
    <n v="51"/>
    <n v="1085442"/>
    <s v="'03814314  "/>
    <s v="'03814314  "/>
    <s v="COL"/>
    <s v="'1443814314752528"/>
    <n v="20260604"/>
    <s v="E20260604138117"/>
    <s v="J18"/>
    <n v="3.84"/>
    <x v="1"/>
    <n v="0"/>
  </r>
  <r>
    <x v="107"/>
    <n v="202606"/>
    <n v="51"/>
    <n v="1085442"/>
    <s v="'03814314  "/>
    <s v="'03814314  "/>
    <s v="CPC"/>
    <s v="'1443814314752528"/>
    <n v="20260604"/>
    <s v="E20260604138117"/>
    <s v="   "/>
    <n v="3.84"/>
    <x v="2"/>
    <n v="0"/>
  </r>
  <r>
    <x v="108"/>
    <n v="202606"/>
    <n v="51"/>
    <n v="1085442"/>
    <s v="'03814314  "/>
    <s v="'03814314  "/>
    <s v="ENV"/>
    <s v="'                "/>
    <n v="20260604"/>
    <s v="E20260604138118"/>
    <s v="J18"/>
    <n v="1.2"/>
    <x v="1"/>
    <n v="4.41"/>
  </r>
  <r>
    <x v="108"/>
    <n v="202606"/>
    <n v="51"/>
    <n v="1085442"/>
    <s v="'03814314  "/>
    <s v="'03814314  "/>
    <s v="COL"/>
    <s v="'0943814314752593"/>
    <n v="20260604"/>
    <s v="E20260604138118"/>
    <s v="J18"/>
    <n v="1.2"/>
    <x v="1"/>
    <n v="0"/>
  </r>
  <r>
    <x v="108"/>
    <n v="202606"/>
    <n v="51"/>
    <n v="1085442"/>
    <s v="'03814314  "/>
    <s v="'03814314  "/>
    <s v="CPC"/>
    <s v="'0943814314752593"/>
    <n v="20260604"/>
    <s v="E20260604138118"/>
    <s v="   "/>
    <n v="1.2"/>
    <x v="2"/>
    <n v="0"/>
  </r>
  <r>
    <x v="109"/>
    <n v="202606"/>
    <n v="51"/>
    <n v="1085442"/>
    <s v="'03814314  "/>
    <s v="'03814314  "/>
    <s v="ENV"/>
    <s v="'                "/>
    <n v="20260604"/>
    <s v="E20260604138119"/>
    <s v="J18"/>
    <n v="18.37"/>
    <x v="1"/>
    <n v="8.83"/>
  </r>
  <r>
    <x v="109"/>
    <n v="202606"/>
    <n v="51"/>
    <n v="1085442"/>
    <s v="'03814314  "/>
    <s v="'03814314  "/>
    <s v="COL"/>
    <s v="'3343814314752555"/>
    <n v="20260604"/>
    <s v="E20260604138119"/>
    <s v="J18"/>
    <n v="18.37"/>
    <x v="1"/>
    <n v="0"/>
  </r>
  <r>
    <x v="109"/>
    <n v="202606"/>
    <n v="51"/>
    <n v="1085442"/>
    <s v="'03814314  "/>
    <s v="'03814314  "/>
    <s v="CPC"/>
    <s v="'3343814314752555"/>
    <n v="20260604"/>
    <s v="E20260604138119"/>
    <s v="   "/>
    <n v="18.37"/>
    <x v="2"/>
    <n v="0"/>
  </r>
  <r>
    <x v="110"/>
    <n v="202606"/>
    <n v="51"/>
    <n v="1085442"/>
    <s v="'03814314  "/>
    <s v="'03814314  "/>
    <s v="ENV"/>
    <s v="'                "/>
    <n v="20260604"/>
    <s v="E20260604138120"/>
    <s v="J18"/>
    <n v="2.9"/>
    <x v="1"/>
    <n v="4.67"/>
  </r>
  <r>
    <x v="110"/>
    <n v="202606"/>
    <n v="51"/>
    <n v="1085442"/>
    <s v="'03814314  "/>
    <s v="'03814314  "/>
    <s v="COL"/>
    <s v="'0543814314752536"/>
    <n v="20260604"/>
    <s v="E20260604138120"/>
    <s v="J18"/>
    <n v="2.9"/>
    <x v="1"/>
    <n v="0"/>
  </r>
  <r>
    <x v="110"/>
    <n v="202606"/>
    <n v="51"/>
    <n v="1085442"/>
    <s v="'03814314  "/>
    <s v="'03814314  "/>
    <s v="CPC"/>
    <s v="'0543814314752536"/>
    <n v="20260604"/>
    <s v="E20260604138120"/>
    <s v="   "/>
    <n v="2.9"/>
    <x v="2"/>
    <n v="0"/>
  </r>
  <r>
    <x v="111"/>
    <n v="202606"/>
    <n v="51"/>
    <n v="1085442"/>
    <s v="'03814314  "/>
    <s v="'03814314  "/>
    <s v="ENV"/>
    <s v="'                "/>
    <n v="20260604"/>
    <s v="E20260604138121"/>
    <s v="J18"/>
    <n v="44.09"/>
    <x v="1"/>
    <n v="15.59"/>
  </r>
  <r>
    <x v="111"/>
    <n v="202606"/>
    <n v="51"/>
    <n v="1085442"/>
    <s v="'03814314  "/>
    <s v="'03814314  "/>
    <s v="COL"/>
    <s v="'5943814314752411"/>
    <n v="20260604"/>
    <s v="E20260604138121"/>
    <s v="J18"/>
    <n v="18.2"/>
    <x v="1"/>
    <n v="0"/>
  </r>
  <r>
    <x v="111"/>
    <n v="202606"/>
    <n v="51"/>
    <n v="1085442"/>
    <s v="'03814314  "/>
    <s v="'03814314  "/>
    <s v="CPC"/>
    <s v="'5943814314752411"/>
    <n v="20260604"/>
    <s v="E20260604138121"/>
    <s v="   "/>
    <n v="18.2"/>
    <x v="2"/>
    <n v="0"/>
  </r>
  <r>
    <x v="111"/>
    <n v="202606"/>
    <n v="51"/>
    <n v="1085442"/>
    <s v="'03814314  "/>
    <s v="'03814314  "/>
    <s v="COL"/>
    <s v="'5943814314752428"/>
    <n v="20260604"/>
    <s v="E20260604138121"/>
    <s v="J18"/>
    <n v="8.02"/>
    <x v="1"/>
    <n v="0"/>
  </r>
  <r>
    <x v="111"/>
    <n v="202606"/>
    <n v="51"/>
    <n v="1085442"/>
    <s v="'03814314  "/>
    <s v="'03814314  "/>
    <s v="CPC"/>
    <s v="'5943814314752428"/>
    <n v="20260604"/>
    <s v="E20260604138121"/>
    <s v="   "/>
    <n v="8.02"/>
    <x v="2"/>
    <n v="0"/>
  </r>
  <r>
    <x v="111"/>
    <n v="202606"/>
    <n v="51"/>
    <n v="1085442"/>
    <s v="'03814314  "/>
    <s v="'03814314  "/>
    <s v="CPC"/>
    <s v="'5943814314752428"/>
    <n v="20260604"/>
    <s v="E20260604138121"/>
    <s v="   "/>
    <n v="8.02"/>
    <x v="3"/>
    <n v="1"/>
  </r>
  <r>
    <x v="111"/>
    <n v="202606"/>
    <n v="51"/>
    <n v="1085442"/>
    <s v="'03814314  "/>
    <s v="'03814314  "/>
    <s v="COL"/>
    <s v="'5943814314752434"/>
    <n v="20260604"/>
    <s v="E20260604138121"/>
    <s v="J18"/>
    <n v="17.87"/>
    <x v="1"/>
    <n v="0"/>
  </r>
  <r>
    <x v="111"/>
    <n v="202606"/>
    <n v="51"/>
    <n v="1085442"/>
    <s v="'03814314  "/>
    <s v="'03814314  "/>
    <s v="CPC"/>
    <s v="'5943814314752434"/>
    <n v="20260604"/>
    <s v="E20260604138121"/>
    <s v="   "/>
    <n v="17.87"/>
    <x v="2"/>
    <n v="0"/>
  </r>
  <r>
    <x v="111"/>
    <n v="202606"/>
    <n v="51"/>
    <n v="1085442"/>
    <s v="'03814314  "/>
    <s v="'03814314  "/>
    <s v="CPC"/>
    <s v="'5943814314752434"/>
    <n v="20260604"/>
    <s v="E20260604138121"/>
    <s v="   "/>
    <n v="17.87"/>
    <x v="3"/>
    <n v="1"/>
  </r>
  <r>
    <x v="112"/>
    <n v="202606"/>
    <n v="51"/>
    <n v="1085442"/>
    <s v="'03814314  "/>
    <s v="'03814314  "/>
    <s v="ENV"/>
    <s v="'                "/>
    <n v="20260604"/>
    <s v="E20260604234771"/>
    <s v="J18"/>
    <n v="27.7"/>
    <x v="1"/>
    <n v="11.17"/>
  </r>
  <r>
    <x v="112"/>
    <n v="202606"/>
    <n v="51"/>
    <n v="1085442"/>
    <s v="'03814314  "/>
    <s v="'03814314  "/>
    <s v="COL"/>
    <s v="'2043814314752478"/>
    <n v="20260604"/>
    <s v="E20260604234771"/>
    <s v="J18"/>
    <n v="15.9"/>
    <x v="1"/>
    <n v="0"/>
  </r>
  <r>
    <x v="112"/>
    <n v="202606"/>
    <n v="51"/>
    <n v="1085442"/>
    <s v="'03814314  "/>
    <s v="'03814314  "/>
    <s v="CPC"/>
    <s v="'2043814314752478"/>
    <n v="20260604"/>
    <s v="E20260604234771"/>
    <s v="   "/>
    <n v="15.9"/>
    <x v="2"/>
    <n v="0"/>
  </r>
  <r>
    <x v="112"/>
    <n v="202606"/>
    <n v="51"/>
    <n v="1085442"/>
    <s v="'03814314  "/>
    <s v="'03814314  "/>
    <s v="COL"/>
    <s v="'2043814314752484"/>
    <n v="20260604"/>
    <s v="E20260604234771"/>
    <s v="J18"/>
    <n v="11.8"/>
    <x v="1"/>
    <n v="0"/>
  </r>
  <r>
    <x v="112"/>
    <n v="202606"/>
    <n v="51"/>
    <n v="1085442"/>
    <s v="'03814314  "/>
    <s v="'03814314  "/>
    <s v="CPC"/>
    <s v="'2043814314752484"/>
    <n v="20260604"/>
    <s v="E20260604234771"/>
    <s v="   "/>
    <n v="11.8"/>
    <x v="2"/>
    <n v="0"/>
  </r>
  <r>
    <x v="112"/>
    <n v="202606"/>
    <n v="51"/>
    <n v="1085442"/>
    <s v="'03814314  "/>
    <s v="'03814314  "/>
    <s v="CPC"/>
    <s v="'2043814314752484"/>
    <n v="20260604"/>
    <s v="E20260604234771"/>
    <s v="   "/>
    <n v="11.8"/>
    <x v="3"/>
    <n v="1"/>
  </r>
  <r>
    <x v="113"/>
    <n v="202606"/>
    <n v="51"/>
    <n v="1085442"/>
    <s v="'03814314  "/>
    <s v="'03814314  "/>
    <s v="ENV"/>
    <s v="'                "/>
    <n v="20260605"/>
    <s v="E20260605293901"/>
    <s v="J18"/>
    <n v="16.399999999999999"/>
    <x v="1"/>
    <n v="8.31"/>
  </r>
  <r>
    <x v="113"/>
    <n v="202606"/>
    <n v="51"/>
    <n v="1085442"/>
    <s v="'03814314  "/>
    <s v="'03814314  "/>
    <s v="COL"/>
    <s v="'2183814314003068"/>
    <n v="20260605"/>
    <s v="E20260605293901"/>
    <s v="J18"/>
    <n v="5.3"/>
    <x v="1"/>
    <n v="0"/>
  </r>
  <r>
    <x v="113"/>
    <n v="202606"/>
    <n v="51"/>
    <n v="1085442"/>
    <s v="'03814314  "/>
    <s v="'03814314  "/>
    <s v="CPC"/>
    <s v="'2183814314003068"/>
    <n v="20260605"/>
    <s v="E20260605293901"/>
    <s v="   "/>
    <n v="5.3"/>
    <x v="2"/>
    <n v="0"/>
  </r>
  <r>
    <x v="113"/>
    <n v="202606"/>
    <n v="51"/>
    <n v="1085442"/>
    <s v="'03814314  "/>
    <s v="'03814314  "/>
    <s v="COL"/>
    <s v="'2183814314003074"/>
    <n v="20260605"/>
    <s v="E20260605293901"/>
    <s v="J18"/>
    <n v="5.3"/>
    <x v="1"/>
    <n v="0"/>
  </r>
  <r>
    <x v="113"/>
    <n v="202606"/>
    <n v="51"/>
    <n v="1085442"/>
    <s v="'03814314  "/>
    <s v="'03814314  "/>
    <s v="CPC"/>
    <s v="'2183814314003074"/>
    <n v="20260605"/>
    <s v="E20260605293901"/>
    <s v="   "/>
    <n v="5.3"/>
    <x v="2"/>
    <n v="0"/>
  </r>
  <r>
    <x v="113"/>
    <n v="202606"/>
    <n v="51"/>
    <n v="1085442"/>
    <s v="'03814314  "/>
    <s v="'03814314  "/>
    <s v="CPC"/>
    <s v="'2183814314003074"/>
    <n v="20260605"/>
    <s v="E20260605293901"/>
    <s v="   "/>
    <n v="5.3"/>
    <x v="3"/>
    <n v="1"/>
  </r>
  <r>
    <x v="113"/>
    <n v="202606"/>
    <n v="51"/>
    <n v="1085442"/>
    <s v="'03814314  "/>
    <s v="'03814314  "/>
    <s v="COL"/>
    <s v="'2183814314003085"/>
    <n v="20260605"/>
    <s v="E20260605293901"/>
    <s v="J18"/>
    <n v="4.7"/>
    <x v="1"/>
    <n v="0"/>
  </r>
  <r>
    <x v="113"/>
    <n v="202606"/>
    <n v="51"/>
    <n v="1085442"/>
    <s v="'03814314  "/>
    <s v="'03814314  "/>
    <s v="CPC"/>
    <s v="'2183814314003085"/>
    <n v="20260605"/>
    <s v="E20260605293901"/>
    <s v="   "/>
    <n v="4.7"/>
    <x v="2"/>
    <n v="0"/>
  </r>
  <r>
    <x v="113"/>
    <n v="202606"/>
    <n v="51"/>
    <n v="1085442"/>
    <s v="'03814314  "/>
    <s v="'03814314  "/>
    <s v="CPC"/>
    <s v="'2183814314003085"/>
    <n v="20260605"/>
    <s v="E20260605293901"/>
    <s v="   "/>
    <n v="4.7"/>
    <x v="3"/>
    <n v="1"/>
  </r>
  <r>
    <x v="113"/>
    <n v="202606"/>
    <n v="51"/>
    <n v="1085442"/>
    <s v="'03814314  "/>
    <s v="'03814314  "/>
    <s v="COL"/>
    <s v="'2183814314003097"/>
    <n v="20260605"/>
    <s v="E20260605293901"/>
    <s v="J18"/>
    <n v="1.1000000000000001"/>
    <x v="1"/>
    <n v="0"/>
  </r>
  <r>
    <x v="113"/>
    <n v="202606"/>
    <n v="51"/>
    <n v="1085442"/>
    <s v="'03814314  "/>
    <s v="'03814314  "/>
    <s v="CPC"/>
    <s v="'2183814314003097"/>
    <n v="20260605"/>
    <s v="E20260605293901"/>
    <s v="   "/>
    <n v="1.1000000000000001"/>
    <x v="2"/>
    <n v="0"/>
  </r>
  <r>
    <x v="113"/>
    <n v="202606"/>
    <n v="51"/>
    <n v="1085442"/>
    <s v="'03814314  "/>
    <s v="'03814314  "/>
    <s v="CPC"/>
    <s v="'2183814314003097"/>
    <n v="20260605"/>
    <s v="E20260605293901"/>
    <s v="   "/>
    <n v="1.1000000000000001"/>
    <x v="3"/>
    <n v="1"/>
  </r>
  <r>
    <x v="114"/>
    <n v="202606"/>
    <n v="51"/>
    <n v="1085442"/>
    <s v="'03814314  "/>
    <s v="'03814314  "/>
    <s v="ENV"/>
    <s v="'                "/>
    <n v="20260605"/>
    <s v="E20260605293902"/>
    <s v="J18"/>
    <n v="0.3"/>
    <x v="1"/>
    <n v="4.1500000000000004"/>
  </r>
  <r>
    <x v="114"/>
    <n v="202606"/>
    <n v="51"/>
    <n v="1085442"/>
    <s v="'03814314  "/>
    <s v="'03814314  "/>
    <s v="COL"/>
    <s v="'2183814314003039"/>
    <n v="20260605"/>
    <s v="E20260605293902"/>
    <s v="J18"/>
    <n v="0.1"/>
    <x v="1"/>
    <n v="0"/>
  </r>
  <r>
    <x v="114"/>
    <n v="202606"/>
    <n v="51"/>
    <n v="1085442"/>
    <s v="'03814314  "/>
    <s v="'03814314  "/>
    <s v="CPC"/>
    <s v="'2183814314003039"/>
    <n v="20260605"/>
    <s v="E20260605293902"/>
    <s v="   "/>
    <n v="0.1"/>
    <x v="2"/>
    <n v="0"/>
  </r>
  <r>
    <x v="114"/>
    <n v="202606"/>
    <n v="51"/>
    <n v="1085442"/>
    <s v="'03814314  "/>
    <s v="'03814314  "/>
    <s v="COL"/>
    <s v="'2183814314003045"/>
    <n v="20260605"/>
    <s v="E20260605293902"/>
    <s v="J18"/>
    <n v="0.1"/>
    <x v="1"/>
    <n v="0"/>
  </r>
  <r>
    <x v="114"/>
    <n v="202606"/>
    <n v="51"/>
    <n v="1085442"/>
    <s v="'03814314  "/>
    <s v="'03814314  "/>
    <s v="CPC"/>
    <s v="'2183814314003045"/>
    <n v="20260605"/>
    <s v="E20260605293902"/>
    <s v="   "/>
    <n v="0.1"/>
    <x v="2"/>
    <n v="0"/>
  </r>
  <r>
    <x v="114"/>
    <n v="202606"/>
    <n v="51"/>
    <n v="1085442"/>
    <s v="'03814314  "/>
    <s v="'03814314  "/>
    <s v="CPC"/>
    <s v="'2183814314003045"/>
    <n v="20260605"/>
    <s v="E20260605293902"/>
    <s v="   "/>
    <n v="0.1"/>
    <x v="3"/>
    <n v="1"/>
  </r>
  <r>
    <x v="114"/>
    <n v="202606"/>
    <n v="51"/>
    <n v="1085442"/>
    <s v="'03814314  "/>
    <s v="'03814314  "/>
    <s v="COL"/>
    <s v="'2183814314003051"/>
    <n v="20260605"/>
    <s v="E20260605293902"/>
    <s v="J18"/>
    <n v="0.1"/>
    <x v="1"/>
    <n v="0"/>
  </r>
  <r>
    <x v="114"/>
    <n v="202606"/>
    <n v="51"/>
    <n v="1085442"/>
    <s v="'03814314  "/>
    <s v="'03814314  "/>
    <s v="CPC"/>
    <s v="'2183814314003051"/>
    <n v="20260605"/>
    <s v="E20260605293902"/>
    <s v="   "/>
    <n v="0.1"/>
    <x v="2"/>
    <n v="0"/>
  </r>
  <r>
    <x v="114"/>
    <n v="202606"/>
    <n v="51"/>
    <n v="1085442"/>
    <s v="'03814314  "/>
    <s v="'03814314  "/>
    <s v="CPC"/>
    <s v="'2183814314003051"/>
    <n v="20260605"/>
    <s v="E20260605293902"/>
    <s v="   "/>
    <n v="0.1"/>
    <x v="3"/>
    <n v="1"/>
  </r>
  <r>
    <x v="115"/>
    <n v="202606"/>
    <n v="51"/>
    <n v="1085442"/>
    <s v="'03814314  "/>
    <s v="'03814314  "/>
    <s v="ENV"/>
    <s v="'                "/>
    <n v="20260605"/>
    <s v="E20260605293903"/>
    <s v="J18"/>
    <n v="2.9"/>
    <x v="1"/>
    <n v="4.67"/>
  </r>
  <r>
    <x v="115"/>
    <n v="202606"/>
    <n v="51"/>
    <n v="1085442"/>
    <s v="'03814314  "/>
    <s v="'03814314  "/>
    <s v="COL"/>
    <s v="'0643814314752717"/>
    <n v="20260605"/>
    <s v="E20260605293903"/>
    <s v="J18"/>
    <n v="2.9"/>
    <x v="1"/>
    <n v="0"/>
  </r>
  <r>
    <x v="115"/>
    <n v="202606"/>
    <n v="51"/>
    <n v="1085442"/>
    <s v="'03814314  "/>
    <s v="'03814314  "/>
    <s v="CPC"/>
    <s v="'0643814314752717"/>
    <n v="20260605"/>
    <s v="E20260605293903"/>
    <s v="   "/>
    <n v="2.9"/>
    <x v="2"/>
    <n v="0"/>
  </r>
  <r>
    <x v="116"/>
    <n v="202606"/>
    <n v="51"/>
    <n v="1085442"/>
    <s v="'03814314  "/>
    <s v="'03814314  "/>
    <s v="ENV"/>
    <s v="'                "/>
    <n v="20260605"/>
    <s v="E20260605293905"/>
    <s v="J18"/>
    <n v="3.84"/>
    <x v="1"/>
    <n v="4.93"/>
  </r>
  <r>
    <x v="116"/>
    <n v="202606"/>
    <n v="51"/>
    <n v="1085442"/>
    <s v="'03814314  "/>
    <s v="'03814314  "/>
    <s v="COL"/>
    <s v="'0143814314752704"/>
    <n v="20260605"/>
    <s v="E20260605293905"/>
    <s v="J18"/>
    <n v="3.84"/>
    <x v="1"/>
    <n v="0"/>
  </r>
  <r>
    <x v="116"/>
    <n v="202606"/>
    <n v="51"/>
    <n v="1085442"/>
    <s v="'03814314  "/>
    <s v="'03814314  "/>
    <s v="CPC"/>
    <s v="'0143814314752704"/>
    <n v="20260605"/>
    <s v="E20260605293905"/>
    <s v="   "/>
    <n v="3.84"/>
    <x v="2"/>
    <n v="0"/>
  </r>
  <r>
    <x v="117"/>
    <n v="202606"/>
    <n v="51"/>
    <n v="1085442"/>
    <s v="'03814314  "/>
    <s v="'03814314  "/>
    <s v="ENV"/>
    <s v="'                "/>
    <n v="20260605"/>
    <s v="E20260605293907"/>
    <s v="J18"/>
    <n v="12.53"/>
    <x v="1"/>
    <n v="7.27"/>
  </r>
  <r>
    <x v="117"/>
    <n v="202606"/>
    <n v="51"/>
    <n v="1085442"/>
    <s v="'03814314  "/>
    <s v="'03814314  "/>
    <s v="COL"/>
    <s v="'6043814314752699"/>
    <n v="20260605"/>
    <s v="E20260605293907"/>
    <s v="J18"/>
    <n v="12.53"/>
    <x v="1"/>
    <n v="0"/>
  </r>
  <r>
    <x v="117"/>
    <n v="202606"/>
    <n v="51"/>
    <n v="1085442"/>
    <s v="'03814314  "/>
    <s v="'03814314  "/>
    <s v="CPC"/>
    <s v="'6043814314752699"/>
    <n v="20260605"/>
    <s v="E20260605293907"/>
    <s v="   "/>
    <n v="12.53"/>
    <x v="2"/>
    <n v="0"/>
  </r>
  <r>
    <x v="118"/>
    <n v="202606"/>
    <n v="51"/>
    <n v="1085442"/>
    <s v="'03814314  "/>
    <s v="'03814314  "/>
    <s v="ENV"/>
    <s v="'                "/>
    <n v="20260605"/>
    <s v="E20260605293908"/>
    <s v="J18"/>
    <n v="9.1999999999999993"/>
    <x v="1"/>
    <n v="6.49"/>
  </r>
  <r>
    <x v="118"/>
    <n v="202606"/>
    <n v="51"/>
    <n v="1085442"/>
    <s v="'03814314  "/>
    <s v="'03814314  "/>
    <s v="COL"/>
    <s v="'3543814314752745"/>
    <n v="20260605"/>
    <s v="E20260605293908"/>
    <s v="J18"/>
    <n v="9.1999999999999993"/>
    <x v="1"/>
    <n v="0"/>
  </r>
  <r>
    <x v="118"/>
    <n v="202606"/>
    <n v="51"/>
    <n v="1085442"/>
    <s v="'03814314  "/>
    <s v="'03814314  "/>
    <s v="CPC"/>
    <s v="'3543814314752745"/>
    <n v="20260605"/>
    <s v="E20260605293908"/>
    <s v="   "/>
    <n v="9.1999999999999993"/>
    <x v="2"/>
    <n v="0"/>
  </r>
  <r>
    <x v="119"/>
    <n v="202606"/>
    <n v="51"/>
    <n v="1085442"/>
    <s v="'03814314  "/>
    <s v="'03814314  "/>
    <s v="ENV"/>
    <s v="'                "/>
    <n v="20260605"/>
    <s v="E20260605293909"/>
    <s v="J18"/>
    <n v="15.4"/>
    <x v="1"/>
    <n v="8.0500000000000007"/>
  </r>
  <r>
    <x v="119"/>
    <n v="202606"/>
    <n v="51"/>
    <n v="1085442"/>
    <s v="'03814314  "/>
    <s v="'03814314  "/>
    <s v="CPE"/>
    <s v="'                "/>
    <n v="20260605"/>
    <s v="E20260605293909"/>
    <s v="   "/>
    <n v="0"/>
    <x v="6"/>
    <n v="0"/>
  </r>
  <r>
    <x v="119"/>
    <n v="202606"/>
    <n v="51"/>
    <n v="1085442"/>
    <s v="'03814314  "/>
    <s v="'03814314  "/>
    <s v="COL"/>
    <s v="'1424014009543139"/>
    <n v="20260605"/>
    <s v="E20260605293909"/>
    <s v="J18"/>
    <n v="15.4"/>
    <x v="1"/>
    <n v="0"/>
  </r>
  <r>
    <x v="119"/>
    <n v="202606"/>
    <n v="51"/>
    <n v="1085442"/>
    <s v="'03814314  "/>
    <s v="'03814314  "/>
    <s v="CPC"/>
    <s v="'1424014009543139"/>
    <n v="20260605"/>
    <s v="E20260605293909"/>
    <s v="   "/>
    <n v="15.4"/>
    <x v="2"/>
    <n v="0"/>
  </r>
  <r>
    <x v="120"/>
    <n v="202606"/>
    <n v="51"/>
    <n v="1085442"/>
    <s v="'03814314  "/>
    <s v="'03814314  "/>
    <s v="ENV"/>
    <s v="'                "/>
    <n v="20260605"/>
    <s v="E20260605293910"/>
    <s v="J18"/>
    <n v="18.100000000000001"/>
    <x v="1"/>
    <n v="8.83"/>
  </r>
  <r>
    <x v="120"/>
    <n v="202606"/>
    <n v="51"/>
    <n v="1085442"/>
    <s v="'03814314  "/>
    <s v="'03814314  "/>
    <s v="COL"/>
    <s v="'7843814314752755"/>
    <n v="20260605"/>
    <s v="E20260605293910"/>
    <s v="J18"/>
    <n v="18.100000000000001"/>
    <x v="1"/>
    <n v="0"/>
  </r>
  <r>
    <x v="120"/>
    <n v="202606"/>
    <n v="51"/>
    <n v="1085442"/>
    <s v="'03814314  "/>
    <s v="'03814314  "/>
    <s v="CPC"/>
    <s v="'7843814314752755"/>
    <n v="20260605"/>
    <s v="E20260605293910"/>
    <s v="   "/>
    <n v="18.100000000000001"/>
    <x v="2"/>
    <n v="0"/>
  </r>
  <r>
    <x v="121"/>
    <n v="202606"/>
    <n v="51"/>
    <n v="1085442"/>
    <s v="'03814314  "/>
    <s v="'03814314  "/>
    <s v="ENV"/>
    <s v="'                "/>
    <n v="20260605"/>
    <s v="E20260605360669"/>
    <s v="J18"/>
    <n v="3.6"/>
    <x v="1"/>
    <n v="4.93"/>
  </r>
  <r>
    <x v="121"/>
    <n v="202606"/>
    <n v="51"/>
    <n v="1085442"/>
    <s v="'03814314  "/>
    <s v="'03814314  "/>
    <s v="COL"/>
    <s v="'1843814314752648"/>
    <n v="20260605"/>
    <s v="E20260605360669"/>
    <s v="J18"/>
    <n v="3.6"/>
    <x v="1"/>
    <n v="0"/>
  </r>
  <r>
    <x v="121"/>
    <n v="202606"/>
    <n v="51"/>
    <n v="1085442"/>
    <s v="'03814314  "/>
    <s v="'03814314  "/>
    <s v="CPC"/>
    <s v="'1843814314752648"/>
    <n v="20260605"/>
    <s v="E20260605360669"/>
    <s v="   "/>
    <n v="3.6"/>
    <x v="2"/>
    <n v="0"/>
  </r>
  <r>
    <x v="122"/>
    <n v="202606"/>
    <n v="51"/>
    <n v="1085442"/>
    <s v="'03814314  "/>
    <s v="'03814314  "/>
    <s v="ENV"/>
    <s v="'                "/>
    <n v="20260605"/>
    <s v="E20260605360670"/>
    <s v="J18"/>
    <n v="11.8"/>
    <x v="1"/>
    <n v="7.01"/>
  </r>
  <r>
    <x v="122"/>
    <n v="202606"/>
    <n v="51"/>
    <n v="1085442"/>
    <s v="'03814314  "/>
    <s v="'03814314  "/>
    <s v="COL"/>
    <s v="'0643814314752654"/>
    <n v="20260605"/>
    <s v="E20260605360670"/>
    <s v="J18"/>
    <n v="8.6999999999999993"/>
    <x v="1"/>
    <n v="0"/>
  </r>
  <r>
    <x v="122"/>
    <n v="202606"/>
    <n v="51"/>
    <n v="1085442"/>
    <s v="'03814314  "/>
    <s v="'03814314  "/>
    <s v="CPC"/>
    <s v="'0643814314752654"/>
    <n v="20260605"/>
    <s v="E20260605360670"/>
    <s v="   "/>
    <n v="8.6999999999999993"/>
    <x v="2"/>
    <n v="0"/>
  </r>
  <r>
    <x v="122"/>
    <n v="202606"/>
    <n v="51"/>
    <n v="1085442"/>
    <s v="'03814314  "/>
    <s v="'03814314  "/>
    <s v="COL"/>
    <s v="'0643814314752665"/>
    <n v="20260605"/>
    <s v="E20260605360670"/>
    <s v="J18"/>
    <n v="3.1"/>
    <x v="1"/>
    <n v="0"/>
  </r>
  <r>
    <x v="122"/>
    <n v="202606"/>
    <n v="51"/>
    <n v="1085442"/>
    <s v="'03814314  "/>
    <s v="'03814314  "/>
    <s v="CPC"/>
    <s v="'0643814314752665"/>
    <n v="20260605"/>
    <s v="E20260605360670"/>
    <s v="   "/>
    <n v="3.1"/>
    <x v="2"/>
    <n v="0"/>
  </r>
  <r>
    <x v="122"/>
    <n v="202606"/>
    <n v="51"/>
    <n v="1085442"/>
    <s v="'03814314  "/>
    <s v="'03814314  "/>
    <s v="CPC"/>
    <s v="'0643814314752665"/>
    <n v="20260605"/>
    <s v="E20260605360670"/>
    <s v="   "/>
    <n v="3.1"/>
    <x v="3"/>
    <n v="1"/>
  </r>
  <r>
    <x v="123"/>
    <n v="202606"/>
    <n v="51"/>
    <n v="1085442"/>
    <s v="'03814314  "/>
    <s v="'03814314  "/>
    <s v="ENV"/>
    <s v="'                "/>
    <n v="20260605"/>
    <s v="E20260605360671"/>
    <s v="J18"/>
    <n v="0.5"/>
    <x v="1"/>
    <n v="4.1500000000000004"/>
  </r>
  <r>
    <x v="123"/>
    <n v="202606"/>
    <n v="51"/>
    <n v="1085442"/>
    <s v="'03814314  "/>
    <s v="'03814314  "/>
    <s v="COL"/>
    <s v="'6543814314752735"/>
    <n v="20260605"/>
    <s v="E20260605360671"/>
    <s v="J18"/>
    <n v="0.5"/>
    <x v="1"/>
    <n v="0"/>
  </r>
  <r>
    <x v="123"/>
    <n v="202606"/>
    <n v="51"/>
    <n v="1085442"/>
    <s v="'03814314  "/>
    <s v="'03814314  "/>
    <s v="CPC"/>
    <s v="'6543814314752735"/>
    <n v="20260605"/>
    <s v="E20260605360671"/>
    <s v="   "/>
    <n v="0.5"/>
    <x v="2"/>
    <n v="0"/>
  </r>
  <r>
    <x v="124"/>
    <n v="202606"/>
    <n v="51"/>
    <n v="1085442"/>
    <s v="'03814314  "/>
    <s v="'03814314  "/>
    <s v="ENV"/>
    <s v="'                "/>
    <n v="20260605"/>
    <s v="E20260605360672"/>
    <s v="J18"/>
    <n v="24.04"/>
    <x v="1"/>
    <n v="10.39"/>
  </r>
  <r>
    <x v="124"/>
    <n v="202606"/>
    <n v="51"/>
    <n v="1085442"/>
    <s v="'03814314  "/>
    <s v="'03814314  "/>
    <s v="COL"/>
    <s v="'7643814314752675"/>
    <n v="20260605"/>
    <s v="E20260605360672"/>
    <s v="J18"/>
    <n v="12.02"/>
    <x v="1"/>
    <n v="0"/>
  </r>
  <r>
    <x v="124"/>
    <n v="202606"/>
    <n v="51"/>
    <n v="1085442"/>
    <s v="'03814314  "/>
    <s v="'03814314  "/>
    <s v="CPC"/>
    <s v="'7643814314752675"/>
    <n v="20260605"/>
    <s v="E20260605360672"/>
    <s v="   "/>
    <n v="12.02"/>
    <x v="2"/>
    <n v="0"/>
  </r>
  <r>
    <x v="124"/>
    <n v="202606"/>
    <n v="51"/>
    <n v="1085442"/>
    <s v="'03814314  "/>
    <s v="'03814314  "/>
    <s v="COL"/>
    <s v="'7643814314752681"/>
    <n v="20260605"/>
    <s v="E20260605360672"/>
    <s v="J18"/>
    <n v="12.02"/>
    <x v="1"/>
    <n v="0"/>
  </r>
  <r>
    <x v="124"/>
    <n v="202606"/>
    <n v="51"/>
    <n v="1085442"/>
    <s v="'03814314  "/>
    <s v="'03814314  "/>
    <s v="CPC"/>
    <s v="'7643814314752681"/>
    <n v="20260605"/>
    <s v="E20260605360672"/>
    <s v="   "/>
    <n v="12.02"/>
    <x v="2"/>
    <n v="0"/>
  </r>
  <r>
    <x v="124"/>
    <n v="202606"/>
    <n v="51"/>
    <n v="1085442"/>
    <s v="'03814314  "/>
    <s v="'03814314  "/>
    <s v="CPC"/>
    <s v="'7643814314752681"/>
    <n v="20260605"/>
    <s v="E20260605360672"/>
    <s v="   "/>
    <n v="12.02"/>
    <x v="3"/>
    <n v="1"/>
  </r>
  <r>
    <x v="125"/>
    <n v="202606"/>
    <n v="51"/>
    <n v="1085442"/>
    <s v="'03814314  "/>
    <s v="'03814314  "/>
    <s v="ENV"/>
    <s v="'                "/>
    <n v="20260605"/>
    <s v="E20260605360673"/>
    <s v="J18"/>
    <n v="3.84"/>
    <x v="1"/>
    <n v="4.93"/>
  </r>
  <r>
    <x v="125"/>
    <n v="202606"/>
    <n v="51"/>
    <n v="1085442"/>
    <s v="'03814314  "/>
    <s v="'03814314  "/>
    <s v="COL"/>
    <s v="'3343814314752728"/>
    <n v="20260605"/>
    <s v="E20260605360673"/>
    <s v="J18"/>
    <n v="3.84"/>
    <x v="1"/>
    <n v="0"/>
  </r>
  <r>
    <x v="125"/>
    <n v="202606"/>
    <n v="51"/>
    <n v="1085442"/>
    <s v="'03814314  "/>
    <s v="'03814314  "/>
    <s v="CPC"/>
    <s v="'3343814314752728"/>
    <n v="20260605"/>
    <s v="E20260605360673"/>
    <s v="   "/>
    <n v="3.84"/>
    <x v="2"/>
    <n v="0"/>
  </r>
  <r>
    <x v="126"/>
    <n v="202606"/>
    <n v="51"/>
    <n v="1085442"/>
    <s v="'03814314  "/>
    <s v="'03814314  "/>
    <s v="ENV"/>
    <s v="'                "/>
    <n v="20260608"/>
    <s v="E20260608138112"/>
    <s v="J18"/>
    <n v="0.4"/>
    <x v="1"/>
    <n v="4.1500000000000004"/>
  </r>
  <r>
    <x v="126"/>
    <n v="202606"/>
    <n v="51"/>
    <n v="1085442"/>
    <s v="'03814314  "/>
    <s v="'03814314  "/>
    <s v="COL"/>
    <s v="'2183814314003108"/>
    <n v="20260608"/>
    <s v="E20260608138112"/>
    <s v="J18"/>
    <n v="0.4"/>
    <x v="1"/>
    <n v="0"/>
  </r>
  <r>
    <x v="126"/>
    <n v="202606"/>
    <n v="51"/>
    <n v="1085442"/>
    <s v="'03814314  "/>
    <s v="'03814314  "/>
    <s v="CPC"/>
    <s v="'2183814314003108"/>
    <n v="20260608"/>
    <s v="E20260608138112"/>
    <s v="   "/>
    <n v="0.4"/>
    <x v="2"/>
    <n v="0"/>
  </r>
  <r>
    <x v="127"/>
    <n v="202606"/>
    <n v="51"/>
    <n v="1085442"/>
    <s v="'03814314  "/>
    <s v="'03814314  "/>
    <s v="ENV"/>
    <s v="'                "/>
    <n v="20260608"/>
    <s v="E20260608138113"/>
    <s v="J18"/>
    <n v="41.1"/>
    <x v="1"/>
    <n v="14.81"/>
  </r>
  <r>
    <x v="127"/>
    <n v="202606"/>
    <n v="51"/>
    <n v="1085442"/>
    <s v="'03814314  "/>
    <s v="'03814314  "/>
    <s v="COL"/>
    <s v="'7543814314752989"/>
    <n v="20260608"/>
    <s v="E20260608138113"/>
    <s v="J18"/>
    <n v="15.9"/>
    <x v="1"/>
    <n v="0"/>
  </r>
  <r>
    <x v="127"/>
    <n v="202606"/>
    <n v="51"/>
    <n v="1085442"/>
    <s v="'03814314  "/>
    <s v="'03814314  "/>
    <s v="CPC"/>
    <s v="'7543814314752989"/>
    <n v="20260608"/>
    <s v="E20260608138113"/>
    <s v="   "/>
    <n v="15.9"/>
    <x v="2"/>
    <n v="0"/>
  </r>
  <r>
    <x v="127"/>
    <n v="202606"/>
    <n v="51"/>
    <n v="1085442"/>
    <s v="'03814314  "/>
    <s v="'03814314  "/>
    <s v="COL"/>
    <s v="'7543814314752995"/>
    <n v="20260608"/>
    <s v="E20260608138113"/>
    <s v="J18"/>
    <n v="14.6"/>
    <x v="1"/>
    <n v="0"/>
  </r>
  <r>
    <x v="127"/>
    <n v="202606"/>
    <n v="51"/>
    <n v="1085442"/>
    <s v="'03814314  "/>
    <s v="'03814314  "/>
    <s v="CPC"/>
    <s v="'7543814314752995"/>
    <n v="20260608"/>
    <s v="E20260608138113"/>
    <s v="   "/>
    <n v="14.6"/>
    <x v="2"/>
    <n v="0"/>
  </r>
  <r>
    <x v="127"/>
    <n v="202606"/>
    <n v="51"/>
    <n v="1085442"/>
    <s v="'03814314  "/>
    <s v="'03814314  "/>
    <s v="CPC"/>
    <s v="'7543814314752995"/>
    <n v="20260608"/>
    <s v="E20260608138113"/>
    <s v="   "/>
    <n v="14.6"/>
    <x v="3"/>
    <n v="1"/>
  </r>
  <r>
    <x v="127"/>
    <n v="202606"/>
    <n v="51"/>
    <n v="1085442"/>
    <s v="'03814314  "/>
    <s v="'03814314  "/>
    <s v="COL"/>
    <s v="'7543814314753004"/>
    <n v="20260608"/>
    <s v="E20260608138113"/>
    <s v="J18"/>
    <n v="10.6"/>
    <x v="1"/>
    <n v="0"/>
  </r>
  <r>
    <x v="127"/>
    <n v="202606"/>
    <n v="51"/>
    <n v="1085442"/>
    <s v="'03814314  "/>
    <s v="'03814314  "/>
    <s v="CPC"/>
    <s v="'7543814314753004"/>
    <n v="20260608"/>
    <s v="E20260608138113"/>
    <s v="   "/>
    <n v="10.6"/>
    <x v="2"/>
    <n v="0"/>
  </r>
  <r>
    <x v="127"/>
    <n v="202606"/>
    <n v="51"/>
    <n v="1085442"/>
    <s v="'03814314  "/>
    <s v="'03814314  "/>
    <s v="CPC"/>
    <s v="'7543814314753004"/>
    <n v="20260608"/>
    <s v="E20260608138113"/>
    <s v="   "/>
    <n v="10.6"/>
    <x v="3"/>
    <n v="1"/>
  </r>
  <r>
    <x v="128"/>
    <n v="202606"/>
    <n v="51"/>
    <n v="1085442"/>
    <s v="'03814314  "/>
    <s v="'03814314  "/>
    <s v="ENV"/>
    <s v="'                "/>
    <n v="20260608"/>
    <s v="E20260608138114"/>
    <s v="J18"/>
    <n v="36.58"/>
    <x v="1"/>
    <n v="13.51"/>
  </r>
  <r>
    <x v="128"/>
    <n v="202606"/>
    <n v="51"/>
    <n v="1085442"/>
    <s v="'03814314  "/>
    <s v="'03814314  "/>
    <s v="COL"/>
    <s v="'3143814314752965"/>
    <n v="20260608"/>
    <s v="E20260608138114"/>
    <s v="J18"/>
    <n v="18.54"/>
    <x v="1"/>
    <n v="0"/>
  </r>
  <r>
    <x v="128"/>
    <n v="202606"/>
    <n v="51"/>
    <n v="1085442"/>
    <s v="'03814314  "/>
    <s v="'03814314  "/>
    <s v="CPC"/>
    <s v="'3143814314752965"/>
    <n v="20260608"/>
    <s v="E20260608138114"/>
    <s v="   "/>
    <n v="18.54"/>
    <x v="2"/>
    <n v="0"/>
  </r>
  <r>
    <x v="128"/>
    <n v="202606"/>
    <n v="51"/>
    <n v="1085442"/>
    <s v="'03814314  "/>
    <s v="'03814314  "/>
    <s v="COL"/>
    <s v="'3143814314752971"/>
    <n v="20260608"/>
    <s v="E20260608138114"/>
    <s v="J18"/>
    <n v="18.04"/>
    <x v="1"/>
    <n v="0"/>
  </r>
  <r>
    <x v="128"/>
    <n v="202606"/>
    <n v="51"/>
    <n v="1085442"/>
    <s v="'03814314  "/>
    <s v="'03814314  "/>
    <s v="CPC"/>
    <s v="'3143814314752971"/>
    <n v="20260608"/>
    <s v="E20260608138114"/>
    <s v="   "/>
    <n v="18.04"/>
    <x v="2"/>
    <n v="0"/>
  </r>
  <r>
    <x v="128"/>
    <n v="202606"/>
    <n v="51"/>
    <n v="1085442"/>
    <s v="'03814314  "/>
    <s v="'03814314  "/>
    <s v="CPC"/>
    <s v="'3143814314752971"/>
    <n v="20260608"/>
    <s v="E20260608138114"/>
    <s v="   "/>
    <n v="18.04"/>
    <x v="3"/>
    <n v="1"/>
  </r>
  <r>
    <x v="129"/>
    <n v="202606"/>
    <n v="51"/>
    <n v="1085442"/>
    <s v="'03814314  "/>
    <s v="'03814314  "/>
    <s v="ENV"/>
    <s v="'                "/>
    <n v="20260608"/>
    <s v="E20260608138115"/>
    <s v="J18"/>
    <n v="31.3"/>
    <x v="1"/>
    <n v="12.21"/>
  </r>
  <r>
    <x v="129"/>
    <n v="202606"/>
    <n v="51"/>
    <n v="1085442"/>
    <s v="'03814314  "/>
    <s v="'03814314  "/>
    <s v="COL"/>
    <s v="'3443814314753034"/>
    <n v="20260608"/>
    <s v="E20260608138115"/>
    <s v="J18"/>
    <n v="16.2"/>
    <x v="1"/>
    <n v="0"/>
  </r>
  <r>
    <x v="129"/>
    <n v="202606"/>
    <n v="51"/>
    <n v="1085442"/>
    <s v="'03814314  "/>
    <s v="'03814314  "/>
    <s v="CPC"/>
    <s v="'3443814314753034"/>
    <n v="20260608"/>
    <s v="E20260608138115"/>
    <s v="   "/>
    <n v="16.2"/>
    <x v="2"/>
    <n v="0"/>
  </r>
  <r>
    <x v="129"/>
    <n v="202606"/>
    <n v="51"/>
    <n v="1085442"/>
    <s v="'03814314  "/>
    <s v="'03814314  "/>
    <s v="COL"/>
    <s v="'3443814314753045"/>
    <n v="20260608"/>
    <s v="E20260608138115"/>
    <s v="J18"/>
    <n v="15.1"/>
    <x v="1"/>
    <n v="0"/>
  </r>
  <r>
    <x v="129"/>
    <n v="202606"/>
    <n v="51"/>
    <n v="1085442"/>
    <s v="'03814314  "/>
    <s v="'03814314  "/>
    <s v="CPC"/>
    <s v="'3443814314753045"/>
    <n v="20260608"/>
    <s v="E20260608138115"/>
    <s v="   "/>
    <n v="15.1"/>
    <x v="2"/>
    <n v="0"/>
  </r>
  <r>
    <x v="129"/>
    <n v="202606"/>
    <n v="51"/>
    <n v="1085442"/>
    <s v="'03814314  "/>
    <s v="'03814314  "/>
    <s v="CPC"/>
    <s v="'3443814314753045"/>
    <n v="20260608"/>
    <s v="E20260608138115"/>
    <s v="   "/>
    <n v="15.1"/>
    <x v="3"/>
    <n v="1"/>
  </r>
  <r>
    <x v="130"/>
    <n v="202606"/>
    <n v="51"/>
    <n v="1085442"/>
    <s v="'03814314  "/>
    <s v="'03814314  "/>
    <s v="ENV"/>
    <s v="'                "/>
    <n v="20260608"/>
    <s v="E20260608138117"/>
    <s v="J18"/>
    <n v="33.9"/>
    <x v="1"/>
    <n v="12.73"/>
  </r>
  <r>
    <x v="130"/>
    <n v="202606"/>
    <n v="51"/>
    <n v="1085442"/>
    <s v="'03814314  "/>
    <s v="'03814314  "/>
    <s v="COL"/>
    <s v="'9143814314752784"/>
    <n v="20260608"/>
    <s v="E20260608138117"/>
    <s v="J18"/>
    <n v="13.6"/>
    <x v="1"/>
    <n v="0"/>
  </r>
  <r>
    <x v="130"/>
    <n v="202606"/>
    <n v="51"/>
    <n v="1085442"/>
    <s v="'03814314  "/>
    <s v="'03814314  "/>
    <s v="CPC"/>
    <s v="'9143814314752784"/>
    <n v="20260608"/>
    <s v="E20260608138117"/>
    <s v="   "/>
    <n v="13.6"/>
    <x v="2"/>
    <n v="0"/>
  </r>
  <r>
    <x v="130"/>
    <n v="202606"/>
    <n v="51"/>
    <n v="1085442"/>
    <s v="'03814314  "/>
    <s v="'03814314  "/>
    <s v="COL"/>
    <s v="'9143814314752795"/>
    <n v="20260608"/>
    <s v="E20260608138117"/>
    <s v="J18"/>
    <n v="20.3"/>
    <x v="1"/>
    <n v="0"/>
  </r>
  <r>
    <x v="130"/>
    <n v="202606"/>
    <n v="51"/>
    <n v="1085442"/>
    <s v="'03814314  "/>
    <s v="'03814314  "/>
    <s v="CPC"/>
    <s v="'9143814314752795"/>
    <n v="20260608"/>
    <s v="E20260608138117"/>
    <s v="   "/>
    <n v="20.3"/>
    <x v="2"/>
    <n v="0"/>
  </r>
  <r>
    <x v="130"/>
    <n v="202606"/>
    <n v="51"/>
    <n v="1085442"/>
    <s v="'03814314  "/>
    <s v="'03814314  "/>
    <s v="CPC"/>
    <s v="'9143814314752795"/>
    <n v="20260608"/>
    <s v="E20260608138117"/>
    <s v="   "/>
    <n v="20.3"/>
    <x v="3"/>
    <n v="1"/>
  </r>
  <r>
    <x v="131"/>
    <n v="202606"/>
    <n v="51"/>
    <n v="1085442"/>
    <s v="'03814314  "/>
    <s v="'03814314  "/>
    <s v="ENV"/>
    <s v="'                "/>
    <n v="20260608"/>
    <s v="E20260608138118"/>
    <s v="J18"/>
    <n v="3.2"/>
    <x v="1"/>
    <n v="4.93"/>
  </r>
  <r>
    <x v="131"/>
    <n v="202606"/>
    <n v="51"/>
    <n v="1085442"/>
    <s v="'03814314  "/>
    <s v="'03814314  "/>
    <s v="COL"/>
    <s v="'7743814314752827"/>
    <n v="20260608"/>
    <s v="E20260608138118"/>
    <s v="J18"/>
    <n v="3.2"/>
    <x v="1"/>
    <n v="0"/>
  </r>
  <r>
    <x v="131"/>
    <n v="202606"/>
    <n v="51"/>
    <n v="1085442"/>
    <s v="'03814314  "/>
    <s v="'03814314  "/>
    <s v="CPC"/>
    <s v="'7743814314752827"/>
    <n v="20260608"/>
    <s v="E20260608138118"/>
    <s v="   "/>
    <n v="3.2"/>
    <x v="2"/>
    <n v="0"/>
  </r>
  <r>
    <x v="132"/>
    <n v="202606"/>
    <n v="51"/>
    <n v="1085442"/>
    <s v="'03814314  "/>
    <s v="'03814314  "/>
    <s v="ENV"/>
    <s v="'                "/>
    <n v="20260608"/>
    <s v="E20260608138119"/>
    <s v="J18"/>
    <n v="1"/>
    <x v="1"/>
    <n v="4.1500000000000004"/>
  </r>
  <r>
    <x v="132"/>
    <n v="202606"/>
    <n v="51"/>
    <n v="1085442"/>
    <s v="'03814314  "/>
    <s v="'03814314  "/>
    <s v="COL"/>
    <s v="'3043814314752882"/>
    <n v="20260608"/>
    <s v="E20260608138119"/>
    <s v="J18"/>
    <n v="1"/>
    <x v="1"/>
    <n v="0"/>
  </r>
  <r>
    <x v="132"/>
    <n v="202606"/>
    <n v="51"/>
    <n v="1085442"/>
    <s v="'03814314  "/>
    <s v="'03814314  "/>
    <s v="CPC"/>
    <s v="'3043814314752882"/>
    <n v="20260608"/>
    <s v="E20260608138119"/>
    <s v="   "/>
    <n v="1"/>
    <x v="2"/>
    <n v="0"/>
  </r>
  <r>
    <x v="133"/>
    <n v="202606"/>
    <n v="51"/>
    <n v="1085442"/>
    <s v="'03814314  "/>
    <s v="'03814314  "/>
    <s v="ENV"/>
    <s v="'                "/>
    <n v="20260608"/>
    <s v="E20260608138120"/>
    <s v="J18"/>
    <n v="38.58"/>
    <x v="1"/>
    <n v="14.03"/>
  </r>
  <r>
    <x v="133"/>
    <n v="202606"/>
    <n v="51"/>
    <n v="1085442"/>
    <s v="'03814314  "/>
    <s v="'03814314  "/>
    <s v="COL"/>
    <s v="'4443814314753017"/>
    <n v="20260608"/>
    <s v="E20260608138120"/>
    <s v="J18"/>
    <n v="19.71"/>
    <x v="1"/>
    <n v="0"/>
  </r>
  <r>
    <x v="133"/>
    <n v="202606"/>
    <n v="51"/>
    <n v="1085442"/>
    <s v="'03814314  "/>
    <s v="'03814314  "/>
    <s v="CPC"/>
    <s v="'4443814314753017"/>
    <n v="20260608"/>
    <s v="E20260608138120"/>
    <s v="   "/>
    <n v="19.71"/>
    <x v="2"/>
    <n v="0"/>
  </r>
  <r>
    <x v="133"/>
    <n v="202606"/>
    <n v="51"/>
    <n v="1085442"/>
    <s v="'03814314  "/>
    <s v="'03814314  "/>
    <s v="COL"/>
    <s v="'4443814314753023"/>
    <n v="20260608"/>
    <s v="E20260608138120"/>
    <s v="J18"/>
    <n v="18.87"/>
    <x v="1"/>
    <n v="0"/>
  </r>
  <r>
    <x v="133"/>
    <n v="202606"/>
    <n v="51"/>
    <n v="1085442"/>
    <s v="'03814314  "/>
    <s v="'03814314  "/>
    <s v="CPC"/>
    <s v="'4443814314753023"/>
    <n v="20260608"/>
    <s v="E20260608138120"/>
    <s v="   "/>
    <n v="18.87"/>
    <x v="2"/>
    <n v="0"/>
  </r>
  <r>
    <x v="133"/>
    <n v="202606"/>
    <n v="51"/>
    <n v="1085442"/>
    <s v="'03814314  "/>
    <s v="'03814314  "/>
    <s v="CPC"/>
    <s v="'4443814314753023"/>
    <n v="20260608"/>
    <s v="E20260608138120"/>
    <s v="   "/>
    <n v="18.87"/>
    <x v="3"/>
    <n v="1"/>
  </r>
  <r>
    <x v="134"/>
    <n v="202606"/>
    <n v="51"/>
    <n v="1085442"/>
    <s v="'03814314  "/>
    <s v="'03814314  "/>
    <s v="ENV"/>
    <s v="'                "/>
    <n v="20260608"/>
    <s v="E20260608138121"/>
    <s v="J18"/>
    <n v="16.899999999999999"/>
    <x v="1"/>
    <n v="8.31"/>
  </r>
  <r>
    <x v="134"/>
    <n v="202606"/>
    <n v="51"/>
    <n v="1085442"/>
    <s v="'03814314  "/>
    <s v="'03814314  "/>
    <s v="COL"/>
    <s v="'7143814314752915"/>
    <n v="20260608"/>
    <s v="E20260608138121"/>
    <s v="J18"/>
    <n v="16.899999999999999"/>
    <x v="1"/>
    <n v="0"/>
  </r>
  <r>
    <x v="134"/>
    <n v="202606"/>
    <n v="51"/>
    <n v="1085442"/>
    <s v="'03814314  "/>
    <s v="'03814314  "/>
    <s v="CPC"/>
    <s v="'7143814314752915"/>
    <n v="20260608"/>
    <s v="E20260608138121"/>
    <s v="   "/>
    <n v="16.899999999999999"/>
    <x v="2"/>
    <n v="0"/>
  </r>
  <r>
    <x v="135"/>
    <n v="202606"/>
    <n v="51"/>
    <n v="1085442"/>
    <s v="'03814314  "/>
    <s v="'03814314  "/>
    <s v="ENV"/>
    <s v="'                "/>
    <n v="20260608"/>
    <s v="E20260608138123"/>
    <s v="J18"/>
    <n v="6.2"/>
    <x v="1"/>
    <n v="5.71"/>
  </r>
  <r>
    <x v="135"/>
    <n v="202606"/>
    <n v="51"/>
    <n v="1085442"/>
    <s v="'03814314  "/>
    <s v="'03814314  "/>
    <s v="COL"/>
    <s v="'7643814314752945"/>
    <n v="20260608"/>
    <s v="E20260608138123"/>
    <s v="J18"/>
    <n v="6.2"/>
    <x v="1"/>
    <n v="0"/>
  </r>
  <r>
    <x v="135"/>
    <n v="202606"/>
    <n v="51"/>
    <n v="1085442"/>
    <s v="'03814314  "/>
    <s v="'03814314  "/>
    <s v="CPC"/>
    <s v="'7643814314752945"/>
    <n v="20260608"/>
    <s v="E20260608138123"/>
    <s v="   "/>
    <n v="6.2"/>
    <x v="2"/>
    <n v="0"/>
  </r>
  <r>
    <x v="136"/>
    <n v="202606"/>
    <n v="51"/>
    <n v="1085442"/>
    <s v="'03814314  "/>
    <s v="'03814314  "/>
    <s v="ENV"/>
    <s v="'                "/>
    <n v="20260608"/>
    <s v="E20260608138124"/>
    <s v="J18"/>
    <n v="4.18"/>
    <x v="1"/>
    <n v="5.19"/>
  </r>
  <r>
    <x v="136"/>
    <n v="202606"/>
    <n v="51"/>
    <n v="1085442"/>
    <s v="'03814314  "/>
    <s v="'03814314  "/>
    <s v="COL"/>
    <s v="'1443814314752839"/>
    <n v="20260608"/>
    <s v="E20260608138124"/>
    <s v="J18"/>
    <n v="4.18"/>
    <x v="1"/>
    <n v="0"/>
  </r>
  <r>
    <x v="136"/>
    <n v="202606"/>
    <n v="51"/>
    <n v="1085442"/>
    <s v="'03814314  "/>
    <s v="'03814314  "/>
    <s v="CPC"/>
    <s v="'1443814314752839"/>
    <n v="20260608"/>
    <s v="E20260608138124"/>
    <s v="   "/>
    <n v="4.18"/>
    <x v="2"/>
    <n v="0"/>
  </r>
  <r>
    <x v="137"/>
    <n v="202606"/>
    <n v="51"/>
    <n v="1085442"/>
    <s v="'03814314  "/>
    <s v="'03814314  "/>
    <s v="ENV"/>
    <s v="'                "/>
    <n v="20260608"/>
    <s v="E20260608138126"/>
    <s v="J18"/>
    <n v="17.7"/>
    <x v="1"/>
    <n v="8.57"/>
  </r>
  <r>
    <x v="137"/>
    <n v="202606"/>
    <n v="51"/>
    <n v="1085442"/>
    <s v="'03814314  "/>
    <s v="'03814314  "/>
    <s v="COL"/>
    <s v="'3543814314752895"/>
    <n v="20260608"/>
    <s v="E20260608138126"/>
    <s v="J18"/>
    <n v="17.7"/>
    <x v="1"/>
    <n v="0"/>
  </r>
  <r>
    <x v="137"/>
    <n v="202606"/>
    <n v="51"/>
    <n v="1085442"/>
    <s v="'03814314  "/>
    <s v="'03814314  "/>
    <s v="CPC"/>
    <s v="'3543814314752895"/>
    <n v="20260608"/>
    <s v="E20260608138126"/>
    <s v="   "/>
    <n v="17.7"/>
    <x v="2"/>
    <n v="0"/>
  </r>
  <r>
    <x v="138"/>
    <n v="202606"/>
    <n v="51"/>
    <n v="1085442"/>
    <s v="'03814314  "/>
    <s v="'03814314  "/>
    <s v="ENV"/>
    <s v="'                "/>
    <n v="20260608"/>
    <s v="E20260608138127"/>
    <s v="J18"/>
    <n v="0.5"/>
    <x v="1"/>
    <n v="4.1500000000000004"/>
  </r>
  <r>
    <x v="138"/>
    <n v="202606"/>
    <n v="51"/>
    <n v="1085442"/>
    <s v="'03814314  "/>
    <s v="'03814314  "/>
    <s v="COL"/>
    <s v="'7243814314752958"/>
    <n v="20260608"/>
    <s v="E20260608138127"/>
    <s v="J18"/>
    <n v="0.5"/>
    <x v="1"/>
    <n v="0"/>
  </r>
  <r>
    <x v="138"/>
    <n v="202606"/>
    <n v="51"/>
    <n v="1085442"/>
    <s v="'03814314  "/>
    <s v="'03814314  "/>
    <s v="CPC"/>
    <s v="'7243814314752958"/>
    <n v="20260608"/>
    <s v="E20260608138127"/>
    <s v="   "/>
    <n v="0.5"/>
    <x v="2"/>
    <n v="0"/>
  </r>
  <r>
    <x v="139"/>
    <n v="202606"/>
    <n v="51"/>
    <n v="1085442"/>
    <s v="'03814314  "/>
    <s v="'03814314  "/>
    <s v="ENV"/>
    <s v="'                "/>
    <n v="20260608"/>
    <s v="E20260608138128"/>
    <s v="J18"/>
    <n v="3.2"/>
    <x v="1"/>
    <n v="4.93"/>
  </r>
  <r>
    <x v="139"/>
    <n v="202606"/>
    <n v="51"/>
    <n v="1085442"/>
    <s v="'03814314  "/>
    <s v="'03814314  "/>
    <s v="COL"/>
    <s v="'3343814314752763"/>
    <n v="20260608"/>
    <s v="E20260608138128"/>
    <s v="J18"/>
    <n v="3.2"/>
    <x v="1"/>
    <n v="0"/>
  </r>
  <r>
    <x v="139"/>
    <n v="202606"/>
    <n v="51"/>
    <n v="1085442"/>
    <s v="'03814314  "/>
    <s v="'03814314  "/>
    <s v="CPC"/>
    <s v="'3343814314752763"/>
    <n v="20260608"/>
    <s v="E20260608138128"/>
    <s v="   "/>
    <n v="3.2"/>
    <x v="2"/>
    <n v="0"/>
  </r>
  <r>
    <x v="140"/>
    <n v="202606"/>
    <n v="51"/>
    <n v="1085442"/>
    <s v="'03814314  "/>
    <s v="'03814314  "/>
    <s v="ENV"/>
    <s v="'                "/>
    <n v="20260608"/>
    <s v="E20260608138129"/>
    <s v="J18"/>
    <n v="27.4"/>
    <x v="1"/>
    <n v="11.17"/>
  </r>
  <r>
    <x v="140"/>
    <n v="202606"/>
    <n v="51"/>
    <n v="1085442"/>
    <s v="'03814314  "/>
    <s v="'03814314  "/>
    <s v="COL"/>
    <s v="'7543814314752800"/>
    <n v="20260608"/>
    <s v="E20260608138129"/>
    <s v="J18"/>
    <n v="17.7"/>
    <x v="1"/>
    <n v="0"/>
  </r>
  <r>
    <x v="140"/>
    <n v="202606"/>
    <n v="51"/>
    <n v="1085442"/>
    <s v="'03814314  "/>
    <s v="'03814314  "/>
    <s v="CPC"/>
    <s v="'7543814314752800"/>
    <n v="20260608"/>
    <s v="E20260608138129"/>
    <s v="   "/>
    <n v="17.7"/>
    <x v="2"/>
    <n v="0"/>
  </r>
  <r>
    <x v="140"/>
    <n v="202606"/>
    <n v="51"/>
    <n v="1085442"/>
    <s v="'03814314  "/>
    <s v="'03814314  "/>
    <s v="COL"/>
    <s v="'7543814314752816"/>
    <n v="20260608"/>
    <s v="E20260608138129"/>
    <s v="J18"/>
    <n v="9.6999999999999993"/>
    <x v="1"/>
    <n v="0"/>
  </r>
  <r>
    <x v="140"/>
    <n v="202606"/>
    <n v="51"/>
    <n v="1085442"/>
    <s v="'03814314  "/>
    <s v="'03814314  "/>
    <s v="CPC"/>
    <s v="'7543814314752816"/>
    <n v="20260608"/>
    <s v="E20260608138129"/>
    <s v="   "/>
    <n v="9.6999999999999993"/>
    <x v="2"/>
    <n v="0"/>
  </r>
  <r>
    <x v="140"/>
    <n v="202606"/>
    <n v="51"/>
    <n v="1085442"/>
    <s v="'03814314  "/>
    <s v="'03814314  "/>
    <s v="CPC"/>
    <s v="'7543814314752816"/>
    <n v="20260608"/>
    <s v="E20260608138129"/>
    <s v="   "/>
    <n v="9.6999999999999993"/>
    <x v="3"/>
    <n v="1"/>
  </r>
  <r>
    <x v="141"/>
    <n v="202606"/>
    <n v="51"/>
    <n v="1085442"/>
    <s v="'03814314  "/>
    <s v="'03814314  "/>
    <s v="ENV"/>
    <s v="'                "/>
    <n v="20260608"/>
    <s v="E20260608138130"/>
    <s v="J18"/>
    <n v="3.6"/>
    <x v="1"/>
    <n v="4.93"/>
  </r>
  <r>
    <x v="141"/>
    <n v="202606"/>
    <n v="51"/>
    <n v="1085442"/>
    <s v="'03814314  "/>
    <s v="'03814314  "/>
    <s v="COL"/>
    <s v="'1043814314752846"/>
    <n v="20260608"/>
    <s v="E20260608138130"/>
    <s v="J18"/>
    <n v="3.6"/>
    <x v="1"/>
    <n v="0"/>
  </r>
  <r>
    <x v="141"/>
    <n v="202606"/>
    <n v="51"/>
    <n v="1085442"/>
    <s v="'03814314  "/>
    <s v="'03814314  "/>
    <s v="CPC"/>
    <s v="'1043814314752846"/>
    <n v="20260608"/>
    <s v="E20260608138130"/>
    <s v="   "/>
    <n v="3.6"/>
    <x v="2"/>
    <n v="0"/>
  </r>
  <r>
    <x v="142"/>
    <n v="202606"/>
    <n v="51"/>
    <n v="1085442"/>
    <s v="'03814314  "/>
    <s v="'03814314  "/>
    <s v="ENV"/>
    <s v="'                "/>
    <n v="20260608"/>
    <s v="E20260608138131"/>
    <s v="J18"/>
    <n v="4.01"/>
    <x v="1"/>
    <n v="5.19"/>
  </r>
  <r>
    <x v="142"/>
    <n v="202606"/>
    <n v="51"/>
    <n v="1085442"/>
    <s v="'03814314  "/>
    <s v="'03814314  "/>
    <s v="COL"/>
    <s v="'0243814314752776"/>
    <n v="20260608"/>
    <s v="E20260608138131"/>
    <s v="J18"/>
    <n v="4.01"/>
    <x v="1"/>
    <n v="0"/>
  </r>
  <r>
    <x v="142"/>
    <n v="202606"/>
    <n v="51"/>
    <n v="1085442"/>
    <s v="'03814314  "/>
    <s v="'03814314  "/>
    <s v="CPC"/>
    <s v="'0243814314752776"/>
    <n v="20260608"/>
    <s v="E20260608138131"/>
    <s v="   "/>
    <n v="4.01"/>
    <x v="2"/>
    <n v="0"/>
  </r>
  <r>
    <x v="143"/>
    <n v="202606"/>
    <n v="51"/>
    <n v="1085442"/>
    <s v="'03814314  "/>
    <s v="'03814314  "/>
    <s v="ENV"/>
    <s v="'                "/>
    <n v="20260608"/>
    <s v="E20260608138133"/>
    <s v="J18"/>
    <n v="4.5"/>
    <x v="1"/>
    <n v="5.19"/>
  </r>
  <r>
    <x v="143"/>
    <n v="202606"/>
    <n v="51"/>
    <n v="1085442"/>
    <s v="'03814314  "/>
    <s v="'03814314  "/>
    <s v="COL"/>
    <s v="'3543814314752866"/>
    <n v="20260608"/>
    <s v="E20260608138133"/>
    <s v="J18"/>
    <n v="4.5"/>
    <x v="1"/>
    <n v="0"/>
  </r>
  <r>
    <x v="143"/>
    <n v="202606"/>
    <n v="51"/>
    <n v="1085442"/>
    <s v="'03814314  "/>
    <s v="'03814314  "/>
    <s v="CPC"/>
    <s v="'3543814314752866"/>
    <n v="20260608"/>
    <s v="E20260608138133"/>
    <s v="   "/>
    <n v="4.5"/>
    <x v="2"/>
    <n v="0"/>
  </r>
  <r>
    <x v="144"/>
    <n v="202606"/>
    <n v="51"/>
    <n v="1085442"/>
    <s v="'03814314  "/>
    <s v="'03814314  "/>
    <s v="ENV"/>
    <s v="'                "/>
    <n v="20260608"/>
    <s v="E20260608138135"/>
    <s v="J18"/>
    <n v="11.71"/>
    <x v="1"/>
    <n v="7.01"/>
  </r>
  <r>
    <x v="144"/>
    <n v="202606"/>
    <n v="51"/>
    <n v="1085442"/>
    <s v="'03814314  "/>
    <s v="'03814314  "/>
    <s v="COL"/>
    <s v="'2124022012361941"/>
    <n v="20260608"/>
    <s v="E20260608138135"/>
    <s v="J18"/>
    <n v="8.6999999999999993"/>
    <x v="1"/>
    <n v="0"/>
  </r>
  <r>
    <x v="144"/>
    <n v="202606"/>
    <n v="51"/>
    <n v="1085442"/>
    <s v="'03814314  "/>
    <s v="'03814314  "/>
    <s v="CPC"/>
    <s v="'2124022012361941"/>
    <n v="20260608"/>
    <s v="E20260608138135"/>
    <s v="   "/>
    <n v="8.6999999999999993"/>
    <x v="2"/>
    <n v="0"/>
  </r>
  <r>
    <x v="144"/>
    <n v="202606"/>
    <n v="51"/>
    <n v="1085442"/>
    <s v="'03814314  "/>
    <s v="'03814314  "/>
    <s v="COL"/>
    <s v="'2124022012362077"/>
    <n v="20260608"/>
    <s v="E20260608138135"/>
    <s v="J18"/>
    <n v="3.01"/>
    <x v="1"/>
    <n v="0"/>
  </r>
  <r>
    <x v="144"/>
    <n v="202606"/>
    <n v="51"/>
    <n v="1085442"/>
    <s v="'03814314  "/>
    <s v="'03814314  "/>
    <s v="CPC"/>
    <s v="'2124022012362077"/>
    <n v="20260608"/>
    <s v="E20260608138135"/>
    <s v="   "/>
    <n v="3.01"/>
    <x v="2"/>
    <n v="0"/>
  </r>
  <r>
    <x v="144"/>
    <n v="202606"/>
    <n v="51"/>
    <n v="1085442"/>
    <s v="'03814314  "/>
    <s v="'03814314  "/>
    <s v="CPC"/>
    <s v="'2124022012362077"/>
    <n v="20260608"/>
    <s v="E20260608138135"/>
    <s v="   "/>
    <n v="3.01"/>
    <x v="3"/>
    <n v="1"/>
  </r>
  <r>
    <x v="145"/>
    <n v="202606"/>
    <n v="51"/>
    <n v="1085442"/>
    <s v="'03814314  "/>
    <s v="'03814314  "/>
    <s v="ENV"/>
    <s v="'                "/>
    <n v="20260608"/>
    <s v="E20260608223920"/>
    <s v="J18"/>
    <n v="10.8"/>
    <x v="1"/>
    <n v="6.75"/>
  </r>
  <r>
    <x v="145"/>
    <n v="202606"/>
    <n v="51"/>
    <n v="1085442"/>
    <s v="'03814314  "/>
    <s v="'03814314  "/>
    <s v="COL"/>
    <s v="'2643814314752908"/>
    <n v="20260608"/>
    <s v="E20260608223920"/>
    <s v="J18"/>
    <n v="10.8"/>
    <x v="1"/>
    <n v="0"/>
  </r>
  <r>
    <x v="145"/>
    <n v="202606"/>
    <n v="51"/>
    <n v="1085442"/>
    <s v="'03814314  "/>
    <s v="'03814314  "/>
    <s v="CPC"/>
    <s v="'2643814314752908"/>
    <n v="20260608"/>
    <s v="E20260608223920"/>
    <s v="   "/>
    <n v="10.8"/>
    <x v="2"/>
    <n v="0"/>
  </r>
  <r>
    <x v="146"/>
    <n v="202606"/>
    <n v="51"/>
    <n v="1085442"/>
    <s v="'03814314  "/>
    <s v="'03814314  "/>
    <s v="ENV"/>
    <s v="'                "/>
    <n v="20260608"/>
    <s v="E20260608223922"/>
    <s v="J18"/>
    <n v="3.01"/>
    <x v="1"/>
    <n v="4.93"/>
  </r>
  <r>
    <x v="146"/>
    <n v="202606"/>
    <n v="51"/>
    <n v="1085442"/>
    <s v="'03814314  "/>
    <s v="'03814314  "/>
    <s v="COL"/>
    <s v="'3543814314752850"/>
    <n v="20260608"/>
    <s v="E20260608223922"/>
    <s v="J18"/>
    <n v="3.01"/>
    <x v="1"/>
    <n v="0"/>
  </r>
  <r>
    <x v="146"/>
    <n v="202606"/>
    <n v="51"/>
    <n v="1085442"/>
    <s v="'03814314  "/>
    <s v="'03814314  "/>
    <s v="CPC"/>
    <s v="'3543814314752850"/>
    <n v="20260608"/>
    <s v="E20260608223922"/>
    <s v="   "/>
    <n v="3.01"/>
    <x v="2"/>
    <n v="0"/>
  </r>
  <r>
    <x v="147"/>
    <n v="202606"/>
    <n v="51"/>
    <n v="1085442"/>
    <s v="'03814314  "/>
    <s v="'03814314  "/>
    <s v="ENV"/>
    <s v="'                "/>
    <n v="20260608"/>
    <s v="E20260608236352"/>
    <s v="J18"/>
    <n v="3.6"/>
    <x v="1"/>
    <n v="4.93"/>
  </r>
  <r>
    <x v="147"/>
    <n v="202606"/>
    <n v="51"/>
    <n v="1085442"/>
    <s v="'03814314  "/>
    <s v="'03814314  "/>
    <s v="COL"/>
    <s v="'7343814314752870"/>
    <n v="20260608"/>
    <s v="E20260608236352"/>
    <s v="J18"/>
    <n v="3.6"/>
    <x v="1"/>
    <n v="0"/>
  </r>
  <r>
    <x v="147"/>
    <n v="202606"/>
    <n v="51"/>
    <n v="1085442"/>
    <s v="'03814314  "/>
    <s v="'03814314  "/>
    <s v="CPC"/>
    <s v="'7343814314752870"/>
    <n v="20260608"/>
    <s v="E20260608236352"/>
    <s v="   "/>
    <n v="3.6"/>
    <x v="2"/>
    <n v="0"/>
  </r>
  <r>
    <x v="148"/>
    <n v="202606"/>
    <n v="51"/>
    <n v="1085442"/>
    <s v="'03814314  "/>
    <s v="'03814314  "/>
    <s v="ENV"/>
    <s v="'                "/>
    <n v="20260608"/>
    <s v="E20260608236353"/>
    <s v="J18"/>
    <n v="15.9"/>
    <x v="1"/>
    <n v="8.0500000000000007"/>
  </r>
  <r>
    <x v="148"/>
    <n v="202606"/>
    <n v="51"/>
    <n v="1085442"/>
    <s v="'03814314  "/>
    <s v="'03814314  "/>
    <s v="COL"/>
    <s v="'7843814314753075"/>
    <n v="20260608"/>
    <s v="E20260608236353"/>
    <s v="J18"/>
    <n v="15.9"/>
    <x v="1"/>
    <n v="0"/>
  </r>
  <r>
    <x v="148"/>
    <n v="202606"/>
    <n v="51"/>
    <n v="1085442"/>
    <s v="'03814314  "/>
    <s v="'03814314  "/>
    <s v="CPC"/>
    <s v="'7843814314753075"/>
    <n v="20260608"/>
    <s v="E20260608236353"/>
    <s v="   "/>
    <n v="15.9"/>
    <x v="2"/>
    <n v="0"/>
  </r>
  <r>
    <x v="149"/>
    <n v="202606"/>
    <n v="51"/>
    <n v="1085442"/>
    <s v="'03814314  "/>
    <s v="'03814314  "/>
    <s v="ENV"/>
    <s v="'                "/>
    <n v="20260608"/>
    <s v="E20260608258255"/>
    <s v="J18"/>
    <n v="24.04"/>
    <x v="1"/>
    <n v="10.39"/>
  </r>
  <r>
    <x v="149"/>
    <n v="202606"/>
    <n v="51"/>
    <n v="1085442"/>
    <s v="'03814314  "/>
    <s v="'03814314  "/>
    <s v="COL"/>
    <s v="'2543814314752923"/>
    <n v="20260608"/>
    <s v="E20260608258255"/>
    <s v="J18"/>
    <n v="12.02"/>
    <x v="1"/>
    <n v="0"/>
  </r>
  <r>
    <x v="149"/>
    <n v="202606"/>
    <n v="51"/>
    <n v="1085442"/>
    <s v="'03814314  "/>
    <s v="'03814314  "/>
    <s v="CPC"/>
    <s v="'2543814314752923"/>
    <n v="20260608"/>
    <s v="E20260608258255"/>
    <s v="   "/>
    <n v="12.02"/>
    <x v="2"/>
    <n v="0"/>
  </r>
  <r>
    <x v="149"/>
    <n v="202606"/>
    <n v="51"/>
    <n v="1085442"/>
    <s v="'03814314  "/>
    <s v="'03814314  "/>
    <s v="COL"/>
    <s v="'2543814314752930"/>
    <n v="20260608"/>
    <s v="E20260608258255"/>
    <s v="J18"/>
    <n v="12.02"/>
    <x v="1"/>
    <n v="0"/>
  </r>
  <r>
    <x v="149"/>
    <n v="202606"/>
    <n v="51"/>
    <n v="1085442"/>
    <s v="'03814314  "/>
    <s v="'03814314  "/>
    <s v="CPC"/>
    <s v="'2543814314752930"/>
    <n v="20260608"/>
    <s v="E20260608258255"/>
    <s v="   "/>
    <n v="12.02"/>
    <x v="2"/>
    <n v="0"/>
  </r>
  <r>
    <x v="149"/>
    <n v="202606"/>
    <n v="51"/>
    <n v="1085442"/>
    <s v="'03814314  "/>
    <s v="'03814314  "/>
    <s v="CPC"/>
    <s v="'2543814314752930"/>
    <n v="20260608"/>
    <s v="E20260608258255"/>
    <s v="   "/>
    <n v="12.02"/>
    <x v="3"/>
    <n v="1"/>
  </r>
  <r>
    <x v="150"/>
    <n v="202606"/>
    <n v="51"/>
    <n v="1085442"/>
    <s v="'03814314  "/>
    <s v="'03814314  "/>
    <s v="ENV"/>
    <s v="'                "/>
    <n v="20260609"/>
    <s v="E20260609142676"/>
    <s v="J18"/>
    <n v="41.25"/>
    <x v="1"/>
    <n v="14.81"/>
  </r>
  <r>
    <x v="150"/>
    <n v="202606"/>
    <n v="51"/>
    <n v="1085442"/>
    <s v="'03814314  "/>
    <s v="'03814314  "/>
    <s v="COL"/>
    <s v="'6243814314753163"/>
    <n v="20260609"/>
    <s v="E20260609142676"/>
    <s v="J18"/>
    <n v="17.7"/>
    <x v="1"/>
    <n v="0"/>
  </r>
  <r>
    <x v="150"/>
    <n v="202606"/>
    <n v="51"/>
    <n v="1085442"/>
    <s v="'03814314  "/>
    <s v="'03814314  "/>
    <s v="CPC"/>
    <s v="'6243814314753163"/>
    <n v="20260609"/>
    <s v="E20260609142676"/>
    <s v="   "/>
    <n v="17.7"/>
    <x v="2"/>
    <n v="0"/>
  </r>
  <r>
    <x v="150"/>
    <n v="202606"/>
    <n v="51"/>
    <n v="1085442"/>
    <s v="'03814314  "/>
    <s v="'03814314  "/>
    <s v="COL"/>
    <s v="'6243814314753170"/>
    <n v="20260609"/>
    <s v="E20260609142676"/>
    <s v="J18"/>
    <n v="11.69"/>
    <x v="1"/>
    <n v="0"/>
  </r>
  <r>
    <x v="150"/>
    <n v="202606"/>
    <n v="51"/>
    <n v="1085442"/>
    <s v="'03814314  "/>
    <s v="'03814314  "/>
    <s v="CPC"/>
    <s v="'6243814314753170"/>
    <n v="20260609"/>
    <s v="E20260609142676"/>
    <s v="   "/>
    <n v="11.69"/>
    <x v="2"/>
    <n v="0"/>
  </r>
  <r>
    <x v="150"/>
    <n v="202606"/>
    <n v="51"/>
    <n v="1085442"/>
    <s v="'03814314  "/>
    <s v="'03814314  "/>
    <s v="CPC"/>
    <s v="'6243814314753170"/>
    <n v="20260609"/>
    <s v="E20260609142676"/>
    <s v="   "/>
    <n v="11.69"/>
    <x v="3"/>
    <n v="1"/>
  </r>
  <r>
    <x v="150"/>
    <n v="202606"/>
    <n v="51"/>
    <n v="1085442"/>
    <s v="'03814314  "/>
    <s v="'03814314  "/>
    <s v="COL"/>
    <s v="'6243814314753186"/>
    <n v="20260609"/>
    <s v="E20260609142676"/>
    <s v="J18"/>
    <n v="11.86"/>
    <x v="1"/>
    <n v="0"/>
  </r>
  <r>
    <x v="150"/>
    <n v="202606"/>
    <n v="51"/>
    <n v="1085442"/>
    <s v="'03814314  "/>
    <s v="'03814314  "/>
    <s v="CPC"/>
    <s v="'6243814314753186"/>
    <n v="20260609"/>
    <s v="E20260609142676"/>
    <s v="   "/>
    <n v="11.86"/>
    <x v="2"/>
    <n v="0"/>
  </r>
  <r>
    <x v="150"/>
    <n v="202606"/>
    <n v="51"/>
    <n v="1085442"/>
    <s v="'03814314  "/>
    <s v="'03814314  "/>
    <s v="CPC"/>
    <s v="'6243814314753186"/>
    <n v="20260609"/>
    <s v="E20260609142676"/>
    <s v="   "/>
    <n v="11.86"/>
    <x v="3"/>
    <n v="1"/>
  </r>
  <r>
    <x v="151"/>
    <n v="202606"/>
    <n v="51"/>
    <n v="1085442"/>
    <s v="'03814314  "/>
    <s v="'03814314  "/>
    <s v="ENV"/>
    <s v="'                "/>
    <n v="20260609"/>
    <s v="E20260609142677"/>
    <s v="J18"/>
    <n v="6.2"/>
    <x v="1"/>
    <n v="5.71"/>
  </r>
  <r>
    <x v="151"/>
    <n v="202606"/>
    <n v="51"/>
    <n v="1085442"/>
    <s v="'03814314  "/>
    <s v="'03814314  "/>
    <s v="COL"/>
    <s v="'8243814314753215"/>
    <n v="20260609"/>
    <s v="E20260609142677"/>
    <s v="J18"/>
    <n v="6.2"/>
    <x v="1"/>
    <n v="0"/>
  </r>
  <r>
    <x v="151"/>
    <n v="202606"/>
    <n v="51"/>
    <n v="1085442"/>
    <s v="'03814314  "/>
    <s v="'03814314  "/>
    <s v="CPC"/>
    <s v="'8243814314753215"/>
    <n v="20260609"/>
    <s v="E20260609142677"/>
    <s v="   "/>
    <n v="6.2"/>
    <x v="2"/>
    <n v="0"/>
  </r>
  <r>
    <x v="152"/>
    <n v="202606"/>
    <n v="51"/>
    <n v="1085442"/>
    <s v="'03814314  "/>
    <s v="'03814314  "/>
    <s v="ENV"/>
    <s v="'                "/>
    <n v="20260609"/>
    <s v="E20260609142679"/>
    <s v="J18"/>
    <n v="14.5"/>
    <x v="1"/>
    <n v="7.79"/>
  </r>
  <r>
    <x v="152"/>
    <n v="202606"/>
    <n v="51"/>
    <n v="1085442"/>
    <s v="'03814314  "/>
    <s v="'03814314  "/>
    <s v="COL"/>
    <s v="'8343814314753224"/>
    <n v="20260609"/>
    <s v="E20260609142679"/>
    <s v="J18"/>
    <n v="14.5"/>
    <x v="1"/>
    <n v="0"/>
  </r>
  <r>
    <x v="152"/>
    <n v="202606"/>
    <n v="51"/>
    <n v="1085442"/>
    <s v="'03814314  "/>
    <s v="'03814314  "/>
    <s v="CPC"/>
    <s v="'8343814314753224"/>
    <n v="20260609"/>
    <s v="E20260609142679"/>
    <s v="   "/>
    <n v="14.5"/>
    <x v="2"/>
    <n v="0"/>
  </r>
  <r>
    <x v="153"/>
    <n v="202606"/>
    <n v="51"/>
    <n v="1085442"/>
    <s v="'03814314  "/>
    <s v="'03814314  "/>
    <s v="ENV"/>
    <s v="'                "/>
    <n v="20260609"/>
    <s v="E20260609142680"/>
    <s v="J18"/>
    <n v="29.72"/>
    <x v="1"/>
    <n v="11.69"/>
  </r>
  <r>
    <x v="153"/>
    <n v="202606"/>
    <n v="51"/>
    <n v="1085442"/>
    <s v="'03814314  "/>
    <s v="'03814314  "/>
    <s v="COL"/>
    <s v="'5143814314753309"/>
    <n v="20260609"/>
    <s v="E20260609142680"/>
    <s v="J18"/>
    <n v="17.7"/>
    <x v="1"/>
    <n v="0"/>
  </r>
  <r>
    <x v="153"/>
    <n v="202606"/>
    <n v="51"/>
    <n v="1085442"/>
    <s v="'03814314  "/>
    <s v="'03814314  "/>
    <s v="CPC"/>
    <s v="'5143814314753309"/>
    <n v="20260609"/>
    <s v="E20260609142680"/>
    <s v="   "/>
    <n v="17.7"/>
    <x v="2"/>
    <n v="0"/>
  </r>
  <r>
    <x v="153"/>
    <n v="202606"/>
    <n v="51"/>
    <n v="1085442"/>
    <s v="'03814314  "/>
    <s v="'03814314  "/>
    <s v="COL"/>
    <s v="'5143814314753315"/>
    <n v="20260609"/>
    <s v="E20260609142680"/>
    <s v="J18"/>
    <n v="12.02"/>
    <x v="1"/>
    <n v="0"/>
  </r>
  <r>
    <x v="153"/>
    <n v="202606"/>
    <n v="51"/>
    <n v="1085442"/>
    <s v="'03814314  "/>
    <s v="'03814314  "/>
    <s v="CPC"/>
    <s v="'5143814314753315"/>
    <n v="20260609"/>
    <s v="E20260609142680"/>
    <s v="   "/>
    <n v="12.02"/>
    <x v="2"/>
    <n v="0"/>
  </r>
  <r>
    <x v="153"/>
    <n v="202606"/>
    <n v="51"/>
    <n v="1085442"/>
    <s v="'03814314  "/>
    <s v="'03814314  "/>
    <s v="CPC"/>
    <s v="'5143814314753315"/>
    <n v="20260609"/>
    <s v="E20260609142680"/>
    <s v="   "/>
    <n v="12.02"/>
    <x v="3"/>
    <n v="1"/>
  </r>
  <r>
    <x v="154"/>
    <n v="202606"/>
    <n v="51"/>
    <n v="1085442"/>
    <s v="'03814314  "/>
    <s v="'03814314  "/>
    <s v="ENV"/>
    <s v="'                "/>
    <n v="20260609"/>
    <s v="E20260609142681"/>
    <s v="J18"/>
    <n v="21.59"/>
    <x v="1"/>
    <n v="9.61"/>
  </r>
  <r>
    <x v="154"/>
    <n v="202606"/>
    <n v="51"/>
    <n v="1085442"/>
    <s v="'03814314  "/>
    <s v="'03814314  "/>
    <s v="COL"/>
    <s v="'3343814314753141"/>
    <n v="20260609"/>
    <s v="E20260609142681"/>
    <s v="J18"/>
    <n v="9.9"/>
    <x v="1"/>
    <n v="0"/>
  </r>
  <r>
    <x v="154"/>
    <n v="202606"/>
    <n v="51"/>
    <n v="1085442"/>
    <s v="'03814314  "/>
    <s v="'03814314  "/>
    <s v="CPC"/>
    <s v="'3343814314753141"/>
    <n v="20260609"/>
    <s v="E20260609142681"/>
    <s v="   "/>
    <n v="9.9"/>
    <x v="2"/>
    <n v="0"/>
  </r>
  <r>
    <x v="154"/>
    <n v="202606"/>
    <n v="51"/>
    <n v="1085442"/>
    <s v="'03814314  "/>
    <s v="'03814314  "/>
    <s v="COL"/>
    <s v="'3343814314753158"/>
    <n v="20260609"/>
    <s v="E20260609142681"/>
    <s v="J18"/>
    <n v="11.69"/>
    <x v="1"/>
    <n v="0"/>
  </r>
  <r>
    <x v="154"/>
    <n v="202606"/>
    <n v="51"/>
    <n v="1085442"/>
    <s v="'03814314  "/>
    <s v="'03814314  "/>
    <s v="CPC"/>
    <s v="'3343814314753158"/>
    <n v="20260609"/>
    <s v="E20260609142681"/>
    <s v="   "/>
    <n v="11.69"/>
    <x v="2"/>
    <n v="0"/>
  </r>
  <r>
    <x v="154"/>
    <n v="202606"/>
    <n v="51"/>
    <n v="1085442"/>
    <s v="'03814314  "/>
    <s v="'03814314  "/>
    <s v="CPC"/>
    <s v="'3343814314753158"/>
    <n v="20260609"/>
    <s v="E20260609142681"/>
    <s v="   "/>
    <n v="11.69"/>
    <x v="3"/>
    <n v="1"/>
  </r>
  <r>
    <x v="155"/>
    <n v="202606"/>
    <n v="51"/>
    <n v="1085442"/>
    <s v="'03814314  "/>
    <s v="'03814314  "/>
    <s v="ENV"/>
    <s v="'                "/>
    <n v="20260609"/>
    <s v="E20260609142682"/>
    <s v="J18"/>
    <n v="3.84"/>
    <x v="1"/>
    <n v="4.93"/>
  </r>
  <r>
    <x v="155"/>
    <n v="202606"/>
    <n v="51"/>
    <n v="1085442"/>
    <s v="'03814314  "/>
    <s v="'03814314  "/>
    <s v="COL"/>
    <s v="'4943814314753261"/>
    <n v="20260609"/>
    <s v="E20260609142682"/>
    <s v="J18"/>
    <n v="3.84"/>
    <x v="1"/>
    <n v="0"/>
  </r>
  <r>
    <x v="155"/>
    <n v="202606"/>
    <n v="51"/>
    <n v="1085442"/>
    <s v="'03814314  "/>
    <s v="'03814314  "/>
    <s v="CPC"/>
    <s v="'4943814314753261"/>
    <n v="20260609"/>
    <s v="E20260609142682"/>
    <s v="   "/>
    <n v="3.84"/>
    <x v="2"/>
    <n v="0"/>
  </r>
  <r>
    <x v="156"/>
    <n v="202606"/>
    <n v="51"/>
    <n v="1085442"/>
    <s v="'03814314  "/>
    <s v="'03814314  "/>
    <s v="ENV"/>
    <s v="'                "/>
    <n v="20260609"/>
    <s v="E20260609142683"/>
    <s v="J18"/>
    <n v="30.06"/>
    <x v="1"/>
    <n v="11.95"/>
  </r>
  <r>
    <x v="156"/>
    <n v="202606"/>
    <n v="51"/>
    <n v="1085442"/>
    <s v="'03814314  "/>
    <s v="'03814314  "/>
    <s v="COL"/>
    <s v="'3143814314753084"/>
    <n v="20260609"/>
    <s v="E20260609142683"/>
    <s v="J18"/>
    <n v="12.02"/>
    <x v="1"/>
    <n v="0"/>
  </r>
  <r>
    <x v="156"/>
    <n v="202606"/>
    <n v="51"/>
    <n v="1085442"/>
    <s v="'03814314  "/>
    <s v="'03814314  "/>
    <s v="CPC"/>
    <s v="'3143814314753084"/>
    <n v="20260609"/>
    <s v="E20260609142683"/>
    <s v="   "/>
    <n v="12.02"/>
    <x v="2"/>
    <n v="0"/>
  </r>
  <r>
    <x v="156"/>
    <n v="202606"/>
    <n v="51"/>
    <n v="1085442"/>
    <s v="'03814314  "/>
    <s v="'03814314  "/>
    <s v="COL"/>
    <s v="'3143814314753095"/>
    <n v="20260609"/>
    <s v="E20260609142683"/>
    <s v="J18"/>
    <n v="18.04"/>
    <x v="1"/>
    <n v="0"/>
  </r>
  <r>
    <x v="156"/>
    <n v="202606"/>
    <n v="51"/>
    <n v="1085442"/>
    <s v="'03814314  "/>
    <s v="'03814314  "/>
    <s v="CPC"/>
    <s v="'3143814314753095"/>
    <n v="20260609"/>
    <s v="E20260609142683"/>
    <s v="   "/>
    <n v="18.04"/>
    <x v="2"/>
    <n v="0"/>
  </r>
  <r>
    <x v="156"/>
    <n v="202606"/>
    <n v="51"/>
    <n v="1085442"/>
    <s v="'03814314  "/>
    <s v="'03814314  "/>
    <s v="CPC"/>
    <s v="'3143814314753095"/>
    <n v="20260609"/>
    <s v="E20260609142683"/>
    <s v="   "/>
    <n v="18.04"/>
    <x v="3"/>
    <n v="1"/>
  </r>
  <r>
    <x v="157"/>
    <n v="202606"/>
    <n v="51"/>
    <n v="1085442"/>
    <s v="'03814314  "/>
    <s v="'03814314  "/>
    <s v="ENV"/>
    <s v="'                "/>
    <n v="20260609"/>
    <s v="E20260609142684"/>
    <s v="J18"/>
    <n v="23.4"/>
    <x v="1"/>
    <n v="10.130000000000001"/>
  </r>
  <r>
    <x v="157"/>
    <n v="202606"/>
    <n v="51"/>
    <n v="1085442"/>
    <s v="'03814314  "/>
    <s v="'03814314  "/>
    <s v="COL"/>
    <s v="'7543814314753056"/>
    <n v="20260609"/>
    <s v="E20260609142684"/>
    <s v="J18"/>
    <n v="14.4"/>
    <x v="1"/>
    <n v="0"/>
  </r>
  <r>
    <x v="157"/>
    <n v="202606"/>
    <n v="51"/>
    <n v="1085442"/>
    <s v="'03814314  "/>
    <s v="'03814314  "/>
    <s v="CPC"/>
    <s v="'7543814314753056"/>
    <n v="20260609"/>
    <s v="E20260609142684"/>
    <s v="   "/>
    <n v="14.4"/>
    <x v="2"/>
    <n v="0"/>
  </r>
  <r>
    <x v="157"/>
    <n v="202606"/>
    <n v="51"/>
    <n v="1085442"/>
    <s v="'03814314  "/>
    <s v="'03814314  "/>
    <s v="COL"/>
    <s v="'7543814314753062"/>
    <n v="20260609"/>
    <s v="E20260609142684"/>
    <s v="J18"/>
    <n v="9"/>
    <x v="1"/>
    <n v="0"/>
  </r>
  <r>
    <x v="157"/>
    <n v="202606"/>
    <n v="51"/>
    <n v="1085442"/>
    <s v="'03814314  "/>
    <s v="'03814314  "/>
    <s v="CPC"/>
    <s v="'7543814314753062"/>
    <n v="20260609"/>
    <s v="E20260609142684"/>
    <s v="   "/>
    <n v="9"/>
    <x v="2"/>
    <n v="0"/>
  </r>
  <r>
    <x v="157"/>
    <n v="202606"/>
    <n v="51"/>
    <n v="1085442"/>
    <s v="'03814314  "/>
    <s v="'03814314  "/>
    <s v="CPC"/>
    <s v="'7543814314753062"/>
    <n v="20260609"/>
    <s v="E20260609142684"/>
    <s v="   "/>
    <n v="9"/>
    <x v="3"/>
    <n v="1"/>
  </r>
  <r>
    <x v="158"/>
    <n v="202606"/>
    <n v="51"/>
    <n v="1085442"/>
    <s v="'03814314  "/>
    <s v="'03814314  "/>
    <s v="ENV"/>
    <s v="'                "/>
    <n v="20260609"/>
    <s v="E20260609142685"/>
    <s v="J18"/>
    <n v="5"/>
    <x v="1"/>
    <n v="5.19"/>
  </r>
  <r>
    <x v="158"/>
    <n v="202606"/>
    <n v="51"/>
    <n v="1085442"/>
    <s v="'03814314  "/>
    <s v="'03814314  "/>
    <s v="COL"/>
    <s v="'6743814314753239"/>
    <n v="20260609"/>
    <s v="E20260609142685"/>
    <s v="J18"/>
    <n v="5"/>
    <x v="1"/>
    <n v="0"/>
  </r>
  <r>
    <x v="158"/>
    <n v="202606"/>
    <n v="51"/>
    <n v="1085442"/>
    <s v="'03814314  "/>
    <s v="'03814314  "/>
    <s v="CPC"/>
    <s v="'6743814314753239"/>
    <n v="20260609"/>
    <s v="E20260609142685"/>
    <s v="   "/>
    <n v="5"/>
    <x v="2"/>
    <n v="0"/>
  </r>
  <r>
    <x v="159"/>
    <n v="202606"/>
    <n v="51"/>
    <n v="1085442"/>
    <s v="'03814314  "/>
    <s v="'03814314  "/>
    <s v="ENV"/>
    <s v="'                "/>
    <n v="20260609"/>
    <s v="E20260609142686"/>
    <s v="J18"/>
    <n v="7.2"/>
    <x v="1"/>
    <n v="5.97"/>
  </r>
  <r>
    <x v="159"/>
    <n v="202606"/>
    <n v="51"/>
    <n v="1085442"/>
    <s v="'03814314  "/>
    <s v="'03814314  "/>
    <s v="COL"/>
    <s v="'7543814314753205"/>
    <n v="20260609"/>
    <s v="E20260609142686"/>
    <s v="J18"/>
    <n v="7.2"/>
    <x v="1"/>
    <n v="0"/>
  </r>
  <r>
    <x v="159"/>
    <n v="202606"/>
    <n v="51"/>
    <n v="1085442"/>
    <s v="'03814314  "/>
    <s v="'03814314  "/>
    <s v="CPC"/>
    <s v="'7543814314753205"/>
    <n v="20260609"/>
    <s v="E20260609142686"/>
    <s v="   "/>
    <n v="7.2"/>
    <x v="2"/>
    <n v="0"/>
  </r>
  <r>
    <x v="160"/>
    <n v="202606"/>
    <n v="51"/>
    <n v="1085442"/>
    <s v="'03814314  "/>
    <s v="'03814314  "/>
    <s v="ENV"/>
    <s v="'                "/>
    <n v="20260609"/>
    <s v="E20260609142687"/>
    <s v="J18"/>
    <n v="1.34"/>
    <x v="1"/>
    <n v="4.41"/>
  </r>
  <r>
    <x v="160"/>
    <n v="202606"/>
    <n v="51"/>
    <n v="1085442"/>
    <s v="'03814314  "/>
    <s v="'03814314  "/>
    <s v="COL"/>
    <s v="'3743814314753278"/>
    <n v="20260609"/>
    <s v="E20260609142687"/>
    <s v="J18"/>
    <n v="1.34"/>
    <x v="1"/>
    <n v="0"/>
  </r>
  <r>
    <x v="160"/>
    <n v="202606"/>
    <n v="51"/>
    <n v="1085442"/>
    <s v="'03814314  "/>
    <s v="'03814314  "/>
    <s v="CPC"/>
    <s v="'3743814314753278"/>
    <n v="20260609"/>
    <s v="E20260609142687"/>
    <s v="   "/>
    <n v="1.34"/>
    <x v="2"/>
    <n v="0"/>
  </r>
  <r>
    <x v="161"/>
    <n v="202606"/>
    <n v="51"/>
    <n v="1085442"/>
    <s v="'03814314  "/>
    <s v="'03814314  "/>
    <s v="ENV"/>
    <s v="'                "/>
    <n v="20260609"/>
    <s v="E20260609142688"/>
    <s v="J18"/>
    <n v="11.86"/>
    <x v="1"/>
    <n v="7.01"/>
  </r>
  <r>
    <x v="161"/>
    <n v="202606"/>
    <n v="51"/>
    <n v="1085442"/>
    <s v="'03814314  "/>
    <s v="'03814314  "/>
    <s v="COL"/>
    <s v="'8443814314753198"/>
    <n v="20260609"/>
    <s v="E20260609142688"/>
    <s v="J18"/>
    <n v="11.86"/>
    <x v="1"/>
    <n v="0"/>
  </r>
  <r>
    <x v="161"/>
    <n v="202606"/>
    <n v="51"/>
    <n v="1085442"/>
    <s v="'03814314  "/>
    <s v="'03814314  "/>
    <s v="CPC"/>
    <s v="'8443814314753198"/>
    <n v="20260609"/>
    <s v="E20260609142688"/>
    <s v="   "/>
    <n v="11.86"/>
    <x v="2"/>
    <n v="0"/>
  </r>
  <r>
    <x v="162"/>
    <n v="202606"/>
    <n v="51"/>
    <n v="1085442"/>
    <s v="'03814314  "/>
    <s v="'03814314  "/>
    <s v="ENV"/>
    <s v="'                "/>
    <n v="20260609"/>
    <s v="E20260609142689"/>
    <s v="J18"/>
    <n v="19.399999999999999"/>
    <x v="1"/>
    <n v="9.09"/>
  </r>
  <r>
    <x v="162"/>
    <n v="202606"/>
    <n v="51"/>
    <n v="1085442"/>
    <s v="'03814314  "/>
    <s v="'03814314  "/>
    <s v="COL"/>
    <s v="'6943814314753106"/>
    <n v="20260609"/>
    <s v="E20260609142689"/>
    <s v="J18"/>
    <n v="5.3"/>
    <x v="1"/>
    <n v="0"/>
  </r>
  <r>
    <x v="162"/>
    <n v="202606"/>
    <n v="51"/>
    <n v="1085442"/>
    <s v="'03814314  "/>
    <s v="'03814314  "/>
    <s v="CPC"/>
    <s v="'6943814314753106"/>
    <n v="20260609"/>
    <s v="E20260609142689"/>
    <s v="   "/>
    <n v="5.3"/>
    <x v="2"/>
    <n v="0"/>
  </r>
  <r>
    <x v="162"/>
    <n v="202606"/>
    <n v="51"/>
    <n v="1085442"/>
    <s v="'03814314  "/>
    <s v="'03814314  "/>
    <s v="COL"/>
    <s v="'6943814314753112"/>
    <n v="20260609"/>
    <s v="E20260609142689"/>
    <s v="J18"/>
    <n v="14.1"/>
    <x v="1"/>
    <n v="0"/>
  </r>
  <r>
    <x v="162"/>
    <n v="202606"/>
    <n v="51"/>
    <n v="1085442"/>
    <s v="'03814314  "/>
    <s v="'03814314  "/>
    <s v="CPC"/>
    <s v="'6943814314753112"/>
    <n v="20260609"/>
    <s v="E20260609142689"/>
    <s v="   "/>
    <n v="14.1"/>
    <x v="2"/>
    <n v="0"/>
  </r>
  <r>
    <x v="162"/>
    <n v="202606"/>
    <n v="51"/>
    <n v="1085442"/>
    <s v="'03814314  "/>
    <s v="'03814314  "/>
    <s v="CPC"/>
    <s v="'6943814314753112"/>
    <n v="20260609"/>
    <s v="E20260609142689"/>
    <s v="   "/>
    <n v="14.1"/>
    <x v="3"/>
    <n v="1"/>
  </r>
  <r>
    <x v="163"/>
    <n v="202606"/>
    <n v="51"/>
    <n v="1085442"/>
    <s v="'03814314  "/>
    <s v="'03814314  "/>
    <s v="ENV"/>
    <s v="'                "/>
    <n v="20260609"/>
    <s v="E20260609142690"/>
    <s v="J18"/>
    <n v="2.4"/>
    <x v="1"/>
    <n v="4.67"/>
  </r>
  <r>
    <x v="163"/>
    <n v="202606"/>
    <n v="51"/>
    <n v="1085442"/>
    <s v="'03814314  "/>
    <s v="'03814314  "/>
    <s v="COL"/>
    <s v="'6643814314753248"/>
    <n v="20260609"/>
    <s v="E20260609142690"/>
    <s v="J18"/>
    <n v="2.4"/>
    <x v="1"/>
    <n v="0"/>
  </r>
  <r>
    <x v="163"/>
    <n v="202606"/>
    <n v="51"/>
    <n v="1085442"/>
    <s v="'03814314  "/>
    <s v="'03814314  "/>
    <s v="CPC"/>
    <s v="'6643814314753248"/>
    <n v="20260609"/>
    <s v="E20260609142690"/>
    <s v="   "/>
    <n v="2.4"/>
    <x v="2"/>
    <n v="0"/>
  </r>
  <r>
    <x v="164"/>
    <n v="202606"/>
    <n v="51"/>
    <n v="1085442"/>
    <s v="'03814314  "/>
    <s v="'03814314  "/>
    <s v="ENV"/>
    <s v="'                "/>
    <n v="20260609"/>
    <s v="E20260609142691"/>
    <s v="J18"/>
    <n v="35.4"/>
    <x v="1"/>
    <n v="13.25"/>
  </r>
  <r>
    <x v="164"/>
    <n v="202606"/>
    <n v="51"/>
    <n v="1085442"/>
    <s v="'03814314  "/>
    <s v="'03814314  "/>
    <s v="COL"/>
    <s v="'4543814314753285"/>
    <n v="20260609"/>
    <s v="E20260609142691"/>
    <s v="J18"/>
    <n v="17.7"/>
    <x v="1"/>
    <n v="0"/>
  </r>
  <r>
    <x v="164"/>
    <n v="202606"/>
    <n v="51"/>
    <n v="1085442"/>
    <s v="'03814314  "/>
    <s v="'03814314  "/>
    <s v="CPC"/>
    <s v="'4543814314753285"/>
    <n v="20260609"/>
    <s v="E20260609142691"/>
    <s v="   "/>
    <n v="17.7"/>
    <x v="2"/>
    <n v="0"/>
  </r>
  <r>
    <x v="164"/>
    <n v="202606"/>
    <n v="51"/>
    <n v="1085442"/>
    <s v="'03814314  "/>
    <s v="'03814314  "/>
    <s v="COL"/>
    <s v="'4543814314753291"/>
    <n v="20260609"/>
    <s v="E20260609142691"/>
    <s v="J18"/>
    <n v="17.7"/>
    <x v="1"/>
    <n v="0"/>
  </r>
  <r>
    <x v="164"/>
    <n v="202606"/>
    <n v="51"/>
    <n v="1085442"/>
    <s v="'03814314  "/>
    <s v="'03814314  "/>
    <s v="CPC"/>
    <s v="'4543814314753291"/>
    <n v="20260609"/>
    <s v="E20260609142691"/>
    <s v="   "/>
    <n v="17.7"/>
    <x v="2"/>
    <n v="0"/>
  </r>
  <r>
    <x v="164"/>
    <n v="202606"/>
    <n v="51"/>
    <n v="1085442"/>
    <s v="'03814314  "/>
    <s v="'03814314  "/>
    <s v="CPC"/>
    <s v="'4543814314753291"/>
    <n v="20260609"/>
    <s v="E20260609142691"/>
    <s v="   "/>
    <n v="17.7"/>
    <x v="3"/>
    <n v="1"/>
  </r>
  <r>
    <x v="165"/>
    <n v="202606"/>
    <n v="51"/>
    <n v="1085442"/>
    <s v="'03814314  "/>
    <s v="'03814314  "/>
    <s v="ENV"/>
    <s v="'                "/>
    <n v="20260609"/>
    <s v="E20260609142693"/>
    <s v="J18"/>
    <n v="3.84"/>
    <x v="1"/>
    <n v="4.93"/>
  </r>
  <r>
    <x v="165"/>
    <n v="202606"/>
    <n v="51"/>
    <n v="1085442"/>
    <s v="'03814314  "/>
    <s v="'03814314  "/>
    <s v="COL"/>
    <s v="'3443814314753253"/>
    <n v="20260609"/>
    <s v="E20260609142693"/>
    <s v="J18"/>
    <n v="3.84"/>
    <x v="1"/>
    <n v="0"/>
  </r>
  <r>
    <x v="165"/>
    <n v="202606"/>
    <n v="51"/>
    <n v="1085442"/>
    <s v="'03814314  "/>
    <s v="'03814314  "/>
    <s v="CPC"/>
    <s v="'3443814314753253"/>
    <n v="20260609"/>
    <s v="E20260609142693"/>
    <s v="   "/>
    <n v="3.84"/>
    <x v="2"/>
    <n v="0"/>
  </r>
  <r>
    <x v="166"/>
    <n v="202606"/>
    <n v="51"/>
    <n v="1085442"/>
    <s v="'03814314  "/>
    <s v="'03814314  "/>
    <s v="ENV"/>
    <s v="'                "/>
    <n v="20260609"/>
    <s v="E20260609228623"/>
    <s v="J18"/>
    <n v="31.1"/>
    <x v="1"/>
    <n v="12.21"/>
  </r>
  <r>
    <x v="166"/>
    <n v="202606"/>
    <n v="51"/>
    <n v="1085442"/>
    <s v="'03814314  "/>
    <s v="'03814314  "/>
    <s v="COL"/>
    <s v="'7343814314753125"/>
    <n v="20260609"/>
    <s v="E20260609228623"/>
    <s v="J18"/>
    <n v="14.5"/>
    <x v="1"/>
    <n v="0"/>
  </r>
  <r>
    <x v="166"/>
    <n v="202606"/>
    <n v="51"/>
    <n v="1085442"/>
    <s v="'03814314  "/>
    <s v="'03814314  "/>
    <s v="CPC"/>
    <s v="'7343814314753125"/>
    <n v="20260609"/>
    <s v="E20260609228623"/>
    <s v="   "/>
    <n v="14.5"/>
    <x v="2"/>
    <n v="0"/>
  </r>
  <r>
    <x v="166"/>
    <n v="202606"/>
    <n v="51"/>
    <n v="1085442"/>
    <s v="'03814314  "/>
    <s v="'03814314  "/>
    <s v="COL"/>
    <s v="'7343814314753137"/>
    <n v="20260609"/>
    <s v="E20260609228623"/>
    <s v="J18"/>
    <n v="16.600000000000001"/>
    <x v="1"/>
    <n v="0"/>
  </r>
  <r>
    <x v="166"/>
    <n v="202606"/>
    <n v="51"/>
    <n v="1085442"/>
    <s v="'03814314  "/>
    <s v="'03814314  "/>
    <s v="CPC"/>
    <s v="'7343814314753137"/>
    <n v="20260609"/>
    <s v="E20260609228623"/>
    <s v="   "/>
    <n v="16.600000000000001"/>
    <x v="2"/>
    <n v="0"/>
  </r>
  <r>
    <x v="166"/>
    <n v="202606"/>
    <n v="51"/>
    <n v="1085442"/>
    <s v="'03814314  "/>
    <s v="'03814314  "/>
    <s v="CPC"/>
    <s v="'7343814314753137"/>
    <n v="20260609"/>
    <s v="E20260609228623"/>
    <s v="   "/>
    <n v="16.600000000000001"/>
    <x v="3"/>
    <n v="1"/>
  </r>
  <r>
    <x v="167"/>
    <n v="202606"/>
    <n v="51"/>
    <n v="1085442"/>
    <s v="'03814314  "/>
    <s v="'03814314  "/>
    <s v="ENV"/>
    <s v="'                "/>
    <n v="20260609"/>
    <s v="E20260609241033"/>
    <s v="J18"/>
    <n v="3.01"/>
    <x v="1"/>
    <n v="4.93"/>
  </r>
  <r>
    <x v="167"/>
    <n v="202606"/>
    <n v="51"/>
    <n v="1085442"/>
    <s v="'03814314  "/>
    <s v="'03814314  "/>
    <s v="COL"/>
    <s v="'6943814314753325"/>
    <n v="20260609"/>
    <s v="E20260609241033"/>
    <s v="J18"/>
    <n v="3.01"/>
    <x v="1"/>
    <n v="0"/>
  </r>
  <r>
    <x v="167"/>
    <n v="202606"/>
    <n v="51"/>
    <n v="1085442"/>
    <s v="'03814314  "/>
    <s v="'03814314  "/>
    <s v="CPC"/>
    <s v="'6943814314753325"/>
    <n v="20260609"/>
    <s v="E20260609241033"/>
    <s v="   "/>
    <n v="3.01"/>
    <x v="2"/>
    <n v="0"/>
  </r>
  <r>
    <x v="168"/>
    <n v="202606"/>
    <n v="51"/>
    <n v="1085442"/>
    <s v="'03814314  "/>
    <s v="'03814314  "/>
    <s v="ENV"/>
    <s v="'                "/>
    <n v="20260610"/>
    <s v="E20260610138510"/>
    <s v="J18"/>
    <n v="8.5"/>
    <x v="1"/>
    <n v="6.23"/>
  </r>
  <r>
    <x v="168"/>
    <n v="202606"/>
    <n v="51"/>
    <n v="1085442"/>
    <s v="'03814314  "/>
    <s v="'03814314  "/>
    <s v="COL"/>
    <s v="'6743814314753389"/>
    <n v="20260610"/>
    <s v="E20260610138510"/>
    <s v="J18"/>
    <n v="8.5"/>
    <x v="1"/>
    <n v="0"/>
  </r>
  <r>
    <x v="168"/>
    <n v="202606"/>
    <n v="51"/>
    <n v="1085442"/>
    <s v="'03814314  "/>
    <s v="'03814314  "/>
    <s v="CPC"/>
    <s v="'6743814314753389"/>
    <n v="20260610"/>
    <s v="E20260610138510"/>
    <s v="   "/>
    <n v="8.5"/>
    <x v="2"/>
    <n v="0"/>
  </r>
  <r>
    <x v="169"/>
    <n v="202606"/>
    <n v="51"/>
    <n v="1085442"/>
    <s v="'03814314  "/>
    <s v="'03814314  "/>
    <s v="ENV"/>
    <s v="'                "/>
    <n v="20260610"/>
    <s v="E20260610138511"/>
    <s v="J18"/>
    <n v="6.01"/>
    <x v="1"/>
    <n v="5.71"/>
  </r>
  <r>
    <x v="169"/>
    <n v="202606"/>
    <n v="51"/>
    <n v="1085442"/>
    <s v="'03814314  "/>
    <s v="'03814314  "/>
    <s v="COL"/>
    <s v="'9343814314753392"/>
    <n v="20260610"/>
    <s v="E20260610138511"/>
    <s v="J18"/>
    <n v="6.01"/>
    <x v="1"/>
    <n v="0"/>
  </r>
  <r>
    <x v="169"/>
    <n v="202606"/>
    <n v="51"/>
    <n v="1085442"/>
    <s v="'03814314  "/>
    <s v="'03814314  "/>
    <s v="CPC"/>
    <s v="'9343814314753392"/>
    <n v="20260610"/>
    <s v="E20260610138511"/>
    <s v="   "/>
    <n v="6.01"/>
    <x v="2"/>
    <n v="0"/>
  </r>
  <r>
    <x v="170"/>
    <n v="202606"/>
    <n v="51"/>
    <n v="1085442"/>
    <s v="'03814314  "/>
    <s v="'03814314  "/>
    <s v="ENV"/>
    <s v="'                "/>
    <n v="20260610"/>
    <s v="E20260610138512"/>
    <s v="J18"/>
    <n v="23.89"/>
    <x v="1"/>
    <n v="10.130000000000001"/>
  </r>
  <r>
    <x v="170"/>
    <n v="202606"/>
    <n v="51"/>
    <n v="1085442"/>
    <s v="'03814314  "/>
    <s v="'03814314  "/>
    <s v="COL"/>
    <s v="'5743814314753405"/>
    <n v="20260610"/>
    <s v="E20260610138512"/>
    <s v="J18"/>
    <n v="18.04"/>
    <x v="1"/>
    <n v="0"/>
  </r>
  <r>
    <x v="170"/>
    <n v="202606"/>
    <n v="51"/>
    <n v="1085442"/>
    <s v="'03814314  "/>
    <s v="'03814314  "/>
    <s v="CPC"/>
    <s v="'5743814314753405"/>
    <n v="20260610"/>
    <s v="E20260610138512"/>
    <s v="   "/>
    <n v="18.04"/>
    <x v="2"/>
    <n v="0"/>
  </r>
  <r>
    <x v="170"/>
    <n v="202606"/>
    <n v="51"/>
    <n v="1085442"/>
    <s v="'03814314  "/>
    <s v="'03814314  "/>
    <s v="COL"/>
    <s v="'5743814314753417"/>
    <n v="20260610"/>
    <s v="E20260610138512"/>
    <s v="J18"/>
    <n v="5.85"/>
    <x v="1"/>
    <n v="0"/>
  </r>
  <r>
    <x v="170"/>
    <n v="202606"/>
    <n v="51"/>
    <n v="1085442"/>
    <s v="'03814314  "/>
    <s v="'03814314  "/>
    <s v="CPC"/>
    <s v="'5743814314753417"/>
    <n v="20260610"/>
    <s v="E20260610138512"/>
    <s v="   "/>
    <n v="5.85"/>
    <x v="2"/>
    <n v="0"/>
  </r>
  <r>
    <x v="170"/>
    <n v="202606"/>
    <n v="51"/>
    <n v="1085442"/>
    <s v="'03814314  "/>
    <s v="'03814314  "/>
    <s v="CPC"/>
    <s v="'5743814314753417"/>
    <n v="20260610"/>
    <s v="E20260610138512"/>
    <s v="   "/>
    <n v="5.85"/>
    <x v="3"/>
    <n v="1"/>
  </r>
  <r>
    <x v="171"/>
    <n v="202606"/>
    <n v="51"/>
    <n v="1085442"/>
    <s v="'03814314  "/>
    <s v="'03814314  "/>
    <s v="ENV"/>
    <s v="'                "/>
    <n v="20260610"/>
    <s v="E20260610138513"/>
    <s v="J18"/>
    <n v="2.6"/>
    <x v="1"/>
    <n v="4.67"/>
  </r>
  <r>
    <x v="171"/>
    <n v="202606"/>
    <n v="51"/>
    <n v="1085442"/>
    <s v="'03814314  "/>
    <s v="'03814314  "/>
    <s v="COL"/>
    <s v="'8343814314753339"/>
    <n v="20260610"/>
    <s v="E20260610138513"/>
    <s v="J18"/>
    <n v="2.6"/>
    <x v="1"/>
    <n v="0"/>
  </r>
  <r>
    <x v="171"/>
    <n v="202606"/>
    <n v="51"/>
    <n v="1085442"/>
    <s v="'03814314  "/>
    <s v="'03814314  "/>
    <s v="CPC"/>
    <s v="'8343814314753339"/>
    <n v="20260610"/>
    <s v="E20260610138513"/>
    <s v="   "/>
    <n v="2.6"/>
    <x v="2"/>
    <n v="0"/>
  </r>
  <r>
    <x v="172"/>
    <n v="202606"/>
    <n v="51"/>
    <n v="1085442"/>
    <s v="'03814314  "/>
    <s v="'03814314  "/>
    <s v="ENV"/>
    <s v="'                "/>
    <n v="20260610"/>
    <s v="E20260610138514"/>
    <s v="J18"/>
    <n v="17.7"/>
    <x v="1"/>
    <n v="8.57"/>
  </r>
  <r>
    <x v="172"/>
    <n v="202606"/>
    <n v="51"/>
    <n v="1085442"/>
    <s v="'03814314  "/>
    <s v="'03814314  "/>
    <s v="COL"/>
    <s v="'3743814314753347"/>
    <n v="20260610"/>
    <s v="E20260610138514"/>
    <s v="J18"/>
    <n v="17.7"/>
    <x v="1"/>
    <n v="0"/>
  </r>
  <r>
    <x v="172"/>
    <n v="202606"/>
    <n v="51"/>
    <n v="1085442"/>
    <s v="'03814314  "/>
    <s v="'03814314  "/>
    <s v="CPC"/>
    <s v="'3743814314753347"/>
    <n v="20260610"/>
    <s v="E20260610138514"/>
    <s v="   "/>
    <n v="17.7"/>
    <x v="2"/>
    <n v="0"/>
  </r>
  <r>
    <x v="173"/>
    <n v="202606"/>
    <n v="51"/>
    <n v="1085442"/>
    <s v="'03814314  "/>
    <s v="'03814314  "/>
    <s v="ENV"/>
    <s v="'                "/>
    <n v="20260610"/>
    <s v="E20260610138515"/>
    <s v="J18"/>
    <n v="31.2"/>
    <x v="1"/>
    <n v="12.21"/>
  </r>
  <r>
    <x v="173"/>
    <n v="202606"/>
    <n v="51"/>
    <n v="1085442"/>
    <s v="'03814314  "/>
    <s v="'03814314  "/>
    <s v="COL"/>
    <s v="'7143814314753351"/>
    <n v="20260610"/>
    <s v="E20260610138515"/>
    <s v="J18"/>
    <n v="16.3"/>
    <x v="1"/>
    <n v="0"/>
  </r>
  <r>
    <x v="173"/>
    <n v="202606"/>
    <n v="51"/>
    <n v="1085442"/>
    <s v="'03814314  "/>
    <s v="'03814314  "/>
    <s v="CPC"/>
    <s v="'7143814314753351"/>
    <n v="20260610"/>
    <s v="E20260610138515"/>
    <s v="   "/>
    <n v="16.3"/>
    <x v="2"/>
    <n v="0"/>
  </r>
  <r>
    <x v="173"/>
    <n v="202606"/>
    <n v="51"/>
    <n v="1085442"/>
    <s v="'03814314  "/>
    <s v="'03814314  "/>
    <s v="COL"/>
    <s v="'7143814314753368"/>
    <n v="20260610"/>
    <s v="E20260610138515"/>
    <s v="J18"/>
    <n v="14.9"/>
    <x v="1"/>
    <n v="0"/>
  </r>
  <r>
    <x v="173"/>
    <n v="202606"/>
    <n v="51"/>
    <n v="1085442"/>
    <s v="'03814314  "/>
    <s v="'03814314  "/>
    <s v="CPC"/>
    <s v="'7143814314753368"/>
    <n v="20260610"/>
    <s v="E20260610138515"/>
    <s v="   "/>
    <n v="14.9"/>
    <x v="2"/>
    <n v="0"/>
  </r>
  <r>
    <x v="173"/>
    <n v="202606"/>
    <n v="51"/>
    <n v="1085442"/>
    <s v="'03814314  "/>
    <s v="'03814314  "/>
    <s v="CPC"/>
    <s v="'7143814314753368"/>
    <n v="20260610"/>
    <s v="E20260610138515"/>
    <s v="   "/>
    <n v="14.9"/>
    <x v="3"/>
    <n v="1"/>
  </r>
  <r>
    <x v="174"/>
    <n v="202606"/>
    <n v="51"/>
    <n v="1085442"/>
    <s v="'03814314  "/>
    <s v="'03814314  "/>
    <s v="ENV"/>
    <s v="'                "/>
    <n v="20260610"/>
    <s v="E20260610138516"/>
    <s v="J18"/>
    <n v="1.17"/>
    <x v="1"/>
    <n v="4.41"/>
  </r>
  <r>
    <x v="174"/>
    <n v="202606"/>
    <n v="51"/>
    <n v="1085442"/>
    <s v="'03814314  "/>
    <s v="'03814314  "/>
    <s v="COL"/>
    <s v="'3343814314753377"/>
    <n v="20260610"/>
    <s v="E20260610138516"/>
    <s v="J18"/>
    <n v="1.17"/>
    <x v="1"/>
    <n v="0"/>
  </r>
  <r>
    <x v="174"/>
    <n v="202606"/>
    <n v="51"/>
    <n v="1085442"/>
    <s v="'03814314  "/>
    <s v="'03814314  "/>
    <s v="CPC"/>
    <s v="'3343814314753377"/>
    <n v="20260610"/>
    <s v="E20260610138516"/>
    <s v="   "/>
    <n v="1.17"/>
    <x v="2"/>
    <n v="0"/>
  </r>
  <r>
    <x v="175"/>
    <n v="202606"/>
    <n v="51"/>
    <n v="1085442"/>
    <s v="'03814314  "/>
    <s v="'03814314  "/>
    <s v="ENV"/>
    <s v="'                "/>
    <n v="20260610"/>
    <s v="E20260610138517"/>
    <s v="J18"/>
    <n v="35.58"/>
    <x v="1"/>
    <n v="13.25"/>
  </r>
  <r>
    <x v="175"/>
    <n v="202606"/>
    <n v="51"/>
    <n v="1085442"/>
    <s v="'03814314  "/>
    <s v="'03814314  "/>
    <s v="COL"/>
    <s v="'5943814314753428"/>
    <n v="20260610"/>
    <s v="E20260610138517"/>
    <s v="J18"/>
    <n v="18.04"/>
    <x v="1"/>
    <n v="0"/>
  </r>
  <r>
    <x v="175"/>
    <n v="202606"/>
    <n v="51"/>
    <n v="1085442"/>
    <s v="'03814314  "/>
    <s v="'03814314  "/>
    <s v="CPC"/>
    <s v="'5943814314753428"/>
    <n v="20260610"/>
    <s v="E20260610138517"/>
    <s v="   "/>
    <n v="18.04"/>
    <x v="2"/>
    <n v="0"/>
  </r>
  <r>
    <x v="175"/>
    <n v="202606"/>
    <n v="51"/>
    <n v="1085442"/>
    <s v="'03814314  "/>
    <s v="'03814314  "/>
    <s v="COL"/>
    <s v="'5943814314753434"/>
    <n v="20260610"/>
    <s v="E20260610138517"/>
    <s v="J18"/>
    <n v="17.54"/>
    <x v="1"/>
    <n v="0"/>
  </r>
  <r>
    <x v="175"/>
    <n v="202606"/>
    <n v="51"/>
    <n v="1085442"/>
    <s v="'03814314  "/>
    <s v="'03814314  "/>
    <s v="CPC"/>
    <s v="'5943814314753434"/>
    <n v="20260610"/>
    <s v="E20260610138517"/>
    <s v="   "/>
    <n v="17.54"/>
    <x v="2"/>
    <n v="0"/>
  </r>
  <r>
    <x v="175"/>
    <n v="202606"/>
    <n v="51"/>
    <n v="1085442"/>
    <s v="'03814314  "/>
    <s v="'03814314  "/>
    <s v="CPC"/>
    <s v="'5943814314753434"/>
    <n v="20260610"/>
    <s v="E20260610138517"/>
    <s v="   "/>
    <n v="17.54"/>
    <x v="3"/>
    <n v="1"/>
  </r>
  <r>
    <x v="176"/>
    <n v="202606"/>
    <n v="51"/>
    <n v="1085442"/>
    <s v="'03814314  "/>
    <s v="'03814314  "/>
    <s v="ENV"/>
    <s v="'                "/>
    <n v="20260611"/>
    <s v="E20260611132699"/>
    <s v="J18"/>
    <n v="1"/>
    <x v="1"/>
    <n v="4.1500000000000004"/>
  </r>
  <r>
    <x v="176"/>
    <n v="202606"/>
    <n v="51"/>
    <n v="1085442"/>
    <s v="'03814314  "/>
    <s v="'03814314  "/>
    <s v="COL"/>
    <s v="'2183814314003137"/>
    <n v="20260611"/>
    <s v="E20260611132699"/>
    <s v="J18"/>
    <n v="1"/>
    <x v="1"/>
    <n v="0"/>
  </r>
  <r>
    <x v="176"/>
    <n v="202606"/>
    <n v="51"/>
    <n v="1085442"/>
    <s v="'03814314  "/>
    <s v="'03814314  "/>
    <s v="CPC"/>
    <s v="'2183814314003137"/>
    <n v="20260611"/>
    <s v="E20260611132699"/>
    <s v="   "/>
    <n v="1"/>
    <x v="2"/>
    <n v="0"/>
  </r>
  <r>
    <x v="177"/>
    <n v="202606"/>
    <n v="51"/>
    <n v="1085442"/>
    <s v="'03814314  "/>
    <s v="'03814314  "/>
    <s v="ENV"/>
    <s v="'                "/>
    <n v="20260611"/>
    <s v="E20260611132700"/>
    <s v="J18"/>
    <n v="13.5"/>
    <x v="1"/>
    <n v="7.53"/>
  </r>
  <r>
    <x v="177"/>
    <n v="202606"/>
    <n v="51"/>
    <n v="1085442"/>
    <s v="'03814314  "/>
    <s v="'03814314  "/>
    <s v="COL"/>
    <s v="'2183814314003114"/>
    <n v="20260611"/>
    <s v="E20260611132700"/>
    <s v="J18"/>
    <n v="4.5999999999999996"/>
    <x v="1"/>
    <n v="0"/>
  </r>
  <r>
    <x v="177"/>
    <n v="202606"/>
    <n v="51"/>
    <n v="1085442"/>
    <s v="'03814314  "/>
    <s v="'03814314  "/>
    <s v="CPC"/>
    <s v="'2183814314003114"/>
    <n v="20260611"/>
    <s v="E20260611132700"/>
    <s v="   "/>
    <n v="4.5999999999999996"/>
    <x v="2"/>
    <n v="0"/>
  </r>
  <r>
    <x v="177"/>
    <n v="202606"/>
    <n v="51"/>
    <n v="1085442"/>
    <s v="'03814314  "/>
    <s v="'03814314  "/>
    <s v="COL"/>
    <s v="'2183814314003125"/>
    <n v="20260611"/>
    <s v="E20260611132700"/>
    <s v="J18"/>
    <n v="8.9"/>
    <x v="1"/>
    <n v="0"/>
  </r>
  <r>
    <x v="177"/>
    <n v="202606"/>
    <n v="51"/>
    <n v="1085442"/>
    <s v="'03814314  "/>
    <s v="'03814314  "/>
    <s v="CPC"/>
    <s v="'2183814314003125"/>
    <n v="20260611"/>
    <s v="E20260611132700"/>
    <s v="   "/>
    <n v="8.9"/>
    <x v="2"/>
    <n v="0"/>
  </r>
  <r>
    <x v="177"/>
    <n v="202606"/>
    <n v="51"/>
    <n v="1085442"/>
    <s v="'03814314  "/>
    <s v="'03814314  "/>
    <s v="CPC"/>
    <s v="'2183814314003125"/>
    <n v="20260611"/>
    <s v="E20260611132700"/>
    <s v="   "/>
    <n v="8.9"/>
    <x v="3"/>
    <n v="1"/>
  </r>
  <r>
    <x v="178"/>
    <n v="202606"/>
    <n v="51"/>
    <n v="1085442"/>
    <s v="'03814314  "/>
    <s v="'03814314  "/>
    <s v="ENV"/>
    <s v="'                "/>
    <n v="20260611"/>
    <s v="E20260611132703"/>
    <s v="J18"/>
    <n v="9.6999999999999993"/>
    <x v="1"/>
    <n v="6.49"/>
  </r>
  <r>
    <x v="178"/>
    <n v="202606"/>
    <n v="51"/>
    <n v="1085442"/>
    <s v="'03814314  "/>
    <s v="'03814314  "/>
    <s v="COL"/>
    <s v="'0643814314753602"/>
    <n v="20260611"/>
    <s v="E20260611132703"/>
    <s v="J18"/>
    <n v="9.6999999999999993"/>
    <x v="1"/>
    <n v="0"/>
  </r>
  <r>
    <x v="178"/>
    <n v="202606"/>
    <n v="51"/>
    <n v="1085442"/>
    <s v="'03814314  "/>
    <s v="'03814314  "/>
    <s v="CPC"/>
    <s v="'0643814314753602"/>
    <n v="20260611"/>
    <s v="E20260611132703"/>
    <s v="   "/>
    <n v="9.6999999999999993"/>
    <x v="2"/>
    <n v="0"/>
  </r>
  <r>
    <x v="179"/>
    <n v="202606"/>
    <n v="51"/>
    <n v="1085442"/>
    <s v="'03814314  "/>
    <s v="'03814314  "/>
    <s v="ENV"/>
    <s v="'                "/>
    <n v="20260611"/>
    <s v="E20260611132704"/>
    <s v="J18"/>
    <n v="35.58"/>
    <x v="1"/>
    <n v="13.25"/>
  </r>
  <r>
    <x v="179"/>
    <n v="202606"/>
    <n v="51"/>
    <n v="1085442"/>
    <s v="'03814314  "/>
    <s v="'03814314  "/>
    <s v="COL"/>
    <s v="'5943814314753785"/>
    <n v="20260611"/>
    <s v="E20260611132704"/>
    <s v="J18"/>
    <n v="18.04"/>
    <x v="1"/>
    <n v="0"/>
  </r>
  <r>
    <x v="179"/>
    <n v="202606"/>
    <n v="51"/>
    <n v="1085442"/>
    <s v="'03814314  "/>
    <s v="'03814314  "/>
    <s v="CPC"/>
    <s v="'5943814314753785"/>
    <n v="20260611"/>
    <s v="E20260611132704"/>
    <s v="   "/>
    <n v="18.04"/>
    <x v="2"/>
    <n v="0"/>
  </r>
  <r>
    <x v="179"/>
    <n v="202606"/>
    <n v="51"/>
    <n v="1085442"/>
    <s v="'03814314  "/>
    <s v="'03814314  "/>
    <s v="COL"/>
    <s v="'5943814314753797"/>
    <n v="20260611"/>
    <s v="E20260611132704"/>
    <s v="J18"/>
    <n v="17.54"/>
    <x v="1"/>
    <n v="0"/>
  </r>
  <r>
    <x v="179"/>
    <n v="202606"/>
    <n v="51"/>
    <n v="1085442"/>
    <s v="'03814314  "/>
    <s v="'03814314  "/>
    <s v="CPC"/>
    <s v="'5943814314753797"/>
    <n v="20260611"/>
    <s v="E20260611132704"/>
    <s v="   "/>
    <n v="17.54"/>
    <x v="2"/>
    <n v="0"/>
  </r>
  <r>
    <x v="179"/>
    <n v="202606"/>
    <n v="51"/>
    <n v="1085442"/>
    <s v="'03814314  "/>
    <s v="'03814314  "/>
    <s v="CPC"/>
    <s v="'5943814314753797"/>
    <n v="20260611"/>
    <s v="E20260611132704"/>
    <s v="   "/>
    <n v="17.54"/>
    <x v="3"/>
    <n v="1"/>
  </r>
  <r>
    <x v="180"/>
    <n v="202606"/>
    <n v="51"/>
    <n v="1085442"/>
    <s v="'03814314  "/>
    <s v="'03814314  "/>
    <s v="ENV"/>
    <s v="'                "/>
    <n v="20260611"/>
    <s v="E20260611132705"/>
    <s v="J18"/>
    <n v="23.89"/>
    <x v="1"/>
    <n v="10.130000000000001"/>
  </r>
  <r>
    <x v="180"/>
    <n v="202606"/>
    <n v="51"/>
    <n v="1085442"/>
    <s v="'03814314  "/>
    <s v="'03814314  "/>
    <s v="COL"/>
    <s v="'7643814314753456"/>
    <n v="20260611"/>
    <s v="E20260611132705"/>
    <s v="J18"/>
    <n v="18.04"/>
    <x v="1"/>
    <n v="0"/>
  </r>
  <r>
    <x v="180"/>
    <n v="202606"/>
    <n v="51"/>
    <n v="1085442"/>
    <s v="'03814314  "/>
    <s v="'03814314  "/>
    <s v="CPC"/>
    <s v="'7643814314753456"/>
    <n v="20260611"/>
    <s v="E20260611132705"/>
    <s v="   "/>
    <n v="18.04"/>
    <x v="2"/>
    <n v="0"/>
  </r>
  <r>
    <x v="180"/>
    <n v="202606"/>
    <n v="51"/>
    <n v="1085442"/>
    <s v="'03814314  "/>
    <s v="'03814314  "/>
    <s v="COL"/>
    <s v="'7643814314753462"/>
    <n v="20260611"/>
    <s v="E20260611132705"/>
    <s v="J18"/>
    <n v="5.85"/>
    <x v="1"/>
    <n v="0"/>
  </r>
  <r>
    <x v="180"/>
    <n v="202606"/>
    <n v="51"/>
    <n v="1085442"/>
    <s v="'03814314  "/>
    <s v="'03814314  "/>
    <s v="CPC"/>
    <s v="'7643814314753462"/>
    <n v="20260611"/>
    <s v="E20260611132705"/>
    <s v="   "/>
    <n v="5.85"/>
    <x v="2"/>
    <n v="0"/>
  </r>
  <r>
    <x v="180"/>
    <n v="202606"/>
    <n v="51"/>
    <n v="1085442"/>
    <s v="'03814314  "/>
    <s v="'03814314  "/>
    <s v="CPC"/>
    <s v="'7643814314753462"/>
    <n v="20260611"/>
    <s v="E20260611132705"/>
    <s v="   "/>
    <n v="5.85"/>
    <x v="3"/>
    <n v="1"/>
  </r>
  <r>
    <x v="181"/>
    <n v="202606"/>
    <n v="51"/>
    <n v="1085442"/>
    <s v="'03814314  "/>
    <s v="'03814314  "/>
    <s v="ENV"/>
    <s v="'                "/>
    <n v="20260611"/>
    <s v="E20260611132706"/>
    <s v="J18"/>
    <n v="15.9"/>
    <x v="1"/>
    <n v="8.0500000000000007"/>
  </r>
  <r>
    <x v="181"/>
    <n v="202606"/>
    <n v="51"/>
    <n v="1085442"/>
    <s v="'03814314  "/>
    <s v="'03814314  "/>
    <s v="COL"/>
    <s v="'7824030009802893"/>
    <n v="20260611"/>
    <s v="E20260611132706"/>
    <s v="J18"/>
    <n v="15.9"/>
    <x v="1"/>
    <n v="0"/>
  </r>
  <r>
    <x v="181"/>
    <n v="202606"/>
    <n v="51"/>
    <n v="1085442"/>
    <s v="'03814314  "/>
    <s v="'03814314  "/>
    <s v="CPC"/>
    <s v="'7824030009802893"/>
    <n v="20260611"/>
    <s v="E20260611132706"/>
    <s v="   "/>
    <n v="15.9"/>
    <x v="2"/>
    <n v="0"/>
  </r>
  <r>
    <x v="182"/>
    <n v="202606"/>
    <n v="51"/>
    <n v="1085442"/>
    <s v="'03814314  "/>
    <s v="'03814314  "/>
    <s v="ENV"/>
    <s v="'                "/>
    <n v="20260611"/>
    <s v="E20260611132708"/>
    <s v="J18"/>
    <n v="3.84"/>
    <x v="1"/>
    <n v="4.93"/>
  </r>
  <r>
    <x v="182"/>
    <n v="202606"/>
    <n v="51"/>
    <n v="1085442"/>
    <s v="'03814314  "/>
    <s v="'03814314  "/>
    <s v="COL"/>
    <s v="'5943814314753486"/>
    <n v="20260611"/>
    <s v="E20260611132708"/>
    <s v="J18"/>
    <n v="3.84"/>
    <x v="1"/>
    <n v="0"/>
  </r>
  <r>
    <x v="182"/>
    <n v="202606"/>
    <n v="51"/>
    <n v="1085442"/>
    <s v="'03814314  "/>
    <s v="'03814314  "/>
    <s v="CPC"/>
    <s v="'5943814314753486"/>
    <n v="20260611"/>
    <s v="E20260611132708"/>
    <s v="   "/>
    <n v="3.84"/>
    <x v="2"/>
    <n v="0"/>
  </r>
  <r>
    <x v="183"/>
    <n v="202606"/>
    <n v="51"/>
    <n v="1085442"/>
    <s v="'03814314  "/>
    <s v="'03814314  "/>
    <s v="ENV"/>
    <s v="'                "/>
    <n v="20260611"/>
    <s v="E20260611132709"/>
    <s v="J18"/>
    <n v="49.63"/>
    <x v="1"/>
    <n v="16.89"/>
  </r>
  <r>
    <x v="183"/>
    <n v="202606"/>
    <n v="51"/>
    <n v="1085442"/>
    <s v="'03814314  "/>
    <s v="'03814314  "/>
    <s v="COL"/>
    <s v="'7743814314753758"/>
    <n v="20260611"/>
    <s v="E20260611132709"/>
    <s v="J18"/>
    <n v="17.2"/>
    <x v="1"/>
    <n v="0"/>
  </r>
  <r>
    <x v="183"/>
    <n v="202606"/>
    <n v="51"/>
    <n v="1085442"/>
    <s v="'03814314  "/>
    <s v="'03814314  "/>
    <s v="CPC"/>
    <s v="'7743814314753758"/>
    <n v="20260611"/>
    <s v="E20260611132709"/>
    <s v="   "/>
    <n v="17.2"/>
    <x v="2"/>
    <n v="0"/>
  </r>
  <r>
    <x v="183"/>
    <n v="202606"/>
    <n v="51"/>
    <n v="1085442"/>
    <s v="'03814314  "/>
    <s v="'03814314  "/>
    <s v="COL"/>
    <s v="'7743814314753764"/>
    <n v="20260611"/>
    <s v="E20260611132709"/>
    <s v="J18"/>
    <n v="17.399999999999999"/>
    <x v="1"/>
    <n v="0"/>
  </r>
  <r>
    <x v="183"/>
    <n v="202606"/>
    <n v="51"/>
    <n v="1085442"/>
    <s v="'03814314  "/>
    <s v="'03814314  "/>
    <s v="CPC"/>
    <s v="'7743814314753764"/>
    <n v="20260611"/>
    <s v="E20260611132709"/>
    <s v="   "/>
    <n v="17.399999999999999"/>
    <x v="2"/>
    <n v="0"/>
  </r>
  <r>
    <x v="183"/>
    <n v="202606"/>
    <n v="51"/>
    <n v="1085442"/>
    <s v="'03814314  "/>
    <s v="'03814314  "/>
    <s v="CPC"/>
    <s v="'7743814314753764"/>
    <n v="20260611"/>
    <s v="E20260611132709"/>
    <s v="   "/>
    <n v="17.399999999999999"/>
    <x v="3"/>
    <n v="1"/>
  </r>
  <r>
    <x v="183"/>
    <n v="202606"/>
    <n v="51"/>
    <n v="1085442"/>
    <s v="'03814314  "/>
    <s v="'03814314  "/>
    <s v="COL"/>
    <s v="'7743814314753775"/>
    <n v="20260611"/>
    <s v="E20260611132709"/>
    <s v="J18"/>
    <n v="15.03"/>
    <x v="1"/>
    <n v="0"/>
  </r>
  <r>
    <x v="183"/>
    <n v="202606"/>
    <n v="51"/>
    <n v="1085442"/>
    <s v="'03814314  "/>
    <s v="'03814314  "/>
    <s v="CPC"/>
    <s v="'7743814314753775"/>
    <n v="20260611"/>
    <s v="E20260611132709"/>
    <s v="   "/>
    <n v="15.03"/>
    <x v="2"/>
    <n v="0"/>
  </r>
  <r>
    <x v="183"/>
    <n v="202606"/>
    <n v="51"/>
    <n v="1085442"/>
    <s v="'03814314  "/>
    <s v="'03814314  "/>
    <s v="CPC"/>
    <s v="'7743814314753775"/>
    <n v="20260611"/>
    <s v="E20260611132709"/>
    <s v="   "/>
    <n v="15.03"/>
    <x v="3"/>
    <n v="1"/>
  </r>
  <r>
    <x v="184"/>
    <n v="202606"/>
    <n v="51"/>
    <n v="1085442"/>
    <s v="'03814314  "/>
    <s v="'03814314  "/>
    <s v="ENV"/>
    <s v="'                "/>
    <n v="20260611"/>
    <s v="E20260611132710"/>
    <s v="J18"/>
    <n v="5.2"/>
    <x v="1"/>
    <n v="5.45"/>
  </r>
  <r>
    <x v="184"/>
    <n v="202606"/>
    <n v="51"/>
    <n v="1085442"/>
    <s v="'03814314  "/>
    <s v="'03814314  "/>
    <s v="COL"/>
    <s v="'5043814314753715"/>
    <n v="20260611"/>
    <s v="E20260611132710"/>
    <s v="J18"/>
    <n v="5.2"/>
    <x v="1"/>
    <n v="0"/>
  </r>
  <r>
    <x v="184"/>
    <n v="202606"/>
    <n v="51"/>
    <n v="1085442"/>
    <s v="'03814314  "/>
    <s v="'03814314  "/>
    <s v="CPC"/>
    <s v="'5043814314753715"/>
    <n v="20260611"/>
    <s v="E20260611132710"/>
    <s v="   "/>
    <n v="5.2"/>
    <x v="2"/>
    <n v="0"/>
  </r>
  <r>
    <x v="185"/>
    <n v="202606"/>
    <n v="51"/>
    <n v="1085442"/>
    <s v="'03814314  "/>
    <s v="'03814314  "/>
    <s v="ENV"/>
    <s v="'                "/>
    <n v="20260611"/>
    <s v="E20260611132711"/>
    <s v="J18"/>
    <n v="4.01"/>
    <x v="1"/>
    <n v="5.19"/>
  </r>
  <r>
    <x v="185"/>
    <n v="202606"/>
    <n v="51"/>
    <n v="1085442"/>
    <s v="'03814314  "/>
    <s v="'03814314  "/>
    <s v="COL"/>
    <s v="'7643814314753681"/>
    <n v="20260611"/>
    <s v="E20260611132711"/>
    <s v="J18"/>
    <n v="4.01"/>
    <x v="1"/>
    <n v="0"/>
  </r>
  <r>
    <x v="185"/>
    <n v="202606"/>
    <n v="51"/>
    <n v="1085442"/>
    <s v="'03814314  "/>
    <s v="'03814314  "/>
    <s v="CPC"/>
    <s v="'7643814314753681"/>
    <n v="20260611"/>
    <s v="E20260611132711"/>
    <s v="   "/>
    <n v="4.01"/>
    <x v="2"/>
    <n v="0"/>
  </r>
  <r>
    <x v="186"/>
    <n v="202606"/>
    <n v="51"/>
    <n v="1085442"/>
    <s v="'03814314  "/>
    <s v="'03814314  "/>
    <s v="ENV"/>
    <s v="'                "/>
    <n v="20260611"/>
    <s v="E20260611132712"/>
    <s v="J18"/>
    <n v="42.4"/>
    <x v="1"/>
    <n v="15.07"/>
  </r>
  <r>
    <x v="186"/>
    <n v="202606"/>
    <n v="51"/>
    <n v="1085442"/>
    <s v="'03814314  "/>
    <s v="'03814314  "/>
    <s v="COL"/>
    <s v="'8543814314753805"/>
    <n v="20260611"/>
    <s v="E20260611132712"/>
    <s v="J18"/>
    <n v="7.4"/>
    <x v="1"/>
    <n v="0"/>
  </r>
  <r>
    <x v="186"/>
    <n v="202606"/>
    <n v="51"/>
    <n v="1085442"/>
    <s v="'03814314  "/>
    <s v="'03814314  "/>
    <s v="CPC"/>
    <s v="'8543814314753805"/>
    <n v="20260611"/>
    <s v="E20260611132712"/>
    <s v="   "/>
    <n v="7.4"/>
    <x v="2"/>
    <n v="0"/>
  </r>
  <r>
    <x v="186"/>
    <n v="202606"/>
    <n v="51"/>
    <n v="1085442"/>
    <s v="'03814314  "/>
    <s v="'03814314  "/>
    <s v="COL"/>
    <s v="'8543814314753811"/>
    <n v="20260611"/>
    <s v="E20260611132712"/>
    <s v="J18"/>
    <n v="17.600000000000001"/>
    <x v="1"/>
    <n v="0"/>
  </r>
  <r>
    <x v="186"/>
    <n v="202606"/>
    <n v="51"/>
    <n v="1085442"/>
    <s v="'03814314  "/>
    <s v="'03814314  "/>
    <s v="CPC"/>
    <s v="'8543814314753811"/>
    <n v="20260611"/>
    <s v="E20260611132712"/>
    <s v="   "/>
    <n v="17.600000000000001"/>
    <x v="2"/>
    <n v="0"/>
  </r>
  <r>
    <x v="186"/>
    <n v="202606"/>
    <n v="51"/>
    <n v="1085442"/>
    <s v="'03814314  "/>
    <s v="'03814314  "/>
    <s v="CPC"/>
    <s v="'8543814314753811"/>
    <n v="20260611"/>
    <s v="E20260611132712"/>
    <s v="   "/>
    <n v="17.600000000000001"/>
    <x v="3"/>
    <n v="1"/>
  </r>
  <r>
    <x v="186"/>
    <n v="202606"/>
    <n v="51"/>
    <n v="1085442"/>
    <s v="'03814314  "/>
    <s v="'03814314  "/>
    <s v="COL"/>
    <s v="'8543814314753828"/>
    <n v="20260611"/>
    <s v="E20260611132712"/>
    <s v="J18"/>
    <n v="17.399999999999999"/>
    <x v="1"/>
    <n v="0"/>
  </r>
  <r>
    <x v="186"/>
    <n v="202606"/>
    <n v="51"/>
    <n v="1085442"/>
    <s v="'03814314  "/>
    <s v="'03814314  "/>
    <s v="CPC"/>
    <s v="'8543814314753828"/>
    <n v="20260611"/>
    <s v="E20260611132712"/>
    <s v="   "/>
    <n v="17.399999999999999"/>
    <x v="2"/>
    <n v="0"/>
  </r>
  <r>
    <x v="186"/>
    <n v="202606"/>
    <n v="51"/>
    <n v="1085442"/>
    <s v="'03814314  "/>
    <s v="'03814314  "/>
    <s v="CPC"/>
    <s v="'8543814314753828"/>
    <n v="20260611"/>
    <s v="E20260611132712"/>
    <s v="   "/>
    <n v="17.399999999999999"/>
    <x v="3"/>
    <n v="1"/>
  </r>
  <r>
    <x v="187"/>
    <n v="202606"/>
    <n v="51"/>
    <n v="1085442"/>
    <s v="'03814314  "/>
    <s v="'03814314  "/>
    <s v="ENV"/>
    <s v="'                "/>
    <n v="20260611"/>
    <s v="E20260611132713"/>
    <s v="J18"/>
    <n v="23.6"/>
    <x v="1"/>
    <n v="10.130000000000001"/>
  </r>
  <r>
    <x v="187"/>
    <n v="202606"/>
    <n v="51"/>
    <n v="1085442"/>
    <s v="'03814314  "/>
    <s v="'03814314  "/>
    <s v="COL"/>
    <s v="'1743814314753645"/>
    <n v="20260611"/>
    <s v="E20260611132713"/>
    <s v="J18"/>
    <n v="11.7"/>
    <x v="1"/>
    <n v="0"/>
  </r>
  <r>
    <x v="187"/>
    <n v="202606"/>
    <n v="51"/>
    <n v="1085442"/>
    <s v="'03814314  "/>
    <s v="'03814314  "/>
    <s v="CPC"/>
    <s v="'1743814314753645"/>
    <n v="20260611"/>
    <s v="E20260611132713"/>
    <s v="   "/>
    <n v="11.7"/>
    <x v="2"/>
    <n v="0"/>
  </r>
  <r>
    <x v="187"/>
    <n v="202606"/>
    <n v="51"/>
    <n v="1085442"/>
    <s v="'03814314  "/>
    <s v="'03814314  "/>
    <s v="COL"/>
    <s v="'1743814314753657"/>
    <n v="20260611"/>
    <s v="E20260611132713"/>
    <s v="J18"/>
    <n v="11.9"/>
    <x v="1"/>
    <n v="0"/>
  </r>
  <r>
    <x v="187"/>
    <n v="202606"/>
    <n v="51"/>
    <n v="1085442"/>
    <s v="'03814314  "/>
    <s v="'03814314  "/>
    <s v="CPC"/>
    <s v="'1743814314753657"/>
    <n v="20260611"/>
    <s v="E20260611132713"/>
    <s v="   "/>
    <n v="11.9"/>
    <x v="2"/>
    <n v="0"/>
  </r>
  <r>
    <x v="187"/>
    <n v="202606"/>
    <n v="51"/>
    <n v="1085442"/>
    <s v="'03814314  "/>
    <s v="'03814314  "/>
    <s v="CPC"/>
    <s v="'1743814314753657"/>
    <n v="20260611"/>
    <s v="E20260611132713"/>
    <s v="   "/>
    <n v="11.9"/>
    <x v="3"/>
    <n v="1"/>
  </r>
  <r>
    <x v="188"/>
    <n v="202606"/>
    <n v="51"/>
    <n v="1085442"/>
    <s v="'03814314  "/>
    <s v="'03814314  "/>
    <s v="ENV"/>
    <s v="'                "/>
    <n v="20260611"/>
    <s v="E20260611132714"/>
    <s v="J18"/>
    <n v="3.6"/>
    <x v="1"/>
    <n v="4.93"/>
  </r>
  <r>
    <x v="188"/>
    <n v="202606"/>
    <n v="51"/>
    <n v="1085442"/>
    <s v="'03814314  "/>
    <s v="'03814314  "/>
    <s v="COL"/>
    <s v="'8343814314753443"/>
    <n v="20260611"/>
    <s v="E20260611132714"/>
    <s v="J18"/>
    <n v="3.6"/>
    <x v="1"/>
    <n v="0"/>
  </r>
  <r>
    <x v="188"/>
    <n v="202606"/>
    <n v="51"/>
    <n v="1085442"/>
    <s v="'03814314  "/>
    <s v="'03814314  "/>
    <s v="CPC"/>
    <s v="'8343814314753443"/>
    <n v="20260611"/>
    <s v="E20260611132714"/>
    <s v="   "/>
    <n v="3.6"/>
    <x v="2"/>
    <n v="0"/>
  </r>
  <r>
    <x v="189"/>
    <n v="202606"/>
    <n v="51"/>
    <n v="1085442"/>
    <s v="'03814314  "/>
    <s v="'03814314  "/>
    <s v="ENV"/>
    <s v="'                "/>
    <n v="20260611"/>
    <s v="E20260611132715"/>
    <s v="J18"/>
    <n v="2.9"/>
    <x v="1"/>
    <n v="4.67"/>
  </r>
  <r>
    <x v="189"/>
    <n v="202606"/>
    <n v="51"/>
    <n v="1085442"/>
    <s v="'03814314  "/>
    <s v="'03814314  "/>
    <s v="COL"/>
    <s v="'7543814314753701"/>
    <n v="20260611"/>
    <s v="E20260611132715"/>
    <s v="J18"/>
    <n v="2.9"/>
    <x v="1"/>
    <n v="0"/>
  </r>
  <r>
    <x v="189"/>
    <n v="202606"/>
    <n v="51"/>
    <n v="1085442"/>
    <s v="'03814314  "/>
    <s v="'03814314  "/>
    <s v="CPC"/>
    <s v="'7543814314753701"/>
    <n v="20260611"/>
    <s v="E20260611132715"/>
    <s v="   "/>
    <n v="2.9"/>
    <x v="2"/>
    <n v="0"/>
  </r>
  <r>
    <x v="190"/>
    <n v="202606"/>
    <n v="51"/>
    <n v="1085442"/>
    <s v="'03814314  "/>
    <s v="'03814314  "/>
    <s v="ENV"/>
    <s v="'                "/>
    <n v="20260611"/>
    <s v="E20260611132716"/>
    <s v="J18"/>
    <n v="81.760000000000005"/>
    <x v="1"/>
    <n v="25.21"/>
  </r>
  <r>
    <x v="190"/>
    <n v="202606"/>
    <n v="51"/>
    <n v="1085442"/>
    <s v="'03814314  "/>
    <s v="'03814314  "/>
    <s v="COL"/>
    <s v="'9343814314753495"/>
    <n v="20260611"/>
    <s v="E20260611132716"/>
    <s v="J18"/>
    <n v="12.02"/>
    <x v="1"/>
    <n v="0"/>
  </r>
  <r>
    <x v="190"/>
    <n v="202606"/>
    <n v="51"/>
    <n v="1085442"/>
    <s v="'03814314  "/>
    <s v="'03814314  "/>
    <s v="CPC"/>
    <s v="'9343814314753495"/>
    <n v="20260611"/>
    <s v="E20260611132716"/>
    <s v="   "/>
    <n v="12.02"/>
    <x v="2"/>
    <n v="0"/>
  </r>
  <r>
    <x v="190"/>
    <n v="202606"/>
    <n v="51"/>
    <n v="1085442"/>
    <s v="'03814314  "/>
    <s v="'03814314  "/>
    <s v="COL"/>
    <s v="'9343814314753501"/>
    <n v="20260611"/>
    <s v="E20260611132716"/>
    <s v="J18"/>
    <n v="17.3"/>
    <x v="1"/>
    <n v="0"/>
  </r>
  <r>
    <x v="190"/>
    <n v="202606"/>
    <n v="51"/>
    <n v="1085442"/>
    <s v="'03814314  "/>
    <s v="'03814314  "/>
    <s v="CPC"/>
    <s v="'9343814314753501"/>
    <n v="20260611"/>
    <s v="E20260611132716"/>
    <s v="   "/>
    <n v="17.3"/>
    <x v="2"/>
    <n v="0"/>
  </r>
  <r>
    <x v="190"/>
    <n v="202606"/>
    <n v="51"/>
    <n v="1085442"/>
    <s v="'03814314  "/>
    <s v="'03814314  "/>
    <s v="CPC"/>
    <s v="'9343814314753501"/>
    <n v="20260611"/>
    <s v="E20260611132716"/>
    <s v="   "/>
    <n v="17.3"/>
    <x v="3"/>
    <n v="1"/>
  </r>
  <r>
    <x v="190"/>
    <n v="202606"/>
    <n v="51"/>
    <n v="1085442"/>
    <s v="'03814314  "/>
    <s v="'03814314  "/>
    <s v="COL"/>
    <s v="'9343814314753518"/>
    <n v="20260611"/>
    <s v="E20260611132716"/>
    <s v="J18"/>
    <n v="17.2"/>
    <x v="1"/>
    <n v="0"/>
  </r>
  <r>
    <x v="190"/>
    <n v="202606"/>
    <n v="51"/>
    <n v="1085442"/>
    <s v="'03814314  "/>
    <s v="'03814314  "/>
    <s v="CPC"/>
    <s v="'9343814314753518"/>
    <n v="20260611"/>
    <s v="E20260611132716"/>
    <s v="   "/>
    <n v="17.2"/>
    <x v="2"/>
    <n v="0"/>
  </r>
  <r>
    <x v="190"/>
    <n v="202606"/>
    <n v="51"/>
    <n v="1085442"/>
    <s v="'03814314  "/>
    <s v="'03814314  "/>
    <s v="CPC"/>
    <s v="'9343814314753518"/>
    <n v="20260611"/>
    <s v="E20260611132716"/>
    <s v="   "/>
    <n v="17.2"/>
    <x v="3"/>
    <n v="1"/>
  </r>
  <r>
    <x v="190"/>
    <n v="202606"/>
    <n v="51"/>
    <n v="1085442"/>
    <s v="'03814314  "/>
    <s v="'03814314  "/>
    <s v="COL"/>
    <s v="'9343814314753524"/>
    <n v="20260611"/>
    <s v="E20260611132716"/>
    <s v="J18"/>
    <n v="18.04"/>
    <x v="1"/>
    <n v="0"/>
  </r>
  <r>
    <x v="190"/>
    <n v="202606"/>
    <n v="51"/>
    <n v="1085442"/>
    <s v="'03814314  "/>
    <s v="'03814314  "/>
    <s v="CPC"/>
    <s v="'9343814314753524"/>
    <n v="20260611"/>
    <s v="E20260611132716"/>
    <s v="   "/>
    <n v="18.04"/>
    <x v="2"/>
    <n v="0"/>
  </r>
  <r>
    <x v="190"/>
    <n v="202606"/>
    <n v="51"/>
    <n v="1085442"/>
    <s v="'03814314  "/>
    <s v="'03814314  "/>
    <s v="CPC"/>
    <s v="'9343814314753524"/>
    <n v="20260611"/>
    <s v="E20260611132716"/>
    <s v="   "/>
    <n v="18.04"/>
    <x v="3"/>
    <n v="1"/>
  </r>
  <r>
    <x v="190"/>
    <n v="202606"/>
    <n v="51"/>
    <n v="1085442"/>
    <s v="'03814314  "/>
    <s v="'03814314  "/>
    <s v="COL"/>
    <s v="'9343814314753535"/>
    <n v="20260611"/>
    <s v="E20260611132716"/>
    <s v="J18"/>
    <n v="17.2"/>
    <x v="1"/>
    <n v="0"/>
  </r>
  <r>
    <x v="190"/>
    <n v="202606"/>
    <n v="51"/>
    <n v="1085442"/>
    <s v="'03814314  "/>
    <s v="'03814314  "/>
    <s v="CPC"/>
    <s v="'9343814314753535"/>
    <n v="20260611"/>
    <s v="E20260611132716"/>
    <s v="   "/>
    <n v="17.2"/>
    <x v="2"/>
    <n v="0"/>
  </r>
  <r>
    <x v="190"/>
    <n v="202606"/>
    <n v="51"/>
    <n v="1085442"/>
    <s v="'03814314  "/>
    <s v="'03814314  "/>
    <s v="CPC"/>
    <s v="'9343814314753535"/>
    <n v="20260611"/>
    <s v="E20260611132716"/>
    <s v="   "/>
    <n v="17.2"/>
    <x v="3"/>
    <n v="1"/>
  </r>
  <r>
    <x v="191"/>
    <n v="202606"/>
    <n v="51"/>
    <n v="1085442"/>
    <s v="'03814314  "/>
    <s v="'03814314  "/>
    <s v="ENV"/>
    <s v="'                "/>
    <n v="20260611"/>
    <s v="E20260611132717"/>
    <s v="J18"/>
    <n v="2.9"/>
    <x v="1"/>
    <n v="4.67"/>
  </r>
  <r>
    <x v="191"/>
    <n v="202606"/>
    <n v="51"/>
    <n v="1085442"/>
    <s v="'03814314  "/>
    <s v="'03814314  "/>
    <s v="COL"/>
    <s v="'7143814314753691"/>
    <n v="20260611"/>
    <s v="E20260611132717"/>
    <s v="J18"/>
    <n v="2.9"/>
    <x v="1"/>
    <n v="0"/>
  </r>
  <r>
    <x v="191"/>
    <n v="202606"/>
    <n v="51"/>
    <n v="1085442"/>
    <s v="'03814314  "/>
    <s v="'03814314  "/>
    <s v="CPC"/>
    <s v="'7143814314753691"/>
    <n v="20260611"/>
    <s v="E20260611132717"/>
    <s v="   "/>
    <n v="2.9"/>
    <x v="2"/>
    <n v="0"/>
  </r>
  <r>
    <x v="192"/>
    <n v="202606"/>
    <n v="51"/>
    <n v="1085442"/>
    <s v="'03814314  "/>
    <s v="'03814314  "/>
    <s v="ENV"/>
    <s v="'                "/>
    <n v="20260611"/>
    <s v="E20260611132718"/>
    <s v="J18"/>
    <n v="18.100000000000001"/>
    <x v="1"/>
    <n v="8.83"/>
  </r>
  <r>
    <x v="192"/>
    <n v="202606"/>
    <n v="51"/>
    <n v="1085442"/>
    <s v="'03814314  "/>
    <s v="'03814314  "/>
    <s v="COL"/>
    <s v="'7343814314753638"/>
    <n v="20260611"/>
    <s v="E20260611132718"/>
    <s v="J18"/>
    <n v="18.100000000000001"/>
    <x v="1"/>
    <n v="0"/>
  </r>
  <r>
    <x v="192"/>
    <n v="202606"/>
    <n v="51"/>
    <n v="1085442"/>
    <s v="'03814314  "/>
    <s v="'03814314  "/>
    <s v="CPC"/>
    <s v="'7343814314753638"/>
    <n v="20260611"/>
    <s v="E20260611132718"/>
    <s v="   "/>
    <n v="18.100000000000001"/>
    <x v="2"/>
    <n v="0"/>
  </r>
  <r>
    <x v="193"/>
    <n v="202606"/>
    <n v="51"/>
    <n v="1085442"/>
    <s v="'03814314  "/>
    <s v="'03814314  "/>
    <s v="ENV"/>
    <s v="'                "/>
    <n v="20260611"/>
    <s v="E20260611132719"/>
    <s v="J18"/>
    <n v="29.6"/>
    <x v="1"/>
    <n v="11.69"/>
  </r>
  <r>
    <x v="193"/>
    <n v="202606"/>
    <n v="51"/>
    <n v="1085442"/>
    <s v="'03814314  "/>
    <s v="'03814314  "/>
    <s v="COL"/>
    <s v="'7143814314753587"/>
    <n v="20260611"/>
    <s v="E20260611132719"/>
    <s v="J18"/>
    <n v="16.8"/>
    <x v="1"/>
    <n v="0"/>
  </r>
  <r>
    <x v="193"/>
    <n v="202606"/>
    <n v="51"/>
    <n v="1085442"/>
    <s v="'03814314  "/>
    <s v="'03814314  "/>
    <s v="CPC"/>
    <s v="'7143814314753587"/>
    <n v="20260611"/>
    <s v="E20260611132719"/>
    <s v="   "/>
    <n v="16.8"/>
    <x v="2"/>
    <n v="0"/>
  </r>
  <r>
    <x v="193"/>
    <n v="202606"/>
    <n v="51"/>
    <n v="1085442"/>
    <s v="'03814314  "/>
    <s v="'03814314  "/>
    <s v="COL"/>
    <s v="'7143814314753593"/>
    <n v="20260611"/>
    <s v="E20260611132719"/>
    <s v="J18"/>
    <n v="12.8"/>
    <x v="1"/>
    <n v="0"/>
  </r>
  <r>
    <x v="193"/>
    <n v="202606"/>
    <n v="51"/>
    <n v="1085442"/>
    <s v="'03814314  "/>
    <s v="'03814314  "/>
    <s v="CPC"/>
    <s v="'7143814314753593"/>
    <n v="20260611"/>
    <s v="E20260611132719"/>
    <s v="   "/>
    <n v="12.8"/>
    <x v="2"/>
    <n v="0"/>
  </r>
  <r>
    <x v="193"/>
    <n v="202606"/>
    <n v="51"/>
    <n v="1085442"/>
    <s v="'03814314  "/>
    <s v="'03814314  "/>
    <s v="CPC"/>
    <s v="'7143814314753593"/>
    <n v="20260611"/>
    <s v="E20260611132719"/>
    <s v="   "/>
    <n v="12.8"/>
    <x v="3"/>
    <n v="1"/>
  </r>
  <r>
    <x v="194"/>
    <n v="202606"/>
    <n v="51"/>
    <n v="1085442"/>
    <s v="'03814314  "/>
    <s v="'03814314  "/>
    <s v="ENV"/>
    <s v="'                "/>
    <n v="20260611"/>
    <s v="E20260611132720"/>
    <s v="J18"/>
    <n v="30.24"/>
    <x v="1"/>
    <n v="11.95"/>
  </r>
  <r>
    <x v="194"/>
    <n v="202606"/>
    <n v="51"/>
    <n v="1085442"/>
    <s v="'03814314  "/>
    <s v="'03814314  "/>
    <s v="COL"/>
    <s v="'3843814314753724"/>
    <n v="20260611"/>
    <s v="E20260611132720"/>
    <s v="J18"/>
    <n v="17.54"/>
    <x v="1"/>
    <n v="0"/>
  </r>
  <r>
    <x v="194"/>
    <n v="202606"/>
    <n v="51"/>
    <n v="1085442"/>
    <s v="'03814314  "/>
    <s v="'03814314  "/>
    <s v="CPC"/>
    <s v="'3843814314753724"/>
    <n v="20260611"/>
    <s v="E20260611132720"/>
    <s v="   "/>
    <n v="17.54"/>
    <x v="2"/>
    <n v="0"/>
  </r>
  <r>
    <x v="194"/>
    <n v="202606"/>
    <n v="51"/>
    <n v="1085442"/>
    <s v="'03814314  "/>
    <s v="'03814314  "/>
    <s v="COL"/>
    <s v="'3843814314753735"/>
    <n v="20260611"/>
    <s v="E20260611132720"/>
    <s v="J18"/>
    <n v="12.7"/>
    <x v="1"/>
    <n v="0"/>
  </r>
  <r>
    <x v="194"/>
    <n v="202606"/>
    <n v="51"/>
    <n v="1085442"/>
    <s v="'03814314  "/>
    <s v="'03814314  "/>
    <s v="CPC"/>
    <s v="'3843814314753735"/>
    <n v="20260611"/>
    <s v="E20260611132720"/>
    <s v="   "/>
    <n v="12.7"/>
    <x v="2"/>
    <n v="0"/>
  </r>
  <r>
    <x v="194"/>
    <n v="202606"/>
    <n v="51"/>
    <n v="1085442"/>
    <s v="'03814314  "/>
    <s v="'03814314  "/>
    <s v="CPC"/>
    <s v="'3843814314753735"/>
    <n v="20260611"/>
    <s v="E20260611132720"/>
    <s v="   "/>
    <n v="12.7"/>
    <x v="3"/>
    <n v="1"/>
  </r>
  <r>
    <x v="195"/>
    <n v="202606"/>
    <n v="51"/>
    <n v="1085442"/>
    <s v="'03814314  "/>
    <s v="'03814314  "/>
    <s v="ENV"/>
    <s v="'                "/>
    <n v="20260611"/>
    <s v="E20260611132721"/>
    <s v="J18"/>
    <n v="17.899999999999999"/>
    <x v="1"/>
    <n v="8.57"/>
  </r>
  <r>
    <x v="195"/>
    <n v="202606"/>
    <n v="51"/>
    <n v="1085442"/>
    <s v="'03814314  "/>
    <s v="'03814314  "/>
    <s v="COL"/>
    <s v="'0743814314753616"/>
    <n v="20260611"/>
    <s v="E20260611132721"/>
    <s v="J18"/>
    <n v="8.3000000000000007"/>
    <x v="1"/>
    <n v="0"/>
  </r>
  <r>
    <x v="195"/>
    <n v="202606"/>
    <n v="51"/>
    <n v="1085442"/>
    <s v="'03814314  "/>
    <s v="'03814314  "/>
    <s v="CPC"/>
    <s v="'0743814314753616"/>
    <n v="20260611"/>
    <s v="E20260611132721"/>
    <s v="   "/>
    <n v="8.3000000000000007"/>
    <x v="2"/>
    <n v="0"/>
  </r>
  <r>
    <x v="195"/>
    <n v="202606"/>
    <n v="51"/>
    <n v="1085442"/>
    <s v="'03814314  "/>
    <s v="'03814314  "/>
    <s v="COL"/>
    <s v="'0743814314753622"/>
    <n v="20260611"/>
    <s v="E20260611132721"/>
    <s v="J18"/>
    <n v="9.6"/>
    <x v="1"/>
    <n v="0"/>
  </r>
  <r>
    <x v="195"/>
    <n v="202606"/>
    <n v="51"/>
    <n v="1085442"/>
    <s v="'03814314  "/>
    <s v="'03814314  "/>
    <s v="CPC"/>
    <s v="'0743814314753622"/>
    <n v="20260611"/>
    <s v="E20260611132721"/>
    <s v="   "/>
    <n v="9.6"/>
    <x v="2"/>
    <n v="0"/>
  </r>
  <r>
    <x v="195"/>
    <n v="202606"/>
    <n v="51"/>
    <n v="1085442"/>
    <s v="'03814314  "/>
    <s v="'03814314  "/>
    <s v="CPC"/>
    <s v="'0743814314753622"/>
    <n v="20260611"/>
    <s v="E20260611132721"/>
    <s v="   "/>
    <n v="9.6"/>
    <x v="3"/>
    <n v="1"/>
  </r>
  <r>
    <x v="196"/>
    <n v="202606"/>
    <n v="51"/>
    <n v="1085442"/>
    <s v="'03814314  "/>
    <s v="'03814314  "/>
    <s v="ENV"/>
    <s v="'                "/>
    <n v="20260611"/>
    <s v="E20260611132722"/>
    <s v="J18"/>
    <n v="4.5"/>
    <x v="1"/>
    <n v="5.19"/>
  </r>
  <r>
    <x v="196"/>
    <n v="202606"/>
    <n v="51"/>
    <n v="1085442"/>
    <s v="'03814314  "/>
    <s v="'03814314  "/>
    <s v="COL"/>
    <s v="'7543814314753471"/>
    <n v="20260611"/>
    <s v="E20260611132722"/>
    <s v="J18"/>
    <n v="4.5"/>
    <x v="1"/>
    <n v="0"/>
  </r>
  <r>
    <x v="196"/>
    <n v="202606"/>
    <n v="51"/>
    <n v="1085442"/>
    <s v="'03814314  "/>
    <s v="'03814314  "/>
    <s v="CPC"/>
    <s v="'7543814314753471"/>
    <n v="20260611"/>
    <s v="E20260611132722"/>
    <s v="   "/>
    <n v="4.5"/>
    <x v="2"/>
    <n v="0"/>
  </r>
  <r>
    <x v="197"/>
    <n v="202606"/>
    <n v="51"/>
    <n v="1085442"/>
    <s v="'03814314  "/>
    <s v="'03814314  "/>
    <s v="ENV"/>
    <s v="'                "/>
    <n v="20260611"/>
    <s v="E20260611209679"/>
    <s v="J13"/>
    <n v="5.85"/>
    <x v="1"/>
    <n v="6.91"/>
  </r>
  <r>
    <x v="197"/>
    <n v="202606"/>
    <n v="51"/>
    <n v="1085442"/>
    <s v="'03814314  "/>
    <s v="'03814314  "/>
    <s v="COL"/>
    <s v="'3543814314753745"/>
    <n v="20260611"/>
    <s v="E20260611209679"/>
    <s v="J13"/>
    <n v="5.85"/>
    <x v="1"/>
    <n v="0"/>
  </r>
  <r>
    <x v="197"/>
    <n v="202606"/>
    <n v="51"/>
    <n v="1085442"/>
    <s v="'03814314  "/>
    <s v="'03814314  "/>
    <s v="CPC"/>
    <s v="'3543814314753745"/>
    <n v="20260611"/>
    <s v="E20260611209679"/>
    <s v="   "/>
    <n v="5.85"/>
    <x v="7"/>
    <n v="0.8"/>
  </r>
  <r>
    <x v="197"/>
    <n v="202606"/>
    <n v="51"/>
    <n v="1085442"/>
    <s v="'03814314  "/>
    <s v="'03814314  "/>
    <s v="CPC"/>
    <s v="'3543814314753745"/>
    <n v="20260611"/>
    <s v="E20260611209679"/>
    <s v="   "/>
    <n v="5.85"/>
    <x v="2"/>
    <n v="0"/>
  </r>
  <r>
    <x v="198"/>
    <n v="202606"/>
    <n v="51"/>
    <n v="1085442"/>
    <s v="'03814314  "/>
    <s v="'03814314  "/>
    <s v="ENV"/>
    <s v="'                "/>
    <n v="20260611"/>
    <s v="E20260611211995"/>
    <s v="J18"/>
    <n v="18"/>
    <x v="1"/>
    <n v="8.57"/>
  </r>
  <r>
    <x v="198"/>
    <n v="202606"/>
    <n v="51"/>
    <n v="1085442"/>
    <s v="'03814314  "/>
    <s v="'03814314  "/>
    <s v="COL"/>
    <s v="'1843814314753838"/>
    <n v="20260611"/>
    <s v="E20260611211995"/>
    <s v="J18"/>
    <n v="8.9"/>
    <x v="1"/>
    <n v="0"/>
  </r>
  <r>
    <x v="198"/>
    <n v="202606"/>
    <n v="51"/>
    <n v="1085442"/>
    <s v="'03814314  "/>
    <s v="'03814314  "/>
    <s v="CPC"/>
    <s v="'1843814314753838"/>
    <n v="20260611"/>
    <s v="E20260611211995"/>
    <s v="   "/>
    <n v="8.9"/>
    <x v="2"/>
    <n v="0"/>
  </r>
  <r>
    <x v="198"/>
    <n v="202606"/>
    <n v="51"/>
    <n v="1085442"/>
    <s v="'03814314  "/>
    <s v="'03814314  "/>
    <s v="COL"/>
    <s v="'1843814314753844"/>
    <n v="20260611"/>
    <s v="E20260611211995"/>
    <s v="J18"/>
    <n v="9.1"/>
    <x v="1"/>
    <n v="0"/>
  </r>
  <r>
    <x v="198"/>
    <n v="202606"/>
    <n v="51"/>
    <n v="1085442"/>
    <s v="'03814314  "/>
    <s v="'03814314  "/>
    <s v="CPC"/>
    <s v="'1843814314753844"/>
    <n v="20260611"/>
    <s v="E20260611211995"/>
    <s v="   "/>
    <n v="9.1"/>
    <x v="2"/>
    <n v="0"/>
  </r>
  <r>
    <x v="198"/>
    <n v="202606"/>
    <n v="51"/>
    <n v="1085442"/>
    <s v="'03814314  "/>
    <s v="'03814314  "/>
    <s v="CPC"/>
    <s v="'1843814314753844"/>
    <n v="20260611"/>
    <s v="E20260611211995"/>
    <s v="   "/>
    <n v="9.1"/>
    <x v="3"/>
    <n v="1"/>
  </r>
  <r>
    <x v="199"/>
    <n v="202606"/>
    <n v="51"/>
    <n v="1085442"/>
    <s v="'03814314  "/>
    <s v="'03814314  "/>
    <s v="ENV"/>
    <s v="'                "/>
    <n v="20260612"/>
    <s v="E20260612292179"/>
    <s v="J18"/>
    <n v="3.2"/>
    <x v="1"/>
    <n v="4.93"/>
  </r>
  <r>
    <x v="199"/>
    <n v="202606"/>
    <n v="51"/>
    <n v="1085442"/>
    <s v="'03814314  "/>
    <s v="'03814314  "/>
    <s v="COL"/>
    <s v="'7843814314753899"/>
    <n v="20260612"/>
    <s v="E20260612292179"/>
    <s v="J18"/>
    <n v="3.2"/>
    <x v="1"/>
    <n v="0"/>
  </r>
  <r>
    <x v="199"/>
    <n v="202606"/>
    <n v="51"/>
    <n v="1085442"/>
    <s v="'03814314  "/>
    <s v="'03814314  "/>
    <s v="CPC"/>
    <s v="'7843814314753899"/>
    <n v="20260612"/>
    <s v="E20260612292179"/>
    <s v="   "/>
    <n v="3.2"/>
    <x v="2"/>
    <n v="0"/>
  </r>
  <r>
    <x v="200"/>
    <n v="202606"/>
    <n v="51"/>
    <n v="1085442"/>
    <s v="'03814314  "/>
    <s v="'03814314  "/>
    <s v="ENV"/>
    <s v="'                "/>
    <n v="20260612"/>
    <s v="E20260612292180"/>
    <s v="J18"/>
    <n v="4.2"/>
    <x v="1"/>
    <n v="5.19"/>
  </r>
  <r>
    <x v="200"/>
    <n v="202606"/>
    <n v="51"/>
    <n v="1085442"/>
    <s v="'03814314  "/>
    <s v="'03814314  "/>
    <s v="CPE"/>
    <s v="'                "/>
    <n v="20260612"/>
    <s v="E20260612292180"/>
    <s v="   "/>
    <n v="0"/>
    <x v="6"/>
    <n v="0"/>
  </r>
  <r>
    <x v="200"/>
    <n v="202606"/>
    <n v="51"/>
    <n v="1085442"/>
    <s v="'03814314  "/>
    <s v="'03814314  "/>
    <s v="COL"/>
    <s v="'1843814314753855"/>
    <n v="20260612"/>
    <s v="E20260612292180"/>
    <s v="J18"/>
    <n v="4.2"/>
    <x v="1"/>
    <n v="0"/>
  </r>
  <r>
    <x v="200"/>
    <n v="202606"/>
    <n v="51"/>
    <n v="1085442"/>
    <s v="'03814314  "/>
    <s v="'03814314  "/>
    <s v="CPC"/>
    <s v="'1843814314753855"/>
    <n v="20260612"/>
    <s v="E20260612292180"/>
    <s v="   "/>
    <n v="4.2"/>
    <x v="2"/>
    <n v="0"/>
  </r>
  <r>
    <x v="201"/>
    <n v="202606"/>
    <n v="51"/>
    <n v="1085442"/>
    <s v="'03814314  "/>
    <s v="'03814314  "/>
    <s v="ENV"/>
    <s v="'                "/>
    <n v="20260612"/>
    <s v="E20260612292181"/>
    <s v="J18"/>
    <n v="4.01"/>
    <x v="1"/>
    <n v="5.19"/>
  </r>
  <r>
    <x v="201"/>
    <n v="202606"/>
    <n v="51"/>
    <n v="1085442"/>
    <s v="'03814314  "/>
    <s v="'03814314  "/>
    <s v="COL"/>
    <s v="'4243814314753876"/>
    <n v="20260612"/>
    <s v="E20260612292181"/>
    <s v="J18"/>
    <n v="4.01"/>
    <x v="1"/>
    <n v="0"/>
  </r>
  <r>
    <x v="201"/>
    <n v="202606"/>
    <n v="51"/>
    <n v="1085442"/>
    <s v="'03814314  "/>
    <s v="'03814314  "/>
    <s v="CPC"/>
    <s v="'4243814314753876"/>
    <n v="20260612"/>
    <s v="E20260612292181"/>
    <s v="   "/>
    <n v="4.01"/>
    <x v="2"/>
    <n v="0"/>
  </r>
  <r>
    <x v="202"/>
    <n v="202606"/>
    <n v="51"/>
    <n v="1085442"/>
    <s v="'03814314  "/>
    <s v="'03814314  "/>
    <s v="ENV"/>
    <s v="'                "/>
    <n v="20260612"/>
    <s v="E20260612292183"/>
    <s v="J18"/>
    <n v="18.399999999999999"/>
    <x v="1"/>
    <n v="8.83"/>
  </r>
  <r>
    <x v="202"/>
    <n v="202606"/>
    <n v="51"/>
    <n v="1085442"/>
    <s v="'03814314  "/>
    <s v="'03814314  "/>
    <s v="COL"/>
    <s v="'3843814314753908"/>
    <n v="20260612"/>
    <s v="E20260612292183"/>
    <s v="J18"/>
    <n v="18.399999999999999"/>
    <x v="1"/>
    <n v="0"/>
  </r>
  <r>
    <x v="202"/>
    <n v="202606"/>
    <n v="51"/>
    <n v="1085442"/>
    <s v="'03814314  "/>
    <s v="'03814314  "/>
    <s v="CPC"/>
    <s v="'3843814314753908"/>
    <n v="20260612"/>
    <s v="E20260612292183"/>
    <s v="   "/>
    <n v="18.399999999999999"/>
    <x v="2"/>
    <n v="0"/>
  </r>
  <r>
    <x v="203"/>
    <n v="202606"/>
    <n v="51"/>
    <n v="1085442"/>
    <s v="'03814314  "/>
    <s v="'03814314  "/>
    <s v="ENV"/>
    <s v="'                "/>
    <n v="20260612"/>
    <s v="E20260612292184"/>
    <s v="J18"/>
    <n v="16.899999999999999"/>
    <x v="1"/>
    <n v="8.31"/>
  </r>
  <r>
    <x v="203"/>
    <n v="202606"/>
    <n v="51"/>
    <n v="1085442"/>
    <s v="'03814314  "/>
    <s v="'03814314  "/>
    <s v="COL"/>
    <s v="'6843814314753915"/>
    <n v="20260612"/>
    <s v="E20260612292184"/>
    <s v="J18"/>
    <n v="7.3"/>
    <x v="1"/>
    <n v="0"/>
  </r>
  <r>
    <x v="203"/>
    <n v="202606"/>
    <n v="51"/>
    <n v="1085442"/>
    <s v="'03814314  "/>
    <s v="'03814314  "/>
    <s v="CPC"/>
    <s v="'6843814314753915"/>
    <n v="20260612"/>
    <s v="E20260612292184"/>
    <s v="   "/>
    <n v="7.3"/>
    <x v="2"/>
    <n v="0"/>
  </r>
  <r>
    <x v="203"/>
    <n v="202606"/>
    <n v="51"/>
    <n v="1085442"/>
    <s v="'03814314  "/>
    <s v="'03814314  "/>
    <s v="COL"/>
    <s v="'6843814314753927"/>
    <n v="20260612"/>
    <s v="E20260612292184"/>
    <s v="J18"/>
    <n v="9.6"/>
    <x v="1"/>
    <n v="0"/>
  </r>
  <r>
    <x v="203"/>
    <n v="202606"/>
    <n v="51"/>
    <n v="1085442"/>
    <s v="'03814314  "/>
    <s v="'03814314  "/>
    <s v="CPC"/>
    <s v="'6843814314753927"/>
    <n v="20260612"/>
    <s v="E20260612292184"/>
    <s v="   "/>
    <n v="9.6"/>
    <x v="2"/>
    <n v="0"/>
  </r>
  <r>
    <x v="203"/>
    <n v="202606"/>
    <n v="51"/>
    <n v="1085442"/>
    <s v="'03814314  "/>
    <s v="'03814314  "/>
    <s v="CPC"/>
    <s v="'6843814314753927"/>
    <n v="20260612"/>
    <s v="E20260612292184"/>
    <s v="   "/>
    <n v="9.6"/>
    <x v="3"/>
    <n v="1"/>
  </r>
  <r>
    <x v="204"/>
    <n v="202606"/>
    <n v="51"/>
    <n v="1085442"/>
    <s v="'03814314  "/>
    <s v="'03814314  "/>
    <s v="ENV"/>
    <s v="'                "/>
    <n v="20260612"/>
    <s v="E20260612356780"/>
    <s v="J18"/>
    <n v="37.74"/>
    <x v="1"/>
    <n v="13.77"/>
  </r>
  <r>
    <x v="204"/>
    <n v="202606"/>
    <n v="51"/>
    <n v="1085442"/>
    <s v="'03814314  "/>
    <s v="'03814314  "/>
    <s v="COL"/>
    <s v="'5943814314753941"/>
    <n v="20260612"/>
    <s v="E20260612356780"/>
    <s v="J18"/>
    <n v="2"/>
    <x v="1"/>
    <n v="0"/>
  </r>
  <r>
    <x v="204"/>
    <n v="202606"/>
    <n v="51"/>
    <n v="1085442"/>
    <s v="'03814314  "/>
    <s v="'03814314  "/>
    <s v="CPC"/>
    <s v="'5943814314753941"/>
    <n v="20260612"/>
    <s v="E20260612356780"/>
    <s v="   "/>
    <n v="2"/>
    <x v="2"/>
    <n v="0"/>
  </r>
  <r>
    <x v="204"/>
    <n v="202606"/>
    <n v="51"/>
    <n v="1085442"/>
    <s v="'03814314  "/>
    <s v="'03814314  "/>
    <s v="COL"/>
    <s v="'5943814314753958"/>
    <n v="20260612"/>
    <s v="E20260612356780"/>
    <s v="J18"/>
    <n v="17.7"/>
    <x v="1"/>
    <n v="0"/>
  </r>
  <r>
    <x v="204"/>
    <n v="202606"/>
    <n v="51"/>
    <n v="1085442"/>
    <s v="'03814314  "/>
    <s v="'03814314  "/>
    <s v="CPC"/>
    <s v="'5943814314753958"/>
    <n v="20260612"/>
    <s v="E20260612356780"/>
    <s v="   "/>
    <n v="17.7"/>
    <x v="2"/>
    <n v="0"/>
  </r>
  <r>
    <x v="204"/>
    <n v="202606"/>
    <n v="51"/>
    <n v="1085442"/>
    <s v="'03814314  "/>
    <s v="'03814314  "/>
    <s v="CPC"/>
    <s v="'5943814314753958"/>
    <n v="20260612"/>
    <s v="E20260612356780"/>
    <s v="   "/>
    <n v="17.7"/>
    <x v="3"/>
    <n v="1"/>
  </r>
  <r>
    <x v="204"/>
    <n v="202606"/>
    <n v="51"/>
    <n v="1085442"/>
    <s v="'03814314  "/>
    <s v="'03814314  "/>
    <s v="COL"/>
    <s v="'5943814314753964"/>
    <n v="20260612"/>
    <s v="E20260612356780"/>
    <s v="J18"/>
    <n v="18.04"/>
    <x v="1"/>
    <n v="0"/>
  </r>
  <r>
    <x v="204"/>
    <n v="202606"/>
    <n v="51"/>
    <n v="1085442"/>
    <s v="'03814314  "/>
    <s v="'03814314  "/>
    <s v="CPC"/>
    <s v="'5943814314753964"/>
    <n v="20260612"/>
    <s v="E20260612356780"/>
    <s v="   "/>
    <n v="18.04"/>
    <x v="2"/>
    <n v="0"/>
  </r>
  <r>
    <x v="204"/>
    <n v="202606"/>
    <n v="51"/>
    <n v="1085442"/>
    <s v="'03814314  "/>
    <s v="'03814314  "/>
    <s v="CPC"/>
    <s v="'5943814314753964"/>
    <n v="20260612"/>
    <s v="E20260612356780"/>
    <s v="   "/>
    <n v="18.04"/>
    <x v="3"/>
    <n v="1"/>
  </r>
  <r>
    <x v="205"/>
    <n v="202606"/>
    <n v="51"/>
    <n v="1085442"/>
    <s v="'03814314  "/>
    <s v="'03814314  "/>
    <s v="ENV"/>
    <s v="'                "/>
    <n v="20260612"/>
    <s v="E20260612365665"/>
    <s v="J18"/>
    <n v="4.0999999999999996"/>
    <x v="1"/>
    <n v="5.19"/>
  </r>
  <r>
    <x v="205"/>
    <n v="202606"/>
    <n v="51"/>
    <n v="1085442"/>
    <s v="'03814314  "/>
    <s v="'03814314  "/>
    <s v="COL"/>
    <s v="'5943814314753889"/>
    <n v="20260612"/>
    <s v="E20260612365665"/>
    <s v="J18"/>
    <n v="4.0999999999999996"/>
    <x v="1"/>
    <n v="0"/>
  </r>
  <r>
    <x v="205"/>
    <n v="202606"/>
    <n v="51"/>
    <n v="1085442"/>
    <s v="'03814314  "/>
    <s v="'03814314  "/>
    <s v="CPC"/>
    <s v="'5943814314753889"/>
    <n v="20260612"/>
    <s v="E20260612365665"/>
    <s v="   "/>
    <n v="4.0999999999999996"/>
    <x v="2"/>
    <n v="0"/>
  </r>
  <r>
    <x v="206"/>
    <n v="202606"/>
    <n v="51"/>
    <n v="1085442"/>
    <s v="'03814314  "/>
    <s v="'03814314  "/>
    <s v="ENV"/>
    <s v="'                "/>
    <n v="20260615"/>
    <s v="E20260615003437"/>
    <s v="J18"/>
    <n v="26.3"/>
    <x v="1"/>
    <n v="10.91"/>
  </r>
  <r>
    <x v="206"/>
    <n v="202606"/>
    <n v="51"/>
    <n v="1085442"/>
    <s v="'03814314  "/>
    <s v="'03814314  "/>
    <s v="COL"/>
    <s v="'2943814314753663"/>
    <n v="20260615"/>
    <s v="E20260615003437"/>
    <s v="J18"/>
    <n v="12.5"/>
    <x v="1"/>
    <n v="0"/>
  </r>
  <r>
    <x v="206"/>
    <n v="202606"/>
    <n v="51"/>
    <n v="1085442"/>
    <s v="'03814314  "/>
    <s v="'03814314  "/>
    <s v="CPC"/>
    <s v="'2943814314753663"/>
    <n v="20260615"/>
    <s v="E20260615003437"/>
    <s v="   "/>
    <n v="12.5"/>
    <x v="2"/>
    <n v="0"/>
  </r>
  <r>
    <x v="206"/>
    <n v="202606"/>
    <n v="51"/>
    <n v="1085442"/>
    <s v="'03814314  "/>
    <s v="'03814314  "/>
    <s v="COL"/>
    <s v="'2943814314753670"/>
    <n v="20260615"/>
    <s v="E20260615003437"/>
    <s v="J18"/>
    <n v="13.8"/>
    <x v="1"/>
    <n v="0"/>
  </r>
  <r>
    <x v="206"/>
    <n v="202606"/>
    <n v="51"/>
    <n v="1085442"/>
    <s v="'03814314  "/>
    <s v="'03814314  "/>
    <s v="CPC"/>
    <s v="'2943814314753670"/>
    <n v="20260615"/>
    <s v="E20260615003437"/>
    <s v="   "/>
    <n v="13.8"/>
    <x v="2"/>
    <n v="0"/>
  </r>
  <r>
    <x v="206"/>
    <n v="202606"/>
    <n v="51"/>
    <n v="1085442"/>
    <s v="'03814314  "/>
    <s v="'03814314  "/>
    <s v="CPC"/>
    <s v="'2943814314753670"/>
    <n v="20260615"/>
    <s v="E20260615003437"/>
    <s v="   "/>
    <n v="13.8"/>
    <x v="3"/>
    <n v="1"/>
  </r>
  <r>
    <x v="207"/>
    <n v="202606"/>
    <n v="51"/>
    <n v="1085442"/>
    <s v="'03814314  "/>
    <s v="'03814314  "/>
    <s v="ENV"/>
    <s v="'                "/>
    <n v="20260615"/>
    <s v="E20260615132194"/>
    <s v="J18"/>
    <n v="0.9"/>
    <x v="1"/>
    <n v="4.1500000000000004"/>
  </r>
  <r>
    <x v="207"/>
    <n v="202606"/>
    <n v="51"/>
    <n v="1085442"/>
    <s v="'03814314  "/>
    <s v="'03814314  "/>
    <s v="COL"/>
    <s v="'4943814314753981"/>
    <n v="20260615"/>
    <s v="E20260615132194"/>
    <s v="J18"/>
    <n v="0.9"/>
    <x v="1"/>
    <n v="0"/>
  </r>
  <r>
    <x v="207"/>
    <n v="202606"/>
    <n v="51"/>
    <n v="1085442"/>
    <s v="'03814314  "/>
    <s v="'03814314  "/>
    <s v="CPC"/>
    <s v="'4943814314753981"/>
    <n v="20260615"/>
    <s v="E20260615132194"/>
    <s v="   "/>
    <n v="0.9"/>
    <x v="2"/>
    <n v="0"/>
  </r>
  <r>
    <x v="208"/>
    <n v="202606"/>
    <n v="51"/>
    <n v="1085442"/>
    <s v="'03814314  "/>
    <s v="'03814314  "/>
    <s v="ENV"/>
    <s v="'                "/>
    <n v="20260615"/>
    <s v="E20260615132195"/>
    <s v="J18"/>
    <n v="6.3"/>
    <x v="1"/>
    <n v="5.71"/>
  </r>
  <r>
    <x v="208"/>
    <n v="202606"/>
    <n v="51"/>
    <n v="1085442"/>
    <s v="'03814314  "/>
    <s v="'03814314  "/>
    <s v="COL"/>
    <s v="'6943814314754014"/>
    <n v="20260615"/>
    <s v="E20260615132195"/>
    <s v="J18"/>
    <n v="6.3"/>
    <x v="1"/>
    <n v="0"/>
  </r>
  <r>
    <x v="208"/>
    <n v="202606"/>
    <n v="51"/>
    <n v="1085442"/>
    <s v="'03814314  "/>
    <s v="'03814314  "/>
    <s v="CPC"/>
    <s v="'6943814314754014"/>
    <n v="20260615"/>
    <s v="E20260615132195"/>
    <s v="   "/>
    <n v="6.3"/>
    <x v="2"/>
    <n v="0"/>
  </r>
  <r>
    <x v="209"/>
    <n v="202606"/>
    <n v="51"/>
    <n v="1085442"/>
    <s v="'03814314  "/>
    <s v="'03814314  "/>
    <s v="ENV"/>
    <s v="'                "/>
    <n v="20260615"/>
    <s v="E20260615132197"/>
    <s v="J18"/>
    <n v="3.6"/>
    <x v="1"/>
    <n v="4.93"/>
  </r>
  <r>
    <x v="209"/>
    <n v="202606"/>
    <n v="51"/>
    <n v="1085442"/>
    <s v="'03814314  "/>
    <s v="'03814314  "/>
    <s v="COL"/>
    <s v="'9443814314754050"/>
    <n v="20260615"/>
    <s v="E20260615132197"/>
    <s v="J18"/>
    <n v="3.6"/>
    <x v="1"/>
    <n v="0"/>
  </r>
  <r>
    <x v="209"/>
    <n v="202606"/>
    <n v="51"/>
    <n v="1085442"/>
    <s v="'03814314  "/>
    <s v="'03814314  "/>
    <s v="CPC"/>
    <s v="'9443814314754050"/>
    <n v="20260615"/>
    <s v="E20260615132197"/>
    <s v="   "/>
    <n v="3.6"/>
    <x v="2"/>
    <n v="0"/>
  </r>
  <r>
    <x v="210"/>
    <n v="202606"/>
    <n v="51"/>
    <n v="1085442"/>
    <s v="'03814314  "/>
    <s v="'03814314  "/>
    <s v="ENV"/>
    <s v="'                "/>
    <n v="20260615"/>
    <s v="E20260615132198"/>
    <s v="J18"/>
    <n v="2.9"/>
    <x v="1"/>
    <n v="4.67"/>
  </r>
  <r>
    <x v="210"/>
    <n v="202606"/>
    <n v="51"/>
    <n v="1085442"/>
    <s v="'03814314  "/>
    <s v="'03814314  "/>
    <s v="COL"/>
    <s v="'2943814314754006"/>
    <n v="20260615"/>
    <s v="E20260615132198"/>
    <s v="J18"/>
    <n v="2.9"/>
    <x v="1"/>
    <n v="0"/>
  </r>
  <r>
    <x v="210"/>
    <n v="202606"/>
    <n v="51"/>
    <n v="1085442"/>
    <s v="'03814314  "/>
    <s v="'03814314  "/>
    <s v="CPC"/>
    <s v="'2943814314754006"/>
    <n v="20260615"/>
    <s v="E20260615132198"/>
    <s v="   "/>
    <n v="2.9"/>
    <x v="2"/>
    <n v="0"/>
  </r>
  <r>
    <x v="211"/>
    <n v="202606"/>
    <n v="51"/>
    <n v="1085442"/>
    <s v="'03814314  "/>
    <s v="'03814314  "/>
    <s v="ENV"/>
    <s v="'                "/>
    <n v="20260615"/>
    <s v="E20260615132199"/>
    <s v="J18"/>
    <n v="0.5"/>
    <x v="1"/>
    <n v="4.1500000000000004"/>
  </r>
  <r>
    <x v="211"/>
    <n v="202606"/>
    <n v="51"/>
    <n v="1085442"/>
    <s v="'03814314  "/>
    <s v="'03814314  "/>
    <s v="COL"/>
    <s v="'1643814314754067"/>
    <n v="20260615"/>
    <s v="E20260615132199"/>
    <s v="J18"/>
    <n v="0.5"/>
    <x v="1"/>
    <n v="0"/>
  </r>
  <r>
    <x v="211"/>
    <n v="202606"/>
    <n v="51"/>
    <n v="1085442"/>
    <s v="'03814314  "/>
    <s v="'03814314  "/>
    <s v="CPC"/>
    <s v="'1643814314754067"/>
    <n v="20260615"/>
    <s v="E20260615132199"/>
    <s v="   "/>
    <n v="0.5"/>
    <x v="2"/>
    <n v="0"/>
  </r>
  <r>
    <x v="212"/>
    <n v="202606"/>
    <n v="51"/>
    <n v="1085442"/>
    <s v="'03814314  "/>
    <s v="'03814314  "/>
    <s v="ENV"/>
    <s v="'                "/>
    <n v="20260615"/>
    <s v="E20260615132200"/>
    <s v="J18"/>
    <n v="3.6"/>
    <x v="1"/>
    <n v="4.93"/>
  </r>
  <r>
    <x v="212"/>
    <n v="202606"/>
    <n v="51"/>
    <n v="1085442"/>
    <s v="'03814314  "/>
    <s v="'03814314  "/>
    <s v="COL"/>
    <s v="'7543814314754125"/>
    <n v="20260615"/>
    <s v="E20260615132200"/>
    <s v="J18"/>
    <n v="3.6"/>
    <x v="1"/>
    <n v="0"/>
  </r>
  <r>
    <x v="212"/>
    <n v="202606"/>
    <n v="51"/>
    <n v="1085442"/>
    <s v="'03814314  "/>
    <s v="'03814314  "/>
    <s v="CPC"/>
    <s v="'7543814314754125"/>
    <n v="20260615"/>
    <s v="E20260615132200"/>
    <s v="   "/>
    <n v="3.6"/>
    <x v="2"/>
    <n v="0"/>
  </r>
  <r>
    <x v="213"/>
    <n v="202606"/>
    <n v="51"/>
    <n v="1085442"/>
    <s v="'03814314  "/>
    <s v="'03814314  "/>
    <s v="ENV"/>
    <s v="'                "/>
    <n v="20260615"/>
    <s v="E20260615132201"/>
    <s v="J18"/>
    <n v="3.8"/>
    <x v="1"/>
    <n v="4.93"/>
  </r>
  <r>
    <x v="213"/>
    <n v="202606"/>
    <n v="51"/>
    <n v="1085442"/>
    <s v="'03814314  "/>
    <s v="'03814314  "/>
    <s v="COL"/>
    <s v="'9243814314754095"/>
    <n v="20260615"/>
    <s v="E20260615132201"/>
    <s v="J18"/>
    <n v="3.8"/>
    <x v="1"/>
    <n v="0"/>
  </r>
  <r>
    <x v="213"/>
    <n v="202606"/>
    <n v="51"/>
    <n v="1085442"/>
    <s v="'03814314  "/>
    <s v="'03814314  "/>
    <s v="CPC"/>
    <s v="'9243814314754095"/>
    <n v="20260615"/>
    <s v="E20260615132201"/>
    <s v="   "/>
    <n v="3.8"/>
    <x v="2"/>
    <n v="0"/>
  </r>
  <r>
    <x v="214"/>
    <n v="202606"/>
    <n v="51"/>
    <n v="1085442"/>
    <s v="'03814314  "/>
    <s v="'03814314  "/>
    <s v="ENV"/>
    <s v="'                "/>
    <n v="20260615"/>
    <s v="E20260615132203"/>
    <s v="J18"/>
    <n v="3.6"/>
    <x v="1"/>
    <n v="4.93"/>
  </r>
  <r>
    <x v="214"/>
    <n v="202606"/>
    <n v="51"/>
    <n v="1085442"/>
    <s v="'03814314  "/>
    <s v="'03814314  "/>
    <s v="COL"/>
    <s v="'2243814314753938"/>
    <n v="20260615"/>
    <s v="E20260615132203"/>
    <s v="J18"/>
    <n v="3.6"/>
    <x v="1"/>
    <n v="0"/>
  </r>
  <r>
    <x v="214"/>
    <n v="202606"/>
    <n v="51"/>
    <n v="1085442"/>
    <s v="'03814314  "/>
    <s v="'03814314  "/>
    <s v="CPC"/>
    <s v="'2243814314753938"/>
    <n v="20260615"/>
    <s v="E20260615132203"/>
    <s v="   "/>
    <n v="3.6"/>
    <x v="2"/>
    <n v="0"/>
  </r>
  <r>
    <x v="215"/>
    <n v="202606"/>
    <n v="51"/>
    <n v="1085442"/>
    <s v="'03814314  "/>
    <s v="'03814314  "/>
    <s v="ENV"/>
    <s v="'                "/>
    <n v="20260615"/>
    <s v="E20260615132204"/>
    <s v="J18"/>
    <n v="2.9"/>
    <x v="1"/>
    <n v="4.67"/>
  </r>
  <r>
    <x v="215"/>
    <n v="202606"/>
    <n v="51"/>
    <n v="1085442"/>
    <s v="'03814314  "/>
    <s v="'03814314  "/>
    <s v="COL"/>
    <s v="'2243814314754028"/>
    <n v="20260615"/>
    <s v="E20260615132204"/>
    <s v="J18"/>
    <n v="2.9"/>
    <x v="1"/>
    <n v="0"/>
  </r>
  <r>
    <x v="215"/>
    <n v="202606"/>
    <n v="51"/>
    <n v="1085442"/>
    <s v="'03814314  "/>
    <s v="'03814314  "/>
    <s v="CPC"/>
    <s v="'2243814314754028"/>
    <n v="20260615"/>
    <s v="E20260615132204"/>
    <s v="   "/>
    <n v="2.9"/>
    <x v="2"/>
    <n v="0"/>
  </r>
  <r>
    <x v="216"/>
    <n v="202606"/>
    <n v="51"/>
    <n v="1085442"/>
    <s v="'03814314  "/>
    <s v="'03814314  "/>
    <s v="ENV"/>
    <s v="'                "/>
    <n v="20260615"/>
    <s v="E20260615132205"/>
    <s v="J18"/>
    <n v="2.9"/>
    <x v="1"/>
    <n v="4.67"/>
  </r>
  <r>
    <x v="216"/>
    <n v="202606"/>
    <n v="51"/>
    <n v="1085442"/>
    <s v="'03814314  "/>
    <s v="'03814314  "/>
    <s v="COL"/>
    <s v="'7543814314754119"/>
    <n v="20260615"/>
    <s v="E20260615132205"/>
    <s v="J18"/>
    <n v="2.9"/>
    <x v="1"/>
    <n v="0"/>
  </r>
  <r>
    <x v="216"/>
    <n v="202606"/>
    <n v="51"/>
    <n v="1085442"/>
    <s v="'03814314  "/>
    <s v="'03814314  "/>
    <s v="CPC"/>
    <s v="'7543814314754119"/>
    <n v="20260615"/>
    <s v="E20260615132205"/>
    <s v="   "/>
    <n v="2.9"/>
    <x v="2"/>
    <n v="0"/>
  </r>
  <r>
    <x v="217"/>
    <n v="202606"/>
    <n v="51"/>
    <n v="1085442"/>
    <s v="'03814314  "/>
    <s v="'03814314  "/>
    <s v="ENV"/>
    <s v="'                "/>
    <n v="20260615"/>
    <s v="E20260615132206"/>
    <s v="J18"/>
    <n v="17.37"/>
    <x v="1"/>
    <n v="8.57"/>
  </r>
  <r>
    <x v="217"/>
    <n v="202606"/>
    <n v="51"/>
    <n v="1085442"/>
    <s v="'03814314  "/>
    <s v="'03814314  "/>
    <s v="COL"/>
    <s v="'5943814314753993"/>
    <n v="20260615"/>
    <s v="E20260615132206"/>
    <s v="J18"/>
    <n v="17.37"/>
    <x v="1"/>
    <n v="0"/>
  </r>
  <r>
    <x v="217"/>
    <n v="202606"/>
    <n v="51"/>
    <n v="1085442"/>
    <s v="'03814314  "/>
    <s v="'03814314  "/>
    <s v="CPC"/>
    <s v="'5943814314753993"/>
    <n v="20260615"/>
    <s v="E20260615132206"/>
    <s v="   "/>
    <n v="17.37"/>
    <x v="2"/>
    <n v="0"/>
  </r>
  <r>
    <x v="218"/>
    <n v="202606"/>
    <n v="51"/>
    <n v="1085442"/>
    <s v="'03814314  "/>
    <s v="'03814314  "/>
    <s v="ENV"/>
    <s v="'                "/>
    <n v="20260615"/>
    <s v="E20260615132207"/>
    <s v="J18"/>
    <n v="4.01"/>
    <x v="1"/>
    <n v="5.19"/>
  </r>
  <r>
    <x v="218"/>
    <n v="202606"/>
    <n v="51"/>
    <n v="1085442"/>
    <s v="'03814314  "/>
    <s v="'03814314  "/>
    <s v="COL"/>
    <s v="'4443814314753864"/>
    <n v="20260615"/>
    <s v="E20260615132207"/>
    <s v="J18"/>
    <n v="4.01"/>
    <x v="1"/>
    <n v="0"/>
  </r>
  <r>
    <x v="218"/>
    <n v="202606"/>
    <n v="51"/>
    <n v="1085442"/>
    <s v="'03814314  "/>
    <s v="'03814314  "/>
    <s v="CPC"/>
    <s v="'4443814314753864"/>
    <n v="20260615"/>
    <s v="E20260615132207"/>
    <s v="   "/>
    <n v="4.01"/>
    <x v="2"/>
    <n v="0"/>
  </r>
  <r>
    <x v="219"/>
    <n v="202606"/>
    <n v="51"/>
    <n v="1085442"/>
    <s v="'03814314  "/>
    <s v="'03814314  "/>
    <s v="ENV"/>
    <s v="'                "/>
    <n v="20260615"/>
    <s v="E20260615132208"/>
    <s v="J18"/>
    <n v="3.6"/>
    <x v="1"/>
    <n v="4.93"/>
  </r>
  <r>
    <x v="219"/>
    <n v="202606"/>
    <n v="51"/>
    <n v="1085442"/>
    <s v="'03814314  "/>
    <s v="'03814314  "/>
    <s v="COL"/>
    <s v="'7543814314754079"/>
    <n v="20260615"/>
    <s v="E20260615132208"/>
    <s v="J18"/>
    <n v="3.6"/>
    <x v="1"/>
    <n v="0"/>
  </r>
  <r>
    <x v="219"/>
    <n v="202606"/>
    <n v="51"/>
    <n v="1085442"/>
    <s v="'03814314  "/>
    <s v="'03814314  "/>
    <s v="CPC"/>
    <s v="'7543814314754079"/>
    <n v="20260615"/>
    <s v="E20260615132208"/>
    <s v="   "/>
    <n v="3.6"/>
    <x v="2"/>
    <n v="0"/>
  </r>
  <r>
    <x v="220"/>
    <n v="202606"/>
    <n v="51"/>
    <n v="1085442"/>
    <s v="'03814314  "/>
    <s v="'03814314  "/>
    <s v="ENV"/>
    <s v="'                "/>
    <n v="20260615"/>
    <s v="E20260615132210"/>
    <s v="J18"/>
    <n v="4.3"/>
    <x v="1"/>
    <n v="5.19"/>
  </r>
  <r>
    <x v="220"/>
    <n v="202606"/>
    <n v="51"/>
    <n v="1085442"/>
    <s v="'03814314  "/>
    <s v="'03814314  "/>
    <s v="COL"/>
    <s v="'6943814314754043"/>
    <n v="20260615"/>
    <s v="E20260615132210"/>
    <s v="J18"/>
    <n v="4.3"/>
    <x v="1"/>
    <n v="0"/>
  </r>
  <r>
    <x v="220"/>
    <n v="202606"/>
    <n v="51"/>
    <n v="1085442"/>
    <s v="'03814314  "/>
    <s v="'03814314  "/>
    <s v="CPC"/>
    <s v="'6943814314754043"/>
    <n v="20260615"/>
    <s v="E20260615132210"/>
    <s v="   "/>
    <n v="4.3"/>
    <x v="2"/>
    <n v="0"/>
  </r>
  <r>
    <x v="221"/>
    <n v="202606"/>
    <n v="51"/>
    <n v="1085442"/>
    <s v="'03814314  "/>
    <s v="'03814314  "/>
    <s v="ENV"/>
    <s v="'                "/>
    <n v="20260615"/>
    <s v="E20260615132211"/>
    <s v="J18"/>
    <n v="4.7"/>
    <x v="1"/>
    <n v="5.19"/>
  </r>
  <r>
    <x v="221"/>
    <n v="202606"/>
    <n v="51"/>
    <n v="1085442"/>
    <s v="'03814314  "/>
    <s v="'03814314  "/>
    <s v="COL"/>
    <s v="'7543814314754085"/>
    <n v="20260615"/>
    <s v="E20260615132211"/>
    <s v="J18"/>
    <n v="4.7"/>
    <x v="1"/>
    <n v="0"/>
  </r>
  <r>
    <x v="221"/>
    <n v="202606"/>
    <n v="51"/>
    <n v="1085442"/>
    <s v="'03814314  "/>
    <s v="'03814314  "/>
    <s v="CPC"/>
    <s v="'7543814314754085"/>
    <n v="20260615"/>
    <s v="E20260615132211"/>
    <s v="   "/>
    <n v="4.7"/>
    <x v="2"/>
    <n v="0"/>
  </r>
  <r>
    <x v="222"/>
    <n v="202606"/>
    <n v="51"/>
    <n v="1085442"/>
    <s v="'03814314  "/>
    <s v="'03814314  "/>
    <s v="ENV"/>
    <s v="'                "/>
    <n v="20260615"/>
    <s v="E20260615132212"/>
    <s v="J18"/>
    <n v="0.5"/>
    <x v="1"/>
    <n v="4.1500000000000004"/>
  </r>
  <r>
    <x v="222"/>
    <n v="202606"/>
    <n v="51"/>
    <n v="1085442"/>
    <s v="'03814314  "/>
    <s v="'03814314  "/>
    <s v="COL"/>
    <s v="'8543814314753978"/>
    <n v="20260615"/>
    <s v="E20260615132212"/>
    <s v="J18"/>
    <n v="0.5"/>
    <x v="1"/>
    <n v="0"/>
  </r>
  <r>
    <x v="222"/>
    <n v="202606"/>
    <n v="51"/>
    <n v="1085442"/>
    <s v="'03814314  "/>
    <s v="'03814314  "/>
    <s v="CPC"/>
    <s v="'8543814314753978"/>
    <n v="20260615"/>
    <s v="E20260615132212"/>
    <s v="   "/>
    <n v="0.5"/>
    <x v="2"/>
    <n v="0"/>
  </r>
  <r>
    <x v="223"/>
    <n v="202606"/>
    <n v="51"/>
    <n v="1085442"/>
    <s v="'03814314  "/>
    <s v="'03814314  "/>
    <s v="ENV"/>
    <s v="'                "/>
    <n v="20260615"/>
    <s v="E20260615132213"/>
    <s v="J18"/>
    <n v="3.6"/>
    <x v="1"/>
    <n v="4.93"/>
  </r>
  <r>
    <x v="223"/>
    <n v="202606"/>
    <n v="51"/>
    <n v="1085442"/>
    <s v="'03814314  "/>
    <s v="'03814314  "/>
    <s v="COL"/>
    <s v="'1943814314754109"/>
    <n v="20260615"/>
    <s v="E20260615132213"/>
    <s v="J18"/>
    <n v="3.6"/>
    <x v="1"/>
    <n v="0"/>
  </r>
  <r>
    <x v="223"/>
    <n v="202606"/>
    <n v="51"/>
    <n v="1085442"/>
    <s v="'03814314  "/>
    <s v="'03814314  "/>
    <s v="CPC"/>
    <s v="'1943814314754109"/>
    <n v="20260615"/>
    <s v="E20260615132213"/>
    <s v="   "/>
    <n v="3.6"/>
    <x v="2"/>
    <n v="0"/>
  </r>
  <r>
    <x v="224"/>
    <n v="202606"/>
    <n v="51"/>
    <n v="1085442"/>
    <s v="'03814314  "/>
    <s v="'03814314  "/>
    <s v="ENV"/>
    <s v="'                "/>
    <n v="20260615"/>
    <s v="E20260615213669"/>
    <s v="J18"/>
    <n v="2.9"/>
    <x v="1"/>
    <n v="4.67"/>
  </r>
  <r>
    <x v="224"/>
    <n v="202606"/>
    <n v="51"/>
    <n v="1085442"/>
    <s v="'03814314  "/>
    <s v="'03814314  "/>
    <s v="COL"/>
    <s v="'8143814314754030"/>
    <n v="20260615"/>
    <s v="E20260615213669"/>
    <s v="J18"/>
    <n v="2.9"/>
    <x v="1"/>
    <n v="0"/>
  </r>
  <r>
    <x v="224"/>
    <n v="202606"/>
    <n v="51"/>
    <n v="1085442"/>
    <s v="'03814314  "/>
    <s v="'03814314  "/>
    <s v="CPC"/>
    <s v="'8143814314754030"/>
    <n v="20260615"/>
    <s v="E20260615213669"/>
    <s v="   "/>
    <n v="2.9"/>
    <x v="2"/>
    <n v="0"/>
  </r>
  <r>
    <x v="225"/>
    <n v="202606"/>
    <n v="51"/>
    <n v="1085442"/>
    <s v="'03814314  "/>
    <s v="'03814314  "/>
    <s v="ENV"/>
    <s v="'                "/>
    <n v="20260616"/>
    <s v="E20260616145577"/>
    <s v="J18"/>
    <n v="4.5999999999999996"/>
    <x v="1"/>
    <n v="5.19"/>
  </r>
  <r>
    <x v="225"/>
    <n v="202606"/>
    <n v="51"/>
    <n v="1085442"/>
    <s v="'03814314  "/>
    <s v="'03814314  "/>
    <s v="COL"/>
    <s v="'7543814314754190"/>
    <n v="20260616"/>
    <s v="E20260616145577"/>
    <s v="J18"/>
    <n v="4.5999999999999996"/>
    <x v="1"/>
    <n v="0"/>
  </r>
  <r>
    <x v="225"/>
    <n v="202606"/>
    <n v="51"/>
    <n v="1085442"/>
    <s v="'03814314  "/>
    <s v="'03814314  "/>
    <s v="CPC"/>
    <s v="'7543814314754190"/>
    <n v="20260616"/>
    <s v="E20260616145577"/>
    <s v="   "/>
    <n v="4.5999999999999996"/>
    <x v="2"/>
    <n v="0"/>
  </r>
  <r>
    <x v="226"/>
    <n v="202606"/>
    <n v="51"/>
    <n v="1085442"/>
    <s v="'03814314  "/>
    <s v="'03814314  "/>
    <s v="ENV"/>
    <s v="'                "/>
    <n v="20260616"/>
    <s v="E20260616145578"/>
    <s v="J18"/>
    <n v="7.9"/>
    <x v="1"/>
    <n v="5.97"/>
  </r>
  <r>
    <x v="226"/>
    <n v="202606"/>
    <n v="51"/>
    <n v="1085442"/>
    <s v="'03814314  "/>
    <s v="'03814314  "/>
    <s v="COL"/>
    <s v="'8343814314754201"/>
    <n v="20260616"/>
    <s v="E20260616145578"/>
    <s v="J18"/>
    <n v="7.9"/>
    <x v="1"/>
    <n v="0"/>
  </r>
  <r>
    <x v="226"/>
    <n v="202606"/>
    <n v="51"/>
    <n v="1085442"/>
    <s v="'03814314  "/>
    <s v="'03814314  "/>
    <s v="CPC"/>
    <s v="'8343814314754201"/>
    <n v="20260616"/>
    <s v="E20260616145578"/>
    <s v="   "/>
    <n v="7.9"/>
    <x v="2"/>
    <n v="0"/>
  </r>
  <r>
    <x v="227"/>
    <n v="202606"/>
    <n v="51"/>
    <n v="1085442"/>
    <s v="'03814314  "/>
    <s v="'03814314  "/>
    <s v="ENV"/>
    <s v="'                "/>
    <n v="20260616"/>
    <s v="E20260616145579"/>
    <s v="J18"/>
    <n v="0.8"/>
    <x v="1"/>
    <n v="4.1500000000000004"/>
  </r>
  <r>
    <x v="227"/>
    <n v="202606"/>
    <n v="51"/>
    <n v="1085442"/>
    <s v="'03814314  "/>
    <s v="'03814314  "/>
    <s v="COL"/>
    <s v="'7943814314754239"/>
    <n v="20260616"/>
    <s v="E20260616145579"/>
    <s v="J18"/>
    <n v="0.8"/>
    <x v="1"/>
    <n v="0"/>
  </r>
  <r>
    <x v="227"/>
    <n v="202606"/>
    <n v="51"/>
    <n v="1085442"/>
    <s v="'03814314  "/>
    <s v="'03814314  "/>
    <s v="CPC"/>
    <s v="'7943814314754239"/>
    <n v="20260616"/>
    <s v="E20260616145579"/>
    <s v="   "/>
    <n v="0.8"/>
    <x v="2"/>
    <n v="0"/>
  </r>
  <r>
    <x v="228"/>
    <n v="202606"/>
    <n v="51"/>
    <n v="1085442"/>
    <s v="'03814314  "/>
    <s v="'03814314  "/>
    <s v="ENV"/>
    <s v="'                "/>
    <n v="20260616"/>
    <s v="E20260616145580"/>
    <s v="J18"/>
    <n v="1.17"/>
    <x v="1"/>
    <n v="4.41"/>
  </r>
  <r>
    <x v="228"/>
    <n v="202606"/>
    <n v="51"/>
    <n v="1085442"/>
    <s v="'03814314  "/>
    <s v="'03814314  "/>
    <s v="COL"/>
    <s v="'6943814314754187"/>
    <n v="20260616"/>
    <s v="E20260616145580"/>
    <s v="J18"/>
    <n v="1.17"/>
    <x v="1"/>
    <n v="0"/>
  </r>
  <r>
    <x v="228"/>
    <n v="202606"/>
    <n v="51"/>
    <n v="1085442"/>
    <s v="'03814314  "/>
    <s v="'03814314  "/>
    <s v="CPC"/>
    <s v="'6943814314754187"/>
    <n v="20260616"/>
    <s v="E20260616145580"/>
    <s v="   "/>
    <n v="1.17"/>
    <x v="2"/>
    <n v="0"/>
  </r>
  <r>
    <x v="229"/>
    <n v="202606"/>
    <n v="51"/>
    <n v="1085442"/>
    <s v="'03814314  "/>
    <s v="'03814314  "/>
    <s v="ENV"/>
    <s v="'                "/>
    <n v="20260616"/>
    <s v="E20260616145582"/>
    <s v="J18"/>
    <n v="0.8"/>
    <x v="1"/>
    <n v="4.1500000000000004"/>
  </r>
  <r>
    <x v="229"/>
    <n v="202606"/>
    <n v="51"/>
    <n v="1085442"/>
    <s v="'03814314  "/>
    <s v="'03814314  "/>
    <s v="COL"/>
    <s v="'0643814314754245"/>
    <n v="20260616"/>
    <s v="E20260616145582"/>
    <s v="J18"/>
    <n v="0.8"/>
    <x v="1"/>
    <n v="0"/>
  </r>
  <r>
    <x v="229"/>
    <n v="202606"/>
    <n v="51"/>
    <n v="1085442"/>
    <s v="'03814314  "/>
    <s v="'03814314  "/>
    <s v="CPC"/>
    <s v="'0643814314754245"/>
    <n v="20260616"/>
    <s v="E20260616145582"/>
    <s v="   "/>
    <n v="0.8"/>
    <x v="2"/>
    <n v="0"/>
  </r>
  <r>
    <x v="230"/>
    <n v="202606"/>
    <n v="51"/>
    <n v="1085442"/>
    <s v="'03814314  "/>
    <s v="'03814314  "/>
    <s v="ENV"/>
    <s v="'                "/>
    <n v="20260616"/>
    <s v="E20260616145583"/>
    <s v="J18"/>
    <n v="4.01"/>
    <x v="1"/>
    <n v="5.19"/>
  </r>
  <r>
    <x v="230"/>
    <n v="202606"/>
    <n v="51"/>
    <n v="1085442"/>
    <s v="'03814314  "/>
    <s v="'03814314  "/>
    <s v="COL"/>
    <s v="'3643814314754212"/>
    <n v="20260616"/>
    <s v="E20260616145583"/>
    <s v="J18"/>
    <n v="4.01"/>
    <x v="1"/>
    <n v="0"/>
  </r>
  <r>
    <x v="230"/>
    <n v="202606"/>
    <n v="51"/>
    <n v="1085442"/>
    <s v="'03814314  "/>
    <s v="'03814314  "/>
    <s v="CPC"/>
    <s v="'3643814314754212"/>
    <n v="20260616"/>
    <s v="E20260616145583"/>
    <s v="   "/>
    <n v="4.01"/>
    <x v="2"/>
    <n v="0"/>
  </r>
  <r>
    <x v="231"/>
    <n v="202606"/>
    <n v="51"/>
    <n v="1085442"/>
    <s v="'03814314  "/>
    <s v="'03814314  "/>
    <s v="ENV"/>
    <s v="'                "/>
    <n v="20260616"/>
    <s v="E20260616145584"/>
    <s v="J18"/>
    <n v="25.8"/>
    <x v="1"/>
    <n v="10.65"/>
  </r>
  <r>
    <x v="231"/>
    <n v="202606"/>
    <n v="51"/>
    <n v="1085442"/>
    <s v="'03814314  "/>
    <s v="'03814314  "/>
    <s v="COL"/>
    <s v="'1343814314754134"/>
    <n v="20260616"/>
    <s v="E20260616145584"/>
    <s v="J18"/>
    <n v="9.6"/>
    <x v="1"/>
    <n v="0"/>
  </r>
  <r>
    <x v="231"/>
    <n v="202606"/>
    <n v="51"/>
    <n v="1085442"/>
    <s v="'03814314  "/>
    <s v="'03814314  "/>
    <s v="CPC"/>
    <s v="'1343814314754134"/>
    <n v="20260616"/>
    <s v="E20260616145584"/>
    <s v="   "/>
    <n v="9.6"/>
    <x v="2"/>
    <n v="0"/>
  </r>
  <r>
    <x v="231"/>
    <n v="202606"/>
    <n v="51"/>
    <n v="1085442"/>
    <s v="'03814314  "/>
    <s v="'03814314  "/>
    <s v="COL"/>
    <s v="'1343814314754145"/>
    <n v="20260616"/>
    <s v="E20260616145584"/>
    <s v="J18"/>
    <n v="9.5"/>
    <x v="1"/>
    <n v="0"/>
  </r>
  <r>
    <x v="231"/>
    <n v="202606"/>
    <n v="51"/>
    <n v="1085442"/>
    <s v="'03814314  "/>
    <s v="'03814314  "/>
    <s v="CPC"/>
    <s v="'1343814314754145"/>
    <n v="20260616"/>
    <s v="E20260616145584"/>
    <s v="   "/>
    <n v="9.5"/>
    <x v="2"/>
    <n v="0"/>
  </r>
  <r>
    <x v="231"/>
    <n v="202606"/>
    <n v="51"/>
    <n v="1085442"/>
    <s v="'03814314  "/>
    <s v="'03814314  "/>
    <s v="CPC"/>
    <s v="'1343814314754145"/>
    <n v="20260616"/>
    <s v="E20260616145584"/>
    <s v="   "/>
    <n v="9.5"/>
    <x v="3"/>
    <n v="1"/>
  </r>
  <r>
    <x v="231"/>
    <n v="202606"/>
    <n v="51"/>
    <n v="1085442"/>
    <s v="'03814314  "/>
    <s v="'03814314  "/>
    <s v="COL"/>
    <s v="'1343814314754157"/>
    <n v="20260616"/>
    <s v="E20260616145584"/>
    <s v="J18"/>
    <n v="6.7"/>
    <x v="1"/>
    <n v="0"/>
  </r>
  <r>
    <x v="231"/>
    <n v="202606"/>
    <n v="51"/>
    <n v="1085442"/>
    <s v="'03814314  "/>
    <s v="'03814314  "/>
    <s v="CPC"/>
    <s v="'1343814314754157"/>
    <n v="20260616"/>
    <s v="E20260616145584"/>
    <s v="   "/>
    <n v="6.7"/>
    <x v="2"/>
    <n v="0"/>
  </r>
  <r>
    <x v="231"/>
    <n v="202606"/>
    <n v="51"/>
    <n v="1085442"/>
    <s v="'03814314  "/>
    <s v="'03814314  "/>
    <s v="CPC"/>
    <s v="'1343814314754157"/>
    <n v="20260616"/>
    <s v="E20260616145584"/>
    <s v="   "/>
    <n v="6.7"/>
    <x v="3"/>
    <n v="1"/>
  </r>
  <r>
    <x v="232"/>
    <n v="202606"/>
    <n v="51"/>
    <n v="1085442"/>
    <s v="'03814314  "/>
    <s v="'03814314  "/>
    <s v="ENV"/>
    <s v="'                "/>
    <n v="20260616"/>
    <s v="E20260616145585"/>
    <s v="J18"/>
    <n v="12.61"/>
    <x v="1"/>
    <n v="7.27"/>
  </r>
  <r>
    <x v="232"/>
    <n v="202606"/>
    <n v="51"/>
    <n v="1085442"/>
    <s v="'03814314  "/>
    <s v="'03814314  "/>
    <s v="COL"/>
    <s v="'0143814314754163"/>
    <n v="20260616"/>
    <s v="E20260616145585"/>
    <s v="J18"/>
    <n v="9.6"/>
    <x v="1"/>
    <n v="0"/>
  </r>
  <r>
    <x v="232"/>
    <n v="202606"/>
    <n v="51"/>
    <n v="1085442"/>
    <s v="'03814314  "/>
    <s v="'03814314  "/>
    <s v="CPC"/>
    <s v="'0143814314754163"/>
    <n v="20260616"/>
    <s v="E20260616145585"/>
    <s v="   "/>
    <n v="9.6"/>
    <x v="2"/>
    <n v="0"/>
  </r>
  <r>
    <x v="232"/>
    <n v="202606"/>
    <n v="51"/>
    <n v="1085442"/>
    <s v="'03814314  "/>
    <s v="'03814314  "/>
    <s v="COL"/>
    <s v="'0143814314754170"/>
    <n v="20260616"/>
    <s v="E20260616145585"/>
    <s v="J18"/>
    <n v="3.01"/>
    <x v="1"/>
    <n v="0"/>
  </r>
  <r>
    <x v="232"/>
    <n v="202606"/>
    <n v="51"/>
    <n v="1085442"/>
    <s v="'03814314  "/>
    <s v="'03814314  "/>
    <s v="CPC"/>
    <s v="'0143814314754170"/>
    <n v="20260616"/>
    <s v="E20260616145585"/>
    <s v="   "/>
    <n v="3.01"/>
    <x v="2"/>
    <n v="0"/>
  </r>
  <r>
    <x v="232"/>
    <n v="202606"/>
    <n v="51"/>
    <n v="1085442"/>
    <s v="'03814314  "/>
    <s v="'03814314  "/>
    <s v="CPC"/>
    <s v="'0143814314754170"/>
    <n v="20260616"/>
    <s v="E20260616145585"/>
    <s v="   "/>
    <n v="3.01"/>
    <x v="3"/>
    <n v="1"/>
  </r>
  <r>
    <x v="233"/>
    <n v="202606"/>
    <n v="51"/>
    <n v="1085442"/>
    <s v="'03814314  "/>
    <s v="'03814314  "/>
    <s v="ENV"/>
    <s v="'                "/>
    <n v="20260617"/>
    <s v="E20260617136472"/>
    <s v="J18"/>
    <n v="3"/>
    <x v="1"/>
    <n v="4.67"/>
  </r>
  <r>
    <x v="233"/>
    <n v="202606"/>
    <n v="51"/>
    <n v="1085442"/>
    <s v="'03814314  "/>
    <s v="'03814314  "/>
    <s v="COL"/>
    <s v="'9243814314754389"/>
    <n v="20260617"/>
    <s v="E20260617136472"/>
    <s v="J18"/>
    <n v="3"/>
    <x v="1"/>
    <n v="0"/>
  </r>
  <r>
    <x v="233"/>
    <n v="202606"/>
    <n v="51"/>
    <n v="1085442"/>
    <s v="'03814314  "/>
    <s v="'03814314  "/>
    <s v="CPC"/>
    <s v="'9243814314754389"/>
    <n v="20260617"/>
    <s v="E20260617136472"/>
    <s v="   "/>
    <n v="3"/>
    <x v="2"/>
    <n v="0"/>
  </r>
  <r>
    <x v="234"/>
    <n v="202606"/>
    <n v="51"/>
    <n v="1085442"/>
    <s v="'03814314  "/>
    <s v="'03814314  "/>
    <s v="ENV"/>
    <s v="'                "/>
    <n v="20260617"/>
    <s v="E20260617136473"/>
    <s v="J18"/>
    <n v="15.1"/>
    <x v="1"/>
    <n v="8.0500000000000007"/>
  </r>
  <r>
    <x v="234"/>
    <n v="202606"/>
    <n v="51"/>
    <n v="1085442"/>
    <s v="'03814314  "/>
    <s v="'03814314  "/>
    <s v="COL"/>
    <s v="'7543814314754223"/>
    <n v="20260617"/>
    <s v="E20260617136473"/>
    <s v="J18"/>
    <n v="15.1"/>
    <x v="1"/>
    <n v="0"/>
  </r>
  <r>
    <x v="234"/>
    <n v="202606"/>
    <n v="51"/>
    <n v="1085442"/>
    <s v="'03814314  "/>
    <s v="'03814314  "/>
    <s v="CPC"/>
    <s v="'7543814314754223"/>
    <n v="20260617"/>
    <s v="E20260617136473"/>
    <s v="   "/>
    <n v="15.1"/>
    <x v="2"/>
    <n v="0"/>
  </r>
  <r>
    <x v="235"/>
    <n v="202606"/>
    <n v="51"/>
    <n v="1085442"/>
    <s v="'03814314  "/>
    <s v="'03814314  "/>
    <s v="ENV"/>
    <s v="'                "/>
    <n v="20260617"/>
    <s v="E20260617136474"/>
    <s v="J18"/>
    <n v="16.8"/>
    <x v="1"/>
    <n v="8.31"/>
  </r>
  <r>
    <x v="235"/>
    <n v="202606"/>
    <n v="51"/>
    <n v="1085442"/>
    <s v="'03814314  "/>
    <s v="'03814314  "/>
    <s v="COL"/>
    <s v="'7543814314754309"/>
    <n v="20260617"/>
    <s v="E20260617136474"/>
    <s v="J18"/>
    <n v="16.8"/>
    <x v="1"/>
    <n v="0"/>
  </r>
  <r>
    <x v="235"/>
    <n v="202606"/>
    <n v="51"/>
    <n v="1085442"/>
    <s v="'03814314  "/>
    <s v="'03814314  "/>
    <s v="CPC"/>
    <s v="'7543814314754309"/>
    <n v="20260617"/>
    <s v="E20260617136474"/>
    <s v="   "/>
    <n v="16.8"/>
    <x v="2"/>
    <n v="0"/>
  </r>
  <r>
    <x v="236"/>
    <n v="202606"/>
    <n v="51"/>
    <n v="1085442"/>
    <s v="'03814314  "/>
    <s v="'03814314  "/>
    <s v="ENV"/>
    <s v="'                "/>
    <n v="20260617"/>
    <s v="E20260617136476"/>
    <s v="J18"/>
    <n v="3.6"/>
    <x v="1"/>
    <n v="4.93"/>
  </r>
  <r>
    <x v="236"/>
    <n v="202606"/>
    <n v="51"/>
    <n v="1085442"/>
    <s v="'03814314  "/>
    <s v="'03814314  "/>
    <s v="COL"/>
    <s v="'2143814314754348"/>
    <n v="20260617"/>
    <s v="E20260617136476"/>
    <s v="J18"/>
    <n v="3.6"/>
    <x v="1"/>
    <n v="0"/>
  </r>
  <r>
    <x v="236"/>
    <n v="202606"/>
    <n v="51"/>
    <n v="1085442"/>
    <s v="'03814314  "/>
    <s v="'03814314  "/>
    <s v="CPC"/>
    <s v="'2143814314754348"/>
    <n v="20260617"/>
    <s v="E20260617136476"/>
    <s v="   "/>
    <n v="3.6"/>
    <x v="2"/>
    <n v="0"/>
  </r>
  <r>
    <x v="237"/>
    <n v="202606"/>
    <n v="51"/>
    <n v="1085442"/>
    <s v="'03814314  "/>
    <s v="'03814314  "/>
    <s v="ENV"/>
    <s v="'                "/>
    <n v="20260617"/>
    <s v="E20260617136477"/>
    <s v="J18"/>
    <n v="18.04"/>
    <x v="1"/>
    <n v="8.83"/>
  </r>
  <r>
    <x v="237"/>
    <n v="202606"/>
    <n v="51"/>
    <n v="1085442"/>
    <s v="'03814314  "/>
    <s v="'03814314  "/>
    <s v="COL"/>
    <s v="'5143814314754373"/>
    <n v="20260617"/>
    <s v="E20260617136477"/>
    <s v="J18"/>
    <n v="18.04"/>
    <x v="1"/>
    <n v="0"/>
  </r>
  <r>
    <x v="237"/>
    <n v="202606"/>
    <n v="51"/>
    <n v="1085442"/>
    <s v="'03814314  "/>
    <s v="'03814314  "/>
    <s v="CPC"/>
    <s v="'5143814314754373"/>
    <n v="20260617"/>
    <s v="E20260617136477"/>
    <s v="   "/>
    <n v="18.04"/>
    <x v="2"/>
    <n v="0"/>
  </r>
  <r>
    <x v="238"/>
    <n v="202606"/>
    <n v="51"/>
    <n v="1085442"/>
    <s v="'03814314  "/>
    <s v="'03814314  "/>
    <s v="ENV"/>
    <s v="'                "/>
    <n v="20260617"/>
    <s v="E20260617136478"/>
    <s v="J18"/>
    <n v="3.5"/>
    <x v="1"/>
    <n v="4.93"/>
  </r>
  <r>
    <x v="238"/>
    <n v="202606"/>
    <n v="51"/>
    <n v="1085442"/>
    <s v="'03814314  "/>
    <s v="'03814314  "/>
    <s v="COL"/>
    <s v="'7143814314754276"/>
    <n v="20260617"/>
    <s v="E20260617136478"/>
    <s v="J18"/>
    <n v="3.5"/>
    <x v="1"/>
    <n v="0"/>
  </r>
  <r>
    <x v="238"/>
    <n v="202606"/>
    <n v="51"/>
    <n v="1085442"/>
    <s v="'03814314  "/>
    <s v="'03814314  "/>
    <s v="CPC"/>
    <s v="'7143814314754276"/>
    <n v="20260617"/>
    <s v="E20260617136478"/>
    <s v="   "/>
    <n v="3.5"/>
    <x v="2"/>
    <n v="0"/>
  </r>
  <r>
    <x v="239"/>
    <n v="202606"/>
    <n v="51"/>
    <n v="1085442"/>
    <s v="'03814314  "/>
    <s v="'03814314  "/>
    <s v="ENV"/>
    <s v="'                "/>
    <n v="20260617"/>
    <s v="E20260617136479"/>
    <s v="J18"/>
    <n v="23.72"/>
    <x v="1"/>
    <n v="10.130000000000001"/>
  </r>
  <r>
    <x v="239"/>
    <n v="202606"/>
    <n v="51"/>
    <n v="1085442"/>
    <s v="'03814314  "/>
    <s v="'03814314  "/>
    <s v="COL"/>
    <s v="'9143814314754317"/>
    <n v="20260617"/>
    <s v="E20260617136479"/>
    <s v="J18"/>
    <n v="11.7"/>
    <x v="1"/>
    <n v="0"/>
  </r>
  <r>
    <x v="239"/>
    <n v="202606"/>
    <n v="51"/>
    <n v="1085442"/>
    <s v="'03814314  "/>
    <s v="'03814314  "/>
    <s v="CPC"/>
    <s v="'9143814314754317"/>
    <n v="20260617"/>
    <s v="E20260617136479"/>
    <s v="   "/>
    <n v="11.7"/>
    <x v="2"/>
    <n v="0"/>
  </r>
  <r>
    <x v="239"/>
    <n v="202606"/>
    <n v="51"/>
    <n v="1085442"/>
    <s v="'03814314  "/>
    <s v="'03814314  "/>
    <s v="COL"/>
    <s v="'9143814314754323"/>
    <n v="20260617"/>
    <s v="E20260617136479"/>
    <s v="J18"/>
    <n v="12.02"/>
    <x v="1"/>
    <n v="0"/>
  </r>
  <r>
    <x v="239"/>
    <n v="202606"/>
    <n v="51"/>
    <n v="1085442"/>
    <s v="'03814314  "/>
    <s v="'03814314  "/>
    <s v="CPC"/>
    <s v="'9143814314754323"/>
    <n v="20260617"/>
    <s v="E20260617136479"/>
    <s v="   "/>
    <n v="12.02"/>
    <x v="2"/>
    <n v="0"/>
  </r>
  <r>
    <x v="239"/>
    <n v="202606"/>
    <n v="51"/>
    <n v="1085442"/>
    <s v="'03814314  "/>
    <s v="'03814314  "/>
    <s v="CPC"/>
    <s v="'9143814314754323"/>
    <n v="20260617"/>
    <s v="E20260617136479"/>
    <s v="   "/>
    <n v="12.02"/>
    <x v="3"/>
    <n v="1"/>
  </r>
  <r>
    <x v="240"/>
    <n v="202606"/>
    <n v="51"/>
    <n v="1085442"/>
    <s v="'03814314  "/>
    <s v="'03814314  "/>
    <s v="ENV"/>
    <s v="'                "/>
    <n v="20260617"/>
    <s v="E20260617136480"/>
    <s v="J18"/>
    <n v="3.84"/>
    <x v="1"/>
    <n v="4.93"/>
  </r>
  <r>
    <x v="240"/>
    <n v="202606"/>
    <n v="51"/>
    <n v="1085442"/>
    <s v="'03814314  "/>
    <s v="'03814314  "/>
    <s v="COL"/>
    <s v="'4543814314754405"/>
    <n v="20260617"/>
    <s v="E20260617136480"/>
    <s v="J18"/>
    <n v="3.84"/>
    <x v="1"/>
    <n v="0"/>
  </r>
  <r>
    <x v="240"/>
    <n v="202606"/>
    <n v="51"/>
    <n v="1085442"/>
    <s v="'03814314  "/>
    <s v="'03814314  "/>
    <s v="CPC"/>
    <s v="'4543814314754405"/>
    <n v="20260617"/>
    <s v="E20260617136480"/>
    <s v="   "/>
    <n v="3.84"/>
    <x v="2"/>
    <n v="0"/>
  </r>
  <r>
    <x v="241"/>
    <n v="202606"/>
    <n v="51"/>
    <n v="1085442"/>
    <s v="'03814314  "/>
    <s v="'03814314  "/>
    <s v="ENV"/>
    <s v="'                "/>
    <n v="20260617"/>
    <s v="E20260617136481"/>
    <s v="J18"/>
    <n v="7.6"/>
    <x v="1"/>
    <n v="5.97"/>
  </r>
  <r>
    <x v="241"/>
    <n v="202606"/>
    <n v="51"/>
    <n v="1085442"/>
    <s v="'03814314  "/>
    <s v="'03814314  "/>
    <s v="COL"/>
    <s v="'7043814314754262"/>
    <n v="20260617"/>
    <s v="E20260617136481"/>
    <s v="J18"/>
    <n v="7.6"/>
    <x v="1"/>
    <n v="0"/>
  </r>
  <r>
    <x v="241"/>
    <n v="202606"/>
    <n v="51"/>
    <n v="1085442"/>
    <s v="'03814314  "/>
    <s v="'03814314  "/>
    <s v="CPC"/>
    <s v="'7043814314754262"/>
    <n v="20260617"/>
    <s v="E20260617136481"/>
    <s v="   "/>
    <n v="7.6"/>
    <x v="2"/>
    <n v="0"/>
  </r>
  <r>
    <x v="242"/>
    <n v="202606"/>
    <n v="51"/>
    <n v="1085442"/>
    <s v="'03814314  "/>
    <s v="'03814314  "/>
    <s v="ENV"/>
    <s v="'                "/>
    <n v="20260617"/>
    <s v="E20260617136482"/>
    <s v="J18"/>
    <n v="2.9"/>
    <x v="1"/>
    <n v="4.67"/>
  </r>
  <r>
    <x v="242"/>
    <n v="202606"/>
    <n v="51"/>
    <n v="1085442"/>
    <s v="'03814314  "/>
    <s v="'03814314  "/>
    <s v="COL"/>
    <s v="'9243814314754285"/>
    <n v="20260617"/>
    <s v="E20260617136482"/>
    <s v="J18"/>
    <n v="2.9"/>
    <x v="1"/>
    <n v="0"/>
  </r>
  <r>
    <x v="242"/>
    <n v="202606"/>
    <n v="51"/>
    <n v="1085442"/>
    <s v="'03814314  "/>
    <s v="'03814314  "/>
    <s v="CPC"/>
    <s v="'9243814314754285"/>
    <n v="20260617"/>
    <s v="E20260617136482"/>
    <s v="   "/>
    <n v="2.9"/>
    <x v="2"/>
    <n v="0"/>
  </r>
  <r>
    <x v="243"/>
    <n v="202606"/>
    <n v="51"/>
    <n v="1085442"/>
    <s v="'03814314  "/>
    <s v="'03814314  "/>
    <s v="ENV"/>
    <s v="'                "/>
    <n v="20260617"/>
    <s v="E20260617136483"/>
    <s v="J18"/>
    <n v="4.5999999999999996"/>
    <x v="1"/>
    <n v="5.19"/>
  </r>
  <r>
    <x v="243"/>
    <n v="202606"/>
    <n v="51"/>
    <n v="1085442"/>
    <s v="'03814314  "/>
    <s v="'03814314  "/>
    <s v="COL"/>
    <s v="'6443814314754250"/>
    <n v="20260617"/>
    <s v="E20260617136483"/>
    <s v="J18"/>
    <n v="4.5999999999999996"/>
    <x v="1"/>
    <n v="0"/>
  </r>
  <r>
    <x v="243"/>
    <n v="202606"/>
    <n v="51"/>
    <n v="1085442"/>
    <s v="'03814314  "/>
    <s v="'03814314  "/>
    <s v="CPC"/>
    <s v="'6443814314754250"/>
    <n v="20260617"/>
    <s v="E20260617136483"/>
    <s v="   "/>
    <n v="4.5999999999999996"/>
    <x v="2"/>
    <n v="0"/>
  </r>
  <r>
    <x v="244"/>
    <n v="202606"/>
    <n v="51"/>
    <n v="1085442"/>
    <s v="'03814314  "/>
    <s v="'03814314  "/>
    <s v="ENV"/>
    <s v="'                "/>
    <n v="20260617"/>
    <s v="E20260617136484"/>
    <s v="J18"/>
    <n v="11.69"/>
    <x v="1"/>
    <n v="7.01"/>
  </r>
  <r>
    <x v="244"/>
    <n v="202606"/>
    <n v="51"/>
    <n v="1085442"/>
    <s v="'03814314  "/>
    <s v="'03814314  "/>
    <s v="COL"/>
    <s v="'9143814314754330"/>
    <n v="20260617"/>
    <s v="E20260617136484"/>
    <s v="J18"/>
    <n v="11.69"/>
    <x v="1"/>
    <n v="0"/>
  </r>
  <r>
    <x v="244"/>
    <n v="202606"/>
    <n v="51"/>
    <n v="1085442"/>
    <s v="'03814314  "/>
    <s v="'03814314  "/>
    <s v="CPC"/>
    <s v="'9143814314754330"/>
    <n v="20260617"/>
    <s v="E20260617136484"/>
    <s v="   "/>
    <n v="11.69"/>
    <x v="2"/>
    <n v="0"/>
  </r>
  <r>
    <x v="245"/>
    <n v="202606"/>
    <n v="51"/>
    <n v="1085442"/>
    <s v="'03814314  "/>
    <s v="'03814314  "/>
    <s v="ENV"/>
    <s v="'                "/>
    <n v="20260617"/>
    <s v="E20260617136485"/>
    <s v="J18"/>
    <n v="22.9"/>
    <x v="1"/>
    <n v="9.8699999999999992"/>
  </r>
  <r>
    <x v="245"/>
    <n v="202606"/>
    <n v="51"/>
    <n v="1085442"/>
    <s v="'03814314  "/>
    <s v="'03814314  "/>
    <s v="COL"/>
    <s v="'8543814314754356"/>
    <n v="20260617"/>
    <s v="E20260617136485"/>
    <s v="J18"/>
    <n v="19.399999999999999"/>
    <x v="1"/>
    <n v="0"/>
  </r>
  <r>
    <x v="245"/>
    <n v="202606"/>
    <n v="51"/>
    <n v="1085442"/>
    <s v="'03814314  "/>
    <s v="'03814314  "/>
    <s v="CPC"/>
    <s v="'8543814314754356"/>
    <n v="20260617"/>
    <s v="E20260617136485"/>
    <s v="   "/>
    <n v="19.399999999999999"/>
    <x v="2"/>
    <n v="0"/>
  </r>
  <r>
    <x v="245"/>
    <n v="202606"/>
    <n v="51"/>
    <n v="1085442"/>
    <s v="'03814314  "/>
    <s v="'03814314  "/>
    <s v="COL"/>
    <s v="'8543814314754362"/>
    <n v="20260617"/>
    <s v="E20260617136485"/>
    <s v="J18"/>
    <n v="3.5"/>
    <x v="1"/>
    <n v="0"/>
  </r>
  <r>
    <x v="245"/>
    <n v="202606"/>
    <n v="51"/>
    <n v="1085442"/>
    <s v="'03814314  "/>
    <s v="'03814314  "/>
    <s v="CPC"/>
    <s v="'8543814314754362"/>
    <n v="20260617"/>
    <s v="E20260617136485"/>
    <s v="   "/>
    <n v="3.5"/>
    <x v="2"/>
    <n v="0"/>
  </r>
  <r>
    <x v="245"/>
    <n v="202606"/>
    <n v="51"/>
    <n v="1085442"/>
    <s v="'03814314  "/>
    <s v="'03814314  "/>
    <s v="CPC"/>
    <s v="'8543814314754362"/>
    <n v="20260617"/>
    <s v="E20260617136485"/>
    <s v="   "/>
    <n v="3.5"/>
    <x v="3"/>
    <n v="1"/>
  </r>
  <r>
    <x v="246"/>
    <n v="202606"/>
    <n v="51"/>
    <n v="1085442"/>
    <s v="'03814314  "/>
    <s v="'03814314  "/>
    <s v="ENV"/>
    <s v="'                "/>
    <n v="20260617"/>
    <s v="E20260617223766"/>
    <s v="J18"/>
    <n v="3.6"/>
    <x v="1"/>
    <n v="4.93"/>
  </r>
  <r>
    <x v="246"/>
    <n v="202606"/>
    <n v="51"/>
    <n v="1085442"/>
    <s v="'03814314  "/>
    <s v="'03814314  "/>
    <s v="COL"/>
    <s v="'4943814314754399"/>
    <n v="20260617"/>
    <s v="E20260617223766"/>
    <s v="J18"/>
    <n v="3.6"/>
    <x v="1"/>
    <n v="0"/>
  </r>
  <r>
    <x v="246"/>
    <n v="202606"/>
    <n v="51"/>
    <n v="1085442"/>
    <s v="'03814314  "/>
    <s v="'03814314  "/>
    <s v="CPC"/>
    <s v="'4943814314754399"/>
    <n v="20260617"/>
    <s v="E20260617223766"/>
    <s v="   "/>
    <n v="3.6"/>
    <x v="2"/>
    <n v="0"/>
  </r>
  <r>
    <x v="247"/>
    <n v="202606"/>
    <n v="51"/>
    <n v="1085442"/>
    <s v="'03814314  "/>
    <s v="'03814314  "/>
    <s v="ENV"/>
    <s v="'                "/>
    <n v="20260617"/>
    <s v="E20260617223767"/>
    <s v="J18"/>
    <n v="18.7"/>
    <x v="1"/>
    <n v="8.83"/>
  </r>
  <r>
    <x v="247"/>
    <n v="202606"/>
    <n v="51"/>
    <n v="1085442"/>
    <s v="'03814314  "/>
    <s v="'03814314  "/>
    <s v="COL"/>
    <s v="'0643814314754297"/>
    <n v="20260617"/>
    <s v="E20260617223767"/>
    <s v="J18"/>
    <n v="18.7"/>
    <x v="1"/>
    <n v="0"/>
  </r>
  <r>
    <x v="247"/>
    <n v="202606"/>
    <n v="51"/>
    <n v="1085442"/>
    <s v="'03814314  "/>
    <s v="'03814314  "/>
    <s v="CPC"/>
    <s v="'0643814314754297"/>
    <n v="20260617"/>
    <s v="E20260617223767"/>
    <s v="   "/>
    <n v="18.7"/>
    <x v="2"/>
    <n v="0"/>
  </r>
  <r>
    <x v="248"/>
    <n v="202606"/>
    <n v="51"/>
    <n v="1085442"/>
    <s v="'03814314  "/>
    <s v="'03814314  "/>
    <s v="ENV"/>
    <s v="'                "/>
    <n v="20260618"/>
    <s v="E20260618134749"/>
    <s v="J18"/>
    <n v="4.01"/>
    <x v="1"/>
    <n v="5.19"/>
  </r>
  <r>
    <x v="248"/>
    <n v="202606"/>
    <n v="51"/>
    <n v="1085442"/>
    <s v="'03814314  "/>
    <s v="'03814314  "/>
    <s v="COL"/>
    <s v="'6243814314754468"/>
    <n v="20260618"/>
    <s v="E20260618134749"/>
    <s v="J18"/>
    <n v="4.01"/>
    <x v="1"/>
    <n v="0"/>
  </r>
  <r>
    <x v="248"/>
    <n v="202606"/>
    <n v="51"/>
    <n v="1085442"/>
    <s v="'03814314  "/>
    <s v="'03814314  "/>
    <s v="CPC"/>
    <s v="'6243814314754468"/>
    <n v="20260618"/>
    <s v="E20260618134749"/>
    <s v="   "/>
    <n v="4.01"/>
    <x v="2"/>
    <n v="0"/>
  </r>
  <r>
    <x v="249"/>
    <n v="202606"/>
    <n v="51"/>
    <n v="1085442"/>
    <s v="'03814314  "/>
    <s v="'03814314  "/>
    <s v="ENV"/>
    <s v="'                "/>
    <n v="20260618"/>
    <s v="E20260618134750"/>
    <s v="J18"/>
    <n v="13.3"/>
    <x v="1"/>
    <n v="7.53"/>
  </r>
  <r>
    <x v="249"/>
    <n v="202606"/>
    <n v="51"/>
    <n v="1085442"/>
    <s v="'03814314  "/>
    <s v="'03814314  "/>
    <s v="COL"/>
    <s v="'2243814314754495"/>
    <n v="20260618"/>
    <s v="E20260618134750"/>
    <s v="J18"/>
    <n v="13.3"/>
    <x v="1"/>
    <n v="0"/>
  </r>
  <r>
    <x v="249"/>
    <n v="202606"/>
    <n v="51"/>
    <n v="1085442"/>
    <s v="'03814314  "/>
    <s v="'03814314  "/>
    <s v="CPC"/>
    <s v="'2243814314754495"/>
    <n v="20260618"/>
    <s v="E20260618134750"/>
    <s v="   "/>
    <n v="13.3"/>
    <x v="2"/>
    <n v="0"/>
  </r>
  <r>
    <x v="250"/>
    <n v="202606"/>
    <n v="51"/>
    <n v="1085442"/>
    <s v="'03814314  "/>
    <s v="'03814314  "/>
    <s v="ENV"/>
    <s v="'                "/>
    <n v="20260618"/>
    <s v="E20260618134751"/>
    <s v="J18"/>
    <n v="4.0999999999999996"/>
    <x v="1"/>
    <n v="5.19"/>
  </r>
  <r>
    <x v="250"/>
    <n v="202606"/>
    <n v="51"/>
    <n v="1085442"/>
    <s v="'03814314  "/>
    <s v="'03814314  "/>
    <s v="COL"/>
    <s v="'5143814314754436"/>
    <n v="20260618"/>
    <s v="E20260618134751"/>
    <s v="J18"/>
    <n v="4.0999999999999996"/>
    <x v="1"/>
    <n v="0"/>
  </r>
  <r>
    <x v="250"/>
    <n v="202606"/>
    <n v="51"/>
    <n v="1085442"/>
    <s v="'03814314  "/>
    <s v="'03814314  "/>
    <s v="CPC"/>
    <s v="'5143814314754436"/>
    <n v="20260618"/>
    <s v="E20260618134751"/>
    <s v="   "/>
    <n v="4.0999999999999996"/>
    <x v="2"/>
    <n v="0"/>
  </r>
  <r>
    <x v="251"/>
    <n v="202606"/>
    <n v="51"/>
    <n v="1085442"/>
    <s v="'03814314  "/>
    <s v="'03814314  "/>
    <s v="ENV"/>
    <s v="'                "/>
    <n v="20260618"/>
    <s v="E20260618134752"/>
    <s v="J18"/>
    <n v="3.8"/>
    <x v="1"/>
    <n v="4.93"/>
  </r>
  <r>
    <x v="251"/>
    <n v="202606"/>
    <n v="51"/>
    <n v="1085442"/>
    <s v="'03814314  "/>
    <s v="'03814314  "/>
    <s v="COL"/>
    <s v="'6943814314754481"/>
    <n v="20260618"/>
    <s v="E20260618134752"/>
    <s v="J18"/>
    <n v="3.8"/>
    <x v="1"/>
    <n v="0"/>
  </r>
  <r>
    <x v="251"/>
    <n v="202606"/>
    <n v="51"/>
    <n v="1085442"/>
    <s v="'03814314  "/>
    <s v="'03814314  "/>
    <s v="CPC"/>
    <s v="'6943814314754481"/>
    <n v="20260618"/>
    <s v="E20260618134752"/>
    <s v="   "/>
    <n v="3.8"/>
    <x v="2"/>
    <n v="0"/>
  </r>
  <r>
    <x v="252"/>
    <n v="202606"/>
    <n v="51"/>
    <n v="1085442"/>
    <s v="'03814314  "/>
    <s v="'03814314  "/>
    <s v="ENV"/>
    <s v="'                "/>
    <n v="20260618"/>
    <s v="E20260618134753"/>
    <s v="J18"/>
    <n v="16.8"/>
    <x v="1"/>
    <n v="8.31"/>
  </r>
  <r>
    <x v="252"/>
    <n v="202606"/>
    <n v="51"/>
    <n v="1085442"/>
    <s v="'03814314  "/>
    <s v="'03814314  "/>
    <s v="COL"/>
    <s v="'7843814314754507"/>
    <n v="20260618"/>
    <s v="E20260618134753"/>
    <s v="J18"/>
    <n v="8.6999999999999993"/>
    <x v="1"/>
    <n v="0"/>
  </r>
  <r>
    <x v="252"/>
    <n v="202606"/>
    <n v="51"/>
    <n v="1085442"/>
    <s v="'03814314  "/>
    <s v="'03814314  "/>
    <s v="CPC"/>
    <s v="'7843814314754507"/>
    <n v="20260618"/>
    <s v="E20260618134753"/>
    <s v="   "/>
    <n v="8.6999999999999993"/>
    <x v="2"/>
    <n v="0"/>
  </r>
  <r>
    <x v="252"/>
    <n v="202606"/>
    <n v="51"/>
    <n v="1085442"/>
    <s v="'03814314  "/>
    <s v="'03814314  "/>
    <s v="COL"/>
    <s v="'7843814314754513"/>
    <n v="20260618"/>
    <s v="E20260618134753"/>
    <s v="J18"/>
    <n v="8.1"/>
    <x v="1"/>
    <n v="0"/>
  </r>
  <r>
    <x v="252"/>
    <n v="202606"/>
    <n v="51"/>
    <n v="1085442"/>
    <s v="'03814314  "/>
    <s v="'03814314  "/>
    <s v="CPC"/>
    <s v="'7843814314754513"/>
    <n v="20260618"/>
    <s v="E20260618134753"/>
    <s v="   "/>
    <n v="8.1"/>
    <x v="2"/>
    <n v="0"/>
  </r>
  <r>
    <x v="252"/>
    <n v="202606"/>
    <n v="51"/>
    <n v="1085442"/>
    <s v="'03814314  "/>
    <s v="'03814314  "/>
    <s v="CPC"/>
    <s v="'7843814314754513"/>
    <n v="20260618"/>
    <s v="E20260618134753"/>
    <s v="   "/>
    <n v="8.1"/>
    <x v="3"/>
    <n v="1"/>
  </r>
  <r>
    <x v="253"/>
    <n v="202606"/>
    <n v="51"/>
    <n v="1085442"/>
    <s v="'03814314  "/>
    <s v="'03814314  "/>
    <s v="ENV"/>
    <s v="'                "/>
    <n v="20260618"/>
    <s v="E20260618134754"/>
    <s v="J18"/>
    <n v="4.2"/>
    <x v="1"/>
    <n v="5.19"/>
  </r>
  <r>
    <x v="253"/>
    <n v="202606"/>
    <n v="51"/>
    <n v="1085442"/>
    <s v="'03814314  "/>
    <s v="'03814314  "/>
    <s v="COL"/>
    <s v="'9243814314754412"/>
    <n v="20260618"/>
    <s v="E20260618134754"/>
    <s v="J18"/>
    <n v="4.2"/>
    <x v="1"/>
    <n v="0"/>
  </r>
  <r>
    <x v="253"/>
    <n v="202606"/>
    <n v="51"/>
    <n v="1085442"/>
    <s v="'03814314  "/>
    <s v="'03814314  "/>
    <s v="CPC"/>
    <s v="'9243814314754412"/>
    <n v="20260618"/>
    <s v="E20260618134754"/>
    <s v="   "/>
    <n v="4.2"/>
    <x v="2"/>
    <n v="0"/>
  </r>
  <r>
    <x v="254"/>
    <n v="202606"/>
    <n v="51"/>
    <n v="1085442"/>
    <s v="'03814314  "/>
    <s v="'03814314  "/>
    <s v="ENV"/>
    <s v="'                "/>
    <n v="20260618"/>
    <s v="E20260618134755"/>
    <s v="J18"/>
    <n v="37"/>
    <x v="1"/>
    <n v="13.51"/>
  </r>
  <r>
    <x v="254"/>
    <n v="202606"/>
    <n v="51"/>
    <n v="1085442"/>
    <s v="'03814314  "/>
    <s v="'03814314  "/>
    <s v="COL"/>
    <s v="'7443814314754525"/>
    <n v="20260618"/>
    <s v="E20260618134755"/>
    <s v="J18"/>
    <n v="15.8"/>
    <x v="1"/>
    <n v="0"/>
  </r>
  <r>
    <x v="254"/>
    <n v="202606"/>
    <n v="51"/>
    <n v="1085442"/>
    <s v="'03814314  "/>
    <s v="'03814314  "/>
    <s v="CPC"/>
    <s v="'7443814314754525"/>
    <n v="20260618"/>
    <s v="E20260618134755"/>
    <s v="   "/>
    <n v="15.8"/>
    <x v="2"/>
    <n v="0"/>
  </r>
  <r>
    <x v="254"/>
    <n v="202606"/>
    <n v="51"/>
    <n v="1085442"/>
    <s v="'03814314  "/>
    <s v="'03814314  "/>
    <s v="COL"/>
    <s v="'7443814314754537"/>
    <n v="20260618"/>
    <s v="E20260618134755"/>
    <s v="J18"/>
    <n v="13.7"/>
    <x v="1"/>
    <n v="0"/>
  </r>
  <r>
    <x v="254"/>
    <n v="202606"/>
    <n v="51"/>
    <n v="1085442"/>
    <s v="'03814314  "/>
    <s v="'03814314  "/>
    <s v="CPC"/>
    <s v="'7443814314754537"/>
    <n v="20260618"/>
    <s v="E20260618134755"/>
    <s v="   "/>
    <n v="13.7"/>
    <x v="2"/>
    <n v="0"/>
  </r>
  <r>
    <x v="254"/>
    <n v="202606"/>
    <n v="51"/>
    <n v="1085442"/>
    <s v="'03814314  "/>
    <s v="'03814314  "/>
    <s v="CPC"/>
    <s v="'7443814314754537"/>
    <n v="20260618"/>
    <s v="E20260618134755"/>
    <s v="   "/>
    <n v="13.7"/>
    <x v="3"/>
    <n v="1"/>
  </r>
  <r>
    <x v="254"/>
    <n v="202606"/>
    <n v="51"/>
    <n v="1085442"/>
    <s v="'03814314  "/>
    <s v="'03814314  "/>
    <s v="COL"/>
    <s v="'7443814314754543"/>
    <n v="20260618"/>
    <s v="E20260618134755"/>
    <s v="J18"/>
    <n v="7.5"/>
    <x v="1"/>
    <n v="0"/>
  </r>
  <r>
    <x v="254"/>
    <n v="202606"/>
    <n v="51"/>
    <n v="1085442"/>
    <s v="'03814314  "/>
    <s v="'03814314  "/>
    <s v="CPC"/>
    <s v="'7443814314754543"/>
    <n v="20260618"/>
    <s v="E20260618134755"/>
    <s v="   "/>
    <n v="7.5"/>
    <x v="2"/>
    <n v="0"/>
  </r>
  <r>
    <x v="254"/>
    <n v="202606"/>
    <n v="51"/>
    <n v="1085442"/>
    <s v="'03814314  "/>
    <s v="'03814314  "/>
    <s v="CPC"/>
    <s v="'7443814314754543"/>
    <n v="20260618"/>
    <s v="E20260618134755"/>
    <s v="   "/>
    <n v="7.5"/>
    <x v="3"/>
    <n v="1"/>
  </r>
  <r>
    <x v="255"/>
    <n v="202606"/>
    <n v="51"/>
    <n v="1085442"/>
    <s v="'03814314  "/>
    <s v="'03814314  "/>
    <s v="ENV"/>
    <s v="'                "/>
    <n v="20260618"/>
    <s v="E20260618134756"/>
    <s v="J18"/>
    <n v="17.28"/>
    <x v="1"/>
    <n v="8.57"/>
  </r>
  <r>
    <x v="255"/>
    <n v="202606"/>
    <n v="51"/>
    <n v="1085442"/>
    <s v="'03814314  "/>
    <s v="'03814314  "/>
    <s v="COL"/>
    <s v="'6743814314754441"/>
    <n v="20260618"/>
    <s v="E20260618134756"/>
    <s v="J18"/>
    <n v="7.68"/>
    <x v="1"/>
    <n v="0"/>
  </r>
  <r>
    <x v="255"/>
    <n v="202606"/>
    <n v="51"/>
    <n v="1085442"/>
    <s v="'03814314  "/>
    <s v="'03814314  "/>
    <s v="CPC"/>
    <s v="'6743814314754441"/>
    <n v="20260618"/>
    <s v="E20260618134756"/>
    <s v="   "/>
    <n v="7.68"/>
    <x v="2"/>
    <n v="0"/>
  </r>
  <r>
    <x v="255"/>
    <n v="202606"/>
    <n v="51"/>
    <n v="1085442"/>
    <s v="'03814314  "/>
    <s v="'03814314  "/>
    <s v="COL"/>
    <s v="'6743814314754458"/>
    <n v="20260618"/>
    <s v="E20260618134756"/>
    <s v="J18"/>
    <n v="9.6"/>
    <x v="1"/>
    <n v="0"/>
  </r>
  <r>
    <x v="255"/>
    <n v="202606"/>
    <n v="51"/>
    <n v="1085442"/>
    <s v="'03814314  "/>
    <s v="'03814314  "/>
    <s v="CPC"/>
    <s v="'6743814314754458"/>
    <n v="20260618"/>
    <s v="E20260618134756"/>
    <s v="   "/>
    <n v="9.6"/>
    <x v="2"/>
    <n v="0"/>
  </r>
  <r>
    <x v="255"/>
    <n v="202606"/>
    <n v="51"/>
    <n v="1085442"/>
    <s v="'03814314  "/>
    <s v="'03814314  "/>
    <s v="CPC"/>
    <s v="'6743814314754458"/>
    <n v="20260618"/>
    <s v="E20260618134756"/>
    <s v="   "/>
    <n v="9.6"/>
    <x v="3"/>
    <n v="1"/>
  </r>
  <r>
    <x v="256"/>
    <n v="202606"/>
    <n v="51"/>
    <n v="1085442"/>
    <s v="'03814314  "/>
    <s v="'03814314  "/>
    <s v="ENV"/>
    <s v="'                "/>
    <n v="20260618"/>
    <s v="E20260618134757"/>
    <s v="J18"/>
    <n v="2.9"/>
    <x v="1"/>
    <n v="4.67"/>
  </r>
  <r>
    <x v="256"/>
    <n v="202606"/>
    <n v="51"/>
    <n v="1085442"/>
    <s v="'03814314  "/>
    <s v="'03814314  "/>
    <s v="COL"/>
    <s v="'7543814314754471"/>
    <n v="20260618"/>
    <s v="E20260618134757"/>
    <s v="J18"/>
    <n v="2.9"/>
    <x v="1"/>
    <n v="0"/>
  </r>
  <r>
    <x v="256"/>
    <n v="202606"/>
    <n v="51"/>
    <n v="1085442"/>
    <s v="'03814314  "/>
    <s v="'03814314  "/>
    <s v="CPC"/>
    <s v="'7543814314754471"/>
    <n v="20260618"/>
    <s v="E20260618134757"/>
    <s v="   "/>
    <n v="2.9"/>
    <x v="2"/>
    <n v="0"/>
  </r>
  <r>
    <x v="257"/>
    <n v="202606"/>
    <n v="51"/>
    <n v="1085442"/>
    <s v="'03814314  "/>
    <s v="'03814314  "/>
    <s v="ENV"/>
    <s v="'                "/>
    <n v="20260618"/>
    <s v="E20260618219122"/>
    <s v="J18"/>
    <n v="3.84"/>
    <x v="1"/>
    <n v="4.93"/>
  </r>
  <r>
    <x v="257"/>
    <n v="202606"/>
    <n v="51"/>
    <n v="1085442"/>
    <s v="'03814314  "/>
    <s v="'03814314  "/>
    <s v="COL"/>
    <s v="'3543814314754428"/>
    <n v="20260618"/>
    <s v="E20260618219122"/>
    <s v="J18"/>
    <n v="3.84"/>
    <x v="1"/>
    <n v="0"/>
  </r>
  <r>
    <x v="257"/>
    <n v="202606"/>
    <n v="51"/>
    <n v="1085442"/>
    <s v="'03814314  "/>
    <s v="'03814314  "/>
    <s v="CPC"/>
    <s v="'3543814314754428"/>
    <n v="20260618"/>
    <s v="E20260618219122"/>
    <s v="   "/>
    <n v="3.84"/>
    <x v="2"/>
    <n v="0"/>
  </r>
  <r>
    <x v="258"/>
    <n v="202606"/>
    <n v="51"/>
    <n v="1085442"/>
    <s v="'03814314  "/>
    <s v="'03814314  "/>
    <s v="ENV"/>
    <s v="'                "/>
    <n v="20260619"/>
    <s v="E20260619122775"/>
    <s v="J18"/>
    <n v="0.5"/>
    <x v="1"/>
    <n v="4.1500000000000004"/>
  </r>
  <r>
    <x v="258"/>
    <n v="202606"/>
    <n v="51"/>
    <n v="1085442"/>
    <s v="'03814314  "/>
    <s v="'03814314  "/>
    <s v="CPE"/>
    <s v="'                "/>
    <n v="20260619"/>
    <s v="E20260619122775"/>
    <s v="   "/>
    <n v="0"/>
    <x v="6"/>
    <n v="0"/>
  </r>
  <r>
    <x v="258"/>
    <n v="202606"/>
    <n v="51"/>
    <n v="1085442"/>
    <s v="'03814314  "/>
    <s v="'03814314  "/>
    <s v="COL"/>
    <s v="'3543814314754555"/>
    <n v="20260619"/>
    <s v="E20260619122775"/>
    <s v="J18"/>
    <n v="0.5"/>
    <x v="1"/>
    <n v="0"/>
  </r>
  <r>
    <x v="258"/>
    <n v="202606"/>
    <n v="51"/>
    <n v="1085442"/>
    <s v="'03814314  "/>
    <s v="'03814314  "/>
    <s v="CPC"/>
    <s v="'3543814314754555"/>
    <n v="20260619"/>
    <s v="E20260619122775"/>
    <s v="   "/>
    <n v="0.5"/>
    <x v="2"/>
    <n v="0"/>
  </r>
  <r>
    <x v="259"/>
    <n v="202606"/>
    <n v="51"/>
    <n v="1085442"/>
    <s v="'03814314  "/>
    <s v="'03814314  "/>
    <s v="ENV"/>
    <s v="'                "/>
    <n v="20260619"/>
    <s v="E20260619284055"/>
    <s v="J18"/>
    <n v="1.6"/>
    <x v="1"/>
    <n v="4.41"/>
  </r>
  <r>
    <x v="259"/>
    <n v="202606"/>
    <n v="51"/>
    <n v="1085442"/>
    <s v="'03814314  "/>
    <s v="'03814314  "/>
    <s v="COL"/>
    <s v="'2183814314003143"/>
    <n v="20260619"/>
    <s v="E20260619284055"/>
    <s v="J18"/>
    <n v="1.6"/>
    <x v="1"/>
    <n v="0"/>
  </r>
  <r>
    <x v="259"/>
    <n v="202606"/>
    <n v="51"/>
    <n v="1085442"/>
    <s v="'03814314  "/>
    <s v="'03814314  "/>
    <s v="CPC"/>
    <s v="'2183814314003143"/>
    <n v="20260619"/>
    <s v="E20260619284055"/>
    <s v="   "/>
    <n v="1.6"/>
    <x v="2"/>
    <n v="0"/>
  </r>
  <r>
    <x v="260"/>
    <n v="202606"/>
    <n v="51"/>
    <n v="1085442"/>
    <s v="'03814314  "/>
    <s v="'03814314  "/>
    <s v="ENV"/>
    <s v="'                "/>
    <n v="20260619"/>
    <s v="E20260619284058"/>
    <s v="J18"/>
    <n v="2"/>
    <x v="1"/>
    <n v="4.41"/>
  </r>
  <r>
    <x v="260"/>
    <n v="202606"/>
    <n v="51"/>
    <n v="1085442"/>
    <s v="'03814314  "/>
    <s v="'03814314  "/>
    <s v="COL"/>
    <s v="'7543814314754655"/>
    <n v="20260619"/>
    <s v="E20260619284058"/>
    <s v="J18"/>
    <n v="2"/>
    <x v="1"/>
    <n v="0"/>
  </r>
  <r>
    <x v="260"/>
    <n v="202606"/>
    <n v="51"/>
    <n v="1085442"/>
    <s v="'03814314  "/>
    <s v="'03814314  "/>
    <s v="CPC"/>
    <s v="'7543814314754655"/>
    <n v="20260619"/>
    <s v="E20260619284058"/>
    <s v="   "/>
    <n v="2"/>
    <x v="2"/>
    <n v="0"/>
  </r>
  <r>
    <x v="261"/>
    <n v="202606"/>
    <n v="51"/>
    <n v="1085442"/>
    <s v="'03814314  "/>
    <s v="'03814314  "/>
    <s v="ENV"/>
    <s v="'                "/>
    <n v="20260619"/>
    <s v="E20260619352701"/>
    <s v="J18"/>
    <n v="94.7"/>
    <x v="1"/>
    <n v="28.59"/>
  </r>
  <r>
    <x v="261"/>
    <n v="202606"/>
    <n v="51"/>
    <n v="1085442"/>
    <s v="'03814314  "/>
    <s v="'03814314  "/>
    <s v="CPE"/>
    <s v="'                "/>
    <n v="20260619"/>
    <s v="E20260619352701"/>
    <s v="   "/>
    <n v="0"/>
    <x v="5"/>
    <n v="8"/>
  </r>
  <r>
    <x v="261"/>
    <n v="202606"/>
    <n v="51"/>
    <n v="1085442"/>
    <s v="'03814314  "/>
    <s v="'03814314  "/>
    <s v="COL"/>
    <s v="'0643814314754562"/>
    <n v="20260619"/>
    <s v="E20260619352701"/>
    <s v="J18"/>
    <n v="9.8000000000000007"/>
    <x v="1"/>
    <n v="0"/>
  </r>
  <r>
    <x v="261"/>
    <n v="202606"/>
    <n v="51"/>
    <n v="1085442"/>
    <s v="'03814314  "/>
    <s v="'03814314  "/>
    <s v="CPC"/>
    <s v="'0643814314754562"/>
    <n v="20260619"/>
    <s v="E20260619352701"/>
    <s v="   "/>
    <n v="9.8000000000000007"/>
    <x v="2"/>
    <n v="0"/>
  </r>
  <r>
    <x v="261"/>
    <n v="202606"/>
    <n v="51"/>
    <n v="1085442"/>
    <s v="'03814314  "/>
    <s v="'03814314  "/>
    <s v="COL"/>
    <s v="'0643814314754579"/>
    <n v="20260619"/>
    <s v="E20260619352701"/>
    <s v="J18"/>
    <n v="9.9"/>
    <x v="1"/>
    <n v="0"/>
  </r>
  <r>
    <x v="261"/>
    <n v="202606"/>
    <n v="51"/>
    <n v="1085442"/>
    <s v="'03814314  "/>
    <s v="'03814314  "/>
    <s v="CPC"/>
    <s v="'0643814314754579"/>
    <n v="20260619"/>
    <s v="E20260619352701"/>
    <s v="   "/>
    <n v="9.9"/>
    <x v="2"/>
    <n v="0"/>
  </r>
  <r>
    <x v="261"/>
    <n v="202606"/>
    <n v="51"/>
    <n v="1085442"/>
    <s v="'03814314  "/>
    <s v="'03814314  "/>
    <s v="CPC"/>
    <s v="'0643814314754579"/>
    <n v="20260619"/>
    <s v="E20260619352701"/>
    <s v="   "/>
    <n v="9.9"/>
    <x v="3"/>
    <n v="1"/>
  </r>
  <r>
    <x v="261"/>
    <n v="202606"/>
    <n v="51"/>
    <n v="1085442"/>
    <s v="'03814314  "/>
    <s v="'03814314  "/>
    <s v="COL"/>
    <s v="'0643814314754585"/>
    <n v="20260619"/>
    <s v="E20260619352701"/>
    <s v="J18"/>
    <n v="13.6"/>
    <x v="1"/>
    <n v="0"/>
  </r>
  <r>
    <x v="261"/>
    <n v="202606"/>
    <n v="51"/>
    <n v="1085442"/>
    <s v="'03814314  "/>
    <s v="'03814314  "/>
    <s v="CPC"/>
    <s v="'0643814314754585"/>
    <n v="20260619"/>
    <s v="E20260619352701"/>
    <s v="   "/>
    <n v="13.6"/>
    <x v="2"/>
    <n v="0"/>
  </r>
  <r>
    <x v="261"/>
    <n v="202606"/>
    <n v="51"/>
    <n v="1085442"/>
    <s v="'03814314  "/>
    <s v="'03814314  "/>
    <s v="CPC"/>
    <s v="'0643814314754585"/>
    <n v="20260619"/>
    <s v="E20260619352701"/>
    <s v="   "/>
    <n v="13.6"/>
    <x v="3"/>
    <n v="1"/>
  </r>
  <r>
    <x v="261"/>
    <n v="202606"/>
    <n v="51"/>
    <n v="1085442"/>
    <s v="'03814314  "/>
    <s v="'03814314  "/>
    <s v="COL"/>
    <s v="'0643814314754591"/>
    <n v="20260619"/>
    <s v="E20260619352701"/>
    <s v="J18"/>
    <n v="9.8000000000000007"/>
    <x v="1"/>
    <n v="0"/>
  </r>
  <r>
    <x v="261"/>
    <n v="202606"/>
    <n v="51"/>
    <n v="1085442"/>
    <s v="'03814314  "/>
    <s v="'03814314  "/>
    <s v="CPC"/>
    <s v="'0643814314754591"/>
    <n v="20260619"/>
    <s v="E20260619352701"/>
    <s v="   "/>
    <n v="9.8000000000000007"/>
    <x v="2"/>
    <n v="0"/>
  </r>
  <r>
    <x v="261"/>
    <n v="202606"/>
    <n v="51"/>
    <n v="1085442"/>
    <s v="'03814314  "/>
    <s v="'03814314  "/>
    <s v="CPC"/>
    <s v="'0643814314754591"/>
    <n v="20260619"/>
    <s v="E20260619352701"/>
    <s v="   "/>
    <n v="9.8000000000000007"/>
    <x v="3"/>
    <n v="1"/>
  </r>
  <r>
    <x v="261"/>
    <n v="202606"/>
    <n v="51"/>
    <n v="1085442"/>
    <s v="'03814314  "/>
    <s v="'03814314  "/>
    <s v="COL"/>
    <s v="'0643814314754602"/>
    <n v="20260619"/>
    <s v="E20260619352701"/>
    <s v="J18"/>
    <n v="9.8000000000000007"/>
    <x v="1"/>
    <n v="0"/>
  </r>
  <r>
    <x v="261"/>
    <n v="202606"/>
    <n v="51"/>
    <n v="1085442"/>
    <s v="'03814314  "/>
    <s v="'03814314  "/>
    <s v="CPC"/>
    <s v="'0643814314754602"/>
    <n v="20260619"/>
    <s v="E20260619352701"/>
    <s v="   "/>
    <n v="9.8000000000000007"/>
    <x v="2"/>
    <n v="0"/>
  </r>
  <r>
    <x v="261"/>
    <n v="202606"/>
    <n v="51"/>
    <n v="1085442"/>
    <s v="'03814314  "/>
    <s v="'03814314  "/>
    <s v="CPC"/>
    <s v="'0643814314754602"/>
    <n v="20260619"/>
    <s v="E20260619352701"/>
    <s v="   "/>
    <n v="9.8000000000000007"/>
    <x v="3"/>
    <n v="1"/>
  </r>
  <r>
    <x v="261"/>
    <n v="202606"/>
    <n v="51"/>
    <n v="1085442"/>
    <s v="'03814314  "/>
    <s v="'03814314  "/>
    <s v="COL"/>
    <s v="'0643814314754619"/>
    <n v="20260619"/>
    <s v="E20260619352701"/>
    <s v="J18"/>
    <n v="9.8000000000000007"/>
    <x v="1"/>
    <n v="0"/>
  </r>
  <r>
    <x v="261"/>
    <n v="202606"/>
    <n v="51"/>
    <n v="1085442"/>
    <s v="'03814314  "/>
    <s v="'03814314  "/>
    <s v="CPC"/>
    <s v="'0643814314754619"/>
    <n v="20260619"/>
    <s v="E20260619352701"/>
    <s v="   "/>
    <n v="9.8000000000000007"/>
    <x v="2"/>
    <n v="0"/>
  </r>
  <r>
    <x v="261"/>
    <n v="202606"/>
    <n v="51"/>
    <n v="1085442"/>
    <s v="'03814314  "/>
    <s v="'03814314  "/>
    <s v="CPC"/>
    <s v="'0643814314754619"/>
    <n v="20260619"/>
    <s v="E20260619352701"/>
    <s v="   "/>
    <n v="9.8000000000000007"/>
    <x v="3"/>
    <n v="1"/>
  </r>
  <r>
    <x v="261"/>
    <n v="202606"/>
    <n v="51"/>
    <n v="1085442"/>
    <s v="'03814314  "/>
    <s v="'03814314  "/>
    <s v="COL"/>
    <s v="'0643814314754625"/>
    <n v="20260619"/>
    <s v="E20260619352701"/>
    <s v="J18"/>
    <n v="13.6"/>
    <x v="1"/>
    <n v="0"/>
  </r>
  <r>
    <x v="261"/>
    <n v="202606"/>
    <n v="51"/>
    <n v="1085442"/>
    <s v="'03814314  "/>
    <s v="'03814314  "/>
    <s v="CPC"/>
    <s v="'0643814314754625"/>
    <n v="20260619"/>
    <s v="E20260619352701"/>
    <s v="   "/>
    <n v="13.6"/>
    <x v="2"/>
    <n v="0"/>
  </r>
  <r>
    <x v="261"/>
    <n v="202606"/>
    <n v="51"/>
    <n v="1085442"/>
    <s v="'03814314  "/>
    <s v="'03814314  "/>
    <s v="CPC"/>
    <s v="'0643814314754625"/>
    <n v="20260619"/>
    <s v="E20260619352701"/>
    <s v="   "/>
    <n v="13.6"/>
    <x v="3"/>
    <n v="1"/>
  </r>
  <r>
    <x v="261"/>
    <n v="202606"/>
    <n v="51"/>
    <n v="1085442"/>
    <s v="'03814314  "/>
    <s v="'03814314  "/>
    <s v="COL"/>
    <s v="'0643814314754631"/>
    <n v="20260619"/>
    <s v="E20260619352701"/>
    <s v="J18"/>
    <n v="9.9"/>
    <x v="1"/>
    <n v="0"/>
  </r>
  <r>
    <x v="261"/>
    <n v="202606"/>
    <n v="51"/>
    <n v="1085442"/>
    <s v="'03814314  "/>
    <s v="'03814314  "/>
    <s v="CPC"/>
    <s v="'0643814314754631"/>
    <n v="20260619"/>
    <s v="E20260619352701"/>
    <s v="   "/>
    <n v="9.9"/>
    <x v="2"/>
    <n v="0"/>
  </r>
  <r>
    <x v="261"/>
    <n v="202606"/>
    <n v="51"/>
    <n v="1085442"/>
    <s v="'03814314  "/>
    <s v="'03814314  "/>
    <s v="CPC"/>
    <s v="'0643814314754631"/>
    <n v="20260619"/>
    <s v="E20260619352701"/>
    <s v="   "/>
    <n v="9.9"/>
    <x v="3"/>
    <n v="1"/>
  </r>
  <r>
    <x v="261"/>
    <n v="202606"/>
    <n v="51"/>
    <n v="1085442"/>
    <s v="'03814314  "/>
    <s v="'03814314  "/>
    <s v="COL"/>
    <s v="'0643814314754648"/>
    <n v="20260619"/>
    <s v="E20260619352701"/>
    <s v="J18"/>
    <n v="8.5"/>
    <x v="1"/>
    <n v="0"/>
  </r>
  <r>
    <x v="261"/>
    <n v="202606"/>
    <n v="51"/>
    <n v="1085442"/>
    <s v="'03814314  "/>
    <s v="'03814314  "/>
    <s v="CPC"/>
    <s v="'0643814314754648"/>
    <n v="20260619"/>
    <s v="E20260619352701"/>
    <s v="   "/>
    <n v="8.5"/>
    <x v="2"/>
    <n v="0"/>
  </r>
  <r>
    <x v="261"/>
    <n v="202606"/>
    <n v="51"/>
    <n v="1085442"/>
    <s v="'03814314  "/>
    <s v="'03814314  "/>
    <s v="CPC"/>
    <s v="'0643814314754648"/>
    <n v="20260619"/>
    <s v="E20260619352701"/>
    <s v="   "/>
    <n v="8.5"/>
    <x v="3"/>
    <n v="1"/>
  </r>
  <r>
    <x v="262"/>
    <n v="202606"/>
    <n v="51"/>
    <n v="1085442"/>
    <s v="'03814314  "/>
    <s v="'03814314  "/>
    <s v="ENV"/>
    <s v="'                "/>
    <n v="20260619"/>
    <s v="E20260619364967"/>
    <s v="J18"/>
    <n v="0.8"/>
    <x v="1"/>
    <n v="4.1500000000000004"/>
  </r>
  <r>
    <x v="262"/>
    <n v="202606"/>
    <n v="51"/>
    <n v="1085442"/>
    <s v="'03814314  "/>
    <s v="'03814314  "/>
    <s v="COL"/>
    <s v="'9543814314754754"/>
    <n v="20260619"/>
    <s v="E20260619364967"/>
    <s v="J18"/>
    <n v="0.8"/>
    <x v="1"/>
    <n v="0"/>
  </r>
  <r>
    <x v="262"/>
    <n v="202606"/>
    <n v="51"/>
    <n v="1085442"/>
    <s v="'03814314  "/>
    <s v="'03814314  "/>
    <s v="CPC"/>
    <s v="'9543814314754754"/>
    <n v="20260619"/>
    <s v="E20260619364967"/>
    <s v="   "/>
    <n v="0.8"/>
    <x v="2"/>
    <n v="0"/>
  </r>
  <r>
    <x v="263"/>
    <n v="202606"/>
    <n v="51"/>
    <n v="1085442"/>
    <s v="'03814314  "/>
    <s v="'03814314  "/>
    <s v="ENV"/>
    <s v="'                "/>
    <n v="20260622"/>
    <s v="E20260622129322"/>
    <s v="J18"/>
    <n v="1.17"/>
    <x v="1"/>
    <n v="4.41"/>
  </r>
  <r>
    <x v="263"/>
    <n v="202606"/>
    <n v="51"/>
    <n v="1085442"/>
    <s v="'03814314  "/>
    <s v="'03814314  "/>
    <s v="COL"/>
    <s v="'3543814314754814"/>
    <n v="20260622"/>
    <s v="E20260622129322"/>
    <s v="J18"/>
    <n v="1.17"/>
    <x v="1"/>
    <n v="0"/>
  </r>
  <r>
    <x v="263"/>
    <n v="202606"/>
    <n v="51"/>
    <n v="1085442"/>
    <s v="'03814314  "/>
    <s v="'03814314  "/>
    <s v="CPC"/>
    <s v="'3543814314754814"/>
    <n v="20260622"/>
    <s v="E20260622129322"/>
    <s v="   "/>
    <n v="1.17"/>
    <x v="2"/>
    <n v="0"/>
  </r>
  <r>
    <x v="264"/>
    <n v="202606"/>
    <n v="51"/>
    <n v="1085442"/>
    <s v="'03814314  "/>
    <s v="'03814314  "/>
    <s v="ENV"/>
    <s v="'                "/>
    <n v="20260622"/>
    <s v="E20260622129323"/>
    <s v="J18"/>
    <n v="2.9"/>
    <x v="1"/>
    <n v="4.67"/>
  </r>
  <r>
    <x v="264"/>
    <n v="202606"/>
    <n v="51"/>
    <n v="1085442"/>
    <s v="'03814314  "/>
    <s v="'03814314  "/>
    <s v="COL"/>
    <s v="'8543814314754765"/>
    <n v="20260622"/>
    <s v="E20260622129323"/>
    <s v="J18"/>
    <n v="2.9"/>
    <x v="1"/>
    <n v="0"/>
  </r>
  <r>
    <x v="264"/>
    <n v="202606"/>
    <n v="51"/>
    <n v="1085442"/>
    <s v="'03814314  "/>
    <s v="'03814314  "/>
    <s v="CPC"/>
    <s v="'8543814314754765"/>
    <n v="20260622"/>
    <s v="E20260622129323"/>
    <s v="   "/>
    <n v="2.9"/>
    <x v="2"/>
    <n v="0"/>
  </r>
  <r>
    <x v="265"/>
    <n v="202606"/>
    <n v="51"/>
    <n v="1085442"/>
    <s v="'03814314  "/>
    <s v="'03814314  "/>
    <s v="ENV"/>
    <s v="'                "/>
    <n v="20260622"/>
    <s v="E20260622129324"/>
    <s v="J18"/>
    <n v="3.6"/>
    <x v="1"/>
    <n v="4.93"/>
  </r>
  <r>
    <x v="265"/>
    <n v="202606"/>
    <n v="51"/>
    <n v="1085442"/>
    <s v="'03814314  "/>
    <s v="'03814314  "/>
    <s v="COL"/>
    <s v="'1843814314754730"/>
    <n v="20260622"/>
    <s v="E20260622129324"/>
    <s v="J18"/>
    <n v="3.6"/>
    <x v="1"/>
    <n v="0"/>
  </r>
  <r>
    <x v="265"/>
    <n v="202606"/>
    <n v="51"/>
    <n v="1085442"/>
    <s v="'03814314  "/>
    <s v="'03814314  "/>
    <s v="CPC"/>
    <s v="'1843814314754730"/>
    <n v="20260622"/>
    <s v="E20260622129324"/>
    <s v="   "/>
    <n v="3.6"/>
    <x v="2"/>
    <n v="0"/>
  </r>
  <r>
    <x v="266"/>
    <n v="202606"/>
    <n v="51"/>
    <n v="1085442"/>
    <s v="'03814314  "/>
    <s v="'03814314  "/>
    <s v="ENV"/>
    <s v="'                "/>
    <n v="20260622"/>
    <s v="E20260622129325"/>
    <s v="J18"/>
    <n v="3.8"/>
    <x v="1"/>
    <n v="4.93"/>
  </r>
  <r>
    <x v="266"/>
    <n v="202606"/>
    <n v="51"/>
    <n v="1085442"/>
    <s v="'03814314  "/>
    <s v="'03814314  "/>
    <s v="COL"/>
    <s v="'6343814314754822"/>
    <n v="20260622"/>
    <s v="E20260622129325"/>
    <s v="J18"/>
    <n v="3.8"/>
    <x v="1"/>
    <n v="0"/>
  </r>
  <r>
    <x v="266"/>
    <n v="202606"/>
    <n v="51"/>
    <n v="1085442"/>
    <s v="'03814314  "/>
    <s v="'03814314  "/>
    <s v="CPC"/>
    <s v="'6343814314754822"/>
    <n v="20260622"/>
    <s v="E20260622129325"/>
    <s v="   "/>
    <n v="3.8"/>
    <x v="2"/>
    <n v="0"/>
  </r>
  <r>
    <x v="267"/>
    <n v="202606"/>
    <n v="51"/>
    <n v="1085442"/>
    <s v="'03814314  "/>
    <s v="'03814314  "/>
    <s v="ENV"/>
    <s v="'                "/>
    <n v="20260622"/>
    <s v="E20260622129326"/>
    <s v="J18"/>
    <n v="11.6"/>
    <x v="1"/>
    <n v="7.01"/>
  </r>
  <r>
    <x v="267"/>
    <n v="202606"/>
    <n v="51"/>
    <n v="1085442"/>
    <s v="'03814314  "/>
    <s v="'03814314  "/>
    <s v="COL"/>
    <s v="'6943814314754745"/>
    <n v="20260622"/>
    <s v="E20260622129326"/>
    <s v="J18"/>
    <n v="11.6"/>
    <x v="1"/>
    <n v="0"/>
  </r>
  <r>
    <x v="267"/>
    <n v="202606"/>
    <n v="51"/>
    <n v="1085442"/>
    <s v="'03814314  "/>
    <s v="'03814314  "/>
    <s v="CPC"/>
    <s v="'6943814314754745"/>
    <n v="20260622"/>
    <s v="E20260622129326"/>
    <s v="   "/>
    <n v="11.6"/>
    <x v="2"/>
    <n v="0"/>
  </r>
  <r>
    <x v="268"/>
    <n v="202606"/>
    <n v="51"/>
    <n v="1085442"/>
    <s v="'03814314  "/>
    <s v="'03814314  "/>
    <s v="ENV"/>
    <s v="'                "/>
    <n v="20260622"/>
    <s v="E20260622129327"/>
    <s v="J18"/>
    <n v="3.2"/>
    <x v="1"/>
    <n v="4.93"/>
  </r>
  <r>
    <x v="268"/>
    <n v="202606"/>
    <n v="51"/>
    <n v="1085442"/>
    <s v="'03814314  "/>
    <s v="'03814314  "/>
    <s v="COL"/>
    <s v="'9443814314754803"/>
    <n v="20260622"/>
    <s v="E20260622129327"/>
    <s v="J18"/>
    <n v="3.2"/>
    <x v="1"/>
    <n v="0"/>
  </r>
  <r>
    <x v="268"/>
    <n v="202606"/>
    <n v="51"/>
    <n v="1085442"/>
    <s v="'03814314  "/>
    <s v="'03814314  "/>
    <s v="CPC"/>
    <s v="'9443814314754803"/>
    <n v="20260622"/>
    <s v="E20260622129327"/>
    <s v="   "/>
    <n v="3.2"/>
    <x v="2"/>
    <n v="0"/>
  </r>
  <r>
    <x v="269"/>
    <n v="202606"/>
    <n v="51"/>
    <n v="1085442"/>
    <s v="'03814314  "/>
    <s v="'03814314  "/>
    <s v="ENV"/>
    <s v="'                "/>
    <n v="20260622"/>
    <s v="E20260622129329"/>
    <s v="J18"/>
    <n v="3.2"/>
    <x v="1"/>
    <n v="4.93"/>
  </r>
  <r>
    <x v="269"/>
    <n v="202606"/>
    <n v="51"/>
    <n v="1085442"/>
    <s v="'03814314  "/>
    <s v="'03814314  "/>
    <s v="COL"/>
    <s v="'3443814314754679"/>
    <n v="20260622"/>
    <s v="E20260622129329"/>
    <s v="J18"/>
    <n v="3.2"/>
    <x v="1"/>
    <n v="0"/>
  </r>
  <r>
    <x v="269"/>
    <n v="202606"/>
    <n v="51"/>
    <n v="1085442"/>
    <s v="'03814314  "/>
    <s v="'03814314  "/>
    <s v="CPC"/>
    <s v="'3443814314754679"/>
    <n v="20260622"/>
    <s v="E20260622129329"/>
    <s v="   "/>
    <n v="3.2"/>
    <x v="2"/>
    <n v="0"/>
  </r>
  <r>
    <x v="270"/>
    <n v="202606"/>
    <n v="51"/>
    <n v="1085442"/>
    <s v="'03814314  "/>
    <s v="'03814314  "/>
    <s v="ENV"/>
    <s v="'                "/>
    <n v="20260622"/>
    <s v="E20260622129330"/>
    <s v="J18"/>
    <n v="4.18"/>
    <x v="1"/>
    <n v="5.19"/>
  </r>
  <r>
    <x v="270"/>
    <n v="202606"/>
    <n v="51"/>
    <n v="1085442"/>
    <s v="'03814314  "/>
    <s v="'03814314  "/>
    <s v="COL"/>
    <s v="'4443814314754841"/>
    <n v="20260622"/>
    <s v="E20260622129330"/>
    <s v="J18"/>
    <n v="4.18"/>
    <x v="1"/>
    <n v="0"/>
  </r>
  <r>
    <x v="270"/>
    <n v="202606"/>
    <n v="51"/>
    <n v="1085442"/>
    <s v="'03814314  "/>
    <s v="'03814314  "/>
    <s v="CPC"/>
    <s v="'4443814314754841"/>
    <n v="20260622"/>
    <s v="E20260622129330"/>
    <s v="   "/>
    <n v="4.18"/>
    <x v="2"/>
    <n v="0"/>
  </r>
  <r>
    <x v="271"/>
    <n v="202606"/>
    <n v="51"/>
    <n v="1085442"/>
    <s v="'03814314  "/>
    <s v="'03814314  "/>
    <s v="ENV"/>
    <s v="'                "/>
    <n v="20260622"/>
    <s v="E20260622129331"/>
    <s v="J18"/>
    <n v="7.4"/>
    <x v="1"/>
    <n v="5.97"/>
  </r>
  <r>
    <x v="271"/>
    <n v="202606"/>
    <n v="51"/>
    <n v="1085442"/>
    <s v="'03814314  "/>
    <s v="'03814314  "/>
    <s v="COL"/>
    <s v="'7143814314754777"/>
    <n v="20260622"/>
    <s v="E20260622129331"/>
    <s v="J18"/>
    <n v="7.4"/>
    <x v="1"/>
    <n v="0"/>
  </r>
  <r>
    <x v="271"/>
    <n v="202606"/>
    <n v="51"/>
    <n v="1085442"/>
    <s v="'03814314  "/>
    <s v="'03814314  "/>
    <s v="CPC"/>
    <s v="'7143814314754777"/>
    <n v="20260622"/>
    <s v="E20260622129331"/>
    <s v="   "/>
    <n v="7.4"/>
    <x v="2"/>
    <n v="0"/>
  </r>
  <r>
    <x v="272"/>
    <n v="202606"/>
    <n v="51"/>
    <n v="1085442"/>
    <s v="'03814314  "/>
    <s v="'03814314  "/>
    <s v="ENV"/>
    <s v="'                "/>
    <n v="20260622"/>
    <s v="E20260622129333"/>
    <s v="J18"/>
    <n v="4.5"/>
    <x v="1"/>
    <n v="5.19"/>
  </r>
  <r>
    <x v="272"/>
    <n v="202606"/>
    <n v="51"/>
    <n v="1085442"/>
    <s v="'03814314  "/>
    <s v="'03814314  "/>
    <s v="COL"/>
    <s v="'3443814314754725"/>
    <n v="20260622"/>
    <s v="E20260622129333"/>
    <s v="J18"/>
    <n v="4.5"/>
    <x v="1"/>
    <n v="0"/>
  </r>
  <r>
    <x v="272"/>
    <n v="202606"/>
    <n v="51"/>
    <n v="1085442"/>
    <s v="'03814314  "/>
    <s v="'03814314  "/>
    <s v="CPC"/>
    <s v="'3443814314754725"/>
    <n v="20260622"/>
    <s v="E20260622129333"/>
    <s v="   "/>
    <n v="4.5"/>
    <x v="2"/>
    <n v="0"/>
  </r>
  <r>
    <x v="273"/>
    <n v="202606"/>
    <n v="51"/>
    <n v="1085442"/>
    <s v="'03814314  "/>
    <s v="'03814314  "/>
    <s v="ENV"/>
    <s v="'                "/>
    <n v="20260622"/>
    <s v="E20260622129334"/>
    <s v="J18"/>
    <n v="3.84"/>
    <x v="1"/>
    <n v="4.93"/>
  </r>
  <r>
    <x v="273"/>
    <n v="202606"/>
    <n v="51"/>
    <n v="1085442"/>
    <s v="'03814314  "/>
    <s v="'03814314  "/>
    <s v="COL"/>
    <s v="'8443814314754797"/>
    <n v="20260622"/>
    <s v="E20260622129334"/>
    <s v="J18"/>
    <n v="3.84"/>
    <x v="1"/>
    <n v="0"/>
  </r>
  <r>
    <x v="273"/>
    <n v="202606"/>
    <n v="51"/>
    <n v="1085442"/>
    <s v="'03814314  "/>
    <s v="'03814314  "/>
    <s v="CPC"/>
    <s v="'8443814314754797"/>
    <n v="20260622"/>
    <s v="E20260622129334"/>
    <s v="   "/>
    <n v="3.84"/>
    <x v="2"/>
    <n v="0"/>
  </r>
  <r>
    <x v="274"/>
    <n v="202606"/>
    <n v="51"/>
    <n v="1085442"/>
    <s v="'03814314  "/>
    <s v="'03814314  "/>
    <s v="ENV"/>
    <s v="'                "/>
    <n v="20260622"/>
    <s v="E20260622129335"/>
    <s v="J18"/>
    <n v="3.5"/>
    <x v="1"/>
    <n v="4.93"/>
  </r>
  <r>
    <x v="274"/>
    <n v="202606"/>
    <n v="51"/>
    <n v="1085442"/>
    <s v="'03814314  "/>
    <s v="'03814314  "/>
    <s v="COL"/>
    <s v="'2643814314754839"/>
    <n v="20260622"/>
    <s v="E20260622129335"/>
    <s v="J18"/>
    <n v="3.5"/>
    <x v="1"/>
    <n v="0"/>
  </r>
  <r>
    <x v="274"/>
    <n v="202606"/>
    <n v="51"/>
    <n v="1085442"/>
    <s v="'03814314  "/>
    <s v="'03814314  "/>
    <s v="CPC"/>
    <s v="'2643814314754839"/>
    <n v="20260622"/>
    <s v="E20260622129335"/>
    <s v="   "/>
    <n v="3.5"/>
    <x v="2"/>
    <n v="0"/>
  </r>
  <r>
    <x v="275"/>
    <n v="202606"/>
    <n v="51"/>
    <n v="1085442"/>
    <s v="'03814314  "/>
    <s v="'03814314  "/>
    <s v="ENV"/>
    <s v="'                "/>
    <n v="20260622"/>
    <s v="E20260622129336"/>
    <s v="J18"/>
    <n v="6.01"/>
    <x v="1"/>
    <n v="5.71"/>
  </r>
  <r>
    <x v="275"/>
    <n v="202606"/>
    <n v="51"/>
    <n v="1085442"/>
    <s v="'03814314  "/>
    <s v="'03814314  "/>
    <s v="COL"/>
    <s v="'5443814314754703"/>
    <n v="20260622"/>
    <s v="E20260622129336"/>
    <s v="J18"/>
    <n v="6.01"/>
    <x v="1"/>
    <n v="0"/>
  </r>
  <r>
    <x v="275"/>
    <n v="202606"/>
    <n v="51"/>
    <n v="1085442"/>
    <s v="'03814314  "/>
    <s v="'03814314  "/>
    <s v="CPC"/>
    <s v="'5443814314754703"/>
    <n v="20260622"/>
    <s v="E20260622129336"/>
    <s v="   "/>
    <n v="6.01"/>
    <x v="2"/>
    <n v="0"/>
  </r>
  <r>
    <x v="276"/>
    <n v="202606"/>
    <n v="51"/>
    <n v="1085442"/>
    <s v="'03814314  "/>
    <s v="'03814314  "/>
    <s v="ENV"/>
    <s v="'                "/>
    <n v="20260622"/>
    <s v="E20260622129337"/>
    <s v="J18"/>
    <n v="4.2"/>
    <x v="1"/>
    <n v="5.19"/>
  </r>
  <r>
    <x v="276"/>
    <n v="202606"/>
    <n v="51"/>
    <n v="1085442"/>
    <s v="'03814314  "/>
    <s v="'03814314  "/>
    <s v="COL"/>
    <s v="'2443814314754713"/>
    <n v="20260622"/>
    <s v="E20260622129337"/>
    <s v="J18"/>
    <n v="4.2"/>
    <x v="1"/>
    <n v="0"/>
  </r>
  <r>
    <x v="276"/>
    <n v="202606"/>
    <n v="51"/>
    <n v="1085442"/>
    <s v="'03814314  "/>
    <s v="'03814314  "/>
    <s v="CPC"/>
    <s v="'2443814314754713"/>
    <n v="20260622"/>
    <s v="E20260622129337"/>
    <s v="   "/>
    <n v="4.2"/>
    <x v="2"/>
    <n v="0"/>
  </r>
  <r>
    <x v="277"/>
    <n v="202606"/>
    <n v="51"/>
    <n v="1085442"/>
    <s v="'03814314  "/>
    <s v="'03814314  "/>
    <s v="ENV"/>
    <s v="'                "/>
    <n v="20260622"/>
    <s v="E20260622213008"/>
    <s v="J18"/>
    <n v="4.0999999999999996"/>
    <x v="1"/>
    <n v="5.19"/>
  </r>
  <r>
    <x v="277"/>
    <n v="202606"/>
    <n v="51"/>
    <n v="1085442"/>
    <s v="'03814314  "/>
    <s v="'03814314  "/>
    <s v="COL"/>
    <s v="'7443814314754693"/>
    <n v="20260622"/>
    <s v="E20260622213008"/>
    <s v="J18"/>
    <n v="4.0999999999999996"/>
    <x v="1"/>
    <n v="0"/>
  </r>
  <r>
    <x v="277"/>
    <n v="202606"/>
    <n v="51"/>
    <n v="1085442"/>
    <s v="'03814314  "/>
    <s v="'03814314  "/>
    <s v="CPC"/>
    <s v="'7443814314754693"/>
    <n v="20260622"/>
    <s v="E20260622213008"/>
    <s v="   "/>
    <n v="4.0999999999999996"/>
    <x v="2"/>
    <n v="0"/>
  </r>
  <r>
    <x v="278"/>
    <n v="202606"/>
    <n v="51"/>
    <n v="1085442"/>
    <s v="'03814314  "/>
    <s v="'03814314  "/>
    <s v="ENV"/>
    <s v="'                "/>
    <n v="20260622"/>
    <s v="E20260622213011"/>
    <s v="J18"/>
    <n v="3.2"/>
    <x v="1"/>
    <n v="4.93"/>
  </r>
  <r>
    <x v="278"/>
    <n v="202606"/>
    <n v="51"/>
    <n v="1085442"/>
    <s v="'03814314  "/>
    <s v="'03814314  "/>
    <s v="COL"/>
    <s v="'2943814314754686"/>
    <n v="20260622"/>
    <s v="E20260622213011"/>
    <s v="J18"/>
    <n v="3.2"/>
    <x v="1"/>
    <n v="0"/>
  </r>
  <r>
    <x v="278"/>
    <n v="202606"/>
    <n v="51"/>
    <n v="1085442"/>
    <s v="'03814314  "/>
    <s v="'03814314  "/>
    <s v="CPC"/>
    <s v="'2943814314754686"/>
    <n v="20260622"/>
    <s v="E20260622213011"/>
    <s v="   "/>
    <n v="3.2"/>
    <x v="2"/>
    <n v="0"/>
  </r>
  <r>
    <x v="279"/>
    <n v="202606"/>
    <n v="51"/>
    <n v="1085442"/>
    <s v="'03814314  "/>
    <s v="'03814314  "/>
    <s v="ENV"/>
    <s v="'                "/>
    <n v="20260622"/>
    <s v="E20260622227103"/>
    <s v="J18"/>
    <n v="2.9"/>
    <x v="1"/>
    <n v="4.67"/>
  </r>
  <r>
    <x v="279"/>
    <n v="202606"/>
    <n v="51"/>
    <n v="1085442"/>
    <s v="'03814314  "/>
    <s v="'03814314  "/>
    <s v="COL"/>
    <s v="'6643814314754784"/>
    <n v="20260622"/>
    <s v="E20260622227103"/>
    <s v="J18"/>
    <n v="2.9"/>
    <x v="1"/>
    <n v="0"/>
  </r>
  <r>
    <x v="279"/>
    <n v="202606"/>
    <n v="51"/>
    <n v="1085442"/>
    <s v="'03814314  "/>
    <s v="'03814314  "/>
    <s v="CPC"/>
    <s v="'6643814314754784"/>
    <n v="20260622"/>
    <s v="E20260622227103"/>
    <s v="   "/>
    <n v="2.9"/>
    <x v="2"/>
    <n v="0"/>
  </r>
  <r>
    <x v="280"/>
    <n v="202606"/>
    <n v="51"/>
    <n v="1085442"/>
    <s v="'03814314  "/>
    <s v="'03814314  "/>
    <s v="ENV"/>
    <s v="'                "/>
    <n v="20260622"/>
    <s v="E20260622230454"/>
    <s v="J18"/>
    <n v="8.6999999999999993"/>
    <x v="1"/>
    <n v="6.23"/>
  </r>
  <r>
    <x v="280"/>
    <n v="202606"/>
    <n v="51"/>
    <n v="1085442"/>
    <s v="'03814314  "/>
    <s v="'03814314  "/>
    <s v="COL"/>
    <s v="'1443814314754661"/>
    <n v="20260622"/>
    <s v="E20260622230454"/>
    <s v="J18"/>
    <n v="8.6999999999999993"/>
    <x v="1"/>
    <n v="0"/>
  </r>
  <r>
    <x v="280"/>
    <n v="202606"/>
    <n v="51"/>
    <n v="1085442"/>
    <s v="'03814314  "/>
    <s v="'03814314  "/>
    <s v="CPC"/>
    <s v="'1443814314754661"/>
    <n v="20260622"/>
    <s v="E20260622230454"/>
    <s v="   "/>
    <n v="8.6999999999999993"/>
    <x v="2"/>
    <n v="0"/>
  </r>
  <r>
    <x v="281"/>
    <n v="202606"/>
    <n v="51"/>
    <n v="1085442"/>
    <s v="'03814314  "/>
    <s v="'03814314  "/>
    <s v="ENV"/>
    <s v="'                "/>
    <n v="20260623"/>
    <s v="E20260623129965"/>
    <s v="J18"/>
    <n v="21.5"/>
    <x v="1"/>
    <n v="9.61"/>
  </r>
  <r>
    <x v="281"/>
    <n v="202606"/>
    <n v="51"/>
    <n v="1085442"/>
    <s v="'03814314  "/>
    <s v="'03814314  "/>
    <s v="COL"/>
    <s v="'7543814314755223"/>
    <n v="20260623"/>
    <s v="E20260623129965"/>
    <s v="J18"/>
    <n v="19.100000000000001"/>
    <x v="1"/>
    <n v="0"/>
  </r>
  <r>
    <x v="281"/>
    <n v="202606"/>
    <n v="51"/>
    <n v="1085442"/>
    <s v="'03814314  "/>
    <s v="'03814314  "/>
    <s v="CPC"/>
    <s v="'7543814314755223"/>
    <n v="20260623"/>
    <s v="E20260623129965"/>
    <s v="   "/>
    <n v="19.100000000000001"/>
    <x v="2"/>
    <n v="0"/>
  </r>
  <r>
    <x v="281"/>
    <n v="202606"/>
    <n v="51"/>
    <n v="1085442"/>
    <s v="'03814314  "/>
    <s v="'03814314  "/>
    <s v="COL"/>
    <s v="'7543814314755230"/>
    <n v="20260623"/>
    <s v="E20260623129965"/>
    <s v="J18"/>
    <n v="2.4"/>
    <x v="1"/>
    <n v="0"/>
  </r>
  <r>
    <x v="281"/>
    <n v="202606"/>
    <n v="51"/>
    <n v="1085442"/>
    <s v="'03814314  "/>
    <s v="'03814314  "/>
    <s v="CPC"/>
    <s v="'7543814314755230"/>
    <n v="20260623"/>
    <s v="E20260623129965"/>
    <s v="   "/>
    <n v="2.4"/>
    <x v="2"/>
    <n v="0"/>
  </r>
  <r>
    <x v="281"/>
    <n v="202606"/>
    <n v="51"/>
    <n v="1085442"/>
    <s v="'03814314  "/>
    <s v="'03814314  "/>
    <s v="CPC"/>
    <s v="'7543814314755230"/>
    <n v="20260623"/>
    <s v="E20260623129965"/>
    <s v="   "/>
    <n v="2.4"/>
    <x v="3"/>
    <n v="1"/>
  </r>
  <r>
    <x v="282"/>
    <n v="202606"/>
    <n v="51"/>
    <n v="1085442"/>
    <s v="'03814314  "/>
    <s v="'03814314  "/>
    <s v="ENV"/>
    <s v="'                "/>
    <n v="20260623"/>
    <s v="E20260623129966"/>
    <s v="J18"/>
    <n v="11"/>
    <x v="1"/>
    <n v="6.75"/>
  </r>
  <r>
    <x v="282"/>
    <n v="202606"/>
    <n v="51"/>
    <n v="1085442"/>
    <s v="'03814314  "/>
    <s v="'03814314  "/>
    <s v="COL"/>
    <s v="'7543814314754914"/>
    <n v="20260623"/>
    <s v="E20260623129966"/>
    <s v="J18"/>
    <n v="11"/>
    <x v="1"/>
    <n v="0"/>
  </r>
  <r>
    <x v="282"/>
    <n v="202606"/>
    <n v="51"/>
    <n v="1085442"/>
    <s v="'03814314  "/>
    <s v="'03814314  "/>
    <s v="CPC"/>
    <s v="'7543814314754914"/>
    <n v="20260623"/>
    <s v="E20260623129966"/>
    <s v="   "/>
    <n v="11"/>
    <x v="2"/>
    <n v="0"/>
  </r>
  <r>
    <x v="283"/>
    <n v="202606"/>
    <n v="51"/>
    <n v="1085442"/>
    <s v="'03814314  "/>
    <s v="'03814314  "/>
    <s v="ENV"/>
    <s v="'                "/>
    <n v="20260623"/>
    <s v="E20260623129967"/>
    <s v="J18"/>
    <n v="8.4"/>
    <x v="1"/>
    <n v="6.23"/>
  </r>
  <r>
    <x v="283"/>
    <n v="202606"/>
    <n v="51"/>
    <n v="1085442"/>
    <s v="'03814314  "/>
    <s v="'03814314  "/>
    <s v="COL"/>
    <s v="'9243814314755026"/>
    <n v="20260623"/>
    <s v="E20260623129967"/>
    <s v="J18"/>
    <n v="8.4"/>
    <x v="1"/>
    <n v="0"/>
  </r>
  <r>
    <x v="283"/>
    <n v="202606"/>
    <n v="51"/>
    <n v="1085442"/>
    <s v="'03814314  "/>
    <s v="'03814314  "/>
    <s v="CPC"/>
    <s v="'9243814314755026"/>
    <n v="20260623"/>
    <s v="E20260623129967"/>
    <s v="   "/>
    <n v="8.4"/>
    <x v="2"/>
    <n v="0"/>
  </r>
  <r>
    <x v="284"/>
    <n v="202606"/>
    <n v="51"/>
    <n v="1085442"/>
    <s v="'03814314  "/>
    <s v="'03814314  "/>
    <s v="ENV"/>
    <s v="'                "/>
    <n v="20260623"/>
    <s v="E20260623129968"/>
    <s v="J18"/>
    <n v="9.9"/>
    <x v="1"/>
    <n v="6.49"/>
  </r>
  <r>
    <x v="284"/>
    <n v="202606"/>
    <n v="51"/>
    <n v="1085442"/>
    <s v="'03814314  "/>
    <s v="'03814314  "/>
    <s v="COL"/>
    <s v="'5643814314754933"/>
    <n v="20260623"/>
    <s v="E20260623129968"/>
    <s v="J18"/>
    <n v="9.9"/>
    <x v="1"/>
    <n v="0"/>
  </r>
  <r>
    <x v="284"/>
    <n v="202606"/>
    <n v="51"/>
    <n v="1085442"/>
    <s v="'03814314  "/>
    <s v="'03814314  "/>
    <s v="CPC"/>
    <s v="'5643814314754933"/>
    <n v="20260623"/>
    <s v="E20260623129968"/>
    <s v="   "/>
    <n v="9.9"/>
    <x v="2"/>
    <n v="0"/>
  </r>
  <r>
    <x v="285"/>
    <n v="202606"/>
    <n v="51"/>
    <n v="1085442"/>
    <s v="'03814314  "/>
    <s v="'03814314  "/>
    <s v="ENV"/>
    <s v="'                "/>
    <n v="20260623"/>
    <s v="E20260623129969"/>
    <s v="J18"/>
    <n v="22.3"/>
    <x v="1"/>
    <n v="9.8699999999999992"/>
  </r>
  <r>
    <x v="285"/>
    <n v="202606"/>
    <n v="51"/>
    <n v="1085442"/>
    <s v="'03814314  "/>
    <s v="'03814314  "/>
    <s v="COL"/>
    <s v="'2143814314755319"/>
    <n v="20260623"/>
    <s v="E20260623129969"/>
    <s v="J18"/>
    <n v="14.1"/>
    <x v="1"/>
    <n v="0"/>
  </r>
  <r>
    <x v="285"/>
    <n v="202606"/>
    <n v="51"/>
    <n v="1085442"/>
    <s v="'03814314  "/>
    <s v="'03814314  "/>
    <s v="CPC"/>
    <s v="'2143814314755319"/>
    <n v="20260623"/>
    <s v="E20260623129969"/>
    <s v="   "/>
    <n v="14.1"/>
    <x v="2"/>
    <n v="0"/>
  </r>
  <r>
    <x v="285"/>
    <n v="202606"/>
    <n v="51"/>
    <n v="1085442"/>
    <s v="'03814314  "/>
    <s v="'03814314  "/>
    <s v="COL"/>
    <s v="'2143814314755325"/>
    <n v="20260623"/>
    <s v="E20260623129969"/>
    <s v="J18"/>
    <n v="8.1999999999999993"/>
    <x v="1"/>
    <n v="0"/>
  </r>
  <r>
    <x v="285"/>
    <n v="202606"/>
    <n v="51"/>
    <n v="1085442"/>
    <s v="'03814314  "/>
    <s v="'03814314  "/>
    <s v="CPC"/>
    <s v="'2143814314755325"/>
    <n v="20260623"/>
    <s v="E20260623129969"/>
    <s v="   "/>
    <n v="8.1999999999999993"/>
    <x v="2"/>
    <n v="0"/>
  </r>
  <r>
    <x v="285"/>
    <n v="202606"/>
    <n v="51"/>
    <n v="1085442"/>
    <s v="'03814314  "/>
    <s v="'03814314  "/>
    <s v="CPC"/>
    <s v="'2143814314755325"/>
    <n v="20260623"/>
    <s v="E20260623129969"/>
    <s v="   "/>
    <n v="8.1999999999999993"/>
    <x v="3"/>
    <n v="1"/>
  </r>
  <r>
    <x v="286"/>
    <n v="202606"/>
    <n v="51"/>
    <n v="1085442"/>
    <s v="'03814314  "/>
    <s v="'03814314  "/>
    <s v="ENV"/>
    <s v="'                "/>
    <n v="20260623"/>
    <s v="E20260623129970"/>
    <s v="J18"/>
    <n v="4.01"/>
    <x v="1"/>
    <n v="5.19"/>
  </r>
  <r>
    <x v="286"/>
    <n v="202606"/>
    <n v="51"/>
    <n v="1085442"/>
    <s v="'03814314  "/>
    <s v="'03814314  "/>
    <s v="COL"/>
    <s v="'4943814314755065"/>
    <n v="20260623"/>
    <s v="E20260623129970"/>
    <s v="J18"/>
    <n v="4.01"/>
    <x v="1"/>
    <n v="0"/>
  </r>
  <r>
    <x v="286"/>
    <n v="202606"/>
    <n v="51"/>
    <n v="1085442"/>
    <s v="'03814314  "/>
    <s v="'03814314  "/>
    <s v="CPC"/>
    <s v="'4943814314755065"/>
    <n v="20260623"/>
    <s v="E20260623129970"/>
    <s v="   "/>
    <n v="4.01"/>
    <x v="2"/>
    <n v="0"/>
  </r>
  <r>
    <x v="287"/>
    <n v="202606"/>
    <n v="51"/>
    <n v="1085442"/>
    <s v="'03814314  "/>
    <s v="'03814314  "/>
    <s v="ENV"/>
    <s v="'                "/>
    <n v="20260623"/>
    <s v="E20260623129971"/>
    <s v="J18"/>
    <n v="3.6"/>
    <x v="1"/>
    <n v="4.93"/>
  </r>
  <r>
    <x v="287"/>
    <n v="202606"/>
    <n v="51"/>
    <n v="1085442"/>
    <s v="'03814314  "/>
    <s v="'03814314  "/>
    <s v="COL"/>
    <s v="'8643814314754877"/>
    <n v="20260623"/>
    <s v="E20260623129971"/>
    <s v="J18"/>
    <n v="3.6"/>
    <x v="1"/>
    <n v="0"/>
  </r>
  <r>
    <x v="287"/>
    <n v="202606"/>
    <n v="51"/>
    <n v="1085442"/>
    <s v="'03814314  "/>
    <s v="'03814314  "/>
    <s v="CPC"/>
    <s v="'8643814314754877"/>
    <n v="20260623"/>
    <s v="E20260623129971"/>
    <s v="   "/>
    <n v="3.6"/>
    <x v="2"/>
    <n v="0"/>
  </r>
  <r>
    <x v="288"/>
    <n v="202606"/>
    <n v="51"/>
    <n v="1085442"/>
    <s v="'03814314  "/>
    <s v="'03814314  "/>
    <s v="ENV"/>
    <s v="'                "/>
    <n v="20260623"/>
    <s v="E20260623129972"/>
    <s v="J18"/>
    <n v="2.9"/>
    <x v="1"/>
    <n v="4.67"/>
  </r>
  <r>
    <x v="288"/>
    <n v="202606"/>
    <n v="51"/>
    <n v="1085442"/>
    <s v="'03814314  "/>
    <s v="'03814314  "/>
    <s v="COL"/>
    <s v="'6443814314755100"/>
    <n v="20260623"/>
    <s v="E20260623129972"/>
    <s v="J18"/>
    <n v="2.9"/>
    <x v="1"/>
    <n v="0"/>
  </r>
  <r>
    <x v="288"/>
    <n v="202606"/>
    <n v="51"/>
    <n v="1085442"/>
    <s v="'03814314  "/>
    <s v="'03814314  "/>
    <s v="CPC"/>
    <s v="'6443814314755100"/>
    <n v="20260623"/>
    <s v="E20260623129972"/>
    <s v="   "/>
    <n v="2.9"/>
    <x v="2"/>
    <n v="0"/>
  </r>
  <r>
    <x v="289"/>
    <n v="202606"/>
    <n v="51"/>
    <n v="1085442"/>
    <s v="'03814314  "/>
    <s v="'03814314  "/>
    <s v="ENV"/>
    <s v="'                "/>
    <n v="20260623"/>
    <s v="E20260623129973"/>
    <s v="J18"/>
    <n v="2.9"/>
    <x v="1"/>
    <n v="4.67"/>
  </r>
  <r>
    <x v="289"/>
    <n v="202606"/>
    <n v="51"/>
    <n v="1085442"/>
    <s v="'03814314  "/>
    <s v="'03814314  "/>
    <s v="COL"/>
    <s v="'6343814314754885"/>
    <n v="20260623"/>
    <s v="E20260623129973"/>
    <s v="J18"/>
    <n v="2.9"/>
    <x v="1"/>
    <n v="0"/>
  </r>
  <r>
    <x v="289"/>
    <n v="202606"/>
    <n v="51"/>
    <n v="1085442"/>
    <s v="'03814314  "/>
    <s v="'03814314  "/>
    <s v="CPC"/>
    <s v="'6343814314754885"/>
    <n v="20260623"/>
    <s v="E20260623129973"/>
    <s v="   "/>
    <n v="2.9"/>
    <x v="2"/>
    <n v="0"/>
  </r>
  <r>
    <x v="290"/>
    <n v="202606"/>
    <n v="51"/>
    <n v="1085442"/>
    <s v="'03814314  "/>
    <s v="'03814314  "/>
    <s v="ENV"/>
    <s v="'                "/>
    <n v="20260623"/>
    <s v="E20260623129974"/>
    <s v="J18"/>
    <n v="6.01"/>
    <x v="1"/>
    <n v="5.71"/>
  </r>
  <r>
    <x v="290"/>
    <n v="202606"/>
    <n v="51"/>
    <n v="1085442"/>
    <s v="'03814314  "/>
    <s v="'03814314  "/>
    <s v="COL"/>
    <s v="'2543814314754952"/>
    <n v="20260623"/>
    <s v="E20260623129974"/>
    <s v="J18"/>
    <n v="6.01"/>
    <x v="1"/>
    <n v="0"/>
  </r>
  <r>
    <x v="290"/>
    <n v="202606"/>
    <n v="51"/>
    <n v="1085442"/>
    <s v="'03814314  "/>
    <s v="'03814314  "/>
    <s v="CPC"/>
    <s v="'2543814314754952"/>
    <n v="20260623"/>
    <s v="E20260623129974"/>
    <s v="   "/>
    <n v="6.01"/>
    <x v="2"/>
    <n v="0"/>
  </r>
  <r>
    <x v="291"/>
    <n v="202606"/>
    <n v="51"/>
    <n v="1085442"/>
    <s v="'03814314  "/>
    <s v="'03814314  "/>
    <s v="ENV"/>
    <s v="'                "/>
    <n v="20260623"/>
    <s v="E20260623129975"/>
    <s v="J18"/>
    <n v="2"/>
    <x v="1"/>
    <n v="4.41"/>
  </r>
  <r>
    <x v="291"/>
    <n v="202606"/>
    <n v="51"/>
    <n v="1085442"/>
    <s v="'03814314  "/>
    <s v="'03814314  "/>
    <s v="COL"/>
    <s v="'7743814314755303"/>
    <n v="20260623"/>
    <s v="E20260623129975"/>
    <s v="J18"/>
    <n v="2"/>
    <x v="1"/>
    <n v="0"/>
  </r>
  <r>
    <x v="291"/>
    <n v="202606"/>
    <n v="51"/>
    <n v="1085442"/>
    <s v="'03814314  "/>
    <s v="'03814314  "/>
    <s v="CPC"/>
    <s v="'7743814314755303"/>
    <n v="20260623"/>
    <s v="E20260623129975"/>
    <s v="   "/>
    <n v="2"/>
    <x v="2"/>
    <n v="0"/>
  </r>
  <r>
    <x v="292"/>
    <n v="202606"/>
    <n v="51"/>
    <n v="1085442"/>
    <s v="'03814314  "/>
    <s v="'03814314  "/>
    <s v="ENV"/>
    <s v="'                "/>
    <n v="20260623"/>
    <s v="E20260623129977"/>
    <s v="J18"/>
    <n v="3"/>
    <x v="1"/>
    <n v="4.67"/>
  </r>
  <r>
    <x v="292"/>
    <n v="202606"/>
    <n v="51"/>
    <n v="1085442"/>
    <s v="'03814314  "/>
    <s v="'03814314  "/>
    <s v="COL"/>
    <s v="'8043814314755160"/>
    <n v="20260623"/>
    <s v="E20260623129977"/>
    <s v="J18"/>
    <n v="3"/>
    <x v="1"/>
    <n v="0"/>
  </r>
  <r>
    <x v="292"/>
    <n v="202606"/>
    <n v="51"/>
    <n v="1085442"/>
    <s v="'03814314  "/>
    <s v="'03814314  "/>
    <s v="CPC"/>
    <s v="'8043814314755160"/>
    <n v="20260623"/>
    <s v="E20260623129977"/>
    <s v="   "/>
    <n v="3"/>
    <x v="2"/>
    <n v="0"/>
  </r>
  <r>
    <x v="293"/>
    <n v="202606"/>
    <n v="51"/>
    <n v="1085442"/>
    <s v="'03814314  "/>
    <s v="'03814314  "/>
    <s v="ENV"/>
    <s v="'                "/>
    <n v="20260623"/>
    <s v="E20260623129978"/>
    <s v="J18"/>
    <n v="4.4000000000000004"/>
    <x v="1"/>
    <n v="5.19"/>
  </r>
  <r>
    <x v="293"/>
    <n v="202606"/>
    <n v="51"/>
    <n v="1085442"/>
    <s v="'03814314  "/>
    <s v="'03814314  "/>
    <s v="COL"/>
    <s v="'7543814314755079"/>
    <n v="20260623"/>
    <s v="E20260623129978"/>
    <s v="J18"/>
    <n v="4.4000000000000004"/>
    <x v="1"/>
    <n v="0"/>
  </r>
  <r>
    <x v="293"/>
    <n v="202606"/>
    <n v="51"/>
    <n v="1085442"/>
    <s v="'03814314  "/>
    <s v="'03814314  "/>
    <s v="CPC"/>
    <s v="'7543814314755079"/>
    <n v="20260623"/>
    <s v="E20260623129978"/>
    <s v="   "/>
    <n v="4.4000000000000004"/>
    <x v="2"/>
    <n v="0"/>
  </r>
  <r>
    <x v="294"/>
    <n v="202606"/>
    <n v="51"/>
    <n v="1085442"/>
    <s v="'03814314  "/>
    <s v="'03814314  "/>
    <s v="ENV"/>
    <s v="'                "/>
    <n v="20260623"/>
    <s v="E20260623129979"/>
    <s v="J18"/>
    <n v="3.9"/>
    <x v="1"/>
    <n v="4.93"/>
  </r>
  <r>
    <x v="294"/>
    <n v="202606"/>
    <n v="51"/>
    <n v="1085442"/>
    <s v="'03814314  "/>
    <s v="'03814314  "/>
    <s v="COL"/>
    <s v="'1043814314754852"/>
    <n v="20260623"/>
    <s v="E20260623129979"/>
    <s v="J18"/>
    <n v="3.9"/>
    <x v="1"/>
    <n v="0"/>
  </r>
  <r>
    <x v="294"/>
    <n v="202606"/>
    <n v="51"/>
    <n v="1085442"/>
    <s v="'03814314  "/>
    <s v="'03814314  "/>
    <s v="CPC"/>
    <s v="'1043814314754852"/>
    <n v="20260623"/>
    <s v="E20260623129979"/>
    <s v="   "/>
    <n v="3.9"/>
    <x v="2"/>
    <n v="0"/>
  </r>
  <r>
    <x v="295"/>
    <n v="202606"/>
    <n v="51"/>
    <n v="1085442"/>
    <s v="'03814314  "/>
    <s v="'03814314  "/>
    <s v="ENV"/>
    <s v="'                "/>
    <n v="20260623"/>
    <s v="E20260623129980"/>
    <s v="J18"/>
    <n v="3.2"/>
    <x v="1"/>
    <n v="4.93"/>
  </r>
  <r>
    <x v="295"/>
    <n v="202606"/>
    <n v="51"/>
    <n v="1085442"/>
    <s v="'03814314  "/>
    <s v="'03814314  "/>
    <s v="COL"/>
    <s v="'7643814314755174"/>
    <n v="20260623"/>
    <s v="E20260623129980"/>
    <s v="J18"/>
    <n v="3.2"/>
    <x v="1"/>
    <n v="0"/>
  </r>
  <r>
    <x v="295"/>
    <n v="202606"/>
    <n v="51"/>
    <n v="1085442"/>
    <s v="'03814314  "/>
    <s v="'03814314  "/>
    <s v="CPC"/>
    <s v="'7643814314755174"/>
    <n v="20260623"/>
    <s v="E20260623129980"/>
    <s v="   "/>
    <n v="3.2"/>
    <x v="2"/>
    <n v="0"/>
  </r>
  <r>
    <x v="296"/>
    <n v="202606"/>
    <n v="51"/>
    <n v="1085442"/>
    <s v="'03814314  "/>
    <s v="'03814314  "/>
    <s v="ENV"/>
    <s v="'                "/>
    <n v="20260623"/>
    <s v="E20260623129981"/>
    <s v="J18"/>
    <n v="0.5"/>
    <x v="1"/>
    <n v="4.1500000000000004"/>
  </r>
  <r>
    <x v="296"/>
    <n v="202606"/>
    <n v="51"/>
    <n v="1085442"/>
    <s v="'03814314  "/>
    <s v="'03814314  "/>
    <s v="COL"/>
    <s v="'2143814314754895"/>
    <n v="20260623"/>
    <s v="E20260623129981"/>
    <s v="J18"/>
    <n v="0.5"/>
    <x v="1"/>
    <n v="0"/>
  </r>
  <r>
    <x v="296"/>
    <n v="202606"/>
    <n v="51"/>
    <n v="1085442"/>
    <s v="'03814314  "/>
    <s v="'03814314  "/>
    <s v="CPC"/>
    <s v="'2143814314754895"/>
    <n v="20260623"/>
    <s v="E20260623129981"/>
    <s v="   "/>
    <n v="0.5"/>
    <x v="2"/>
    <n v="0"/>
  </r>
  <r>
    <x v="297"/>
    <n v="202606"/>
    <n v="51"/>
    <n v="1085442"/>
    <s v="'03814314  "/>
    <s v="'03814314  "/>
    <s v="ENV"/>
    <s v="'                "/>
    <n v="20260623"/>
    <s v="E20260623129983"/>
    <s v="J18"/>
    <n v="2.9"/>
    <x v="1"/>
    <n v="4.67"/>
  </r>
  <r>
    <x v="297"/>
    <n v="202606"/>
    <n v="51"/>
    <n v="1085442"/>
    <s v="'03814314  "/>
    <s v="'03814314  "/>
    <s v="COL"/>
    <s v="'7943814314755147"/>
    <n v="20260623"/>
    <s v="E20260623129983"/>
    <s v="J18"/>
    <n v="2.9"/>
    <x v="1"/>
    <n v="0"/>
  </r>
  <r>
    <x v="297"/>
    <n v="202606"/>
    <n v="51"/>
    <n v="1085442"/>
    <s v="'03814314  "/>
    <s v="'03814314  "/>
    <s v="CPC"/>
    <s v="'7943814314755147"/>
    <n v="20260623"/>
    <s v="E20260623129983"/>
    <s v="   "/>
    <n v="2.9"/>
    <x v="2"/>
    <n v="0"/>
  </r>
  <r>
    <x v="298"/>
    <n v="202606"/>
    <n v="51"/>
    <n v="1085442"/>
    <s v="'03814314  "/>
    <s v="'03814314  "/>
    <s v="ENV"/>
    <s v="'                "/>
    <n v="20260623"/>
    <s v="E20260623129984"/>
    <s v="J18"/>
    <n v="3.6"/>
    <x v="1"/>
    <n v="4.93"/>
  </r>
  <r>
    <x v="298"/>
    <n v="202606"/>
    <n v="51"/>
    <n v="1085442"/>
    <s v="'03814314  "/>
    <s v="'03814314  "/>
    <s v="COL"/>
    <s v="'7543814314755246"/>
    <n v="20260623"/>
    <s v="E20260623129984"/>
    <s v="J18"/>
    <n v="3.6"/>
    <x v="1"/>
    <n v="0"/>
  </r>
  <r>
    <x v="298"/>
    <n v="202606"/>
    <n v="51"/>
    <n v="1085442"/>
    <s v="'03814314  "/>
    <s v="'03814314  "/>
    <s v="CPC"/>
    <s v="'7543814314755246"/>
    <n v="20260623"/>
    <s v="E20260623129984"/>
    <s v="   "/>
    <n v="3.6"/>
    <x v="2"/>
    <n v="0"/>
  </r>
  <r>
    <x v="299"/>
    <n v="202606"/>
    <n v="51"/>
    <n v="1085442"/>
    <s v="'03814314  "/>
    <s v="'03814314  "/>
    <s v="ENV"/>
    <s v="'                "/>
    <n v="20260623"/>
    <s v="E20260623129985"/>
    <s v="J18"/>
    <n v="4.01"/>
    <x v="1"/>
    <n v="5.19"/>
  </r>
  <r>
    <x v="299"/>
    <n v="202606"/>
    <n v="51"/>
    <n v="1085442"/>
    <s v="'03814314  "/>
    <s v="'03814314  "/>
    <s v="COL"/>
    <s v="'9143814314754974"/>
    <n v="20260623"/>
    <s v="E20260623129985"/>
    <s v="J18"/>
    <n v="4.01"/>
    <x v="1"/>
    <n v="0"/>
  </r>
  <r>
    <x v="299"/>
    <n v="202606"/>
    <n v="51"/>
    <n v="1085442"/>
    <s v="'03814314  "/>
    <s v="'03814314  "/>
    <s v="CPC"/>
    <s v="'9143814314754974"/>
    <n v="20260623"/>
    <s v="E20260623129985"/>
    <s v="   "/>
    <n v="4.01"/>
    <x v="2"/>
    <n v="0"/>
  </r>
  <r>
    <x v="300"/>
    <n v="202606"/>
    <n v="51"/>
    <n v="1085442"/>
    <s v="'03814314  "/>
    <s v="'03814314  "/>
    <s v="ENV"/>
    <s v="'                "/>
    <n v="20260623"/>
    <s v="E20260623129986"/>
    <s v="J18"/>
    <n v="3.2"/>
    <x v="1"/>
    <n v="4.93"/>
  </r>
  <r>
    <x v="300"/>
    <n v="202606"/>
    <n v="51"/>
    <n v="1085442"/>
    <s v="'03814314  "/>
    <s v="'03814314  "/>
    <s v="COL"/>
    <s v="'5943814314755198"/>
    <n v="20260623"/>
    <s v="E20260623129986"/>
    <s v="J18"/>
    <n v="3.2"/>
    <x v="1"/>
    <n v="0"/>
  </r>
  <r>
    <x v="300"/>
    <n v="202606"/>
    <n v="51"/>
    <n v="1085442"/>
    <s v="'03814314  "/>
    <s v="'03814314  "/>
    <s v="CPC"/>
    <s v="'5943814314755198"/>
    <n v="20260623"/>
    <s v="E20260623129986"/>
    <s v="   "/>
    <n v="3.2"/>
    <x v="2"/>
    <n v="0"/>
  </r>
  <r>
    <x v="301"/>
    <n v="202606"/>
    <n v="51"/>
    <n v="1085442"/>
    <s v="'03814314  "/>
    <s v="'03814314  "/>
    <s v="ENV"/>
    <s v="'                "/>
    <n v="20260623"/>
    <s v="E20260623129987"/>
    <s v="J18"/>
    <n v="0.5"/>
    <x v="1"/>
    <n v="4.1500000000000004"/>
  </r>
  <r>
    <x v="301"/>
    <n v="202606"/>
    <n v="51"/>
    <n v="1085442"/>
    <s v="'03814314  "/>
    <s v="'03814314  "/>
    <s v="COL"/>
    <s v="'6443814314754945"/>
    <n v="20260623"/>
    <s v="E20260623129987"/>
    <s v="J18"/>
    <n v="0.5"/>
    <x v="1"/>
    <n v="0"/>
  </r>
  <r>
    <x v="301"/>
    <n v="202606"/>
    <n v="51"/>
    <n v="1085442"/>
    <s v="'03814314  "/>
    <s v="'03814314  "/>
    <s v="CPC"/>
    <s v="'6443814314754945"/>
    <n v="20260623"/>
    <s v="E20260623129987"/>
    <s v="   "/>
    <n v="0.5"/>
    <x v="2"/>
    <n v="0"/>
  </r>
  <r>
    <x v="302"/>
    <n v="202606"/>
    <n v="51"/>
    <n v="1085442"/>
    <s v="'03814314  "/>
    <s v="'03814314  "/>
    <s v="ENV"/>
    <s v="'                "/>
    <n v="20260623"/>
    <s v="E20260623129988"/>
    <s v="J18"/>
    <n v="3.01"/>
    <x v="1"/>
    <n v="4.93"/>
  </r>
  <r>
    <x v="302"/>
    <n v="202606"/>
    <n v="51"/>
    <n v="1085442"/>
    <s v="'03814314  "/>
    <s v="'03814314  "/>
    <s v="COL"/>
    <s v="'5943814314755090"/>
    <n v="20260623"/>
    <s v="E20260623129988"/>
    <s v="J18"/>
    <n v="3.01"/>
    <x v="1"/>
    <n v="0"/>
  </r>
  <r>
    <x v="302"/>
    <n v="202606"/>
    <n v="51"/>
    <n v="1085442"/>
    <s v="'03814314  "/>
    <s v="'03814314  "/>
    <s v="CPC"/>
    <s v="'5943814314755090"/>
    <n v="20260623"/>
    <s v="E20260623129988"/>
    <s v="   "/>
    <n v="3.01"/>
    <x v="2"/>
    <n v="0"/>
  </r>
  <r>
    <x v="303"/>
    <n v="202606"/>
    <n v="51"/>
    <n v="1085442"/>
    <s v="'03814314  "/>
    <s v="'03814314  "/>
    <s v="ENV"/>
    <s v="'                "/>
    <n v="20260623"/>
    <s v="E20260623129989"/>
    <s v="J18"/>
    <n v="2.6"/>
    <x v="1"/>
    <n v="4.67"/>
  </r>
  <r>
    <x v="303"/>
    <n v="202606"/>
    <n v="51"/>
    <n v="1085442"/>
    <s v="'03814314  "/>
    <s v="'03814314  "/>
    <s v="COL"/>
    <s v="'7643814314755116"/>
    <n v="20260623"/>
    <s v="E20260623129989"/>
    <s v="J18"/>
    <n v="2.6"/>
    <x v="1"/>
    <n v="0"/>
  </r>
  <r>
    <x v="303"/>
    <n v="202606"/>
    <n v="51"/>
    <n v="1085442"/>
    <s v="'03814314  "/>
    <s v="'03814314  "/>
    <s v="CPC"/>
    <s v="'7643814314755116"/>
    <n v="20260623"/>
    <s v="E20260623129989"/>
    <s v="   "/>
    <n v="2.6"/>
    <x v="2"/>
    <n v="0"/>
  </r>
  <r>
    <x v="304"/>
    <n v="202606"/>
    <n v="51"/>
    <n v="1085442"/>
    <s v="'03814314  "/>
    <s v="'03814314  "/>
    <s v="ENV"/>
    <s v="'                "/>
    <n v="20260623"/>
    <s v="E20260623129990"/>
    <s v="J18"/>
    <n v="2.6"/>
    <x v="1"/>
    <n v="4.67"/>
  </r>
  <r>
    <x v="304"/>
    <n v="202606"/>
    <n v="51"/>
    <n v="1085442"/>
    <s v="'03814314  "/>
    <s v="'03814314  "/>
    <s v="COL"/>
    <s v="'1343814314755134"/>
    <n v="20260623"/>
    <s v="E20260623129990"/>
    <s v="J18"/>
    <n v="2.6"/>
    <x v="1"/>
    <n v="0"/>
  </r>
  <r>
    <x v="304"/>
    <n v="202606"/>
    <n v="51"/>
    <n v="1085442"/>
    <s v="'03814314  "/>
    <s v="'03814314  "/>
    <s v="CPC"/>
    <s v="'1343814314755134"/>
    <n v="20260623"/>
    <s v="E20260623129990"/>
    <s v="   "/>
    <n v="2.6"/>
    <x v="2"/>
    <n v="0"/>
  </r>
  <r>
    <x v="305"/>
    <n v="202606"/>
    <n v="51"/>
    <n v="1085442"/>
    <s v="'03814314  "/>
    <s v="'03814314  "/>
    <s v="ENV"/>
    <s v="'                "/>
    <n v="20260623"/>
    <s v="E20260623129991"/>
    <s v="J18"/>
    <n v="2.9"/>
    <x v="1"/>
    <n v="4.67"/>
  </r>
  <r>
    <x v="305"/>
    <n v="202606"/>
    <n v="51"/>
    <n v="1085442"/>
    <s v="'03814314  "/>
    <s v="'03814314  "/>
    <s v="COL"/>
    <s v="'7543814314755125"/>
    <n v="20260623"/>
    <s v="E20260623129991"/>
    <s v="J18"/>
    <n v="2.9"/>
    <x v="1"/>
    <n v="0"/>
  </r>
  <r>
    <x v="305"/>
    <n v="202606"/>
    <n v="51"/>
    <n v="1085442"/>
    <s v="'03814314  "/>
    <s v="'03814314  "/>
    <s v="CPC"/>
    <s v="'7543814314755125"/>
    <n v="20260623"/>
    <s v="E20260623129991"/>
    <s v="   "/>
    <n v="2.9"/>
    <x v="2"/>
    <n v="0"/>
  </r>
  <r>
    <x v="306"/>
    <n v="202606"/>
    <n v="51"/>
    <n v="1085442"/>
    <s v="'03814314  "/>
    <s v="'03814314  "/>
    <s v="ENV"/>
    <s v="'                "/>
    <n v="20260623"/>
    <s v="E20260623129993"/>
    <s v="J18"/>
    <n v="4.0999999999999996"/>
    <x v="1"/>
    <n v="5.19"/>
  </r>
  <r>
    <x v="306"/>
    <n v="202606"/>
    <n v="51"/>
    <n v="1085442"/>
    <s v="'03814314  "/>
    <s v="'03814314  "/>
    <s v="COL"/>
    <s v="'1343814314754969"/>
    <n v="20260623"/>
    <s v="E20260623129993"/>
    <s v="J18"/>
    <n v="4.0999999999999996"/>
    <x v="1"/>
    <n v="0"/>
  </r>
  <r>
    <x v="306"/>
    <n v="202606"/>
    <n v="51"/>
    <n v="1085442"/>
    <s v="'03814314  "/>
    <s v="'03814314  "/>
    <s v="CPC"/>
    <s v="'1343814314754969"/>
    <n v="20260623"/>
    <s v="E20260623129993"/>
    <s v="   "/>
    <n v="4.0999999999999996"/>
    <x v="2"/>
    <n v="0"/>
  </r>
  <r>
    <x v="307"/>
    <n v="202606"/>
    <n v="51"/>
    <n v="1085442"/>
    <s v="'03814314  "/>
    <s v="'03814314  "/>
    <s v="ENV"/>
    <s v="'                "/>
    <n v="20260623"/>
    <s v="E20260623129994"/>
    <s v="J18"/>
    <n v="2.9"/>
    <x v="1"/>
    <n v="4.67"/>
  </r>
  <r>
    <x v="307"/>
    <n v="202606"/>
    <n v="51"/>
    <n v="1085442"/>
    <s v="'03814314  "/>
    <s v="'03814314  "/>
    <s v="COL"/>
    <s v="'5343814314754983"/>
    <n v="20260623"/>
    <s v="E20260623129994"/>
    <s v="J18"/>
    <n v="2.9"/>
    <x v="1"/>
    <n v="0"/>
  </r>
  <r>
    <x v="307"/>
    <n v="202606"/>
    <n v="51"/>
    <n v="1085442"/>
    <s v="'03814314  "/>
    <s v="'03814314  "/>
    <s v="CPC"/>
    <s v="'5343814314754983"/>
    <n v="20260623"/>
    <s v="E20260623129994"/>
    <s v="   "/>
    <n v="2.9"/>
    <x v="2"/>
    <n v="0"/>
  </r>
  <r>
    <x v="308"/>
    <n v="202606"/>
    <n v="51"/>
    <n v="1085442"/>
    <s v="'03814314  "/>
    <s v="'03814314  "/>
    <s v="ENV"/>
    <s v="'                "/>
    <n v="20260623"/>
    <s v="E20260623129995"/>
    <s v="J18"/>
    <n v="2.9"/>
    <x v="1"/>
    <n v="4.67"/>
  </r>
  <r>
    <x v="308"/>
    <n v="202606"/>
    <n v="51"/>
    <n v="1085442"/>
    <s v="'03814314  "/>
    <s v="'03814314  "/>
    <s v="COL"/>
    <s v="'4343814314755200"/>
    <n v="20260623"/>
    <s v="E20260623129995"/>
    <s v="J18"/>
    <n v="2.9"/>
    <x v="1"/>
    <n v="0"/>
  </r>
  <r>
    <x v="308"/>
    <n v="202606"/>
    <n v="51"/>
    <n v="1085442"/>
    <s v="'03814314  "/>
    <s v="'03814314  "/>
    <s v="CPC"/>
    <s v="'4343814314755200"/>
    <n v="20260623"/>
    <s v="E20260623129995"/>
    <s v="   "/>
    <n v="2.9"/>
    <x v="2"/>
    <n v="0"/>
  </r>
  <r>
    <x v="309"/>
    <n v="202606"/>
    <n v="51"/>
    <n v="1085442"/>
    <s v="'03814314  "/>
    <s v="'03814314  "/>
    <s v="ENV"/>
    <s v="'                "/>
    <n v="20260623"/>
    <s v="E20260623129996"/>
    <s v="J18"/>
    <n v="38.700000000000003"/>
    <x v="1"/>
    <n v="14.03"/>
  </r>
  <r>
    <x v="309"/>
    <n v="202606"/>
    <n v="51"/>
    <n v="1085442"/>
    <s v="'03814314  "/>
    <s v="'03814314  "/>
    <s v="COL"/>
    <s v="'4543814314755331"/>
    <n v="20260623"/>
    <s v="E20260623129996"/>
    <s v="J18"/>
    <n v="8.9"/>
    <x v="1"/>
    <n v="0"/>
  </r>
  <r>
    <x v="309"/>
    <n v="202606"/>
    <n v="51"/>
    <n v="1085442"/>
    <s v="'03814314  "/>
    <s v="'03814314  "/>
    <s v="CPC"/>
    <s v="'4543814314755331"/>
    <n v="20260623"/>
    <s v="E20260623129996"/>
    <s v="   "/>
    <n v="8.9"/>
    <x v="2"/>
    <n v="0"/>
  </r>
  <r>
    <x v="309"/>
    <n v="202606"/>
    <n v="51"/>
    <n v="1085442"/>
    <s v="'03814314  "/>
    <s v="'03814314  "/>
    <s v="COL"/>
    <s v="'4543814314755348"/>
    <n v="20260623"/>
    <s v="E20260623129996"/>
    <s v="J18"/>
    <n v="7.9"/>
    <x v="1"/>
    <n v="0"/>
  </r>
  <r>
    <x v="309"/>
    <n v="202606"/>
    <n v="51"/>
    <n v="1085442"/>
    <s v="'03814314  "/>
    <s v="'03814314  "/>
    <s v="CPC"/>
    <s v="'4543814314755348"/>
    <n v="20260623"/>
    <s v="E20260623129996"/>
    <s v="   "/>
    <n v="7.9"/>
    <x v="2"/>
    <n v="0"/>
  </r>
  <r>
    <x v="309"/>
    <n v="202606"/>
    <n v="51"/>
    <n v="1085442"/>
    <s v="'03814314  "/>
    <s v="'03814314  "/>
    <s v="CPC"/>
    <s v="'4543814314755348"/>
    <n v="20260623"/>
    <s v="E20260623129996"/>
    <s v="   "/>
    <n v="7.9"/>
    <x v="3"/>
    <n v="1"/>
  </r>
  <r>
    <x v="309"/>
    <n v="202606"/>
    <n v="51"/>
    <n v="1085442"/>
    <s v="'03814314  "/>
    <s v="'03814314  "/>
    <s v="COL"/>
    <s v="'4543814314755354"/>
    <n v="20260623"/>
    <s v="E20260623129996"/>
    <s v="J18"/>
    <n v="8.9"/>
    <x v="1"/>
    <n v="0"/>
  </r>
  <r>
    <x v="309"/>
    <n v="202606"/>
    <n v="51"/>
    <n v="1085442"/>
    <s v="'03814314  "/>
    <s v="'03814314  "/>
    <s v="CPC"/>
    <s v="'4543814314755354"/>
    <n v="20260623"/>
    <s v="E20260623129996"/>
    <s v="   "/>
    <n v="8.9"/>
    <x v="2"/>
    <n v="0"/>
  </r>
  <r>
    <x v="309"/>
    <n v="202606"/>
    <n v="51"/>
    <n v="1085442"/>
    <s v="'03814314  "/>
    <s v="'03814314  "/>
    <s v="CPC"/>
    <s v="'4543814314755354"/>
    <n v="20260623"/>
    <s v="E20260623129996"/>
    <s v="   "/>
    <n v="8.9"/>
    <x v="3"/>
    <n v="1"/>
  </r>
  <r>
    <x v="309"/>
    <n v="202606"/>
    <n v="51"/>
    <n v="1085442"/>
    <s v="'03814314  "/>
    <s v="'03814314  "/>
    <s v="COL"/>
    <s v="'4543814314755365"/>
    <n v="20260623"/>
    <s v="E20260623129996"/>
    <s v="J18"/>
    <n v="8.5"/>
    <x v="1"/>
    <n v="0"/>
  </r>
  <r>
    <x v="309"/>
    <n v="202606"/>
    <n v="51"/>
    <n v="1085442"/>
    <s v="'03814314  "/>
    <s v="'03814314  "/>
    <s v="CPC"/>
    <s v="'4543814314755365"/>
    <n v="20260623"/>
    <s v="E20260623129996"/>
    <s v="   "/>
    <n v="8.5"/>
    <x v="2"/>
    <n v="0"/>
  </r>
  <r>
    <x v="309"/>
    <n v="202606"/>
    <n v="51"/>
    <n v="1085442"/>
    <s v="'03814314  "/>
    <s v="'03814314  "/>
    <s v="CPC"/>
    <s v="'4543814314755365"/>
    <n v="20260623"/>
    <s v="E20260623129996"/>
    <s v="   "/>
    <n v="8.5"/>
    <x v="3"/>
    <n v="1"/>
  </r>
  <r>
    <x v="309"/>
    <n v="202606"/>
    <n v="51"/>
    <n v="1085442"/>
    <s v="'03814314  "/>
    <s v="'03814314  "/>
    <s v="COL"/>
    <s v="'4543814314755377"/>
    <n v="20260623"/>
    <s v="E20260623129996"/>
    <s v="J18"/>
    <n v="4.5"/>
    <x v="1"/>
    <n v="0"/>
  </r>
  <r>
    <x v="309"/>
    <n v="202606"/>
    <n v="51"/>
    <n v="1085442"/>
    <s v="'03814314  "/>
    <s v="'03814314  "/>
    <s v="CPC"/>
    <s v="'4543814314755377"/>
    <n v="20260623"/>
    <s v="E20260623129996"/>
    <s v="   "/>
    <n v="4.5"/>
    <x v="2"/>
    <n v="0"/>
  </r>
  <r>
    <x v="309"/>
    <n v="202606"/>
    <n v="51"/>
    <n v="1085442"/>
    <s v="'03814314  "/>
    <s v="'03814314  "/>
    <s v="CPC"/>
    <s v="'4543814314755377"/>
    <n v="20260623"/>
    <s v="E20260623129996"/>
    <s v="   "/>
    <n v="4.5"/>
    <x v="3"/>
    <n v="1"/>
  </r>
  <r>
    <x v="310"/>
    <n v="202606"/>
    <n v="51"/>
    <n v="1085442"/>
    <s v="'03814314  "/>
    <s v="'03814314  "/>
    <s v="ENV"/>
    <s v="'                "/>
    <n v="20260623"/>
    <s v="E20260623129997"/>
    <s v="J18"/>
    <n v="3.01"/>
    <x v="1"/>
    <n v="4.93"/>
  </r>
  <r>
    <x v="310"/>
    <n v="202606"/>
    <n v="51"/>
    <n v="1085442"/>
    <s v="'03814314  "/>
    <s v="'03814314  "/>
    <s v="COL"/>
    <s v="'1443814314755217"/>
    <n v="20260623"/>
    <s v="E20260623129997"/>
    <s v="J18"/>
    <n v="3.01"/>
    <x v="1"/>
    <n v="0"/>
  </r>
  <r>
    <x v="310"/>
    <n v="202606"/>
    <n v="51"/>
    <n v="1085442"/>
    <s v="'03814314  "/>
    <s v="'03814314  "/>
    <s v="CPC"/>
    <s v="'1443814314755217"/>
    <n v="20260623"/>
    <s v="E20260623129997"/>
    <s v="   "/>
    <n v="3.01"/>
    <x v="2"/>
    <n v="0"/>
  </r>
  <r>
    <x v="311"/>
    <n v="202606"/>
    <n v="51"/>
    <n v="1085442"/>
    <s v="'03814314  "/>
    <s v="'03814314  "/>
    <s v="ENV"/>
    <s v="'                "/>
    <n v="20260623"/>
    <s v="E20260623129998"/>
    <s v="J18"/>
    <n v="10.7"/>
    <x v="1"/>
    <n v="6.75"/>
  </r>
  <r>
    <x v="311"/>
    <n v="202606"/>
    <n v="51"/>
    <n v="1085442"/>
    <s v="'03814314  "/>
    <s v="'03814314  "/>
    <s v="COL"/>
    <s v="'1743814314754900"/>
    <n v="20260623"/>
    <s v="E20260623129998"/>
    <s v="J18"/>
    <n v="10.7"/>
    <x v="1"/>
    <n v="0"/>
  </r>
  <r>
    <x v="311"/>
    <n v="202606"/>
    <n v="51"/>
    <n v="1085442"/>
    <s v="'03814314  "/>
    <s v="'03814314  "/>
    <s v="CPC"/>
    <s v="'1743814314754900"/>
    <n v="20260623"/>
    <s v="E20260623129998"/>
    <s v="   "/>
    <n v="10.7"/>
    <x v="2"/>
    <n v="0"/>
  </r>
  <r>
    <x v="312"/>
    <n v="202606"/>
    <n v="51"/>
    <n v="1085442"/>
    <s v="'03814314  "/>
    <s v="'03814314  "/>
    <s v="ENV"/>
    <s v="'                "/>
    <n v="20260623"/>
    <s v="E20260623129999"/>
    <s v="J18"/>
    <n v="3.2"/>
    <x v="1"/>
    <n v="4.93"/>
  </r>
  <r>
    <x v="312"/>
    <n v="202606"/>
    <n v="51"/>
    <n v="1085442"/>
    <s v="'03814314  "/>
    <s v="'03814314  "/>
    <s v="COL"/>
    <s v="'7543814314755040"/>
    <n v="20260623"/>
    <s v="E20260623129999"/>
    <s v="J18"/>
    <n v="3.2"/>
    <x v="1"/>
    <n v="0"/>
  </r>
  <r>
    <x v="312"/>
    <n v="202606"/>
    <n v="51"/>
    <n v="1085442"/>
    <s v="'03814314  "/>
    <s v="'03814314  "/>
    <s v="CPC"/>
    <s v="'7543814314755040"/>
    <n v="20260623"/>
    <s v="E20260623129999"/>
    <s v="   "/>
    <n v="3.2"/>
    <x v="2"/>
    <n v="0"/>
  </r>
  <r>
    <x v="313"/>
    <n v="202606"/>
    <n v="51"/>
    <n v="1085442"/>
    <s v="'03814314  "/>
    <s v="'03814314  "/>
    <s v="ENV"/>
    <s v="'                "/>
    <n v="20260623"/>
    <s v="E20260623130000"/>
    <s v="J18"/>
    <n v="3.6"/>
    <x v="1"/>
    <n v="4.93"/>
  </r>
  <r>
    <x v="313"/>
    <n v="202606"/>
    <n v="51"/>
    <n v="1085442"/>
    <s v="'03814314  "/>
    <s v="'03814314  "/>
    <s v="COL"/>
    <s v="'7543814314755033"/>
    <n v="20260623"/>
    <s v="E20260623130000"/>
    <s v="J18"/>
    <n v="3.6"/>
    <x v="1"/>
    <n v="0"/>
  </r>
  <r>
    <x v="313"/>
    <n v="202606"/>
    <n v="51"/>
    <n v="1085442"/>
    <s v="'03814314  "/>
    <s v="'03814314  "/>
    <s v="CPC"/>
    <s v="'7543814314755033"/>
    <n v="20260623"/>
    <s v="E20260623130000"/>
    <s v="   "/>
    <n v="3.6"/>
    <x v="2"/>
    <n v="0"/>
  </r>
  <r>
    <x v="314"/>
    <n v="202606"/>
    <n v="51"/>
    <n v="1085442"/>
    <s v="'03814314  "/>
    <s v="'03814314  "/>
    <s v="ENV"/>
    <s v="'                "/>
    <n v="20260623"/>
    <s v="E20260623130001"/>
    <s v="J18"/>
    <n v="3.7"/>
    <x v="1"/>
    <n v="4.93"/>
  </r>
  <r>
    <x v="314"/>
    <n v="202606"/>
    <n v="51"/>
    <n v="1085442"/>
    <s v="'03814314  "/>
    <s v="'03814314  "/>
    <s v="COL"/>
    <s v="'1743814314755006"/>
    <n v="20260623"/>
    <s v="E20260623130001"/>
    <s v="J18"/>
    <n v="3.7"/>
    <x v="1"/>
    <n v="0"/>
  </r>
  <r>
    <x v="314"/>
    <n v="202606"/>
    <n v="51"/>
    <n v="1085442"/>
    <s v="'03814314  "/>
    <s v="'03814314  "/>
    <s v="CPC"/>
    <s v="'1743814314755006"/>
    <n v="20260623"/>
    <s v="E20260623130001"/>
    <s v="   "/>
    <n v="3.7"/>
    <x v="2"/>
    <n v="0"/>
  </r>
  <r>
    <x v="315"/>
    <n v="202606"/>
    <n v="51"/>
    <n v="1085442"/>
    <s v="'03814314  "/>
    <s v="'03814314  "/>
    <s v="ENV"/>
    <s v="'                "/>
    <n v="20260623"/>
    <s v="E20260623130002"/>
    <s v="J18"/>
    <n v="2.9"/>
    <x v="1"/>
    <n v="4.67"/>
  </r>
  <r>
    <x v="315"/>
    <n v="202606"/>
    <n v="51"/>
    <n v="1085442"/>
    <s v="'03814314  "/>
    <s v="'03814314  "/>
    <s v="COL"/>
    <s v="'6343814314755154"/>
    <n v="20260623"/>
    <s v="E20260623130002"/>
    <s v="J18"/>
    <n v="2.9"/>
    <x v="1"/>
    <n v="0"/>
  </r>
  <r>
    <x v="315"/>
    <n v="202606"/>
    <n v="51"/>
    <n v="1085442"/>
    <s v="'03814314  "/>
    <s v="'03814314  "/>
    <s v="CPC"/>
    <s v="'6343814314755154"/>
    <n v="20260623"/>
    <s v="E20260623130002"/>
    <s v="   "/>
    <n v="2.9"/>
    <x v="2"/>
    <n v="0"/>
  </r>
  <r>
    <x v="316"/>
    <n v="202606"/>
    <n v="51"/>
    <n v="1085442"/>
    <s v="'03814314  "/>
    <s v="'03814314  "/>
    <s v="ENV"/>
    <s v="'                "/>
    <n v="20260623"/>
    <s v="E20260623130004"/>
    <s v="J18"/>
    <n v="17.54"/>
    <x v="1"/>
    <n v="8.57"/>
  </r>
  <r>
    <x v="316"/>
    <n v="202606"/>
    <n v="51"/>
    <n v="1085442"/>
    <s v="'03814314  "/>
    <s v="'03814314  "/>
    <s v="COL"/>
    <s v="'3843814314754925"/>
    <n v="20260623"/>
    <s v="E20260623130004"/>
    <s v="J18"/>
    <n v="17.54"/>
    <x v="1"/>
    <n v="0"/>
  </r>
  <r>
    <x v="316"/>
    <n v="202606"/>
    <n v="51"/>
    <n v="1085442"/>
    <s v="'03814314  "/>
    <s v="'03814314  "/>
    <s v="CPC"/>
    <s v="'3843814314754925"/>
    <n v="20260623"/>
    <s v="E20260623130004"/>
    <s v="   "/>
    <n v="17.54"/>
    <x v="2"/>
    <n v="0"/>
  </r>
  <r>
    <x v="317"/>
    <n v="202606"/>
    <n v="51"/>
    <n v="1085442"/>
    <s v="'03814314  "/>
    <s v="'03814314  "/>
    <s v="ENV"/>
    <s v="'                "/>
    <n v="20260623"/>
    <s v="E20260623130005"/>
    <s v="J18"/>
    <n v="3.6"/>
    <x v="1"/>
    <n v="4.93"/>
  </r>
  <r>
    <x v="317"/>
    <n v="202606"/>
    <n v="51"/>
    <n v="1085442"/>
    <s v="'03814314  "/>
    <s v="'03814314  "/>
    <s v="COL"/>
    <s v="'7543814314755056"/>
    <n v="20260623"/>
    <s v="E20260623130005"/>
    <s v="J18"/>
    <n v="3.6"/>
    <x v="1"/>
    <n v="0"/>
  </r>
  <r>
    <x v="317"/>
    <n v="202606"/>
    <n v="51"/>
    <n v="1085442"/>
    <s v="'03814314  "/>
    <s v="'03814314  "/>
    <s v="CPC"/>
    <s v="'7543814314755056"/>
    <n v="20260623"/>
    <s v="E20260623130005"/>
    <s v="   "/>
    <n v="3.6"/>
    <x v="2"/>
    <n v="0"/>
  </r>
  <r>
    <x v="318"/>
    <n v="202606"/>
    <n v="51"/>
    <n v="1085442"/>
    <s v="'03814314  "/>
    <s v="'03814314  "/>
    <s v="ENV"/>
    <s v="'                "/>
    <n v="20260623"/>
    <s v="E20260623214261"/>
    <s v="J18"/>
    <n v="2.6"/>
    <x v="1"/>
    <n v="4.67"/>
  </r>
  <r>
    <x v="318"/>
    <n v="202606"/>
    <n v="51"/>
    <n v="1085442"/>
    <s v="'03814314  "/>
    <s v="'03814314  "/>
    <s v="COL"/>
    <s v="'8143814314755081"/>
    <n v="20260623"/>
    <s v="E20260623214261"/>
    <s v="J18"/>
    <n v="2.6"/>
    <x v="1"/>
    <n v="0"/>
  </r>
  <r>
    <x v="318"/>
    <n v="202606"/>
    <n v="51"/>
    <n v="1085442"/>
    <s v="'03814314  "/>
    <s v="'03814314  "/>
    <s v="CPC"/>
    <s v="'8143814314755081"/>
    <n v="20260623"/>
    <s v="E20260623214261"/>
    <s v="   "/>
    <n v="2.6"/>
    <x v="2"/>
    <n v="0"/>
  </r>
  <r>
    <x v="319"/>
    <n v="202606"/>
    <n v="51"/>
    <n v="1085442"/>
    <s v="'03814314  "/>
    <s v="'03814314  "/>
    <s v="ENV"/>
    <s v="'                "/>
    <n v="20260623"/>
    <s v="E20260623214262"/>
    <s v="J18"/>
    <n v="3.01"/>
    <x v="1"/>
    <n v="4.93"/>
  </r>
  <r>
    <x v="319"/>
    <n v="202606"/>
    <n v="51"/>
    <n v="1085442"/>
    <s v="'03814314  "/>
    <s v="'03814314  "/>
    <s v="COL"/>
    <s v="'3543814314754866"/>
    <n v="20260623"/>
    <s v="E20260623214262"/>
    <s v="J18"/>
    <n v="3.01"/>
    <x v="1"/>
    <n v="0"/>
  </r>
  <r>
    <x v="319"/>
    <n v="202606"/>
    <n v="51"/>
    <n v="1085442"/>
    <s v="'03814314  "/>
    <s v="'03814314  "/>
    <s v="CPC"/>
    <s v="'3543814314754866"/>
    <n v="20260623"/>
    <s v="E20260623214262"/>
    <s v="   "/>
    <n v="3.01"/>
    <x v="2"/>
    <n v="0"/>
  </r>
  <r>
    <x v="320"/>
    <n v="202606"/>
    <n v="51"/>
    <n v="1085442"/>
    <s v="'03814314  "/>
    <s v="'03814314  "/>
    <s v="ENV"/>
    <s v="'                "/>
    <n v="20260623"/>
    <s v="E20260623214263"/>
    <s v="J18"/>
    <n v="3.2"/>
    <x v="1"/>
    <n v="4.93"/>
  </r>
  <r>
    <x v="320"/>
    <n v="202606"/>
    <n v="51"/>
    <n v="1085442"/>
    <s v="'03814314  "/>
    <s v="'03814314  "/>
    <s v="COL"/>
    <s v="'4743814314755019"/>
    <n v="20260623"/>
    <s v="E20260623214263"/>
    <s v="J18"/>
    <n v="3.2"/>
    <x v="1"/>
    <n v="0"/>
  </r>
  <r>
    <x v="320"/>
    <n v="202606"/>
    <n v="51"/>
    <n v="1085442"/>
    <s v="'03814314  "/>
    <s v="'03814314  "/>
    <s v="CPC"/>
    <s v="'4743814314755019"/>
    <n v="20260623"/>
    <s v="E20260623214263"/>
    <s v="   "/>
    <n v="3.2"/>
    <x v="2"/>
    <n v="0"/>
  </r>
  <r>
    <x v="321"/>
    <n v="202606"/>
    <n v="51"/>
    <n v="1085442"/>
    <s v="'03814314  "/>
    <s v="'03814314  "/>
    <s v="ENV"/>
    <s v="'                "/>
    <n v="20260623"/>
    <s v="E20260623214264"/>
    <s v="J18"/>
    <n v="3.01"/>
    <x v="1"/>
    <n v="4.93"/>
  </r>
  <r>
    <x v="321"/>
    <n v="202606"/>
    <n v="51"/>
    <n v="1085442"/>
    <s v="'03814314  "/>
    <s v="'03814314  "/>
    <s v="COL"/>
    <s v="'3543814314755181"/>
    <n v="20260623"/>
    <s v="E20260623214264"/>
    <s v="J18"/>
    <n v="3.01"/>
    <x v="1"/>
    <n v="0"/>
  </r>
  <r>
    <x v="321"/>
    <n v="202606"/>
    <n v="51"/>
    <n v="1085442"/>
    <s v="'03814314  "/>
    <s v="'03814314  "/>
    <s v="CPC"/>
    <s v="'3543814314755181"/>
    <n v="20260623"/>
    <s v="E20260623214264"/>
    <s v="   "/>
    <n v="3.01"/>
    <x v="2"/>
    <n v="0"/>
  </r>
  <r>
    <x v="322"/>
    <n v="202606"/>
    <n v="51"/>
    <n v="1085442"/>
    <s v="'03814314  "/>
    <s v="'03814314  "/>
    <s v="ENV"/>
    <s v="'                "/>
    <n v="20260624"/>
    <s v="E20260624006613"/>
    <s v="J18"/>
    <n v="3.9"/>
    <x v="1"/>
    <n v="4.93"/>
  </r>
  <r>
    <x v="322"/>
    <n v="202606"/>
    <n v="51"/>
    <n v="1085442"/>
    <s v="'03814314  "/>
    <s v="'03814314  "/>
    <s v="COL"/>
    <s v="'2743814314754992"/>
    <n v="20260624"/>
    <s v="E20260624006613"/>
    <s v="J18"/>
    <n v="3.9"/>
    <x v="1"/>
    <n v="0"/>
  </r>
  <r>
    <x v="322"/>
    <n v="202606"/>
    <n v="51"/>
    <n v="1085442"/>
    <s v="'03814314  "/>
    <s v="'03814314  "/>
    <s v="CPC"/>
    <s v="'2743814314754992"/>
    <n v="20260624"/>
    <s v="E20260624006613"/>
    <s v="   "/>
    <n v="3.9"/>
    <x v="2"/>
    <n v="0"/>
  </r>
  <r>
    <x v="323"/>
    <n v="202606"/>
    <n v="51"/>
    <n v="1085442"/>
    <s v="'03814314  "/>
    <s v="'03814314  "/>
    <s v="ENV"/>
    <s v="'                "/>
    <n v="20260624"/>
    <s v="E20260624133051"/>
    <s v="J18"/>
    <n v="0.8"/>
    <x v="1"/>
    <n v="4.1500000000000004"/>
  </r>
  <r>
    <x v="323"/>
    <n v="202606"/>
    <n v="51"/>
    <n v="1085442"/>
    <s v="'03814314  "/>
    <s v="'03814314  "/>
    <s v="COL"/>
    <s v="'7543814314755488"/>
    <n v="20260624"/>
    <s v="E20260624133051"/>
    <s v="J18"/>
    <n v="0.8"/>
    <x v="1"/>
    <n v="0"/>
  </r>
  <r>
    <x v="323"/>
    <n v="202606"/>
    <n v="51"/>
    <n v="1085442"/>
    <s v="'03814314  "/>
    <s v="'03814314  "/>
    <s v="CPC"/>
    <s v="'7543814314755488"/>
    <n v="20260624"/>
    <s v="E20260624133051"/>
    <s v="   "/>
    <n v="0.8"/>
    <x v="2"/>
    <n v="0"/>
  </r>
  <r>
    <x v="324"/>
    <n v="202606"/>
    <n v="51"/>
    <n v="1085442"/>
    <s v="'03814314  "/>
    <s v="'03814314  "/>
    <s v="ENV"/>
    <s v="'                "/>
    <n v="20260624"/>
    <s v="E20260624133053"/>
    <s v="J18"/>
    <n v="23.1"/>
    <x v="1"/>
    <n v="10.130000000000001"/>
  </r>
  <r>
    <x v="324"/>
    <n v="202606"/>
    <n v="51"/>
    <n v="1085442"/>
    <s v="'03814314  "/>
    <s v="'03814314  "/>
    <s v="COL"/>
    <s v="'2183814314003150"/>
    <n v="20260624"/>
    <s v="E20260624133053"/>
    <s v="J18"/>
    <n v="4.5"/>
    <x v="1"/>
    <n v="0"/>
  </r>
  <r>
    <x v="324"/>
    <n v="202606"/>
    <n v="51"/>
    <n v="1085442"/>
    <s v="'03814314  "/>
    <s v="'03814314  "/>
    <s v="CPC"/>
    <s v="'2183814314003150"/>
    <n v="20260624"/>
    <s v="E20260624133053"/>
    <s v="   "/>
    <n v="4.5"/>
    <x v="2"/>
    <n v="0"/>
  </r>
  <r>
    <x v="324"/>
    <n v="202606"/>
    <n v="51"/>
    <n v="1085442"/>
    <s v="'03814314  "/>
    <s v="'03814314  "/>
    <s v="COL"/>
    <s v="'2183814314003166"/>
    <n v="20260624"/>
    <s v="E20260624133053"/>
    <s v="J18"/>
    <n v="4.5999999999999996"/>
    <x v="1"/>
    <n v="0"/>
  </r>
  <r>
    <x v="324"/>
    <n v="202606"/>
    <n v="51"/>
    <n v="1085442"/>
    <s v="'03814314  "/>
    <s v="'03814314  "/>
    <s v="CPC"/>
    <s v="'2183814314003166"/>
    <n v="20260624"/>
    <s v="E20260624133053"/>
    <s v="   "/>
    <n v="4.5999999999999996"/>
    <x v="2"/>
    <n v="0"/>
  </r>
  <r>
    <x v="324"/>
    <n v="202606"/>
    <n v="51"/>
    <n v="1085442"/>
    <s v="'03814314  "/>
    <s v="'03814314  "/>
    <s v="CPC"/>
    <s v="'2183814314003166"/>
    <n v="20260624"/>
    <s v="E20260624133053"/>
    <s v="   "/>
    <n v="4.5999999999999996"/>
    <x v="3"/>
    <n v="1"/>
  </r>
  <r>
    <x v="324"/>
    <n v="202606"/>
    <n v="51"/>
    <n v="1085442"/>
    <s v="'03814314  "/>
    <s v="'03814314  "/>
    <s v="COL"/>
    <s v="'2183814314003172"/>
    <n v="20260624"/>
    <s v="E20260624133053"/>
    <s v="J18"/>
    <n v="4.9000000000000004"/>
    <x v="1"/>
    <n v="0"/>
  </r>
  <r>
    <x v="324"/>
    <n v="202606"/>
    <n v="51"/>
    <n v="1085442"/>
    <s v="'03814314  "/>
    <s v="'03814314  "/>
    <s v="CPC"/>
    <s v="'2183814314003172"/>
    <n v="20260624"/>
    <s v="E20260624133053"/>
    <s v="   "/>
    <n v="4.9000000000000004"/>
    <x v="2"/>
    <n v="0"/>
  </r>
  <r>
    <x v="324"/>
    <n v="202606"/>
    <n v="51"/>
    <n v="1085442"/>
    <s v="'03814314  "/>
    <s v="'03814314  "/>
    <s v="CPC"/>
    <s v="'2183814314003172"/>
    <n v="20260624"/>
    <s v="E20260624133053"/>
    <s v="   "/>
    <n v="4.9000000000000004"/>
    <x v="3"/>
    <n v="1"/>
  </r>
  <r>
    <x v="324"/>
    <n v="202606"/>
    <n v="51"/>
    <n v="1085442"/>
    <s v="'03814314  "/>
    <s v="'03814314  "/>
    <s v="COL"/>
    <s v="'2183814314003189"/>
    <n v="20260624"/>
    <s v="E20260624133053"/>
    <s v="J18"/>
    <n v="4.5999999999999996"/>
    <x v="1"/>
    <n v="0"/>
  </r>
  <r>
    <x v="324"/>
    <n v="202606"/>
    <n v="51"/>
    <n v="1085442"/>
    <s v="'03814314  "/>
    <s v="'03814314  "/>
    <s v="CPC"/>
    <s v="'2183814314003189"/>
    <n v="20260624"/>
    <s v="E20260624133053"/>
    <s v="   "/>
    <n v="4.5999999999999996"/>
    <x v="2"/>
    <n v="0"/>
  </r>
  <r>
    <x v="324"/>
    <n v="202606"/>
    <n v="51"/>
    <n v="1085442"/>
    <s v="'03814314  "/>
    <s v="'03814314  "/>
    <s v="CPC"/>
    <s v="'2183814314003189"/>
    <n v="20260624"/>
    <s v="E20260624133053"/>
    <s v="   "/>
    <n v="4.5999999999999996"/>
    <x v="3"/>
    <n v="1"/>
  </r>
  <r>
    <x v="324"/>
    <n v="202606"/>
    <n v="51"/>
    <n v="1085442"/>
    <s v="'03814314  "/>
    <s v="'03814314  "/>
    <s v="COL"/>
    <s v="'2183814314003195"/>
    <n v="20260624"/>
    <s v="E20260624133053"/>
    <s v="J18"/>
    <n v="4.5"/>
    <x v="1"/>
    <n v="0"/>
  </r>
  <r>
    <x v="324"/>
    <n v="202606"/>
    <n v="51"/>
    <n v="1085442"/>
    <s v="'03814314  "/>
    <s v="'03814314  "/>
    <s v="CPC"/>
    <s v="'2183814314003195"/>
    <n v="20260624"/>
    <s v="E20260624133053"/>
    <s v="   "/>
    <n v="4.5"/>
    <x v="2"/>
    <n v="0"/>
  </r>
  <r>
    <x v="324"/>
    <n v="202606"/>
    <n v="51"/>
    <n v="1085442"/>
    <s v="'03814314  "/>
    <s v="'03814314  "/>
    <s v="CPC"/>
    <s v="'2183814314003195"/>
    <n v="20260624"/>
    <s v="E20260624133053"/>
    <s v="   "/>
    <n v="4.5"/>
    <x v="3"/>
    <n v="1"/>
  </r>
  <r>
    <x v="325"/>
    <n v="202606"/>
    <n v="51"/>
    <n v="1085442"/>
    <s v="'03814314  "/>
    <s v="'03814314  "/>
    <s v="ENV"/>
    <s v="'                "/>
    <n v="20260624"/>
    <s v="E20260624133054"/>
    <s v="J18"/>
    <n v="3.01"/>
    <x v="1"/>
    <n v="4.93"/>
  </r>
  <r>
    <x v="325"/>
    <n v="202606"/>
    <n v="51"/>
    <n v="1085442"/>
    <s v="'03814314  "/>
    <s v="'03814314  "/>
    <s v="COL"/>
    <s v="'4743814314755445"/>
    <n v="20260624"/>
    <s v="E20260624133054"/>
    <s v="J18"/>
    <n v="3.01"/>
    <x v="1"/>
    <n v="0"/>
  </r>
  <r>
    <x v="325"/>
    <n v="202606"/>
    <n v="51"/>
    <n v="1085442"/>
    <s v="'03814314  "/>
    <s v="'03814314  "/>
    <s v="CPC"/>
    <s v="'4743814314755445"/>
    <n v="20260624"/>
    <s v="E20260624133054"/>
    <s v="   "/>
    <n v="3.01"/>
    <x v="2"/>
    <n v="0"/>
  </r>
  <r>
    <x v="326"/>
    <n v="202606"/>
    <n v="51"/>
    <n v="1085442"/>
    <s v="'03814314  "/>
    <s v="'03814314  "/>
    <s v="ENV"/>
    <s v="'                "/>
    <n v="20260624"/>
    <s v="E20260624133056"/>
    <s v="J18"/>
    <n v="17.899999999999999"/>
    <x v="1"/>
    <n v="8.57"/>
  </r>
  <r>
    <x v="326"/>
    <n v="202606"/>
    <n v="51"/>
    <n v="1085442"/>
    <s v="'03814314  "/>
    <s v="'03814314  "/>
    <s v="COL"/>
    <s v="'3443814314756535"/>
    <n v="20260624"/>
    <s v="E20260624133056"/>
    <s v="J18"/>
    <n v="9.1"/>
    <x v="1"/>
    <n v="0"/>
  </r>
  <r>
    <x v="326"/>
    <n v="202606"/>
    <n v="51"/>
    <n v="1085442"/>
    <s v="'03814314  "/>
    <s v="'03814314  "/>
    <s v="CPC"/>
    <s v="'3443814314756535"/>
    <n v="20260624"/>
    <s v="E20260624133056"/>
    <s v="   "/>
    <n v="9.1"/>
    <x v="2"/>
    <n v="0"/>
  </r>
  <r>
    <x v="326"/>
    <n v="202606"/>
    <n v="51"/>
    <n v="1085442"/>
    <s v="'03814314  "/>
    <s v="'03814314  "/>
    <s v="COL"/>
    <s v="'3443814314756541"/>
    <n v="20260624"/>
    <s v="E20260624133056"/>
    <s v="J18"/>
    <n v="8.8000000000000007"/>
    <x v="1"/>
    <n v="0"/>
  </r>
  <r>
    <x v="326"/>
    <n v="202606"/>
    <n v="51"/>
    <n v="1085442"/>
    <s v="'03814314  "/>
    <s v="'03814314  "/>
    <s v="CPC"/>
    <s v="'3443814314756541"/>
    <n v="20260624"/>
    <s v="E20260624133056"/>
    <s v="   "/>
    <n v="8.8000000000000007"/>
    <x v="2"/>
    <n v="0"/>
  </r>
  <r>
    <x v="326"/>
    <n v="202606"/>
    <n v="51"/>
    <n v="1085442"/>
    <s v="'03814314  "/>
    <s v="'03814314  "/>
    <s v="CPC"/>
    <s v="'3443814314756541"/>
    <n v="20260624"/>
    <s v="E20260624133056"/>
    <s v="   "/>
    <n v="8.8000000000000007"/>
    <x v="3"/>
    <n v="1"/>
  </r>
  <r>
    <x v="327"/>
    <n v="202606"/>
    <n v="51"/>
    <n v="1085442"/>
    <s v="'03814314  "/>
    <s v="'03814314  "/>
    <s v="ENV"/>
    <s v="'                "/>
    <n v="20260624"/>
    <s v="E20260624133058"/>
    <s v="J18"/>
    <n v="3.84"/>
    <x v="1"/>
    <n v="4.93"/>
  </r>
  <r>
    <x v="327"/>
    <n v="202606"/>
    <n v="51"/>
    <n v="1085442"/>
    <s v="'03814314  "/>
    <s v="'03814314  "/>
    <s v="COL"/>
    <s v="'9243814314755464"/>
    <n v="20260624"/>
    <s v="E20260624133058"/>
    <s v="J18"/>
    <n v="3.84"/>
    <x v="1"/>
    <n v="0"/>
  </r>
  <r>
    <x v="327"/>
    <n v="202606"/>
    <n v="51"/>
    <n v="1085442"/>
    <s v="'03814314  "/>
    <s v="'03814314  "/>
    <s v="CPC"/>
    <s v="'9243814314755464"/>
    <n v="20260624"/>
    <s v="E20260624133058"/>
    <s v="   "/>
    <n v="3.84"/>
    <x v="2"/>
    <n v="0"/>
  </r>
  <r>
    <x v="328"/>
    <n v="202606"/>
    <n v="51"/>
    <n v="1085442"/>
    <s v="'03814314  "/>
    <s v="'03814314  "/>
    <s v="ENV"/>
    <s v="'                "/>
    <n v="20260624"/>
    <s v="E20260624133059"/>
    <s v="J18"/>
    <n v="3.01"/>
    <x v="1"/>
    <n v="4.93"/>
  </r>
  <r>
    <x v="328"/>
    <n v="202606"/>
    <n v="51"/>
    <n v="1085442"/>
    <s v="'03814314  "/>
    <s v="'03814314  "/>
    <s v="COL"/>
    <s v="'8443814314756019"/>
    <n v="20260624"/>
    <s v="E20260624133059"/>
    <s v="J18"/>
    <n v="3.01"/>
    <x v="1"/>
    <n v="0"/>
  </r>
  <r>
    <x v="328"/>
    <n v="202606"/>
    <n v="51"/>
    <n v="1085442"/>
    <s v="'03814314  "/>
    <s v="'03814314  "/>
    <s v="CPC"/>
    <s v="'8443814314756019"/>
    <n v="20260624"/>
    <s v="E20260624133059"/>
    <s v="   "/>
    <n v="3.01"/>
    <x v="2"/>
    <n v="0"/>
  </r>
  <r>
    <x v="329"/>
    <n v="202606"/>
    <n v="51"/>
    <n v="1085442"/>
    <s v="'03814314  "/>
    <s v="'03814314  "/>
    <s v="ENV"/>
    <s v="'                "/>
    <n v="20260624"/>
    <s v="E20260624133060"/>
    <s v="J18"/>
    <n v="33.5"/>
    <x v="1"/>
    <n v="12.73"/>
  </r>
  <r>
    <x v="329"/>
    <n v="202606"/>
    <n v="51"/>
    <n v="1085442"/>
    <s v="'03814314  "/>
    <s v="'03814314  "/>
    <s v="COL"/>
    <s v="'7443814314756485"/>
    <n v="20260624"/>
    <s v="E20260624133060"/>
    <s v="J18"/>
    <n v="14.7"/>
    <x v="1"/>
    <n v="0"/>
  </r>
  <r>
    <x v="329"/>
    <n v="202606"/>
    <n v="51"/>
    <n v="1085442"/>
    <s v="'03814314  "/>
    <s v="'03814314  "/>
    <s v="CPC"/>
    <s v="'7443814314756485"/>
    <n v="20260624"/>
    <s v="E20260624133060"/>
    <s v="   "/>
    <n v="14.7"/>
    <x v="2"/>
    <n v="0"/>
  </r>
  <r>
    <x v="329"/>
    <n v="202606"/>
    <n v="51"/>
    <n v="1085442"/>
    <s v="'03814314  "/>
    <s v="'03814314  "/>
    <s v="CPC"/>
    <s v="'7443814314756485"/>
    <n v="20260624"/>
    <s v="E20260624133060"/>
    <s v="   "/>
    <n v="14.7"/>
    <x v="4"/>
    <n v="5"/>
  </r>
  <r>
    <x v="329"/>
    <n v="202606"/>
    <n v="51"/>
    <n v="1085442"/>
    <s v="'03814314  "/>
    <s v="'03814314  "/>
    <s v="COL"/>
    <s v="'7443814314756497"/>
    <n v="20260624"/>
    <s v="E20260624133060"/>
    <s v="J18"/>
    <n v="18.8"/>
    <x v="1"/>
    <n v="0"/>
  </r>
  <r>
    <x v="329"/>
    <n v="202606"/>
    <n v="51"/>
    <n v="1085442"/>
    <s v="'03814314  "/>
    <s v="'03814314  "/>
    <s v="CPC"/>
    <s v="'7443814314756497"/>
    <n v="20260624"/>
    <s v="E20260624133060"/>
    <s v="   "/>
    <n v="18.8"/>
    <x v="2"/>
    <n v="0"/>
  </r>
  <r>
    <x v="329"/>
    <n v="202606"/>
    <n v="51"/>
    <n v="1085442"/>
    <s v="'03814314  "/>
    <s v="'03814314  "/>
    <s v="CPC"/>
    <s v="'7443814314756497"/>
    <n v="20260624"/>
    <s v="E20260624133060"/>
    <s v="   "/>
    <n v="18.8"/>
    <x v="3"/>
    <n v="1"/>
  </r>
  <r>
    <x v="329"/>
    <n v="202606"/>
    <n v="51"/>
    <n v="1085442"/>
    <s v="'03814314  "/>
    <s v="'03814314  "/>
    <s v="CPC"/>
    <s v="'7443814314756497"/>
    <n v="20260624"/>
    <s v="E20260624133060"/>
    <s v="   "/>
    <n v="18.8"/>
    <x v="4"/>
    <n v="5"/>
  </r>
  <r>
    <x v="330"/>
    <n v="202606"/>
    <n v="51"/>
    <n v="1085442"/>
    <s v="'03814314  "/>
    <s v="'03814314  "/>
    <s v="ENV"/>
    <s v="'                "/>
    <n v="20260624"/>
    <s v="E20260624133061"/>
    <s v="J18"/>
    <n v="13.14"/>
    <x v="1"/>
    <n v="7.53"/>
  </r>
  <r>
    <x v="330"/>
    <n v="202606"/>
    <n v="51"/>
    <n v="1085442"/>
    <s v="'03814314  "/>
    <s v="'03814314  "/>
    <s v="COL"/>
    <s v="'6943814314756509"/>
    <n v="20260624"/>
    <s v="E20260624133061"/>
    <s v="J18"/>
    <n v="9.3000000000000007"/>
    <x v="1"/>
    <n v="0"/>
  </r>
  <r>
    <x v="330"/>
    <n v="202606"/>
    <n v="51"/>
    <n v="1085442"/>
    <s v="'03814314  "/>
    <s v="'03814314  "/>
    <s v="CPC"/>
    <s v="'6943814314756509"/>
    <n v="20260624"/>
    <s v="E20260624133061"/>
    <s v="   "/>
    <n v="9.3000000000000007"/>
    <x v="2"/>
    <n v="0"/>
  </r>
  <r>
    <x v="330"/>
    <n v="202606"/>
    <n v="51"/>
    <n v="1085442"/>
    <s v="'03814314  "/>
    <s v="'03814314  "/>
    <s v="COL"/>
    <s v="'6943814314756515"/>
    <n v="20260624"/>
    <s v="E20260624133061"/>
    <s v="J18"/>
    <n v="3.84"/>
    <x v="1"/>
    <n v="0"/>
  </r>
  <r>
    <x v="330"/>
    <n v="202606"/>
    <n v="51"/>
    <n v="1085442"/>
    <s v="'03814314  "/>
    <s v="'03814314  "/>
    <s v="CPC"/>
    <s v="'6943814314756515"/>
    <n v="20260624"/>
    <s v="E20260624133061"/>
    <s v="   "/>
    <n v="3.84"/>
    <x v="2"/>
    <n v="0"/>
  </r>
  <r>
    <x v="330"/>
    <n v="202606"/>
    <n v="51"/>
    <n v="1085442"/>
    <s v="'03814314  "/>
    <s v="'03814314  "/>
    <s v="CPC"/>
    <s v="'6943814314756515"/>
    <n v="20260624"/>
    <s v="E20260624133061"/>
    <s v="   "/>
    <n v="3.84"/>
    <x v="3"/>
    <n v="1"/>
  </r>
  <r>
    <x v="331"/>
    <n v="202606"/>
    <n v="51"/>
    <n v="1085442"/>
    <s v="'03814314  "/>
    <s v="'03814314  "/>
    <s v="ENV"/>
    <s v="'                "/>
    <n v="20260624"/>
    <s v="E20260624133062"/>
    <s v="J18"/>
    <n v="19.2"/>
    <x v="1"/>
    <n v="9.09"/>
  </r>
  <r>
    <x v="331"/>
    <n v="202606"/>
    <n v="51"/>
    <n v="1085442"/>
    <s v="'03814314  "/>
    <s v="'03814314  "/>
    <s v="COL"/>
    <s v="'4543814314755383"/>
    <n v="20260624"/>
    <s v="E20260624133062"/>
    <s v="J18"/>
    <n v="9.6"/>
    <x v="1"/>
    <n v="0"/>
  </r>
  <r>
    <x v="331"/>
    <n v="202606"/>
    <n v="51"/>
    <n v="1085442"/>
    <s v="'03814314  "/>
    <s v="'03814314  "/>
    <s v="CPC"/>
    <s v="'4543814314755383"/>
    <n v="20260624"/>
    <s v="E20260624133062"/>
    <s v="   "/>
    <n v="9.6"/>
    <x v="2"/>
    <n v="0"/>
  </r>
  <r>
    <x v="331"/>
    <n v="202606"/>
    <n v="51"/>
    <n v="1085442"/>
    <s v="'03814314  "/>
    <s v="'03814314  "/>
    <s v="COL"/>
    <s v="'4543814314755390"/>
    <n v="20260624"/>
    <s v="E20260624133062"/>
    <s v="J18"/>
    <n v="9.6"/>
    <x v="1"/>
    <n v="0"/>
  </r>
  <r>
    <x v="331"/>
    <n v="202606"/>
    <n v="51"/>
    <n v="1085442"/>
    <s v="'03814314  "/>
    <s v="'03814314  "/>
    <s v="CPC"/>
    <s v="'4543814314755390"/>
    <n v="20260624"/>
    <s v="E20260624133062"/>
    <s v="   "/>
    <n v="9.6"/>
    <x v="2"/>
    <n v="0"/>
  </r>
  <r>
    <x v="331"/>
    <n v="202606"/>
    <n v="51"/>
    <n v="1085442"/>
    <s v="'03814314  "/>
    <s v="'03814314  "/>
    <s v="CPC"/>
    <s v="'4543814314755390"/>
    <n v="20260624"/>
    <s v="E20260624133062"/>
    <s v="   "/>
    <n v="9.6"/>
    <x v="3"/>
    <n v="1"/>
  </r>
  <r>
    <x v="332"/>
    <n v="202606"/>
    <n v="51"/>
    <n v="1085442"/>
    <s v="'03814314  "/>
    <s v="'03814314  "/>
    <s v="ENV"/>
    <s v="'                "/>
    <n v="20260624"/>
    <s v="E20260624133063"/>
    <s v="J18"/>
    <n v="9"/>
    <x v="1"/>
    <n v="6.23"/>
  </r>
  <r>
    <x v="332"/>
    <n v="202606"/>
    <n v="51"/>
    <n v="1085442"/>
    <s v="'03814314  "/>
    <s v="'03814314  "/>
    <s v="COL"/>
    <s v="'5943814314756526"/>
    <n v="20260624"/>
    <s v="E20260624133063"/>
    <s v="J18"/>
    <n v="9"/>
    <x v="1"/>
    <n v="0"/>
  </r>
  <r>
    <x v="332"/>
    <n v="202606"/>
    <n v="51"/>
    <n v="1085442"/>
    <s v="'03814314  "/>
    <s v="'03814314  "/>
    <s v="CPC"/>
    <s v="'5943814314756526"/>
    <n v="20260624"/>
    <s v="E20260624133063"/>
    <s v="   "/>
    <n v="9"/>
    <x v="2"/>
    <n v="0"/>
  </r>
  <r>
    <x v="333"/>
    <n v="202606"/>
    <n v="51"/>
    <n v="1085442"/>
    <s v="'03814314  "/>
    <s v="'03814314  "/>
    <s v="ENV"/>
    <s v="'                "/>
    <n v="20260624"/>
    <s v="E20260624133064"/>
    <s v="J18"/>
    <n v="0.8"/>
    <x v="1"/>
    <n v="4.1500000000000004"/>
  </r>
  <r>
    <x v="333"/>
    <n v="202606"/>
    <n v="51"/>
    <n v="1085442"/>
    <s v="'03814314  "/>
    <s v="'03814314  "/>
    <s v="COL"/>
    <s v="'7543814314756177"/>
    <n v="20260624"/>
    <s v="E20260624133064"/>
    <s v="J18"/>
    <n v="0.8"/>
    <x v="1"/>
    <n v="0"/>
  </r>
  <r>
    <x v="333"/>
    <n v="202606"/>
    <n v="51"/>
    <n v="1085442"/>
    <s v="'03814314  "/>
    <s v="'03814314  "/>
    <s v="CPC"/>
    <s v="'7543814314756177"/>
    <n v="20260624"/>
    <s v="E20260624133064"/>
    <s v="   "/>
    <n v="0.8"/>
    <x v="2"/>
    <n v="0"/>
  </r>
  <r>
    <x v="334"/>
    <n v="202606"/>
    <n v="51"/>
    <n v="1085442"/>
    <s v="'03814314  "/>
    <s v="'03814314  "/>
    <s v="ENV"/>
    <s v="'                "/>
    <n v="20260624"/>
    <s v="E20260624133065"/>
    <s v="J18"/>
    <n v="2.9"/>
    <x v="1"/>
    <n v="4.67"/>
  </r>
  <r>
    <x v="334"/>
    <n v="202606"/>
    <n v="51"/>
    <n v="1085442"/>
    <s v="'03814314  "/>
    <s v="'03814314  "/>
    <s v="COL"/>
    <s v="'5743814314755452"/>
    <n v="20260624"/>
    <s v="E20260624133065"/>
    <s v="J18"/>
    <n v="2.9"/>
    <x v="1"/>
    <n v="0"/>
  </r>
  <r>
    <x v="334"/>
    <n v="202606"/>
    <n v="51"/>
    <n v="1085442"/>
    <s v="'03814314  "/>
    <s v="'03814314  "/>
    <s v="CPC"/>
    <s v="'5743814314755452"/>
    <n v="20260624"/>
    <s v="E20260624133065"/>
    <s v="   "/>
    <n v="2.9"/>
    <x v="2"/>
    <n v="0"/>
  </r>
  <r>
    <x v="335"/>
    <n v="202606"/>
    <n v="51"/>
    <n v="1085442"/>
    <s v="'03814314  "/>
    <s v="'03814314  "/>
    <s v="ENV"/>
    <s v="'                "/>
    <n v="20260624"/>
    <s v="E20260624133066"/>
    <s v="J18"/>
    <n v="0.8"/>
    <x v="1"/>
    <n v="4.1500000000000004"/>
  </r>
  <r>
    <x v="335"/>
    <n v="202606"/>
    <n v="51"/>
    <n v="1085442"/>
    <s v="'03814314  "/>
    <s v="'03814314  "/>
    <s v="COL"/>
    <s v="'1343814314755785"/>
    <n v="20260624"/>
    <s v="E20260624133066"/>
    <s v="J18"/>
    <n v="0.8"/>
    <x v="1"/>
    <n v="0"/>
  </r>
  <r>
    <x v="335"/>
    <n v="202606"/>
    <n v="51"/>
    <n v="1085442"/>
    <s v="'03814314  "/>
    <s v="'03814314  "/>
    <s v="CPC"/>
    <s v="'1343814314755785"/>
    <n v="20260624"/>
    <s v="E20260624133066"/>
    <s v="   "/>
    <n v="0.8"/>
    <x v="2"/>
    <n v="0"/>
  </r>
  <r>
    <x v="336"/>
    <n v="202606"/>
    <n v="51"/>
    <n v="1085442"/>
    <s v="'03814314  "/>
    <s v="'03814314  "/>
    <s v="ENV"/>
    <s v="'                "/>
    <n v="20260624"/>
    <s v="E20260624133067"/>
    <s v="J18"/>
    <n v="2.84"/>
    <x v="1"/>
    <n v="4.67"/>
  </r>
  <r>
    <x v="336"/>
    <n v="202606"/>
    <n v="51"/>
    <n v="1085442"/>
    <s v="'03814314  "/>
    <s v="'03814314  "/>
    <s v="COL"/>
    <s v="'9443814314755728"/>
    <n v="20260624"/>
    <s v="E20260624133067"/>
    <s v="J18"/>
    <n v="2.84"/>
    <x v="1"/>
    <n v="0"/>
  </r>
  <r>
    <x v="336"/>
    <n v="202606"/>
    <n v="51"/>
    <n v="1085442"/>
    <s v="'03814314  "/>
    <s v="'03814314  "/>
    <s v="CPC"/>
    <s v="'9443814314755728"/>
    <n v="20260624"/>
    <s v="E20260624133067"/>
    <s v="   "/>
    <n v="2.84"/>
    <x v="2"/>
    <n v="0"/>
  </r>
  <r>
    <x v="337"/>
    <n v="202606"/>
    <n v="51"/>
    <n v="1085442"/>
    <s v="'03814314  "/>
    <s v="'03814314  "/>
    <s v="ENV"/>
    <s v="'                "/>
    <n v="20260624"/>
    <s v="E20260624133068"/>
    <s v="J18"/>
    <n v="0.8"/>
    <x v="1"/>
    <n v="4.1500000000000004"/>
  </r>
  <r>
    <x v="337"/>
    <n v="202606"/>
    <n v="51"/>
    <n v="1085442"/>
    <s v="'03814314  "/>
    <s v="'03814314  "/>
    <s v="COL"/>
    <s v="'9243814314755579"/>
    <n v="20260624"/>
    <s v="E20260624133068"/>
    <s v="J18"/>
    <n v="0.8"/>
    <x v="1"/>
    <n v="0"/>
  </r>
  <r>
    <x v="337"/>
    <n v="202606"/>
    <n v="51"/>
    <n v="1085442"/>
    <s v="'03814314  "/>
    <s v="'03814314  "/>
    <s v="CPC"/>
    <s v="'9243814314755579"/>
    <n v="20260624"/>
    <s v="E20260624133068"/>
    <s v="   "/>
    <n v="0.8"/>
    <x v="2"/>
    <n v="0"/>
  </r>
  <r>
    <x v="338"/>
    <n v="202606"/>
    <n v="51"/>
    <n v="1085442"/>
    <s v="'03814314  "/>
    <s v="'03814314  "/>
    <s v="ENV"/>
    <s v="'                "/>
    <n v="20260624"/>
    <s v="E20260624133069"/>
    <s v="J18"/>
    <n v="0.8"/>
    <x v="1"/>
    <n v="4.1500000000000004"/>
  </r>
  <r>
    <x v="338"/>
    <n v="202606"/>
    <n v="51"/>
    <n v="1085442"/>
    <s v="'03814314  "/>
    <s v="'03814314  "/>
    <s v="COL"/>
    <s v="'7543814314755610"/>
    <n v="20260624"/>
    <s v="E20260624133069"/>
    <s v="J18"/>
    <n v="0.8"/>
    <x v="1"/>
    <n v="0"/>
  </r>
  <r>
    <x v="338"/>
    <n v="202606"/>
    <n v="51"/>
    <n v="1085442"/>
    <s v="'03814314  "/>
    <s v="'03814314  "/>
    <s v="CPC"/>
    <s v="'7543814314755610"/>
    <n v="20260624"/>
    <s v="E20260624133069"/>
    <s v="   "/>
    <n v="0.8"/>
    <x v="2"/>
    <n v="0"/>
  </r>
  <r>
    <x v="339"/>
    <n v="202606"/>
    <n v="51"/>
    <n v="1085442"/>
    <s v="'03814314  "/>
    <s v="'03814314  "/>
    <s v="ENV"/>
    <s v="'                "/>
    <n v="20260624"/>
    <s v="E20260624133070"/>
    <s v="J18"/>
    <n v="0.8"/>
    <x v="1"/>
    <n v="4.1500000000000004"/>
  </r>
  <r>
    <x v="339"/>
    <n v="202606"/>
    <n v="51"/>
    <n v="1085442"/>
    <s v="'03814314  "/>
    <s v="'03814314  "/>
    <s v="COL"/>
    <s v="'7543814314755845"/>
    <n v="20260624"/>
    <s v="E20260624133070"/>
    <s v="J18"/>
    <n v="0.8"/>
    <x v="1"/>
    <n v="0"/>
  </r>
  <r>
    <x v="339"/>
    <n v="202606"/>
    <n v="51"/>
    <n v="1085442"/>
    <s v="'03814314  "/>
    <s v="'03814314  "/>
    <s v="CPC"/>
    <s v="'7543814314755845"/>
    <n v="20260624"/>
    <s v="E20260624133070"/>
    <s v="   "/>
    <n v="0.8"/>
    <x v="2"/>
    <n v="0"/>
  </r>
  <r>
    <x v="340"/>
    <n v="202606"/>
    <n v="51"/>
    <n v="1085442"/>
    <s v="'03814314  "/>
    <s v="'03814314  "/>
    <s v="ENV"/>
    <s v="'                "/>
    <n v="20260624"/>
    <s v="E20260624133071"/>
    <s v="J18"/>
    <n v="0.8"/>
    <x v="1"/>
    <n v="4.1500000000000004"/>
  </r>
  <r>
    <x v="340"/>
    <n v="202606"/>
    <n v="51"/>
    <n v="1085442"/>
    <s v="'03814314  "/>
    <s v="'03814314  "/>
    <s v="COL"/>
    <s v="'9243814314755988"/>
    <n v="20260624"/>
    <s v="E20260624133071"/>
    <s v="J18"/>
    <n v="0.8"/>
    <x v="1"/>
    <n v="0"/>
  </r>
  <r>
    <x v="340"/>
    <n v="202606"/>
    <n v="51"/>
    <n v="1085442"/>
    <s v="'03814314  "/>
    <s v="'03814314  "/>
    <s v="CPC"/>
    <s v="'9243814314755988"/>
    <n v="20260624"/>
    <s v="E20260624133071"/>
    <s v="   "/>
    <n v="0.8"/>
    <x v="2"/>
    <n v="0"/>
  </r>
  <r>
    <x v="341"/>
    <n v="202606"/>
    <n v="51"/>
    <n v="1085442"/>
    <s v="'03814314  "/>
    <s v="'03814314  "/>
    <s v="ENV"/>
    <s v="'                "/>
    <n v="20260624"/>
    <s v="E20260624133072"/>
    <s v="J18"/>
    <n v="0.9"/>
    <x v="1"/>
    <n v="4.1500000000000004"/>
  </r>
  <r>
    <x v="341"/>
    <n v="202606"/>
    <n v="51"/>
    <n v="1085442"/>
    <s v="'03814314  "/>
    <s v="'03814314  "/>
    <s v="COL"/>
    <s v="'9243814314755867"/>
    <n v="20260624"/>
    <s v="E20260624133072"/>
    <s v="J18"/>
    <n v="0.9"/>
    <x v="1"/>
    <n v="0"/>
  </r>
  <r>
    <x v="341"/>
    <n v="202606"/>
    <n v="51"/>
    <n v="1085442"/>
    <s v="'03814314  "/>
    <s v="'03814314  "/>
    <s v="CPC"/>
    <s v="'9243814314755867"/>
    <n v="20260624"/>
    <s v="E20260624133072"/>
    <s v="   "/>
    <n v="0.9"/>
    <x v="2"/>
    <n v="0"/>
  </r>
  <r>
    <x v="342"/>
    <n v="202606"/>
    <n v="51"/>
    <n v="1085442"/>
    <s v="'03814314  "/>
    <s v="'03814314  "/>
    <s v="ENV"/>
    <s v="'                "/>
    <n v="20260624"/>
    <s v="E20260624133073"/>
    <s v="J18"/>
    <n v="3.01"/>
    <x v="1"/>
    <n v="4.93"/>
  </r>
  <r>
    <x v="342"/>
    <n v="202606"/>
    <n v="51"/>
    <n v="1085442"/>
    <s v="'03814314  "/>
    <s v="'03814314  "/>
    <s v="COL"/>
    <s v="'1443814314755914"/>
    <n v="20260624"/>
    <s v="E20260624133073"/>
    <s v="J18"/>
    <n v="3.01"/>
    <x v="1"/>
    <n v="0"/>
  </r>
  <r>
    <x v="342"/>
    <n v="202606"/>
    <n v="51"/>
    <n v="1085442"/>
    <s v="'03814314  "/>
    <s v="'03814314  "/>
    <s v="CPC"/>
    <s v="'1443814314755914"/>
    <n v="20260624"/>
    <s v="E20260624133073"/>
    <s v="   "/>
    <n v="3.01"/>
    <x v="2"/>
    <n v="0"/>
  </r>
  <r>
    <x v="343"/>
    <n v="202606"/>
    <n v="51"/>
    <n v="1085442"/>
    <s v="'03814314  "/>
    <s v="'03814314  "/>
    <s v="ENV"/>
    <s v="'                "/>
    <n v="20260624"/>
    <s v="E20260624133074"/>
    <s v="J18"/>
    <n v="0.8"/>
    <x v="1"/>
    <n v="4.1500000000000004"/>
  </r>
  <r>
    <x v="343"/>
    <n v="202606"/>
    <n v="51"/>
    <n v="1085442"/>
    <s v="'03814314  "/>
    <s v="'03814314  "/>
    <s v="COL"/>
    <s v="'1343814314755952"/>
    <n v="20260624"/>
    <s v="E20260624133074"/>
    <s v="J18"/>
    <n v="0.8"/>
    <x v="1"/>
    <n v="0"/>
  </r>
  <r>
    <x v="343"/>
    <n v="202606"/>
    <n v="51"/>
    <n v="1085442"/>
    <s v="'03814314  "/>
    <s v="'03814314  "/>
    <s v="CPC"/>
    <s v="'1343814314755952"/>
    <n v="20260624"/>
    <s v="E20260624133074"/>
    <s v="   "/>
    <n v="0.8"/>
    <x v="2"/>
    <n v="0"/>
  </r>
  <r>
    <x v="344"/>
    <n v="202606"/>
    <n v="51"/>
    <n v="1085442"/>
    <s v="'03814314  "/>
    <s v="'03814314  "/>
    <s v="ENV"/>
    <s v="'                "/>
    <n v="20260624"/>
    <s v="E20260624133075"/>
    <s v="J18"/>
    <n v="0.8"/>
    <x v="1"/>
    <n v="4.1500000000000004"/>
  </r>
  <r>
    <x v="344"/>
    <n v="202606"/>
    <n v="51"/>
    <n v="1085442"/>
    <s v="'03814314  "/>
    <s v="'03814314  "/>
    <s v="COL"/>
    <s v="'0643814314755936"/>
    <n v="20260624"/>
    <s v="E20260624133075"/>
    <s v="J18"/>
    <n v="0.8"/>
    <x v="1"/>
    <n v="0"/>
  </r>
  <r>
    <x v="344"/>
    <n v="202606"/>
    <n v="51"/>
    <n v="1085442"/>
    <s v="'03814314  "/>
    <s v="'03814314  "/>
    <s v="CPC"/>
    <s v="'0643814314755936"/>
    <n v="20260624"/>
    <s v="E20260624133075"/>
    <s v="   "/>
    <n v="0.8"/>
    <x v="2"/>
    <n v="0"/>
  </r>
  <r>
    <x v="345"/>
    <n v="202606"/>
    <n v="51"/>
    <n v="1085442"/>
    <s v="'03814314  "/>
    <s v="'03814314  "/>
    <s v="ENV"/>
    <s v="'                "/>
    <n v="20260624"/>
    <s v="E20260624133076"/>
    <s v="J18"/>
    <n v="0.8"/>
    <x v="1"/>
    <n v="4.1500000000000004"/>
  </r>
  <r>
    <x v="345"/>
    <n v="202606"/>
    <n v="51"/>
    <n v="1085442"/>
    <s v="'03814314  "/>
    <s v="'03814314  "/>
    <s v="COL"/>
    <s v="'7143814314755805"/>
    <n v="20260624"/>
    <s v="E20260624133076"/>
    <s v="J18"/>
    <n v="0.8"/>
    <x v="1"/>
    <n v="0"/>
  </r>
  <r>
    <x v="345"/>
    <n v="202606"/>
    <n v="51"/>
    <n v="1085442"/>
    <s v="'03814314  "/>
    <s v="'03814314  "/>
    <s v="CPC"/>
    <s v="'7143814314755805"/>
    <n v="20260624"/>
    <s v="E20260624133076"/>
    <s v="   "/>
    <n v="0.8"/>
    <x v="2"/>
    <n v="0"/>
  </r>
  <r>
    <x v="346"/>
    <n v="202606"/>
    <n v="51"/>
    <n v="1085442"/>
    <s v="'03814314  "/>
    <s v="'03814314  "/>
    <s v="ENV"/>
    <s v="'                "/>
    <n v="20260624"/>
    <s v="E20260624133077"/>
    <s v="J18"/>
    <n v="0.8"/>
    <x v="1"/>
    <n v="4.1500000000000004"/>
  </r>
  <r>
    <x v="346"/>
    <n v="202606"/>
    <n v="51"/>
    <n v="1085442"/>
    <s v="'03814314  "/>
    <s v="'03814314  "/>
    <s v="COL"/>
    <s v="'7343814314755771"/>
    <n v="20260624"/>
    <s v="E20260624133077"/>
    <s v="J18"/>
    <n v="0.8"/>
    <x v="1"/>
    <n v="0"/>
  </r>
  <r>
    <x v="346"/>
    <n v="202606"/>
    <n v="51"/>
    <n v="1085442"/>
    <s v="'03814314  "/>
    <s v="'03814314  "/>
    <s v="CPC"/>
    <s v="'7343814314755771"/>
    <n v="20260624"/>
    <s v="E20260624133077"/>
    <s v="   "/>
    <n v="0.8"/>
    <x v="2"/>
    <n v="0"/>
  </r>
  <r>
    <x v="347"/>
    <n v="202606"/>
    <n v="51"/>
    <n v="1085442"/>
    <s v="'03814314  "/>
    <s v="'03814314  "/>
    <s v="ENV"/>
    <s v="'                "/>
    <n v="20260624"/>
    <s v="E20260624133079"/>
    <s v="J18"/>
    <n v="0.8"/>
    <x v="1"/>
    <n v="4.1500000000000004"/>
  </r>
  <r>
    <x v="347"/>
    <n v="202606"/>
    <n v="51"/>
    <n v="1085442"/>
    <s v="'03814314  "/>
    <s v="'03814314  "/>
    <s v="COL"/>
    <s v="'7443814314755756"/>
    <n v="20260624"/>
    <s v="E20260624133079"/>
    <s v="J18"/>
    <n v="0.8"/>
    <x v="1"/>
    <n v="0"/>
  </r>
  <r>
    <x v="347"/>
    <n v="202606"/>
    <n v="51"/>
    <n v="1085442"/>
    <s v="'03814314  "/>
    <s v="'03814314  "/>
    <s v="CPC"/>
    <s v="'7443814314755756"/>
    <n v="20260624"/>
    <s v="E20260624133079"/>
    <s v="   "/>
    <n v="0.8"/>
    <x v="2"/>
    <n v="0"/>
  </r>
  <r>
    <x v="348"/>
    <n v="202606"/>
    <n v="51"/>
    <n v="1085442"/>
    <s v="'03814314  "/>
    <s v="'03814314  "/>
    <s v="ENV"/>
    <s v="'                "/>
    <n v="20260624"/>
    <s v="E20260624133081"/>
    <s v="J18"/>
    <n v="3.01"/>
    <x v="1"/>
    <n v="4.93"/>
  </r>
  <r>
    <x v="348"/>
    <n v="202606"/>
    <n v="51"/>
    <n v="1085442"/>
    <s v="'03814314  "/>
    <s v="'03814314  "/>
    <s v="COL"/>
    <s v="'8443814314755660"/>
    <n v="20260624"/>
    <s v="E20260624133081"/>
    <s v="J18"/>
    <n v="3.01"/>
    <x v="1"/>
    <n v="0"/>
  </r>
  <r>
    <x v="348"/>
    <n v="202606"/>
    <n v="51"/>
    <n v="1085442"/>
    <s v="'03814314  "/>
    <s v="'03814314  "/>
    <s v="CPC"/>
    <s v="'8443814314755660"/>
    <n v="20260624"/>
    <s v="E20260624133081"/>
    <s v="   "/>
    <n v="3.01"/>
    <x v="2"/>
    <n v="0"/>
  </r>
  <r>
    <x v="349"/>
    <n v="202606"/>
    <n v="51"/>
    <n v="1085442"/>
    <s v="'03814314  "/>
    <s v="'03814314  "/>
    <s v="ENV"/>
    <s v="'                "/>
    <n v="20260624"/>
    <s v="E20260624133083"/>
    <s v="J18"/>
    <n v="0.8"/>
    <x v="1"/>
    <n v="4.1500000000000004"/>
  </r>
  <r>
    <x v="349"/>
    <n v="202606"/>
    <n v="51"/>
    <n v="1085442"/>
    <s v="'03814314  "/>
    <s v="'03814314  "/>
    <s v="COL"/>
    <s v="'7543814314755908"/>
    <n v="20260624"/>
    <s v="E20260624133083"/>
    <s v="J18"/>
    <n v="0.8"/>
    <x v="1"/>
    <n v="0"/>
  </r>
  <r>
    <x v="349"/>
    <n v="202606"/>
    <n v="51"/>
    <n v="1085442"/>
    <s v="'03814314  "/>
    <s v="'03814314  "/>
    <s v="CPC"/>
    <s v="'7543814314755908"/>
    <n v="20260624"/>
    <s v="E20260624133083"/>
    <s v="   "/>
    <n v="0.8"/>
    <x v="2"/>
    <n v="0"/>
  </r>
  <r>
    <x v="350"/>
    <n v="202606"/>
    <n v="51"/>
    <n v="1085442"/>
    <s v="'03814314  "/>
    <s v="'03814314  "/>
    <s v="ENV"/>
    <s v="'                "/>
    <n v="20260624"/>
    <s v="E20260624133084"/>
    <s v="J18"/>
    <n v="0.8"/>
    <x v="1"/>
    <n v="4.1500000000000004"/>
  </r>
  <r>
    <x v="350"/>
    <n v="202606"/>
    <n v="51"/>
    <n v="1085442"/>
    <s v="'03814314  "/>
    <s v="'03814314  "/>
    <s v="COL"/>
    <s v="'1343814314756036"/>
    <n v="20260624"/>
    <s v="E20260624133084"/>
    <s v="J18"/>
    <n v="0.8"/>
    <x v="1"/>
    <n v="0"/>
  </r>
  <r>
    <x v="350"/>
    <n v="202606"/>
    <n v="51"/>
    <n v="1085442"/>
    <s v="'03814314  "/>
    <s v="'03814314  "/>
    <s v="CPC"/>
    <s v="'1343814314756036"/>
    <n v="20260624"/>
    <s v="E20260624133084"/>
    <s v="   "/>
    <n v="0.8"/>
    <x v="2"/>
    <n v="0"/>
  </r>
  <r>
    <x v="351"/>
    <n v="202606"/>
    <n v="51"/>
    <n v="1085442"/>
    <s v="'03814314  "/>
    <s v="'03814314  "/>
    <s v="ENV"/>
    <s v="'                "/>
    <n v="20260624"/>
    <s v="E20260624133085"/>
    <s v="J18"/>
    <n v="3.01"/>
    <x v="1"/>
    <n v="4.93"/>
  </r>
  <r>
    <x v="351"/>
    <n v="202606"/>
    <n v="51"/>
    <n v="1085442"/>
    <s v="'03814314  "/>
    <s v="'03814314  "/>
    <s v="COL"/>
    <s v="'3343814314756112"/>
    <n v="20260624"/>
    <s v="E20260624133085"/>
    <s v="J18"/>
    <n v="3.01"/>
    <x v="1"/>
    <n v="0"/>
  </r>
  <r>
    <x v="351"/>
    <n v="202606"/>
    <n v="51"/>
    <n v="1085442"/>
    <s v="'03814314  "/>
    <s v="'03814314  "/>
    <s v="CPC"/>
    <s v="'3343814314756112"/>
    <n v="20260624"/>
    <s v="E20260624133085"/>
    <s v="   "/>
    <n v="3.01"/>
    <x v="2"/>
    <n v="0"/>
  </r>
  <r>
    <x v="352"/>
    <n v="202606"/>
    <n v="51"/>
    <n v="1085442"/>
    <s v="'03814314  "/>
    <s v="'03814314  "/>
    <s v="ENV"/>
    <s v="'                "/>
    <n v="20260624"/>
    <s v="E20260624133086"/>
    <s v="J18"/>
    <n v="3.01"/>
    <x v="1"/>
    <n v="4.93"/>
  </r>
  <r>
    <x v="352"/>
    <n v="202606"/>
    <n v="51"/>
    <n v="1085442"/>
    <s v="'03814314  "/>
    <s v="'03814314  "/>
    <s v="COL"/>
    <s v="'9243814314755873"/>
    <n v="20260624"/>
    <s v="E20260624133086"/>
    <s v="J18"/>
    <n v="3.01"/>
    <x v="1"/>
    <n v="0"/>
  </r>
  <r>
    <x v="352"/>
    <n v="202606"/>
    <n v="51"/>
    <n v="1085442"/>
    <s v="'03814314  "/>
    <s v="'03814314  "/>
    <s v="CPC"/>
    <s v="'9243814314755873"/>
    <n v="20260624"/>
    <s v="E20260624133086"/>
    <s v="   "/>
    <n v="3.01"/>
    <x v="2"/>
    <n v="0"/>
  </r>
  <r>
    <x v="353"/>
    <n v="202606"/>
    <n v="51"/>
    <n v="1085442"/>
    <s v="'03814314  "/>
    <s v="'03814314  "/>
    <s v="ENV"/>
    <s v="'                "/>
    <n v="20260624"/>
    <s v="E20260624133087"/>
    <s v="J18"/>
    <n v="0.8"/>
    <x v="1"/>
    <n v="4.1500000000000004"/>
  </r>
  <r>
    <x v="353"/>
    <n v="202606"/>
    <n v="51"/>
    <n v="1085442"/>
    <s v="'03814314  "/>
    <s v="'03814314  "/>
    <s v="COL"/>
    <s v="'7543814314756223"/>
    <n v="20260624"/>
    <s v="E20260624133087"/>
    <s v="J18"/>
    <n v="0.8"/>
    <x v="1"/>
    <n v="0"/>
  </r>
  <r>
    <x v="353"/>
    <n v="202606"/>
    <n v="51"/>
    <n v="1085442"/>
    <s v="'03814314  "/>
    <s v="'03814314  "/>
    <s v="CPC"/>
    <s v="'7543814314756223"/>
    <n v="20260624"/>
    <s v="E20260624133087"/>
    <s v="   "/>
    <n v="0.8"/>
    <x v="2"/>
    <n v="0"/>
  </r>
  <r>
    <x v="354"/>
    <n v="202606"/>
    <n v="51"/>
    <n v="1085442"/>
    <s v="'03814314  "/>
    <s v="'03814314  "/>
    <s v="ENV"/>
    <s v="'                "/>
    <n v="20260624"/>
    <s v="E20260624133088"/>
    <s v="J18"/>
    <n v="0.8"/>
    <x v="1"/>
    <n v="4.1500000000000004"/>
  </r>
  <r>
    <x v="354"/>
    <n v="202606"/>
    <n v="51"/>
    <n v="1085442"/>
    <s v="'03814314  "/>
    <s v="'03814314  "/>
    <s v="COL"/>
    <s v="'9443814314756240"/>
    <n v="20260624"/>
    <s v="E20260624133088"/>
    <s v="J18"/>
    <n v="0.8"/>
    <x v="1"/>
    <n v="0"/>
  </r>
  <r>
    <x v="354"/>
    <n v="202606"/>
    <n v="51"/>
    <n v="1085442"/>
    <s v="'03814314  "/>
    <s v="'03814314  "/>
    <s v="CPC"/>
    <s v="'9443814314756240"/>
    <n v="20260624"/>
    <s v="E20260624133088"/>
    <s v="   "/>
    <n v="0.8"/>
    <x v="2"/>
    <n v="0"/>
  </r>
  <r>
    <x v="355"/>
    <n v="202606"/>
    <n v="51"/>
    <n v="1085442"/>
    <s v="'03814314  "/>
    <s v="'03814314  "/>
    <s v="ENV"/>
    <s v="'                "/>
    <n v="20260624"/>
    <s v="E20260624133089"/>
    <s v="J18"/>
    <n v="0.8"/>
    <x v="1"/>
    <n v="4.1500000000000004"/>
  </r>
  <r>
    <x v="355"/>
    <n v="202606"/>
    <n v="51"/>
    <n v="1085442"/>
    <s v="'03814314  "/>
    <s v="'03814314  "/>
    <s v="COL"/>
    <s v="'7543814314756062"/>
    <n v="20260624"/>
    <s v="E20260624133089"/>
    <s v="J18"/>
    <n v="0.8"/>
    <x v="1"/>
    <n v="0"/>
  </r>
  <r>
    <x v="355"/>
    <n v="202606"/>
    <n v="51"/>
    <n v="1085442"/>
    <s v="'03814314  "/>
    <s v="'03814314  "/>
    <s v="CPC"/>
    <s v="'7543814314756062"/>
    <n v="20260624"/>
    <s v="E20260624133089"/>
    <s v="   "/>
    <n v="0.8"/>
    <x v="2"/>
    <n v="0"/>
  </r>
  <r>
    <x v="356"/>
    <n v="202606"/>
    <n v="51"/>
    <n v="1085442"/>
    <s v="'03814314  "/>
    <s v="'03814314  "/>
    <s v="ENV"/>
    <s v="'                "/>
    <n v="20260624"/>
    <s v="E20260624133090"/>
    <s v="J18"/>
    <n v="0.9"/>
    <x v="1"/>
    <n v="4.1500000000000004"/>
  </r>
  <r>
    <x v="356"/>
    <n v="202606"/>
    <n v="51"/>
    <n v="1085442"/>
    <s v="'03814314  "/>
    <s v="'03814314  "/>
    <s v="COL"/>
    <s v="'6343814314756315"/>
    <n v="20260624"/>
    <s v="E20260624133090"/>
    <s v="J18"/>
    <n v="0.9"/>
    <x v="1"/>
    <n v="0"/>
  </r>
  <r>
    <x v="356"/>
    <n v="202606"/>
    <n v="51"/>
    <n v="1085442"/>
    <s v="'03814314  "/>
    <s v="'03814314  "/>
    <s v="CPC"/>
    <s v="'6343814314756315"/>
    <n v="20260624"/>
    <s v="E20260624133090"/>
    <s v="   "/>
    <n v="0.9"/>
    <x v="2"/>
    <n v="0"/>
  </r>
  <r>
    <x v="357"/>
    <n v="202606"/>
    <n v="51"/>
    <n v="1085442"/>
    <s v="'03814314  "/>
    <s v="'03814314  "/>
    <s v="ENV"/>
    <s v="'                "/>
    <n v="20260624"/>
    <s v="E20260624133091"/>
    <s v="J18"/>
    <n v="0.8"/>
    <x v="1"/>
    <n v="4.1500000000000004"/>
  </r>
  <r>
    <x v="357"/>
    <n v="202606"/>
    <n v="51"/>
    <n v="1085442"/>
    <s v="'03814314  "/>
    <s v="'03814314  "/>
    <s v="COL"/>
    <s v="'6843814314756386"/>
    <n v="20260624"/>
    <s v="E20260624133091"/>
    <s v="J18"/>
    <n v="0.8"/>
    <x v="1"/>
    <n v="0"/>
  </r>
  <r>
    <x v="357"/>
    <n v="202606"/>
    <n v="51"/>
    <n v="1085442"/>
    <s v="'03814314  "/>
    <s v="'03814314  "/>
    <s v="CPC"/>
    <s v="'6843814314756386"/>
    <n v="20260624"/>
    <s v="E20260624133091"/>
    <s v="   "/>
    <n v="0.8"/>
    <x v="2"/>
    <n v="0"/>
  </r>
  <r>
    <x v="358"/>
    <n v="202606"/>
    <n v="51"/>
    <n v="1085442"/>
    <s v="'03814314  "/>
    <s v="'03814314  "/>
    <s v="ENV"/>
    <s v="'                "/>
    <n v="20260624"/>
    <s v="E20260624133092"/>
    <s v="J18"/>
    <n v="3.01"/>
    <x v="1"/>
    <n v="4.93"/>
  </r>
  <r>
    <x v="358"/>
    <n v="202606"/>
    <n v="51"/>
    <n v="1085442"/>
    <s v="'03814314  "/>
    <s v="'03814314  "/>
    <s v="COL"/>
    <s v="'3543814314756411"/>
    <n v="20260624"/>
    <s v="E20260624133092"/>
    <s v="J18"/>
    <n v="3.01"/>
    <x v="1"/>
    <n v="0"/>
  </r>
  <r>
    <x v="358"/>
    <n v="202606"/>
    <n v="51"/>
    <n v="1085442"/>
    <s v="'03814314  "/>
    <s v="'03814314  "/>
    <s v="CPC"/>
    <s v="'3543814314756411"/>
    <n v="20260624"/>
    <s v="E20260624133092"/>
    <s v="   "/>
    <n v="3.01"/>
    <x v="2"/>
    <n v="0"/>
  </r>
  <r>
    <x v="359"/>
    <n v="202606"/>
    <n v="51"/>
    <n v="1085442"/>
    <s v="'03814314  "/>
    <s v="'03814314  "/>
    <s v="ENV"/>
    <s v="'                "/>
    <n v="20260624"/>
    <s v="E20260624133093"/>
    <s v="J18"/>
    <n v="0.8"/>
    <x v="1"/>
    <n v="4.1500000000000004"/>
  </r>
  <r>
    <x v="359"/>
    <n v="202606"/>
    <n v="51"/>
    <n v="1085442"/>
    <s v="'03814314  "/>
    <s v="'03814314  "/>
    <s v="COL"/>
    <s v="'7543814314755718"/>
    <n v="20260624"/>
    <s v="E20260624133093"/>
    <s v="J18"/>
    <n v="0.8"/>
    <x v="1"/>
    <n v="0"/>
  </r>
  <r>
    <x v="359"/>
    <n v="202606"/>
    <n v="51"/>
    <n v="1085442"/>
    <s v="'03814314  "/>
    <s v="'03814314  "/>
    <s v="CPC"/>
    <s v="'7543814314755718"/>
    <n v="20260624"/>
    <s v="E20260624133093"/>
    <s v="   "/>
    <n v="0.8"/>
    <x v="2"/>
    <n v="0"/>
  </r>
  <r>
    <x v="360"/>
    <n v="202606"/>
    <n v="51"/>
    <n v="1085442"/>
    <s v="'03814314  "/>
    <s v="'03814314  "/>
    <s v="ENV"/>
    <s v="'                "/>
    <n v="20260624"/>
    <s v="E20260624133094"/>
    <s v="J18"/>
    <n v="0.8"/>
    <x v="1"/>
    <n v="4.1500000000000004"/>
  </r>
  <r>
    <x v="360"/>
    <n v="202606"/>
    <n v="51"/>
    <n v="1085442"/>
    <s v="'03814314  "/>
    <s v="'03814314  "/>
    <s v="COL"/>
    <s v="'6043814314755745"/>
    <n v="20260624"/>
    <s v="E20260624133094"/>
    <s v="J18"/>
    <n v="0.8"/>
    <x v="1"/>
    <n v="0"/>
  </r>
  <r>
    <x v="360"/>
    <n v="202606"/>
    <n v="51"/>
    <n v="1085442"/>
    <s v="'03814314  "/>
    <s v="'03814314  "/>
    <s v="CPC"/>
    <s v="'6043814314755745"/>
    <n v="20260624"/>
    <s v="E20260624133094"/>
    <s v="   "/>
    <n v="0.8"/>
    <x v="2"/>
    <n v="0"/>
  </r>
  <r>
    <x v="361"/>
    <n v="202606"/>
    <n v="51"/>
    <n v="1085442"/>
    <s v="'03814314  "/>
    <s v="'03814314  "/>
    <s v="ENV"/>
    <s v="'                "/>
    <n v="20260624"/>
    <s v="E20260624133095"/>
    <s v="J18"/>
    <n v="3.01"/>
    <x v="1"/>
    <n v="4.93"/>
  </r>
  <r>
    <x v="361"/>
    <n v="202606"/>
    <n v="51"/>
    <n v="1085442"/>
    <s v="'03814314  "/>
    <s v="'03814314  "/>
    <s v="COL"/>
    <s v="'6943814314755671"/>
    <n v="20260624"/>
    <s v="E20260624133095"/>
    <s v="J18"/>
    <n v="3.01"/>
    <x v="1"/>
    <n v="0"/>
  </r>
  <r>
    <x v="361"/>
    <n v="202606"/>
    <n v="51"/>
    <n v="1085442"/>
    <s v="'03814314  "/>
    <s v="'03814314  "/>
    <s v="CPC"/>
    <s v="'6943814314755671"/>
    <n v="20260624"/>
    <s v="E20260624133095"/>
    <s v="   "/>
    <n v="3.01"/>
    <x v="2"/>
    <n v="0"/>
  </r>
  <r>
    <x v="362"/>
    <n v="202606"/>
    <n v="51"/>
    <n v="1085442"/>
    <s v="'03814314  "/>
    <s v="'03814314  "/>
    <s v="ENV"/>
    <s v="'                "/>
    <n v="20260624"/>
    <s v="E20260624133097"/>
    <s v="J18"/>
    <n v="3.01"/>
    <x v="1"/>
    <n v="4.93"/>
  </r>
  <r>
    <x v="362"/>
    <n v="202606"/>
    <n v="51"/>
    <n v="1085442"/>
    <s v="'03814314  "/>
    <s v="'03814314  "/>
    <s v="COL"/>
    <s v="'5943814314755647"/>
    <n v="20260624"/>
    <s v="E20260624133097"/>
    <s v="J18"/>
    <n v="3.01"/>
    <x v="1"/>
    <n v="0"/>
  </r>
  <r>
    <x v="362"/>
    <n v="202606"/>
    <n v="51"/>
    <n v="1085442"/>
    <s v="'03814314  "/>
    <s v="'03814314  "/>
    <s v="CPC"/>
    <s v="'5943814314755647"/>
    <n v="20260624"/>
    <s v="E20260624133097"/>
    <s v="   "/>
    <n v="3.01"/>
    <x v="2"/>
    <n v="0"/>
  </r>
  <r>
    <x v="363"/>
    <n v="202606"/>
    <n v="51"/>
    <n v="1085442"/>
    <s v="'03814314  "/>
    <s v="'03814314  "/>
    <s v="ENV"/>
    <s v="'                "/>
    <n v="20260624"/>
    <s v="E20260624133099"/>
    <s v="J18"/>
    <n v="0.8"/>
    <x v="1"/>
    <n v="4.1500000000000004"/>
  </r>
  <r>
    <x v="363"/>
    <n v="202606"/>
    <n v="51"/>
    <n v="1085442"/>
    <s v="'03814314  "/>
    <s v="'03814314  "/>
    <s v="COL"/>
    <s v="'8843814314756440"/>
    <n v="20260624"/>
    <s v="E20260624133099"/>
    <s v="J18"/>
    <n v="0.8"/>
    <x v="1"/>
    <n v="0"/>
  </r>
  <r>
    <x v="363"/>
    <n v="202606"/>
    <n v="51"/>
    <n v="1085442"/>
    <s v="'03814314  "/>
    <s v="'03814314  "/>
    <s v="CPC"/>
    <s v="'8843814314756440"/>
    <n v="20260624"/>
    <s v="E20260624133099"/>
    <s v="   "/>
    <n v="0.8"/>
    <x v="2"/>
    <n v="0"/>
  </r>
  <r>
    <x v="364"/>
    <n v="202606"/>
    <n v="51"/>
    <n v="1085442"/>
    <s v="'03814314  "/>
    <s v="'03814314  "/>
    <s v="ENV"/>
    <s v="'                "/>
    <n v="20260624"/>
    <s v="E20260624133100"/>
    <s v="J18"/>
    <n v="2.84"/>
    <x v="1"/>
    <n v="4.67"/>
  </r>
  <r>
    <x v="364"/>
    <n v="202606"/>
    <n v="51"/>
    <n v="1085442"/>
    <s v="'03814314  "/>
    <s v="'03814314  "/>
    <s v="COL"/>
    <s v="'7743814314756476"/>
    <n v="20260624"/>
    <s v="E20260624133100"/>
    <s v="J18"/>
    <n v="2.84"/>
    <x v="1"/>
    <n v="0"/>
  </r>
  <r>
    <x v="364"/>
    <n v="202606"/>
    <n v="51"/>
    <n v="1085442"/>
    <s v="'03814314  "/>
    <s v="'03814314  "/>
    <s v="CPC"/>
    <s v="'7743814314756476"/>
    <n v="20260624"/>
    <s v="E20260624133100"/>
    <s v="   "/>
    <n v="2.84"/>
    <x v="2"/>
    <n v="0"/>
  </r>
  <r>
    <x v="365"/>
    <n v="202606"/>
    <n v="51"/>
    <n v="1085442"/>
    <s v="'03814314  "/>
    <s v="'03814314  "/>
    <s v="ENV"/>
    <s v="'                "/>
    <n v="20260624"/>
    <s v="E20260624133101"/>
    <s v="J18"/>
    <n v="0.9"/>
    <x v="1"/>
    <n v="4.1500000000000004"/>
  </r>
  <r>
    <x v="365"/>
    <n v="202606"/>
    <n v="51"/>
    <n v="1085442"/>
    <s v="'03814314  "/>
    <s v="'03814314  "/>
    <s v="COL"/>
    <s v="'7543814314756465"/>
    <n v="20260624"/>
    <s v="E20260624133101"/>
    <s v="J18"/>
    <n v="0.9"/>
    <x v="1"/>
    <n v="0"/>
  </r>
  <r>
    <x v="365"/>
    <n v="202606"/>
    <n v="51"/>
    <n v="1085442"/>
    <s v="'03814314  "/>
    <s v="'03814314  "/>
    <s v="CPC"/>
    <s v="'7543814314756465"/>
    <n v="20260624"/>
    <s v="E20260624133101"/>
    <s v="   "/>
    <n v="0.9"/>
    <x v="2"/>
    <n v="0"/>
  </r>
  <r>
    <x v="366"/>
    <n v="202606"/>
    <n v="51"/>
    <n v="1085442"/>
    <s v="'03814314  "/>
    <s v="'03814314  "/>
    <s v="ENV"/>
    <s v="'                "/>
    <n v="20260624"/>
    <s v="E20260624133102"/>
    <s v="J18"/>
    <n v="0.8"/>
    <x v="1"/>
    <n v="4.1500000000000004"/>
  </r>
  <r>
    <x v="366"/>
    <n v="202606"/>
    <n v="51"/>
    <n v="1085442"/>
    <s v="'03814314  "/>
    <s v="'03814314  "/>
    <s v="COL"/>
    <s v="'7543814314756344"/>
    <n v="20260624"/>
    <s v="E20260624133102"/>
    <s v="J18"/>
    <n v="0.8"/>
    <x v="1"/>
    <n v="0"/>
  </r>
  <r>
    <x v="366"/>
    <n v="202606"/>
    <n v="51"/>
    <n v="1085442"/>
    <s v="'03814314  "/>
    <s v="'03814314  "/>
    <s v="CPC"/>
    <s v="'7543814314756344"/>
    <n v="20260624"/>
    <s v="E20260624133102"/>
    <s v="   "/>
    <n v="0.8"/>
    <x v="2"/>
    <n v="0"/>
  </r>
  <r>
    <x v="367"/>
    <n v="202606"/>
    <n v="51"/>
    <n v="1085442"/>
    <s v="'03814314  "/>
    <s v="'03814314  "/>
    <s v="ENV"/>
    <s v="'                "/>
    <n v="20260624"/>
    <s v="E20260624133104"/>
    <s v="J18"/>
    <n v="3.01"/>
    <x v="1"/>
    <n v="4.93"/>
  </r>
  <r>
    <x v="367"/>
    <n v="202606"/>
    <n v="51"/>
    <n v="1085442"/>
    <s v="'03814314  "/>
    <s v="'03814314  "/>
    <s v="COL"/>
    <s v="'3443814314756408"/>
    <n v="20260624"/>
    <s v="E20260624133104"/>
    <s v="J18"/>
    <n v="3.01"/>
    <x v="1"/>
    <n v="0"/>
  </r>
  <r>
    <x v="367"/>
    <n v="202606"/>
    <n v="51"/>
    <n v="1085442"/>
    <s v="'03814314  "/>
    <s v="'03814314  "/>
    <s v="CPC"/>
    <s v="'3443814314756408"/>
    <n v="20260624"/>
    <s v="E20260624133104"/>
    <s v="   "/>
    <n v="3.01"/>
    <x v="2"/>
    <n v="0"/>
  </r>
  <r>
    <x v="368"/>
    <n v="202606"/>
    <n v="51"/>
    <n v="1085442"/>
    <s v="'03814314  "/>
    <s v="'03814314  "/>
    <s v="ENV"/>
    <s v="'                "/>
    <n v="20260624"/>
    <s v="E20260624133105"/>
    <s v="J18"/>
    <n v="3.01"/>
    <x v="1"/>
    <n v="4.93"/>
  </r>
  <r>
    <x v="368"/>
    <n v="202606"/>
    <n v="51"/>
    <n v="1085442"/>
    <s v="'03814314  "/>
    <s v="'03814314  "/>
    <s v="COL"/>
    <s v="'9243814314756084"/>
    <n v="20260624"/>
    <s v="E20260624133105"/>
    <s v="J18"/>
    <n v="3.01"/>
    <x v="1"/>
    <n v="0"/>
  </r>
  <r>
    <x v="368"/>
    <n v="202606"/>
    <n v="51"/>
    <n v="1085442"/>
    <s v="'03814314  "/>
    <s v="'03814314  "/>
    <s v="CPC"/>
    <s v="'9243814314756084"/>
    <n v="20260624"/>
    <s v="E20260624133105"/>
    <s v="   "/>
    <n v="3.01"/>
    <x v="2"/>
    <n v="0"/>
  </r>
  <r>
    <x v="369"/>
    <n v="202606"/>
    <n v="51"/>
    <n v="1085442"/>
    <s v="'03814314  "/>
    <s v="'03814314  "/>
    <s v="ENV"/>
    <s v="'                "/>
    <n v="20260624"/>
    <s v="E20260624133106"/>
    <s v="J18"/>
    <n v="0.8"/>
    <x v="1"/>
    <n v="4.1500000000000004"/>
  </r>
  <r>
    <x v="369"/>
    <n v="202606"/>
    <n v="51"/>
    <n v="1085442"/>
    <s v="'03814314  "/>
    <s v="'03814314  "/>
    <s v="COL"/>
    <s v="'7543814314756091"/>
    <n v="20260624"/>
    <s v="E20260624133106"/>
    <s v="J18"/>
    <n v="0.8"/>
    <x v="1"/>
    <n v="0"/>
  </r>
  <r>
    <x v="369"/>
    <n v="202606"/>
    <n v="51"/>
    <n v="1085442"/>
    <s v="'03814314  "/>
    <s v="'03814314  "/>
    <s v="CPC"/>
    <s v="'7543814314756091"/>
    <n v="20260624"/>
    <s v="E20260624133106"/>
    <s v="   "/>
    <n v="0.8"/>
    <x v="2"/>
    <n v="0"/>
  </r>
  <r>
    <x v="370"/>
    <n v="202606"/>
    <n v="51"/>
    <n v="1085442"/>
    <s v="'03814314  "/>
    <s v="'03814314  "/>
    <s v="ENV"/>
    <s v="'                "/>
    <n v="20260624"/>
    <s v="E20260624133107"/>
    <s v="J18"/>
    <n v="0.8"/>
    <x v="1"/>
    <n v="4.1500000000000004"/>
  </r>
  <r>
    <x v="370"/>
    <n v="202606"/>
    <n v="51"/>
    <n v="1085442"/>
    <s v="'03814314  "/>
    <s v="'03814314  "/>
    <s v="COL"/>
    <s v="'9243814314756055"/>
    <n v="20260624"/>
    <s v="E20260624133107"/>
    <s v="J18"/>
    <n v="0.8"/>
    <x v="1"/>
    <n v="0"/>
  </r>
  <r>
    <x v="370"/>
    <n v="202606"/>
    <n v="51"/>
    <n v="1085442"/>
    <s v="'03814314  "/>
    <s v="'03814314  "/>
    <s v="CPC"/>
    <s v="'9243814314756055"/>
    <n v="20260624"/>
    <s v="E20260624133107"/>
    <s v="   "/>
    <n v="0.8"/>
    <x v="2"/>
    <n v="0"/>
  </r>
  <r>
    <x v="371"/>
    <n v="202606"/>
    <n v="51"/>
    <n v="1085442"/>
    <s v="'03814314  "/>
    <s v="'03814314  "/>
    <s v="ENV"/>
    <s v="'                "/>
    <n v="20260624"/>
    <s v="E20260624133108"/>
    <s v="J18"/>
    <n v="0.8"/>
    <x v="1"/>
    <n v="4.1500000000000004"/>
  </r>
  <r>
    <x v="371"/>
    <n v="202606"/>
    <n v="51"/>
    <n v="1085442"/>
    <s v="'03814314  "/>
    <s v="'03814314  "/>
    <s v="COL"/>
    <s v="'1743814314756140"/>
    <n v="20260624"/>
    <s v="E20260624133108"/>
    <s v="J18"/>
    <n v="0.8"/>
    <x v="1"/>
    <n v="0"/>
  </r>
  <r>
    <x v="371"/>
    <n v="202606"/>
    <n v="51"/>
    <n v="1085442"/>
    <s v="'03814314  "/>
    <s v="'03814314  "/>
    <s v="CPC"/>
    <s v="'1743814314756140"/>
    <n v="20260624"/>
    <s v="E20260624133108"/>
    <s v="   "/>
    <n v="0.8"/>
    <x v="2"/>
    <n v="0"/>
  </r>
  <r>
    <x v="372"/>
    <n v="202606"/>
    <n v="51"/>
    <n v="1085442"/>
    <s v="'03814314  "/>
    <s v="'03814314  "/>
    <s v="ENV"/>
    <s v="'                "/>
    <n v="20260624"/>
    <s v="E20260624133109"/>
    <s v="J18"/>
    <n v="0.8"/>
    <x v="1"/>
    <n v="4.1500000000000004"/>
  </r>
  <r>
    <x v="372"/>
    <n v="202606"/>
    <n v="51"/>
    <n v="1085442"/>
    <s v="'03814314  "/>
    <s v="'03814314  "/>
    <s v="COL"/>
    <s v="'9243814314756337"/>
    <n v="20260624"/>
    <s v="E20260624133109"/>
    <s v="J18"/>
    <n v="0.8"/>
    <x v="1"/>
    <n v="0"/>
  </r>
  <r>
    <x v="372"/>
    <n v="202606"/>
    <n v="51"/>
    <n v="1085442"/>
    <s v="'03814314  "/>
    <s v="'03814314  "/>
    <s v="CPC"/>
    <s v="'9243814314756337"/>
    <n v="20260624"/>
    <s v="E20260624133109"/>
    <s v="   "/>
    <n v="0.8"/>
    <x v="2"/>
    <n v="0"/>
  </r>
  <r>
    <x v="373"/>
    <n v="202606"/>
    <n v="51"/>
    <n v="1085442"/>
    <s v="'03814314  "/>
    <s v="'03814314  "/>
    <s v="ENV"/>
    <s v="'                "/>
    <n v="20260624"/>
    <s v="E20260624133111"/>
    <s v="J18"/>
    <n v="0.8"/>
    <x v="1"/>
    <n v="4.1500000000000004"/>
  </r>
  <r>
    <x v="373"/>
    <n v="202606"/>
    <n v="51"/>
    <n v="1085442"/>
    <s v="'03814314  "/>
    <s v="'03814314  "/>
    <s v="COL"/>
    <s v="'7843814314756104"/>
    <n v="20260624"/>
    <s v="E20260624133111"/>
    <s v="J18"/>
    <n v="0.8"/>
    <x v="1"/>
    <n v="0"/>
  </r>
  <r>
    <x v="373"/>
    <n v="202606"/>
    <n v="51"/>
    <n v="1085442"/>
    <s v="'03814314  "/>
    <s v="'03814314  "/>
    <s v="CPC"/>
    <s v="'7843814314756104"/>
    <n v="20260624"/>
    <s v="E20260624133111"/>
    <s v="   "/>
    <n v="0.8"/>
    <x v="2"/>
    <n v="0"/>
  </r>
  <r>
    <x v="374"/>
    <n v="202606"/>
    <n v="51"/>
    <n v="1085442"/>
    <s v="'03814314  "/>
    <s v="'03814314  "/>
    <s v="ENV"/>
    <s v="'                "/>
    <n v="20260624"/>
    <s v="E20260624133112"/>
    <s v="J18"/>
    <n v="0.8"/>
    <x v="1"/>
    <n v="4.1500000000000004"/>
  </r>
  <r>
    <x v="374"/>
    <n v="202606"/>
    <n v="51"/>
    <n v="1085442"/>
    <s v="'03814314  "/>
    <s v="'03814314  "/>
    <s v="COL"/>
    <s v="'7543814314756298"/>
    <n v="20260624"/>
    <s v="E20260624133112"/>
    <s v="J18"/>
    <n v="0.8"/>
    <x v="1"/>
    <n v="0"/>
  </r>
  <r>
    <x v="374"/>
    <n v="202606"/>
    <n v="51"/>
    <n v="1085442"/>
    <s v="'03814314  "/>
    <s v="'03814314  "/>
    <s v="CPC"/>
    <s v="'7543814314756298"/>
    <n v="20260624"/>
    <s v="E20260624133112"/>
    <s v="   "/>
    <n v="0.8"/>
    <x v="2"/>
    <n v="0"/>
  </r>
  <r>
    <x v="375"/>
    <n v="202606"/>
    <n v="51"/>
    <n v="1085442"/>
    <s v="'03814314  "/>
    <s v="'03814314  "/>
    <s v="ENV"/>
    <s v="'                "/>
    <n v="20260624"/>
    <s v="E20260624133113"/>
    <s v="J18"/>
    <n v="0.8"/>
    <x v="1"/>
    <n v="4.1500000000000004"/>
  </r>
  <r>
    <x v="375"/>
    <n v="202606"/>
    <n v="51"/>
    <n v="1085442"/>
    <s v="'03814314  "/>
    <s v="'03814314  "/>
    <s v="COL"/>
    <s v="'8743814314756165"/>
    <n v="20260624"/>
    <s v="E20260624133113"/>
    <s v="J18"/>
    <n v="0.8"/>
    <x v="1"/>
    <n v="0"/>
  </r>
  <r>
    <x v="375"/>
    <n v="202606"/>
    <n v="51"/>
    <n v="1085442"/>
    <s v="'03814314  "/>
    <s v="'03814314  "/>
    <s v="CPC"/>
    <s v="'8743814314756165"/>
    <n v="20260624"/>
    <s v="E20260624133113"/>
    <s v="   "/>
    <n v="0.8"/>
    <x v="2"/>
    <n v="0"/>
  </r>
  <r>
    <x v="376"/>
    <n v="202606"/>
    <n v="51"/>
    <n v="1085442"/>
    <s v="'03814314  "/>
    <s v="'03814314  "/>
    <s v="ENV"/>
    <s v="'                "/>
    <n v="20260624"/>
    <s v="E20260624133114"/>
    <s v="J18"/>
    <n v="3.01"/>
    <x v="1"/>
    <n v="4.93"/>
  </r>
  <r>
    <x v="376"/>
    <n v="202606"/>
    <n v="51"/>
    <n v="1085442"/>
    <s v="'03814314  "/>
    <s v="'03814314  "/>
    <s v="COL"/>
    <s v="'6943814314756158"/>
    <n v="20260624"/>
    <s v="E20260624133114"/>
    <s v="J18"/>
    <n v="3.01"/>
    <x v="1"/>
    <n v="0"/>
  </r>
  <r>
    <x v="376"/>
    <n v="202606"/>
    <n v="51"/>
    <n v="1085442"/>
    <s v="'03814314  "/>
    <s v="'03814314  "/>
    <s v="CPC"/>
    <s v="'6943814314756158"/>
    <n v="20260624"/>
    <s v="E20260624133114"/>
    <s v="   "/>
    <n v="3.01"/>
    <x v="2"/>
    <n v="0"/>
  </r>
  <r>
    <x v="377"/>
    <n v="202606"/>
    <n v="51"/>
    <n v="1085442"/>
    <s v="'03814314  "/>
    <s v="'03814314  "/>
    <s v="ENV"/>
    <s v="'                "/>
    <n v="20260624"/>
    <s v="E20260624133115"/>
    <s v="J18"/>
    <n v="3.01"/>
    <x v="1"/>
    <n v="4.93"/>
  </r>
  <r>
    <x v="377"/>
    <n v="202606"/>
    <n v="51"/>
    <n v="1085442"/>
    <s v="'03814314  "/>
    <s v="'03814314  "/>
    <s v="COL"/>
    <s v="'6943814314756302"/>
    <n v="20260624"/>
    <s v="E20260624133115"/>
    <s v="J18"/>
    <n v="3.01"/>
    <x v="1"/>
    <n v="0"/>
  </r>
  <r>
    <x v="377"/>
    <n v="202606"/>
    <n v="51"/>
    <n v="1085442"/>
    <s v="'03814314  "/>
    <s v="'03814314  "/>
    <s v="CPC"/>
    <s v="'6943814314756302"/>
    <n v="20260624"/>
    <s v="E20260624133115"/>
    <s v="   "/>
    <n v="3.01"/>
    <x v="2"/>
    <n v="0"/>
  </r>
  <r>
    <x v="378"/>
    <n v="202606"/>
    <n v="51"/>
    <n v="1085442"/>
    <s v="'03814314  "/>
    <s v="'03814314  "/>
    <s v="ENV"/>
    <s v="'                "/>
    <n v="20260624"/>
    <s v="E20260624133116"/>
    <s v="J18"/>
    <n v="0.8"/>
    <x v="1"/>
    <n v="4.1500000000000004"/>
  </r>
  <r>
    <x v="378"/>
    <n v="202606"/>
    <n v="51"/>
    <n v="1085442"/>
    <s v="'03814314  "/>
    <s v="'03814314  "/>
    <s v="COL"/>
    <s v="'1343814314756007"/>
    <n v="20260624"/>
    <s v="E20260624133116"/>
    <s v="J18"/>
    <n v="0.8"/>
    <x v="1"/>
    <n v="0"/>
  </r>
  <r>
    <x v="378"/>
    <n v="202606"/>
    <n v="51"/>
    <n v="1085442"/>
    <s v="'03814314  "/>
    <s v="'03814314  "/>
    <s v="CPC"/>
    <s v="'1343814314756007"/>
    <n v="20260624"/>
    <s v="E20260624133116"/>
    <s v="   "/>
    <n v="0.8"/>
    <x v="2"/>
    <n v="0"/>
  </r>
  <r>
    <x v="379"/>
    <n v="202606"/>
    <n v="51"/>
    <n v="1085442"/>
    <s v="'03814314  "/>
    <s v="'03814314  "/>
    <s v="ENV"/>
    <s v="'                "/>
    <n v="20260624"/>
    <s v="E20260624133117"/>
    <s v="J18"/>
    <n v="0.8"/>
    <x v="1"/>
    <n v="4.1500000000000004"/>
  </r>
  <r>
    <x v="379"/>
    <n v="202606"/>
    <n v="51"/>
    <n v="1085442"/>
    <s v="'03814314  "/>
    <s v="'03814314  "/>
    <s v="COL"/>
    <s v="'9243814314756049"/>
    <n v="20260624"/>
    <s v="E20260624133117"/>
    <s v="J18"/>
    <n v="0.8"/>
    <x v="1"/>
    <n v="0"/>
  </r>
  <r>
    <x v="379"/>
    <n v="202606"/>
    <n v="51"/>
    <n v="1085442"/>
    <s v="'03814314  "/>
    <s v="'03814314  "/>
    <s v="CPC"/>
    <s v="'9243814314756049"/>
    <n v="20260624"/>
    <s v="E20260624133117"/>
    <s v="   "/>
    <n v="0.8"/>
    <x v="2"/>
    <n v="0"/>
  </r>
  <r>
    <x v="380"/>
    <n v="202606"/>
    <n v="51"/>
    <n v="1085442"/>
    <s v="'03814314  "/>
    <s v="'03814314  "/>
    <s v="ENV"/>
    <s v="'                "/>
    <n v="20260624"/>
    <s v="E20260624133118"/>
    <s v="J18"/>
    <n v="3.01"/>
    <x v="1"/>
    <n v="4.93"/>
  </r>
  <r>
    <x v="380"/>
    <n v="202606"/>
    <n v="51"/>
    <n v="1085442"/>
    <s v="'03814314  "/>
    <s v="'03814314  "/>
    <s v="COL"/>
    <s v="'5943814314755768"/>
    <n v="20260624"/>
    <s v="E20260624133118"/>
    <s v="J18"/>
    <n v="3.01"/>
    <x v="1"/>
    <n v="0"/>
  </r>
  <r>
    <x v="380"/>
    <n v="202606"/>
    <n v="51"/>
    <n v="1085442"/>
    <s v="'03814314  "/>
    <s v="'03814314  "/>
    <s v="CPC"/>
    <s v="'5943814314755768"/>
    <n v="20260624"/>
    <s v="E20260624133118"/>
    <s v="   "/>
    <n v="3.01"/>
    <x v="2"/>
    <n v="0"/>
  </r>
  <r>
    <x v="381"/>
    <n v="202606"/>
    <n v="51"/>
    <n v="1085442"/>
    <s v="'03814314  "/>
    <s v="'03814314  "/>
    <s v="ENV"/>
    <s v="'                "/>
    <n v="20260624"/>
    <s v="E20260624133119"/>
    <s v="J18"/>
    <n v="3.01"/>
    <x v="1"/>
    <n v="4.93"/>
  </r>
  <r>
    <x v="381"/>
    <n v="202606"/>
    <n v="51"/>
    <n v="1085442"/>
    <s v="'03814314  "/>
    <s v="'03814314  "/>
    <s v="COL"/>
    <s v="'9343814314755893"/>
    <n v="20260624"/>
    <s v="E20260624133119"/>
    <s v="J18"/>
    <n v="3.01"/>
    <x v="1"/>
    <n v="0"/>
  </r>
  <r>
    <x v="381"/>
    <n v="202606"/>
    <n v="51"/>
    <n v="1085442"/>
    <s v="'03814314  "/>
    <s v="'03814314  "/>
    <s v="CPC"/>
    <s v="'9343814314755893"/>
    <n v="20260624"/>
    <s v="E20260624133119"/>
    <s v="   "/>
    <n v="3.01"/>
    <x v="2"/>
    <n v="0"/>
  </r>
  <r>
    <x v="382"/>
    <n v="202606"/>
    <n v="51"/>
    <n v="1085442"/>
    <s v="'03814314  "/>
    <s v="'03814314  "/>
    <s v="ENV"/>
    <s v="'                "/>
    <n v="20260624"/>
    <s v="E20260624133120"/>
    <s v="J18"/>
    <n v="0.8"/>
    <x v="1"/>
    <n v="4.1500000000000004"/>
  </r>
  <r>
    <x v="382"/>
    <n v="202606"/>
    <n v="51"/>
    <n v="1085442"/>
    <s v="'03814314  "/>
    <s v="'03814314  "/>
    <s v="COL"/>
    <s v="'0343814314755970"/>
    <n v="20260624"/>
    <s v="E20260624133120"/>
    <s v="J18"/>
    <n v="0.8"/>
    <x v="1"/>
    <n v="0"/>
  </r>
  <r>
    <x v="382"/>
    <n v="202606"/>
    <n v="51"/>
    <n v="1085442"/>
    <s v="'03814314  "/>
    <s v="'03814314  "/>
    <s v="CPC"/>
    <s v="'0343814314755970"/>
    <n v="20260624"/>
    <s v="E20260624133120"/>
    <s v="   "/>
    <n v="0.8"/>
    <x v="2"/>
    <n v="0"/>
  </r>
  <r>
    <x v="383"/>
    <n v="202606"/>
    <n v="51"/>
    <n v="1085442"/>
    <s v="'03814314  "/>
    <s v="'03814314  "/>
    <s v="ENV"/>
    <s v="'                "/>
    <n v="20260624"/>
    <s v="E20260624133121"/>
    <s v="J18"/>
    <n v="0.8"/>
    <x v="1"/>
    <n v="4.1500000000000004"/>
  </r>
  <r>
    <x v="383"/>
    <n v="202606"/>
    <n v="51"/>
    <n v="1085442"/>
    <s v="'03814314  "/>
    <s v="'03814314  "/>
    <s v="COL"/>
    <s v="'7543814314756027"/>
    <n v="20260624"/>
    <s v="E20260624133121"/>
    <s v="J18"/>
    <n v="0.8"/>
    <x v="1"/>
    <n v="0"/>
  </r>
  <r>
    <x v="383"/>
    <n v="202606"/>
    <n v="51"/>
    <n v="1085442"/>
    <s v="'03814314  "/>
    <s v="'03814314  "/>
    <s v="CPC"/>
    <s v="'7543814314756027"/>
    <n v="20260624"/>
    <s v="E20260624133121"/>
    <s v="   "/>
    <n v="0.8"/>
    <x v="2"/>
    <n v="0"/>
  </r>
  <r>
    <x v="384"/>
    <n v="202606"/>
    <n v="51"/>
    <n v="1085442"/>
    <s v="'03814314  "/>
    <s v="'03814314  "/>
    <s v="ENV"/>
    <s v="'                "/>
    <n v="20260624"/>
    <s v="E20260624133122"/>
    <s v="J18"/>
    <n v="0.8"/>
    <x v="1"/>
    <n v="4.1500000000000004"/>
  </r>
  <r>
    <x v="384"/>
    <n v="202606"/>
    <n v="51"/>
    <n v="1085442"/>
    <s v="'03814314  "/>
    <s v="'03814314  "/>
    <s v="COL"/>
    <s v="'7843814314755559"/>
    <n v="20260624"/>
    <s v="E20260624133122"/>
    <s v="J18"/>
    <n v="0.8"/>
    <x v="1"/>
    <n v="0"/>
  </r>
  <r>
    <x v="384"/>
    <n v="202606"/>
    <n v="51"/>
    <n v="1085442"/>
    <s v="'03814314  "/>
    <s v="'03814314  "/>
    <s v="CPC"/>
    <s v="'7843814314755559"/>
    <n v="20260624"/>
    <s v="E20260624133122"/>
    <s v="   "/>
    <n v="0.8"/>
    <x v="2"/>
    <n v="0"/>
  </r>
  <r>
    <x v="385"/>
    <n v="202606"/>
    <n v="51"/>
    <n v="1085442"/>
    <s v="'03814314  "/>
    <s v="'03814314  "/>
    <s v="ENV"/>
    <s v="'                "/>
    <n v="20260624"/>
    <s v="E20260624133123"/>
    <s v="J18"/>
    <n v="3.01"/>
    <x v="1"/>
    <n v="4.93"/>
  </r>
  <r>
    <x v="385"/>
    <n v="202606"/>
    <n v="51"/>
    <n v="1085442"/>
    <s v="'03814314  "/>
    <s v="'03814314  "/>
    <s v="COL"/>
    <s v="'5443814314755882"/>
    <n v="20260624"/>
    <s v="E20260624133123"/>
    <s v="J18"/>
    <n v="3.01"/>
    <x v="1"/>
    <n v="0"/>
  </r>
  <r>
    <x v="385"/>
    <n v="202606"/>
    <n v="51"/>
    <n v="1085442"/>
    <s v="'03814314  "/>
    <s v="'03814314  "/>
    <s v="CPC"/>
    <s v="'5443814314755882"/>
    <n v="20260624"/>
    <s v="E20260624133123"/>
    <s v="   "/>
    <n v="3.01"/>
    <x v="2"/>
    <n v="0"/>
  </r>
  <r>
    <x v="386"/>
    <n v="202606"/>
    <n v="51"/>
    <n v="1085442"/>
    <s v="'03814314  "/>
    <s v="'03814314  "/>
    <s v="ENV"/>
    <s v="'                "/>
    <n v="20260624"/>
    <s v="E20260624133124"/>
    <s v="J18"/>
    <n v="0.8"/>
    <x v="1"/>
    <n v="4.1500000000000004"/>
  </r>
  <r>
    <x v="386"/>
    <n v="202606"/>
    <n v="51"/>
    <n v="1085442"/>
    <s v="'03814314  "/>
    <s v="'03814314  "/>
    <s v="COL"/>
    <s v="'7543814314755545"/>
    <n v="20260624"/>
    <s v="E20260624133124"/>
    <s v="J18"/>
    <n v="0.8"/>
    <x v="1"/>
    <n v="0"/>
  </r>
  <r>
    <x v="386"/>
    <n v="202606"/>
    <n v="51"/>
    <n v="1085442"/>
    <s v="'03814314  "/>
    <s v="'03814314  "/>
    <s v="CPC"/>
    <s v="'7543814314755545"/>
    <n v="20260624"/>
    <s v="E20260624133124"/>
    <s v="   "/>
    <n v="0.8"/>
    <x v="2"/>
    <n v="0"/>
  </r>
  <r>
    <x v="387"/>
    <n v="202606"/>
    <n v="51"/>
    <n v="1085442"/>
    <s v="'03814314  "/>
    <s v="'03814314  "/>
    <s v="ENV"/>
    <s v="'                "/>
    <n v="20260624"/>
    <s v="E20260624133125"/>
    <s v="J18"/>
    <n v="3.17"/>
    <x v="1"/>
    <n v="4.93"/>
  </r>
  <r>
    <x v="387"/>
    <n v="202606"/>
    <n v="51"/>
    <n v="1085442"/>
    <s v="'03814314  "/>
    <s v="'03814314  "/>
    <s v="COL"/>
    <s v="'4443814314755795"/>
    <n v="20260624"/>
    <s v="E20260624133125"/>
    <s v="J18"/>
    <n v="3.17"/>
    <x v="1"/>
    <n v="0"/>
  </r>
  <r>
    <x v="387"/>
    <n v="202606"/>
    <n v="51"/>
    <n v="1085442"/>
    <s v="'03814314  "/>
    <s v="'03814314  "/>
    <s v="CPC"/>
    <s v="'4443814314755795"/>
    <n v="20260624"/>
    <s v="E20260624133125"/>
    <s v="   "/>
    <n v="3.17"/>
    <x v="2"/>
    <n v="0"/>
  </r>
  <r>
    <x v="388"/>
    <n v="202606"/>
    <n v="51"/>
    <n v="1085442"/>
    <s v="'03814314  "/>
    <s v="'03814314  "/>
    <s v="ENV"/>
    <s v="'                "/>
    <n v="20260624"/>
    <s v="E20260624133126"/>
    <s v="J18"/>
    <n v="0.8"/>
    <x v="1"/>
    <n v="4.1500000000000004"/>
  </r>
  <r>
    <x v="388"/>
    <n v="202606"/>
    <n v="51"/>
    <n v="1085442"/>
    <s v="'03814314  "/>
    <s v="'03814314  "/>
    <s v="COL"/>
    <s v="'0643814314755602"/>
    <n v="20260624"/>
    <s v="E20260624133126"/>
    <s v="J18"/>
    <n v="0.8"/>
    <x v="1"/>
    <n v="0"/>
  </r>
  <r>
    <x v="388"/>
    <n v="202606"/>
    <n v="51"/>
    <n v="1085442"/>
    <s v="'03814314  "/>
    <s v="'03814314  "/>
    <s v="CPC"/>
    <s v="'0643814314755602"/>
    <n v="20260624"/>
    <s v="E20260624133126"/>
    <s v="   "/>
    <n v="0.8"/>
    <x v="2"/>
    <n v="0"/>
  </r>
  <r>
    <x v="389"/>
    <n v="202606"/>
    <n v="51"/>
    <n v="1085442"/>
    <s v="'03814314  "/>
    <s v="'03814314  "/>
    <s v="ENV"/>
    <s v="'                "/>
    <n v="20260624"/>
    <s v="E20260624133127"/>
    <s v="J18"/>
    <n v="0.8"/>
    <x v="1"/>
    <n v="4.1500000000000004"/>
  </r>
  <r>
    <x v="389"/>
    <n v="202606"/>
    <n v="51"/>
    <n v="1085442"/>
    <s v="'03814314  "/>
    <s v="'03814314  "/>
    <s v="COL"/>
    <s v="'0643814314755585"/>
    <n v="20260624"/>
    <s v="E20260624133127"/>
    <s v="J18"/>
    <n v="0.8"/>
    <x v="1"/>
    <n v="0"/>
  </r>
  <r>
    <x v="389"/>
    <n v="202606"/>
    <n v="51"/>
    <n v="1085442"/>
    <s v="'03814314  "/>
    <s v="'03814314  "/>
    <s v="CPC"/>
    <s v="'0643814314755585"/>
    <n v="20260624"/>
    <s v="E20260624133127"/>
    <s v="   "/>
    <n v="0.8"/>
    <x v="2"/>
    <n v="0"/>
  </r>
  <r>
    <x v="390"/>
    <n v="202606"/>
    <n v="51"/>
    <n v="1085442"/>
    <s v="'03814314  "/>
    <s v="'03814314  "/>
    <s v="ENV"/>
    <s v="'                "/>
    <n v="20260624"/>
    <s v="E20260624133128"/>
    <s v="J18"/>
    <n v="0.8"/>
    <x v="1"/>
    <n v="4.1500000000000004"/>
  </r>
  <r>
    <x v="390"/>
    <n v="202606"/>
    <n v="51"/>
    <n v="1085442"/>
    <s v="'03814314  "/>
    <s v="'03814314  "/>
    <s v="COL"/>
    <s v="'7543814314755563"/>
    <n v="20260624"/>
    <s v="E20260624133128"/>
    <s v="J18"/>
    <n v="0.8"/>
    <x v="1"/>
    <n v="0"/>
  </r>
  <r>
    <x v="390"/>
    <n v="202606"/>
    <n v="51"/>
    <n v="1085442"/>
    <s v="'03814314  "/>
    <s v="'03814314  "/>
    <s v="CPC"/>
    <s v="'7543814314755563"/>
    <n v="20260624"/>
    <s v="E20260624133128"/>
    <s v="   "/>
    <n v="0.8"/>
    <x v="2"/>
    <n v="0"/>
  </r>
  <r>
    <x v="391"/>
    <n v="202606"/>
    <n v="51"/>
    <n v="1085442"/>
    <s v="'03814314  "/>
    <s v="'03814314  "/>
    <s v="ENV"/>
    <s v="'                "/>
    <n v="20260624"/>
    <s v="E20260624133129"/>
    <s v="J18"/>
    <n v="0.8"/>
    <x v="1"/>
    <n v="4.1500000000000004"/>
  </r>
  <r>
    <x v="391"/>
    <n v="202606"/>
    <n v="51"/>
    <n v="1085442"/>
    <s v="'03814314  "/>
    <s v="'03814314  "/>
    <s v="COL"/>
    <s v="'7543814314755626"/>
    <n v="20260624"/>
    <s v="E20260624133129"/>
    <s v="J18"/>
    <n v="0.8"/>
    <x v="1"/>
    <n v="0"/>
  </r>
  <r>
    <x v="391"/>
    <n v="202606"/>
    <n v="51"/>
    <n v="1085442"/>
    <s v="'03814314  "/>
    <s v="'03814314  "/>
    <s v="CPC"/>
    <s v="'7543814314755626"/>
    <n v="20260624"/>
    <s v="E20260624133129"/>
    <s v="   "/>
    <n v="0.8"/>
    <x v="2"/>
    <n v="0"/>
  </r>
  <r>
    <x v="392"/>
    <n v="202606"/>
    <n v="51"/>
    <n v="1085442"/>
    <s v="'03814314  "/>
    <s v="'03814314  "/>
    <s v="ENV"/>
    <s v="'                "/>
    <n v="20260624"/>
    <s v="E20260624133130"/>
    <s v="J18"/>
    <n v="0.8"/>
    <x v="1"/>
    <n v="4.1500000000000004"/>
  </r>
  <r>
    <x v="392"/>
    <n v="202606"/>
    <n v="51"/>
    <n v="1085442"/>
    <s v="'03814314  "/>
    <s v="'03814314  "/>
    <s v="COL"/>
    <s v="'2443814314755517"/>
    <n v="20260624"/>
    <s v="E20260624133130"/>
    <s v="J18"/>
    <n v="0.8"/>
    <x v="1"/>
    <n v="0"/>
  </r>
  <r>
    <x v="392"/>
    <n v="202606"/>
    <n v="51"/>
    <n v="1085442"/>
    <s v="'03814314  "/>
    <s v="'03814314  "/>
    <s v="CPC"/>
    <s v="'2443814314755517"/>
    <n v="20260624"/>
    <s v="E20260624133130"/>
    <s v="   "/>
    <n v="0.8"/>
    <x v="2"/>
    <n v="0"/>
  </r>
  <r>
    <x v="393"/>
    <n v="202606"/>
    <n v="51"/>
    <n v="1085442"/>
    <s v="'03814314  "/>
    <s v="'03814314  "/>
    <s v="ENV"/>
    <s v="'                "/>
    <n v="20260624"/>
    <s v="E20260624133131"/>
    <s v="J18"/>
    <n v="0.8"/>
    <x v="1"/>
    <n v="4.1500000000000004"/>
  </r>
  <r>
    <x v="393"/>
    <n v="202606"/>
    <n v="51"/>
    <n v="1085442"/>
    <s v="'03814314  "/>
    <s v="'03814314  "/>
    <s v="COL"/>
    <s v="'7843814314755922"/>
    <n v="20260624"/>
    <s v="E20260624133131"/>
    <s v="J18"/>
    <n v="0.8"/>
    <x v="1"/>
    <n v="0"/>
  </r>
  <r>
    <x v="393"/>
    <n v="202606"/>
    <n v="51"/>
    <n v="1085442"/>
    <s v="'03814314  "/>
    <s v="'03814314  "/>
    <s v="CPC"/>
    <s v="'7843814314755922"/>
    <n v="20260624"/>
    <s v="E20260624133131"/>
    <s v="   "/>
    <n v="0.8"/>
    <x v="2"/>
    <n v="0"/>
  </r>
  <r>
    <x v="394"/>
    <n v="202606"/>
    <n v="51"/>
    <n v="1085442"/>
    <s v="'03814314  "/>
    <s v="'03814314  "/>
    <s v="ENV"/>
    <s v="'                "/>
    <n v="20260624"/>
    <s v="E20260624133132"/>
    <s v="J18"/>
    <n v="0.8"/>
    <x v="1"/>
    <n v="4.1500000000000004"/>
  </r>
  <r>
    <x v="394"/>
    <n v="202606"/>
    <n v="51"/>
    <n v="1085442"/>
    <s v="'03814314  "/>
    <s v="'03814314  "/>
    <s v="COL"/>
    <s v="'7543814314755534"/>
    <n v="20260624"/>
    <s v="E20260624133132"/>
    <s v="J18"/>
    <n v="0.8"/>
    <x v="1"/>
    <n v="0"/>
  </r>
  <r>
    <x v="394"/>
    <n v="202606"/>
    <n v="51"/>
    <n v="1085442"/>
    <s v="'03814314  "/>
    <s v="'03814314  "/>
    <s v="CPC"/>
    <s v="'7543814314755534"/>
    <n v="20260624"/>
    <s v="E20260624133132"/>
    <s v="   "/>
    <n v="0.8"/>
    <x v="2"/>
    <n v="0"/>
  </r>
  <r>
    <x v="395"/>
    <n v="202606"/>
    <n v="51"/>
    <n v="1085442"/>
    <s v="'03814314  "/>
    <s v="'03814314  "/>
    <s v="ENV"/>
    <s v="'                "/>
    <n v="20260624"/>
    <s v="E20260624133133"/>
    <s v="J18"/>
    <n v="0.8"/>
    <x v="1"/>
    <n v="4.1500000000000004"/>
  </r>
  <r>
    <x v="395"/>
    <n v="202606"/>
    <n v="51"/>
    <n v="1085442"/>
    <s v="'03814314  "/>
    <s v="'03814314  "/>
    <s v="COL"/>
    <s v="'7543814314756396"/>
    <n v="20260624"/>
    <s v="E20260624133133"/>
    <s v="J18"/>
    <n v="0.8"/>
    <x v="1"/>
    <n v="0"/>
  </r>
  <r>
    <x v="395"/>
    <n v="202606"/>
    <n v="51"/>
    <n v="1085442"/>
    <s v="'03814314  "/>
    <s v="'03814314  "/>
    <s v="CPC"/>
    <s v="'7543814314756396"/>
    <n v="20260624"/>
    <s v="E20260624133133"/>
    <s v="   "/>
    <n v="0.8"/>
    <x v="2"/>
    <n v="0"/>
  </r>
  <r>
    <x v="396"/>
    <n v="202606"/>
    <n v="51"/>
    <n v="1085442"/>
    <s v="'03814314  "/>
    <s v="'03814314  "/>
    <s v="ENV"/>
    <s v="'                "/>
    <n v="20260624"/>
    <s v="E20260624133134"/>
    <s v="J18"/>
    <n v="0.8"/>
    <x v="1"/>
    <n v="4.1500000000000004"/>
  </r>
  <r>
    <x v="396"/>
    <n v="202606"/>
    <n v="51"/>
    <n v="1085442"/>
    <s v="'03814314  "/>
    <s v="'03814314  "/>
    <s v="COL"/>
    <s v="'8643814314755525"/>
    <n v="20260624"/>
    <s v="E20260624133134"/>
    <s v="J18"/>
    <n v="0.8"/>
    <x v="1"/>
    <n v="0"/>
  </r>
  <r>
    <x v="396"/>
    <n v="202606"/>
    <n v="51"/>
    <n v="1085442"/>
    <s v="'03814314  "/>
    <s v="'03814314  "/>
    <s v="CPC"/>
    <s v="'8643814314755525"/>
    <n v="20260624"/>
    <s v="E20260624133134"/>
    <s v="   "/>
    <n v="0.8"/>
    <x v="2"/>
    <n v="0"/>
  </r>
  <r>
    <x v="397"/>
    <n v="202606"/>
    <n v="51"/>
    <n v="1085442"/>
    <s v="'03814314  "/>
    <s v="'03814314  "/>
    <s v="ENV"/>
    <s v="'                "/>
    <n v="20260624"/>
    <s v="E20260624133135"/>
    <s v="J18"/>
    <n v="2.84"/>
    <x v="1"/>
    <n v="4.67"/>
  </r>
  <r>
    <x v="397"/>
    <n v="202606"/>
    <n v="51"/>
    <n v="1085442"/>
    <s v="'03814314  "/>
    <s v="'03814314  "/>
    <s v="COL"/>
    <s v="'9243814314755838"/>
    <n v="20260624"/>
    <s v="E20260624133135"/>
    <s v="J18"/>
    <n v="2.84"/>
    <x v="1"/>
    <n v="0"/>
  </r>
  <r>
    <x v="397"/>
    <n v="202606"/>
    <n v="51"/>
    <n v="1085442"/>
    <s v="'03814314  "/>
    <s v="'03814314  "/>
    <s v="CPC"/>
    <s v="'9243814314755838"/>
    <n v="20260624"/>
    <s v="E20260624133135"/>
    <s v="   "/>
    <n v="2.84"/>
    <x v="2"/>
    <n v="0"/>
  </r>
  <r>
    <x v="398"/>
    <n v="202606"/>
    <n v="51"/>
    <n v="1085442"/>
    <s v="'03814314  "/>
    <s v="'03814314  "/>
    <s v="ENV"/>
    <s v="'                "/>
    <n v="20260624"/>
    <s v="E20260624133137"/>
    <s v="J18"/>
    <n v="0.8"/>
    <x v="1"/>
    <n v="4.1500000000000004"/>
  </r>
  <r>
    <x v="398"/>
    <n v="202606"/>
    <n v="51"/>
    <n v="1085442"/>
    <s v="'03814314  "/>
    <s v="'03814314  "/>
    <s v="COL"/>
    <s v="'7543814314755816"/>
    <n v="20260624"/>
    <s v="E20260624133137"/>
    <s v="J18"/>
    <n v="0.8"/>
    <x v="1"/>
    <n v="0"/>
  </r>
  <r>
    <x v="398"/>
    <n v="202606"/>
    <n v="51"/>
    <n v="1085442"/>
    <s v="'03814314  "/>
    <s v="'03814314  "/>
    <s v="CPC"/>
    <s v="'7543814314755816"/>
    <n v="20260624"/>
    <s v="E20260624133137"/>
    <s v="   "/>
    <n v="0.8"/>
    <x v="2"/>
    <n v="0"/>
  </r>
  <r>
    <x v="399"/>
    <n v="202606"/>
    <n v="51"/>
    <n v="1085442"/>
    <s v="'03814314  "/>
    <s v="'03814314  "/>
    <s v="ENV"/>
    <s v="'                "/>
    <n v="20260624"/>
    <s v="E20260624133138"/>
    <s v="J18"/>
    <n v="0.8"/>
    <x v="1"/>
    <n v="4.1500000000000004"/>
  </r>
  <r>
    <x v="399"/>
    <n v="202606"/>
    <n v="51"/>
    <n v="1085442"/>
    <s v="'03814314  "/>
    <s v="'03814314  "/>
    <s v="COL"/>
    <s v="'7543814314755995"/>
    <n v="20260624"/>
    <s v="E20260624133138"/>
    <s v="J18"/>
    <n v="0.8"/>
    <x v="1"/>
    <n v="0"/>
  </r>
  <r>
    <x v="399"/>
    <n v="202606"/>
    <n v="51"/>
    <n v="1085442"/>
    <s v="'03814314  "/>
    <s v="'03814314  "/>
    <s v="CPC"/>
    <s v="'7543814314755995"/>
    <n v="20260624"/>
    <s v="E20260624133138"/>
    <s v="   "/>
    <n v="0.8"/>
    <x v="2"/>
    <n v="0"/>
  </r>
  <r>
    <x v="400"/>
    <n v="202606"/>
    <n v="51"/>
    <n v="1085442"/>
    <s v="'03814314  "/>
    <s v="'03814314  "/>
    <s v="ENV"/>
    <s v="'                "/>
    <n v="20260624"/>
    <s v="E20260624133139"/>
    <s v="J18"/>
    <n v="0.8"/>
    <x v="1"/>
    <n v="4.1500000000000004"/>
  </r>
  <r>
    <x v="400"/>
    <n v="202606"/>
    <n v="51"/>
    <n v="1085442"/>
    <s v="'03814314  "/>
    <s v="'03814314  "/>
    <s v="COL"/>
    <s v="'9243814314755965"/>
    <n v="20260624"/>
    <s v="E20260624133139"/>
    <s v="J18"/>
    <n v="0.8"/>
    <x v="1"/>
    <n v="0"/>
  </r>
  <r>
    <x v="400"/>
    <n v="202606"/>
    <n v="51"/>
    <n v="1085442"/>
    <s v="'03814314  "/>
    <s v="'03814314  "/>
    <s v="CPC"/>
    <s v="'9243814314755965"/>
    <n v="20260624"/>
    <s v="E20260624133139"/>
    <s v="   "/>
    <n v="0.8"/>
    <x v="2"/>
    <n v="0"/>
  </r>
  <r>
    <x v="401"/>
    <n v="202606"/>
    <n v="51"/>
    <n v="1085442"/>
    <s v="'03814314  "/>
    <s v="'03814314  "/>
    <s v="ENV"/>
    <s v="'                "/>
    <n v="20260624"/>
    <s v="E20260624133140"/>
    <s v="J18"/>
    <n v="0.8"/>
    <x v="1"/>
    <n v="4.1500000000000004"/>
  </r>
  <r>
    <x v="401"/>
    <n v="202606"/>
    <n v="51"/>
    <n v="1085442"/>
    <s v="'03814314  "/>
    <s v="'03814314  "/>
    <s v="COL"/>
    <s v="'9243814314756200"/>
    <n v="20260624"/>
    <s v="E20260624133140"/>
    <s v="J18"/>
    <n v="0.8"/>
    <x v="1"/>
    <n v="0"/>
  </r>
  <r>
    <x v="401"/>
    <n v="202606"/>
    <n v="51"/>
    <n v="1085442"/>
    <s v="'03814314  "/>
    <s v="'03814314  "/>
    <s v="CPC"/>
    <s v="'9243814314756200"/>
    <n v="20260624"/>
    <s v="E20260624133140"/>
    <s v="   "/>
    <n v="0.8"/>
    <x v="2"/>
    <n v="0"/>
  </r>
  <r>
    <x v="402"/>
    <n v="202606"/>
    <n v="51"/>
    <n v="1085442"/>
    <s v="'03814314  "/>
    <s v="'03814314  "/>
    <s v="ENV"/>
    <s v="'                "/>
    <n v="20260624"/>
    <s v="E20260624133141"/>
    <s v="J18"/>
    <n v="0.8"/>
    <x v="1"/>
    <n v="4.1500000000000004"/>
  </r>
  <r>
    <x v="402"/>
    <n v="202606"/>
    <n v="51"/>
    <n v="1085442"/>
    <s v="'03814314  "/>
    <s v="'03814314  "/>
    <s v="COL"/>
    <s v="'7543814314755943"/>
    <n v="20260624"/>
    <s v="E20260624133141"/>
    <s v="J18"/>
    <n v="0.8"/>
    <x v="1"/>
    <n v="0"/>
  </r>
  <r>
    <x v="402"/>
    <n v="202606"/>
    <n v="51"/>
    <n v="1085442"/>
    <s v="'03814314  "/>
    <s v="'03814314  "/>
    <s v="CPC"/>
    <s v="'7543814314755943"/>
    <n v="20260624"/>
    <s v="E20260624133141"/>
    <s v="   "/>
    <n v="0.8"/>
    <x v="2"/>
    <n v="0"/>
  </r>
  <r>
    <x v="403"/>
    <n v="202606"/>
    <n v="51"/>
    <n v="1085442"/>
    <s v="'03814314  "/>
    <s v="'03814314  "/>
    <s v="ENV"/>
    <s v="'                "/>
    <n v="20260624"/>
    <s v="E20260624133142"/>
    <s v="J18"/>
    <n v="0.8"/>
    <x v="1"/>
    <n v="4.1500000000000004"/>
  </r>
  <r>
    <x v="403"/>
    <n v="202606"/>
    <n v="51"/>
    <n v="1085442"/>
    <s v="'03814314  "/>
    <s v="'03814314  "/>
    <s v="COL"/>
    <s v="'7543814314756230"/>
    <n v="20260624"/>
    <s v="E20260624133142"/>
    <s v="J18"/>
    <n v="0.8"/>
    <x v="1"/>
    <n v="0"/>
  </r>
  <r>
    <x v="403"/>
    <n v="202606"/>
    <n v="51"/>
    <n v="1085442"/>
    <s v="'03814314  "/>
    <s v="'03814314  "/>
    <s v="CPC"/>
    <s v="'7543814314756230"/>
    <n v="20260624"/>
    <s v="E20260624133142"/>
    <s v="   "/>
    <n v="0.8"/>
    <x v="2"/>
    <n v="0"/>
  </r>
  <r>
    <x v="404"/>
    <n v="202606"/>
    <n v="51"/>
    <n v="1085442"/>
    <s v="'03814314  "/>
    <s v="'03814314  "/>
    <s v="ENV"/>
    <s v="'                "/>
    <n v="20260624"/>
    <s v="E20260624133143"/>
    <s v="J18"/>
    <n v="0.8"/>
    <x v="1"/>
    <n v="4.1500000000000004"/>
  </r>
  <r>
    <x v="404"/>
    <n v="202606"/>
    <n v="51"/>
    <n v="1085442"/>
    <s v="'03814314  "/>
    <s v="'03814314  "/>
    <s v="COL"/>
    <s v="'9443814314756072"/>
    <n v="20260624"/>
    <s v="E20260624133143"/>
    <s v="J18"/>
    <n v="0.8"/>
    <x v="1"/>
    <n v="0"/>
  </r>
  <r>
    <x v="404"/>
    <n v="202606"/>
    <n v="51"/>
    <n v="1085442"/>
    <s v="'03814314  "/>
    <s v="'03814314  "/>
    <s v="CPC"/>
    <s v="'9443814314756072"/>
    <n v="20260624"/>
    <s v="E20260624133143"/>
    <s v="   "/>
    <n v="0.8"/>
    <x v="2"/>
    <n v="0"/>
  </r>
  <r>
    <x v="405"/>
    <n v="202606"/>
    <n v="51"/>
    <n v="1085442"/>
    <s v="'03814314  "/>
    <s v="'03814314  "/>
    <s v="ENV"/>
    <s v="'                "/>
    <n v="20260624"/>
    <s v="E20260624133144"/>
    <s v="J18"/>
    <n v="0.8"/>
    <x v="1"/>
    <n v="4.1500000000000004"/>
  </r>
  <r>
    <x v="405"/>
    <n v="202606"/>
    <n v="51"/>
    <n v="1085442"/>
    <s v="'03814314  "/>
    <s v="'03814314  "/>
    <s v="COL"/>
    <s v="'7543814314756373"/>
    <n v="20260624"/>
    <s v="E20260624133144"/>
    <s v="J18"/>
    <n v="0.8"/>
    <x v="1"/>
    <n v="0"/>
  </r>
  <r>
    <x v="405"/>
    <n v="202606"/>
    <n v="51"/>
    <n v="1085442"/>
    <s v="'03814314  "/>
    <s v="'03814314  "/>
    <s v="CPC"/>
    <s v="'7543814314756373"/>
    <n v="20260624"/>
    <s v="E20260624133144"/>
    <s v="   "/>
    <n v="0.8"/>
    <x v="2"/>
    <n v="0"/>
  </r>
  <r>
    <x v="406"/>
    <n v="202606"/>
    <n v="51"/>
    <n v="1085442"/>
    <s v="'03814314  "/>
    <s v="'03814314  "/>
    <s v="ENV"/>
    <s v="'                "/>
    <n v="20260624"/>
    <s v="E20260624133145"/>
    <s v="J18"/>
    <n v="0.8"/>
    <x v="1"/>
    <n v="4.1500000000000004"/>
  </r>
  <r>
    <x v="406"/>
    <n v="202606"/>
    <n v="51"/>
    <n v="1085442"/>
    <s v="'03814314  "/>
    <s v="'03814314  "/>
    <s v="COL"/>
    <s v="'7443814314756422"/>
    <n v="20260624"/>
    <s v="E20260624133145"/>
    <s v="J18"/>
    <n v="0.8"/>
    <x v="1"/>
    <n v="0"/>
  </r>
  <r>
    <x v="406"/>
    <n v="202606"/>
    <n v="51"/>
    <n v="1085442"/>
    <s v="'03814314  "/>
    <s v="'03814314  "/>
    <s v="CPC"/>
    <s v="'7443814314756422"/>
    <n v="20260624"/>
    <s v="E20260624133145"/>
    <s v="   "/>
    <n v="0.8"/>
    <x v="2"/>
    <n v="0"/>
  </r>
  <r>
    <x v="407"/>
    <n v="202606"/>
    <n v="51"/>
    <n v="1085442"/>
    <s v="'03814314  "/>
    <s v="'03814314  "/>
    <s v="ENV"/>
    <s v="'                "/>
    <n v="20260624"/>
    <s v="E20260624133146"/>
    <s v="J18"/>
    <n v="3.01"/>
    <x v="1"/>
    <n v="4.93"/>
  </r>
  <r>
    <x v="407"/>
    <n v="202606"/>
    <n v="51"/>
    <n v="1085442"/>
    <s v="'03814314  "/>
    <s v="'03814314  "/>
    <s v="COL"/>
    <s v="'9243814314756325"/>
    <n v="20260624"/>
    <s v="E20260624133146"/>
    <s v="J18"/>
    <n v="3.01"/>
    <x v="1"/>
    <n v="0"/>
  </r>
  <r>
    <x v="407"/>
    <n v="202606"/>
    <n v="51"/>
    <n v="1085442"/>
    <s v="'03814314  "/>
    <s v="'03814314  "/>
    <s v="CPC"/>
    <s v="'9243814314756325"/>
    <n v="20260624"/>
    <s v="E20260624133146"/>
    <s v="   "/>
    <n v="3.01"/>
    <x v="2"/>
    <n v="0"/>
  </r>
  <r>
    <x v="408"/>
    <n v="202606"/>
    <n v="51"/>
    <n v="1085442"/>
    <s v="'03814314  "/>
    <s v="'03814314  "/>
    <s v="ENV"/>
    <s v="'                "/>
    <n v="20260624"/>
    <s v="E20260624133147"/>
    <s v="J18"/>
    <n v="0.8"/>
    <x v="1"/>
    <n v="4.1500000000000004"/>
  </r>
  <r>
    <x v="408"/>
    <n v="202606"/>
    <n v="51"/>
    <n v="1085442"/>
    <s v="'03814314  "/>
    <s v="'03814314  "/>
    <s v="COL"/>
    <s v="'7543814314755684"/>
    <n v="20260624"/>
    <s v="E20260624133147"/>
    <s v="J18"/>
    <n v="0.8"/>
    <x v="1"/>
    <n v="0"/>
  </r>
  <r>
    <x v="408"/>
    <n v="202606"/>
    <n v="51"/>
    <n v="1085442"/>
    <s v="'03814314  "/>
    <s v="'03814314  "/>
    <s v="CPC"/>
    <s v="'7543814314755684"/>
    <n v="20260624"/>
    <s v="E20260624133147"/>
    <s v="   "/>
    <n v="0.8"/>
    <x v="2"/>
    <n v="0"/>
  </r>
  <r>
    <x v="409"/>
    <n v="202606"/>
    <n v="51"/>
    <n v="1085442"/>
    <s v="'03814314  "/>
    <s v="'03814314  "/>
    <s v="ENV"/>
    <s v="'                "/>
    <n v="20260624"/>
    <s v="E20260624133148"/>
    <s v="J18"/>
    <n v="0.8"/>
    <x v="1"/>
    <n v="4.1500000000000004"/>
  </r>
  <r>
    <x v="409"/>
    <n v="202606"/>
    <n v="51"/>
    <n v="1085442"/>
    <s v="'03814314  "/>
    <s v="'03814314  "/>
    <s v="COL"/>
    <s v="'5643814314755708"/>
    <n v="20260624"/>
    <s v="E20260624133148"/>
    <s v="J18"/>
    <n v="0.8"/>
    <x v="1"/>
    <n v="0"/>
  </r>
  <r>
    <x v="409"/>
    <n v="202606"/>
    <n v="51"/>
    <n v="1085442"/>
    <s v="'03814314  "/>
    <s v="'03814314  "/>
    <s v="CPC"/>
    <s v="'5643814314755708"/>
    <n v="20260624"/>
    <s v="E20260624133148"/>
    <s v="   "/>
    <n v="0.8"/>
    <x v="2"/>
    <n v="0"/>
  </r>
  <r>
    <x v="410"/>
    <n v="202606"/>
    <n v="51"/>
    <n v="1085442"/>
    <s v="'03814314  "/>
    <s v="'03814314  "/>
    <s v="ENV"/>
    <s v="'                "/>
    <n v="20260624"/>
    <s v="E20260624133149"/>
    <s v="J18"/>
    <n v="0.8"/>
    <x v="1"/>
    <n v="4.1500000000000004"/>
  </r>
  <r>
    <x v="410"/>
    <n v="202606"/>
    <n v="51"/>
    <n v="1085442"/>
    <s v="'03814314  "/>
    <s v="'03814314  "/>
    <s v="COL"/>
    <s v="'7543814314755632"/>
    <n v="20260624"/>
    <s v="E20260624133149"/>
    <s v="J18"/>
    <n v="0.8"/>
    <x v="1"/>
    <n v="0"/>
  </r>
  <r>
    <x v="410"/>
    <n v="202606"/>
    <n v="51"/>
    <n v="1085442"/>
    <s v="'03814314  "/>
    <s v="'03814314  "/>
    <s v="CPC"/>
    <s v="'7543814314755632"/>
    <n v="20260624"/>
    <s v="E20260624133149"/>
    <s v="   "/>
    <n v="0.8"/>
    <x v="2"/>
    <n v="0"/>
  </r>
  <r>
    <x v="411"/>
    <n v="202606"/>
    <n v="51"/>
    <n v="1085442"/>
    <s v="'03814314  "/>
    <s v="'03814314  "/>
    <s v="ENV"/>
    <s v="'                "/>
    <n v="20260624"/>
    <s v="E20260624133150"/>
    <s v="J18"/>
    <n v="0.8"/>
    <x v="1"/>
    <n v="4.1500000000000004"/>
  </r>
  <r>
    <x v="411"/>
    <n v="202606"/>
    <n v="51"/>
    <n v="1085442"/>
    <s v="'03814314  "/>
    <s v="'03814314  "/>
    <s v="COL"/>
    <s v="'6943814314756365"/>
    <n v="20260624"/>
    <s v="E20260624133150"/>
    <s v="J18"/>
    <n v="0.8"/>
    <x v="1"/>
    <n v="0"/>
  </r>
  <r>
    <x v="411"/>
    <n v="202606"/>
    <n v="51"/>
    <n v="1085442"/>
    <s v="'03814314  "/>
    <s v="'03814314  "/>
    <s v="CPC"/>
    <s v="'6943814314756365"/>
    <n v="20260624"/>
    <s v="E20260624133150"/>
    <s v="   "/>
    <n v="0.8"/>
    <x v="2"/>
    <n v="0"/>
  </r>
  <r>
    <x v="412"/>
    <n v="202606"/>
    <n v="51"/>
    <n v="1085442"/>
    <s v="'03814314  "/>
    <s v="'03814314  "/>
    <s v="ENV"/>
    <s v="'                "/>
    <n v="20260624"/>
    <s v="E20260624133152"/>
    <s v="J18"/>
    <n v="38.42"/>
    <x v="1"/>
    <n v="14.03"/>
  </r>
  <r>
    <x v="412"/>
    <n v="202606"/>
    <n v="51"/>
    <n v="1085442"/>
    <s v="'03814314  "/>
    <s v="'03814314  "/>
    <s v="COL"/>
    <s v="'6243814314755400"/>
    <n v="20260624"/>
    <s v="E20260624133152"/>
    <s v="J18"/>
    <n v="18.04"/>
    <x v="1"/>
    <n v="0"/>
  </r>
  <r>
    <x v="412"/>
    <n v="202606"/>
    <n v="51"/>
    <n v="1085442"/>
    <s v="'03814314  "/>
    <s v="'03814314  "/>
    <s v="CPC"/>
    <s v="'6243814314755400"/>
    <n v="20260624"/>
    <s v="E20260624133152"/>
    <s v="   "/>
    <n v="18.04"/>
    <x v="2"/>
    <n v="0"/>
  </r>
  <r>
    <x v="412"/>
    <n v="202606"/>
    <n v="51"/>
    <n v="1085442"/>
    <s v="'03814314  "/>
    <s v="'03814314  "/>
    <s v="COL"/>
    <s v="'6243814314755416"/>
    <n v="20260624"/>
    <s v="E20260624133152"/>
    <s v="J18"/>
    <n v="17.37"/>
    <x v="1"/>
    <n v="0"/>
  </r>
  <r>
    <x v="412"/>
    <n v="202606"/>
    <n v="51"/>
    <n v="1085442"/>
    <s v="'03814314  "/>
    <s v="'03814314  "/>
    <s v="CPC"/>
    <s v="'6243814314755416"/>
    <n v="20260624"/>
    <s v="E20260624133152"/>
    <s v="   "/>
    <n v="17.37"/>
    <x v="2"/>
    <n v="0"/>
  </r>
  <r>
    <x v="412"/>
    <n v="202606"/>
    <n v="51"/>
    <n v="1085442"/>
    <s v="'03814314  "/>
    <s v="'03814314  "/>
    <s v="CPC"/>
    <s v="'6243814314755416"/>
    <n v="20260624"/>
    <s v="E20260624133152"/>
    <s v="   "/>
    <n v="17.37"/>
    <x v="3"/>
    <n v="1"/>
  </r>
  <r>
    <x v="412"/>
    <n v="202606"/>
    <n v="51"/>
    <n v="1085442"/>
    <s v="'03814314  "/>
    <s v="'03814314  "/>
    <s v="COL"/>
    <s v="'6243814314755422"/>
    <n v="20260624"/>
    <s v="E20260624133152"/>
    <s v="J18"/>
    <n v="3.01"/>
    <x v="1"/>
    <n v="0"/>
  </r>
  <r>
    <x v="412"/>
    <n v="202606"/>
    <n v="51"/>
    <n v="1085442"/>
    <s v="'03814314  "/>
    <s v="'03814314  "/>
    <s v="CPC"/>
    <s v="'6243814314755422"/>
    <n v="20260624"/>
    <s v="E20260624133152"/>
    <s v="   "/>
    <n v="3.01"/>
    <x v="2"/>
    <n v="0"/>
  </r>
  <r>
    <x v="412"/>
    <n v="202606"/>
    <n v="51"/>
    <n v="1085442"/>
    <s v="'03814314  "/>
    <s v="'03814314  "/>
    <s v="CPC"/>
    <s v="'6243814314755422"/>
    <n v="20260624"/>
    <s v="E20260624133152"/>
    <s v="   "/>
    <n v="3.01"/>
    <x v="3"/>
    <n v="1"/>
  </r>
  <r>
    <x v="413"/>
    <n v="202606"/>
    <n v="51"/>
    <n v="1085442"/>
    <s v="'03814314  "/>
    <s v="'03814314  "/>
    <s v="ENV"/>
    <s v="'                "/>
    <n v="20260624"/>
    <s v="E20260624133153"/>
    <s v="J18"/>
    <n v="11.86"/>
    <x v="1"/>
    <n v="7.01"/>
  </r>
  <r>
    <x v="413"/>
    <n v="202606"/>
    <n v="51"/>
    <n v="1085442"/>
    <s v="'03814314  "/>
    <s v="'03814314  "/>
    <s v="COL"/>
    <s v="'4543814314756354"/>
    <n v="20260624"/>
    <s v="E20260624133153"/>
    <s v="J18"/>
    <n v="11.86"/>
    <x v="1"/>
    <n v="0"/>
  </r>
  <r>
    <x v="413"/>
    <n v="202606"/>
    <n v="51"/>
    <n v="1085442"/>
    <s v="'03814314  "/>
    <s v="'03814314  "/>
    <s v="CPC"/>
    <s v="'4543814314756354"/>
    <n v="20260624"/>
    <s v="E20260624133153"/>
    <s v="   "/>
    <n v="11.86"/>
    <x v="2"/>
    <n v="0"/>
  </r>
  <r>
    <x v="414"/>
    <n v="202606"/>
    <n v="51"/>
    <n v="1085442"/>
    <s v="'03814314  "/>
    <s v="'03814314  "/>
    <s v="ENV"/>
    <s v="'                "/>
    <n v="20260624"/>
    <s v="E20260624133155"/>
    <s v="J18"/>
    <n v="6.01"/>
    <x v="1"/>
    <n v="5.71"/>
  </r>
  <r>
    <x v="414"/>
    <n v="202606"/>
    <n v="51"/>
    <n v="1085442"/>
    <s v="'03814314  "/>
    <s v="'03814314  "/>
    <s v="COL"/>
    <s v="'6743814314756216"/>
    <n v="20260624"/>
    <s v="E20260624133155"/>
    <s v="J18"/>
    <n v="6.01"/>
    <x v="1"/>
    <n v="0"/>
  </r>
  <r>
    <x v="414"/>
    <n v="202606"/>
    <n v="51"/>
    <n v="1085442"/>
    <s v="'03814314  "/>
    <s v="'03814314  "/>
    <s v="CPC"/>
    <s v="'6743814314756216"/>
    <n v="20260624"/>
    <s v="E20260624133155"/>
    <s v="   "/>
    <n v="6.01"/>
    <x v="2"/>
    <n v="0"/>
  </r>
  <r>
    <x v="415"/>
    <n v="202606"/>
    <n v="51"/>
    <n v="1085442"/>
    <s v="'03814314  "/>
    <s v="'03814314  "/>
    <s v="ENV"/>
    <s v="'                "/>
    <n v="20260624"/>
    <s v="E20260624133157"/>
    <s v="J18"/>
    <n v="3.2"/>
    <x v="1"/>
    <n v="4.93"/>
  </r>
  <r>
    <x v="415"/>
    <n v="202606"/>
    <n v="51"/>
    <n v="1085442"/>
    <s v="'03814314  "/>
    <s v="'03814314  "/>
    <s v="COL"/>
    <s v="'7543814314755471"/>
    <n v="20260624"/>
    <s v="E20260624133157"/>
    <s v="J18"/>
    <n v="3.2"/>
    <x v="1"/>
    <n v="0"/>
  </r>
  <r>
    <x v="415"/>
    <n v="202606"/>
    <n v="51"/>
    <n v="1085442"/>
    <s v="'03814314  "/>
    <s v="'03814314  "/>
    <s v="CPC"/>
    <s v="'7543814314755471"/>
    <n v="20260624"/>
    <s v="E20260624133157"/>
    <s v="   "/>
    <n v="3.2"/>
    <x v="2"/>
    <n v="0"/>
  </r>
  <r>
    <x v="416"/>
    <n v="202606"/>
    <n v="51"/>
    <n v="1085442"/>
    <s v="'03814314  "/>
    <s v="'03814314  "/>
    <s v="ENV"/>
    <s v="'                "/>
    <n v="20260624"/>
    <s v="E20260624215394"/>
    <s v="J18"/>
    <n v="10"/>
    <x v="1"/>
    <n v="6.49"/>
  </r>
  <r>
    <x v="416"/>
    <n v="202606"/>
    <n v="51"/>
    <n v="1085442"/>
    <s v="'03814314  "/>
    <s v="'03814314  "/>
    <s v="COL"/>
    <s v="'2124008001966714"/>
    <n v="20260624"/>
    <s v="E20260624215394"/>
    <s v="J18"/>
    <n v="1.9"/>
    <x v="1"/>
    <n v="0"/>
  </r>
  <r>
    <x v="416"/>
    <n v="202606"/>
    <n v="51"/>
    <n v="1085442"/>
    <s v="'03814314  "/>
    <s v="'03814314  "/>
    <s v="CPC"/>
    <s v="'2124008001966714"/>
    <n v="20260624"/>
    <s v="E20260624215394"/>
    <s v="   "/>
    <n v="1.9"/>
    <x v="2"/>
    <n v="0"/>
  </r>
  <r>
    <x v="416"/>
    <n v="202606"/>
    <n v="51"/>
    <n v="1085442"/>
    <s v="'03814314  "/>
    <s v="'03814314  "/>
    <s v="COL"/>
    <s v="'2124008001966725"/>
    <n v="20260624"/>
    <s v="E20260624215394"/>
    <s v="J18"/>
    <n v="8.1"/>
    <x v="1"/>
    <n v="0"/>
  </r>
  <r>
    <x v="416"/>
    <n v="202606"/>
    <n v="51"/>
    <n v="1085442"/>
    <s v="'03814314  "/>
    <s v="'03814314  "/>
    <s v="CPC"/>
    <s v="'2124008001966725"/>
    <n v="20260624"/>
    <s v="E20260624215394"/>
    <s v="   "/>
    <n v="8.1"/>
    <x v="2"/>
    <n v="0"/>
  </r>
  <r>
    <x v="416"/>
    <n v="202606"/>
    <n v="51"/>
    <n v="1085442"/>
    <s v="'03814314  "/>
    <s v="'03814314  "/>
    <s v="CPC"/>
    <s v="'2124008001966725"/>
    <n v="20260624"/>
    <s v="E20260624215394"/>
    <s v="   "/>
    <n v="8.1"/>
    <x v="3"/>
    <n v="1"/>
  </r>
  <r>
    <x v="417"/>
    <n v="202606"/>
    <n v="51"/>
    <n v="1085442"/>
    <s v="'03814314  "/>
    <s v="'03814314  "/>
    <s v="ENV"/>
    <s v="'                "/>
    <n v="20260624"/>
    <s v="E20260624215395"/>
    <s v="J18"/>
    <n v="16.7"/>
    <x v="1"/>
    <n v="8.31"/>
  </r>
  <r>
    <x v="417"/>
    <n v="202606"/>
    <n v="51"/>
    <n v="1085442"/>
    <s v="'03814314  "/>
    <s v="'03814314  "/>
    <s v="COL"/>
    <s v="'0643814314755504"/>
    <n v="20260624"/>
    <s v="E20260624215395"/>
    <s v="J18"/>
    <n v="16.7"/>
    <x v="1"/>
    <n v="0"/>
  </r>
  <r>
    <x v="417"/>
    <n v="202606"/>
    <n v="51"/>
    <n v="1085442"/>
    <s v="'03814314  "/>
    <s v="'03814314  "/>
    <s v="CPC"/>
    <s v="'0643814314755504"/>
    <n v="20260624"/>
    <s v="E20260624215395"/>
    <s v="   "/>
    <n v="16.7"/>
    <x v="2"/>
    <n v="0"/>
  </r>
  <r>
    <x v="418"/>
    <n v="202606"/>
    <n v="51"/>
    <n v="1085442"/>
    <s v="'03814314  "/>
    <s v="'03814314  "/>
    <s v="ENV"/>
    <s v="'                "/>
    <n v="20260624"/>
    <s v="E20260624215396"/>
    <s v="J18"/>
    <n v="17.54"/>
    <x v="1"/>
    <n v="8.57"/>
  </r>
  <r>
    <x v="418"/>
    <n v="202606"/>
    <n v="51"/>
    <n v="1085442"/>
    <s v="'03814314  "/>
    <s v="'03814314  "/>
    <s v="COL"/>
    <s v="'7743814314755435"/>
    <n v="20260624"/>
    <s v="E20260624215396"/>
    <s v="J18"/>
    <n v="17.54"/>
    <x v="1"/>
    <n v="0"/>
  </r>
  <r>
    <x v="418"/>
    <n v="202606"/>
    <n v="51"/>
    <n v="1085442"/>
    <s v="'03814314  "/>
    <s v="'03814314  "/>
    <s v="CPC"/>
    <s v="'7743814314755435"/>
    <n v="20260624"/>
    <s v="E20260624215396"/>
    <s v="   "/>
    <n v="17.54"/>
    <x v="2"/>
    <n v="0"/>
  </r>
  <r>
    <x v="419"/>
    <n v="202606"/>
    <n v="51"/>
    <n v="1085442"/>
    <s v="'03814314  "/>
    <s v="'03814314  "/>
    <s v="ENV"/>
    <s v="'                "/>
    <n v="20260624"/>
    <s v="E20260624215397"/>
    <s v="J18"/>
    <n v="0.8"/>
    <x v="1"/>
    <n v="4.1500000000000004"/>
  </r>
  <r>
    <x v="419"/>
    <n v="202606"/>
    <n v="51"/>
    <n v="1085442"/>
    <s v="'03814314  "/>
    <s v="'03814314  "/>
    <s v="COL"/>
    <s v="'7443814314756284"/>
    <n v="20260624"/>
    <s v="E20260624215397"/>
    <s v="J18"/>
    <n v="0.8"/>
    <x v="1"/>
    <n v="0"/>
  </r>
  <r>
    <x v="419"/>
    <n v="202606"/>
    <n v="51"/>
    <n v="1085442"/>
    <s v="'03814314  "/>
    <s v="'03814314  "/>
    <s v="CPC"/>
    <s v="'7443814314756284"/>
    <n v="20260624"/>
    <s v="E20260624215397"/>
    <s v="   "/>
    <n v="0.8"/>
    <x v="2"/>
    <n v="0"/>
  </r>
  <r>
    <x v="420"/>
    <n v="202606"/>
    <n v="51"/>
    <n v="1085442"/>
    <s v="'03814314  "/>
    <s v="'03814314  "/>
    <s v="ENV"/>
    <s v="'                "/>
    <n v="20260624"/>
    <s v="E20260624215398"/>
    <s v="J18"/>
    <n v="3.01"/>
    <x v="1"/>
    <n v="4.93"/>
  </r>
  <r>
    <x v="420"/>
    <n v="202606"/>
    <n v="51"/>
    <n v="1085442"/>
    <s v="'03814314  "/>
    <s v="'03814314  "/>
    <s v="COL"/>
    <s v="'6243814314755693"/>
    <n v="20260624"/>
    <s v="E20260624215398"/>
    <s v="J18"/>
    <n v="3.01"/>
    <x v="1"/>
    <n v="0"/>
  </r>
  <r>
    <x v="420"/>
    <n v="202606"/>
    <n v="51"/>
    <n v="1085442"/>
    <s v="'03814314  "/>
    <s v="'03814314  "/>
    <s v="CPC"/>
    <s v="'6243814314755693"/>
    <n v="20260624"/>
    <s v="E20260624215398"/>
    <s v="   "/>
    <n v="3.01"/>
    <x v="2"/>
    <n v="0"/>
  </r>
  <r>
    <x v="421"/>
    <n v="202606"/>
    <n v="51"/>
    <n v="1085442"/>
    <s v="'03814314  "/>
    <s v="'03814314  "/>
    <s v="ENV"/>
    <s v="'                "/>
    <n v="20260624"/>
    <s v="E20260624215399"/>
    <s v="J18"/>
    <n v="3.01"/>
    <x v="1"/>
    <n v="4.93"/>
  </r>
  <r>
    <x v="421"/>
    <n v="202606"/>
    <n v="51"/>
    <n v="1085442"/>
    <s v="'03814314  "/>
    <s v="'03814314  "/>
    <s v="COL"/>
    <s v="'9543814314755656"/>
    <n v="20260624"/>
    <s v="E20260624215399"/>
    <s v="J18"/>
    <n v="3.01"/>
    <x v="1"/>
    <n v="0"/>
  </r>
  <r>
    <x v="421"/>
    <n v="202606"/>
    <n v="51"/>
    <n v="1085442"/>
    <s v="'03814314  "/>
    <s v="'03814314  "/>
    <s v="CPC"/>
    <s v="'9543814314755656"/>
    <n v="20260624"/>
    <s v="E20260624215399"/>
    <s v="   "/>
    <n v="3.01"/>
    <x v="2"/>
    <n v="0"/>
  </r>
  <r>
    <x v="422"/>
    <n v="202606"/>
    <n v="51"/>
    <n v="1085442"/>
    <s v="'03814314  "/>
    <s v="'03814314  "/>
    <s v="ENV"/>
    <s v="'                "/>
    <n v="20260624"/>
    <s v="E20260624215400"/>
    <s v="J18"/>
    <n v="0.8"/>
    <x v="1"/>
    <n v="4.1500000000000004"/>
  </r>
  <r>
    <x v="422"/>
    <n v="202606"/>
    <n v="51"/>
    <n v="1085442"/>
    <s v="'03814314  "/>
    <s v="'03814314  "/>
    <s v="COL"/>
    <s v="'3843814314756436"/>
    <n v="20260624"/>
    <s v="E20260624215400"/>
    <s v="J18"/>
    <n v="0.8"/>
    <x v="1"/>
    <n v="0"/>
  </r>
  <r>
    <x v="422"/>
    <n v="202606"/>
    <n v="51"/>
    <n v="1085442"/>
    <s v="'03814314  "/>
    <s v="'03814314  "/>
    <s v="CPC"/>
    <s v="'3843814314756436"/>
    <n v="20260624"/>
    <s v="E20260624215400"/>
    <s v="   "/>
    <n v="0.8"/>
    <x v="2"/>
    <n v="0"/>
  </r>
  <r>
    <x v="423"/>
    <n v="202606"/>
    <n v="51"/>
    <n v="1085442"/>
    <s v="'03814314  "/>
    <s v="'03814314  "/>
    <s v="ENV"/>
    <s v="'                "/>
    <n v="20260624"/>
    <s v="E20260624215401"/>
    <s v="J18"/>
    <n v="0.8"/>
    <x v="1"/>
    <n v="4.1500000000000004"/>
  </r>
  <r>
    <x v="423"/>
    <n v="202606"/>
    <n v="51"/>
    <n v="1085442"/>
    <s v="'03814314  "/>
    <s v="'03814314  "/>
    <s v="COL"/>
    <s v="'9243814314755855"/>
    <n v="20260624"/>
    <s v="E20260624215401"/>
    <s v="J18"/>
    <n v="0.8"/>
    <x v="1"/>
    <n v="0"/>
  </r>
  <r>
    <x v="423"/>
    <n v="202606"/>
    <n v="51"/>
    <n v="1085442"/>
    <s v="'03814314  "/>
    <s v="'03814314  "/>
    <s v="CPC"/>
    <s v="'9243814314755855"/>
    <n v="20260624"/>
    <s v="E20260624215401"/>
    <s v="   "/>
    <n v="0.8"/>
    <x v="2"/>
    <n v="0"/>
  </r>
  <r>
    <x v="424"/>
    <n v="202606"/>
    <n v="51"/>
    <n v="1085442"/>
    <s v="'03814314  "/>
    <s v="'03814314  "/>
    <s v="ENV"/>
    <s v="'                "/>
    <n v="20260624"/>
    <s v="E20260624215402"/>
    <s v="J18"/>
    <n v="4.5999999999999996"/>
    <x v="1"/>
    <n v="5.19"/>
  </r>
  <r>
    <x v="424"/>
    <n v="202606"/>
    <n v="51"/>
    <n v="1085442"/>
    <s v="'03814314  "/>
    <s v="'03814314  "/>
    <s v="COL"/>
    <s v="'6643814314756133"/>
    <n v="20260624"/>
    <s v="E20260624215402"/>
    <s v="J18"/>
    <n v="4.5999999999999996"/>
    <x v="1"/>
    <n v="0"/>
  </r>
  <r>
    <x v="424"/>
    <n v="202606"/>
    <n v="51"/>
    <n v="1085442"/>
    <s v="'03814314  "/>
    <s v="'03814314  "/>
    <s v="CPC"/>
    <s v="'6643814314756133"/>
    <n v="20260624"/>
    <s v="E20260624215402"/>
    <s v="   "/>
    <n v="4.5999999999999996"/>
    <x v="2"/>
    <n v="0"/>
  </r>
  <r>
    <x v="425"/>
    <n v="202606"/>
    <n v="51"/>
    <n v="1085442"/>
    <s v="'03814314  "/>
    <s v="'03814314  "/>
    <s v="ENV"/>
    <s v="'                "/>
    <n v="20260624"/>
    <s v="E20260624215403"/>
    <s v="J18"/>
    <n v="17"/>
    <x v="1"/>
    <n v="8.31"/>
  </r>
  <r>
    <x v="425"/>
    <n v="202606"/>
    <n v="51"/>
    <n v="1085442"/>
    <s v="'03814314  "/>
    <s v="'03814314  "/>
    <s v="COL"/>
    <s v="'6343814314756183"/>
    <n v="20260624"/>
    <s v="E20260624215403"/>
    <s v="J18"/>
    <n v="9.6999999999999993"/>
    <x v="1"/>
    <n v="0"/>
  </r>
  <r>
    <x v="425"/>
    <n v="202606"/>
    <n v="51"/>
    <n v="1085442"/>
    <s v="'03814314  "/>
    <s v="'03814314  "/>
    <s v="CPC"/>
    <s v="'6343814314756183"/>
    <n v="20260624"/>
    <s v="E20260624215403"/>
    <s v="   "/>
    <n v="9.6999999999999993"/>
    <x v="2"/>
    <n v="0"/>
  </r>
  <r>
    <x v="425"/>
    <n v="202606"/>
    <n v="51"/>
    <n v="1085442"/>
    <s v="'03814314  "/>
    <s v="'03814314  "/>
    <s v="COL"/>
    <s v="'6343814314756190"/>
    <n v="20260624"/>
    <s v="E20260624215403"/>
    <s v="J18"/>
    <n v="7.3"/>
    <x v="1"/>
    <n v="0"/>
  </r>
  <r>
    <x v="425"/>
    <n v="202606"/>
    <n v="51"/>
    <n v="1085442"/>
    <s v="'03814314  "/>
    <s v="'03814314  "/>
    <s v="CPC"/>
    <s v="'6343814314756190"/>
    <n v="20260624"/>
    <s v="E20260624215403"/>
    <s v="   "/>
    <n v="7.3"/>
    <x v="2"/>
    <n v="0"/>
  </r>
  <r>
    <x v="425"/>
    <n v="202606"/>
    <n v="51"/>
    <n v="1085442"/>
    <s v="'03814314  "/>
    <s v="'03814314  "/>
    <s v="CPC"/>
    <s v="'6343814314756190"/>
    <n v="20260624"/>
    <s v="E20260624215403"/>
    <s v="   "/>
    <n v="7.3"/>
    <x v="3"/>
    <n v="1"/>
  </r>
  <r>
    <x v="426"/>
    <n v="202606"/>
    <n v="51"/>
    <n v="1085442"/>
    <s v="'03814314  "/>
    <s v="'03814314  "/>
    <s v="ENV"/>
    <s v="'                "/>
    <n v="20260624"/>
    <s v="E20260624229434"/>
    <s v="J18"/>
    <n v="0.8"/>
    <x v="1"/>
    <n v="4.1500000000000004"/>
  </r>
  <r>
    <x v="426"/>
    <n v="202606"/>
    <n v="51"/>
    <n v="1085442"/>
    <s v="'03814314  "/>
    <s v="'03814314  "/>
    <s v="COL"/>
    <s v="'2043814314755599"/>
    <n v="20260624"/>
    <s v="E20260624229434"/>
    <s v="J18"/>
    <n v="0.8"/>
    <x v="1"/>
    <n v="0"/>
  </r>
  <r>
    <x v="426"/>
    <n v="202606"/>
    <n v="51"/>
    <n v="1085442"/>
    <s v="'03814314  "/>
    <s v="'03814314  "/>
    <s v="CPC"/>
    <s v="'2043814314755599"/>
    <n v="20260624"/>
    <s v="E20260624229434"/>
    <s v="   "/>
    <n v="0.8"/>
    <x v="2"/>
    <n v="0"/>
  </r>
  <r>
    <x v="427"/>
    <n v="202606"/>
    <n v="51"/>
    <n v="1085442"/>
    <s v="'03814314  "/>
    <s v="'03814314  "/>
    <s v="ENV"/>
    <s v="'                "/>
    <n v="20260624"/>
    <s v="E20260624229435"/>
    <s v="J18"/>
    <n v="26.85"/>
    <x v="1"/>
    <n v="10.91"/>
  </r>
  <r>
    <x v="427"/>
    <n v="202606"/>
    <n v="51"/>
    <n v="1085442"/>
    <s v="'03814314  "/>
    <s v="'03814314  "/>
    <s v="COL"/>
    <s v="'1343814314756255"/>
    <n v="20260624"/>
    <s v="E20260624229435"/>
    <s v="J18"/>
    <n v="9.5"/>
    <x v="1"/>
    <n v="0"/>
  </r>
  <r>
    <x v="427"/>
    <n v="202606"/>
    <n v="51"/>
    <n v="1085442"/>
    <s v="'03814314  "/>
    <s v="'03814314  "/>
    <s v="CPC"/>
    <s v="'1343814314756255"/>
    <n v="20260624"/>
    <s v="E20260624229435"/>
    <s v="   "/>
    <n v="9.5"/>
    <x v="2"/>
    <n v="0"/>
  </r>
  <r>
    <x v="427"/>
    <n v="202606"/>
    <n v="51"/>
    <n v="1085442"/>
    <s v="'03814314  "/>
    <s v="'03814314  "/>
    <s v="COL"/>
    <s v="'1343814314756261"/>
    <n v="20260624"/>
    <s v="E20260624229435"/>
    <s v="J18"/>
    <n v="9.5"/>
    <x v="1"/>
    <n v="0"/>
  </r>
  <r>
    <x v="427"/>
    <n v="202606"/>
    <n v="51"/>
    <n v="1085442"/>
    <s v="'03814314  "/>
    <s v="'03814314  "/>
    <s v="CPC"/>
    <s v="'1343814314756261"/>
    <n v="20260624"/>
    <s v="E20260624229435"/>
    <s v="   "/>
    <n v="9.5"/>
    <x v="2"/>
    <n v="0"/>
  </r>
  <r>
    <x v="427"/>
    <n v="202606"/>
    <n v="51"/>
    <n v="1085442"/>
    <s v="'03814314  "/>
    <s v="'03814314  "/>
    <s v="CPC"/>
    <s v="'1343814314756261"/>
    <n v="20260624"/>
    <s v="E20260624229435"/>
    <s v="   "/>
    <n v="9.5"/>
    <x v="3"/>
    <n v="1"/>
  </r>
  <r>
    <x v="427"/>
    <n v="202606"/>
    <n v="51"/>
    <n v="1085442"/>
    <s v="'03814314  "/>
    <s v="'03814314  "/>
    <s v="COL"/>
    <s v="'1343814314756278"/>
    <n v="20260624"/>
    <s v="E20260624229435"/>
    <s v="J18"/>
    <n v="7.85"/>
    <x v="1"/>
    <n v="0"/>
  </r>
  <r>
    <x v="427"/>
    <n v="202606"/>
    <n v="51"/>
    <n v="1085442"/>
    <s v="'03814314  "/>
    <s v="'03814314  "/>
    <s v="CPC"/>
    <s v="'1343814314756278"/>
    <n v="20260624"/>
    <s v="E20260624229435"/>
    <s v="   "/>
    <n v="7.85"/>
    <x v="2"/>
    <n v="0"/>
  </r>
  <r>
    <x v="427"/>
    <n v="202606"/>
    <n v="51"/>
    <n v="1085442"/>
    <s v="'03814314  "/>
    <s v="'03814314  "/>
    <s v="CPC"/>
    <s v="'1343814314756278"/>
    <n v="20260624"/>
    <s v="E20260624229435"/>
    <s v="   "/>
    <n v="7.85"/>
    <x v="3"/>
    <n v="1"/>
  </r>
  <r>
    <x v="428"/>
    <n v="202606"/>
    <n v="51"/>
    <n v="1085442"/>
    <s v="'03814314  "/>
    <s v="'03814314  "/>
    <s v="ENV"/>
    <s v="'                "/>
    <n v="20260624"/>
    <s v="E20260624233029"/>
    <s v="J18"/>
    <n v="0.8"/>
    <x v="1"/>
    <n v="4.1500000000000004"/>
  </r>
  <r>
    <x v="428"/>
    <n v="202606"/>
    <n v="51"/>
    <n v="1085442"/>
    <s v="'03814314  "/>
    <s v="'03814314  "/>
    <s v="COL"/>
    <s v="'2143814314755734"/>
    <n v="20260624"/>
    <s v="E20260624233029"/>
    <s v="J18"/>
    <n v="0.8"/>
    <x v="1"/>
    <n v="0"/>
  </r>
  <r>
    <x v="428"/>
    <n v="202606"/>
    <n v="51"/>
    <n v="1085442"/>
    <s v="'03814314  "/>
    <s v="'03814314  "/>
    <s v="CPC"/>
    <s v="'2143814314755734"/>
    <n v="20260624"/>
    <s v="E20260624233029"/>
    <s v="   "/>
    <n v="0.8"/>
    <x v="2"/>
    <n v="0"/>
  </r>
  <r>
    <x v="429"/>
    <n v="202606"/>
    <n v="51"/>
    <n v="1085442"/>
    <s v="'03814314  "/>
    <s v="'03814314  "/>
    <s v="ENV"/>
    <s v="'                "/>
    <n v="20260625"/>
    <s v="E20260625126394"/>
    <s v="J18"/>
    <n v="3.5"/>
    <x v="1"/>
    <n v="4.93"/>
  </r>
  <r>
    <x v="429"/>
    <n v="202606"/>
    <n v="51"/>
    <n v="1085442"/>
    <s v="'03814314  "/>
    <s v="'03814314  "/>
    <s v="COL"/>
    <s v="'7543814314756603"/>
    <n v="20260625"/>
    <s v="E20260625126394"/>
    <s v="J18"/>
    <n v="3.5"/>
    <x v="1"/>
    <n v="0"/>
  </r>
  <r>
    <x v="429"/>
    <n v="202606"/>
    <n v="51"/>
    <n v="1085442"/>
    <s v="'03814314  "/>
    <s v="'03814314  "/>
    <s v="CPC"/>
    <s v="'7543814314756603"/>
    <n v="20260625"/>
    <s v="E20260625126394"/>
    <s v="   "/>
    <n v="3.5"/>
    <x v="2"/>
    <n v="0"/>
  </r>
  <r>
    <x v="430"/>
    <n v="202606"/>
    <n v="51"/>
    <n v="1085442"/>
    <s v="'03814314  "/>
    <s v="'03814314  "/>
    <s v="ENV"/>
    <s v="'                "/>
    <n v="20260625"/>
    <s v="E20260625126396"/>
    <s v="J18"/>
    <n v="30.62"/>
    <x v="1"/>
    <n v="11.95"/>
  </r>
  <r>
    <x v="430"/>
    <n v="202606"/>
    <n v="51"/>
    <n v="1085442"/>
    <s v="'03814314  "/>
    <s v="'03814314  "/>
    <s v="COL"/>
    <s v="'4243814314756634"/>
    <n v="20260625"/>
    <s v="E20260625126396"/>
    <s v="J18"/>
    <n v="18.600000000000001"/>
    <x v="1"/>
    <n v="0"/>
  </r>
  <r>
    <x v="430"/>
    <n v="202606"/>
    <n v="51"/>
    <n v="1085442"/>
    <s v="'03814314  "/>
    <s v="'03814314  "/>
    <s v="CPC"/>
    <s v="'4243814314756634"/>
    <n v="20260625"/>
    <s v="E20260625126396"/>
    <s v="   "/>
    <n v="18.600000000000001"/>
    <x v="2"/>
    <n v="0"/>
  </r>
  <r>
    <x v="430"/>
    <n v="202606"/>
    <n v="51"/>
    <n v="1085442"/>
    <s v="'03814314  "/>
    <s v="'03814314  "/>
    <s v="COL"/>
    <s v="'4243814314756645"/>
    <n v="20260625"/>
    <s v="E20260625126396"/>
    <s v="J18"/>
    <n v="12.02"/>
    <x v="1"/>
    <n v="0"/>
  </r>
  <r>
    <x v="430"/>
    <n v="202606"/>
    <n v="51"/>
    <n v="1085442"/>
    <s v="'03814314  "/>
    <s v="'03814314  "/>
    <s v="CPC"/>
    <s v="'4243814314756645"/>
    <n v="20260625"/>
    <s v="E20260625126396"/>
    <s v="   "/>
    <n v="12.02"/>
    <x v="2"/>
    <n v="0"/>
  </r>
  <r>
    <x v="430"/>
    <n v="202606"/>
    <n v="51"/>
    <n v="1085442"/>
    <s v="'03814314  "/>
    <s v="'03814314  "/>
    <s v="CPC"/>
    <s v="'4243814314756645"/>
    <n v="20260625"/>
    <s v="E20260625126396"/>
    <s v="   "/>
    <n v="12.02"/>
    <x v="3"/>
    <n v="1"/>
  </r>
  <r>
    <x v="431"/>
    <n v="202606"/>
    <n v="51"/>
    <n v="1085442"/>
    <s v="'03814314  "/>
    <s v="'03814314  "/>
    <s v="ENV"/>
    <s v="'                "/>
    <n v="20260625"/>
    <s v="E20260625126397"/>
    <s v="J18"/>
    <n v="24.72"/>
    <x v="1"/>
    <n v="10.39"/>
  </r>
  <r>
    <x v="431"/>
    <n v="202606"/>
    <n v="51"/>
    <n v="1085442"/>
    <s v="'03814314  "/>
    <s v="'03814314  "/>
    <s v="COL"/>
    <s v="'4243814314756594"/>
    <n v="20260625"/>
    <s v="E20260625126397"/>
    <s v="J18"/>
    <n v="24.72"/>
    <x v="1"/>
    <n v="0"/>
  </r>
  <r>
    <x v="431"/>
    <n v="202606"/>
    <n v="51"/>
    <n v="1085442"/>
    <s v="'03814314  "/>
    <s v="'03814314  "/>
    <s v="CPC"/>
    <s v="'4243814314756594"/>
    <n v="20260625"/>
    <s v="E20260625126397"/>
    <s v="   "/>
    <n v="24.72"/>
    <x v="2"/>
    <n v="0"/>
  </r>
  <r>
    <x v="432"/>
    <n v="202606"/>
    <n v="51"/>
    <n v="1085442"/>
    <s v="'03814314  "/>
    <s v="'03814314  "/>
    <s v="ENV"/>
    <s v="'                "/>
    <n v="20260625"/>
    <s v="E20260625126398"/>
    <s v="J18"/>
    <n v="11.69"/>
    <x v="1"/>
    <n v="7.01"/>
  </r>
  <r>
    <x v="432"/>
    <n v="202606"/>
    <n v="51"/>
    <n v="1085442"/>
    <s v="'03814314  "/>
    <s v="'03814314  "/>
    <s v="COL"/>
    <s v="'0143814314756819"/>
    <n v="20260625"/>
    <s v="E20260625126398"/>
    <s v="J18"/>
    <n v="11.69"/>
    <x v="1"/>
    <n v="0"/>
  </r>
  <r>
    <x v="432"/>
    <n v="202606"/>
    <n v="51"/>
    <n v="1085442"/>
    <s v="'03814314  "/>
    <s v="'03814314  "/>
    <s v="CPC"/>
    <s v="'0143814314756819"/>
    <n v="20260625"/>
    <s v="E20260625126398"/>
    <s v="   "/>
    <n v="11.69"/>
    <x v="2"/>
    <n v="0"/>
  </r>
  <r>
    <x v="433"/>
    <n v="202606"/>
    <n v="51"/>
    <n v="1085442"/>
    <s v="'03814314  "/>
    <s v="'03814314  "/>
    <s v="ENV"/>
    <s v="'                "/>
    <n v="20260625"/>
    <s v="E20260625126399"/>
    <s v="J18"/>
    <n v="3.8"/>
    <x v="1"/>
    <n v="4.93"/>
  </r>
  <r>
    <x v="433"/>
    <n v="202606"/>
    <n v="51"/>
    <n v="1085442"/>
    <s v="'03814314  "/>
    <s v="'03814314  "/>
    <s v="COL"/>
    <s v="'7443814314756848"/>
    <n v="20260625"/>
    <s v="E20260625126399"/>
    <s v="J18"/>
    <n v="3.8"/>
    <x v="1"/>
    <n v="0"/>
  </r>
  <r>
    <x v="433"/>
    <n v="202606"/>
    <n v="51"/>
    <n v="1085442"/>
    <s v="'03814314  "/>
    <s v="'03814314  "/>
    <s v="CPC"/>
    <s v="'7443814314756848"/>
    <n v="20260625"/>
    <s v="E20260625126399"/>
    <s v="   "/>
    <n v="3.8"/>
    <x v="2"/>
    <n v="0"/>
  </r>
  <r>
    <x v="434"/>
    <n v="202606"/>
    <n v="51"/>
    <n v="1085442"/>
    <s v="'03814314  "/>
    <s v="'03814314  "/>
    <s v="ENV"/>
    <s v="'                "/>
    <n v="20260625"/>
    <s v="E20260625126400"/>
    <s v="J18"/>
    <n v="6.18"/>
    <x v="1"/>
    <n v="5.71"/>
  </r>
  <r>
    <x v="434"/>
    <n v="202606"/>
    <n v="51"/>
    <n v="1085442"/>
    <s v="'03814314  "/>
    <s v="'03814314  "/>
    <s v="COL"/>
    <s v="'3343814314756734"/>
    <n v="20260625"/>
    <s v="E20260625126400"/>
    <s v="J18"/>
    <n v="6.18"/>
    <x v="1"/>
    <n v="0"/>
  </r>
  <r>
    <x v="434"/>
    <n v="202606"/>
    <n v="51"/>
    <n v="1085442"/>
    <s v="'03814314  "/>
    <s v="'03814314  "/>
    <s v="CPC"/>
    <s v="'3343814314756734"/>
    <n v="20260625"/>
    <s v="E20260625126400"/>
    <s v="   "/>
    <n v="6.18"/>
    <x v="2"/>
    <n v="0"/>
  </r>
  <r>
    <x v="435"/>
    <n v="202606"/>
    <n v="51"/>
    <n v="1085442"/>
    <s v="'03814314  "/>
    <s v="'03814314  "/>
    <s v="ENV"/>
    <s v="'                "/>
    <n v="20260625"/>
    <s v="E20260625126401"/>
    <s v="J18"/>
    <n v="2.2000000000000002"/>
    <x v="1"/>
    <n v="4.67"/>
  </r>
  <r>
    <x v="435"/>
    <n v="202606"/>
    <n v="51"/>
    <n v="1085442"/>
    <s v="'03814314  "/>
    <s v="'03814314  "/>
    <s v="COL"/>
    <s v="'7543814314756701"/>
    <n v="20260625"/>
    <s v="E20260625126401"/>
    <s v="J18"/>
    <n v="2.2000000000000002"/>
    <x v="1"/>
    <n v="0"/>
  </r>
  <r>
    <x v="435"/>
    <n v="202606"/>
    <n v="51"/>
    <n v="1085442"/>
    <s v="'03814314  "/>
    <s v="'03814314  "/>
    <s v="CPC"/>
    <s v="'7543814314756701"/>
    <n v="20260625"/>
    <s v="E20260625126401"/>
    <s v="   "/>
    <n v="2.2000000000000002"/>
    <x v="2"/>
    <n v="0"/>
  </r>
  <r>
    <x v="436"/>
    <n v="202606"/>
    <n v="51"/>
    <n v="1085442"/>
    <s v="'03814314  "/>
    <s v="'03814314  "/>
    <s v="ENV"/>
    <s v="'                "/>
    <n v="20260625"/>
    <s v="E20260625126402"/>
    <s v="J18"/>
    <n v="6.3"/>
    <x v="1"/>
    <n v="5.71"/>
  </r>
  <r>
    <x v="436"/>
    <n v="202606"/>
    <n v="51"/>
    <n v="1085442"/>
    <s v="'03814314  "/>
    <s v="'03814314  "/>
    <s v="COL"/>
    <s v="'7543814314756760"/>
    <n v="20260625"/>
    <s v="E20260625126402"/>
    <s v="J18"/>
    <n v="6.3"/>
    <x v="1"/>
    <n v="0"/>
  </r>
  <r>
    <x v="436"/>
    <n v="202606"/>
    <n v="51"/>
    <n v="1085442"/>
    <s v="'03814314  "/>
    <s v="'03814314  "/>
    <s v="CPC"/>
    <s v="'7543814314756760"/>
    <n v="20260625"/>
    <s v="E20260625126402"/>
    <s v="   "/>
    <n v="6.3"/>
    <x v="2"/>
    <n v="0"/>
  </r>
  <r>
    <x v="437"/>
    <n v="202606"/>
    <n v="51"/>
    <n v="1085442"/>
    <s v="'03814314  "/>
    <s v="'03814314  "/>
    <s v="ENV"/>
    <s v="'                "/>
    <n v="20260625"/>
    <s v="E20260625126404"/>
    <s v="J18"/>
    <n v="3"/>
    <x v="1"/>
    <n v="4.67"/>
  </r>
  <r>
    <x v="437"/>
    <n v="202606"/>
    <n v="51"/>
    <n v="1085442"/>
    <s v="'03814314  "/>
    <s v="'03814314  "/>
    <s v="COL"/>
    <s v="'7843814314756657"/>
    <n v="20260625"/>
    <s v="E20260625126404"/>
    <s v="J18"/>
    <n v="3"/>
    <x v="1"/>
    <n v="0"/>
  </r>
  <r>
    <x v="437"/>
    <n v="202606"/>
    <n v="51"/>
    <n v="1085442"/>
    <s v="'03814314  "/>
    <s v="'03814314  "/>
    <s v="CPC"/>
    <s v="'7843814314756657"/>
    <n v="20260625"/>
    <s v="E20260625126404"/>
    <s v="   "/>
    <n v="3"/>
    <x v="2"/>
    <n v="0"/>
  </r>
  <r>
    <x v="438"/>
    <n v="202606"/>
    <n v="51"/>
    <n v="1085442"/>
    <s v="'03814314  "/>
    <s v="'03814314  "/>
    <s v="ENV"/>
    <s v="'                "/>
    <n v="20260625"/>
    <s v="E20260625126405"/>
    <s v="J18"/>
    <n v="2.2000000000000002"/>
    <x v="1"/>
    <n v="4.67"/>
  </r>
  <r>
    <x v="438"/>
    <n v="202606"/>
    <n v="51"/>
    <n v="1085442"/>
    <s v="'03814314  "/>
    <s v="'03814314  "/>
    <s v="COL"/>
    <s v="'7543814314756684"/>
    <n v="20260625"/>
    <s v="E20260625126405"/>
    <s v="J18"/>
    <n v="2.2000000000000002"/>
    <x v="1"/>
    <n v="0"/>
  </r>
  <r>
    <x v="438"/>
    <n v="202606"/>
    <n v="51"/>
    <n v="1085442"/>
    <s v="'03814314  "/>
    <s v="'03814314  "/>
    <s v="CPC"/>
    <s v="'7543814314756684"/>
    <n v="20260625"/>
    <s v="E20260625126405"/>
    <s v="   "/>
    <n v="2.2000000000000002"/>
    <x v="2"/>
    <n v="0"/>
  </r>
  <r>
    <x v="439"/>
    <n v="202606"/>
    <n v="51"/>
    <n v="1085442"/>
    <s v="'03814314  "/>
    <s v="'03814314  "/>
    <s v="ENV"/>
    <s v="'                "/>
    <n v="20260625"/>
    <s v="E20260625126406"/>
    <s v="J18"/>
    <n v="2.9"/>
    <x v="1"/>
    <n v="4.67"/>
  </r>
  <r>
    <x v="439"/>
    <n v="202606"/>
    <n v="51"/>
    <n v="1085442"/>
    <s v="'03814314  "/>
    <s v="'03814314  "/>
    <s v="COL"/>
    <s v="'5743814314756711"/>
    <n v="20260625"/>
    <s v="E20260625126406"/>
    <s v="J18"/>
    <n v="2.9"/>
    <x v="1"/>
    <n v="0"/>
  </r>
  <r>
    <x v="439"/>
    <n v="202606"/>
    <n v="51"/>
    <n v="1085442"/>
    <s v="'03814314  "/>
    <s v="'03814314  "/>
    <s v="CPC"/>
    <s v="'5743814314756711"/>
    <n v="20260625"/>
    <s v="E20260625126406"/>
    <s v="   "/>
    <n v="2.9"/>
    <x v="2"/>
    <n v="0"/>
  </r>
  <r>
    <x v="440"/>
    <n v="202606"/>
    <n v="51"/>
    <n v="1085442"/>
    <s v="'03814314  "/>
    <s v="'03814314  "/>
    <s v="ENV"/>
    <s v="'                "/>
    <n v="20260625"/>
    <s v="E20260625126407"/>
    <s v="J18"/>
    <n v="3.01"/>
    <x v="1"/>
    <n v="4.93"/>
  </r>
  <r>
    <x v="440"/>
    <n v="202606"/>
    <n v="51"/>
    <n v="1085442"/>
    <s v="'03814314  "/>
    <s v="'03814314  "/>
    <s v="COL"/>
    <s v="'6243814314756693"/>
    <n v="20260625"/>
    <s v="E20260625126407"/>
    <s v="J18"/>
    <n v="3.01"/>
    <x v="1"/>
    <n v="0"/>
  </r>
  <r>
    <x v="440"/>
    <n v="202606"/>
    <n v="51"/>
    <n v="1085442"/>
    <s v="'03814314  "/>
    <s v="'03814314  "/>
    <s v="CPC"/>
    <s v="'6243814314756693"/>
    <n v="20260625"/>
    <s v="E20260625126407"/>
    <s v="   "/>
    <n v="3.01"/>
    <x v="2"/>
    <n v="0"/>
  </r>
  <r>
    <x v="441"/>
    <n v="202606"/>
    <n v="51"/>
    <n v="1085442"/>
    <s v="'03814314  "/>
    <s v="'03814314  "/>
    <s v="ENV"/>
    <s v="'                "/>
    <n v="20260625"/>
    <s v="E20260625126408"/>
    <s v="J18"/>
    <n v="0.8"/>
    <x v="1"/>
    <n v="4.1500000000000004"/>
  </r>
  <r>
    <x v="441"/>
    <n v="202606"/>
    <n v="51"/>
    <n v="1085442"/>
    <s v="'03814314  "/>
    <s v="'03814314  "/>
    <s v="COL"/>
    <s v="'9524024014087290"/>
    <n v="20260625"/>
    <s v="E20260625126408"/>
    <s v="J18"/>
    <n v="0.8"/>
    <x v="1"/>
    <n v="0"/>
  </r>
  <r>
    <x v="441"/>
    <n v="202606"/>
    <n v="51"/>
    <n v="1085442"/>
    <s v="'03814314  "/>
    <s v="'03814314  "/>
    <s v="CPC"/>
    <s v="'9524024014087290"/>
    <n v="20260625"/>
    <s v="E20260625126408"/>
    <s v="   "/>
    <n v="0.8"/>
    <x v="2"/>
    <n v="0"/>
  </r>
  <r>
    <x v="442"/>
    <n v="202606"/>
    <n v="51"/>
    <n v="1085442"/>
    <s v="'03814314  "/>
    <s v="'03814314  "/>
    <s v="ENV"/>
    <s v="'                "/>
    <n v="20260625"/>
    <s v="E20260625126409"/>
    <s v="J18"/>
    <n v="3.8"/>
    <x v="1"/>
    <n v="4.93"/>
  </r>
  <r>
    <x v="442"/>
    <n v="202606"/>
    <n v="51"/>
    <n v="1085442"/>
    <s v="'03814314  "/>
    <s v="'03814314  "/>
    <s v="COL"/>
    <s v="'7343814314756834"/>
    <n v="20260625"/>
    <s v="E20260625126409"/>
    <s v="J18"/>
    <n v="3.8"/>
    <x v="1"/>
    <n v="0"/>
  </r>
  <r>
    <x v="442"/>
    <n v="202606"/>
    <n v="51"/>
    <n v="1085442"/>
    <s v="'03814314  "/>
    <s v="'03814314  "/>
    <s v="CPC"/>
    <s v="'7343814314756834"/>
    <n v="20260625"/>
    <s v="E20260625126409"/>
    <s v="   "/>
    <n v="3.8"/>
    <x v="2"/>
    <n v="0"/>
  </r>
  <r>
    <x v="443"/>
    <n v="202606"/>
    <n v="51"/>
    <n v="1085442"/>
    <s v="'03814314  "/>
    <s v="'03814314  "/>
    <s v="ENV"/>
    <s v="'                "/>
    <n v="20260625"/>
    <s v="E20260625126411"/>
    <s v="J18"/>
    <n v="0.8"/>
    <x v="1"/>
    <n v="4.1500000000000004"/>
  </r>
  <r>
    <x v="443"/>
    <n v="202606"/>
    <n v="51"/>
    <n v="1085442"/>
    <s v="'03814314  "/>
    <s v="'03814314  "/>
    <s v="COL"/>
    <s v="'7543814314755822"/>
    <n v="20260625"/>
    <s v="E20260625126411"/>
    <s v="J18"/>
    <n v="0.8"/>
    <x v="1"/>
    <n v="0"/>
  </r>
  <r>
    <x v="443"/>
    <n v="202606"/>
    <n v="51"/>
    <n v="1085442"/>
    <s v="'03814314  "/>
    <s v="'03814314  "/>
    <s v="CPC"/>
    <s v="'7543814314755822"/>
    <n v="20260625"/>
    <s v="E20260625126411"/>
    <s v="   "/>
    <n v="0.8"/>
    <x v="2"/>
    <n v="0"/>
  </r>
  <r>
    <x v="444"/>
    <n v="202606"/>
    <n v="51"/>
    <n v="1085442"/>
    <s v="'03814314  "/>
    <s v="'03814314  "/>
    <s v="ENV"/>
    <s v="'                "/>
    <n v="20260625"/>
    <s v="E20260625126412"/>
    <s v="J18"/>
    <n v="0.8"/>
    <x v="1"/>
    <n v="4.1500000000000004"/>
  </r>
  <r>
    <x v="444"/>
    <n v="202606"/>
    <n v="51"/>
    <n v="1085442"/>
    <s v="'03814314  "/>
    <s v="'03814314  "/>
    <s v="COL"/>
    <s v="'9443814314756452"/>
    <n v="20260625"/>
    <s v="E20260625126412"/>
    <s v="J18"/>
    <n v="0.8"/>
    <x v="1"/>
    <n v="0"/>
  </r>
  <r>
    <x v="444"/>
    <n v="202606"/>
    <n v="51"/>
    <n v="1085442"/>
    <s v="'03814314  "/>
    <s v="'03814314  "/>
    <s v="CPC"/>
    <s v="'9443814314756452"/>
    <n v="20260625"/>
    <s v="E20260625126412"/>
    <s v="   "/>
    <n v="0.8"/>
    <x v="2"/>
    <n v="0"/>
  </r>
  <r>
    <x v="445"/>
    <n v="202606"/>
    <n v="51"/>
    <n v="1085442"/>
    <s v="'03814314  "/>
    <s v="'03814314  "/>
    <s v="ENV"/>
    <s v="'                "/>
    <n v="20260625"/>
    <s v="E20260625126413"/>
    <s v="J18"/>
    <n v="2.67"/>
    <x v="1"/>
    <n v="4.67"/>
  </r>
  <r>
    <x v="445"/>
    <n v="202606"/>
    <n v="51"/>
    <n v="1085442"/>
    <s v="'03814314  "/>
    <s v="'03814314  "/>
    <s v="COL"/>
    <s v="'7643814314756122"/>
    <n v="20260625"/>
    <s v="E20260625126413"/>
    <s v="J18"/>
    <n v="2.67"/>
    <x v="1"/>
    <n v="0"/>
  </r>
  <r>
    <x v="445"/>
    <n v="202606"/>
    <n v="51"/>
    <n v="1085442"/>
    <s v="'03814314  "/>
    <s v="'03814314  "/>
    <s v="CPC"/>
    <s v="'7643814314756122"/>
    <n v="20260625"/>
    <s v="E20260625126413"/>
    <s v="   "/>
    <n v="2.67"/>
    <x v="2"/>
    <n v="0"/>
  </r>
  <r>
    <x v="446"/>
    <n v="202606"/>
    <n v="51"/>
    <n v="1085442"/>
    <s v="'03814314  "/>
    <s v="'03814314  "/>
    <s v="ENV"/>
    <s v="'                "/>
    <n v="20260625"/>
    <s v="E20260625126414"/>
    <s v="J18"/>
    <n v="3.8"/>
    <x v="1"/>
    <n v="4.93"/>
  </r>
  <r>
    <x v="446"/>
    <n v="202606"/>
    <n v="51"/>
    <n v="1085442"/>
    <s v="'03814314  "/>
    <s v="'03814314  "/>
    <s v="COL"/>
    <s v="'2943814314756795"/>
    <n v="20260625"/>
    <s v="E20260625126414"/>
    <s v="J18"/>
    <n v="3.8"/>
    <x v="1"/>
    <n v="0"/>
  </r>
  <r>
    <x v="446"/>
    <n v="202606"/>
    <n v="51"/>
    <n v="1085442"/>
    <s v="'03814314  "/>
    <s v="'03814314  "/>
    <s v="CPC"/>
    <s v="'2943814314756795"/>
    <n v="20260625"/>
    <s v="E20260625126414"/>
    <s v="   "/>
    <n v="3.8"/>
    <x v="2"/>
    <n v="0"/>
  </r>
  <r>
    <x v="447"/>
    <n v="202606"/>
    <n v="51"/>
    <n v="1085442"/>
    <s v="'03814314  "/>
    <s v="'03814314  "/>
    <s v="ENV"/>
    <s v="'                "/>
    <n v="20260625"/>
    <s v="E20260625126416"/>
    <s v="J18"/>
    <n v="40.25"/>
    <x v="1"/>
    <n v="14.55"/>
  </r>
  <r>
    <x v="447"/>
    <n v="202606"/>
    <n v="51"/>
    <n v="1085442"/>
    <s v="'03814314  "/>
    <s v="'03814314  "/>
    <s v="COL"/>
    <s v="'4943814314756572"/>
    <n v="20260625"/>
    <s v="E20260625126416"/>
    <s v="J18"/>
    <n v="18.87"/>
    <x v="1"/>
    <n v="0"/>
  </r>
  <r>
    <x v="447"/>
    <n v="202606"/>
    <n v="51"/>
    <n v="1085442"/>
    <s v="'03814314  "/>
    <s v="'03814314  "/>
    <s v="CPC"/>
    <s v="'4943814314756572"/>
    <n v="20260625"/>
    <s v="E20260625126416"/>
    <s v="   "/>
    <n v="18.87"/>
    <x v="2"/>
    <n v="0"/>
  </r>
  <r>
    <x v="447"/>
    <n v="202606"/>
    <n v="51"/>
    <n v="1085442"/>
    <s v="'03814314  "/>
    <s v="'03814314  "/>
    <s v="COL"/>
    <s v="'4943814314756589"/>
    <n v="20260625"/>
    <s v="E20260625126416"/>
    <s v="J18"/>
    <n v="21.38"/>
    <x v="1"/>
    <n v="0"/>
  </r>
  <r>
    <x v="447"/>
    <n v="202606"/>
    <n v="51"/>
    <n v="1085442"/>
    <s v="'03814314  "/>
    <s v="'03814314  "/>
    <s v="CPC"/>
    <s v="'4943814314756589"/>
    <n v="20260625"/>
    <s v="E20260625126416"/>
    <s v="   "/>
    <n v="21.38"/>
    <x v="2"/>
    <n v="0"/>
  </r>
  <r>
    <x v="447"/>
    <n v="202606"/>
    <n v="51"/>
    <n v="1085442"/>
    <s v="'03814314  "/>
    <s v="'03814314  "/>
    <s v="CPC"/>
    <s v="'4943814314756589"/>
    <n v="20260625"/>
    <s v="E20260625126416"/>
    <s v="   "/>
    <n v="21.38"/>
    <x v="3"/>
    <n v="1"/>
  </r>
  <r>
    <x v="448"/>
    <n v="202606"/>
    <n v="51"/>
    <n v="1085442"/>
    <s v="'03814314  "/>
    <s v="'03814314  "/>
    <s v="ENV"/>
    <s v="'                "/>
    <n v="20260625"/>
    <s v="E20260625126417"/>
    <s v="J18"/>
    <n v="12.02"/>
    <x v="1"/>
    <n v="7.27"/>
  </r>
  <r>
    <x v="448"/>
    <n v="202606"/>
    <n v="51"/>
    <n v="1085442"/>
    <s v="'03814314  "/>
    <s v="'03814314  "/>
    <s v="COL"/>
    <s v="'9343814314756829"/>
    <n v="20260625"/>
    <s v="E20260625126417"/>
    <s v="J18"/>
    <n v="12.02"/>
    <x v="1"/>
    <n v="0"/>
  </r>
  <r>
    <x v="448"/>
    <n v="202606"/>
    <n v="51"/>
    <n v="1085442"/>
    <s v="'03814314  "/>
    <s v="'03814314  "/>
    <s v="CPC"/>
    <s v="'9343814314756829"/>
    <n v="20260625"/>
    <s v="E20260625126417"/>
    <s v="   "/>
    <n v="12.02"/>
    <x v="2"/>
    <n v="0"/>
  </r>
  <r>
    <x v="449"/>
    <n v="202606"/>
    <n v="51"/>
    <n v="1085442"/>
    <s v="'03814314  "/>
    <s v="'03814314  "/>
    <s v="ENV"/>
    <s v="'                "/>
    <n v="20260625"/>
    <s v="E20260625126418"/>
    <s v="J18"/>
    <n v="63.4"/>
    <x v="1"/>
    <n v="20.53"/>
  </r>
  <r>
    <x v="449"/>
    <n v="202606"/>
    <n v="51"/>
    <n v="1085442"/>
    <s v="'03814314  "/>
    <s v="'03814314  "/>
    <s v="COL"/>
    <s v="'7543814314756914"/>
    <n v="20260625"/>
    <s v="E20260625126418"/>
    <s v="J18"/>
    <n v="17.100000000000001"/>
    <x v="1"/>
    <n v="0"/>
  </r>
  <r>
    <x v="449"/>
    <n v="202606"/>
    <n v="51"/>
    <n v="1085442"/>
    <s v="'03814314  "/>
    <s v="'03814314  "/>
    <s v="CPC"/>
    <s v="'7543814314756914"/>
    <n v="20260625"/>
    <s v="E20260625126418"/>
    <s v="   "/>
    <n v="17.100000000000001"/>
    <x v="2"/>
    <n v="0"/>
  </r>
  <r>
    <x v="449"/>
    <n v="202606"/>
    <n v="51"/>
    <n v="1085442"/>
    <s v="'03814314  "/>
    <s v="'03814314  "/>
    <s v="COL"/>
    <s v="'7543814314756925"/>
    <n v="20260625"/>
    <s v="E20260625126418"/>
    <s v="J18"/>
    <n v="17.100000000000001"/>
    <x v="1"/>
    <n v="0"/>
  </r>
  <r>
    <x v="449"/>
    <n v="202606"/>
    <n v="51"/>
    <n v="1085442"/>
    <s v="'03814314  "/>
    <s v="'03814314  "/>
    <s v="CPC"/>
    <s v="'7543814314756925"/>
    <n v="20260625"/>
    <s v="E20260625126418"/>
    <s v="   "/>
    <n v="17.100000000000001"/>
    <x v="2"/>
    <n v="0"/>
  </r>
  <r>
    <x v="449"/>
    <n v="202606"/>
    <n v="51"/>
    <n v="1085442"/>
    <s v="'03814314  "/>
    <s v="'03814314  "/>
    <s v="CPC"/>
    <s v="'7543814314756925"/>
    <n v="20260625"/>
    <s v="E20260625126418"/>
    <s v="   "/>
    <n v="17.100000000000001"/>
    <x v="3"/>
    <n v="1"/>
  </r>
  <r>
    <x v="449"/>
    <n v="202606"/>
    <n v="51"/>
    <n v="1085442"/>
    <s v="'03814314  "/>
    <s v="'03814314  "/>
    <s v="COL"/>
    <s v="'7543814314756937"/>
    <n v="20260625"/>
    <s v="E20260625126418"/>
    <s v="J18"/>
    <n v="17.100000000000001"/>
    <x v="1"/>
    <n v="0"/>
  </r>
  <r>
    <x v="449"/>
    <n v="202606"/>
    <n v="51"/>
    <n v="1085442"/>
    <s v="'03814314  "/>
    <s v="'03814314  "/>
    <s v="CPC"/>
    <s v="'7543814314756937"/>
    <n v="20260625"/>
    <s v="E20260625126418"/>
    <s v="   "/>
    <n v="17.100000000000001"/>
    <x v="2"/>
    <n v="0"/>
  </r>
  <r>
    <x v="449"/>
    <n v="202606"/>
    <n v="51"/>
    <n v="1085442"/>
    <s v="'03814314  "/>
    <s v="'03814314  "/>
    <s v="CPC"/>
    <s v="'7543814314756937"/>
    <n v="20260625"/>
    <s v="E20260625126418"/>
    <s v="   "/>
    <n v="17.100000000000001"/>
    <x v="3"/>
    <n v="1"/>
  </r>
  <r>
    <x v="449"/>
    <n v="202606"/>
    <n v="51"/>
    <n v="1085442"/>
    <s v="'03814314  "/>
    <s v="'03814314  "/>
    <s v="COL"/>
    <s v="'7543814314756943"/>
    <n v="20260625"/>
    <s v="E20260625126418"/>
    <s v="J18"/>
    <n v="12.1"/>
    <x v="1"/>
    <n v="0"/>
  </r>
  <r>
    <x v="449"/>
    <n v="202606"/>
    <n v="51"/>
    <n v="1085442"/>
    <s v="'03814314  "/>
    <s v="'03814314  "/>
    <s v="CPC"/>
    <s v="'7543814314756943"/>
    <n v="20260625"/>
    <s v="E20260625126418"/>
    <s v="   "/>
    <n v="12.1"/>
    <x v="2"/>
    <n v="0"/>
  </r>
  <r>
    <x v="449"/>
    <n v="202606"/>
    <n v="51"/>
    <n v="1085442"/>
    <s v="'03814314  "/>
    <s v="'03814314  "/>
    <s v="CPC"/>
    <s v="'7543814314756943"/>
    <n v="20260625"/>
    <s v="E20260625126418"/>
    <s v="   "/>
    <n v="12.1"/>
    <x v="3"/>
    <n v="1"/>
  </r>
  <r>
    <x v="450"/>
    <n v="202606"/>
    <n v="51"/>
    <n v="1085442"/>
    <s v="'03814314  "/>
    <s v="'03814314  "/>
    <s v="ENV"/>
    <s v="'                "/>
    <n v="20260625"/>
    <s v="E20260625126419"/>
    <s v="J18"/>
    <n v="13"/>
    <x v="1"/>
    <n v="7.27"/>
  </r>
  <r>
    <x v="450"/>
    <n v="202606"/>
    <n v="51"/>
    <n v="1085442"/>
    <s v="'03814314  "/>
    <s v="'03814314  "/>
    <s v="COL"/>
    <s v="'9343814314756864"/>
    <n v="20260625"/>
    <s v="E20260625126419"/>
    <s v="J18"/>
    <n v="13"/>
    <x v="1"/>
    <n v="0"/>
  </r>
  <r>
    <x v="450"/>
    <n v="202606"/>
    <n v="51"/>
    <n v="1085442"/>
    <s v="'03814314  "/>
    <s v="'03814314  "/>
    <s v="CPC"/>
    <s v="'9343814314756864"/>
    <n v="20260625"/>
    <s v="E20260625126419"/>
    <s v="   "/>
    <n v="13"/>
    <x v="2"/>
    <n v="0"/>
  </r>
  <r>
    <x v="451"/>
    <n v="202606"/>
    <n v="51"/>
    <n v="1085442"/>
    <s v="'03814314  "/>
    <s v="'03814314  "/>
    <s v="ENV"/>
    <s v="'                "/>
    <n v="20260625"/>
    <s v="E20260625126420"/>
    <s v="J18"/>
    <n v="10.4"/>
    <x v="1"/>
    <n v="6.75"/>
  </r>
  <r>
    <x v="451"/>
    <n v="202606"/>
    <n v="51"/>
    <n v="1085442"/>
    <s v="'03814314  "/>
    <s v="'03814314  "/>
    <s v="COL"/>
    <s v="'9343814314756858"/>
    <n v="20260625"/>
    <s v="E20260625126420"/>
    <s v="J18"/>
    <n v="10.4"/>
    <x v="1"/>
    <n v="0"/>
  </r>
  <r>
    <x v="451"/>
    <n v="202606"/>
    <n v="51"/>
    <n v="1085442"/>
    <s v="'03814314  "/>
    <s v="'03814314  "/>
    <s v="CPC"/>
    <s v="'9343814314756858"/>
    <n v="20260625"/>
    <s v="E20260625126420"/>
    <s v="   "/>
    <n v="10.4"/>
    <x v="2"/>
    <n v="0"/>
  </r>
  <r>
    <x v="452"/>
    <n v="202606"/>
    <n v="51"/>
    <n v="1085442"/>
    <s v="'03814314  "/>
    <s v="'03814314  "/>
    <s v="ENV"/>
    <s v="'                "/>
    <n v="20260625"/>
    <s v="E20260625126421"/>
    <s v="J18"/>
    <n v="6.1"/>
    <x v="1"/>
    <n v="5.71"/>
  </r>
  <r>
    <x v="452"/>
    <n v="202606"/>
    <n v="51"/>
    <n v="1085442"/>
    <s v="'03814314  "/>
    <s v="'03814314  "/>
    <s v="COL"/>
    <s v="'3143814314756752"/>
    <n v="20260625"/>
    <s v="E20260625126421"/>
    <s v="J18"/>
    <n v="6.1"/>
    <x v="1"/>
    <n v="0"/>
  </r>
  <r>
    <x v="452"/>
    <n v="202606"/>
    <n v="51"/>
    <n v="1085442"/>
    <s v="'03814314  "/>
    <s v="'03814314  "/>
    <s v="CPC"/>
    <s v="'3143814314756752"/>
    <n v="20260625"/>
    <s v="E20260625126421"/>
    <s v="   "/>
    <n v="6.1"/>
    <x v="2"/>
    <n v="0"/>
  </r>
  <r>
    <x v="453"/>
    <n v="202606"/>
    <n v="51"/>
    <n v="1085442"/>
    <s v="'03814314  "/>
    <s v="'03814314  "/>
    <s v="ENV"/>
    <s v="'                "/>
    <n v="20260625"/>
    <s v="E20260625126423"/>
    <s v="J18"/>
    <n v="5"/>
    <x v="1"/>
    <n v="5.19"/>
  </r>
  <r>
    <x v="453"/>
    <n v="202606"/>
    <n v="51"/>
    <n v="1085442"/>
    <s v="'03814314  "/>
    <s v="'03814314  "/>
    <s v="COL"/>
    <s v="'7543814314756661"/>
    <n v="20260625"/>
    <s v="E20260625126423"/>
    <s v="J18"/>
    <n v="5"/>
    <x v="1"/>
    <n v="0"/>
  </r>
  <r>
    <x v="453"/>
    <n v="202606"/>
    <n v="51"/>
    <n v="1085442"/>
    <s v="'03814314  "/>
    <s v="'03814314  "/>
    <s v="CPC"/>
    <s v="'7543814314756661"/>
    <n v="20260625"/>
    <s v="E20260625126423"/>
    <s v="   "/>
    <n v="5"/>
    <x v="2"/>
    <n v="0"/>
  </r>
  <r>
    <x v="454"/>
    <n v="202606"/>
    <n v="51"/>
    <n v="1085442"/>
    <s v="'03814314  "/>
    <s v="'03814314  "/>
    <s v="ENV"/>
    <s v="'                "/>
    <n v="20260625"/>
    <s v="E20260625126424"/>
    <s v="J18"/>
    <n v="7.21"/>
    <x v="1"/>
    <n v="5.97"/>
  </r>
  <r>
    <x v="454"/>
    <n v="202606"/>
    <n v="51"/>
    <n v="1085442"/>
    <s v="'03814314  "/>
    <s v="'03814314  "/>
    <s v="COL"/>
    <s v="'3543814314756676"/>
    <n v="20260625"/>
    <s v="E20260625126424"/>
    <s v="J18"/>
    <n v="4.2"/>
    <x v="1"/>
    <n v="0"/>
  </r>
  <r>
    <x v="454"/>
    <n v="202606"/>
    <n v="51"/>
    <n v="1085442"/>
    <s v="'03814314  "/>
    <s v="'03814314  "/>
    <s v="CPC"/>
    <s v="'3543814314756676"/>
    <n v="20260625"/>
    <s v="E20260625126424"/>
    <s v="   "/>
    <n v="4.2"/>
    <x v="2"/>
    <n v="0"/>
  </r>
  <r>
    <x v="454"/>
    <n v="202606"/>
    <n v="51"/>
    <n v="1085442"/>
    <s v="'03814314  "/>
    <s v="'03814314  "/>
    <s v="COL"/>
    <s v="'3543814314756906"/>
    <n v="20260625"/>
    <s v="E20260625126424"/>
    <s v="J18"/>
    <n v="3.01"/>
    <x v="1"/>
    <n v="0"/>
  </r>
  <r>
    <x v="454"/>
    <n v="202606"/>
    <n v="51"/>
    <n v="1085442"/>
    <s v="'03814314  "/>
    <s v="'03814314  "/>
    <s v="CPC"/>
    <s v="'3543814314756906"/>
    <n v="20260625"/>
    <s v="E20260625126424"/>
    <s v="   "/>
    <n v="3.01"/>
    <x v="2"/>
    <n v="0"/>
  </r>
  <r>
    <x v="454"/>
    <n v="202606"/>
    <n v="51"/>
    <n v="1085442"/>
    <s v="'03814314  "/>
    <s v="'03814314  "/>
    <s v="CPC"/>
    <s v="'3543814314756906"/>
    <n v="20260625"/>
    <s v="E20260625126424"/>
    <s v="   "/>
    <n v="3.01"/>
    <x v="3"/>
    <n v="1"/>
  </r>
  <r>
    <x v="455"/>
    <n v="202606"/>
    <n v="51"/>
    <n v="1085442"/>
    <s v="'03814314  "/>
    <s v="'03814314  "/>
    <s v="ENV"/>
    <s v="'                "/>
    <n v="20260625"/>
    <s v="E20260625126425"/>
    <s v="J18"/>
    <n v="2.9"/>
    <x v="1"/>
    <n v="4.67"/>
  </r>
  <r>
    <x v="455"/>
    <n v="202606"/>
    <n v="51"/>
    <n v="1085442"/>
    <s v="'03814314  "/>
    <s v="'03814314  "/>
    <s v="COL"/>
    <s v="'7143814314756564"/>
    <n v="20260625"/>
    <s v="E20260625126425"/>
    <s v="J18"/>
    <n v="2.9"/>
    <x v="1"/>
    <n v="0"/>
  </r>
  <r>
    <x v="455"/>
    <n v="202606"/>
    <n v="51"/>
    <n v="1085442"/>
    <s v="'03814314  "/>
    <s v="'03814314  "/>
    <s v="CPC"/>
    <s v="'7143814314756564"/>
    <n v="20260625"/>
    <s v="E20260625126425"/>
    <s v="   "/>
    <n v="2.9"/>
    <x v="2"/>
    <n v="0"/>
  </r>
  <r>
    <x v="456"/>
    <n v="202606"/>
    <n v="51"/>
    <n v="1085442"/>
    <s v="'03814314  "/>
    <s v="'03814314  "/>
    <s v="ENV"/>
    <s v="'                "/>
    <n v="20260625"/>
    <s v="E20260625126426"/>
    <s v="J18"/>
    <n v="3.8"/>
    <x v="1"/>
    <n v="4.93"/>
  </r>
  <r>
    <x v="456"/>
    <n v="202606"/>
    <n v="51"/>
    <n v="1085442"/>
    <s v="'03814314  "/>
    <s v="'03814314  "/>
    <s v="COL"/>
    <s v="'7543814314756782"/>
    <n v="20260625"/>
    <s v="E20260625126426"/>
    <s v="J18"/>
    <n v="3.8"/>
    <x v="1"/>
    <n v="0"/>
  </r>
  <r>
    <x v="456"/>
    <n v="202606"/>
    <n v="51"/>
    <n v="1085442"/>
    <s v="'03814314  "/>
    <s v="'03814314  "/>
    <s v="CPC"/>
    <s v="'7543814314756782"/>
    <n v="20260625"/>
    <s v="E20260625126426"/>
    <s v="   "/>
    <n v="3.8"/>
    <x v="2"/>
    <n v="0"/>
  </r>
  <r>
    <x v="457"/>
    <n v="202606"/>
    <n v="51"/>
    <n v="1085442"/>
    <s v="'03814314  "/>
    <s v="'03814314  "/>
    <s v="ENV"/>
    <s v="'                "/>
    <n v="20260625"/>
    <s v="E20260625126427"/>
    <s v="J18"/>
    <n v="5.85"/>
    <x v="1"/>
    <n v="5.45"/>
  </r>
  <r>
    <x v="457"/>
    <n v="202606"/>
    <n v="51"/>
    <n v="1085442"/>
    <s v="'03814314  "/>
    <s v="'03814314  "/>
    <s v="COL"/>
    <s v="'6943814314756770"/>
    <n v="20260625"/>
    <s v="E20260625126427"/>
    <s v="J18"/>
    <n v="5.85"/>
    <x v="1"/>
    <n v="0"/>
  </r>
  <r>
    <x v="457"/>
    <n v="202606"/>
    <n v="51"/>
    <n v="1085442"/>
    <s v="'03814314  "/>
    <s v="'03814314  "/>
    <s v="CPC"/>
    <s v="'6943814314756770"/>
    <n v="20260625"/>
    <s v="E20260625126427"/>
    <s v="   "/>
    <n v="5.85"/>
    <x v="2"/>
    <n v="0"/>
  </r>
  <r>
    <x v="458"/>
    <n v="202606"/>
    <n v="51"/>
    <n v="1085442"/>
    <s v="'03814314  "/>
    <s v="'03814314  "/>
    <s v="ENV"/>
    <s v="'                "/>
    <n v="20260625"/>
    <s v="E20260625126428"/>
    <s v="J18"/>
    <n v="2.9"/>
    <x v="1"/>
    <n v="4.67"/>
  </r>
  <r>
    <x v="458"/>
    <n v="202606"/>
    <n v="51"/>
    <n v="1085442"/>
    <s v="'03814314  "/>
    <s v="'03814314  "/>
    <s v="COL"/>
    <s v="'2443814314756552"/>
    <n v="20260625"/>
    <s v="E20260625126428"/>
    <s v="J18"/>
    <n v="2.9"/>
    <x v="1"/>
    <n v="0"/>
  </r>
  <r>
    <x v="458"/>
    <n v="202606"/>
    <n v="51"/>
    <n v="1085442"/>
    <s v="'03814314  "/>
    <s v="'03814314  "/>
    <s v="CPC"/>
    <s v="'2443814314756552"/>
    <n v="20260625"/>
    <s v="E20260625126428"/>
    <s v="   "/>
    <n v="2.9"/>
    <x v="2"/>
    <n v="0"/>
  </r>
  <r>
    <x v="459"/>
    <n v="202606"/>
    <n v="51"/>
    <n v="1085442"/>
    <s v="'03814314  "/>
    <s v="'03814314  "/>
    <s v="ENV"/>
    <s v="'                "/>
    <n v="20260625"/>
    <s v="E20260625220562"/>
    <s v="J18"/>
    <n v="10.37"/>
    <x v="1"/>
    <n v="6.75"/>
  </r>
  <r>
    <x v="459"/>
    <n v="202606"/>
    <n v="51"/>
    <n v="1085442"/>
    <s v="'03814314  "/>
    <s v="'03814314  "/>
    <s v="COL"/>
    <s v="'6743814314756880"/>
    <n v="20260625"/>
    <s v="E20260625220562"/>
    <s v="J18"/>
    <n v="1.17"/>
    <x v="1"/>
    <n v="0"/>
  </r>
  <r>
    <x v="459"/>
    <n v="202606"/>
    <n v="51"/>
    <n v="1085442"/>
    <s v="'03814314  "/>
    <s v="'03814314  "/>
    <s v="CPC"/>
    <s v="'6743814314756880"/>
    <n v="20260625"/>
    <s v="E20260625220562"/>
    <s v="   "/>
    <n v="1.17"/>
    <x v="2"/>
    <n v="0"/>
  </r>
  <r>
    <x v="459"/>
    <n v="202606"/>
    <n v="51"/>
    <n v="1085442"/>
    <s v="'03814314  "/>
    <s v="'03814314  "/>
    <s v="COL"/>
    <s v="'6743814314756896"/>
    <n v="20260625"/>
    <s v="E20260625220562"/>
    <s v="J18"/>
    <n v="9.1999999999999993"/>
    <x v="1"/>
    <n v="0"/>
  </r>
  <r>
    <x v="459"/>
    <n v="202606"/>
    <n v="51"/>
    <n v="1085442"/>
    <s v="'03814314  "/>
    <s v="'03814314  "/>
    <s v="CPC"/>
    <s v="'6743814314756896"/>
    <n v="20260625"/>
    <s v="E20260625220562"/>
    <s v="   "/>
    <n v="9.1999999999999993"/>
    <x v="2"/>
    <n v="0"/>
  </r>
  <r>
    <x v="459"/>
    <n v="202606"/>
    <n v="51"/>
    <n v="1085442"/>
    <s v="'03814314  "/>
    <s v="'03814314  "/>
    <s v="CPC"/>
    <s v="'6743814314756896"/>
    <n v="20260625"/>
    <s v="E20260625220562"/>
    <s v="   "/>
    <n v="9.1999999999999993"/>
    <x v="3"/>
    <n v="1"/>
  </r>
  <r>
    <x v="460"/>
    <n v="202606"/>
    <n v="51"/>
    <n v="1085442"/>
    <s v="'03814314  "/>
    <s v="'03814314  "/>
    <s v="ENV"/>
    <s v="'                "/>
    <n v="20260625"/>
    <s v="E20260625220563"/>
    <s v="J18"/>
    <n v="6.9"/>
    <x v="1"/>
    <n v="5.71"/>
  </r>
  <r>
    <x v="460"/>
    <n v="202606"/>
    <n v="51"/>
    <n v="1085442"/>
    <s v="'03814314  "/>
    <s v="'03814314  "/>
    <s v="COL"/>
    <s v="'5943814314756624"/>
    <n v="20260625"/>
    <s v="E20260625220563"/>
    <s v="J18"/>
    <n v="6.9"/>
    <x v="1"/>
    <n v="0"/>
  </r>
  <r>
    <x v="460"/>
    <n v="202606"/>
    <n v="51"/>
    <n v="1085442"/>
    <s v="'03814314  "/>
    <s v="'03814314  "/>
    <s v="CPC"/>
    <s v="'5943814314756624"/>
    <n v="20260625"/>
    <s v="E20260625220563"/>
    <s v="   "/>
    <n v="6.9"/>
    <x v="2"/>
    <n v="0"/>
  </r>
  <r>
    <x v="461"/>
    <n v="202606"/>
    <n v="51"/>
    <n v="1085442"/>
    <s v="'03814314  "/>
    <s v="'03814314  "/>
    <s v="ENV"/>
    <s v="'                "/>
    <n v="20260625"/>
    <s v="E20260625220564"/>
    <s v="J18"/>
    <n v="3.5"/>
    <x v="1"/>
    <n v="4.93"/>
  </r>
  <r>
    <x v="461"/>
    <n v="202606"/>
    <n v="51"/>
    <n v="1085442"/>
    <s v="'03814314  "/>
    <s v="'03814314  "/>
    <s v="COL"/>
    <s v="'7543814314756610"/>
    <n v="20260625"/>
    <s v="E20260625220564"/>
    <s v="J18"/>
    <n v="3.5"/>
    <x v="1"/>
    <n v="0"/>
  </r>
  <r>
    <x v="461"/>
    <n v="202606"/>
    <n v="51"/>
    <n v="1085442"/>
    <s v="'03814314  "/>
    <s v="'03814314  "/>
    <s v="CPC"/>
    <s v="'7543814314756610"/>
    <n v="20260625"/>
    <s v="E20260625220564"/>
    <s v="   "/>
    <n v="3.5"/>
    <x v="2"/>
    <n v="0"/>
  </r>
  <r>
    <x v="462"/>
    <n v="202606"/>
    <n v="51"/>
    <n v="1085442"/>
    <s v="'03814314  "/>
    <s v="'03814314  "/>
    <s v="ENV"/>
    <s v="'                "/>
    <n v="20260625"/>
    <s v="E20260625220565"/>
    <s v="J18"/>
    <n v="3.6"/>
    <x v="1"/>
    <n v="4.93"/>
  </r>
  <r>
    <x v="462"/>
    <n v="202606"/>
    <n v="51"/>
    <n v="1085442"/>
    <s v="'03814314  "/>
    <s v="'03814314  "/>
    <s v="COL"/>
    <s v="'7543814314756800"/>
    <n v="20260625"/>
    <s v="E20260625220565"/>
    <s v="J18"/>
    <n v="3.6"/>
    <x v="1"/>
    <n v="0"/>
  </r>
  <r>
    <x v="462"/>
    <n v="202606"/>
    <n v="51"/>
    <n v="1085442"/>
    <s v="'03814314  "/>
    <s v="'03814314  "/>
    <s v="CPC"/>
    <s v="'7543814314756800"/>
    <n v="20260625"/>
    <s v="E20260625220565"/>
    <s v="   "/>
    <n v="3.6"/>
    <x v="2"/>
    <n v="0"/>
  </r>
  <r>
    <x v="463"/>
    <n v="202606"/>
    <n v="51"/>
    <n v="1085442"/>
    <s v="'03814314  "/>
    <s v="'03814314  "/>
    <s v="ENV"/>
    <s v="'                "/>
    <n v="20260625"/>
    <s v="E20260625230435"/>
    <s v="J18"/>
    <n v="4.01"/>
    <x v="1"/>
    <n v="5.19"/>
  </r>
  <r>
    <x v="463"/>
    <n v="202606"/>
    <n v="51"/>
    <n v="1085442"/>
    <s v="'03814314  "/>
    <s v="'03814314  "/>
    <s v="COL"/>
    <s v="'6743814314756746"/>
    <n v="20260625"/>
    <s v="E20260625230435"/>
    <s v="J18"/>
    <n v="4.01"/>
    <x v="1"/>
    <n v="0"/>
  </r>
  <r>
    <x v="463"/>
    <n v="202606"/>
    <n v="51"/>
    <n v="1085442"/>
    <s v="'03814314  "/>
    <s v="'03814314  "/>
    <s v="CPC"/>
    <s v="'6743814314756746"/>
    <n v="20260625"/>
    <s v="E20260625230435"/>
    <s v="   "/>
    <n v="4.01"/>
    <x v="2"/>
    <n v="0"/>
  </r>
  <r>
    <x v="464"/>
    <n v="202606"/>
    <n v="51"/>
    <n v="1085442"/>
    <s v="'03814314  "/>
    <s v="'03814314  "/>
    <s v="ENV"/>
    <s v="'                "/>
    <n v="20260626"/>
    <s v="E20260626115542"/>
    <s v="J18"/>
    <n v="7.04"/>
    <x v="1"/>
    <n v="5.97"/>
  </r>
  <r>
    <x v="464"/>
    <n v="202606"/>
    <n v="51"/>
    <n v="1085442"/>
    <s v="'03814314  "/>
    <s v="'03814314  "/>
    <s v="CPE"/>
    <s v="'                "/>
    <n v="20260626"/>
    <s v="E20260626115542"/>
    <s v="   "/>
    <n v="0"/>
    <x v="6"/>
    <n v="0"/>
  </r>
  <r>
    <x v="464"/>
    <n v="202606"/>
    <n v="51"/>
    <n v="1085442"/>
    <s v="'03814314  "/>
    <s v="'03814314  "/>
    <s v="COL"/>
    <s v="'4943814314757105"/>
    <n v="20260626"/>
    <s v="E20260626115542"/>
    <s v="J18"/>
    <n v="3.2"/>
    <x v="1"/>
    <n v="0"/>
  </r>
  <r>
    <x v="464"/>
    <n v="202606"/>
    <n v="51"/>
    <n v="1085442"/>
    <s v="'03814314  "/>
    <s v="'03814314  "/>
    <s v="CPC"/>
    <s v="'4943814314757105"/>
    <n v="20260626"/>
    <s v="E20260626115542"/>
    <s v="   "/>
    <n v="3.2"/>
    <x v="2"/>
    <n v="0"/>
  </r>
  <r>
    <x v="464"/>
    <n v="202606"/>
    <n v="51"/>
    <n v="1085442"/>
    <s v="'03814314  "/>
    <s v="'03814314  "/>
    <s v="COL"/>
    <s v="'4943814314757192"/>
    <n v="20260626"/>
    <s v="E20260626115542"/>
    <s v="J18"/>
    <n v="3.84"/>
    <x v="1"/>
    <n v="0"/>
  </r>
  <r>
    <x v="464"/>
    <n v="202606"/>
    <n v="51"/>
    <n v="1085442"/>
    <s v="'03814314  "/>
    <s v="'03814314  "/>
    <s v="CPC"/>
    <s v="'4943814314757192"/>
    <n v="20260626"/>
    <s v="E20260626115542"/>
    <s v="   "/>
    <n v="3.84"/>
    <x v="2"/>
    <n v="0"/>
  </r>
  <r>
    <x v="464"/>
    <n v="202606"/>
    <n v="51"/>
    <n v="1085442"/>
    <s v="'03814314  "/>
    <s v="'03814314  "/>
    <s v="CPC"/>
    <s v="'4943814314757192"/>
    <n v="20260626"/>
    <s v="E20260626115542"/>
    <s v="   "/>
    <n v="3.84"/>
    <x v="3"/>
    <n v="1"/>
  </r>
  <r>
    <x v="465"/>
    <n v="202606"/>
    <n v="51"/>
    <n v="1085442"/>
    <s v="'03814314  "/>
    <s v="'03814314  "/>
    <s v="ENV"/>
    <s v="'                "/>
    <n v="20260626"/>
    <s v="E20260626115551"/>
    <s v="J18"/>
    <n v="6.7"/>
    <x v="1"/>
    <n v="5.71"/>
  </r>
  <r>
    <x v="465"/>
    <n v="202606"/>
    <n v="51"/>
    <n v="1085442"/>
    <s v="'03814314  "/>
    <s v="'03814314  "/>
    <s v="COL"/>
    <s v="'4443814314756956"/>
    <n v="20260626"/>
    <s v="E20260626115551"/>
    <s v="J18"/>
    <n v="6.7"/>
    <x v="1"/>
    <n v="0"/>
  </r>
  <r>
    <x v="465"/>
    <n v="202606"/>
    <n v="51"/>
    <n v="1085442"/>
    <s v="'03814314  "/>
    <s v="'03814314  "/>
    <s v="CPC"/>
    <s v="'4443814314756956"/>
    <n v="20260626"/>
    <s v="E20260626115551"/>
    <s v="   "/>
    <n v="6.7"/>
    <x v="2"/>
    <n v="0"/>
  </r>
  <r>
    <x v="466"/>
    <n v="202606"/>
    <n v="51"/>
    <n v="1085442"/>
    <s v="'03814314  "/>
    <s v="'03814314  "/>
    <s v="ENV"/>
    <s v="'                "/>
    <n v="20260626"/>
    <s v="E20260626115552"/>
    <s v="J18"/>
    <n v="21.62"/>
    <x v="1"/>
    <n v="9.61"/>
  </r>
  <r>
    <x v="466"/>
    <n v="202606"/>
    <n v="51"/>
    <n v="1085442"/>
    <s v="'03814314  "/>
    <s v="'03814314  "/>
    <s v="CPE"/>
    <s v="'                "/>
    <n v="20260626"/>
    <s v="E20260626115552"/>
    <s v="   "/>
    <n v="0"/>
    <x v="6"/>
    <n v="0"/>
  </r>
  <r>
    <x v="466"/>
    <n v="202606"/>
    <n v="51"/>
    <n v="1085442"/>
    <s v="'03814314  "/>
    <s v="'03814314  "/>
    <s v="COL"/>
    <s v="'3043814314757179"/>
    <n v="20260626"/>
    <s v="E20260626115552"/>
    <s v="J18"/>
    <n v="9.6"/>
    <x v="1"/>
    <n v="0"/>
  </r>
  <r>
    <x v="466"/>
    <n v="202606"/>
    <n v="51"/>
    <n v="1085442"/>
    <s v="'03814314  "/>
    <s v="'03814314  "/>
    <s v="CPC"/>
    <s v="'3043814314757179"/>
    <n v="20260626"/>
    <s v="E20260626115552"/>
    <s v="   "/>
    <n v="9.6"/>
    <x v="2"/>
    <n v="0"/>
  </r>
  <r>
    <x v="466"/>
    <n v="202606"/>
    <n v="51"/>
    <n v="1085442"/>
    <s v="'03814314  "/>
    <s v="'03814314  "/>
    <s v="COL"/>
    <s v="'3043814314757185"/>
    <n v="20260626"/>
    <s v="E20260626115552"/>
    <s v="J18"/>
    <n v="12.02"/>
    <x v="1"/>
    <n v="0"/>
  </r>
  <r>
    <x v="466"/>
    <n v="202606"/>
    <n v="51"/>
    <n v="1085442"/>
    <s v="'03814314  "/>
    <s v="'03814314  "/>
    <s v="CPC"/>
    <s v="'3043814314757185"/>
    <n v="20260626"/>
    <s v="E20260626115552"/>
    <s v="   "/>
    <n v="12.02"/>
    <x v="2"/>
    <n v="0"/>
  </r>
  <r>
    <x v="466"/>
    <n v="202606"/>
    <n v="51"/>
    <n v="1085442"/>
    <s v="'03814314  "/>
    <s v="'03814314  "/>
    <s v="CPC"/>
    <s v="'3043814314757185"/>
    <n v="20260626"/>
    <s v="E20260626115552"/>
    <s v="   "/>
    <n v="12.02"/>
    <x v="3"/>
    <n v="1"/>
  </r>
  <r>
    <x v="467"/>
    <n v="202606"/>
    <n v="51"/>
    <n v="1085442"/>
    <s v="'03814314  "/>
    <s v="'03814314  "/>
    <s v="ENV"/>
    <s v="'                "/>
    <n v="20260626"/>
    <s v="E20260626115553"/>
    <s v="J18"/>
    <n v="12.02"/>
    <x v="1"/>
    <n v="7.27"/>
  </r>
  <r>
    <x v="467"/>
    <n v="202606"/>
    <n v="51"/>
    <n v="1085442"/>
    <s v="'03814314  "/>
    <s v="'03814314  "/>
    <s v="CPE"/>
    <s v="'                "/>
    <n v="20260626"/>
    <s v="E20260626115553"/>
    <s v="   "/>
    <n v="0"/>
    <x v="6"/>
    <n v="0"/>
  </r>
  <r>
    <x v="467"/>
    <n v="202606"/>
    <n v="51"/>
    <n v="1085442"/>
    <s v="'03814314  "/>
    <s v="'03814314  "/>
    <s v="COL"/>
    <s v="'6743814314756723"/>
    <n v="20260626"/>
    <s v="E20260626115553"/>
    <s v="J18"/>
    <n v="12.02"/>
    <x v="1"/>
    <n v="0"/>
  </r>
  <r>
    <x v="467"/>
    <n v="202606"/>
    <n v="51"/>
    <n v="1085442"/>
    <s v="'03814314  "/>
    <s v="'03814314  "/>
    <s v="CPC"/>
    <s v="'6743814314756723"/>
    <n v="20260626"/>
    <s v="E20260626115553"/>
    <s v="   "/>
    <n v="12.02"/>
    <x v="2"/>
    <n v="0"/>
  </r>
  <r>
    <x v="468"/>
    <n v="202606"/>
    <n v="51"/>
    <n v="1085442"/>
    <s v="'03814314  "/>
    <s v="'03814314  "/>
    <s v="ENV"/>
    <s v="'                "/>
    <n v="20260626"/>
    <s v="E20260626269419"/>
    <s v="J18"/>
    <n v="2.9"/>
    <x v="1"/>
    <n v="4.67"/>
  </r>
  <r>
    <x v="468"/>
    <n v="202606"/>
    <n v="51"/>
    <n v="1085442"/>
    <s v="'03814314  "/>
    <s v="'03814314  "/>
    <s v="COL"/>
    <s v="'0643814314757078"/>
    <n v="20260626"/>
    <s v="E20260626269419"/>
    <s v="J18"/>
    <n v="2.9"/>
    <x v="1"/>
    <n v="0"/>
  </r>
  <r>
    <x v="468"/>
    <n v="202606"/>
    <n v="51"/>
    <n v="1085442"/>
    <s v="'03814314  "/>
    <s v="'03814314  "/>
    <s v="CPC"/>
    <s v="'0643814314757078"/>
    <n v="20260626"/>
    <s v="E20260626269419"/>
    <s v="   "/>
    <n v="2.9"/>
    <x v="2"/>
    <n v="0"/>
  </r>
  <r>
    <x v="469"/>
    <n v="202606"/>
    <n v="51"/>
    <n v="1085442"/>
    <s v="'03814314  "/>
    <s v="'03814314  "/>
    <s v="ENV"/>
    <s v="'                "/>
    <n v="20260626"/>
    <s v="E20260626269420"/>
    <s v="J18"/>
    <n v="3.5"/>
    <x v="1"/>
    <n v="4.93"/>
  </r>
  <r>
    <x v="469"/>
    <n v="202606"/>
    <n v="51"/>
    <n v="1085442"/>
    <s v="'03814314  "/>
    <s v="'03814314  "/>
    <s v="COL"/>
    <s v="'2143814314757089"/>
    <n v="20260626"/>
    <s v="E20260626269420"/>
    <s v="J18"/>
    <n v="3.5"/>
    <x v="1"/>
    <n v="0"/>
  </r>
  <r>
    <x v="469"/>
    <n v="202606"/>
    <n v="51"/>
    <n v="1085442"/>
    <s v="'03814314  "/>
    <s v="'03814314  "/>
    <s v="CPC"/>
    <s v="'2143814314757089"/>
    <n v="20260626"/>
    <s v="E20260626269420"/>
    <s v="   "/>
    <n v="3.5"/>
    <x v="2"/>
    <n v="0"/>
  </r>
  <r>
    <x v="470"/>
    <n v="202606"/>
    <n v="51"/>
    <n v="1085442"/>
    <s v="'03814314  "/>
    <s v="'03814314  "/>
    <s v="ENV"/>
    <s v="'                "/>
    <n v="20260626"/>
    <s v="E20260626269421"/>
    <s v="J18"/>
    <n v="2.6"/>
    <x v="1"/>
    <n v="4.67"/>
  </r>
  <r>
    <x v="470"/>
    <n v="202606"/>
    <n v="51"/>
    <n v="1085442"/>
    <s v="'03814314  "/>
    <s v="'03814314  "/>
    <s v="COL"/>
    <s v="'2643814314757125"/>
    <n v="20260626"/>
    <s v="E20260626269421"/>
    <s v="J18"/>
    <n v="2.6"/>
    <x v="1"/>
    <n v="0"/>
  </r>
  <r>
    <x v="470"/>
    <n v="202606"/>
    <n v="51"/>
    <n v="1085442"/>
    <s v="'03814314  "/>
    <s v="'03814314  "/>
    <s v="CPC"/>
    <s v="'2643814314757125"/>
    <n v="20260626"/>
    <s v="E20260626269421"/>
    <s v="   "/>
    <n v="2.6"/>
    <x v="2"/>
    <n v="0"/>
  </r>
  <r>
    <x v="471"/>
    <n v="202606"/>
    <n v="51"/>
    <n v="1085442"/>
    <s v="'03814314  "/>
    <s v="'03814314  "/>
    <s v="ENV"/>
    <s v="'                "/>
    <n v="20260626"/>
    <s v="E20260626269422"/>
    <s v="J18"/>
    <n v="3.01"/>
    <x v="1"/>
    <n v="4.93"/>
  </r>
  <r>
    <x v="471"/>
    <n v="202606"/>
    <n v="51"/>
    <n v="1085442"/>
    <s v="'03814314  "/>
    <s v="'03814314  "/>
    <s v="COL"/>
    <s v="'7743814314757136"/>
    <n v="20260626"/>
    <s v="E20260626269422"/>
    <s v="J18"/>
    <n v="3.01"/>
    <x v="1"/>
    <n v="0"/>
  </r>
  <r>
    <x v="471"/>
    <n v="202606"/>
    <n v="51"/>
    <n v="1085442"/>
    <s v="'03814314  "/>
    <s v="'03814314  "/>
    <s v="CPC"/>
    <s v="'7743814314757136"/>
    <n v="20260626"/>
    <s v="E20260626269422"/>
    <s v="   "/>
    <n v="3.01"/>
    <x v="2"/>
    <n v="0"/>
  </r>
  <r>
    <x v="472"/>
    <n v="202606"/>
    <n v="51"/>
    <n v="1085442"/>
    <s v="'03814314  "/>
    <s v="'03814314  "/>
    <s v="ENV"/>
    <s v="'                "/>
    <n v="20260626"/>
    <s v="E20260626269423"/>
    <s v="J18"/>
    <n v="3.2"/>
    <x v="1"/>
    <n v="4.93"/>
  </r>
  <r>
    <x v="472"/>
    <n v="202606"/>
    <n v="51"/>
    <n v="1085442"/>
    <s v="'03814314  "/>
    <s v="'03814314  "/>
    <s v="COL"/>
    <s v="'7543814314757004"/>
    <n v="20260626"/>
    <s v="E20260626269423"/>
    <s v="J18"/>
    <n v="3.2"/>
    <x v="1"/>
    <n v="0"/>
  </r>
  <r>
    <x v="472"/>
    <n v="202606"/>
    <n v="51"/>
    <n v="1085442"/>
    <s v="'03814314  "/>
    <s v="'03814314  "/>
    <s v="CPC"/>
    <s v="'7543814314757004"/>
    <n v="20260626"/>
    <s v="E20260626269423"/>
    <s v="   "/>
    <n v="3.2"/>
    <x v="2"/>
    <n v="0"/>
  </r>
  <r>
    <x v="473"/>
    <n v="202606"/>
    <n v="51"/>
    <n v="1085442"/>
    <s v="'03814314  "/>
    <s v="'03814314  "/>
    <s v="ENV"/>
    <s v="'                "/>
    <n v="20260626"/>
    <s v="E20260626269424"/>
    <s v="J18"/>
    <n v="25.05"/>
    <x v="1"/>
    <n v="10.65"/>
  </r>
  <r>
    <x v="473"/>
    <n v="202606"/>
    <n v="51"/>
    <n v="1085442"/>
    <s v="'03814314  "/>
    <s v="'03814314  "/>
    <s v="COL"/>
    <s v="'1143814314757152"/>
    <n v="20260626"/>
    <s v="E20260626269424"/>
    <s v="J18"/>
    <n v="5.85"/>
    <x v="1"/>
    <n v="0"/>
  </r>
  <r>
    <x v="473"/>
    <n v="202606"/>
    <n v="51"/>
    <n v="1085442"/>
    <s v="'03814314  "/>
    <s v="'03814314  "/>
    <s v="CPC"/>
    <s v="'1143814314757152"/>
    <n v="20260626"/>
    <s v="E20260626269424"/>
    <s v="   "/>
    <n v="5.85"/>
    <x v="2"/>
    <n v="0"/>
  </r>
  <r>
    <x v="473"/>
    <n v="202606"/>
    <n v="51"/>
    <n v="1085442"/>
    <s v="'03814314  "/>
    <s v="'03814314  "/>
    <s v="COL"/>
    <s v="'1143814314757169"/>
    <n v="20260626"/>
    <s v="E20260626269424"/>
    <s v="J18"/>
    <n v="19.2"/>
    <x v="1"/>
    <n v="0"/>
  </r>
  <r>
    <x v="473"/>
    <n v="202606"/>
    <n v="51"/>
    <n v="1085442"/>
    <s v="'03814314  "/>
    <s v="'03814314  "/>
    <s v="CPC"/>
    <s v="'1143814314757169"/>
    <n v="20260626"/>
    <s v="E20260626269424"/>
    <s v="   "/>
    <n v="19.2"/>
    <x v="2"/>
    <n v="0"/>
  </r>
  <r>
    <x v="473"/>
    <n v="202606"/>
    <n v="51"/>
    <n v="1085442"/>
    <s v="'03814314  "/>
    <s v="'03814314  "/>
    <s v="CPC"/>
    <s v="'1143814314757169"/>
    <n v="20260626"/>
    <s v="E20260626269424"/>
    <s v="   "/>
    <n v="19.2"/>
    <x v="3"/>
    <n v="1"/>
  </r>
  <r>
    <x v="474"/>
    <n v="202606"/>
    <n v="51"/>
    <n v="1085442"/>
    <s v="'03814314  "/>
    <s v="'03814314  "/>
    <s v="ENV"/>
    <s v="'                "/>
    <n v="20260626"/>
    <s v="E20260626269425"/>
    <s v="J18"/>
    <n v="3.8"/>
    <x v="1"/>
    <n v="4.93"/>
  </r>
  <r>
    <x v="474"/>
    <n v="202606"/>
    <n v="51"/>
    <n v="1085442"/>
    <s v="'03814314  "/>
    <s v="'03814314  "/>
    <s v="COL"/>
    <s v="'9243814314757095"/>
    <n v="20260626"/>
    <s v="E20260626269425"/>
    <s v="J18"/>
    <n v="3.8"/>
    <x v="1"/>
    <n v="0"/>
  </r>
  <r>
    <x v="474"/>
    <n v="202606"/>
    <n v="51"/>
    <n v="1085442"/>
    <s v="'03814314  "/>
    <s v="'03814314  "/>
    <s v="CPC"/>
    <s v="'9243814314757095"/>
    <n v="20260626"/>
    <s v="E20260626269425"/>
    <s v="   "/>
    <n v="3.8"/>
    <x v="2"/>
    <n v="0"/>
  </r>
  <r>
    <x v="475"/>
    <n v="202606"/>
    <n v="51"/>
    <n v="1085442"/>
    <s v="'03814314  "/>
    <s v="'03814314  "/>
    <s v="ENV"/>
    <s v="'                "/>
    <n v="20260626"/>
    <s v="E20260626269426"/>
    <s v="J18"/>
    <n v="3.2"/>
    <x v="1"/>
    <n v="4.93"/>
  </r>
  <r>
    <x v="475"/>
    <n v="202606"/>
    <n v="51"/>
    <n v="1085442"/>
    <s v="'03814314  "/>
    <s v="'03814314  "/>
    <s v="CPE"/>
    <s v="'                "/>
    <n v="20260626"/>
    <s v="E20260626269426"/>
    <s v="   "/>
    <n v="0"/>
    <x v="6"/>
    <n v="0"/>
  </r>
  <r>
    <x v="475"/>
    <n v="202606"/>
    <n v="51"/>
    <n v="1085442"/>
    <s v="'03814314  "/>
    <s v="'03814314  "/>
    <s v="COL"/>
    <s v="'1443814314757119"/>
    <n v="20260626"/>
    <s v="E20260626269426"/>
    <s v="J18"/>
    <n v="3.2"/>
    <x v="1"/>
    <n v="0"/>
  </r>
  <r>
    <x v="475"/>
    <n v="202606"/>
    <n v="51"/>
    <n v="1085442"/>
    <s v="'03814314  "/>
    <s v="'03814314  "/>
    <s v="CPC"/>
    <s v="'1443814314757119"/>
    <n v="20260626"/>
    <s v="E20260626269426"/>
    <s v="   "/>
    <n v="3.2"/>
    <x v="2"/>
    <n v="0"/>
  </r>
  <r>
    <x v="476"/>
    <n v="202606"/>
    <n v="51"/>
    <n v="1085442"/>
    <s v="'03814314  "/>
    <s v="'03814314  "/>
    <s v="ENV"/>
    <s v="'                "/>
    <n v="20260626"/>
    <s v="E20260626269427"/>
    <s v="J18"/>
    <n v="8.5"/>
    <x v="1"/>
    <n v="6.23"/>
  </r>
  <r>
    <x v="476"/>
    <n v="202606"/>
    <n v="51"/>
    <n v="1085442"/>
    <s v="'03814314  "/>
    <s v="'03814314  "/>
    <s v="COL"/>
    <s v="'1343814314756969"/>
    <n v="20260626"/>
    <s v="E20260626269427"/>
    <s v="J18"/>
    <n v="8.5"/>
    <x v="1"/>
    <n v="0"/>
  </r>
  <r>
    <x v="476"/>
    <n v="202606"/>
    <n v="51"/>
    <n v="1085442"/>
    <s v="'03814314  "/>
    <s v="'03814314  "/>
    <s v="CPC"/>
    <s v="'1343814314756969"/>
    <n v="20260626"/>
    <s v="E20260626269427"/>
    <s v="   "/>
    <n v="8.5"/>
    <x v="2"/>
    <n v="0"/>
  </r>
  <r>
    <x v="477"/>
    <n v="202606"/>
    <n v="51"/>
    <n v="1085442"/>
    <s v="'03814314  "/>
    <s v="'03814314  "/>
    <s v="ENV"/>
    <s v="'                "/>
    <n v="20260626"/>
    <s v="E20260626269428"/>
    <s v="J18"/>
    <n v="4.01"/>
    <x v="1"/>
    <n v="5.19"/>
  </r>
  <r>
    <x v="477"/>
    <n v="202606"/>
    <n v="51"/>
    <n v="1085442"/>
    <s v="'03814314  "/>
    <s v="'03814314  "/>
    <s v="COL"/>
    <s v="'3143814314757049"/>
    <n v="20260626"/>
    <s v="E20260626269428"/>
    <s v="J18"/>
    <n v="4.01"/>
    <x v="1"/>
    <n v="0"/>
  </r>
  <r>
    <x v="477"/>
    <n v="202606"/>
    <n v="51"/>
    <n v="1085442"/>
    <s v="'03814314  "/>
    <s v="'03814314  "/>
    <s v="CPC"/>
    <s v="'3143814314757049"/>
    <n v="20260626"/>
    <s v="E20260626269428"/>
    <s v="   "/>
    <n v="4.01"/>
    <x v="2"/>
    <n v="0"/>
  </r>
  <r>
    <x v="478"/>
    <n v="202606"/>
    <n v="51"/>
    <n v="1085442"/>
    <s v="'03814314  "/>
    <s v="'03814314  "/>
    <s v="ENV"/>
    <s v="'                "/>
    <n v="20260626"/>
    <s v="E20260626269429"/>
    <s v="J18"/>
    <n v="18"/>
    <x v="1"/>
    <n v="8.57"/>
  </r>
  <r>
    <x v="478"/>
    <n v="202606"/>
    <n v="51"/>
    <n v="1085442"/>
    <s v="'03814314  "/>
    <s v="'03814314  "/>
    <s v="COL"/>
    <s v="'9543814314756996"/>
    <n v="20260626"/>
    <s v="E20260626269429"/>
    <s v="J18"/>
    <n v="18"/>
    <x v="1"/>
    <n v="0"/>
  </r>
  <r>
    <x v="478"/>
    <n v="202606"/>
    <n v="51"/>
    <n v="1085442"/>
    <s v="'03814314  "/>
    <s v="'03814314  "/>
    <s v="CPC"/>
    <s v="'9543814314756996"/>
    <n v="20260626"/>
    <s v="E20260626269429"/>
    <s v="   "/>
    <n v="18"/>
    <x v="2"/>
    <n v="0"/>
  </r>
  <r>
    <x v="479"/>
    <n v="202606"/>
    <n v="51"/>
    <n v="1085442"/>
    <s v="'03814314  "/>
    <s v="'03814314  "/>
    <s v="ENV"/>
    <s v="'                "/>
    <n v="20260626"/>
    <s v="E20260626269430"/>
    <s v="J18"/>
    <n v="27.2"/>
    <x v="1"/>
    <n v="11.17"/>
  </r>
  <r>
    <x v="479"/>
    <n v="202606"/>
    <n v="51"/>
    <n v="1085442"/>
    <s v="'03814314  "/>
    <s v="'03814314  "/>
    <s v="COL"/>
    <s v="'7543814314757027"/>
    <n v="20260626"/>
    <s v="E20260626269430"/>
    <s v="J18"/>
    <n v="15.1"/>
    <x v="1"/>
    <n v="0"/>
  </r>
  <r>
    <x v="479"/>
    <n v="202606"/>
    <n v="51"/>
    <n v="1085442"/>
    <s v="'03814314  "/>
    <s v="'03814314  "/>
    <s v="CPC"/>
    <s v="'7543814314757027"/>
    <n v="20260626"/>
    <s v="E20260626269430"/>
    <s v="   "/>
    <n v="15.1"/>
    <x v="2"/>
    <n v="0"/>
  </r>
  <r>
    <x v="479"/>
    <n v="202606"/>
    <n v="51"/>
    <n v="1085442"/>
    <s v="'03814314  "/>
    <s v="'03814314  "/>
    <s v="COL"/>
    <s v="'7543814314757033"/>
    <n v="20260626"/>
    <s v="E20260626269430"/>
    <s v="J18"/>
    <n v="12.1"/>
    <x v="1"/>
    <n v="0"/>
  </r>
  <r>
    <x v="479"/>
    <n v="202606"/>
    <n v="51"/>
    <n v="1085442"/>
    <s v="'03814314  "/>
    <s v="'03814314  "/>
    <s v="CPC"/>
    <s v="'7543814314757033"/>
    <n v="20260626"/>
    <s v="E20260626269430"/>
    <s v="   "/>
    <n v="12.1"/>
    <x v="2"/>
    <n v="0"/>
  </r>
  <r>
    <x v="479"/>
    <n v="202606"/>
    <n v="51"/>
    <n v="1085442"/>
    <s v="'03814314  "/>
    <s v="'03814314  "/>
    <s v="CPC"/>
    <s v="'7543814314757033"/>
    <n v="20260626"/>
    <s v="E20260626269430"/>
    <s v="   "/>
    <n v="12.1"/>
    <x v="3"/>
    <n v="1"/>
  </r>
  <r>
    <x v="480"/>
    <n v="202606"/>
    <n v="51"/>
    <n v="1085442"/>
    <s v="'03814314  "/>
    <s v="'03814314  "/>
    <s v="ENV"/>
    <s v="'                "/>
    <n v="20260626"/>
    <s v="E20260626269431"/>
    <s v="J18"/>
    <n v="76.900000000000006"/>
    <x v="1"/>
    <n v="23.91"/>
  </r>
  <r>
    <x v="480"/>
    <n v="202606"/>
    <n v="51"/>
    <n v="1085442"/>
    <s v="'03814314  "/>
    <s v="'03814314  "/>
    <s v="COL"/>
    <s v="'9543814314757201"/>
    <n v="20260626"/>
    <s v="E20260626269431"/>
    <s v="J18"/>
    <n v="9.9"/>
    <x v="1"/>
    <n v="0"/>
  </r>
  <r>
    <x v="480"/>
    <n v="202606"/>
    <n v="51"/>
    <n v="1085442"/>
    <s v="'03814314  "/>
    <s v="'03814314  "/>
    <s v="CPC"/>
    <s v="'9543814314757201"/>
    <n v="20260626"/>
    <s v="E20260626269431"/>
    <s v="   "/>
    <n v="9.9"/>
    <x v="2"/>
    <n v="0"/>
  </r>
  <r>
    <x v="480"/>
    <n v="202606"/>
    <n v="51"/>
    <n v="1085442"/>
    <s v="'03814314  "/>
    <s v="'03814314  "/>
    <s v="COL"/>
    <s v="'9543814314757218"/>
    <n v="20260626"/>
    <s v="E20260626269431"/>
    <s v="J18"/>
    <n v="20.2"/>
    <x v="1"/>
    <n v="0"/>
  </r>
  <r>
    <x v="480"/>
    <n v="202606"/>
    <n v="51"/>
    <n v="1085442"/>
    <s v="'03814314  "/>
    <s v="'03814314  "/>
    <s v="CPC"/>
    <s v="'9543814314757218"/>
    <n v="20260626"/>
    <s v="E20260626269431"/>
    <s v="   "/>
    <n v="20.2"/>
    <x v="2"/>
    <n v="0"/>
  </r>
  <r>
    <x v="480"/>
    <n v="202606"/>
    <n v="51"/>
    <n v="1085442"/>
    <s v="'03814314  "/>
    <s v="'03814314  "/>
    <s v="CPC"/>
    <s v="'9543814314757218"/>
    <n v="20260626"/>
    <s v="E20260626269431"/>
    <s v="   "/>
    <n v="20.2"/>
    <x v="3"/>
    <n v="1"/>
  </r>
  <r>
    <x v="480"/>
    <n v="202606"/>
    <n v="51"/>
    <n v="1085442"/>
    <s v="'03814314  "/>
    <s v="'03814314  "/>
    <s v="COL"/>
    <s v="'9543814314757224"/>
    <n v="20260626"/>
    <s v="E20260626269431"/>
    <s v="J18"/>
    <n v="15.3"/>
    <x v="1"/>
    <n v="0"/>
  </r>
  <r>
    <x v="480"/>
    <n v="202606"/>
    <n v="51"/>
    <n v="1085442"/>
    <s v="'03814314  "/>
    <s v="'03814314  "/>
    <s v="CPC"/>
    <s v="'9543814314757224"/>
    <n v="20260626"/>
    <s v="E20260626269431"/>
    <s v="   "/>
    <n v="15.3"/>
    <x v="2"/>
    <n v="0"/>
  </r>
  <r>
    <x v="480"/>
    <n v="202606"/>
    <n v="51"/>
    <n v="1085442"/>
    <s v="'03814314  "/>
    <s v="'03814314  "/>
    <s v="CPC"/>
    <s v="'9543814314757224"/>
    <n v="20260626"/>
    <s v="E20260626269431"/>
    <s v="   "/>
    <n v="15.3"/>
    <x v="3"/>
    <n v="1"/>
  </r>
  <r>
    <x v="480"/>
    <n v="202606"/>
    <n v="51"/>
    <n v="1085442"/>
    <s v="'03814314  "/>
    <s v="'03814314  "/>
    <s v="COL"/>
    <s v="'9543814314757235"/>
    <n v="20260626"/>
    <s v="E20260626269431"/>
    <s v="J18"/>
    <n v="16.100000000000001"/>
    <x v="1"/>
    <n v="0"/>
  </r>
  <r>
    <x v="480"/>
    <n v="202606"/>
    <n v="51"/>
    <n v="1085442"/>
    <s v="'03814314  "/>
    <s v="'03814314  "/>
    <s v="CPC"/>
    <s v="'9543814314757235"/>
    <n v="20260626"/>
    <s v="E20260626269431"/>
    <s v="   "/>
    <n v="16.100000000000001"/>
    <x v="2"/>
    <n v="0"/>
  </r>
  <r>
    <x v="480"/>
    <n v="202606"/>
    <n v="51"/>
    <n v="1085442"/>
    <s v="'03814314  "/>
    <s v="'03814314  "/>
    <s v="CPC"/>
    <s v="'9543814314757235"/>
    <n v="20260626"/>
    <s v="E20260626269431"/>
    <s v="   "/>
    <n v="16.100000000000001"/>
    <x v="3"/>
    <n v="1"/>
  </r>
  <r>
    <x v="480"/>
    <n v="202606"/>
    <n v="51"/>
    <n v="1085442"/>
    <s v="'03814314  "/>
    <s v="'03814314  "/>
    <s v="COL"/>
    <s v="'9543814314757247"/>
    <n v="20260626"/>
    <s v="E20260626269431"/>
    <s v="J18"/>
    <n v="15.4"/>
    <x v="1"/>
    <n v="0"/>
  </r>
  <r>
    <x v="480"/>
    <n v="202606"/>
    <n v="51"/>
    <n v="1085442"/>
    <s v="'03814314  "/>
    <s v="'03814314  "/>
    <s v="CPC"/>
    <s v="'9543814314757247"/>
    <n v="20260626"/>
    <s v="E20260626269431"/>
    <s v="   "/>
    <n v="15.4"/>
    <x v="2"/>
    <n v="0"/>
  </r>
  <r>
    <x v="480"/>
    <n v="202606"/>
    <n v="51"/>
    <n v="1085442"/>
    <s v="'03814314  "/>
    <s v="'03814314  "/>
    <s v="CPC"/>
    <s v="'9543814314757247"/>
    <n v="20260626"/>
    <s v="E20260626269431"/>
    <s v="   "/>
    <n v="15.4"/>
    <x v="3"/>
    <n v="1"/>
  </r>
  <r>
    <x v="481"/>
    <n v="202606"/>
    <n v="51"/>
    <n v="1085442"/>
    <s v="'03814314  "/>
    <s v="'03814314  "/>
    <s v="ENV"/>
    <s v="'                "/>
    <n v="20260626"/>
    <s v="E20260626269432"/>
    <s v="J18"/>
    <n v="150.51"/>
    <x v="1"/>
    <n v="43.15"/>
  </r>
  <r>
    <x v="481"/>
    <n v="202606"/>
    <n v="51"/>
    <n v="1085442"/>
    <s v="'03814314  "/>
    <s v="'03814314  "/>
    <s v="CPE"/>
    <s v="'                "/>
    <n v="20260626"/>
    <s v="E20260626269432"/>
    <s v="   "/>
    <n v="0"/>
    <x v="5"/>
    <n v="8"/>
  </r>
  <r>
    <x v="481"/>
    <n v="202606"/>
    <n v="51"/>
    <n v="1085442"/>
    <s v="'03814314  "/>
    <s v="'03814314  "/>
    <s v="COL"/>
    <s v="'4543814314757256"/>
    <n v="20260626"/>
    <s v="E20260626269432"/>
    <s v="J18"/>
    <n v="8.6"/>
    <x v="1"/>
    <n v="0"/>
  </r>
  <r>
    <x v="481"/>
    <n v="202606"/>
    <n v="51"/>
    <n v="1085442"/>
    <s v="'03814314  "/>
    <s v="'03814314  "/>
    <s v="CPC"/>
    <s v="'4543814314757256"/>
    <n v="20260626"/>
    <s v="E20260626269432"/>
    <s v="   "/>
    <n v="8.6"/>
    <x v="2"/>
    <n v="0"/>
  </r>
  <r>
    <x v="481"/>
    <n v="202606"/>
    <n v="51"/>
    <n v="1085442"/>
    <s v="'03814314  "/>
    <s v="'03814314  "/>
    <s v="COL"/>
    <s v="'4543814314757262"/>
    <n v="20260626"/>
    <s v="E20260626269432"/>
    <s v="J18"/>
    <n v="8.6"/>
    <x v="1"/>
    <n v="0"/>
  </r>
  <r>
    <x v="481"/>
    <n v="202606"/>
    <n v="51"/>
    <n v="1085442"/>
    <s v="'03814314  "/>
    <s v="'03814314  "/>
    <s v="CPC"/>
    <s v="'4543814314757262"/>
    <n v="20260626"/>
    <s v="E20260626269432"/>
    <s v="   "/>
    <n v="8.6"/>
    <x v="2"/>
    <n v="0"/>
  </r>
  <r>
    <x v="481"/>
    <n v="202606"/>
    <n v="51"/>
    <n v="1085442"/>
    <s v="'03814314  "/>
    <s v="'03814314  "/>
    <s v="CPC"/>
    <s v="'4543814314757262"/>
    <n v="20260626"/>
    <s v="E20260626269432"/>
    <s v="   "/>
    <n v="8.6"/>
    <x v="3"/>
    <n v="1"/>
  </r>
  <r>
    <x v="481"/>
    <n v="202606"/>
    <n v="51"/>
    <n v="1085442"/>
    <s v="'03814314  "/>
    <s v="'03814314  "/>
    <s v="COL"/>
    <s v="'4543814314757279"/>
    <n v="20260626"/>
    <s v="E20260626269432"/>
    <s v="J18"/>
    <n v="78.2"/>
    <x v="1"/>
    <n v="0"/>
  </r>
  <r>
    <x v="481"/>
    <n v="202606"/>
    <n v="51"/>
    <n v="1085442"/>
    <s v="'03814314  "/>
    <s v="'03814314  "/>
    <s v="CPC"/>
    <s v="'4543814314757279"/>
    <n v="20260626"/>
    <s v="E20260626269432"/>
    <s v="   "/>
    <n v="78.2"/>
    <x v="2"/>
    <n v="0"/>
  </r>
  <r>
    <x v="481"/>
    <n v="202606"/>
    <n v="51"/>
    <n v="1085442"/>
    <s v="'03814314  "/>
    <s v="'03814314  "/>
    <s v="CPC"/>
    <s v="'4543814314757279"/>
    <n v="20260626"/>
    <s v="E20260626269432"/>
    <s v="   "/>
    <n v="78.2"/>
    <x v="3"/>
    <n v="1"/>
  </r>
  <r>
    <x v="481"/>
    <n v="202606"/>
    <n v="51"/>
    <n v="1085442"/>
    <s v="'03814314  "/>
    <s v="'03814314  "/>
    <s v="COL"/>
    <s v="'4543814314757285"/>
    <n v="20260626"/>
    <s v="E20260626269432"/>
    <s v="J18"/>
    <n v="8.6"/>
    <x v="1"/>
    <n v="0"/>
  </r>
  <r>
    <x v="481"/>
    <n v="202606"/>
    <n v="51"/>
    <n v="1085442"/>
    <s v="'03814314  "/>
    <s v="'03814314  "/>
    <s v="CPC"/>
    <s v="'4543814314757285"/>
    <n v="20260626"/>
    <s v="E20260626269432"/>
    <s v="   "/>
    <n v="8.6"/>
    <x v="2"/>
    <n v="0"/>
  </r>
  <r>
    <x v="481"/>
    <n v="202606"/>
    <n v="51"/>
    <n v="1085442"/>
    <s v="'03814314  "/>
    <s v="'03814314  "/>
    <s v="CPC"/>
    <s v="'4543814314757285"/>
    <n v="20260626"/>
    <s v="E20260626269432"/>
    <s v="   "/>
    <n v="8.6"/>
    <x v="3"/>
    <n v="1"/>
  </r>
  <r>
    <x v="481"/>
    <n v="202606"/>
    <n v="51"/>
    <n v="1085442"/>
    <s v="'03814314  "/>
    <s v="'03814314  "/>
    <s v="COL"/>
    <s v="'4543814314757291"/>
    <n v="20260626"/>
    <s v="E20260626269432"/>
    <s v="J18"/>
    <n v="8.6"/>
    <x v="1"/>
    <n v="0"/>
  </r>
  <r>
    <x v="481"/>
    <n v="202606"/>
    <n v="51"/>
    <n v="1085442"/>
    <s v="'03814314  "/>
    <s v="'03814314  "/>
    <s v="CPC"/>
    <s v="'4543814314757291"/>
    <n v="20260626"/>
    <s v="E20260626269432"/>
    <s v="   "/>
    <n v="8.6"/>
    <x v="2"/>
    <n v="0"/>
  </r>
  <r>
    <x v="481"/>
    <n v="202606"/>
    <n v="51"/>
    <n v="1085442"/>
    <s v="'03814314  "/>
    <s v="'03814314  "/>
    <s v="CPC"/>
    <s v="'4543814314757291"/>
    <n v="20260626"/>
    <s v="E20260626269432"/>
    <s v="   "/>
    <n v="8.6"/>
    <x v="3"/>
    <n v="1"/>
  </r>
  <r>
    <x v="481"/>
    <n v="202606"/>
    <n v="51"/>
    <n v="1085442"/>
    <s v="'03814314  "/>
    <s v="'03814314  "/>
    <s v="COL"/>
    <s v="'4543814314757302"/>
    <n v="20260626"/>
    <s v="E20260626269432"/>
    <s v="J18"/>
    <n v="3.01"/>
    <x v="1"/>
    <n v="0"/>
  </r>
  <r>
    <x v="481"/>
    <n v="202606"/>
    <n v="51"/>
    <n v="1085442"/>
    <s v="'03814314  "/>
    <s v="'03814314  "/>
    <s v="CPC"/>
    <s v="'4543814314757302"/>
    <n v="20260626"/>
    <s v="E20260626269432"/>
    <s v="   "/>
    <n v="3.01"/>
    <x v="2"/>
    <n v="0"/>
  </r>
  <r>
    <x v="481"/>
    <n v="202606"/>
    <n v="51"/>
    <n v="1085442"/>
    <s v="'03814314  "/>
    <s v="'03814314  "/>
    <s v="CPC"/>
    <s v="'4543814314757302"/>
    <n v="20260626"/>
    <s v="E20260626269432"/>
    <s v="   "/>
    <n v="3.01"/>
    <x v="3"/>
    <n v="1"/>
  </r>
  <r>
    <x v="481"/>
    <n v="202606"/>
    <n v="51"/>
    <n v="1085442"/>
    <s v="'03814314  "/>
    <s v="'03814314  "/>
    <s v="COL"/>
    <s v="'4543814314757319"/>
    <n v="20260626"/>
    <s v="E20260626269432"/>
    <s v="J18"/>
    <n v="9.1"/>
    <x v="1"/>
    <n v="0"/>
  </r>
  <r>
    <x v="481"/>
    <n v="202606"/>
    <n v="51"/>
    <n v="1085442"/>
    <s v="'03814314  "/>
    <s v="'03814314  "/>
    <s v="CPC"/>
    <s v="'4543814314757319"/>
    <n v="20260626"/>
    <s v="E20260626269432"/>
    <s v="   "/>
    <n v="9.1"/>
    <x v="2"/>
    <n v="0"/>
  </r>
  <r>
    <x v="481"/>
    <n v="202606"/>
    <n v="51"/>
    <n v="1085442"/>
    <s v="'03814314  "/>
    <s v="'03814314  "/>
    <s v="CPC"/>
    <s v="'4543814314757319"/>
    <n v="20260626"/>
    <s v="E20260626269432"/>
    <s v="   "/>
    <n v="9.1"/>
    <x v="3"/>
    <n v="1"/>
  </r>
  <r>
    <x v="481"/>
    <n v="202606"/>
    <n v="51"/>
    <n v="1085442"/>
    <s v="'03814314  "/>
    <s v="'03814314  "/>
    <s v="COL"/>
    <s v="'4543814314757325"/>
    <n v="20260626"/>
    <s v="E20260626269432"/>
    <s v="J18"/>
    <n v="8.6"/>
    <x v="1"/>
    <n v="0"/>
  </r>
  <r>
    <x v="481"/>
    <n v="202606"/>
    <n v="51"/>
    <n v="1085442"/>
    <s v="'03814314  "/>
    <s v="'03814314  "/>
    <s v="CPC"/>
    <s v="'4543814314757325"/>
    <n v="20260626"/>
    <s v="E20260626269432"/>
    <s v="   "/>
    <n v="8.6"/>
    <x v="2"/>
    <n v="0"/>
  </r>
  <r>
    <x v="481"/>
    <n v="202606"/>
    <n v="51"/>
    <n v="1085442"/>
    <s v="'03814314  "/>
    <s v="'03814314  "/>
    <s v="CPC"/>
    <s v="'4543814314757325"/>
    <n v="20260626"/>
    <s v="E20260626269432"/>
    <s v="   "/>
    <n v="8.6"/>
    <x v="3"/>
    <n v="1"/>
  </r>
  <r>
    <x v="481"/>
    <n v="202606"/>
    <n v="51"/>
    <n v="1085442"/>
    <s v="'03814314  "/>
    <s v="'03814314  "/>
    <s v="COL"/>
    <s v="'4543814314757331"/>
    <n v="20260626"/>
    <s v="E20260626269432"/>
    <s v="J18"/>
    <n v="8.6"/>
    <x v="1"/>
    <n v="0"/>
  </r>
  <r>
    <x v="481"/>
    <n v="202606"/>
    <n v="51"/>
    <n v="1085442"/>
    <s v="'03814314  "/>
    <s v="'03814314  "/>
    <s v="CPC"/>
    <s v="'4543814314757331"/>
    <n v="20260626"/>
    <s v="E20260626269432"/>
    <s v="   "/>
    <n v="8.6"/>
    <x v="2"/>
    <n v="0"/>
  </r>
  <r>
    <x v="481"/>
    <n v="202606"/>
    <n v="51"/>
    <n v="1085442"/>
    <s v="'03814314  "/>
    <s v="'03814314  "/>
    <s v="CPC"/>
    <s v="'4543814314757331"/>
    <n v="20260626"/>
    <s v="E20260626269432"/>
    <s v="   "/>
    <n v="8.6"/>
    <x v="3"/>
    <n v="1"/>
  </r>
  <r>
    <x v="481"/>
    <n v="202606"/>
    <n v="51"/>
    <n v="1085442"/>
    <s v="'03814314  "/>
    <s v="'03814314  "/>
    <s v="COL"/>
    <s v="'4543814314757348"/>
    <n v="20260626"/>
    <s v="E20260626269432"/>
    <s v="J18"/>
    <n v="8.6"/>
    <x v="1"/>
    <n v="0"/>
  </r>
  <r>
    <x v="481"/>
    <n v="202606"/>
    <n v="51"/>
    <n v="1085442"/>
    <s v="'03814314  "/>
    <s v="'03814314  "/>
    <s v="CPC"/>
    <s v="'4543814314757348"/>
    <n v="20260626"/>
    <s v="E20260626269432"/>
    <s v="   "/>
    <n v="8.6"/>
    <x v="2"/>
    <n v="0"/>
  </r>
  <r>
    <x v="481"/>
    <n v="202606"/>
    <n v="51"/>
    <n v="1085442"/>
    <s v="'03814314  "/>
    <s v="'03814314  "/>
    <s v="CPC"/>
    <s v="'4543814314757348"/>
    <n v="20260626"/>
    <s v="E20260626269432"/>
    <s v="   "/>
    <n v="8.6"/>
    <x v="3"/>
    <n v="1"/>
  </r>
  <r>
    <x v="482"/>
    <n v="202606"/>
    <n v="51"/>
    <n v="1085442"/>
    <s v="'03814314  "/>
    <s v="'03814314  "/>
    <s v="ENV"/>
    <s v="'                "/>
    <n v="20260626"/>
    <s v="E20260626269434"/>
    <s v="J18"/>
    <n v="6.35"/>
    <x v="1"/>
    <n v="5.71"/>
  </r>
  <r>
    <x v="482"/>
    <n v="202606"/>
    <n v="51"/>
    <n v="1085442"/>
    <s v="'03814314  "/>
    <s v="'03814314  "/>
    <s v="COL"/>
    <s v="'4443814314757052"/>
    <n v="20260626"/>
    <s v="E20260626269434"/>
    <s v="J18"/>
    <n v="6.35"/>
    <x v="1"/>
    <n v="0"/>
  </r>
  <r>
    <x v="482"/>
    <n v="202606"/>
    <n v="51"/>
    <n v="1085442"/>
    <s v="'03814314  "/>
    <s v="'03814314  "/>
    <s v="CPC"/>
    <s v="'4443814314757052"/>
    <n v="20260626"/>
    <s v="E20260626269434"/>
    <s v="   "/>
    <n v="6.35"/>
    <x v="2"/>
    <n v="0"/>
  </r>
  <r>
    <x v="483"/>
    <n v="202606"/>
    <n v="51"/>
    <n v="1085442"/>
    <s v="'03814314  "/>
    <s v="'03814314  "/>
    <s v="ENV"/>
    <s v="'                "/>
    <n v="20260626"/>
    <s v="E20260626269435"/>
    <s v="J18"/>
    <n v="12.4"/>
    <x v="1"/>
    <n v="7.27"/>
  </r>
  <r>
    <x v="483"/>
    <n v="202606"/>
    <n v="51"/>
    <n v="1085442"/>
    <s v="'03814314  "/>
    <s v="'03814314  "/>
    <s v="COL"/>
    <s v="'3443814314756973"/>
    <n v="20260626"/>
    <s v="E20260626269435"/>
    <s v="J18"/>
    <n v="8.6999999999999993"/>
    <x v="1"/>
    <n v="0"/>
  </r>
  <r>
    <x v="483"/>
    <n v="202606"/>
    <n v="51"/>
    <n v="1085442"/>
    <s v="'03814314  "/>
    <s v="'03814314  "/>
    <s v="CPC"/>
    <s v="'3443814314756973"/>
    <n v="20260626"/>
    <s v="E20260626269435"/>
    <s v="   "/>
    <n v="8.6999999999999993"/>
    <x v="2"/>
    <n v="0"/>
  </r>
  <r>
    <x v="483"/>
    <n v="202606"/>
    <n v="51"/>
    <n v="1085442"/>
    <s v="'03814314  "/>
    <s v="'03814314  "/>
    <s v="COL"/>
    <s v="'3443814314756980"/>
    <n v="20260626"/>
    <s v="E20260626269435"/>
    <s v="J18"/>
    <n v="3.7"/>
    <x v="1"/>
    <n v="0"/>
  </r>
  <r>
    <x v="483"/>
    <n v="202606"/>
    <n v="51"/>
    <n v="1085442"/>
    <s v="'03814314  "/>
    <s v="'03814314  "/>
    <s v="CPC"/>
    <s v="'3443814314756980"/>
    <n v="20260626"/>
    <s v="E20260626269435"/>
    <s v="   "/>
    <n v="3.7"/>
    <x v="2"/>
    <n v="0"/>
  </r>
  <r>
    <x v="483"/>
    <n v="202606"/>
    <n v="51"/>
    <n v="1085442"/>
    <s v="'03814314  "/>
    <s v="'03814314  "/>
    <s v="CPC"/>
    <s v="'3443814314756980"/>
    <n v="20260626"/>
    <s v="E20260626269435"/>
    <s v="   "/>
    <n v="3.7"/>
    <x v="3"/>
    <n v="1"/>
  </r>
  <r>
    <x v="484"/>
    <n v="202606"/>
    <n v="51"/>
    <n v="1085442"/>
    <s v="'03814314  "/>
    <s v="'03814314  "/>
    <s v="ENV"/>
    <s v="'                "/>
    <n v="20260626"/>
    <s v="E20260626334305"/>
    <s v="J18"/>
    <n v="4.01"/>
    <x v="1"/>
    <n v="5.19"/>
  </r>
  <r>
    <x v="484"/>
    <n v="202606"/>
    <n v="51"/>
    <n v="1085442"/>
    <s v="'03814314  "/>
    <s v="'03814314  "/>
    <s v="COL"/>
    <s v="'1343814314757013"/>
    <n v="20260626"/>
    <s v="E20260626334305"/>
    <s v="J18"/>
    <n v="4.01"/>
    <x v="1"/>
    <n v="0"/>
  </r>
  <r>
    <x v="484"/>
    <n v="202606"/>
    <n v="51"/>
    <n v="1085442"/>
    <s v="'03814314  "/>
    <s v="'03814314  "/>
    <s v="CPC"/>
    <s v="'1343814314757013"/>
    <n v="20260626"/>
    <s v="E20260626334305"/>
    <s v="   "/>
    <n v="4.01"/>
    <x v="2"/>
    <n v="0"/>
  </r>
  <r>
    <x v="485"/>
    <n v="202606"/>
    <n v="51"/>
    <n v="1085442"/>
    <s v="'03814314  "/>
    <s v="'03814314  "/>
    <s v="ENV"/>
    <s v="'                "/>
    <n v="20260627"/>
    <s v="E20260627002480"/>
    <s v="J18"/>
    <n v="6.7"/>
    <x v="1"/>
    <n v="5.71"/>
  </r>
  <r>
    <x v="485"/>
    <n v="202606"/>
    <n v="51"/>
    <n v="1085442"/>
    <s v="'03814314  "/>
    <s v="'03814314  "/>
    <s v="COL"/>
    <s v="'4420234018568091"/>
    <n v="20260627"/>
    <s v="E20260627002480"/>
    <s v="J18"/>
    <n v="6.7"/>
    <x v="1"/>
    <n v="0"/>
  </r>
  <r>
    <x v="485"/>
    <n v="202606"/>
    <n v="51"/>
    <n v="1085442"/>
    <s v="'03814314  "/>
    <s v="'03814314  "/>
    <s v="CPC"/>
    <s v="'4420234018568091"/>
    <n v="20260627"/>
    <s v="E20260627002480"/>
    <s v="   "/>
    <n v="6.7"/>
    <x v="2"/>
    <n v="0"/>
  </r>
  <r>
    <x v="486"/>
    <n v="202606"/>
    <n v="51"/>
    <n v="1085442"/>
    <s v="'03814314  "/>
    <s v="'03814314  "/>
    <s v="ENV"/>
    <s v="'                "/>
    <n v="20260629"/>
    <s v="E20260629134003"/>
    <s v="J18"/>
    <n v="33.9"/>
    <x v="1"/>
    <n v="12.73"/>
  </r>
  <r>
    <x v="486"/>
    <n v="202606"/>
    <n v="51"/>
    <n v="1085442"/>
    <s v="'03814314  "/>
    <s v="'03814314  "/>
    <s v="COL"/>
    <s v="'9443814314757469"/>
    <n v="20260629"/>
    <s v="E20260629134003"/>
    <s v="J18"/>
    <n v="21.1"/>
    <x v="1"/>
    <n v="0"/>
  </r>
  <r>
    <x v="486"/>
    <n v="202606"/>
    <n v="51"/>
    <n v="1085442"/>
    <s v="'03814314  "/>
    <s v="'03814314  "/>
    <s v="CPC"/>
    <s v="'9443814314757469"/>
    <n v="20260629"/>
    <s v="E20260629134003"/>
    <s v="   "/>
    <n v="21.1"/>
    <x v="2"/>
    <n v="0"/>
  </r>
  <r>
    <x v="486"/>
    <n v="202606"/>
    <n v="51"/>
    <n v="1085442"/>
    <s v="'03814314  "/>
    <s v="'03814314  "/>
    <s v="COL"/>
    <s v="'9443814314757475"/>
    <n v="20260629"/>
    <s v="E20260629134003"/>
    <s v="J18"/>
    <n v="12.8"/>
    <x v="1"/>
    <n v="0"/>
  </r>
  <r>
    <x v="486"/>
    <n v="202606"/>
    <n v="51"/>
    <n v="1085442"/>
    <s v="'03814314  "/>
    <s v="'03814314  "/>
    <s v="CPC"/>
    <s v="'9443814314757475"/>
    <n v="20260629"/>
    <s v="E20260629134003"/>
    <s v="   "/>
    <n v="12.8"/>
    <x v="2"/>
    <n v="0"/>
  </r>
  <r>
    <x v="486"/>
    <n v="202606"/>
    <n v="51"/>
    <n v="1085442"/>
    <s v="'03814314  "/>
    <s v="'03814314  "/>
    <s v="CPC"/>
    <s v="'9443814314757475"/>
    <n v="20260629"/>
    <s v="E20260629134003"/>
    <s v="   "/>
    <n v="12.8"/>
    <x v="3"/>
    <n v="1"/>
  </r>
  <r>
    <x v="487"/>
    <n v="202606"/>
    <n v="51"/>
    <n v="1085442"/>
    <s v="'03814314  "/>
    <s v="'03814314  "/>
    <s v="ENV"/>
    <s v="'                "/>
    <n v="20260629"/>
    <s v="E20260629134004"/>
    <s v="J18"/>
    <n v="35"/>
    <x v="1"/>
    <n v="12.99"/>
  </r>
  <r>
    <x v="487"/>
    <n v="202606"/>
    <n v="51"/>
    <n v="1085442"/>
    <s v="'03814314  "/>
    <s v="'03814314  "/>
    <s v="COL"/>
    <s v="'9343814314757484"/>
    <n v="20260629"/>
    <s v="E20260629134004"/>
    <s v="J18"/>
    <n v="14.7"/>
    <x v="1"/>
    <n v="0"/>
  </r>
  <r>
    <x v="487"/>
    <n v="202606"/>
    <n v="51"/>
    <n v="1085442"/>
    <s v="'03814314  "/>
    <s v="'03814314  "/>
    <s v="CPC"/>
    <s v="'9343814314757484"/>
    <n v="20260629"/>
    <s v="E20260629134004"/>
    <s v="   "/>
    <n v="14.7"/>
    <x v="2"/>
    <n v="0"/>
  </r>
  <r>
    <x v="487"/>
    <n v="202606"/>
    <n v="51"/>
    <n v="1085442"/>
    <s v="'03814314  "/>
    <s v="'03814314  "/>
    <s v="COL"/>
    <s v="'9343814314757495"/>
    <n v="20260629"/>
    <s v="E20260629134004"/>
    <s v="J18"/>
    <n v="20.3"/>
    <x v="1"/>
    <n v="0"/>
  </r>
  <r>
    <x v="487"/>
    <n v="202606"/>
    <n v="51"/>
    <n v="1085442"/>
    <s v="'03814314  "/>
    <s v="'03814314  "/>
    <s v="CPC"/>
    <s v="'9343814314757495"/>
    <n v="20260629"/>
    <s v="E20260629134004"/>
    <s v="   "/>
    <n v="20.3"/>
    <x v="2"/>
    <n v="0"/>
  </r>
  <r>
    <x v="487"/>
    <n v="202606"/>
    <n v="51"/>
    <n v="1085442"/>
    <s v="'03814314  "/>
    <s v="'03814314  "/>
    <s v="CPC"/>
    <s v="'9343814314757495"/>
    <n v="20260629"/>
    <s v="E20260629134004"/>
    <s v="   "/>
    <n v="20.3"/>
    <x v="3"/>
    <n v="1"/>
  </r>
  <r>
    <x v="488"/>
    <n v="202606"/>
    <n v="51"/>
    <n v="1085442"/>
    <s v="'03814314  "/>
    <s v="'03814314  "/>
    <s v="ENV"/>
    <s v="'                "/>
    <n v="20260629"/>
    <s v="E20260629134005"/>
    <s v="J18"/>
    <n v="3.2"/>
    <x v="1"/>
    <n v="4.93"/>
  </r>
  <r>
    <x v="488"/>
    <n v="202606"/>
    <n v="51"/>
    <n v="1085442"/>
    <s v="'03814314  "/>
    <s v="'03814314  "/>
    <s v="COL"/>
    <s v="'3743814314757416"/>
    <n v="20260629"/>
    <s v="E20260629134005"/>
    <s v="J18"/>
    <n v="3.2"/>
    <x v="1"/>
    <n v="0"/>
  </r>
  <r>
    <x v="488"/>
    <n v="202606"/>
    <n v="51"/>
    <n v="1085442"/>
    <s v="'03814314  "/>
    <s v="'03814314  "/>
    <s v="CPC"/>
    <s v="'3743814314757416"/>
    <n v="20260629"/>
    <s v="E20260629134005"/>
    <s v="   "/>
    <n v="3.2"/>
    <x v="2"/>
    <n v="0"/>
  </r>
  <r>
    <x v="489"/>
    <n v="202606"/>
    <n v="51"/>
    <n v="1085442"/>
    <s v="'03814314  "/>
    <s v="'03814314  "/>
    <s v="ENV"/>
    <s v="'                "/>
    <n v="20260629"/>
    <s v="E20260629134006"/>
    <s v="J18"/>
    <n v="4.3"/>
    <x v="1"/>
    <n v="5.19"/>
  </r>
  <r>
    <x v="489"/>
    <n v="202606"/>
    <n v="51"/>
    <n v="1085442"/>
    <s v="'03814314  "/>
    <s v="'03814314  "/>
    <s v="COL"/>
    <s v="'5143814314757148"/>
    <n v="20260629"/>
    <s v="E20260629134006"/>
    <s v="J18"/>
    <n v="4.3"/>
    <x v="1"/>
    <n v="0"/>
  </r>
  <r>
    <x v="489"/>
    <n v="202606"/>
    <n v="51"/>
    <n v="1085442"/>
    <s v="'03814314  "/>
    <s v="'03814314  "/>
    <s v="CPC"/>
    <s v="'5143814314757148"/>
    <n v="20260629"/>
    <s v="E20260629134006"/>
    <s v="   "/>
    <n v="4.3"/>
    <x v="2"/>
    <n v="0"/>
  </r>
  <r>
    <x v="490"/>
    <n v="202606"/>
    <n v="51"/>
    <n v="1085442"/>
    <s v="'03814314  "/>
    <s v="'03814314  "/>
    <s v="ENV"/>
    <s v="'                "/>
    <n v="20260629"/>
    <s v="E20260629134007"/>
    <s v="J18"/>
    <n v="4.01"/>
    <x v="1"/>
    <n v="5.19"/>
  </r>
  <r>
    <x v="490"/>
    <n v="202606"/>
    <n v="51"/>
    <n v="1085442"/>
    <s v="'03814314  "/>
    <s v="'03814314  "/>
    <s v="COL"/>
    <s v="'5743814314757377"/>
    <n v="20260629"/>
    <s v="E20260629134007"/>
    <s v="J18"/>
    <n v="4.01"/>
    <x v="1"/>
    <n v="0"/>
  </r>
  <r>
    <x v="490"/>
    <n v="202606"/>
    <n v="51"/>
    <n v="1085442"/>
    <s v="'03814314  "/>
    <s v="'03814314  "/>
    <s v="CPC"/>
    <s v="'5743814314757377"/>
    <n v="20260629"/>
    <s v="E20260629134007"/>
    <s v="   "/>
    <n v="4.01"/>
    <x v="2"/>
    <n v="0"/>
  </r>
  <r>
    <x v="491"/>
    <n v="202606"/>
    <n v="51"/>
    <n v="1085442"/>
    <s v="'03814314  "/>
    <s v="'03814314  "/>
    <s v="ENV"/>
    <s v="'                "/>
    <n v="20260629"/>
    <s v="E20260629134008"/>
    <s v="J18"/>
    <n v="4.0999999999999996"/>
    <x v="1"/>
    <n v="5.19"/>
  </r>
  <r>
    <x v="491"/>
    <n v="202606"/>
    <n v="51"/>
    <n v="1085442"/>
    <s v="'03814314  "/>
    <s v="'03814314  "/>
    <s v="COL"/>
    <s v="'0643814314757406"/>
    <n v="20260629"/>
    <s v="E20260629134008"/>
    <s v="J18"/>
    <n v="4.0999999999999996"/>
    <x v="1"/>
    <n v="0"/>
  </r>
  <r>
    <x v="491"/>
    <n v="202606"/>
    <n v="51"/>
    <n v="1085442"/>
    <s v="'03814314  "/>
    <s v="'03814314  "/>
    <s v="CPC"/>
    <s v="'0643814314757406"/>
    <n v="20260629"/>
    <s v="E20260629134008"/>
    <s v="   "/>
    <n v="4.0999999999999996"/>
    <x v="2"/>
    <n v="0"/>
  </r>
  <r>
    <x v="492"/>
    <n v="202606"/>
    <n v="51"/>
    <n v="1085442"/>
    <s v="'03814314  "/>
    <s v="'03814314  "/>
    <s v="ENV"/>
    <s v="'                "/>
    <n v="20260629"/>
    <s v="E20260629134009"/>
    <s v="J18"/>
    <n v="2.6"/>
    <x v="1"/>
    <n v="4.67"/>
  </r>
  <r>
    <x v="492"/>
    <n v="202606"/>
    <n v="51"/>
    <n v="1085442"/>
    <s v="'03814314  "/>
    <s v="'03814314  "/>
    <s v="COL"/>
    <s v="'4943814314757382"/>
    <n v="20260629"/>
    <s v="E20260629134009"/>
    <s v="J18"/>
    <n v="2.6"/>
    <x v="1"/>
    <n v="0"/>
  </r>
  <r>
    <x v="492"/>
    <n v="202606"/>
    <n v="51"/>
    <n v="1085442"/>
    <s v="'03814314  "/>
    <s v="'03814314  "/>
    <s v="CPC"/>
    <s v="'4943814314757382"/>
    <n v="20260629"/>
    <s v="E20260629134009"/>
    <s v="   "/>
    <n v="2.6"/>
    <x v="2"/>
    <n v="0"/>
  </r>
  <r>
    <x v="493"/>
    <n v="202606"/>
    <n v="51"/>
    <n v="1085442"/>
    <s v="'03814314  "/>
    <s v="'03814314  "/>
    <s v="ENV"/>
    <s v="'                "/>
    <n v="20260629"/>
    <s v="E20260629134010"/>
    <s v="J18"/>
    <n v="2.2000000000000002"/>
    <x v="1"/>
    <n v="4.67"/>
  </r>
  <r>
    <x v="493"/>
    <n v="202606"/>
    <n v="51"/>
    <n v="1085442"/>
    <s v="'03814314  "/>
    <s v="'03814314  "/>
    <s v="COL"/>
    <s v="'1743814314757398"/>
    <n v="20260629"/>
    <s v="E20260629134010"/>
    <s v="J18"/>
    <n v="2.2000000000000002"/>
    <x v="1"/>
    <n v="0"/>
  </r>
  <r>
    <x v="493"/>
    <n v="202606"/>
    <n v="51"/>
    <n v="1085442"/>
    <s v="'03814314  "/>
    <s v="'03814314  "/>
    <s v="CPC"/>
    <s v="'1743814314757398"/>
    <n v="20260629"/>
    <s v="E20260629134010"/>
    <s v="   "/>
    <n v="2.2000000000000002"/>
    <x v="2"/>
    <n v="0"/>
  </r>
  <r>
    <x v="494"/>
    <n v="202606"/>
    <n v="51"/>
    <n v="1085442"/>
    <s v="'03814314  "/>
    <s v="'03814314  "/>
    <s v="ENV"/>
    <s v="'                "/>
    <n v="20260629"/>
    <s v="E20260629134011"/>
    <s v="J18"/>
    <n v="7.9"/>
    <x v="1"/>
    <n v="5.97"/>
  </r>
  <r>
    <x v="494"/>
    <n v="202606"/>
    <n v="51"/>
    <n v="1085442"/>
    <s v="'03814314  "/>
    <s v="'03814314  "/>
    <s v="COL"/>
    <s v="'6743814314757366"/>
    <n v="20260629"/>
    <s v="E20260629134011"/>
    <s v="J18"/>
    <n v="7.9"/>
    <x v="1"/>
    <n v="0"/>
  </r>
  <r>
    <x v="494"/>
    <n v="202606"/>
    <n v="51"/>
    <n v="1085442"/>
    <s v="'03814314  "/>
    <s v="'03814314  "/>
    <s v="CPC"/>
    <s v="'6743814314757366"/>
    <n v="20260629"/>
    <s v="E20260629134011"/>
    <s v="   "/>
    <n v="7.9"/>
    <x v="2"/>
    <n v="0"/>
  </r>
  <r>
    <x v="495"/>
    <n v="202606"/>
    <n v="51"/>
    <n v="1085442"/>
    <s v="'03814314  "/>
    <s v="'03814314  "/>
    <s v="ENV"/>
    <s v="'                "/>
    <n v="20260629"/>
    <s v="E20260629134012"/>
    <s v="J18"/>
    <n v="57.04"/>
    <x v="1"/>
    <n v="18.97"/>
  </r>
  <r>
    <x v="495"/>
    <n v="202606"/>
    <n v="51"/>
    <n v="1085442"/>
    <s v="'03814314  "/>
    <s v="'03814314  "/>
    <s v="COL"/>
    <s v="'6743814314757429"/>
    <n v="20260629"/>
    <s v="E20260629134012"/>
    <s v="J18"/>
    <n v="17.7"/>
    <x v="1"/>
    <n v="0"/>
  </r>
  <r>
    <x v="495"/>
    <n v="202606"/>
    <n v="51"/>
    <n v="1085442"/>
    <s v="'03814314  "/>
    <s v="'03814314  "/>
    <s v="CPC"/>
    <s v="'6743814314757429"/>
    <n v="20260629"/>
    <s v="E20260629134012"/>
    <s v="   "/>
    <n v="17.7"/>
    <x v="2"/>
    <n v="0"/>
  </r>
  <r>
    <x v="495"/>
    <n v="202606"/>
    <n v="51"/>
    <n v="1085442"/>
    <s v="'03814314  "/>
    <s v="'03814314  "/>
    <s v="COL"/>
    <s v="'6743814314757435"/>
    <n v="20260629"/>
    <s v="E20260629134012"/>
    <s v="J18"/>
    <n v="18.2"/>
    <x v="1"/>
    <n v="0"/>
  </r>
  <r>
    <x v="495"/>
    <n v="202606"/>
    <n v="51"/>
    <n v="1085442"/>
    <s v="'03814314  "/>
    <s v="'03814314  "/>
    <s v="CPC"/>
    <s v="'6743814314757435"/>
    <n v="20260629"/>
    <s v="E20260629134012"/>
    <s v="   "/>
    <n v="18.2"/>
    <x v="2"/>
    <n v="0"/>
  </r>
  <r>
    <x v="495"/>
    <n v="202606"/>
    <n v="51"/>
    <n v="1085442"/>
    <s v="'03814314  "/>
    <s v="'03814314  "/>
    <s v="CPC"/>
    <s v="'6743814314757435"/>
    <n v="20260629"/>
    <s v="E20260629134012"/>
    <s v="   "/>
    <n v="18.2"/>
    <x v="3"/>
    <n v="1"/>
  </r>
  <r>
    <x v="495"/>
    <n v="202606"/>
    <n v="51"/>
    <n v="1085442"/>
    <s v="'03814314  "/>
    <s v="'03814314  "/>
    <s v="COL"/>
    <s v="'6743814314757441"/>
    <n v="20260629"/>
    <s v="E20260629134012"/>
    <s v="J18"/>
    <n v="18.04"/>
    <x v="1"/>
    <n v="0"/>
  </r>
  <r>
    <x v="495"/>
    <n v="202606"/>
    <n v="51"/>
    <n v="1085442"/>
    <s v="'03814314  "/>
    <s v="'03814314  "/>
    <s v="CPC"/>
    <s v="'6743814314757441"/>
    <n v="20260629"/>
    <s v="E20260629134012"/>
    <s v="   "/>
    <n v="18.04"/>
    <x v="2"/>
    <n v="0"/>
  </r>
  <r>
    <x v="495"/>
    <n v="202606"/>
    <n v="51"/>
    <n v="1085442"/>
    <s v="'03814314  "/>
    <s v="'03814314  "/>
    <s v="CPC"/>
    <s v="'6743814314757441"/>
    <n v="20260629"/>
    <s v="E20260629134012"/>
    <s v="   "/>
    <n v="18.04"/>
    <x v="3"/>
    <n v="1"/>
  </r>
  <r>
    <x v="495"/>
    <n v="202606"/>
    <n v="51"/>
    <n v="1085442"/>
    <s v="'03814314  "/>
    <s v="'03814314  "/>
    <s v="COL"/>
    <s v="'6743814314757458"/>
    <n v="20260629"/>
    <s v="E20260629134012"/>
    <s v="J18"/>
    <n v="3.1"/>
    <x v="1"/>
    <n v="0"/>
  </r>
  <r>
    <x v="495"/>
    <n v="202606"/>
    <n v="51"/>
    <n v="1085442"/>
    <s v="'03814314  "/>
    <s v="'03814314  "/>
    <s v="CPC"/>
    <s v="'6743814314757458"/>
    <n v="20260629"/>
    <s v="E20260629134012"/>
    <s v="   "/>
    <n v="3.1"/>
    <x v="2"/>
    <n v="0"/>
  </r>
  <r>
    <x v="495"/>
    <n v="202606"/>
    <n v="51"/>
    <n v="1085442"/>
    <s v="'03814314  "/>
    <s v="'03814314  "/>
    <s v="CPC"/>
    <s v="'6743814314757458"/>
    <n v="20260629"/>
    <s v="E20260629134012"/>
    <s v="   "/>
    <n v="3.1"/>
    <x v="3"/>
    <n v="1"/>
  </r>
  <r>
    <x v="496"/>
    <n v="202606"/>
    <n v="51"/>
    <n v="1085442"/>
    <s v="'03814314  "/>
    <s v="'03814314  "/>
    <s v="ENV"/>
    <s v="'                "/>
    <n v="20260629"/>
    <s v="E20260629134013"/>
    <s v="J18"/>
    <n v="0.6"/>
    <x v="1"/>
    <n v="4.1500000000000004"/>
  </r>
  <r>
    <x v="496"/>
    <n v="202606"/>
    <n v="51"/>
    <n v="1085442"/>
    <s v="'03814314  "/>
    <s v="'03814314  "/>
    <s v="COL"/>
    <s v="'3543814314757359"/>
    <n v="20260629"/>
    <s v="E20260629134013"/>
    <s v="J18"/>
    <n v="0.6"/>
    <x v="1"/>
    <n v="0"/>
  </r>
  <r>
    <x v="496"/>
    <n v="202606"/>
    <n v="51"/>
    <n v="1085442"/>
    <s v="'03814314  "/>
    <s v="'03814314  "/>
    <s v="CPC"/>
    <s v="'3543814314757359"/>
    <n v="20260629"/>
    <s v="E20260629134013"/>
    <s v="   "/>
    <n v="0.6"/>
    <x v="2"/>
    <n v="0"/>
  </r>
  <r>
    <x v="497"/>
    <n v="202606"/>
    <n v="51"/>
    <n v="1085442"/>
    <s v="'03814314  "/>
    <s v="'03814314  "/>
    <s v="ENV"/>
    <s v="'                "/>
    <n v="20260630"/>
    <s v="E20260630119133"/>
    <s v="J18"/>
    <n v="6.01"/>
    <x v="1"/>
    <n v="5.71"/>
  </r>
  <r>
    <x v="497"/>
    <n v="202606"/>
    <n v="51"/>
    <n v="1085442"/>
    <s v="'03814314  "/>
    <s v="'03814314  "/>
    <s v="COL"/>
    <s v="'6943814314757705"/>
    <n v="20260630"/>
    <s v="E20260630119133"/>
    <s v="J18"/>
    <n v="6.01"/>
    <x v="1"/>
    <n v="0"/>
  </r>
  <r>
    <x v="497"/>
    <n v="202606"/>
    <n v="51"/>
    <n v="1085442"/>
    <s v="'03814314  "/>
    <s v="'03814314  "/>
    <s v="CPC"/>
    <s v="'6943814314757705"/>
    <n v="20260630"/>
    <s v="E20260630119133"/>
    <s v="   "/>
    <n v="6.01"/>
    <x v="2"/>
    <n v="0"/>
  </r>
  <r>
    <x v="498"/>
    <n v="202606"/>
    <n v="51"/>
    <n v="1085442"/>
    <s v="'03814314  "/>
    <s v="'03814314  "/>
    <s v="ENV"/>
    <s v="'                "/>
    <n v="20260630"/>
    <s v="E20260630119134"/>
    <s v="J18"/>
    <n v="8.1"/>
    <x v="1"/>
    <n v="6.23"/>
  </r>
  <r>
    <x v="498"/>
    <n v="202606"/>
    <n v="51"/>
    <n v="1085442"/>
    <s v="'03814314  "/>
    <s v="'03814314  "/>
    <s v="COL"/>
    <s v="'7543814314757735"/>
    <n v="20260630"/>
    <s v="E20260630119134"/>
    <s v="J18"/>
    <n v="8.1"/>
    <x v="1"/>
    <n v="0"/>
  </r>
  <r>
    <x v="498"/>
    <n v="202606"/>
    <n v="51"/>
    <n v="1085442"/>
    <s v="'03814314  "/>
    <s v="'03814314  "/>
    <s v="CPC"/>
    <s v="'7543814314757735"/>
    <n v="20260630"/>
    <s v="E20260630119134"/>
    <s v="   "/>
    <n v="8.1"/>
    <x v="2"/>
    <n v="0"/>
  </r>
  <r>
    <x v="499"/>
    <n v="202606"/>
    <n v="51"/>
    <n v="1085442"/>
    <s v="'03814314  "/>
    <s v="'03814314  "/>
    <s v="ENV"/>
    <s v="'                "/>
    <n v="20260630"/>
    <s v="E20260630119135"/>
    <s v="J18"/>
    <n v="3.5"/>
    <x v="1"/>
    <n v="4.93"/>
  </r>
  <r>
    <x v="499"/>
    <n v="202606"/>
    <n v="51"/>
    <n v="1085442"/>
    <s v="'03814314  "/>
    <s v="'03814314  "/>
    <s v="COL"/>
    <s v="'5643814314757685"/>
    <n v="20260630"/>
    <s v="E20260630119135"/>
    <s v="J18"/>
    <n v="3.5"/>
    <x v="1"/>
    <n v="0"/>
  </r>
  <r>
    <x v="499"/>
    <n v="202606"/>
    <n v="51"/>
    <n v="1085442"/>
    <s v="'03814314  "/>
    <s v="'03814314  "/>
    <s v="CPC"/>
    <s v="'5643814314757685"/>
    <n v="20260630"/>
    <s v="E20260630119135"/>
    <s v="   "/>
    <n v="3.5"/>
    <x v="2"/>
    <n v="0"/>
  </r>
  <r>
    <x v="500"/>
    <n v="202606"/>
    <n v="51"/>
    <n v="1085442"/>
    <s v="'03814314  "/>
    <s v="'03814314  "/>
    <s v="ENV"/>
    <s v="'                "/>
    <n v="20260630"/>
    <s v="E20260630119136"/>
    <s v="J18"/>
    <n v="4.0999999999999996"/>
    <x v="1"/>
    <n v="5.19"/>
  </r>
  <r>
    <x v="500"/>
    <n v="202606"/>
    <n v="51"/>
    <n v="1085442"/>
    <s v="'03814314  "/>
    <s v="'03814314  "/>
    <s v="COL"/>
    <s v="'5943814314757722"/>
    <n v="20260630"/>
    <s v="E20260630119136"/>
    <s v="J18"/>
    <n v="4.0999999999999996"/>
    <x v="1"/>
    <n v="0"/>
  </r>
  <r>
    <x v="500"/>
    <n v="202606"/>
    <n v="51"/>
    <n v="1085442"/>
    <s v="'03814314  "/>
    <s v="'03814314  "/>
    <s v="CPC"/>
    <s v="'5943814314757722"/>
    <n v="20260630"/>
    <s v="E20260630119136"/>
    <s v="   "/>
    <n v="4.0999999999999996"/>
    <x v="2"/>
    <n v="0"/>
  </r>
  <r>
    <x v="501"/>
    <n v="202606"/>
    <n v="51"/>
    <n v="1085442"/>
    <s v="'03814314  "/>
    <s v="'03814314  "/>
    <s v="ENV"/>
    <s v="'                "/>
    <n v="20260630"/>
    <s v="E20260630119137"/>
    <s v="J18"/>
    <n v="2.2000000000000002"/>
    <x v="1"/>
    <n v="4.67"/>
  </r>
  <r>
    <x v="501"/>
    <n v="202606"/>
    <n v="51"/>
    <n v="1085442"/>
    <s v="'03814314  "/>
    <s v="'03814314  "/>
    <s v="COL"/>
    <s v="'7543814314757678"/>
    <n v="20260630"/>
    <s v="E20260630119137"/>
    <s v="J18"/>
    <n v="2.2000000000000002"/>
    <x v="1"/>
    <n v="0"/>
  </r>
  <r>
    <x v="501"/>
    <n v="202606"/>
    <n v="51"/>
    <n v="1085442"/>
    <s v="'03814314  "/>
    <s v="'03814314  "/>
    <s v="CPC"/>
    <s v="'7543814314757678"/>
    <n v="20260630"/>
    <s v="E20260630119137"/>
    <s v="   "/>
    <n v="2.2000000000000002"/>
    <x v="2"/>
    <n v="0"/>
  </r>
  <r>
    <x v="502"/>
    <n v="202606"/>
    <n v="51"/>
    <n v="1085442"/>
    <s v="'03814314  "/>
    <s v="'03814314  "/>
    <s v="ENV"/>
    <s v="'                "/>
    <n v="20260630"/>
    <s v="E20260630119138"/>
    <s v="J18"/>
    <n v="2.9"/>
    <x v="1"/>
    <n v="4.67"/>
  </r>
  <r>
    <x v="502"/>
    <n v="202606"/>
    <n v="51"/>
    <n v="1085442"/>
    <s v="'03814314  "/>
    <s v="'03814314  "/>
    <s v="COL"/>
    <s v="'6343814314757626"/>
    <n v="20260630"/>
    <s v="E20260630119138"/>
    <s v="J18"/>
    <n v="2.9"/>
    <x v="1"/>
    <n v="0"/>
  </r>
  <r>
    <x v="502"/>
    <n v="202606"/>
    <n v="51"/>
    <n v="1085442"/>
    <s v="'03814314  "/>
    <s v="'03814314  "/>
    <s v="CPC"/>
    <s v="'6343814314757626"/>
    <n v="20260630"/>
    <s v="E20260630119138"/>
    <s v="   "/>
    <n v="2.9"/>
    <x v="2"/>
    <n v="0"/>
  </r>
  <r>
    <x v="503"/>
    <n v="202606"/>
    <n v="51"/>
    <n v="1085442"/>
    <s v="'03814314  "/>
    <s v="'03814314  "/>
    <s v="ENV"/>
    <s v="'                "/>
    <n v="20260630"/>
    <s v="E20260630119139"/>
    <s v="J18"/>
    <n v="3.5"/>
    <x v="1"/>
    <n v="4.93"/>
  </r>
  <r>
    <x v="503"/>
    <n v="202606"/>
    <n v="51"/>
    <n v="1085442"/>
    <s v="'03814314  "/>
    <s v="'03814314  "/>
    <s v="COL"/>
    <s v="'2543814314757693"/>
    <n v="20260630"/>
    <s v="E20260630119139"/>
    <s v="J18"/>
    <n v="3.5"/>
    <x v="1"/>
    <n v="0"/>
  </r>
  <r>
    <x v="503"/>
    <n v="202606"/>
    <n v="51"/>
    <n v="1085442"/>
    <s v="'03814314  "/>
    <s v="'03814314  "/>
    <s v="CPC"/>
    <s v="'2543814314757693"/>
    <n v="20260630"/>
    <s v="E20260630119139"/>
    <s v="   "/>
    <n v="3.5"/>
    <x v="2"/>
    <n v="0"/>
  </r>
  <r>
    <x v="504"/>
    <n v="202606"/>
    <n v="51"/>
    <n v="1085442"/>
    <s v="'03814314  "/>
    <s v="'03814314  "/>
    <s v="ENV"/>
    <s v="'                "/>
    <n v="20260630"/>
    <s v="E20260630119140"/>
    <s v="J18"/>
    <n v="0.5"/>
    <x v="1"/>
    <n v="4.1500000000000004"/>
  </r>
  <r>
    <x v="504"/>
    <n v="202606"/>
    <n v="51"/>
    <n v="1085442"/>
    <s v="'03814314  "/>
    <s v="'03814314  "/>
    <s v="COL"/>
    <s v="'3543814314757526"/>
    <n v="20260630"/>
    <s v="E20260630119140"/>
    <s v="J18"/>
    <n v="0.5"/>
    <x v="1"/>
    <n v="0"/>
  </r>
  <r>
    <x v="504"/>
    <n v="202606"/>
    <n v="51"/>
    <n v="1085442"/>
    <s v="'03814314  "/>
    <s v="'03814314  "/>
    <s v="CPC"/>
    <s v="'3543814314757526"/>
    <n v="20260630"/>
    <s v="E20260630119140"/>
    <s v="   "/>
    <n v="0.5"/>
    <x v="2"/>
    <n v="0"/>
  </r>
  <r>
    <x v="505"/>
    <n v="202606"/>
    <n v="51"/>
    <n v="1085442"/>
    <s v="'03814314  "/>
    <s v="'03814314  "/>
    <s v="ENV"/>
    <s v="'                "/>
    <n v="20260630"/>
    <s v="E20260630119141"/>
    <s v="J18"/>
    <n v="3.6"/>
    <x v="1"/>
    <n v="4.93"/>
  </r>
  <r>
    <x v="505"/>
    <n v="202606"/>
    <n v="51"/>
    <n v="1085442"/>
    <s v="'03814314  "/>
    <s v="'03814314  "/>
    <s v="COL"/>
    <s v="'1043814314757719"/>
    <n v="20260630"/>
    <s v="E20260630119141"/>
    <s v="J18"/>
    <n v="3.6"/>
    <x v="1"/>
    <n v="0"/>
  </r>
  <r>
    <x v="505"/>
    <n v="202606"/>
    <n v="51"/>
    <n v="1085442"/>
    <s v="'03814314  "/>
    <s v="'03814314  "/>
    <s v="CPC"/>
    <s v="'1043814314757719"/>
    <n v="20260630"/>
    <s v="E20260630119141"/>
    <s v="   "/>
    <n v="3.6"/>
    <x v="2"/>
    <n v="0"/>
  </r>
  <r>
    <x v="506"/>
    <n v="202606"/>
    <n v="51"/>
    <n v="1085442"/>
    <s v="'03814314  "/>
    <s v="'03814314  "/>
    <s v="ENV"/>
    <s v="'                "/>
    <n v="20260630"/>
    <s v="E20260630119142"/>
    <s v="J18"/>
    <n v="2.6"/>
    <x v="1"/>
    <n v="4.67"/>
  </r>
  <r>
    <x v="506"/>
    <n v="202606"/>
    <n v="51"/>
    <n v="1085442"/>
    <s v="'03814314  "/>
    <s v="'03814314  "/>
    <s v="COL"/>
    <s v="'1443814314757632"/>
    <n v="20260630"/>
    <s v="E20260630119142"/>
    <s v="J18"/>
    <n v="2.6"/>
    <x v="1"/>
    <n v="0"/>
  </r>
  <r>
    <x v="506"/>
    <n v="202606"/>
    <n v="51"/>
    <n v="1085442"/>
    <s v="'03814314  "/>
    <s v="'03814314  "/>
    <s v="CPC"/>
    <s v="'1443814314757632"/>
    <n v="20260630"/>
    <s v="E20260630119142"/>
    <s v="   "/>
    <n v="2.6"/>
    <x v="2"/>
    <n v="0"/>
  </r>
  <r>
    <x v="507"/>
    <n v="202606"/>
    <n v="51"/>
    <n v="1085442"/>
    <s v="'03814314  "/>
    <s v="'03814314  "/>
    <s v="ENV"/>
    <s v="'                "/>
    <n v="20260630"/>
    <s v="E20260630119143"/>
    <s v="J18"/>
    <n v="0.8"/>
    <x v="1"/>
    <n v="4.1500000000000004"/>
  </r>
  <r>
    <x v="507"/>
    <n v="202606"/>
    <n v="51"/>
    <n v="1085442"/>
    <s v="'03814314  "/>
    <s v="'03814314  "/>
    <s v="COL"/>
    <s v="'3343814314757509"/>
    <n v="20260630"/>
    <s v="E20260630119143"/>
    <s v="J18"/>
    <n v="0.8"/>
    <x v="1"/>
    <n v="0"/>
  </r>
  <r>
    <x v="507"/>
    <n v="202606"/>
    <n v="51"/>
    <n v="1085442"/>
    <s v="'03814314  "/>
    <s v="'03814314  "/>
    <s v="CPC"/>
    <s v="'3343814314757509"/>
    <n v="20260630"/>
    <s v="E20260630119143"/>
    <s v="   "/>
    <n v="0.8"/>
    <x v="2"/>
    <n v="0"/>
  </r>
  <r>
    <x v="508"/>
    <n v="202606"/>
    <n v="51"/>
    <n v="1085442"/>
    <s v="'03814314  "/>
    <s v="'03814314  "/>
    <s v="ENV"/>
    <s v="'                "/>
    <n v="20260630"/>
    <s v="E20260630119144"/>
    <s v="J18"/>
    <n v="2.6"/>
    <x v="1"/>
    <n v="4.67"/>
  </r>
  <r>
    <x v="508"/>
    <n v="202606"/>
    <n v="51"/>
    <n v="1085442"/>
    <s v="'03814314  "/>
    <s v="'03814314  "/>
    <s v="COL"/>
    <s v="'4443814314757668"/>
    <n v="20260630"/>
    <s v="E20260630119144"/>
    <s v="J18"/>
    <n v="2.6"/>
    <x v="1"/>
    <n v="0"/>
  </r>
  <r>
    <x v="508"/>
    <n v="202606"/>
    <n v="51"/>
    <n v="1085442"/>
    <s v="'03814314  "/>
    <s v="'03814314  "/>
    <s v="CPC"/>
    <s v="'4443814314757668"/>
    <n v="20260630"/>
    <s v="E20260630119144"/>
    <s v="   "/>
    <n v="2.6"/>
    <x v="2"/>
    <n v="0"/>
  </r>
  <r>
    <x v="509"/>
    <n v="202606"/>
    <n v="51"/>
    <n v="1085442"/>
    <s v="'03814314  "/>
    <s v="'03814314  "/>
    <s v="ENV"/>
    <s v="'                "/>
    <n v="20260630"/>
    <s v="E20260630119145"/>
    <s v="J18"/>
    <n v="0.5"/>
    <x v="1"/>
    <n v="4.1500000000000004"/>
  </r>
  <r>
    <x v="509"/>
    <n v="202606"/>
    <n v="51"/>
    <n v="1085442"/>
    <s v="'03814314  "/>
    <s v="'03814314  "/>
    <s v="COL"/>
    <s v="'4543814314757515"/>
    <n v="20260630"/>
    <s v="E20260630119145"/>
    <s v="J18"/>
    <n v="0.5"/>
    <x v="1"/>
    <n v="0"/>
  </r>
  <r>
    <x v="509"/>
    <n v="202606"/>
    <n v="51"/>
    <n v="1085442"/>
    <s v="'03814314  "/>
    <s v="'03814314  "/>
    <s v="CPC"/>
    <s v="'4543814314757515"/>
    <n v="20260630"/>
    <s v="E20260630119145"/>
    <s v="   "/>
    <n v="0.5"/>
    <x v="2"/>
    <n v="0"/>
  </r>
  <r>
    <x v="510"/>
    <n v="202606"/>
    <n v="51"/>
    <n v="1085442"/>
    <s v="'03814314  "/>
    <s v="'03814314  "/>
    <s v="ENV"/>
    <s v="'                "/>
    <n v="20260630"/>
    <s v="E20260630119146"/>
    <s v="J18"/>
    <n v="2.2000000000000002"/>
    <x v="1"/>
    <n v="4.67"/>
  </r>
  <r>
    <x v="510"/>
    <n v="202606"/>
    <n v="51"/>
    <n v="1085442"/>
    <s v="'03814314  "/>
    <s v="'03814314  "/>
    <s v="COL"/>
    <s v="'7543814314757649"/>
    <n v="20260630"/>
    <s v="E20260630119146"/>
    <s v="J18"/>
    <n v="2.2000000000000002"/>
    <x v="1"/>
    <n v="0"/>
  </r>
  <r>
    <x v="510"/>
    <n v="202606"/>
    <n v="51"/>
    <n v="1085442"/>
    <s v="'03814314  "/>
    <s v="'03814314  "/>
    <s v="CPC"/>
    <s v="'7543814314757649"/>
    <n v="20260630"/>
    <s v="E20260630119146"/>
    <s v="   "/>
    <n v="2.2000000000000002"/>
    <x v="2"/>
    <n v="0"/>
  </r>
  <r>
    <x v="511"/>
    <n v="202606"/>
    <n v="51"/>
    <n v="1085442"/>
    <s v="'03814314  "/>
    <s v="'03814314  "/>
    <s v="ENV"/>
    <s v="'                "/>
    <n v="20260630"/>
    <s v="E20260630119147"/>
    <s v="J18"/>
    <n v="19.7"/>
    <x v="1"/>
    <n v="9.09"/>
  </r>
  <r>
    <x v="511"/>
    <n v="202606"/>
    <n v="51"/>
    <n v="1085442"/>
    <s v="'03814314  "/>
    <s v="'03814314  "/>
    <s v="COL"/>
    <s v="'9343814314757069"/>
    <n v="20260630"/>
    <s v="E20260630119147"/>
    <s v="J18"/>
    <n v="19.7"/>
    <x v="1"/>
    <n v="0"/>
  </r>
  <r>
    <x v="511"/>
    <n v="202606"/>
    <n v="51"/>
    <n v="1085442"/>
    <s v="'03814314  "/>
    <s v="'03814314  "/>
    <s v="CPC"/>
    <s v="'9343814314757069"/>
    <n v="20260630"/>
    <s v="E20260630119147"/>
    <s v="   "/>
    <n v="19.7"/>
    <x v="2"/>
    <n v="0"/>
  </r>
  <r>
    <x v="512"/>
    <n v="202606"/>
    <n v="51"/>
    <n v="1085442"/>
    <s v="'03814314  "/>
    <s v="'03814314  "/>
    <s v="ENV"/>
    <s v="'                "/>
    <n v="20260630"/>
    <s v="E20260630119148"/>
    <s v="J18"/>
    <n v="44.7"/>
    <x v="1"/>
    <n v="15.59"/>
  </r>
  <r>
    <x v="512"/>
    <n v="202606"/>
    <n v="51"/>
    <n v="1085442"/>
    <s v="'03814314  "/>
    <s v="'03814314  "/>
    <s v="CPE"/>
    <s v="'                "/>
    <n v="20260630"/>
    <s v="E20260630119148"/>
    <s v="   "/>
    <n v="0"/>
    <x v="5"/>
    <n v="8"/>
  </r>
  <r>
    <x v="512"/>
    <n v="202606"/>
    <n v="51"/>
    <n v="1085442"/>
    <s v="'03814314  "/>
    <s v="'03814314  "/>
    <s v="COL"/>
    <s v="'7443814314757537"/>
    <n v="20260630"/>
    <s v="E20260630119148"/>
    <s v="J18"/>
    <n v="8.6999999999999993"/>
    <x v="1"/>
    <n v="0"/>
  </r>
  <r>
    <x v="512"/>
    <n v="202606"/>
    <n v="51"/>
    <n v="1085442"/>
    <s v="'03814314  "/>
    <s v="'03814314  "/>
    <s v="CPC"/>
    <s v="'7443814314757537"/>
    <n v="20260630"/>
    <s v="E20260630119148"/>
    <s v="   "/>
    <n v="8.6999999999999993"/>
    <x v="2"/>
    <n v="0"/>
  </r>
  <r>
    <x v="512"/>
    <n v="202606"/>
    <n v="51"/>
    <n v="1085442"/>
    <s v="'03814314  "/>
    <s v="'03814314  "/>
    <s v="COL"/>
    <s v="'7443814314757543"/>
    <n v="20260630"/>
    <s v="E20260630119148"/>
    <s v="J18"/>
    <n v="8.5"/>
    <x v="1"/>
    <n v="0"/>
  </r>
  <r>
    <x v="512"/>
    <n v="202606"/>
    <n v="51"/>
    <n v="1085442"/>
    <s v="'03814314  "/>
    <s v="'03814314  "/>
    <s v="CPC"/>
    <s v="'7443814314757543"/>
    <n v="20260630"/>
    <s v="E20260630119148"/>
    <s v="   "/>
    <n v="8.5"/>
    <x v="2"/>
    <n v="0"/>
  </r>
  <r>
    <x v="512"/>
    <n v="202606"/>
    <n v="51"/>
    <n v="1085442"/>
    <s v="'03814314  "/>
    <s v="'03814314  "/>
    <s v="CPC"/>
    <s v="'7443814314757543"/>
    <n v="20260630"/>
    <s v="E20260630119148"/>
    <s v="   "/>
    <n v="8.5"/>
    <x v="3"/>
    <n v="1"/>
  </r>
  <r>
    <x v="512"/>
    <n v="202606"/>
    <n v="51"/>
    <n v="1085442"/>
    <s v="'03814314  "/>
    <s v="'03814314  "/>
    <s v="COL"/>
    <s v="'7443814314757550"/>
    <n v="20260630"/>
    <s v="E20260630119148"/>
    <s v="J18"/>
    <n v="8.9"/>
    <x v="1"/>
    <n v="0"/>
  </r>
  <r>
    <x v="512"/>
    <n v="202606"/>
    <n v="51"/>
    <n v="1085442"/>
    <s v="'03814314  "/>
    <s v="'03814314  "/>
    <s v="CPC"/>
    <s v="'7443814314757550"/>
    <n v="20260630"/>
    <s v="E20260630119148"/>
    <s v="   "/>
    <n v="8.9"/>
    <x v="2"/>
    <n v="0"/>
  </r>
  <r>
    <x v="512"/>
    <n v="202606"/>
    <n v="51"/>
    <n v="1085442"/>
    <s v="'03814314  "/>
    <s v="'03814314  "/>
    <s v="CPC"/>
    <s v="'7443814314757550"/>
    <n v="20260630"/>
    <s v="E20260630119148"/>
    <s v="   "/>
    <n v="8.9"/>
    <x v="3"/>
    <n v="1"/>
  </r>
  <r>
    <x v="512"/>
    <n v="202606"/>
    <n v="51"/>
    <n v="1085442"/>
    <s v="'03814314  "/>
    <s v="'03814314  "/>
    <s v="COL"/>
    <s v="'7443814314757566"/>
    <n v="20260630"/>
    <s v="E20260630119148"/>
    <s v="J18"/>
    <n v="5.5"/>
    <x v="1"/>
    <n v="0"/>
  </r>
  <r>
    <x v="512"/>
    <n v="202606"/>
    <n v="51"/>
    <n v="1085442"/>
    <s v="'03814314  "/>
    <s v="'03814314  "/>
    <s v="CPC"/>
    <s v="'7443814314757566"/>
    <n v="20260630"/>
    <s v="E20260630119148"/>
    <s v="   "/>
    <n v="5.5"/>
    <x v="2"/>
    <n v="0"/>
  </r>
  <r>
    <x v="512"/>
    <n v="202606"/>
    <n v="51"/>
    <n v="1085442"/>
    <s v="'03814314  "/>
    <s v="'03814314  "/>
    <s v="CPC"/>
    <s v="'7443814314757566"/>
    <n v="20260630"/>
    <s v="E20260630119148"/>
    <s v="   "/>
    <n v="5.5"/>
    <x v="3"/>
    <n v="1"/>
  </r>
  <r>
    <x v="512"/>
    <n v="202606"/>
    <n v="51"/>
    <n v="1085442"/>
    <s v="'03814314  "/>
    <s v="'03814314  "/>
    <s v="COL"/>
    <s v="'7443814314757572"/>
    <n v="20260630"/>
    <s v="E20260630119148"/>
    <s v="J18"/>
    <n v="4.2"/>
    <x v="1"/>
    <n v="0"/>
  </r>
  <r>
    <x v="512"/>
    <n v="202606"/>
    <n v="51"/>
    <n v="1085442"/>
    <s v="'03814314  "/>
    <s v="'03814314  "/>
    <s v="CPC"/>
    <s v="'7443814314757572"/>
    <n v="20260630"/>
    <s v="E20260630119148"/>
    <s v="   "/>
    <n v="4.2"/>
    <x v="2"/>
    <n v="0"/>
  </r>
  <r>
    <x v="512"/>
    <n v="202606"/>
    <n v="51"/>
    <n v="1085442"/>
    <s v="'03814314  "/>
    <s v="'03814314  "/>
    <s v="CPC"/>
    <s v="'7443814314757572"/>
    <n v="20260630"/>
    <s v="E20260630119148"/>
    <s v="   "/>
    <n v="4.2"/>
    <x v="3"/>
    <n v="1"/>
  </r>
  <r>
    <x v="512"/>
    <n v="202606"/>
    <n v="51"/>
    <n v="1085442"/>
    <s v="'03814314  "/>
    <s v="'03814314  "/>
    <s v="COL"/>
    <s v="'7443814314757589"/>
    <n v="20260630"/>
    <s v="E20260630119148"/>
    <s v="J18"/>
    <n v="4.9000000000000004"/>
    <x v="1"/>
    <n v="0"/>
  </r>
  <r>
    <x v="512"/>
    <n v="202606"/>
    <n v="51"/>
    <n v="1085442"/>
    <s v="'03814314  "/>
    <s v="'03814314  "/>
    <s v="CPC"/>
    <s v="'7443814314757589"/>
    <n v="20260630"/>
    <s v="E20260630119148"/>
    <s v="   "/>
    <n v="4.9000000000000004"/>
    <x v="2"/>
    <n v="0"/>
  </r>
  <r>
    <x v="512"/>
    <n v="202606"/>
    <n v="51"/>
    <n v="1085442"/>
    <s v="'03814314  "/>
    <s v="'03814314  "/>
    <s v="CPC"/>
    <s v="'7443814314757589"/>
    <n v="20260630"/>
    <s v="E20260630119148"/>
    <s v="   "/>
    <n v="4.9000000000000004"/>
    <x v="3"/>
    <n v="1"/>
  </r>
  <r>
    <x v="512"/>
    <n v="202606"/>
    <n v="51"/>
    <n v="1085442"/>
    <s v="'03814314  "/>
    <s v="'03814314  "/>
    <s v="COL"/>
    <s v="'7443814314757595"/>
    <n v="20260630"/>
    <s v="E20260630119148"/>
    <s v="J18"/>
    <n v="4"/>
    <x v="1"/>
    <n v="0"/>
  </r>
  <r>
    <x v="512"/>
    <n v="202606"/>
    <n v="51"/>
    <n v="1085442"/>
    <s v="'03814314  "/>
    <s v="'03814314  "/>
    <s v="CPC"/>
    <s v="'7443814314757595"/>
    <n v="20260630"/>
    <s v="E20260630119148"/>
    <s v="   "/>
    <n v="4"/>
    <x v="2"/>
    <n v="0"/>
  </r>
  <r>
    <x v="512"/>
    <n v="202606"/>
    <n v="51"/>
    <n v="1085442"/>
    <s v="'03814314  "/>
    <s v="'03814314  "/>
    <s v="CPC"/>
    <s v="'7443814314757595"/>
    <n v="20260630"/>
    <s v="E20260630119148"/>
    <s v="   "/>
    <n v="4"/>
    <x v="3"/>
    <n v="1"/>
  </r>
  <r>
    <x v="513"/>
    <n v="202606"/>
    <n v="51"/>
    <n v="1085442"/>
    <s v="'03814314  "/>
    <s v="'03814314  "/>
    <s v="ENV"/>
    <s v="'                "/>
    <n v="20260630"/>
    <s v="E20260630119149"/>
    <s v="J18"/>
    <n v="0.8"/>
    <x v="1"/>
    <n v="4.1500000000000004"/>
  </r>
  <r>
    <x v="513"/>
    <n v="202606"/>
    <n v="51"/>
    <n v="1085442"/>
    <s v="'03814314  "/>
    <s v="'03814314  "/>
    <s v="COL"/>
    <s v="'2120237069277562"/>
    <n v="20260630"/>
    <s v="E20260630119149"/>
    <s v="J18"/>
    <n v="0.8"/>
    <x v="1"/>
    <n v="0"/>
  </r>
  <r>
    <x v="513"/>
    <n v="202606"/>
    <n v="51"/>
    <n v="1085442"/>
    <s v="'03814314  "/>
    <s v="'03814314  "/>
    <s v="CPC"/>
    <s v="'2120237069277562"/>
    <n v="20260630"/>
    <s v="E20260630119149"/>
    <s v="   "/>
    <n v="0.8"/>
    <x v="2"/>
    <n v="0"/>
  </r>
  <r>
    <x v="514"/>
    <m/>
    <m/>
    <m/>
    <m/>
    <m/>
    <m/>
    <m/>
    <m/>
    <m/>
    <m/>
    <m/>
    <x v="8"/>
    <m/>
  </r>
  <r>
    <x v="514"/>
    <m/>
    <m/>
    <m/>
    <m/>
    <m/>
    <m/>
    <m/>
    <m/>
    <m/>
    <m/>
    <m/>
    <x v="8"/>
    <m/>
  </r>
  <r>
    <x v="514"/>
    <m/>
    <m/>
    <m/>
    <m/>
    <m/>
    <m/>
    <m/>
    <m/>
    <m/>
    <m/>
    <m/>
    <x v="8"/>
    <m/>
  </r>
  <r>
    <x v="514"/>
    <m/>
    <m/>
    <m/>
    <m/>
    <m/>
    <m/>
    <m/>
    <m/>
    <m/>
    <m/>
    <m/>
    <x v="8"/>
    <m/>
  </r>
  <r>
    <x v="514"/>
    <m/>
    <m/>
    <m/>
    <m/>
    <m/>
    <m/>
    <m/>
    <m/>
    <m/>
    <m/>
    <m/>
    <x v="8"/>
    <m/>
  </r>
</pivotCacheRecords>
</file>

<file path=xl/pivotCache/pivotCacheRecords4.xml><?xml version="1.0" encoding="utf-8"?>
<pivotCacheRecords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count="2079">
  <r>
    <x v="0"/>
    <n v="202606"/>
    <n v="51"/>
    <n v="1085442"/>
    <s v="'03814314  "/>
    <s v="'03814314  "/>
    <s v="EXP"/>
    <s v="'                "/>
    <n v="0"/>
    <s v="E00000000000000"/>
    <s v="   "/>
    <n v="0"/>
  </r>
  <r>
    <x v="1"/>
    <n v="202606"/>
    <n v="51"/>
    <n v="1085442"/>
    <s v="'03814314  "/>
    <s v="'03814314  "/>
    <s v="ENV"/>
    <s v="'                "/>
    <n v="20260601"/>
    <s v="E20260601123351"/>
    <s v="J18"/>
    <n v="12.7"/>
  </r>
  <r>
    <x v="1"/>
    <n v="202606"/>
    <n v="51"/>
    <n v="1085442"/>
    <s v="'03814314  "/>
    <s v="'03814314  "/>
    <s v="COL"/>
    <s v="'6343814314751131"/>
    <n v="20260601"/>
    <s v="E20260601123351"/>
    <s v="J18"/>
    <n v="5.4"/>
  </r>
  <r>
    <x v="1"/>
    <n v="202606"/>
    <n v="51"/>
    <n v="1085442"/>
    <s v="'03814314  "/>
    <s v="'03814314  "/>
    <s v="CPC"/>
    <s v="'6343814314751131"/>
    <n v="20260601"/>
    <s v="E20260601123351"/>
    <s v="   "/>
    <n v="5.4"/>
  </r>
  <r>
    <x v="1"/>
    <n v="202606"/>
    <n v="51"/>
    <n v="1085442"/>
    <s v="'03814314  "/>
    <s v="'03814314  "/>
    <s v="COL"/>
    <s v="'6343814314751148"/>
    <n v="20260601"/>
    <s v="E20260601123351"/>
    <s v="J18"/>
    <n v="7.3"/>
  </r>
  <r>
    <x v="1"/>
    <n v="202606"/>
    <n v="51"/>
    <n v="1085442"/>
    <s v="'03814314  "/>
    <s v="'03814314  "/>
    <s v="CPC"/>
    <s v="'6343814314751148"/>
    <n v="20260601"/>
    <s v="E20260601123351"/>
    <s v="   "/>
    <n v="7.3"/>
  </r>
  <r>
    <x v="1"/>
    <n v="202606"/>
    <n v="51"/>
    <n v="1085442"/>
    <s v="'03814314  "/>
    <s v="'03814314  "/>
    <s v="CPC"/>
    <s v="'6343814314751148"/>
    <n v="20260601"/>
    <s v="E20260601123351"/>
    <s v="   "/>
    <n v="7.3"/>
  </r>
  <r>
    <x v="2"/>
    <n v="202606"/>
    <n v="51"/>
    <n v="1085442"/>
    <s v="'03814314  "/>
    <s v="'03814314  "/>
    <s v="ENV"/>
    <s v="'                "/>
    <n v="20260601"/>
    <s v="E20260601123352"/>
    <s v="J18"/>
    <n v="2.9"/>
  </r>
  <r>
    <x v="2"/>
    <n v="202606"/>
    <n v="51"/>
    <n v="1085442"/>
    <s v="'03814314  "/>
    <s v="'03814314  "/>
    <s v="COL"/>
    <s v="'6543814314751205"/>
    <n v="20260601"/>
    <s v="E20260601123352"/>
    <s v="J18"/>
    <n v="2.9"/>
  </r>
  <r>
    <x v="2"/>
    <n v="202606"/>
    <n v="51"/>
    <n v="1085442"/>
    <s v="'03814314  "/>
    <s v="'03814314  "/>
    <s v="CPC"/>
    <s v="'6543814314751205"/>
    <n v="20260601"/>
    <s v="E20260601123352"/>
    <s v="   "/>
    <n v="2.9"/>
  </r>
  <r>
    <x v="3"/>
    <n v="202606"/>
    <n v="51"/>
    <n v="1085442"/>
    <s v="'03814314  "/>
    <s v="'03814314  "/>
    <s v="ENV"/>
    <s v="'                "/>
    <n v="20260601"/>
    <s v="E20260601123353"/>
    <s v="J18"/>
    <n v="22.1"/>
  </r>
  <r>
    <x v="3"/>
    <n v="202606"/>
    <n v="51"/>
    <n v="1085442"/>
    <s v="'03814314  "/>
    <s v="'03814314  "/>
    <s v="COL"/>
    <s v="'7443814314751128"/>
    <n v="20260601"/>
    <s v="E20260601123353"/>
    <s v="J18"/>
    <n v="22.1"/>
  </r>
  <r>
    <x v="3"/>
    <n v="202606"/>
    <n v="51"/>
    <n v="1085442"/>
    <s v="'03814314  "/>
    <s v="'03814314  "/>
    <s v="CPC"/>
    <s v="'7443814314751128"/>
    <n v="20260601"/>
    <s v="E20260601123353"/>
    <s v="   "/>
    <n v="22.1"/>
  </r>
  <r>
    <x v="3"/>
    <n v="202606"/>
    <n v="51"/>
    <n v="1085442"/>
    <s v="'03814314  "/>
    <s v="'03814314  "/>
    <s v="CPC"/>
    <s v="'7443814314751128"/>
    <n v="20260601"/>
    <s v="E20260601123353"/>
    <s v="   "/>
    <n v="22.1"/>
  </r>
  <r>
    <x v="4"/>
    <n v="202606"/>
    <n v="51"/>
    <n v="1085442"/>
    <s v="'03814314  "/>
    <s v="'03814314  "/>
    <s v="ENV"/>
    <s v="'                "/>
    <n v="20260601"/>
    <s v="E20260601123355"/>
    <s v="J18"/>
    <n v="10.4"/>
  </r>
  <r>
    <x v="4"/>
    <n v="202606"/>
    <n v="51"/>
    <n v="1085442"/>
    <s v="'03814314  "/>
    <s v="'03814314  "/>
    <s v="COL"/>
    <s v="'5643814314751081"/>
    <n v="20260601"/>
    <s v="E20260601123355"/>
    <s v="J18"/>
    <n v="10.4"/>
  </r>
  <r>
    <x v="4"/>
    <n v="202606"/>
    <n v="51"/>
    <n v="1085442"/>
    <s v="'03814314  "/>
    <s v="'03814314  "/>
    <s v="CPC"/>
    <s v="'5643814314751081"/>
    <n v="20260601"/>
    <s v="E20260601123355"/>
    <s v="   "/>
    <n v="10.4"/>
  </r>
  <r>
    <x v="5"/>
    <n v="202606"/>
    <n v="51"/>
    <n v="1085442"/>
    <s v="'03814314  "/>
    <s v="'03814314  "/>
    <s v="ENV"/>
    <s v="'                "/>
    <n v="20260601"/>
    <s v="E20260601123356"/>
    <s v="J18"/>
    <n v="2.84"/>
  </r>
  <r>
    <x v="5"/>
    <n v="202606"/>
    <n v="51"/>
    <n v="1085442"/>
    <s v="'03814314  "/>
    <s v="'03814314  "/>
    <s v="COL"/>
    <s v="'9343814314751052"/>
    <n v="20260601"/>
    <s v="E20260601123356"/>
    <s v="J18"/>
    <n v="2.84"/>
  </r>
  <r>
    <x v="5"/>
    <n v="202606"/>
    <n v="51"/>
    <n v="1085442"/>
    <s v="'03814314  "/>
    <s v="'03814314  "/>
    <s v="CPC"/>
    <s v="'9343814314751052"/>
    <n v="20260601"/>
    <s v="E20260601123356"/>
    <s v="   "/>
    <n v="2.84"/>
  </r>
  <r>
    <x v="6"/>
    <n v="202606"/>
    <n v="51"/>
    <n v="1085442"/>
    <s v="'03814314  "/>
    <s v="'03814314  "/>
    <s v="ENV"/>
    <s v="'                "/>
    <n v="20260601"/>
    <s v="E20260601123357"/>
    <s v="J18"/>
    <n v="3.2"/>
  </r>
  <r>
    <x v="6"/>
    <n v="202606"/>
    <n v="51"/>
    <n v="1085442"/>
    <s v="'03814314  "/>
    <s v="'03814314  "/>
    <s v="COL"/>
    <s v="'7543814314751091"/>
    <n v="20260601"/>
    <s v="E20260601123357"/>
    <s v="J18"/>
    <n v="3.2"/>
  </r>
  <r>
    <x v="6"/>
    <n v="202606"/>
    <n v="51"/>
    <n v="1085442"/>
    <s v="'03814314  "/>
    <s v="'03814314  "/>
    <s v="CPC"/>
    <s v="'7543814314751091"/>
    <n v="20260601"/>
    <s v="E20260601123357"/>
    <s v="   "/>
    <n v="3.2"/>
  </r>
  <r>
    <x v="7"/>
    <n v="202606"/>
    <n v="51"/>
    <n v="1085442"/>
    <s v="'03814314  "/>
    <s v="'03814314  "/>
    <s v="ENV"/>
    <s v="'                "/>
    <n v="20260601"/>
    <s v="E20260601123358"/>
    <s v="J18"/>
    <n v="10"/>
  </r>
  <r>
    <x v="7"/>
    <n v="202606"/>
    <n v="51"/>
    <n v="1085442"/>
    <s v="'03814314  "/>
    <s v="'03814314  "/>
    <s v="COL"/>
    <s v="'9443814314751175"/>
    <n v="20260601"/>
    <s v="E20260601123358"/>
    <s v="J18"/>
    <n v="5.3"/>
  </r>
  <r>
    <x v="7"/>
    <n v="202606"/>
    <n v="51"/>
    <n v="1085442"/>
    <s v="'03814314  "/>
    <s v="'03814314  "/>
    <s v="CPC"/>
    <s v="'9443814314751175"/>
    <n v="20260601"/>
    <s v="E20260601123358"/>
    <s v="   "/>
    <n v="5.3"/>
  </r>
  <r>
    <x v="7"/>
    <n v="202606"/>
    <n v="51"/>
    <n v="1085442"/>
    <s v="'03814314  "/>
    <s v="'03814314  "/>
    <s v="COL"/>
    <s v="'9443814314751187"/>
    <n v="20260601"/>
    <s v="E20260601123358"/>
    <s v="J18"/>
    <n v="4.7"/>
  </r>
  <r>
    <x v="7"/>
    <n v="202606"/>
    <n v="51"/>
    <n v="1085442"/>
    <s v="'03814314  "/>
    <s v="'03814314  "/>
    <s v="CPC"/>
    <s v="'9443814314751187"/>
    <n v="20260601"/>
    <s v="E20260601123358"/>
    <s v="   "/>
    <n v="4.7"/>
  </r>
  <r>
    <x v="7"/>
    <n v="202606"/>
    <n v="51"/>
    <n v="1085442"/>
    <s v="'03814314  "/>
    <s v="'03814314  "/>
    <s v="CPC"/>
    <s v="'9443814314751187"/>
    <n v="20260601"/>
    <s v="E20260601123358"/>
    <s v="   "/>
    <n v="4.7"/>
  </r>
  <r>
    <x v="8"/>
    <n v="202606"/>
    <n v="51"/>
    <n v="1085442"/>
    <s v="'03814314  "/>
    <s v="'03814314  "/>
    <s v="ENV"/>
    <s v="'                "/>
    <n v="20260601"/>
    <s v="E20260601123359"/>
    <s v="J18"/>
    <n v="6.8"/>
  </r>
  <r>
    <x v="8"/>
    <n v="202606"/>
    <n v="51"/>
    <n v="1085442"/>
    <s v="'03814314  "/>
    <s v="'03814314  "/>
    <s v="COL"/>
    <s v="'2543814314751261"/>
    <n v="20260601"/>
    <s v="E20260601123359"/>
    <s v="J18"/>
    <n v="6.8"/>
  </r>
  <r>
    <x v="8"/>
    <n v="202606"/>
    <n v="51"/>
    <n v="1085442"/>
    <s v="'03814314  "/>
    <s v="'03814314  "/>
    <s v="CPC"/>
    <s v="'2543814314751261"/>
    <n v="20260601"/>
    <s v="E20260601123359"/>
    <s v="   "/>
    <n v="6.8"/>
  </r>
  <r>
    <x v="9"/>
    <n v="202606"/>
    <n v="51"/>
    <n v="1085442"/>
    <s v="'03814314  "/>
    <s v="'03814314  "/>
    <s v="ENV"/>
    <s v="'                "/>
    <n v="20260601"/>
    <s v="E20260601123361"/>
    <s v="J18"/>
    <n v="6.8"/>
  </r>
  <r>
    <x v="9"/>
    <n v="202606"/>
    <n v="51"/>
    <n v="1085442"/>
    <s v="'03814314  "/>
    <s v="'03814314  "/>
    <s v="COL"/>
    <s v="'8043814314751285"/>
    <n v="20260601"/>
    <s v="E20260601123361"/>
    <s v="J18"/>
    <n v="6.8"/>
  </r>
  <r>
    <x v="9"/>
    <n v="202606"/>
    <n v="51"/>
    <n v="1085442"/>
    <s v="'03814314  "/>
    <s v="'03814314  "/>
    <s v="CPC"/>
    <s v="'8043814314751285"/>
    <n v="20260601"/>
    <s v="E20260601123361"/>
    <s v="   "/>
    <n v="6.8"/>
  </r>
  <r>
    <x v="10"/>
    <n v="202606"/>
    <n v="51"/>
    <n v="1085442"/>
    <s v="'03814314  "/>
    <s v="'03814314  "/>
    <s v="ENV"/>
    <s v="'                "/>
    <n v="20260601"/>
    <s v="E20260601123362"/>
    <s v="J18"/>
    <n v="2.9"/>
  </r>
  <r>
    <x v="10"/>
    <n v="202606"/>
    <n v="51"/>
    <n v="1085442"/>
    <s v="'03814314  "/>
    <s v="'03814314  "/>
    <s v="COL"/>
    <s v="'7143814314751103"/>
    <n v="20260601"/>
    <s v="E20260601123362"/>
    <s v="J18"/>
    <n v="2.9"/>
  </r>
  <r>
    <x v="10"/>
    <n v="202606"/>
    <n v="51"/>
    <n v="1085442"/>
    <s v="'03814314  "/>
    <s v="'03814314  "/>
    <s v="CPC"/>
    <s v="'7143814314751103"/>
    <n v="20260601"/>
    <s v="E20260601123362"/>
    <s v="   "/>
    <n v="2.9"/>
  </r>
  <r>
    <x v="11"/>
    <n v="202606"/>
    <n v="51"/>
    <n v="1085442"/>
    <s v="'03814314  "/>
    <s v="'03814314  "/>
    <s v="ENV"/>
    <s v="'                "/>
    <n v="20260601"/>
    <s v="E20260601123364"/>
    <s v="J18"/>
    <n v="2.9"/>
  </r>
  <r>
    <x v="11"/>
    <n v="202606"/>
    <n v="51"/>
    <n v="1085442"/>
    <s v="'03814314  "/>
    <s v="'03814314  "/>
    <s v="COL"/>
    <s v="'6343814314751230"/>
    <n v="20260601"/>
    <s v="E20260601123364"/>
    <s v="J18"/>
    <n v="2.9"/>
  </r>
  <r>
    <x v="11"/>
    <n v="202606"/>
    <n v="51"/>
    <n v="1085442"/>
    <s v="'03814314  "/>
    <s v="'03814314  "/>
    <s v="CPC"/>
    <s v="'6343814314751230"/>
    <n v="20260601"/>
    <s v="E20260601123364"/>
    <s v="   "/>
    <n v="2.9"/>
  </r>
  <r>
    <x v="12"/>
    <n v="202606"/>
    <n v="51"/>
    <n v="1085442"/>
    <s v="'03814314  "/>
    <s v="'03814314  "/>
    <s v="ENV"/>
    <s v="'                "/>
    <n v="20260601"/>
    <s v="E20260601123366"/>
    <s v="J18"/>
    <n v="3.6"/>
  </r>
  <r>
    <x v="12"/>
    <n v="202606"/>
    <n v="51"/>
    <n v="1085442"/>
    <s v="'03814314  "/>
    <s v="'03814314  "/>
    <s v="COL"/>
    <s v="'7543814314751190"/>
    <n v="20260601"/>
    <s v="E20260601123366"/>
    <s v="J18"/>
    <n v="3.6"/>
  </r>
  <r>
    <x v="12"/>
    <n v="202606"/>
    <n v="51"/>
    <n v="1085442"/>
    <s v="'03814314  "/>
    <s v="'03814314  "/>
    <s v="CPC"/>
    <s v="'7543814314751190"/>
    <n v="20260601"/>
    <s v="E20260601123366"/>
    <s v="   "/>
    <n v="3.6"/>
  </r>
  <r>
    <x v="13"/>
    <n v="202606"/>
    <n v="51"/>
    <n v="1085442"/>
    <s v="'03814314  "/>
    <s v="'03814314  "/>
    <s v="ENV"/>
    <s v="'                "/>
    <n v="20260601"/>
    <s v="E20260601123367"/>
    <s v="J18"/>
    <n v="3.01"/>
  </r>
  <r>
    <x v="13"/>
    <n v="202606"/>
    <n v="51"/>
    <n v="1085442"/>
    <s v="'03814314  "/>
    <s v="'03814314  "/>
    <s v="COL"/>
    <s v="'4443814314751220"/>
    <n v="20260601"/>
    <s v="E20260601123367"/>
    <s v="J18"/>
    <n v="3.01"/>
  </r>
  <r>
    <x v="13"/>
    <n v="202606"/>
    <n v="51"/>
    <n v="1085442"/>
    <s v="'03814314  "/>
    <s v="'03814314  "/>
    <s v="CPC"/>
    <s v="'4443814314751220"/>
    <n v="20260601"/>
    <s v="E20260601123367"/>
    <s v="   "/>
    <n v="3.01"/>
  </r>
  <r>
    <x v="14"/>
    <n v="202606"/>
    <n v="51"/>
    <n v="1085442"/>
    <s v="'03814314  "/>
    <s v="'03814314  "/>
    <s v="ENV"/>
    <s v="'                "/>
    <n v="20260601"/>
    <s v="E20260601123369"/>
    <s v="J18"/>
    <n v="1.6"/>
  </r>
  <r>
    <x v="14"/>
    <n v="202606"/>
    <n v="51"/>
    <n v="1085442"/>
    <s v="'03814314  "/>
    <s v="'03814314  "/>
    <s v="COL"/>
    <s v="'0443814314751303"/>
    <n v="20260601"/>
    <s v="E20260601123369"/>
    <s v="J18"/>
    <n v="1.6"/>
  </r>
  <r>
    <x v="14"/>
    <n v="202606"/>
    <n v="51"/>
    <n v="1085442"/>
    <s v="'03814314  "/>
    <s v="'03814314  "/>
    <s v="CPC"/>
    <s v="'0443814314751303"/>
    <n v="20260601"/>
    <s v="E20260601123369"/>
    <s v="   "/>
    <n v="1.6"/>
  </r>
  <r>
    <x v="15"/>
    <n v="202606"/>
    <n v="51"/>
    <n v="1085442"/>
    <s v="'03814314  "/>
    <s v="'03814314  "/>
    <s v="ENV"/>
    <s v="'                "/>
    <n v="20260601"/>
    <s v="E20260601123370"/>
    <s v="J18"/>
    <n v="0.5"/>
  </r>
  <r>
    <x v="15"/>
    <n v="202606"/>
    <n v="51"/>
    <n v="1085442"/>
    <s v="'03814314  "/>
    <s v="'03814314  "/>
    <s v="COL"/>
    <s v="'7543814314751321"/>
    <n v="20260601"/>
    <s v="E20260601123370"/>
    <s v="J18"/>
    <n v="0.5"/>
  </r>
  <r>
    <x v="15"/>
    <n v="202606"/>
    <n v="51"/>
    <n v="1085442"/>
    <s v="'03814314  "/>
    <s v="'03814314  "/>
    <s v="CPC"/>
    <s v="'7543814314751321"/>
    <n v="20260601"/>
    <s v="E20260601123370"/>
    <s v="   "/>
    <n v="0.5"/>
  </r>
  <r>
    <x v="16"/>
    <n v="202606"/>
    <n v="51"/>
    <n v="1085442"/>
    <s v="'03814314  "/>
    <s v="'03814314  "/>
    <s v="ENV"/>
    <s v="'                "/>
    <n v="20260601"/>
    <s v="E20260601123371"/>
    <s v="J18"/>
    <n v="6.01"/>
  </r>
  <r>
    <x v="16"/>
    <n v="202606"/>
    <n v="51"/>
    <n v="1085442"/>
    <s v="'03814314  "/>
    <s v="'03814314  "/>
    <s v="COL"/>
    <s v="'3143814314751245"/>
    <n v="20260601"/>
    <s v="E20260601123371"/>
    <s v="J18"/>
    <n v="6.01"/>
  </r>
  <r>
    <x v="16"/>
    <n v="202606"/>
    <n v="51"/>
    <n v="1085442"/>
    <s v="'03814314  "/>
    <s v="'03814314  "/>
    <s v="CPC"/>
    <s v="'3143814314751245"/>
    <n v="20260601"/>
    <s v="E20260601123371"/>
    <s v="   "/>
    <n v="6.01"/>
  </r>
  <r>
    <x v="17"/>
    <n v="202606"/>
    <n v="51"/>
    <n v="1085442"/>
    <s v="'03814314  "/>
    <s v="'03814314  "/>
    <s v="ENV"/>
    <s v="'                "/>
    <n v="20260601"/>
    <s v="E20260601123373"/>
    <s v="J18"/>
    <n v="3.01"/>
  </r>
  <r>
    <x v="17"/>
    <n v="202606"/>
    <n v="51"/>
    <n v="1085442"/>
    <s v="'03814314  "/>
    <s v="'03814314  "/>
    <s v="COL"/>
    <s v="'3643814314751275"/>
    <n v="20260601"/>
    <s v="E20260601123373"/>
    <s v="J18"/>
    <n v="3.01"/>
  </r>
  <r>
    <x v="17"/>
    <n v="202606"/>
    <n v="51"/>
    <n v="1085442"/>
    <s v="'03814314  "/>
    <s v="'03814314  "/>
    <s v="CPC"/>
    <s v="'3643814314751275"/>
    <n v="20260601"/>
    <s v="E20260601123373"/>
    <s v="   "/>
    <n v="3.01"/>
  </r>
  <r>
    <x v="18"/>
    <n v="202606"/>
    <n v="51"/>
    <n v="1085442"/>
    <s v="'03814314  "/>
    <s v="'03814314  "/>
    <s v="ENV"/>
    <s v="'                "/>
    <n v="20260601"/>
    <s v="E20260601123374"/>
    <s v="J18"/>
    <n v="3.5"/>
  </r>
  <r>
    <x v="18"/>
    <n v="202606"/>
    <n v="51"/>
    <n v="1085442"/>
    <s v="'03814314  "/>
    <s v="'03814314  "/>
    <s v="COL"/>
    <s v="'7543814314751298"/>
    <n v="20260601"/>
    <s v="E20260601123374"/>
    <s v="J18"/>
    <n v="3.5"/>
  </r>
  <r>
    <x v="18"/>
    <n v="202606"/>
    <n v="51"/>
    <n v="1085442"/>
    <s v="'03814314  "/>
    <s v="'03814314  "/>
    <s v="CPC"/>
    <s v="'7543814314751298"/>
    <n v="20260601"/>
    <s v="E20260601123374"/>
    <s v="   "/>
    <n v="3.5"/>
  </r>
  <r>
    <x v="19"/>
    <n v="202606"/>
    <n v="51"/>
    <n v="1085442"/>
    <s v="'03814314  "/>
    <s v="'03814314  "/>
    <s v="ENV"/>
    <s v="'                "/>
    <n v="20260601"/>
    <s v="E20260601123375"/>
    <s v="J18"/>
    <n v="6.01"/>
  </r>
  <r>
    <x v="19"/>
    <n v="202606"/>
    <n v="51"/>
    <n v="1085442"/>
    <s v="'03814314  "/>
    <s v="'03814314  "/>
    <s v="COL"/>
    <s v="'4543814314751215"/>
    <n v="20260601"/>
    <s v="E20260601123375"/>
    <s v="J18"/>
    <n v="6.01"/>
  </r>
  <r>
    <x v="19"/>
    <n v="202606"/>
    <n v="51"/>
    <n v="1085442"/>
    <s v="'03814314  "/>
    <s v="'03814314  "/>
    <s v="CPC"/>
    <s v="'4543814314751215"/>
    <n v="20260601"/>
    <s v="E20260601123375"/>
    <s v="   "/>
    <n v="6.01"/>
  </r>
  <r>
    <x v="20"/>
    <n v="202606"/>
    <n v="51"/>
    <n v="1085442"/>
    <s v="'03814314  "/>
    <s v="'03814314  "/>
    <s v="ENV"/>
    <s v="'                "/>
    <n v="20260601"/>
    <s v="E20260601208626"/>
    <s v="J18"/>
    <n v="3.2"/>
  </r>
  <r>
    <x v="20"/>
    <n v="202606"/>
    <n v="51"/>
    <n v="1085442"/>
    <s v="'03814314  "/>
    <s v="'03814314  "/>
    <s v="COL"/>
    <s v="'8543814314751258"/>
    <n v="20260601"/>
    <s v="E20260601208626"/>
    <s v="J18"/>
    <n v="3.2"/>
  </r>
  <r>
    <x v="20"/>
    <n v="202606"/>
    <n v="51"/>
    <n v="1085442"/>
    <s v="'03814314  "/>
    <s v="'03814314  "/>
    <s v="CPC"/>
    <s v="'8543814314751258"/>
    <n v="20260601"/>
    <s v="E20260601208626"/>
    <s v="   "/>
    <n v="3.2"/>
  </r>
  <r>
    <x v="21"/>
    <n v="202606"/>
    <n v="51"/>
    <n v="1085442"/>
    <s v="'03814314  "/>
    <s v="'03814314  "/>
    <s v="ENV"/>
    <s v="'                "/>
    <n v="20260601"/>
    <s v="E20260601208627"/>
    <s v="J18"/>
    <n v="3.01"/>
  </r>
  <r>
    <x v="21"/>
    <n v="202606"/>
    <n v="51"/>
    <n v="1085442"/>
    <s v="'03814314  "/>
    <s v="'03814314  "/>
    <s v="COL"/>
    <s v="'8443814314751117"/>
    <n v="20260601"/>
    <s v="E20260601208627"/>
    <s v="J18"/>
    <n v="3.01"/>
  </r>
  <r>
    <x v="21"/>
    <n v="202606"/>
    <n v="51"/>
    <n v="1085442"/>
    <s v="'03814314  "/>
    <s v="'03814314  "/>
    <s v="CPC"/>
    <s v="'8443814314751117"/>
    <n v="20260601"/>
    <s v="E20260601208627"/>
    <s v="   "/>
    <n v="3.01"/>
  </r>
  <r>
    <x v="22"/>
    <n v="202606"/>
    <n v="51"/>
    <n v="1085442"/>
    <s v="'03814314  "/>
    <s v="'03814314  "/>
    <s v="ENV"/>
    <s v="'                "/>
    <n v="20260601"/>
    <s v="E20260601208628"/>
    <s v="J18"/>
    <n v="0.5"/>
  </r>
  <r>
    <x v="22"/>
    <n v="202606"/>
    <n v="51"/>
    <n v="1085442"/>
    <s v="'03814314  "/>
    <s v="'03814314  "/>
    <s v="COL"/>
    <s v="'3243814314751311"/>
    <n v="20260601"/>
    <s v="E20260601208628"/>
    <s v="J18"/>
    <n v="0.5"/>
  </r>
  <r>
    <x v="22"/>
    <n v="202606"/>
    <n v="51"/>
    <n v="1085442"/>
    <s v="'03814314  "/>
    <s v="'03814314  "/>
    <s v="CPC"/>
    <s v="'3243814314751311"/>
    <n v="20260601"/>
    <s v="E20260601208628"/>
    <s v="   "/>
    <n v="0.5"/>
  </r>
  <r>
    <x v="23"/>
    <n v="202606"/>
    <n v="51"/>
    <n v="1085442"/>
    <s v="'03814314  "/>
    <s v="'03814314  "/>
    <s v="ENV"/>
    <s v="'                "/>
    <n v="20260601"/>
    <s v="E20260601208629"/>
    <s v="J18"/>
    <n v="51.6"/>
  </r>
  <r>
    <x v="23"/>
    <n v="202606"/>
    <n v="51"/>
    <n v="1085442"/>
    <s v="'03814314  "/>
    <s v="'03814314  "/>
    <s v="COL"/>
    <s v="'4943814314751020"/>
    <n v="20260601"/>
    <s v="E20260601208629"/>
    <s v="J18"/>
    <n v="17.2"/>
  </r>
  <r>
    <x v="23"/>
    <n v="202606"/>
    <n v="51"/>
    <n v="1085442"/>
    <s v="'03814314  "/>
    <s v="'03814314  "/>
    <s v="CPC"/>
    <s v="'4943814314751020"/>
    <n v="20260601"/>
    <s v="E20260601208629"/>
    <s v="   "/>
    <n v="17.2"/>
  </r>
  <r>
    <x v="23"/>
    <n v="202606"/>
    <n v="51"/>
    <n v="1085442"/>
    <s v="'03814314  "/>
    <s v="'03814314  "/>
    <s v="COL"/>
    <s v="'4943814314751036"/>
    <n v="20260601"/>
    <s v="E20260601208629"/>
    <s v="J18"/>
    <n v="17.2"/>
  </r>
  <r>
    <x v="23"/>
    <n v="202606"/>
    <n v="51"/>
    <n v="1085442"/>
    <s v="'03814314  "/>
    <s v="'03814314  "/>
    <s v="CPC"/>
    <s v="'4943814314751036"/>
    <n v="20260601"/>
    <s v="E20260601208629"/>
    <s v="   "/>
    <n v="17.2"/>
  </r>
  <r>
    <x v="23"/>
    <n v="202606"/>
    <n v="51"/>
    <n v="1085442"/>
    <s v="'03814314  "/>
    <s v="'03814314  "/>
    <s v="CPC"/>
    <s v="'4943814314751036"/>
    <n v="20260601"/>
    <s v="E20260601208629"/>
    <s v="   "/>
    <n v="17.2"/>
  </r>
  <r>
    <x v="23"/>
    <n v="202606"/>
    <n v="51"/>
    <n v="1085442"/>
    <s v="'03814314  "/>
    <s v="'03814314  "/>
    <s v="COL"/>
    <s v="'4943814314751042"/>
    <n v="20260601"/>
    <s v="E20260601208629"/>
    <s v="J18"/>
    <n v="17.2"/>
  </r>
  <r>
    <x v="23"/>
    <n v="202606"/>
    <n v="51"/>
    <n v="1085442"/>
    <s v="'03814314  "/>
    <s v="'03814314  "/>
    <s v="CPC"/>
    <s v="'4943814314751042"/>
    <n v="20260601"/>
    <s v="E20260601208629"/>
    <s v="   "/>
    <n v="17.2"/>
  </r>
  <r>
    <x v="23"/>
    <n v="202606"/>
    <n v="51"/>
    <n v="1085442"/>
    <s v="'03814314  "/>
    <s v="'03814314  "/>
    <s v="CPC"/>
    <s v="'4943814314751042"/>
    <n v="20260601"/>
    <s v="E20260601208629"/>
    <s v="   "/>
    <n v="17.2"/>
  </r>
  <r>
    <x v="24"/>
    <n v="202606"/>
    <n v="51"/>
    <n v="1085442"/>
    <s v="'03814314  "/>
    <s v="'03814314  "/>
    <s v="ENV"/>
    <s v="'                "/>
    <n v="20260601"/>
    <s v="E20260601228156"/>
    <s v="J18"/>
    <n v="10.7"/>
  </r>
  <r>
    <x v="24"/>
    <n v="202606"/>
    <n v="51"/>
    <n v="1085442"/>
    <s v="'03814314  "/>
    <s v="'03814314  "/>
    <s v="COL"/>
    <s v="'7643814314751060"/>
    <n v="20260601"/>
    <s v="E20260601228156"/>
    <s v="J18"/>
    <n v="2"/>
  </r>
  <r>
    <x v="24"/>
    <n v="202606"/>
    <n v="51"/>
    <n v="1085442"/>
    <s v="'03814314  "/>
    <s v="'03814314  "/>
    <s v="CPC"/>
    <s v="'7643814314751060"/>
    <n v="20260601"/>
    <s v="E20260601228156"/>
    <s v="   "/>
    <n v="2"/>
  </r>
  <r>
    <x v="24"/>
    <n v="202606"/>
    <n v="51"/>
    <n v="1085442"/>
    <s v="'03814314  "/>
    <s v="'03814314  "/>
    <s v="COL"/>
    <s v="'7643814314751076"/>
    <n v="20260601"/>
    <s v="E20260601228156"/>
    <s v="J18"/>
    <n v="8.6999999999999993"/>
  </r>
  <r>
    <x v="24"/>
    <n v="202606"/>
    <n v="51"/>
    <n v="1085442"/>
    <s v="'03814314  "/>
    <s v="'03814314  "/>
    <s v="CPC"/>
    <s v="'7643814314751076"/>
    <n v="20260601"/>
    <s v="E20260601228156"/>
    <s v="   "/>
    <n v="8.6999999999999993"/>
  </r>
  <r>
    <x v="24"/>
    <n v="202606"/>
    <n v="51"/>
    <n v="1085442"/>
    <s v="'03814314  "/>
    <s v="'03814314  "/>
    <s v="CPC"/>
    <s v="'7643814314751076"/>
    <n v="20260601"/>
    <s v="E20260601228156"/>
    <s v="   "/>
    <n v="8.6999999999999993"/>
  </r>
  <r>
    <x v="25"/>
    <n v="202606"/>
    <n v="51"/>
    <n v="1085442"/>
    <s v="'03814314  "/>
    <s v="'03814314  "/>
    <s v="ENV"/>
    <s v="'                "/>
    <n v="20260601"/>
    <s v="E20260601257675"/>
    <s v="J18"/>
    <n v="10"/>
  </r>
  <r>
    <x v="25"/>
    <n v="202606"/>
    <n v="51"/>
    <n v="1085442"/>
    <s v="'03814314  "/>
    <s v="'03814314  "/>
    <s v="COL"/>
    <s v="'2043814314751155"/>
    <n v="20260601"/>
    <s v="E20260601257675"/>
    <s v="J18"/>
    <n v="1.9"/>
  </r>
  <r>
    <x v="25"/>
    <n v="202606"/>
    <n v="51"/>
    <n v="1085442"/>
    <s v="'03814314  "/>
    <s v="'03814314  "/>
    <s v="CPC"/>
    <s v="'2043814314751155"/>
    <n v="20260601"/>
    <s v="E20260601257675"/>
    <s v="   "/>
    <n v="1.9"/>
  </r>
  <r>
    <x v="25"/>
    <n v="202606"/>
    <n v="51"/>
    <n v="1085442"/>
    <s v="'03814314  "/>
    <s v="'03814314  "/>
    <s v="COL"/>
    <s v="'2043814314751167"/>
    <n v="20260601"/>
    <s v="E20260601257675"/>
    <s v="J18"/>
    <n v="8.1"/>
  </r>
  <r>
    <x v="25"/>
    <n v="202606"/>
    <n v="51"/>
    <n v="1085442"/>
    <s v="'03814314  "/>
    <s v="'03814314  "/>
    <s v="CPC"/>
    <s v="'2043814314751167"/>
    <n v="20260601"/>
    <s v="E20260601257675"/>
    <s v="   "/>
    <n v="8.1"/>
  </r>
  <r>
    <x v="25"/>
    <n v="202606"/>
    <n v="51"/>
    <n v="1085442"/>
    <s v="'03814314  "/>
    <s v="'03814314  "/>
    <s v="CPC"/>
    <s v="'2043814314751167"/>
    <n v="20260601"/>
    <s v="E20260601257675"/>
    <s v="   "/>
    <n v="8.1"/>
  </r>
  <r>
    <x v="26"/>
    <n v="202606"/>
    <n v="51"/>
    <n v="1085442"/>
    <s v="'03814314  "/>
    <s v="'03814314  "/>
    <s v="ENV"/>
    <s v="'                "/>
    <n v="20260602"/>
    <s v="E20260602145707"/>
    <s v="J18"/>
    <n v="12.1"/>
  </r>
  <r>
    <x v="26"/>
    <n v="202606"/>
    <n v="51"/>
    <n v="1085442"/>
    <s v="'03814314  "/>
    <s v="'03814314  "/>
    <s v="COL"/>
    <s v="'7543814314751420"/>
    <n v="20260602"/>
    <s v="E20260602145707"/>
    <s v="J18"/>
    <n v="3.4"/>
  </r>
  <r>
    <x v="26"/>
    <n v="202606"/>
    <n v="51"/>
    <n v="1085442"/>
    <s v="'03814314  "/>
    <s v="'03814314  "/>
    <s v="CPC"/>
    <s v="'7543814314751420"/>
    <n v="20260602"/>
    <s v="E20260602145707"/>
    <s v="   "/>
    <n v="3.4"/>
  </r>
  <r>
    <x v="26"/>
    <n v="202606"/>
    <n v="51"/>
    <n v="1085442"/>
    <s v="'03814314  "/>
    <s v="'03814314  "/>
    <s v="COL"/>
    <s v="'7543814314751436"/>
    <n v="20260602"/>
    <s v="E20260602145707"/>
    <s v="J18"/>
    <n v="8.6999999999999993"/>
  </r>
  <r>
    <x v="26"/>
    <n v="202606"/>
    <n v="51"/>
    <n v="1085442"/>
    <s v="'03814314  "/>
    <s v="'03814314  "/>
    <s v="CPC"/>
    <s v="'7543814314751436"/>
    <n v="20260602"/>
    <s v="E20260602145707"/>
    <s v="   "/>
    <n v="8.6999999999999993"/>
  </r>
  <r>
    <x v="26"/>
    <n v="202606"/>
    <n v="51"/>
    <n v="1085442"/>
    <s v="'03814314  "/>
    <s v="'03814314  "/>
    <s v="CPC"/>
    <s v="'7543814314751436"/>
    <n v="20260602"/>
    <s v="E20260602145707"/>
    <s v="   "/>
    <n v="8.6999999999999993"/>
  </r>
  <r>
    <x v="27"/>
    <n v="202606"/>
    <n v="51"/>
    <n v="1085442"/>
    <s v="'03814314  "/>
    <s v="'03814314  "/>
    <s v="ENV"/>
    <s v="'                "/>
    <n v="20260602"/>
    <s v="E20260602145708"/>
    <s v="J18"/>
    <n v="46"/>
  </r>
  <r>
    <x v="27"/>
    <n v="202606"/>
    <n v="51"/>
    <n v="1085442"/>
    <s v="'03814314  "/>
    <s v="'03814314  "/>
    <s v="COL"/>
    <s v="'7543814314751338"/>
    <n v="20260602"/>
    <s v="E20260602145708"/>
    <s v="J18"/>
    <n v="3.3"/>
  </r>
  <r>
    <x v="27"/>
    <n v="202606"/>
    <n v="51"/>
    <n v="1085442"/>
    <s v="'03814314  "/>
    <s v="'03814314  "/>
    <s v="CPC"/>
    <s v="'7543814314751338"/>
    <n v="20260602"/>
    <s v="E20260602145708"/>
    <s v="   "/>
    <n v="3.3"/>
  </r>
  <r>
    <x v="27"/>
    <n v="202606"/>
    <n v="51"/>
    <n v="1085442"/>
    <s v="'03814314  "/>
    <s v="'03814314  "/>
    <s v="COL"/>
    <s v="'7543814314751344"/>
    <n v="20260602"/>
    <s v="E20260602145708"/>
    <s v="J18"/>
    <n v="10.9"/>
  </r>
  <r>
    <x v="27"/>
    <n v="202606"/>
    <n v="51"/>
    <n v="1085442"/>
    <s v="'03814314  "/>
    <s v="'03814314  "/>
    <s v="CPC"/>
    <s v="'7543814314751344"/>
    <n v="20260602"/>
    <s v="E20260602145708"/>
    <s v="   "/>
    <n v="10.9"/>
  </r>
  <r>
    <x v="27"/>
    <n v="202606"/>
    <n v="51"/>
    <n v="1085442"/>
    <s v="'03814314  "/>
    <s v="'03814314  "/>
    <s v="CPC"/>
    <s v="'7543814314751344"/>
    <n v="20260602"/>
    <s v="E20260602145708"/>
    <s v="   "/>
    <n v="10.9"/>
  </r>
  <r>
    <x v="27"/>
    <n v="202606"/>
    <n v="51"/>
    <n v="1085442"/>
    <s v="'03814314  "/>
    <s v="'03814314  "/>
    <s v="COL"/>
    <s v="'7543814314751355"/>
    <n v="20260602"/>
    <s v="E20260602145708"/>
    <s v="J18"/>
    <n v="15.6"/>
  </r>
  <r>
    <x v="27"/>
    <n v="202606"/>
    <n v="51"/>
    <n v="1085442"/>
    <s v="'03814314  "/>
    <s v="'03814314  "/>
    <s v="CPC"/>
    <s v="'7543814314751355"/>
    <n v="20260602"/>
    <s v="E20260602145708"/>
    <s v="   "/>
    <n v="15.6"/>
  </r>
  <r>
    <x v="27"/>
    <n v="202606"/>
    <n v="51"/>
    <n v="1085442"/>
    <s v="'03814314  "/>
    <s v="'03814314  "/>
    <s v="CPC"/>
    <s v="'7543814314751355"/>
    <n v="20260602"/>
    <s v="E20260602145708"/>
    <s v="   "/>
    <n v="15.6"/>
  </r>
  <r>
    <x v="27"/>
    <n v="202606"/>
    <n v="51"/>
    <n v="1085442"/>
    <s v="'03814314  "/>
    <s v="'03814314  "/>
    <s v="COL"/>
    <s v="'7543814314751367"/>
    <n v="20260602"/>
    <s v="E20260602145708"/>
    <s v="J18"/>
    <n v="16.2"/>
  </r>
  <r>
    <x v="27"/>
    <n v="202606"/>
    <n v="51"/>
    <n v="1085442"/>
    <s v="'03814314  "/>
    <s v="'03814314  "/>
    <s v="CPC"/>
    <s v="'7543814314751367"/>
    <n v="20260602"/>
    <s v="E20260602145708"/>
    <s v="   "/>
    <n v="16.2"/>
  </r>
  <r>
    <x v="27"/>
    <n v="202606"/>
    <n v="51"/>
    <n v="1085442"/>
    <s v="'03814314  "/>
    <s v="'03814314  "/>
    <s v="CPC"/>
    <s v="'7543814314751367"/>
    <n v="20260602"/>
    <s v="E20260602145708"/>
    <s v="   "/>
    <n v="16.2"/>
  </r>
  <r>
    <x v="28"/>
    <n v="202606"/>
    <n v="51"/>
    <n v="1085442"/>
    <s v="'03814314  "/>
    <s v="'03814314  "/>
    <s v="ENV"/>
    <s v="'                "/>
    <n v="20260602"/>
    <s v="E20260602145709"/>
    <s v="J18"/>
    <n v="2.9"/>
  </r>
  <r>
    <x v="28"/>
    <n v="202606"/>
    <n v="51"/>
    <n v="1085442"/>
    <s v="'03814314  "/>
    <s v="'03814314  "/>
    <s v="COL"/>
    <s v="'0643814314751591"/>
    <n v="20260602"/>
    <s v="E20260602145709"/>
    <s v="J18"/>
    <n v="2.9"/>
  </r>
  <r>
    <x v="28"/>
    <n v="202606"/>
    <n v="51"/>
    <n v="1085442"/>
    <s v="'03814314  "/>
    <s v="'03814314  "/>
    <s v="CPC"/>
    <s v="'0643814314751591"/>
    <n v="20260602"/>
    <s v="E20260602145709"/>
    <s v="   "/>
    <n v="2.9"/>
  </r>
  <r>
    <x v="29"/>
    <n v="202606"/>
    <n v="51"/>
    <n v="1085442"/>
    <s v="'03814314  "/>
    <s v="'03814314  "/>
    <s v="ENV"/>
    <s v="'                "/>
    <n v="20260602"/>
    <s v="E20260602145710"/>
    <s v="J18"/>
    <n v="3.01"/>
  </r>
  <r>
    <x v="29"/>
    <n v="202606"/>
    <n v="51"/>
    <n v="1085442"/>
    <s v="'03814314  "/>
    <s v="'03814314  "/>
    <s v="COL"/>
    <s v="'6943814314751620"/>
    <n v="20260602"/>
    <s v="E20260602145710"/>
    <s v="J18"/>
    <n v="3.01"/>
  </r>
  <r>
    <x v="29"/>
    <n v="202606"/>
    <n v="51"/>
    <n v="1085442"/>
    <s v="'03814314  "/>
    <s v="'03814314  "/>
    <s v="CPC"/>
    <s v="'6943814314751620"/>
    <n v="20260602"/>
    <s v="E20260602145710"/>
    <s v="   "/>
    <n v="3.01"/>
  </r>
  <r>
    <x v="30"/>
    <n v="202606"/>
    <n v="51"/>
    <n v="1085442"/>
    <s v="'03814314  "/>
    <s v="'03814314  "/>
    <s v="ENV"/>
    <s v="'                "/>
    <n v="20260602"/>
    <s v="E20260602145711"/>
    <s v="J18"/>
    <n v="0.8"/>
  </r>
  <r>
    <x v="30"/>
    <n v="202606"/>
    <n v="51"/>
    <n v="1085442"/>
    <s v="'03814314  "/>
    <s v="'03814314  "/>
    <s v="COL"/>
    <s v="'2443814314751448"/>
    <n v="20260602"/>
    <s v="E20260602145711"/>
    <s v="J18"/>
    <n v="0.8"/>
  </r>
  <r>
    <x v="30"/>
    <n v="202606"/>
    <n v="51"/>
    <n v="1085442"/>
    <s v="'03814314  "/>
    <s v="'03814314  "/>
    <s v="CPC"/>
    <s v="'2443814314751448"/>
    <n v="20260602"/>
    <s v="E20260602145711"/>
    <s v="   "/>
    <n v="0.8"/>
  </r>
  <r>
    <x v="31"/>
    <n v="202606"/>
    <n v="51"/>
    <n v="1085442"/>
    <s v="'03814314  "/>
    <s v="'03814314  "/>
    <s v="ENV"/>
    <s v="'                "/>
    <n v="20260602"/>
    <s v="E20260602145712"/>
    <s v="J18"/>
    <n v="3.8"/>
  </r>
  <r>
    <x v="31"/>
    <n v="202606"/>
    <n v="51"/>
    <n v="1085442"/>
    <s v="'03814314  "/>
    <s v="'03814314  "/>
    <s v="COL"/>
    <s v="'7143814314751587"/>
    <n v="20260602"/>
    <s v="E20260602145712"/>
    <s v="J18"/>
    <n v="3.8"/>
  </r>
  <r>
    <x v="31"/>
    <n v="202606"/>
    <n v="51"/>
    <n v="1085442"/>
    <s v="'03814314  "/>
    <s v="'03814314  "/>
    <s v="CPC"/>
    <s v="'7143814314751587"/>
    <n v="20260602"/>
    <s v="E20260602145712"/>
    <s v="   "/>
    <n v="3.8"/>
  </r>
  <r>
    <x v="32"/>
    <n v="202606"/>
    <n v="51"/>
    <n v="1085442"/>
    <s v="'03814314  "/>
    <s v="'03814314  "/>
    <s v="ENV"/>
    <s v="'                "/>
    <n v="20260602"/>
    <s v="E20260602145713"/>
    <s v="J18"/>
    <n v="1.34"/>
  </r>
  <r>
    <x v="32"/>
    <n v="202606"/>
    <n v="51"/>
    <n v="1085442"/>
    <s v="'03814314  "/>
    <s v="'03814314  "/>
    <s v="COL"/>
    <s v="'0143814314751704"/>
    <n v="20260602"/>
    <s v="E20260602145713"/>
    <s v="J18"/>
    <n v="1.34"/>
  </r>
  <r>
    <x v="32"/>
    <n v="202606"/>
    <n v="51"/>
    <n v="1085442"/>
    <s v="'03814314  "/>
    <s v="'03814314  "/>
    <s v="CPC"/>
    <s v="'0143814314751704"/>
    <n v="20260602"/>
    <s v="E20260602145713"/>
    <s v="   "/>
    <n v="1.34"/>
  </r>
  <r>
    <x v="33"/>
    <n v="202606"/>
    <n v="51"/>
    <n v="1085442"/>
    <s v="'03814314  "/>
    <s v="'03814314  "/>
    <s v="ENV"/>
    <s v="'                "/>
    <n v="20260602"/>
    <s v="E20260602145714"/>
    <s v="J18"/>
    <n v="0.5"/>
  </r>
  <r>
    <x v="33"/>
    <n v="202606"/>
    <n v="51"/>
    <n v="1085442"/>
    <s v="'03814314  "/>
    <s v="'03814314  "/>
    <s v="COL"/>
    <s v="'1343814314751451"/>
    <n v="20260602"/>
    <s v="E20260602145714"/>
    <s v="J18"/>
    <n v="0.5"/>
  </r>
  <r>
    <x v="33"/>
    <n v="202606"/>
    <n v="51"/>
    <n v="1085442"/>
    <s v="'03814314  "/>
    <s v="'03814314  "/>
    <s v="CPC"/>
    <s v="'1343814314751451"/>
    <n v="20260602"/>
    <s v="E20260602145714"/>
    <s v="   "/>
    <n v="0.5"/>
  </r>
  <r>
    <x v="34"/>
    <n v="202606"/>
    <n v="51"/>
    <n v="1085442"/>
    <s v="'03814314  "/>
    <s v="'03814314  "/>
    <s v="ENV"/>
    <s v="'                "/>
    <n v="20260602"/>
    <s v="E20260602145715"/>
    <s v="J18"/>
    <n v="2.9"/>
  </r>
  <r>
    <x v="34"/>
    <n v="202606"/>
    <n v="51"/>
    <n v="1085442"/>
    <s v="'03814314  "/>
    <s v="'03814314  "/>
    <s v="COL"/>
    <s v="'4443814314751651"/>
    <n v="20260602"/>
    <s v="E20260602145715"/>
    <s v="J18"/>
    <n v="2.9"/>
  </r>
  <r>
    <x v="34"/>
    <n v="202606"/>
    <n v="51"/>
    <n v="1085442"/>
    <s v="'03814314  "/>
    <s v="'03814314  "/>
    <s v="CPC"/>
    <s v="'4443814314751651"/>
    <n v="20260602"/>
    <s v="E20260602145715"/>
    <s v="   "/>
    <n v="2.9"/>
  </r>
  <r>
    <x v="35"/>
    <n v="202606"/>
    <n v="51"/>
    <n v="1085442"/>
    <s v="'03814314  "/>
    <s v="'03814314  "/>
    <s v="ENV"/>
    <s v="'                "/>
    <n v="20260602"/>
    <s v="E20260602145716"/>
    <s v="J18"/>
    <n v="11.4"/>
  </r>
  <r>
    <x v="35"/>
    <n v="202606"/>
    <n v="51"/>
    <n v="1085442"/>
    <s v="'03814314  "/>
    <s v="'03814314  "/>
    <s v="COL"/>
    <s v="'7543814314751695"/>
    <n v="20260602"/>
    <s v="E20260602145716"/>
    <s v="J18"/>
    <n v="11.4"/>
  </r>
  <r>
    <x v="35"/>
    <n v="202606"/>
    <n v="51"/>
    <n v="1085442"/>
    <s v="'03814314  "/>
    <s v="'03814314  "/>
    <s v="CPC"/>
    <s v="'7543814314751695"/>
    <n v="20260602"/>
    <s v="E20260602145716"/>
    <s v="   "/>
    <n v="11.4"/>
  </r>
  <r>
    <x v="36"/>
    <n v="202606"/>
    <n v="51"/>
    <n v="1085442"/>
    <s v="'03814314  "/>
    <s v="'03814314  "/>
    <s v="ENV"/>
    <s v="'                "/>
    <n v="20260602"/>
    <s v="E20260602145717"/>
    <s v="J18"/>
    <n v="5"/>
  </r>
  <r>
    <x v="36"/>
    <n v="202606"/>
    <n v="51"/>
    <n v="1085442"/>
    <s v="'03814314  "/>
    <s v="'03814314  "/>
    <s v="COL"/>
    <s v="'0743814314751403"/>
    <n v="20260602"/>
    <s v="E20260602145717"/>
    <s v="J18"/>
    <n v="5"/>
  </r>
  <r>
    <x v="36"/>
    <n v="202606"/>
    <n v="51"/>
    <n v="1085442"/>
    <s v="'03814314  "/>
    <s v="'03814314  "/>
    <s v="CPC"/>
    <s v="'0743814314751403"/>
    <n v="20260602"/>
    <s v="E20260602145717"/>
    <s v="   "/>
    <n v="5"/>
  </r>
  <r>
    <x v="37"/>
    <n v="202606"/>
    <n v="51"/>
    <n v="1085442"/>
    <s v="'03814314  "/>
    <s v="'03814314  "/>
    <s v="ENV"/>
    <s v="'                "/>
    <n v="20260602"/>
    <s v="E20260602145718"/>
    <s v="J18"/>
    <n v="2.9"/>
  </r>
  <r>
    <x v="37"/>
    <n v="202606"/>
    <n v="51"/>
    <n v="1085442"/>
    <s v="'03814314  "/>
    <s v="'03814314  "/>
    <s v="COL"/>
    <s v="'9143814314751645"/>
    <n v="20260602"/>
    <s v="E20260602145718"/>
    <s v="J18"/>
    <n v="2.9"/>
  </r>
  <r>
    <x v="37"/>
    <n v="202606"/>
    <n v="51"/>
    <n v="1085442"/>
    <s v="'03814314  "/>
    <s v="'03814314  "/>
    <s v="CPC"/>
    <s v="'9143814314751645"/>
    <n v="20260602"/>
    <s v="E20260602145718"/>
    <s v="   "/>
    <n v="2.9"/>
  </r>
  <r>
    <x v="38"/>
    <n v="202606"/>
    <n v="51"/>
    <n v="1085442"/>
    <s v="'03814314  "/>
    <s v="'03814314  "/>
    <s v="ENV"/>
    <s v="'                "/>
    <n v="20260602"/>
    <s v="E20260602145719"/>
    <s v="J18"/>
    <n v="3.6"/>
  </r>
  <r>
    <x v="38"/>
    <n v="202606"/>
    <n v="51"/>
    <n v="1085442"/>
    <s v="'03814314  "/>
    <s v="'03814314  "/>
    <s v="COL"/>
    <s v="'5643814314751668"/>
    <n v="20260602"/>
    <s v="E20260602145719"/>
    <s v="J18"/>
    <n v="3.6"/>
  </r>
  <r>
    <x v="38"/>
    <n v="202606"/>
    <n v="51"/>
    <n v="1085442"/>
    <s v="'03814314  "/>
    <s v="'03814314  "/>
    <s v="CPC"/>
    <s v="'5643814314751668"/>
    <n v="20260602"/>
    <s v="E20260602145719"/>
    <s v="   "/>
    <n v="3.6"/>
  </r>
  <r>
    <x v="39"/>
    <n v="202606"/>
    <n v="51"/>
    <n v="1085442"/>
    <s v="'03814314  "/>
    <s v="'03814314  "/>
    <s v="ENV"/>
    <s v="'                "/>
    <n v="20260602"/>
    <s v="E20260602145720"/>
    <s v="J18"/>
    <n v="18.04"/>
  </r>
  <r>
    <x v="39"/>
    <n v="202606"/>
    <n v="51"/>
    <n v="1085442"/>
    <s v="'03814314  "/>
    <s v="'03814314  "/>
    <s v="COL"/>
    <s v="'6243814314751537"/>
    <n v="20260602"/>
    <s v="E20260602145720"/>
    <s v="J18"/>
    <n v="18.04"/>
  </r>
  <r>
    <x v="39"/>
    <n v="202606"/>
    <n v="51"/>
    <n v="1085442"/>
    <s v="'03814314  "/>
    <s v="'03814314  "/>
    <s v="CPC"/>
    <s v="'6243814314751537"/>
    <n v="20260602"/>
    <s v="E20260602145720"/>
    <s v="   "/>
    <n v="18.04"/>
  </r>
  <r>
    <x v="40"/>
    <n v="202606"/>
    <n v="51"/>
    <n v="1085442"/>
    <s v="'03814314  "/>
    <s v="'03814314  "/>
    <s v="ENV"/>
    <s v="'                "/>
    <n v="20260602"/>
    <s v="E20260602145721"/>
    <s v="J18"/>
    <n v="37.5"/>
  </r>
  <r>
    <x v="40"/>
    <n v="202606"/>
    <n v="51"/>
    <n v="1085442"/>
    <s v="'03814314  "/>
    <s v="'03814314  "/>
    <s v="COL"/>
    <s v="'2243814314751719"/>
    <n v="20260602"/>
    <s v="E20260602145721"/>
    <s v="J18"/>
    <n v="11.1"/>
  </r>
  <r>
    <x v="40"/>
    <n v="202606"/>
    <n v="51"/>
    <n v="1085442"/>
    <s v="'03814314  "/>
    <s v="'03814314  "/>
    <s v="CPC"/>
    <s v="'2243814314751719"/>
    <n v="20260602"/>
    <s v="E20260602145721"/>
    <s v="   "/>
    <n v="11.1"/>
  </r>
  <r>
    <x v="40"/>
    <n v="202606"/>
    <n v="51"/>
    <n v="1085442"/>
    <s v="'03814314  "/>
    <s v="'03814314  "/>
    <s v="COL"/>
    <s v="'2243814314751725"/>
    <n v="20260602"/>
    <s v="E20260602145721"/>
    <s v="J18"/>
    <n v="15.6"/>
  </r>
  <r>
    <x v="40"/>
    <n v="202606"/>
    <n v="51"/>
    <n v="1085442"/>
    <s v="'03814314  "/>
    <s v="'03814314  "/>
    <s v="CPC"/>
    <s v="'2243814314751725"/>
    <n v="20260602"/>
    <s v="E20260602145721"/>
    <s v="   "/>
    <n v="15.6"/>
  </r>
  <r>
    <x v="40"/>
    <n v="202606"/>
    <n v="51"/>
    <n v="1085442"/>
    <s v="'03814314  "/>
    <s v="'03814314  "/>
    <s v="CPC"/>
    <s v="'2243814314751725"/>
    <n v="20260602"/>
    <s v="E20260602145721"/>
    <s v="   "/>
    <n v="15.6"/>
  </r>
  <r>
    <x v="40"/>
    <n v="202606"/>
    <n v="51"/>
    <n v="1085442"/>
    <s v="'03814314  "/>
    <s v="'03814314  "/>
    <s v="COL"/>
    <s v="'2243814314751731"/>
    <n v="20260602"/>
    <s v="E20260602145721"/>
    <s v="J18"/>
    <n v="10.8"/>
  </r>
  <r>
    <x v="40"/>
    <n v="202606"/>
    <n v="51"/>
    <n v="1085442"/>
    <s v="'03814314  "/>
    <s v="'03814314  "/>
    <s v="CPC"/>
    <s v="'2243814314751731"/>
    <n v="20260602"/>
    <s v="E20260602145721"/>
    <s v="   "/>
    <n v="10.8"/>
  </r>
  <r>
    <x v="40"/>
    <n v="202606"/>
    <n v="51"/>
    <n v="1085442"/>
    <s v="'03814314  "/>
    <s v="'03814314  "/>
    <s v="CPC"/>
    <s v="'2243814314751731"/>
    <n v="20260602"/>
    <s v="E20260602145721"/>
    <s v="   "/>
    <n v="10.8"/>
  </r>
  <r>
    <x v="41"/>
    <n v="202606"/>
    <n v="51"/>
    <n v="1085442"/>
    <s v="'03814314  "/>
    <s v="'03814314  "/>
    <s v="ENV"/>
    <s v="'                "/>
    <n v="20260602"/>
    <s v="E20260602145722"/>
    <s v="J18"/>
    <n v="32.200000000000003"/>
  </r>
  <r>
    <x v="41"/>
    <n v="202606"/>
    <n v="51"/>
    <n v="1085442"/>
    <s v="'03814314  "/>
    <s v="'03814314  "/>
    <s v="COL"/>
    <s v="'7443814314751508"/>
    <n v="20260602"/>
    <s v="E20260602145722"/>
    <s v="J18"/>
    <n v="14.1"/>
  </r>
  <r>
    <x v="41"/>
    <n v="202606"/>
    <n v="51"/>
    <n v="1085442"/>
    <s v="'03814314  "/>
    <s v="'03814314  "/>
    <s v="CPC"/>
    <s v="'7443814314751508"/>
    <n v="20260602"/>
    <s v="E20260602145722"/>
    <s v="   "/>
    <n v="14.1"/>
  </r>
  <r>
    <x v="41"/>
    <n v="202606"/>
    <n v="51"/>
    <n v="1085442"/>
    <s v="'03814314  "/>
    <s v="'03814314  "/>
    <s v="COL"/>
    <s v="'7443814314751514"/>
    <n v="20260602"/>
    <s v="E20260602145722"/>
    <s v="J18"/>
    <n v="15"/>
  </r>
  <r>
    <x v="41"/>
    <n v="202606"/>
    <n v="51"/>
    <n v="1085442"/>
    <s v="'03814314  "/>
    <s v="'03814314  "/>
    <s v="CPC"/>
    <s v="'7443814314751514"/>
    <n v="20260602"/>
    <s v="E20260602145722"/>
    <s v="   "/>
    <n v="15"/>
  </r>
  <r>
    <x v="41"/>
    <n v="202606"/>
    <n v="51"/>
    <n v="1085442"/>
    <s v="'03814314  "/>
    <s v="'03814314  "/>
    <s v="CPC"/>
    <s v="'7443814314751514"/>
    <n v="20260602"/>
    <s v="E20260602145722"/>
    <s v="   "/>
    <n v="15"/>
  </r>
  <r>
    <x v="41"/>
    <n v="202606"/>
    <n v="51"/>
    <n v="1085442"/>
    <s v="'03814314  "/>
    <s v="'03814314  "/>
    <s v="COL"/>
    <s v="'7443814314751525"/>
    <n v="20260602"/>
    <s v="E20260602145722"/>
    <s v="J18"/>
    <n v="3.1"/>
  </r>
  <r>
    <x v="41"/>
    <n v="202606"/>
    <n v="51"/>
    <n v="1085442"/>
    <s v="'03814314  "/>
    <s v="'03814314  "/>
    <s v="CPC"/>
    <s v="'7443814314751525"/>
    <n v="20260602"/>
    <s v="E20260602145722"/>
    <s v="   "/>
    <n v="3.1"/>
  </r>
  <r>
    <x v="41"/>
    <n v="202606"/>
    <n v="51"/>
    <n v="1085442"/>
    <s v="'03814314  "/>
    <s v="'03814314  "/>
    <s v="CPC"/>
    <s v="'7443814314751525"/>
    <n v="20260602"/>
    <s v="E20260602145722"/>
    <s v="   "/>
    <n v="3.1"/>
  </r>
  <r>
    <x v="42"/>
    <n v="202606"/>
    <n v="51"/>
    <n v="1085442"/>
    <s v="'03814314  "/>
    <s v="'03814314  "/>
    <s v="ENV"/>
    <s v="'                "/>
    <n v="20260602"/>
    <s v="E20260602145723"/>
    <s v="J18"/>
    <n v="24.55"/>
  </r>
  <r>
    <x v="42"/>
    <n v="202606"/>
    <n v="51"/>
    <n v="1085442"/>
    <s v="'03814314  "/>
    <s v="'03814314  "/>
    <s v="COL"/>
    <s v="'1443814314751678"/>
    <n v="20260602"/>
    <s v="E20260602145723"/>
    <s v="J18"/>
    <n v="11.86"/>
  </r>
  <r>
    <x v="42"/>
    <n v="202606"/>
    <n v="51"/>
    <n v="1085442"/>
    <s v="'03814314  "/>
    <s v="'03814314  "/>
    <s v="CPC"/>
    <s v="'1443814314751678"/>
    <n v="20260602"/>
    <s v="E20260602145723"/>
    <s v="   "/>
    <n v="11.86"/>
  </r>
  <r>
    <x v="42"/>
    <n v="202606"/>
    <n v="51"/>
    <n v="1085442"/>
    <s v="'03814314  "/>
    <s v="'03814314  "/>
    <s v="COL"/>
    <s v="'1443814314751684"/>
    <n v="20260602"/>
    <s v="E20260602145723"/>
    <s v="J18"/>
    <n v="12.69"/>
  </r>
  <r>
    <x v="42"/>
    <n v="202606"/>
    <n v="51"/>
    <n v="1085442"/>
    <s v="'03814314  "/>
    <s v="'03814314  "/>
    <s v="CPC"/>
    <s v="'1443814314751684"/>
    <n v="20260602"/>
    <s v="E20260602145723"/>
    <s v="   "/>
    <n v="12.69"/>
  </r>
  <r>
    <x v="42"/>
    <n v="202606"/>
    <n v="51"/>
    <n v="1085442"/>
    <s v="'03814314  "/>
    <s v="'03814314  "/>
    <s v="CPC"/>
    <s v="'1443814314751684"/>
    <n v="20260602"/>
    <s v="E20260602145723"/>
    <s v="   "/>
    <n v="12.69"/>
  </r>
  <r>
    <x v="43"/>
    <n v="202606"/>
    <n v="51"/>
    <n v="1085442"/>
    <s v="'03814314  "/>
    <s v="'03814314  "/>
    <s v="ENV"/>
    <s v="'                "/>
    <n v="20260602"/>
    <s v="E20260602145724"/>
    <s v="J18"/>
    <n v="32.840000000000003"/>
  </r>
  <r>
    <x v="43"/>
    <n v="202606"/>
    <n v="51"/>
    <n v="1085442"/>
    <s v="'03814314  "/>
    <s v="'03814314  "/>
    <s v="COL"/>
    <s v="'4443814314751875"/>
    <n v="20260602"/>
    <s v="E20260602145724"/>
    <s v="J18"/>
    <n v="15.3"/>
  </r>
  <r>
    <x v="43"/>
    <n v="202606"/>
    <n v="51"/>
    <n v="1085442"/>
    <s v="'03814314  "/>
    <s v="'03814314  "/>
    <s v="CPC"/>
    <s v="'4443814314751875"/>
    <n v="20260602"/>
    <s v="E20260602145724"/>
    <s v="   "/>
    <n v="15.3"/>
  </r>
  <r>
    <x v="43"/>
    <n v="202606"/>
    <n v="51"/>
    <n v="1085442"/>
    <s v="'03814314  "/>
    <s v="'03814314  "/>
    <s v="COL"/>
    <s v="'4443814314751887"/>
    <n v="20260602"/>
    <s v="E20260602145724"/>
    <s v="J18"/>
    <n v="17.54"/>
  </r>
  <r>
    <x v="43"/>
    <n v="202606"/>
    <n v="51"/>
    <n v="1085442"/>
    <s v="'03814314  "/>
    <s v="'03814314  "/>
    <s v="CPC"/>
    <s v="'4443814314751887"/>
    <n v="20260602"/>
    <s v="E20260602145724"/>
    <s v="   "/>
    <n v="17.54"/>
  </r>
  <r>
    <x v="43"/>
    <n v="202606"/>
    <n v="51"/>
    <n v="1085442"/>
    <s v="'03814314  "/>
    <s v="'03814314  "/>
    <s v="CPC"/>
    <s v="'4443814314751887"/>
    <n v="20260602"/>
    <s v="E20260602145724"/>
    <s v="   "/>
    <n v="17.54"/>
  </r>
  <r>
    <x v="44"/>
    <n v="202606"/>
    <n v="51"/>
    <n v="1085442"/>
    <s v="'03814314  "/>
    <s v="'03814314  "/>
    <s v="ENV"/>
    <s v="'                "/>
    <n v="20260602"/>
    <s v="E20260602145725"/>
    <s v="J18"/>
    <n v="11.69"/>
  </r>
  <r>
    <x v="44"/>
    <n v="202606"/>
    <n v="51"/>
    <n v="1085442"/>
    <s v="'03814314  "/>
    <s v="'03814314  "/>
    <s v="COL"/>
    <s v="'9443814314751544"/>
    <n v="20260602"/>
    <s v="E20260602145725"/>
    <s v="J18"/>
    <n v="11.69"/>
  </r>
  <r>
    <x v="44"/>
    <n v="202606"/>
    <n v="51"/>
    <n v="1085442"/>
    <s v="'03814314  "/>
    <s v="'03814314  "/>
    <s v="CPC"/>
    <s v="'9443814314751544"/>
    <n v="20260602"/>
    <s v="E20260602145725"/>
    <s v="   "/>
    <n v="11.69"/>
  </r>
  <r>
    <x v="45"/>
    <n v="202606"/>
    <n v="51"/>
    <n v="1085442"/>
    <s v="'03814314  "/>
    <s v="'03814314  "/>
    <s v="ENV"/>
    <s v="'                "/>
    <n v="20260602"/>
    <s v="E20260602145726"/>
    <s v="J18"/>
    <n v="2.9"/>
  </r>
  <r>
    <x v="45"/>
    <n v="202606"/>
    <n v="51"/>
    <n v="1085442"/>
    <s v="'03814314  "/>
    <s v="'03814314  "/>
    <s v="COL"/>
    <s v="'1743814314751634"/>
    <n v="20260602"/>
    <s v="E20260602145726"/>
    <s v="J18"/>
    <n v="2.9"/>
  </r>
  <r>
    <x v="45"/>
    <n v="202606"/>
    <n v="51"/>
    <n v="1085442"/>
    <s v="'03814314  "/>
    <s v="'03814314  "/>
    <s v="CPC"/>
    <s v="'1743814314751634"/>
    <n v="20260602"/>
    <s v="E20260602145726"/>
    <s v="   "/>
    <n v="2.9"/>
  </r>
  <r>
    <x v="46"/>
    <n v="202606"/>
    <n v="51"/>
    <n v="1085442"/>
    <s v="'03814314  "/>
    <s v="'03814314  "/>
    <s v="ENV"/>
    <s v="'                "/>
    <n v="20260602"/>
    <s v="E20260602145727"/>
    <s v="J18"/>
    <n v="0.6"/>
  </r>
  <r>
    <x v="46"/>
    <n v="202606"/>
    <n v="51"/>
    <n v="1085442"/>
    <s v="'03814314  "/>
    <s v="'03814314  "/>
    <s v="COL"/>
    <s v="'2143814314751498"/>
    <n v="20260602"/>
    <s v="E20260602145727"/>
    <s v="J18"/>
    <n v="0.6"/>
  </r>
  <r>
    <x v="46"/>
    <n v="202606"/>
    <n v="51"/>
    <n v="1085442"/>
    <s v="'03814314  "/>
    <s v="'03814314  "/>
    <s v="CPC"/>
    <s v="'2143814314751498"/>
    <n v="20260602"/>
    <s v="E20260602145727"/>
    <s v="   "/>
    <n v="0.6"/>
  </r>
  <r>
    <x v="47"/>
    <n v="202606"/>
    <n v="51"/>
    <n v="1085442"/>
    <s v="'03814314  "/>
    <s v="'03814314  "/>
    <s v="ENV"/>
    <s v="'                "/>
    <n v="20260602"/>
    <s v="E20260602145728"/>
    <s v="J18"/>
    <n v="4.2"/>
  </r>
  <r>
    <x v="47"/>
    <n v="202606"/>
    <n v="51"/>
    <n v="1085442"/>
    <s v="'03814314  "/>
    <s v="'03814314  "/>
    <s v="COL"/>
    <s v="'1343814314751572"/>
    <n v="20260602"/>
    <s v="E20260602145728"/>
    <s v="J18"/>
    <n v="4.2"/>
  </r>
  <r>
    <x v="47"/>
    <n v="202606"/>
    <n v="51"/>
    <n v="1085442"/>
    <s v="'03814314  "/>
    <s v="'03814314  "/>
    <s v="CPC"/>
    <s v="'1343814314751572"/>
    <n v="20260602"/>
    <s v="E20260602145728"/>
    <s v="   "/>
    <n v="4.2"/>
  </r>
  <r>
    <x v="48"/>
    <n v="202606"/>
    <n v="51"/>
    <n v="1085442"/>
    <s v="'03814314  "/>
    <s v="'03814314  "/>
    <s v="ENV"/>
    <s v="'                "/>
    <n v="20260602"/>
    <s v="E20260602145729"/>
    <s v="J18"/>
    <n v="108.94"/>
  </r>
  <r>
    <x v="48"/>
    <n v="202606"/>
    <n v="51"/>
    <n v="1085442"/>
    <s v="'03814314  "/>
    <s v="'03814314  "/>
    <s v="CPE"/>
    <s v="'                "/>
    <n v="20260602"/>
    <s v="E20260602145729"/>
    <s v="   "/>
    <n v="0"/>
  </r>
  <r>
    <x v="48"/>
    <n v="202606"/>
    <n v="51"/>
    <n v="1085442"/>
    <s v="'03814314  "/>
    <s v="'03814314  "/>
    <s v="COL"/>
    <s v="'4543814314751745"/>
    <n v="20260602"/>
    <s v="E20260602145729"/>
    <s v="J18"/>
    <n v="8.6999999999999993"/>
  </r>
  <r>
    <x v="48"/>
    <n v="202606"/>
    <n v="51"/>
    <n v="1085442"/>
    <s v="'03814314  "/>
    <s v="'03814314  "/>
    <s v="CPC"/>
    <s v="'4543814314751745"/>
    <n v="20260602"/>
    <s v="E20260602145729"/>
    <s v="   "/>
    <n v="8.6999999999999993"/>
  </r>
  <r>
    <x v="48"/>
    <n v="202606"/>
    <n v="51"/>
    <n v="1085442"/>
    <s v="'03814314  "/>
    <s v="'03814314  "/>
    <s v="COL"/>
    <s v="'4543814314751757"/>
    <n v="20260602"/>
    <s v="E20260602145729"/>
    <s v="J18"/>
    <n v="3.84"/>
  </r>
  <r>
    <x v="48"/>
    <n v="202606"/>
    <n v="51"/>
    <n v="1085442"/>
    <s v="'03814314  "/>
    <s v="'03814314  "/>
    <s v="CPC"/>
    <s v="'4543814314751757"/>
    <n v="20260602"/>
    <s v="E20260602145729"/>
    <s v="   "/>
    <n v="3.84"/>
  </r>
  <r>
    <x v="48"/>
    <n v="202606"/>
    <n v="51"/>
    <n v="1085442"/>
    <s v="'03814314  "/>
    <s v="'03814314  "/>
    <s v="CPC"/>
    <s v="'4543814314751757"/>
    <n v="20260602"/>
    <s v="E20260602145729"/>
    <s v="   "/>
    <n v="3.84"/>
  </r>
  <r>
    <x v="48"/>
    <n v="202606"/>
    <n v="51"/>
    <n v="1085442"/>
    <s v="'03814314  "/>
    <s v="'03814314  "/>
    <s v="COL"/>
    <s v="'4543814314751763"/>
    <n v="20260602"/>
    <s v="E20260602145729"/>
    <s v="J18"/>
    <n v="8.6"/>
  </r>
  <r>
    <x v="48"/>
    <n v="202606"/>
    <n v="51"/>
    <n v="1085442"/>
    <s v="'03814314  "/>
    <s v="'03814314  "/>
    <s v="CPC"/>
    <s v="'4543814314751763"/>
    <n v="20260602"/>
    <s v="E20260602145729"/>
    <s v="   "/>
    <n v="8.6"/>
  </r>
  <r>
    <x v="48"/>
    <n v="202606"/>
    <n v="51"/>
    <n v="1085442"/>
    <s v="'03814314  "/>
    <s v="'03814314  "/>
    <s v="CPC"/>
    <s v="'4543814314751763"/>
    <n v="20260602"/>
    <s v="E20260602145729"/>
    <s v="   "/>
    <n v="8.6"/>
  </r>
  <r>
    <x v="48"/>
    <n v="202606"/>
    <n v="51"/>
    <n v="1085442"/>
    <s v="'03814314  "/>
    <s v="'03814314  "/>
    <s v="COL"/>
    <s v="'4543814314751770"/>
    <n v="20260602"/>
    <s v="E20260602145729"/>
    <s v="J18"/>
    <n v="8.6"/>
  </r>
  <r>
    <x v="48"/>
    <n v="202606"/>
    <n v="51"/>
    <n v="1085442"/>
    <s v="'03814314  "/>
    <s v="'03814314  "/>
    <s v="CPC"/>
    <s v="'4543814314751770"/>
    <n v="20260602"/>
    <s v="E20260602145729"/>
    <s v="   "/>
    <n v="8.6"/>
  </r>
  <r>
    <x v="48"/>
    <n v="202606"/>
    <n v="51"/>
    <n v="1085442"/>
    <s v="'03814314  "/>
    <s v="'03814314  "/>
    <s v="CPC"/>
    <s v="'4543814314751770"/>
    <n v="20260602"/>
    <s v="E20260602145729"/>
    <s v="   "/>
    <n v="8.6"/>
  </r>
  <r>
    <x v="48"/>
    <n v="202606"/>
    <n v="51"/>
    <n v="1085442"/>
    <s v="'03814314  "/>
    <s v="'03814314  "/>
    <s v="COL"/>
    <s v="'4543814314751786"/>
    <n v="20260602"/>
    <s v="E20260602145729"/>
    <s v="J18"/>
    <n v="9.1"/>
  </r>
  <r>
    <x v="48"/>
    <n v="202606"/>
    <n v="51"/>
    <n v="1085442"/>
    <s v="'03814314  "/>
    <s v="'03814314  "/>
    <s v="CPC"/>
    <s v="'4543814314751786"/>
    <n v="20260602"/>
    <s v="E20260602145729"/>
    <s v="   "/>
    <n v="9.1"/>
  </r>
  <r>
    <x v="48"/>
    <n v="202606"/>
    <n v="51"/>
    <n v="1085442"/>
    <s v="'03814314  "/>
    <s v="'03814314  "/>
    <s v="CPC"/>
    <s v="'4543814314751786"/>
    <n v="20260602"/>
    <s v="E20260602145729"/>
    <s v="   "/>
    <n v="9.1"/>
  </r>
  <r>
    <x v="48"/>
    <n v="202606"/>
    <n v="51"/>
    <n v="1085442"/>
    <s v="'03814314  "/>
    <s v="'03814314  "/>
    <s v="COL"/>
    <s v="'4543814314751792"/>
    <n v="20260602"/>
    <s v="E20260602145729"/>
    <s v="J18"/>
    <n v="8.6"/>
  </r>
  <r>
    <x v="48"/>
    <n v="202606"/>
    <n v="51"/>
    <n v="1085442"/>
    <s v="'03814314  "/>
    <s v="'03814314  "/>
    <s v="CPC"/>
    <s v="'4543814314751792"/>
    <n v="20260602"/>
    <s v="E20260602145729"/>
    <s v="   "/>
    <n v="8.6"/>
  </r>
  <r>
    <x v="48"/>
    <n v="202606"/>
    <n v="51"/>
    <n v="1085442"/>
    <s v="'03814314  "/>
    <s v="'03814314  "/>
    <s v="CPC"/>
    <s v="'4543814314751792"/>
    <n v="20260602"/>
    <s v="E20260602145729"/>
    <s v="   "/>
    <n v="8.6"/>
  </r>
  <r>
    <x v="48"/>
    <n v="202606"/>
    <n v="51"/>
    <n v="1085442"/>
    <s v="'03814314  "/>
    <s v="'03814314  "/>
    <s v="COL"/>
    <s v="'4543814314751803"/>
    <n v="20260602"/>
    <s v="E20260602145729"/>
    <s v="J18"/>
    <n v="8.6999999999999993"/>
  </r>
  <r>
    <x v="48"/>
    <n v="202606"/>
    <n v="51"/>
    <n v="1085442"/>
    <s v="'03814314  "/>
    <s v="'03814314  "/>
    <s v="CPC"/>
    <s v="'4543814314751803"/>
    <n v="20260602"/>
    <s v="E20260602145729"/>
    <s v="   "/>
    <n v="8.6999999999999993"/>
  </r>
  <r>
    <x v="48"/>
    <n v="202606"/>
    <n v="51"/>
    <n v="1085442"/>
    <s v="'03814314  "/>
    <s v="'03814314  "/>
    <s v="CPC"/>
    <s v="'4543814314751803"/>
    <n v="20260602"/>
    <s v="E20260602145729"/>
    <s v="   "/>
    <n v="8.6999999999999993"/>
  </r>
  <r>
    <x v="48"/>
    <n v="202606"/>
    <n v="51"/>
    <n v="1085442"/>
    <s v="'03814314  "/>
    <s v="'03814314  "/>
    <s v="COL"/>
    <s v="'4543814314751810"/>
    <n v="20260602"/>
    <s v="E20260602145729"/>
    <s v="J18"/>
    <n v="9.1"/>
  </r>
  <r>
    <x v="48"/>
    <n v="202606"/>
    <n v="51"/>
    <n v="1085442"/>
    <s v="'03814314  "/>
    <s v="'03814314  "/>
    <s v="CPC"/>
    <s v="'4543814314751810"/>
    <n v="20260602"/>
    <s v="E20260602145729"/>
    <s v="   "/>
    <n v="9.1"/>
  </r>
  <r>
    <x v="48"/>
    <n v="202606"/>
    <n v="51"/>
    <n v="1085442"/>
    <s v="'03814314  "/>
    <s v="'03814314  "/>
    <s v="CPC"/>
    <s v="'4543814314751810"/>
    <n v="20260602"/>
    <s v="E20260602145729"/>
    <s v="   "/>
    <n v="9.1"/>
  </r>
  <r>
    <x v="48"/>
    <n v="202606"/>
    <n v="51"/>
    <n v="1085442"/>
    <s v="'03814314  "/>
    <s v="'03814314  "/>
    <s v="COL"/>
    <s v="'4543814314751826"/>
    <n v="20260602"/>
    <s v="E20260602145729"/>
    <s v="J18"/>
    <n v="8.6"/>
  </r>
  <r>
    <x v="48"/>
    <n v="202606"/>
    <n v="51"/>
    <n v="1085442"/>
    <s v="'03814314  "/>
    <s v="'03814314  "/>
    <s v="CPC"/>
    <s v="'4543814314751826"/>
    <n v="20260602"/>
    <s v="E20260602145729"/>
    <s v="   "/>
    <n v="8.6"/>
  </r>
  <r>
    <x v="48"/>
    <n v="202606"/>
    <n v="51"/>
    <n v="1085442"/>
    <s v="'03814314  "/>
    <s v="'03814314  "/>
    <s v="CPC"/>
    <s v="'4543814314751826"/>
    <n v="20260602"/>
    <s v="E20260602145729"/>
    <s v="   "/>
    <n v="8.6"/>
  </r>
  <r>
    <x v="48"/>
    <n v="202606"/>
    <n v="51"/>
    <n v="1085442"/>
    <s v="'03814314  "/>
    <s v="'03814314  "/>
    <s v="COL"/>
    <s v="'4543814314751832"/>
    <n v="20260602"/>
    <s v="E20260602145729"/>
    <s v="J18"/>
    <n v="8.6999999999999993"/>
  </r>
  <r>
    <x v="48"/>
    <n v="202606"/>
    <n v="51"/>
    <n v="1085442"/>
    <s v="'03814314  "/>
    <s v="'03814314  "/>
    <s v="CPC"/>
    <s v="'4543814314751832"/>
    <n v="20260602"/>
    <s v="E20260602145729"/>
    <s v="   "/>
    <n v="8.6999999999999993"/>
  </r>
  <r>
    <x v="48"/>
    <n v="202606"/>
    <n v="51"/>
    <n v="1085442"/>
    <s v="'03814314  "/>
    <s v="'03814314  "/>
    <s v="CPC"/>
    <s v="'4543814314751832"/>
    <n v="20260602"/>
    <s v="E20260602145729"/>
    <s v="   "/>
    <n v="8.6999999999999993"/>
  </r>
  <r>
    <x v="48"/>
    <n v="202606"/>
    <n v="51"/>
    <n v="1085442"/>
    <s v="'03814314  "/>
    <s v="'03814314  "/>
    <s v="COL"/>
    <s v="'4543814314751849"/>
    <n v="20260602"/>
    <s v="E20260602145729"/>
    <s v="J18"/>
    <n v="8.6"/>
  </r>
  <r>
    <x v="48"/>
    <n v="202606"/>
    <n v="51"/>
    <n v="1085442"/>
    <s v="'03814314  "/>
    <s v="'03814314  "/>
    <s v="CPC"/>
    <s v="'4543814314751849"/>
    <n v="20260602"/>
    <s v="E20260602145729"/>
    <s v="   "/>
    <n v="8.6"/>
  </r>
  <r>
    <x v="48"/>
    <n v="202606"/>
    <n v="51"/>
    <n v="1085442"/>
    <s v="'03814314  "/>
    <s v="'03814314  "/>
    <s v="CPC"/>
    <s v="'4543814314751849"/>
    <n v="20260602"/>
    <s v="E20260602145729"/>
    <s v="   "/>
    <n v="8.6"/>
  </r>
  <r>
    <x v="48"/>
    <n v="202606"/>
    <n v="51"/>
    <n v="1085442"/>
    <s v="'03814314  "/>
    <s v="'03814314  "/>
    <s v="COL"/>
    <s v="'4543814314751855"/>
    <n v="20260602"/>
    <s v="E20260602145729"/>
    <s v="J18"/>
    <n v="8.9"/>
  </r>
  <r>
    <x v="48"/>
    <n v="202606"/>
    <n v="51"/>
    <n v="1085442"/>
    <s v="'03814314  "/>
    <s v="'03814314  "/>
    <s v="CPC"/>
    <s v="'4543814314751855"/>
    <n v="20260602"/>
    <s v="E20260602145729"/>
    <s v="   "/>
    <n v="8.9"/>
  </r>
  <r>
    <x v="48"/>
    <n v="202606"/>
    <n v="51"/>
    <n v="1085442"/>
    <s v="'03814314  "/>
    <s v="'03814314  "/>
    <s v="CPC"/>
    <s v="'4543814314751855"/>
    <n v="20260602"/>
    <s v="E20260602145729"/>
    <s v="   "/>
    <n v="8.9"/>
  </r>
  <r>
    <x v="48"/>
    <n v="202606"/>
    <n v="51"/>
    <n v="1085442"/>
    <s v="'03814314  "/>
    <s v="'03814314  "/>
    <s v="COL"/>
    <s v="'4543814314751861"/>
    <n v="20260602"/>
    <s v="E20260602145729"/>
    <s v="J18"/>
    <n v="8.9"/>
  </r>
  <r>
    <x v="48"/>
    <n v="202606"/>
    <n v="51"/>
    <n v="1085442"/>
    <s v="'03814314  "/>
    <s v="'03814314  "/>
    <s v="CPC"/>
    <s v="'4543814314751861"/>
    <n v="20260602"/>
    <s v="E20260602145729"/>
    <s v="   "/>
    <n v="8.9"/>
  </r>
  <r>
    <x v="48"/>
    <n v="202606"/>
    <n v="51"/>
    <n v="1085442"/>
    <s v="'03814314  "/>
    <s v="'03814314  "/>
    <s v="CPC"/>
    <s v="'4543814314751861"/>
    <n v="20260602"/>
    <s v="E20260602145729"/>
    <s v="   "/>
    <n v="8.9"/>
  </r>
  <r>
    <x v="49"/>
    <n v="202606"/>
    <n v="51"/>
    <n v="1085442"/>
    <s v="'03814314  "/>
    <s v="'03814314  "/>
    <s v="ENV"/>
    <s v="'                "/>
    <n v="20260602"/>
    <s v="E20260602145730"/>
    <s v="J18"/>
    <n v="3.84"/>
  </r>
  <r>
    <x v="49"/>
    <n v="202606"/>
    <n v="51"/>
    <n v="1085442"/>
    <s v="'03814314  "/>
    <s v="'03814314  "/>
    <s v="COL"/>
    <s v="'6943814314751383"/>
    <n v="20260602"/>
    <s v="E20260602145730"/>
    <s v="J18"/>
    <n v="3.84"/>
  </r>
  <r>
    <x v="49"/>
    <n v="202606"/>
    <n v="51"/>
    <n v="1085442"/>
    <s v="'03814314  "/>
    <s v="'03814314  "/>
    <s v="CPC"/>
    <s v="'6943814314751383"/>
    <n v="20260602"/>
    <s v="E20260602145730"/>
    <s v="   "/>
    <n v="3.84"/>
  </r>
  <r>
    <x v="50"/>
    <n v="202606"/>
    <n v="51"/>
    <n v="1085442"/>
    <s v="'03814314  "/>
    <s v="'03814314  "/>
    <s v="ENV"/>
    <s v="'                "/>
    <n v="20260602"/>
    <s v="E20260602145731"/>
    <s v="J18"/>
    <n v="65.63"/>
  </r>
  <r>
    <x v="50"/>
    <n v="202606"/>
    <n v="51"/>
    <n v="1085442"/>
    <s v="'03814314  "/>
    <s v="'03814314  "/>
    <s v="COL"/>
    <s v="'5943814314751895"/>
    <n v="20260602"/>
    <s v="E20260602145731"/>
    <s v="J18"/>
    <n v="17.7"/>
  </r>
  <r>
    <x v="50"/>
    <n v="202606"/>
    <n v="51"/>
    <n v="1085442"/>
    <s v="'03814314  "/>
    <s v="'03814314  "/>
    <s v="CPC"/>
    <s v="'5943814314751895"/>
    <n v="20260602"/>
    <s v="E20260602145731"/>
    <s v="   "/>
    <n v="17.7"/>
  </r>
  <r>
    <x v="50"/>
    <n v="202606"/>
    <n v="51"/>
    <n v="1085442"/>
    <s v="'03814314  "/>
    <s v="'03814314  "/>
    <s v="COL"/>
    <s v="'5943814314751906"/>
    <n v="20260602"/>
    <s v="E20260602145731"/>
    <s v="J18"/>
    <n v="17.7"/>
  </r>
  <r>
    <x v="50"/>
    <n v="202606"/>
    <n v="51"/>
    <n v="1085442"/>
    <s v="'03814314  "/>
    <s v="'03814314  "/>
    <s v="CPC"/>
    <s v="'5943814314751906"/>
    <n v="20260602"/>
    <s v="E20260602145731"/>
    <s v="   "/>
    <n v="17.7"/>
  </r>
  <r>
    <x v="50"/>
    <n v="202606"/>
    <n v="51"/>
    <n v="1085442"/>
    <s v="'03814314  "/>
    <s v="'03814314  "/>
    <s v="CPC"/>
    <s v="'5943814314751906"/>
    <n v="20260602"/>
    <s v="E20260602145731"/>
    <s v="   "/>
    <n v="17.7"/>
  </r>
  <r>
    <x v="50"/>
    <n v="202606"/>
    <n v="51"/>
    <n v="1085442"/>
    <s v="'03814314  "/>
    <s v="'03814314  "/>
    <s v="COL"/>
    <s v="'5943814314751912"/>
    <n v="20260602"/>
    <s v="E20260602145731"/>
    <s v="J18"/>
    <n v="18.37"/>
  </r>
  <r>
    <x v="50"/>
    <n v="202606"/>
    <n v="51"/>
    <n v="1085442"/>
    <s v="'03814314  "/>
    <s v="'03814314  "/>
    <s v="CPC"/>
    <s v="'5943814314751912"/>
    <n v="20260602"/>
    <s v="E20260602145731"/>
    <s v="   "/>
    <n v="18.37"/>
  </r>
  <r>
    <x v="50"/>
    <n v="202606"/>
    <n v="51"/>
    <n v="1085442"/>
    <s v="'03814314  "/>
    <s v="'03814314  "/>
    <s v="CPC"/>
    <s v="'5943814314751912"/>
    <n v="20260602"/>
    <s v="E20260602145731"/>
    <s v="   "/>
    <n v="18.37"/>
  </r>
  <r>
    <x v="50"/>
    <n v="202606"/>
    <n v="51"/>
    <n v="1085442"/>
    <s v="'03814314  "/>
    <s v="'03814314  "/>
    <s v="COL"/>
    <s v="'5943814314751929"/>
    <n v="20260602"/>
    <s v="E20260602145731"/>
    <s v="J18"/>
    <n v="11.86"/>
  </r>
  <r>
    <x v="50"/>
    <n v="202606"/>
    <n v="51"/>
    <n v="1085442"/>
    <s v="'03814314  "/>
    <s v="'03814314  "/>
    <s v="CPC"/>
    <s v="'5943814314751929"/>
    <n v="20260602"/>
    <s v="E20260602145731"/>
    <s v="   "/>
    <n v="11.86"/>
  </r>
  <r>
    <x v="50"/>
    <n v="202606"/>
    <n v="51"/>
    <n v="1085442"/>
    <s v="'03814314  "/>
    <s v="'03814314  "/>
    <s v="CPC"/>
    <s v="'5943814314751929"/>
    <n v="20260602"/>
    <s v="E20260602145731"/>
    <s v="   "/>
    <n v="11.86"/>
  </r>
  <r>
    <x v="51"/>
    <n v="202606"/>
    <n v="51"/>
    <n v="1085442"/>
    <s v="'03814314  "/>
    <s v="'03814314  "/>
    <s v="ENV"/>
    <s v="'                "/>
    <n v="20260602"/>
    <s v="E20260602145732"/>
    <s v="J18"/>
    <n v="2"/>
  </r>
  <r>
    <x v="51"/>
    <n v="202606"/>
    <n v="51"/>
    <n v="1085442"/>
    <s v="'03814314  "/>
    <s v="'03814314  "/>
    <s v="COL"/>
    <s v="'5943814314751411"/>
    <n v="20260602"/>
    <s v="E20260602145732"/>
    <s v="J18"/>
    <n v="2"/>
  </r>
  <r>
    <x v="51"/>
    <n v="202606"/>
    <n v="51"/>
    <n v="1085442"/>
    <s v="'03814314  "/>
    <s v="'03814314  "/>
    <s v="CPC"/>
    <s v="'5943814314751411"/>
    <n v="20260602"/>
    <s v="E20260602145732"/>
    <s v="   "/>
    <n v="2"/>
  </r>
  <r>
    <x v="52"/>
    <n v="202606"/>
    <n v="51"/>
    <n v="1085442"/>
    <s v="'03814314  "/>
    <s v="'03814314  "/>
    <s v="ENV"/>
    <s v="'                "/>
    <n v="20260602"/>
    <s v="E20260602145734"/>
    <s v="J18"/>
    <n v="28.1"/>
  </r>
  <r>
    <x v="52"/>
    <n v="202606"/>
    <n v="51"/>
    <n v="1085442"/>
    <s v="'03814314  "/>
    <s v="'03814314  "/>
    <s v="COL"/>
    <s v="'6843814314751553"/>
    <n v="20260602"/>
    <s v="E20260602145734"/>
    <s v="J18"/>
    <n v="15.2"/>
  </r>
  <r>
    <x v="52"/>
    <n v="202606"/>
    <n v="51"/>
    <n v="1085442"/>
    <s v="'03814314  "/>
    <s v="'03814314  "/>
    <s v="CPC"/>
    <s v="'6843814314751553"/>
    <n v="20260602"/>
    <s v="E20260602145734"/>
    <s v="   "/>
    <n v="15.2"/>
  </r>
  <r>
    <x v="52"/>
    <n v="202606"/>
    <n v="51"/>
    <n v="1085442"/>
    <s v="'03814314  "/>
    <s v="'03814314  "/>
    <s v="COL"/>
    <s v="'6843814314751560"/>
    <n v="20260602"/>
    <s v="E20260602145734"/>
    <s v="J18"/>
    <n v="12.9"/>
  </r>
  <r>
    <x v="52"/>
    <n v="202606"/>
    <n v="51"/>
    <n v="1085442"/>
    <s v="'03814314  "/>
    <s v="'03814314  "/>
    <s v="CPC"/>
    <s v="'6843814314751560"/>
    <n v="20260602"/>
    <s v="E20260602145734"/>
    <s v="   "/>
    <n v="12.9"/>
  </r>
  <r>
    <x v="52"/>
    <n v="202606"/>
    <n v="51"/>
    <n v="1085442"/>
    <s v="'03814314  "/>
    <s v="'03814314  "/>
    <s v="CPC"/>
    <s v="'6843814314751560"/>
    <n v="20260602"/>
    <s v="E20260602145734"/>
    <s v="   "/>
    <n v="12.9"/>
  </r>
  <r>
    <x v="53"/>
    <n v="202606"/>
    <n v="51"/>
    <n v="1085442"/>
    <s v="'03814314  "/>
    <s v="'03814314  "/>
    <s v="ENV"/>
    <s v="'                "/>
    <n v="20260602"/>
    <s v="E20260602145735"/>
    <s v="J18"/>
    <n v="6.01"/>
  </r>
  <r>
    <x v="53"/>
    <n v="202606"/>
    <n v="51"/>
    <n v="1085442"/>
    <s v="'03814314  "/>
    <s v="'03814314  "/>
    <s v="COL"/>
    <s v="'6943814314751613"/>
    <n v="20260602"/>
    <s v="E20260602145735"/>
    <s v="J18"/>
    <n v="6.01"/>
  </r>
  <r>
    <x v="53"/>
    <n v="202606"/>
    <n v="51"/>
    <n v="1085442"/>
    <s v="'03814314  "/>
    <s v="'03814314  "/>
    <s v="CPC"/>
    <s v="'6943814314751613"/>
    <n v="20260602"/>
    <s v="E20260602145735"/>
    <s v="   "/>
    <n v="6.01"/>
  </r>
  <r>
    <x v="54"/>
    <n v="202606"/>
    <n v="51"/>
    <n v="1085442"/>
    <s v="'03814314  "/>
    <s v="'03814314  "/>
    <s v="ENV"/>
    <s v="'                "/>
    <n v="20260602"/>
    <s v="E20260602145736"/>
    <s v="J18"/>
    <n v="3.8"/>
  </r>
  <r>
    <x v="54"/>
    <n v="202606"/>
    <n v="51"/>
    <n v="1085442"/>
    <s v="'03814314  "/>
    <s v="'03814314  "/>
    <s v="COL"/>
    <s v="'7543814314751603"/>
    <n v="20260602"/>
    <s v="E20260602145736"/>
    <s v="J18"/>
    <n v="3.8"/>
  </r>
  <r>
    <x v="54"/>
    <n v="202606"/>
    <n v="51"/>
    <n v="1085442"/>
    <s v="'03814314  "/>
    <s v="'03814314  "/>
    <s v="CPC"/>
    <s v="'7543814314751603"/>
    <n v="20260602"/>
    <s v="E20260602145736"/>
    <s v="   "/>
    <n v="3.8"/>
  </r>
  <r>
    <x v="55"/>
    <n v="202606"/>
    <n v="51"/>
    <n v="1085442"/>
    <s v="'03814314  "/>
    <s v="'03814314  "/>
    <s v="ENV"/>
    <s v="'                "/>
    <n v="20260602"/>
    <s v="E20260602145737"/>
    <s v="J18"/>
    <n v="6.1"/>
  </r>
  <r>
    <x v="55"/>
    <n v="202606"/>
    <n v="51"/>
    <n v="1085442"/>
    <s v="'03814314  "/>
    <s v="'03814314  "/>
    <s v="COL"/>
    <s v="'6743814314751372"/>
    <n v="20260602"/>
    <s v="E20260602145737"/>
    <s v="J18"/>
    <n v="6.1"/>
  </r>
  <r>
    <x v="55"/>
    <n v="202606"/>
    <n v="51"/>
    <n v="1085442"/>
    <s v="'03814314  "/>
    <s v="'03814314  "/>
    <s v="CPC"/>
    <s v="'6743814314751372"/>
    <n v="20260602"/>
    <s v="E20260602145737"/>
    <s v="   "/>
    <n v="6.1"/>
  </r>
  <r>
    <x v="56"/>
    <n v="202606"/>
    <n v="51"/>
    <n v="1085442"/>
    <s v="'03814314  "/>
    <s v="'03814314  "/>
    <s v="ENV"/>
    <s v="'                "/>
    <n v="20260602"/>
    <s v="E20260602236667"/>
    <s v="J18"/>
    <n v="6.8"/>
  </r>
  <r>
    <x v="56"/>
    <n v="202606"/>
    <n v="51"/>
    <n v="1085442"/>
    <s v="'03814314  "/>
    <s v="'03814314  "/>
    <s v="COL"/>
    <s v="'9243814314751395"/>
    <n v="20260602"/>
    <s v="E20260602236667"/>
    <s v="J18"/>
    <n v="6.8"/>
  </r>
  <r>
    <x v="56"/>
    <n v="202606"/>
    <n v="51"/>
    <n v="1085442"/>
    <s v="'03814314  "/>
    <s v="'03814314  "/>
    <s v="CPC"/>
    <s v="'9243814314751395"/>
    <n v="20260602"/>
    <s v="E20260602236667"/>
    <s v="   "/>
    <n v="6.8"/>
  </r>
  <r>
    <x v="57"/>
    <n v="202606"/>
    <n v="51"/>
    <n v="1085442"/>
    <s v="'03814314  "/>
    <s v="'03814314  "/>
    <s v="ENV"/>
    <s v="'                "/>
    <n v="20260602"/>
    <s v="E20260602236668"/>
    <s v="J18"/>
    <n v="41.3"/>
  </r>
  <r>
    <x v="57"/>
    <n v="202606"/>
    <n v="51"/>
    <n v="1085442"/>
    <s v="'03814314  "/>
    <s v="'03814314  "/>
    <s v="COL"/>
    <s v="'7543814314751465"/>
    <n v="20260602"/>
    <s v="E20260602236668"/>
    <s v="J18"/>
    <n v="19.399999999999999"/>
  </r>
  <r>
    <x v="57"/>
    <n v="202606"/>
    <n v="51"/>
    <n v="1085442"/>
    <s v="'03814314  "/>
    <s v="'03814314  "/>
    <s v="CPC"/>
    <s v="'7543814314751465"/>
    <n v="20260602"/>
    <s v="E20260602236668"/>
    <s v="   "/>
    <n v="19.399999999999999"/>
  </r>
  <r>
    <x v="57"/>
    <n v="202606"/>
    <n v="51"/>
    <n v="1085442"/>
    <s v="'03814314  "/>
    <s v="'03814314  "/>
    <s v="COL"/>
    <s v="'7543814314751471"/>
    <n v="20260602"/>
    <s v="E20260602236668"/>
    <s v="J18"/>
    <n v="17"/>
  </r>
  <r>
    <x v="57"/>
    <n v="202606"/>
    <n v="51"/>
    <n v="1085442"/>
    <s v="'03814314  "/>
    <s v="'03814314  "/>
    <s v="CPC"/>
    <s v="'7543814314751471"/>
    <n v="20260602"/>
    <s v="E20260602236668"/>
    <s v="   "/>
    <n v="17"/>
  </r>
  <r>
    <x v="57"/>
    <n v="202606"/>
    <n v="51"/>
    <n v="1085442"/>
    <s v="'03814314  "/>
    <s v="'03814314  "/>
    <s v="CPC"/>
    <s v="'7543814314751471"/>
    <n v="20260602"/>
    <s v="E20260602236668"/>
    <s v="   "/>
    <n v="17"/>
  </r>
  <r>
    <x v="57"/>
    <n v="202606"/>
    <n v="51"/>
    <n v="1085442"/>
    <s v="'03814314  "/>
    <s v="'03814314  "/>
    <s v="COL"/>
    <s v="'7543814314751488"/>
    <n v="20260602"/>
    <s v="E20260602236668"/>
    <s v="J18"/>
    <n v="4.9000000000000004"/>
  </r>
  <r>
    <x v="57"/>
    <n v="202606"/>
    <n v="51"/>
    <n v="1085442"/>
    <s v="'03814314  "/>
    <s v="'03814314  "/>
    <s v="CPC"/>
    <s v="'7543814314751488"/>
    <n v="20260602"/>
    <s v="E20260602236668"/>
    <s v="   "/>
    <n v="4.9000000000000004"/>
  </r>
  <r>
    <x v="57"/>
    <n v="202606"/>
    <n v="51"/>
    <n v="1085442"/>
    <s v="'03814314  "/>
    <s v="'03814314  "/>
    <s v="CPC"/>
    <s v="'7543814314751488"/>
    <n v="20260602"/>
    <s v="E20260602236668"/>
    <s v="   "/>
    <n v="4.9000000000000004"/>
  </r>
  <r>
    <x v="58"/>
    <n v="202606"/>
    <n v="51"/>
    <n v="1085442"/>
    <s v="'03814314  "/>
    <s v="'03814314  "/>
    <s v="ENV"/>
    <s v="'                "/>
    <n v="20260603"/>
    <s v="E20260603141218"/>
    <s v="J18"/>
    <n v="30.3"/>
  </r>
  <r>
    <x v="58"/>
    <n v="202606"/>
    <n v="51"/>
    <n v="1085442"/>
    <s v="'03814314  "/>
    <s v="'03814314  "/>
    <s v="COL"/>
    <s v="'2117777429708502"/>
    <n v="20260603"/>
    <s v="E20260603141218"/>
    <s v="J18"/>
    <n v="16.5"/>
  </r>
  <r>
    <x v="58"/>
    <n v="202606"/>
    <n v="51"/>
    <n v="1085442"/>
    <s v="'03814314  "/>
    <s v="'03814314  "/>
    <s v="CPC"/>
    <s v="'2117777429708502"/>
    <n v="20260603"/>
    <s v="E20260603141218"/>
    <s v="   "/>
    <n v="16.5"/>
  </r>
  <r>
    <x v="58"/>
    <n v="202606"/>
    <n v="51"/>
    <n v="1085442"/>
    <s v="'03814314  "/>
    <s v="'03814314  "/>
    <s v="COL"/>
    <s v="'2117777429708519"/>
    <n v="20260603"/>
    <s v="E20260603141218"/>
    <s v="J18"/>
    <n v="13.8"/>
  </r>
  <r>
    <x v="58"/>
    <n v="202606"/>
    <n v="51"/>
    <n v="1085442"/>
    <s v="'03814314  "/>
    <s v="'03814314  "/>
    <s v="CPC"/>
    <s v="'2117777429708519"/>
    <n v="20260603"/>
    <s v="E20260603141218"/>
    <s v="   "/>
    <n v="13.8"/>
  </r>
  <r>
    <x v="58"/>
    <n v="202606"/>
    <n v="51"/>
    <n v="1085442"/>
    <s v="'03814314  "/>
    <s v="'03814314  "/>
    <s v="CPC"/>
    <s v="'2117777429708519"/>
    <n v="20260603"/>
    <s v="E20260603141218"/>
    <s v="   "/>
    <n v="13.8"/>
  </r>
  <r>
    <x v="59"/>
    <n v="202606"/>
    <n v="51"/>
    <n v="1085442"/>
    <s v="'03814314  "/>
    <s v="'03814314  "/>
    <s v="ENV"/>
    <s v="'                "/>
    <n v="20260603"/>
    <s v="E20260603141219"/>
    <s v="J18"/>
    <n v="5.68"/>
  </r>
  <r>
    <x v="59"/>
    <n v="202606"/>
    <n v="51"/>
    <n v="1085442"/>
    <s v="'03814314  "/>
    <s v="'03814314  "/>
    <s v="COL"/>
    <s v="'9243814314751959"/>
    <n v="20260603"/>
    <s v="E20260603141219"/>
    <s v="J18"/>
    <n v="5.68"/>
  </r>
  <r>
    <x v="59"/>
    <n v="202606"/>
    <n v="51"/>
    <n v="1085442"/>
    <s v="'03814314  "/>
    <s v="'03814314  "/>
    <s v="CPC"/>
    <s v="'9243814314751959"/>
    <n v="20260603"/>
    <s v="E20260603141219"/>
    <s v="   "/>
    <n v="5.68"/>
  </r>
  <r>
    <x v="60"/>
    <n v="202606"/>
    <n v="51"/>
    <n v="1085442"/>
    <s v="'03814314  "/>
    <s v="'03814314  "/>
    <s v="ENV"/>
    <s v="'                "/>
    <n v="20260603"/>
    <s v="E20260603141220"/>
    <s v="J18"/>
    <n v="3.9"/>
  </r>
  <r>
    <x v="60"/>
    <n v="202606"/>
    <n v="51"/>
    <n v="1085442"/>
    <s v="'03814314  "/>
    <s v="'03814314  "/>
    <s v="COL"/>
    <s v="'6743814314751965"/>
    <n v="20260603"/>
    <s v="E20260603141220"/>
    <s v="J18"/>
    <n v="3.9"/>
  </r>
  <r>
    <x v="60"/>
    <n v="202606"/>
    <n v="51"/>
    <n v="1085442"/>
    <s v="'03814314  "/>
    <s v="'03814314  "/>
    <s v="CPC"/>
    <s v="'6743814314751965"/>
    <n v="20260603"/>
    <s v="E20260603141220"/>
    <s v="   "/>
    <n v="3.9"/>
  </r>
  <r>
    <x v="61"/>
    <n v="202606"/>
    <n v="51"/>
    <n v="1085442"/>
    <s v="'03814314  "/>
    <s v="'03814314  "/>
    <s v="ENV"/>
    <s v="'                "/>
    <n v="20260603"/>
    <s v="E20260603141221"/>
    <s v="J18"/>
    <n v="19.3"/>
  </r>
  <r>
    <x v="61"/>
    <n v="202606"/>
    <n v="51"/>
    <n v="1085442"/>
    <s v="'03814314  "/>
    <s v="'03814314  "/>
    <s v="COL"/>
    <s v="'8643814314752036"/>
    <n v="20260603"/>
    <s v="E20260603141221"/>
    <s v="J18"/>
    <n v="9.4"/>
  </r>
  <r>
    <x v="61"/>
    <n v="202606"/>
    <n v="51"/>
    <n v="1085442"/>
    <s v="'03814314  "/>
    <s v="'03814314  "/>
    <s v="CPC"/>
    <s v="'8643814314752036"/>
    <n v="20260603"/>
    <s v="E20260603141221"/>
    <s v="   "/>
    <n v="9.4"/>
  </r>
  <r>
    <x v="61"/>
    <n v="202606"/>
    <n v="51"/>
    <n v="1085442"/>
    <s v="'03814314  "/>
    <s v="'03814314  "/>
    <s v="COL"/>
    <s v="'8643814314752042"/>
    <n v="20260603"/>
    <s v="E20260603141221"/>
    <s v="J18"/>
    <n v="9.9"/>
  </r>
  <r>
    <x v="61"/>
    <n v="202606"/>
    <n v="51"/>
    <n v="1085442"/>
    <s v="'03814314  "/>
    <s v="'03814314  "/>
    <s v="CPC"/>
    <s v="'8643814314752042"/>
    <n v="20260603"/>
    <s v="E20260603141221"/>
    <s v="   "/>
    <n v="9.9"/>
  </r>
  <r>
    <x v="61"/>
    <n v="202606"/>
    <n v="51"/>
    <n v="1085442"/>
    <s v="'03814314  "/>
    <s v="'03814314  "/>
    <s v="CPC"/>
    <s v="'8643814314752042"/>
    <n v="20260603"/>
    <s v="E20260603141221"/>
    <s v="   "/>
    <n v="9.9"/>
  </r>
  <r>
    <x v="62"/>
    <n v="202606"/>
    <n v="51"/>
    <n v="1085442"/>
    <s v="'03814314  "/>
    <s v="'03814314  "/>
    <s v="ENV"/>
    <s v="'                "/>
    <n v="20260603"/>
    <s v="E20260603141222"/>
    <s v="J18"/>
    <n v="21.9"/>
  </r>
  <r>
    <x v="62"/>
    <n v="202606"/>
    <n v="51"/>
    <n v="1085442"/>
    <s v="'03814314  "/>
    <s v="'03814314  "/>
    <s v="COL"/>
    <s v="'7243814314752152"/>
    <n v="20260603"/>
    <s v="E20260603141222"/>
    <s v="J18"/>
    <n v="6.8"/>
  </r>
  <r>
    <x v="62"/>
    <n v="202606"/>
    <n v="51"/>
    <n v="1085442"/>
    <s v="'03814314  "/>
    <s v="'03814314  "/>
    <s v="CPC"/>
    <s v="'7243814314752152"/>
    <n v="20260603"/>
    <s v="E20260603141222"/>
    <s v="   "/>
    <n v="6.8"/>
  </r>
  <r>
    <x v="62"/>
    <n v="202606"/>
    <n v="51"/>
    <n v="1085442"/>
    <s v="'03814314  "/>
    <s v="'03814314  "/>
    <s v="COL"/>
    <s v="'7243814314752169"/>
    <n v="20260603"/>
    <s v="E20260603141222"/>
    <s v="J18"/>
    <n v="15.1"/>
  </r>
  <r>
    <x v="62"/>
    <n v="202606"/>
    <n v="51"/>
    <n v="1085442"/>
    <s v="'03814314  "/>
    <s v="'03814314  "/>
    <s v="CPC"/>
    <s v="'7243814314752169"/>
    <n v="20260603"/>
    <s v="E20260603141222"/>
    <s v="   "/>
    <n v="15.1"/>
  </r>
  <r>
    <x v="62"/>
    <n v="202606"/>
    <n v="51"/>
    <n v="1085442"/>
    <s v="'03814314  "/>
    <s v="'03814314  "/>
    <s v="CPC"/>
    <s v="'7243814314752169"/>
    <n v="20260603"/>
    <s v="E20260603141222"/>
    <s v="   "/>
    <n v="15.1"/>
  </r>
  <r>
    <x v="63"/>
    <n v="202606"/>
    <n v="51"/>
    <n v="1085442"/>
    <s v="'03814314  "/>
    <s v="'03814314  "/>
    <s v="ENV"/>
    <s v="'                "/>
    <n v="20260603"/>
    <s v="E20260603141223"/>
    <s v="J18"/>
    <n v="4.2"/>
  </r>
  <r>
    <x v="63"/>
    <n v="202606"/>
    <n v="51"/>
    <n v="1085442"/>
    <s v="'03814314  "/>
    <s v="'03814314  "/>
    <s v="COL"/>
    <s v="'6343814314751989"/>
    <n v="20260603"/>
    <s v="E20260603141223"/>
    <s v="J18"/>
    <n v="4.2"/>
  </r>
  <r>
    <x v="63"/>
    <n v="202606"/>
    <n v="51"/>
    <n v="1085442"/>
    <s v="'03814314  "/>
    <s v="'03814314  "/>
    <s v="CPC"/>
    <s v="'6343814314751989"/>
    <n v="20260603"/>
    <s v="E20260603141223"/>
    <s v="   "/>
    <n v="4.2"/>
  </r>
  <r>
    <x v="64"/>
    <n v="202606"/>
    <n v="51"/>
    <n v="1085442"/>
    <s v="'03814314  "/>
    <s v="'03814314  "/>
    <s v="ENV"/>
    <s v="'                "/>
    <n v="20260603"/>
    <s v="E20260603141224"/>
    <s v="J18"/>
    <n v="41.4"/>
  </r>
  <r>
    <x v="64"/>
    <n v="202606"/>
    <n v="51"/>
    <n v="1085442"/>
    <s v="'03814314  "/>
    <s v="'03814314  "/>
    <s v="COL"/>
    <s v="'8043814314752297"/>
    <n v="20260603"/>
    <s v="E20260603141224"/>
    <s v="J18"/>
    <n v="10.8"/>
  </r>
  <r>
    <x v="64"/>
    <n v="202606"/>
    <n v="51"/>
    <n v="1085442"/>
    <s v="'03814314  "/>
    <s v="'03814314  "/>
    <s v="CPC"/>
    <s v="'8043814314752297"/>
    <n v="20260603"/>
    <s v="E20260603141224"/>
    <s v="   "/>
    <n v="10.8"/>
  </r>
  <r>
    <x v="64"/>
    <n v="202606"/>
    <n v="51"/>
    <n v="1085442"/>
    <s v="'03814314  "/>
    <s v="'03814314  "/>
    <s v="COL"/>
    <s v="'8043814314752308"/>
    <n v="20260603"/>
    <s v="E20260603141224"/>
    <s v="J18"/>
    <n v="12.3"/>
  </r>
  <r>
    <x v="64"/>
    <n v="202606"/>
    <n v="51"/>
    <n v="1085442"/>
    <s v="'03814314  "/>
    <s v="'03814314  "/>
    <s v="CPC"/>
    <s v="'8043814314752308"/>
    <n v="20260603"/>
    <s v="E20260603141224"/>
    <s v="   "/>
    <n v="12.3"/>
  </r>
  <r>
    <x v="64"/>
    <n v="202606"/>
    <n v="51"/>
    <n v="1085442"/>
    <s v="'03814314  "/>
    <s v="'03814314  "/>
    <s v="CPC"/>
    <s v="'8043814314752308"/>
    <n v="20260603"/>
    <s v="E20260603141224"/>
    <s v="   "/>
    <n v="12.3"/>
  </r>
  <r>
    <x v="64"/>
    <n v="202606"/>
    <n v="51"/>
    <n v="1085442"/>
    <s v="'03814314  "/>
    <s v="'03814314  "/>
    <s v="COL"/>
    <s v="'8043814314752314"/>
    <n v="20260603"/>
    <s v="E20260603141224"/>
    <s v="J18"/>
    <n v="18.3"/>
  </r>
  <r>
    <x v="64"/>
    <n v="202606"/>
    <n v="51"/>
    <n v="1085442"/>
    <s v="'03814314  "/>
    <s v="'03814314  "/>
    <s v="CPC"/>
    <s v="'8043814314752314"/>
    <n v="20260603"/>
    <s v="E20260603141224"/>
    <s v="   "/>
    <n v="18.3"/>
  </r>
  <r>
    <x v="64"/>
    <n v="202606"/>
    <n v="51"/>
    <n v="1085442"/>
    <s v="'03814314  "/>
    <s v="'03814314  "/>
    <s v="CPC"/>
    <s v="'8043814314752314"/>
    <n v="20260603"/>
    <s v="E20260603141224"/>
    <s v="   "/>
    <n v="18.3"/>
  </r>
  <r>
    <x v="65"/>
    <n v="202606"/>
    <n v="51"/>
    <n v="1085442"/>
    <s v="'03814314  "/>
    <s v="'03814314  "/>
    <s v="ENV"/>
    <s v="'                "/>
    <n v="20260603"/>
    <s v="E20260603141227"/>
    <s v="J18"/>
    <n v="41.35"/>
  </r>
  <r>
    <x v="65"/>
    <n v="202606"/>
    <n v="51"/>
    <n v="1085442"/>
    <s v="'03814314  "/>
    <s v="'03814314  "/>
    <s v="COL"/>
    <s v="'1443814314752177"/>
    <n v="20260603"/>
    <s v="E20260603141227"/>
    <s v="J18"/>
    <n v="5.85"/>
  </r>
  <r>
    <x v="65"/>
    <n v="202606"/>
    <n v="51"/>
    <n v="1085442"/>
    <s v="'03814314  "/>
    <s v="'03814314  "/>
    <s v="CPC"/>
    <s v="'1443814314752177"/>
    <n v="20260603"/>
    <s v="E20260603141227"/>
    <s v="   "/>
    <n v="5.85"/>
  </r>
  <r>
    <x v="65"/>
    <n v="202606"/>
    <n v="51"/>
    <n v="1085442"/>
    <s v="'03814314  "/>
    <s v="'03814314  "/>
    <s v="COL"/>
    <s v="'1443814314752183"/>
    <n v="20260603"/>
    <s v="E20260603141227"/>
    <s v="J18"/>
    <n v="17.7"/>
  </r>
  <r>
    <x v="65"/>
    <n v="202606"/>
    <n v="51"/>
    <n v="1085442"/>
    <s v="'03814314  "/>
    <s v="'03814314  "/>
    <s v="CPC"/>
    <s v="'1443814314752183"/>
    <n v="20260603"/>
    <s v="E20260603141227"/>
    <s v="   "/>
    <n v="17.7"/>
  </r>
  <r>
    <x v="65"/>
    <n v="202606"/>
    <n v="51"/>
    <n v="1085442"/>
    <s v="'03814314  "/>
    <s v="'03814314  "/>
    <s v="CPC"/>
    <s v="'1443814314752183"/>
    <n v="20260603"/>
    <s v="E20260603141227"/>
    <s v="   "/>
    <n v="17.7"/>
  </r>
  <r>
    <x v="65"/>
    <n v="202606"/>
    <n v="51"/>
    <n v="1085442"/>
    <s v="'03814314  "/>
    <s v="'03814314  "/>
    <s v="COL"/>
    <s v="'1443814314752190"/>
    <n v="20260603"/>
    <s v="E20260603141227"/>
    <s v="J18"/>
    <n v="17.8"/>
  </r>
  <r>
    <x v="65"/>
    <n v="202606"/>
    <n v="51"/>
    <n v="1085442"/>
    <s v="'03814314  "/>
    <s v="'03814314  "/>
    <s v="CPC"/>
    <s v="'1443814314752190"/>
    <n v="20260603"/>
    <s v="E20260603141227"/>
    <s v="   "/>
    <n v="17.8"/>
  </r>
  <r>
    <x v="65"/>
    <n v="202606"/>
    <n v="51"/>
    <n v="1085442"/>
    <s v="'03814314  "/>
    <s v="'03814314  "/>
    <s v="CPC"/>
    <s v="'1443814314752190"/>
    <n v="20260603"/>
    <s v="E20260603141227"/>
    <s v="   "/>
    <n v="17.8"/>
  </r>
  <r>
    <x v="66"/>
    <n v="202606"/>
    <n v="51"/>
    <n v="1085442"/>
    <s v="'03814314  "/>
    <s v="'03814314  "/>
    <s v="ENV"/>
    <s v="'                "/>
    <n v="20260603"/>
    <s v="E20260603141228"/>
    <s v="J18"/>
    <n v="3.01"/>
  </r>
  <r>
    <x v="66"/>
    <n v="202606"/>
    <n v="51"/>
    <n v="1085442"/>
    <s v="'03814314  "/>
    <s v="'03814314  "/>
    <s v="COL"/>
    <s v="'6243814314751946"/>
    <n v="20260603"/>
    <s v="E20260603141228"/>
    <s v="J18"/>
    <n v="3.01"/>
  </r>
  <r>
    <x v="66"/>
    <n v="202606"/>
    <n v="51"/>
    <n v="1085442"/>
    <s v="'03814314  "/>
    <s v="'03814314  "/>
    <s v="CPC"/>
    <s v="'6243814314751946"/>
    <n v="20260603"/>
    <s v="E20260603141228"/>
    <s v="   "/>
    <n v="3.01"/>
  </r>
  <r>
    <x v="67"/>
    <n v="202606"/>
    <n v="51"/>
    <n v="1085442"/>
    <s v="'03814314  "/>
    <s v="'03814314  "/>
    <s v="ENV"/>
    <s v="'                "/>
    <n v="20260603"/>
    <s v="E20260603141229"/>
    <s v="J18"/>
    <n v="4.2"/>
  </r>
  <r>
    <x v="67"/>
    <n v="202606"/>
    <n v="51"/>
    <n v="1085442"/>
    <s v="'03814314  "/>
    <s v="'03814314  "/>
    <s v="COL"/>
    <s v="'5943814314752025"/>
    <n v="20260603"/>
    <s v="E20260603141229"/>
    <s v="J18"/>
    <n v="4.2"/>
  </r>
  <r>
    <x v="67"/>
    <n v="202606"/>
    <n v="51"/>
    <n v="1085442"/>
    <s v="'03814314  "/>
    <s v="'03814314  "/>
    <s v="CPC"/>
    <s v="'5943814314752025"/>
    <n v="20260603"/>
    <s v="E20260603141229"/>
    <s v="   "/>
    <n v="4.2"/>
  </r>
  <r>
    <x v="68"/>
    <n v="202606"/>
    <n v="51"/>
    <n v="1085442"/>
    <s v="'03814314  "/>
    <s v="'03814314  "/>
    <s v="ENV"/>
    <s v="'                "/>
    <n v="20260603"/>
    <s v="E20260603141230"/>
    <s v="J18"/>
    <n v="15.3"/>
  </r>
  <r>
    <x v="68"/>
    <n v="202606"/>
    <n v="51"/>
    <n v="1085442"/>
    <s v="'03814314  "/>
    <s v="'03814314  "/>
    <s v="COL"/>
    <s v="'4420234018480309"/>
    <n v="20260603"/>
    <s v="E20260603141230"/>
    <s v="J18"/>
    <n v="15.3"/>
  </r>
  <r>
    <x v="68"/>
    <n v="202606"/>
    <n v="51"/>
    <n v="1085442"/>
    <s v="'03814314  "/>
    <s v="'03814314  "/>
    <s v="CPC"/>
    <s v="'4420234018480309"/>
    <n v="20260603"/>
    <s v="E20260603141230"/>
    <s v="   "/>
    <n v="15.3"/>
  </r>
  <r>
    <x v="69"/>
    <n v="202606"/>
    <n v="51"/>
    <n v="1085442"/>
    <s v="'03814314  "/>
    <s v="'03814314  "/>
    <s v="ENV"/>
    <s v="'                "/>
    <n v="20260603"/>
    <s v="E20260603141231"/>
    <s v="J18"/>
    <n v="2"/>
  </r>
  <r>
    <x v="69"/>
    <n v="202606"/>
    <n v="51"/>
    <n v="1085442"/>
    <s v="'03814314  "/>
    <s v="'03814314  "/>
    <s v="COL"/>
    <s v="'7543814314752230"/>
    <n v="20260603"/>
    <s v="E20260603141231"/>
    <s v="J18"/>
    <n v="2"/>
  </r>
  <r>
    <x v="69"/>
    <n v="202606"/>
    <n v="51"/>
    <n v="1085442"/>
    <s v="'03814314  "/>
    <s v="'03814314  "/>
    <s v="CPC"/>
    <s v="'7543814314752230"/>
    <n v="20260603"/>
    <s v="E20260603141231"/>
    <s v="   "/>
    <n v="2"/>
  </r>
  <r>
    <x v="70"/>
    <n v="202606"/>
    <n v="51"/>
    <n v="1085442"/>
    <s v="'03814314  "/>
    <s v="'03814314  "/>
    <s v="ENV"/>
    <s v="'                "/>
    <n v="20260603"/>
    <s v="E20260603141233"/>
    <s v="J18"/>
    <n v="18.04"/>
  </r>
  <r>
    <x v="70"/>
    <n v="202606"/>
    <n v="51"/>
    <n v="1085442"/>
    <s v="'03814314  "/>
    <s v="'03814314  "/>
    <s v="COL"/>
    <s v="'1343814314752094"/>
    <n v="20260603"/>
    <s v="E20260603141233"/>
    <s v="J18"/>
    <n v="18.04"/>
  </r>
  <r>
    <x v="70"/>
    <n v="202606"/>
    <n v="51"/>
    <n v="1085442"/>
    <s v="'03814314  "/>
    <s v="'03814314  "/>
    <s v="CPC"/>
    <s v="'1343814314752094"/>
    <n v="20260603"/>
    <s v="E20260603141233"/>
    <s v="   "/>
    <n v="18.04"/>
  </r>
  <r>
    <x v="71"/>
    <n v="202606"/>
    <n v="51"/>
    <n v="1085442"/>
    <s v="'03814314  "/>
    <s v="'03814314  "/>
    <s v="ENV"/>
    <s v="'                "/>
    <n v="20260603"/>
    <s v="E20260603141235"/>
    <s v="J18"/>
    <n v="0.67"/>
  </r>
  <r>
    <x v="71"/>
    <n v="202606"/>
    <n v="51"/>
    <n v="1085442"/>
    <s v="'03814314  "/>
    <s v="'03814314  "/>
    <s v="COL"/>
    <s v="'3143814314751936"/>
    <n v="20260603"/>
    <s v="E20260603141235"/>
    <s v="J18"/>
    <n v="0.67"/>
  </r>
  <r>
    <x v="71"/>
    <n v="202606"/>
    <n v="51"/>
    <n v="1085442"/>
    <s v="'03814314  "/>
    <s v="'03814314  "/>
    <s v="CPC"/>
    <s v="'3143814314751936"/>
    <n v="20260603"/>
    <s v="E20260603141235"/>
    <s v="   "/>
    <n v="0.67"/>
  </r>
  <r>
    <x v="72"/>
    <n v="202606"/>
    <n v="51"/>
    <n v="1085442"/>
    <s v="'03814314  "/>
    <s v="'03814314  "/>
    <s v="ENV"/>
    <s v="'                "/>
    <n v="20260603"/>
    <s v="E20260603141236"/>
    <s v="J18"/>
    <n v="3.2"/>
  </r>
  <r>
    <x v="72"/>
    <n v="202606"/>
    <n v="51"/>
    <n v="1085442"/>
    <s v="'03814314  "/>
    <s v="'03814314  "/>
    <s v="COL"/>
    <s v="'2143814314752262"/>
    <n v="20260603"/>
    <s v="E20260603141236"/>
    <s v="J18"/>
    <n v="3.2"/>
  </r>
  <r>
    <x v="72"/>
    <n v="202606"/>
    <n v="51"/>
    <n v="1085442"/>
    <s v="'03814314  "/>
    <s v="'03814314  "/>
    <s v="CPC"/>
    <s v="'2143814314752262"/>
    <n v="20260603"/>
    <s v="E20260603141236"/>
    <s v="   "/>
    <n v="3.2"/>
  </r>
  <r>
    <x v="73"/>
    <n v="202606"/>
    <n v="51"/>
    <n v="1085442"/>
    <s v="'03814314  "/>
    <s v="'03814314  "/>
    <s v="ENV"/>
    <s v="'                "/>
    <n v="20260603"/>
    <s v="E20260603141237"/>
    <s v="J18"/>
    <n v="11.52"/>
  </r>
  <r>
    <x v="73"/>
    <n v="202606"/>
    <n v="51"/>
    <n v="1085442"/>
    <s v="'03814314  "/>
    <s v="'03814314  "/>
    <s v="COL"/>
    <s v="'9243814314751971"/>
    <n v="20260603"/>
    <s v="E20260603141237"/>
    <s v="J18"/>
    <n v="11.52"/>
  </r>
  <r>
    <x v="73"/>
    <n v="202606"/>
    <n v="51"/>
    <n v="1085442"/>
    <s v="'03814314  "/>
    <s v="'03814314  "/>
    <s v="CPC"/>
    <s v="'9243814314751971"/>
    <n v="20260603"/>
    <s v="E20260603141237"/>
    <s v="   "/>
    <n v="11.52"/>
  </r>
  <r>
    <x v="74"/>
    <n v="202606"/>
    <n v="51"/>
    <n v="1085442"/>
    <s v="'03814314  "/>
    <s v="'03814314  "/>
    <s v="ENV"/>
    <s v="'                "/>
    <n v="20260603"/>
    <s v="E20260603141238"/>
    <s v="J18"/>
    <n v="4.2"/>
  </r>
  <r>
    <x v="74"/>
    <n v="202606"/>
    <n v="51"/>
    <n v="1085442"/>
    <s v="'03814314  "/>
    <s v="'03814314  "/>
    <s v="COL"/>
    <s v="'1343814314752376"/>
    <n v="20260603"/>
    <s v="E20260603141238"/>
    <s v="J18"/>
    <n v="4.2"/>
  </r>
  <r>
    <x v="74"/>
    <n v="202606"/>
    <n v="51"/>
    <n v="1085442"/>
    <s v="'03814314  "/>
    <s v="'03814314  "/>
    <s v="CPC"/>
    <s v="'1343814314752376"/>
    <n v="20260603"/>
    <s v="E20260603141238"/>
    <s v="   "/>
    <n v="4.2"/>
  </r>
  <r>
    <x v="75"/>
    <n v="202606"/>
    <n v="51"/>
    <n v="1085442"/>
    <s v="'03814314  "/>
    <s v="'03814314  "/>
    <s v="ENV"/>
    <s v="'                "/>
    <n v="20260603"/>
    <s v="E20260603141239"/>
    <s v="J18"/>
    <n v="2"/>
  </r>
  <r>
    <x v="75"/>
    <n v="202606"/>
    <n v="51"/>
    <n v="1085442"/>
    <s v="'03814314  "/>
    <s v="'03814314  "/>
    <s v="COL"/>
    <s v="'9343814314752259"/>
    <n v="20260603"/>
    <s v="E20260603141239"/>
    <s v="J18"/>
    <n v="2"/>
  </r>
  <r>
    <x v="75"/>
    <n v="202606"/>
    <n v="51"/>
    <n v="1085442"/>
    <s v="'03814314  "/>
    <s v="'03814314  "/>
    <s v="CPC"/>
    <s v="'9343814314752259"/>
    <n v="20260603"/>
    <s v="E20260603141239"/>
    <s v="   "/>
    <n v="2"/>
  </r>
  <r>
    <x v="76"/>
    <n v="202606"/>
    <n v="51"/>
    <n v="1085442"/>
    <s v="'03814314  "/>
    <s v="'03814314  "/>
    <s v="ENV"/>
    <s v="'                "/>
    <n v="20260603"/>
    <s v="E20260603141240"/>
    <s v="J18"/>
    <n v="19.97"/>
  </r>
  <r>
    <x v="76"/>
    <n v="202606"/>
    <n v="51"/>
    <n v="1085442"/>
    <s v="'03814314  "/>
    <s v="'03814314  "/>
    <s v="COL"/>
    <s v="'1443814314752125"/>
    <n v="20260603"/>
    <s v="E20260603141240"/>
    <s v="J18"/>
    <n v="2.1"/>
  </r>
  <r>
    <x v="76"/>
    <n v="202606"/>
    <n v="51"/>
    <n v="1085442"/>
    <s v="'03814314  "/>
    <s v="'03814314  "/>
    <s v="CPC"/>
    <s v="'1443814314752125"/>
    <n v="20260603"/>
    <s v="E20260603141240"/>
    <s v="   "/>
    <n v="2.1"/>
  </r>
  <r>
    <x v="76"/>
    <n v="202606"/>
    <n v="51"/>
    <n v="1085442"/>
    <s v="'03814314  "/>
    <s v="'03814314  "/>
    <s v="COL"/>
    <s v="'1443814314752131"/>
    <n v="20260603"/>
    <s v="E20260603141240"/>
    <s v="J18"/>
    <n v="17.87"/>
  </r>
  <r>
    <x v="76"/>
    <n v="202606"/>
    <n v="51"/>
    <n v="1085442"/>
    <s v="'03814314  "/>
    <s v="'03814314  "/>
    <s v="CPC"/>
    <s v="'1443814314752131"/>
    <n v="20260603"/>
    <s v="E20260603141240"/>
    <s v="   "/>
    <n v="17.87"/>
  </r>
  <r>
    <x v="76"/>
    <n v="202606"/>
    <n v="51"/>
    <n v="1085442"/>
    <s v="'03814314  "/>
    <s v="'03814314  "/>
    <s v="CPC"/>
    <s v="'1443814314752131"/>
    <n v="20260603"/>
    <s v="E20260603141240"/>
    <s v="   "/>
    <n v="17.87"/>
  </r>
  <r>
    <x v="77"/>
    <n v="202606"/>
    <n v="51"/>
    <n v="1085442"/>
    <s v="'03814314  "/>
    <s v="'03814314  "/>
    <s v="ENV"/>
    <s v="'                "/>
    <n v="20260603"/>
    <s v="E20260603141245"/>
    <s v="J18"/>
    <n v="3.5"/>
  </r>
  <r>
    <x v="77"/>
    <n v="202606"/>
    <n v="51"/>
    <n v="1085442"/>
    <s v="'03814314  "/>
    <s v="'03814314  "/>
    <s v="COL"/>
    <s v="'4943814314752284"/>
    <n v="20260603"/>
    <s v="E20260603141245"/>
    <s v="J18"/>
    <n v="3.5"/>
  </r>
  <r>
    <x v="77"/>
    <n v="202606"/>
    <n v="51"/>
    <n v="1085442"/>
    <s v="'03814314  "/>
    <s v="'03814314  "/>
    <s v="CPC"/>
    <s v="'4943814314752284"/>
    <n v="20260603"/>
    <s v="E20260603141245"/>
    <s v="   "/>
    <n v="3.5"/>
  </r>
  <r>
    <x v="78"/>
    <n v="202606"/>
    <n v="51"/>
    <n v="1085442"/>
    <s v="'03814314  "/>
    <s v="'03814314  "/>
    <s v="ENV"/>
    <s v="'                "/>
    <n v="20260603"/>
    <s v="E20260603141246"/>
    <s v="J18"/>
    <n v="16.399999999999999"/>
  </r>
  <r>
    <x v="78"/>
    <n v="202606"/>
    <n v="51"/>
    <n v="1085442"/>
    <s v="'03814314  "/>
    <s v="'03814314  "/>
    <s v="COL"/>
    <s v="'6343814314752102"/>
    <n v="20260603"/>
    <s v="E20260603141246"/>
    <s v="J18"/>
    <n v="4.8"/>
  </r>
  <r>
    <x v="78"/>
    <n v="202606"/>
    <n v="51"/>
    <n v="1085442"/>
    <s v="'03814314  "/>
    <s v="'03814314  "/>
    <s v="CPC"/>
    <s v="'6343814314752102"/>
    <n v="20260603"/>
    <s v="E20260603141246"/>
    <s v="   "/>
    <n v="4.8"/>
  </r>
  <r>
    <x v="78"/>
    <n v="202606"/>
    <n v="51"/>
    <n v="1085442"/>
    <s v="'03814314  "/>
    <s v="'03814314  "/>
    <s v="COL"/>
    <s v="'6343814314752119"/>
    <n v="20260603"/>
    <s v="E20260603141246"/>
    <s v="J18"/>
    <n v="11.6"/>
  </r>
  <r>
    <x v="78"/>
    <n v="202606"/>
    <n v="51"/>
    <n v="1085442"/>
    <s v="'03814314  "/>
    <s v="'03814314  "/>
    <s v="CPC"/>
    <s v="'6343814314752119"/>
    <n v="20260603"/>
    <s v="E20260603141246"/>
    <s v="   "/>
    <n v="11.6"/>
  </r>
  <r>
    <x v="78"/>
    <n v="202606"/>
    <n v="51"/>
    <n v="1085442"/>
    <s v="'03814314  "/>
    <s v="'03814314  "/>
    <s v="CPC"/>
    <s v="'6343814314752119"/>
    <n v="20260603"/>
    <s v="E20260603141246"/>
    <s v="   "/>
    <n v="11.6"/>
  </r>
  <r>
    <x v="79"/>
    <n v="202606"/>
    <n v="51"/>
    <n v="1085442"/>
    <s v="'03814314  "/>
    <s v="'03814314  "/>
    <s v="ENV"/>
    <s v="'                "/>
    <n v="20260603"/>
    <s v="E20260603141247"/>
    <s v="J18"/>
    <n v="15.2"/>
  </r>
  <r>
    <x v="79"/>
    <n v="202606"/>
    <n v="51"/>
    <n v="1085442"/>
    <s v="'03814314  "/>
    <s v="'03814314  "/>
    <s v="COL"/>
    <s v="'1743814314752202"/>
    <n v="20260603"/>
    <s v="E20260603141247"/>
    <s v="J18"/>
    <n v="5.7"/>
  </r>
  <r>
    <x v="79"/>
    <n v="202606"/>
    <n v="51"/>
    <n v="1085442"/>
    <s v="'03814314  "/>
    <s v="'03814314  "/>
    <s v="CPC"/>
    <s v="'1743814314752202"/>
    <n v="20260603"/>
    <s v="E20260603141247"/>
    <s v="   "/>
    <n v="5.7"/>
  </r>
  <r>
    <x v="79"/>
    <n v="202606"/>
    <n v="51"/>
    <n v="1085442"/>
    <s v="'03814314  "/>
    <s v="'03814314  "/>
    <s v="COL"/>
    <s v="'1743814314752219"/>
    <n v="20260603"/>
    <s v="E20260603141247"/>
    <s v="J18"/>
    <n v="5.7"/>
  </r>
  <r>
    <x v="79"/>
    <n v="202606"/>
    <n v="51"/>
    <n v="1085442"/>
    <s v="'03814314  "/>
    <s v="'03814314  "/>
    <s v="CPC"/>
    <s v="'1743814314752219"/>
    <n v="20260603"/>
    <s v="E20260603141247"/>
    <s v="   "/>
    <n v="5.7"/>
  </r>
  <r>
    <x v="79"/>
    <n v="202606"/>
    <n v="51"/>
    <n v="1085442"/>
    <s v="'03814314  "/>
    <s v="'03814314  "/>
    <s v="CPC"/>
    <s v="'1743814314752219"/>
    <n v="20260603"/>
    <s v="E20260603141247"/>
    <s v="   "/>
    <n v="5.7"/>
  </r>
  <r>
    <x v="79"/>
    <n v="202606"/>
    <n v="51"/>
    <n v="1085442"/>
    <s v="'03814314  "/>
    <s v="'03814314  "/>
    <s v="COL"/>
    <s v="'1743814314752225"/>
    <n v="20260603"/>
    <s v="E20260603141247"/>
    <s v="J18"/>
    <n v="3.8"/>
  </r>
  <r>
    <x v="79"/>
    <n v="202606"/>
    <n v="51"/>
    <n v="1085442"/>
    <s v="'03814314  "/>
    <s v="'03814314  "/>
    <s v="CPC"/>
    <s v="'1743814314752225"/>
    <n v="20260603"/>
    <s v="E20260603141247"/>
    <s v="   "/>
    <n v="3.8"/>
  </r>
  <r>
    <x v="79"/>
    <n v="202606"/>
    <n v="51"/>
    <n v="1085442"/>
    <s v="'03814314  "/>
    <s v="'03814314  "/>
    <s v="CPC"/>
    <s v="'1743814314752225"/>
    <n v="20260603"/>
    <s v="E20260603141247"/>
    <s v="   "/>
    <n v="3.8"/>
  </r>
  <r>
    <x v="80"/>
    <n v="202606"/>
    <n v="51"/>
    <n v="1085442"/>
    <s v="'03814314  "/>
    <s v="'03814314  "/>
    <s v="ENV"/>
    <s v="'                "/>
    <n v="20260603"/>
    <s v="E20260603141249"/>
    <s v="J18"/>
    <n v="7.85"/>
  </r>
  <r>
    <x v="80"/>
    <n v="202606"/>
    <n v="51"/>
    <n v="1085442"/>
    <s v="'03814314  "/>
    <s v="'03814314  "/>
    <s v="COL"/>
    <s v="'3343814314752365"/>
    <n v="20260603"/>
    <s v="E20260603141249"/>
    <s v="J18"/>
    <n v="7.85"/>
  </r>
  <r>
    <x v="80"/>
    <n v="202606"/>
    <n v="51"/>
    <n v="1085442"/>
    <s v="'03814314  "/>
    <s v="'03814314  "/>
    <s v="CPC"/>
    <s v="'3343814314752365"/>
    <n v="20260603"/>
    <s v="E20260603141249"/>
    <s v="   "/>
    <n v="7.85"/>
  </r>
  <r>
    <x v="81"/>
    <n v="202606"/>
    <n v="51"/>
    <n v="1085442"/>
    <s v="'03814314  "/>
    <s v="'03814314  "/>
    <s v="ENV"/>
    <s v="'                "/>
    <n v="20260603"/>
    <s v="E20260603141250"/>
    <s v="J18"/>
    <n v="0.8"/>
  </r>
  <r>
    <x v="81"/>
    <n v="202606"/>
    <n v="51"/>
    <n v="1085442"/>
    <s v="'03814314  "/>
    <s v="'03814314  "/>
    <s v="COL"/>
    <s v="'0143814314752278"/>
    <n v="20260603"/>
    <s v="E20260603141250"/>
    <s v="J18"/>
    <n v="0.8"/>
  </r>
  <r>
    <x v="81"/>
    <n v="202606"/>
    <n v="51"/>
    <n v="1085442"/>
    <s v="'03814314  "/>
    <s v="'03814314  "/>
    <s v="CPC"/>
    <s v="'0143814314752278"/>
    <n v="20260603"/>
    <s v="E20260603141250"/>
    <s v="   "/>
    <n v="0.8"/>
  </r>
  <r>
    <x v="82"/>
    <n v="202606"/>
    <n v="51"/>
    <n v="1085442"/>
    <s v="'03814314  "/>
    <s v="'03814314  "/>
    <s v="ENV"/>
    <s v="'                "/>
    <n v="20260603"/>
    <s v="E20260603227683"/>
    <s v="J18"/>
    <n v="5.0999999999999996"/>
  </r>
  <r>
    <x v="82"/>
    <n v="202606"/>
    <n v="51"/>
    <n v="1085442"/>
    <s v="'03814314  "/>
    <s v="'03814314  "/>
    <s v="COL"/>
    <s v="'7543814314751995"/>
    <n v="20260603"/>
    <s v="E20260603227683"/>
    <s v="J18"/>
    <n v="5.0999999999999996"/>
  </r>
  <r>
    <x v="82"/>
    <n v="202606"/>
    <n v="51"/>
    <n v="1085442"/>
    <s v="'03814314  "/>
    <s v="'03814314  "/>
    <s v="CPC"/>
    <s v="'7543814314751995"/>
    <n v="20260603"/>
    <s v="E20260603227683"/>
    <s v="   "/>
    <n v="5.0999999999999996"/>
  </r>
  <r>
    <x v="83"/>
    <n v="202606"/>
    <n v="51"/>
    <n v="1085442"/>
    <s v="'03814314  "/>
    <s v="'03814314  "/>
    <s v="ENV"/>
    <s v="'                "/>
    <n v="20260603"/>
    <s v="E20260603227684"/>
    <s v="J18"/>
    <n v="9.1999999999999993"/>
  </r>
  <r>
    <x v="83"/>
    <n v="202606"/>
    <n v="51"/>
    <n v="1085442"/>
    <s v="'03814314  "/>
    <s v="'03814314  "/>
    <s v="COL"/>
    <s v="'0643814314752078"/>
    <n v="20260603"/>
    <s v="E20260603227684"/>
    <s v="J18"/>
    <n v="9.1999999999999993"/>
  </r>
  <r>
    <x v="83"/>
    <n v="202606"/>
    <n v="51"/>
    <n v="1085442"/>
    <s v="'03814314  "/>
    <s v="'03814314  "/>
    <s v="CPC"/>
    <s v="'0643814314752078"/>
    <n v="20260603"/>
    <s v="E20260603227684"/>
    <s v="   "/>
    <n v="9.1999999999999993"/>
  </r>
  <r>
    <x v="84"/>
    <n v="202606"/>
    <n v="51"/>
    <n v="1085442"/>
    <s v="'03814314  "/>
    <s v="'03814314  "/>
    <s v="ENV"/>
    <s v="'                "/>
    <n v="20260603"/>
    <s v="E20260603227685"/>
    <s v="J18"/>
    <n v="4.01"/>
  </r>
  <r>
    <x v="84"/>
    <n v="202606"/>
    <n v="51"/>
    <n v="1085442"/>
    <s v="'03814314  "/>
    <s v="'03814314  "/>
    <s v="COL"/>
    <s v="'7643814314752243"/>
    <n v="20260603"/>
    <s v="E20260603227685"/>
    <s v="J18"/>
    <n v="4.01"/>
  </r>
  <r>
    <x v="84"/>
    <n v="202606"/>
    <n v="51"/>
    <n v="1085442"/>
    <s v="'03814314  "/>
    <s v="'03814314  "/>
    <s v="CPC"/>
    <s v="'7643814314752243"/>
    <n v="20260603"/>
    <s v="E20260603227685"/>
    <s v="   "/>
    <n v="4.01"/>
  </r>
  <r>
    <x v="85"/>
    <n v="202606"/>
    <n v="51"/>
    <n v="1085442"/>
    <s v="'03814314  "/>
    <s v="'03814314  "/>
    <s v="ENV"/>
    <s v="'                "/>
    <n v="20260603"/>
    <s v="E20260603227686"/>
    <s v="J18"/>
    <n v="17.7"/>
  </r>
  <r>
    <x v="85"/>
    <n v="202606"/>
    <n v="51"/>
    <n v="1085442"/>
    <s v="'03814314  "/>
    <s v="'03814314  "/>
    <s v="COL"/>
    <s v="'3543814314752002"/>
    <n v="20260603"/>
    <s v="E20260603227686"/>
    <s v="J18"/>
    <n v="17.7"/>
  </r>
  <r>
    <x v="85"/>
    <n v="202606"/>
    <n v="51"/>
    <n v="1085442"/>
    <s v="'03814314  "/>
    <s v="'03814314  "/>
    <s v="CPC"/>
    <s v="'3543814314752002"/>
    <n v="20260603"/>
    <s v="E20260603227686"/>
    <s v="   "/>
    <n v="17.7"/>
  </r>
  <r>
    <x v="86"/>
    <n v="202606"/>
    <n v="51"/>
    <n v="1085442"/>
    <s v="'03814314  "/>
    <s v="'03814314  "/>
    <s v="ENV"/>
    <s v="'                "/>
    <n v="20260603"/>
    <s v="E20260603227687"/>
    <s v="J18"/>
    <n v="4"/>
  </r>
  <r>
    <x v="86"/>
    <n v="202606"/>
    <n v="51"/>
    <n v="1085442"/>
    <s v="'03814314  "/>
    <s v="'03814314  "/>
    <s v="COL"/>
    <s v="'7543814314752321"/>
    <n v="20260603"/>
    <s v="E20260603227687"/>
    <s v="J18"/>
    <n v="4"/>
  </r>
  <r>
    <x v="86"/>
    <n v="202606"/>
    <n v="51"/>
    <n v="1085442"/>
    <s v="'03814314  "/>
    <s v="'03814314  "/>
    <s v="CPC"/>
    <s v="'7543814314752321"/>
    <n v="20260603"/>
    <s v="E20260603227687"/>
    <s v="   "/>
    <n v="4"/>
  </r>
  <r>
    <x v="87"/>
    <n v="202606"/>
    <n v="51"/>
    <n v="1085442"/>
    <s v="'03814314  "/>
    <s v="'03814314  "/>
    <s v="ENV"/>
    <s v="'                "/>
    <n v="20260603"/>
    <s v="E20260603227688"/>
    <s v="J18"/>
    <n v="11.8"/>
  </r>
  <r>
    <x v="87"/>
    <n v="202606"/>
    <n v="51"/>
    <n v="1085442"/>
    <s v="'03814314  "/>
    <s v="'03814314  "/>
    <s v="COL"/>
    <s v="'3543814314752336"/>
    <n v="20260603"/>
    <s v="E20260603227688"/>
    <s v="J18"/>
    <n v="11.8"/>
  </r>
  <r>
    <x v="87"/>
    <n v="202606"/>
    <n v="51"/>
    <n v="1085442"/>
    <s v="'03814314  "/>
    <s v="'03814314  "/>
    <s v="CPC"/>
    <s v="'3543814314752336"/>
    <n v="20260603"/>
    <s v="E20260603227688"/>
    <s v="   "/>
    <n v="11.8"/>
  </r>
  <r>
    <x v="88"/>
    <n v="202606"/>
    <n v="51"/>
    <n v="1085442"/>
    <s v="'03814314  "/>
    <s v="'03814314  "/>
    <s v="ENV"/>
    <s v="'                "/>
    <n v="20260603"/>
    <s v="E20260603227689"/>
    <s v="J18"/>
    <n v="29.3"/>
  </r>
  <r>
    <x v="88"/>
    <n v="202606"/>
    <n v="51"/>
    <n v="1085442"/>
    <s v="'03814314  "/>
    <s v="'03814314  "/>
    <s v="COL"/>
    <s v="'7843814314752058"/>
    <n v="20260603"/>
    <s v="E20260603227689"/>
    <s v="J18"/>
    <n v="18.5"/>
  </r>
  <r>
    <x v="88"/>
    <n v="202606"/>
    <n v="51"/>
    <n v="1085442"/>
    <s v="'03814314  "/>
    <s v="'03814314  "/>
    <s v="CPC"/>
    <s v="'7843814314752058"/>
    <n v="20260603"/>
    <s v="E20260603227689"/>
    <s v="   "/>
    <n v="18.5"/>
  </r>
  <r>
    <x v="88"/>
    <n v="202606"/>
    <n v="51"/>
    <n v="1085442"/>
    <s v="'03814314  "/>
    <s v="'03814314  "/>
    <s v="COL"/>
    <s v="'7843814314752064"/>
    <n v="20260603"/>
    <s v="E20260603227689"/>
    <s v="J18"/>
    <n v="10.8"/>
  </r>
  <r>
    <x v="88"/>
    <n v="202606"/>
    <n v="51"/>
    <n v="1085442"/>
    <s v="'03814314  "/>
    <s v="'03814314  "/>
    <s v="CPC"/>
    <s v="'7843814314752064"/>
    <n v="20260603"/>
    <s v="E20260603227689"/>
    <s v="   "/>
    <n v="10.8"/>
  </r>
  <r>
    <x v="88"/>
    <n v="202606"/>
    <n v="51"/>
    <n v="1085442"/>
    <s v="'03814314  "/>
    <s v="'03814314  "/>
    <s v="CPC"/>
    <s v="'7843814314752064"/>
    <n v="20260603"/>
    <s v="E20260603227689"/>
    <s v="   "/>
    <n v="10.8"/>
  </r>
  <r>
    <x v="89"/>
    <n v="202606"/>
    <n v="51"/>
    <n v="1085442"/>
    <s v="'03814314  "/>
    <s v="'03814314  "/>
    <s v="ENV"/>
    <s v="'                "/>
    <n v="20260603"/>
    <s v="E20260603227690"/>
    <s v="J18"/>
    <n v="8.02"/>
  </r>
  <r>
    <x v="89"/>
    <n v="202606"/>
    <n v="51"/>
    <n v="1085442"/>
    <s v="'03814314  "/>
    <s v="'03814314  "/>
    <s v="COL"/>
    <s v="'3543814314752342"/>
    <n v="20260603"/>
    <s v="E20260603227690"/>
    <s v="J18"/>
    <n v="8.02"/>
  </r>
  <r>
    <x v="89"/>
    <n v="202606"/>
    <n v="51"/>
    <n v="1085442"/>
    <s v="'03814314  "/>
    <s v="'03814314  "/>
    <s v="CPC"/>
    <s v="'3543814314752342"/>
    <n v="20260603"/>
    <s v="E20260603227690"/>
    <s v="   "/>
    <n v="8.02"/>
  </r>
  <r>
    <x v="90"/>
    <n v="202606"/>
    <n v="51"/>
    <n v="1085442"/>
    <s v="'03814314  "/>
    <s v="'03814314  "/>
    <s v="ENV"/>
    <s v="'                "/>
    <n v="20260603"/>
    <s v="E20260603227691"/>
    <s v="J18"/>
    <n v="5.0999999999999996"/>
  </r>
  <r>
    <x v="90"/>
    <n v="202606"/>
    <n v="51"/>
    <n v="1085442"/>
    <s v="'03814314  "/>
    <s v="'03814314  "/>
    <s v="COL"/>
    <s v="'8343814314752086"/>
    <n v="20260603"/>
    <s v="E20260603227691"/>
    <s v="J18"/>
    <n v="5.0999999999999996"/>
  </r>
  <r>
    <x v="90"/>
    <n v="202606"/>
    <n v="51"/>
    <n v="1085442"/>
    <s v="'03814314  "/>
    <s v="'03814314  "/>
    <s v="CPC"/>
    <s v="'8343814314752086"/>
    <n v="20260603"/>
    <s v="E20260603227691"/>
    <s v="   "/>
    <n v="5.0999999999999996"/>
  </r>
  <r>
    <x v="91"/>
    <n v="202606"/>
    <n v="51"/>
    <n v="1085442"/>
    <s v="'03814314  "/>
    <s v="'03814314  "/>
    <s v="ENV"/>
    <s v="'                "/>
    <n v="20260603"/>
    <s v="E20260603227692"/>
    <s v="J18"/>
    <n v="4.4000000000000004"/>
  </r>
  <r>
    <x v="91"/>
    <n v="202606"/>
    <n v="51"/>
    <n v="1085442"/>
    <s v="'03814314  "/>
    <s v="'03814314  "/>
    <s v="COL"/>
    <s v="'8643814314752353"/>
    <n v="20260603"/>
    <s v="E20260603227692"/>
    <s v="J18"/>
    <n v="4.4000000000000004"/>
  </r>
  <r>
    <x v="91"/>
    <n v="202606"/>
    <n v="51"/>
    <n v="1085442"/>
    <s v="'03814314  "/>
    <s v="'03814314  "/>
    <s v="CPC"/>
    <s v="'8643814314752353"/>
    <n v="20260603"/>
    <s v="E20260603227692"/>
    <s v="   "/>
    <n v="4.4000000000000004"/>
  </r>
  <r>
    <x v="92"/>
    <n v="202606"/>
    <n v="51"/>
    <n v="1085442"/>
    <s v="'03814314  "/>
    <s v="'03814314  "/>
    <s v="ENV"/>
    <s v="'                "/>
    <n v="20260604"/>
    <s v="E20260604138101"/>
    <s v="J18"/>
    <n v="8.8000000000000007"/>
  </r>
  <r>
    <x v="92"/>
    <n v="202606"/>
    <n v="51"/>
    <n v="1085442"/>
    <s v="'03814314  "/>
    <s v="'03814314  "/>
    <s v="COL"/>
    <s v="'2183814314003022"/>
    <n v="20260604"/>
    <s v="E20260604138101"/>
    <s v="J18"/>
    <n v="8.8000000000000007"/>
  </r>
  <r>
    <x v="92"/>
    <n v="202606"/>
    <n v="51"/>
    <n v="1085442"/>
    <s v="'03814314  "/>
    <s v="'03814314  "/>
    <s v="CPC"/>
    <s v="'2183814314003022"/>
    <n v="20260604"/>
    <s v="E20260604138101"/>
    <s v="   "/>
    <n v="8.8000000000000007"/>
  </r>
  <r>
    <x v="93"/>
    <n v="202606"/>
    <n v="51"/>
    <n v="1085442"/>
    <s v="'03814314  "/>
    <s v="'03814314  "/>
    <s v="ENV"/>
    <s v="'                "/>
    <n v="20260604"/>
    <s v="E20260604138102"/>
    <s v="J18"/>
    <n v="3.2"/>
  </r>
  <r>
    <x v="93"/>
    <n v="202606"/>
    <n v="51"/>
    <n v="1085442"/>
    <s v="'03814314  "/>
    <s v="'03814314  "/>
    <s v="COL"/>
    <s v="'7543814314752511"/>
    <n v="20260604"/>
    <s v="E20260604138102"/>
    <s v="J18"/>
    <n v="3.2"/>
  </r>
  <r>
    <x v="93"/>
    <n v="202606"/>
    <n v="51"/>
    <n v="1085442"/>
    <s v="'03814314  "/>
    <s v="'03814314  "/>
    <s v="CPC"/>
    <s v="'7543814314752511"/>
    <n v="20260604"/>
    <s v="E20260604138102"/>
    <s v="   "/>
    <n v="3.2"/>
  </r>
  <r>
    <x v="94"/>
    <n v="202606"/>
    <n v="51"/>
    <n v="1085442"/>
    <s v="'03814314  "/>
    <s v="'03814314  "/>
    <s v="ENV"/>
    <s v="'                "/>
    <n v="20260604"/>
    <s v="E20260604138103"/>
    <s v="J18"/>
    <n v="3.6"/>
  </r>
  <r>
    <x v="94"/>
    <n v="202606"/>
    <n v="51"/>
    <n v="1085442"/>
    <s v="'03814314  "/>
    <s v="'03814314  "/>
    <s v="COL"/>
    <s v="'2743814314752617"/>
    <n v="20260604"/>
    <s v="E20260604138103"/>
    <s v="J18"/>
    <n v="3.6"/>
  </r>
  <r>
    <x v="94"/>
    <n v="202606"/>
    <n v="51"/>
    <n v="1085442"/>
    <s v="'03814314  "/>
    <s v="'03814314  "/>
    <s v="CPC"/>
    <s v="'2743814314752617"/>
    <n v="20260604"/>
    <s v="E20260604138103"/>
    <s v="   "/>
    <n v="3.6"/>
  </r>
  <r>
    <x v="95"/>
    <n v="202606"/>
    <n v="51"/>
    <n v="1085442"/>
    <s v="'03814314  "/>
    <s v="'03814314  "/>
    <s v="ENV"/>
    <s v="'                "/>
    <n v="20260604"/>
    <s v="E20260604138104"/>
    <s v="J18"/>
    <n v="2.9"/>
  </r>
  <r>
    <x v="95"/>
    <n v="202606"/>
    <n v="51"/>
    <n v="1085442"/>
    <s v="'03814314  "/>
    <s v="'03814314  "/>
    <s v="COL"/>
    <s v="'5643814314752461"/>
    <n v="20260604"/>
    <s v="E20260604138104"/>
    <s v="J18"/>
    <n v="2.9"/>
  </r>
  <r>
    <x v="95"/>
    <n v="202606"/>
    <n v="51"/>
    <n v="1085442"/>
    <s v="'03814314  "/>
    <s v="'03814314  "/>
    <s v="CPC"/>
    <s v="'5643814314752461"/>
    <n v="20260604"/>
    <s v="E20260604138104"/>
    <s v="   "/>
    <n v="2.9"/>
  </r>
  <r>
    <x v="96"/>
    <n v="202606"/>
    <n v="51"/>
    <n v="1085442"/>
    <s v="'03814314  "/>
    <s v="'03814314  "/>
    <s v="ENV"/>
    <s v="'                "/>
    <n v="20260604"/>
    <s v="E20260604138105"/>
    <s v="J18"/>
    <n v="17.2"/>
  </r>
  <r>
    <x v="96"/>
    <n v="202606"/>
    <n v="51"/>
    <n v="1085442"/>
    <s v="'03814314  "/>
    <s v="'03814314  "/>
    <s v="COL"/>
    <s v="'7543814314752494"/>
    <n v="20260604"/>
    <s v="E20260604138105"/>
    <s v="J18"/>
    <n v="17.2"/>
  </r>
  <r>
    <x v="96"/>
    <n v="202606"/>
    <n v="51"/>
    <n v="1085442"/>
    <s v="'03814314  "/>
    <s v="'03814314  "/>
    <s v="CPC"/>
    <s v="'7543814314752494"/>
    <n v="20260604"/>
    <s v="E20260604138105"/>
    <s v="   "/>
    <n v="17.2"/>
  </r>
  <r>
    <x v="97"/>
    <n v="202606"/>
    <n v="51"/>
    <n v="1085442"/>
    <s v="'03814314  "/>
    <s v="'03814314  "/>
    <s v="ENV"/>
    <s v="'                "/>
    <n v="20260604"/>
    <s v="E20260604138106"/>
    <s v="J18"/>
    <n v="2.9"/>
  </r>
  <r>
    <x v="97"/>
    <n v="202606"/>
    <n v="51"/>
    <n v="1085442"/>
    <s v="'03814314  "/>
    <s v="'03814314  "/>
    <s v="COL"/>
    <s v="'7843814314752605"/>
    <n v="20260604"/>
    <s v="E20260604138106"/>
    <s v="J18"/>
    <n v="2.9"/>
  </r>
  <r>
    <x v="97"/>
    <n v="202606"/>
    <n v="51"/>
    <n v="1085442"/>
    <s v="'03814314  "/>
    <s v="'03814314  "/>
    <s v="CPC"/>
    <s v="'7843814314752605"/>
    <n v="20260604"/>
    <s v="E20260604138106"/>
    <s v="   "/>
    <n v="2.9"/>
  </r>
  <r>
    <x v="98"/>
    <n v="202606"/>
    <n v="51"/>
    <n v="1085442"/>
    <s v="'03814314  "/>
    <s v="'03814314  "/>
    <s v="ENV"/>
    <s v="'                "/>
    <n v="20260604"/>
    <s v="E20260604138107"/>
    <s v="J18"/>
    <n v="2.5099999999999998"/>
  </r>
  <r>
    <x v="98"/>
    <n v="202606"/>
    <n v="51"/>
    <n v="1085442"/>
    <s v="'03814314  "/>
    <s v="'03814314  "/>
    <s v="COL"/>
    <s v="'1343814314752572"/>
    <n v="20260604"/>
    <s v="E20260604138107"/>
    <s v="J18"/>
    <n v="2.5099999999999998"/>
  </r>
  <r>
    <x v="98"/>
    <n v="202606"/>
    <n v="51"/>
    <n v="1085442"/>
    <s v="'03814314  "/>
    <s v="'03814314  "/>
    <s v="CPC"/>
    <s v="'1343814314752572"/>
    <n v="20260604"/>
    <s v="E20260604138107"/>
    <s v="   "/>
    <n v="2.5099999999999998"/>
  </r>
  <r>
    <x v="99"/>
    <n v="202606"/>
    <n v="51"/>
    <n v="1085442"/>
    <s v="'03814314  "/>
    <s v="'03814314  "/>
    <s v="ENV"/>
    <s v="'                "/>
    <n v="20260604"/>
    <s v="E20260604138108"/>
    <s v="J18"/>
    <n v="3.01"/>
  </r>
  <r>
    <x v="99"/>
    <n v="202606"/>
    <n v="51"/>
    <n v="1085442"/>
    <s v="'03814314  "/>
    <s v="'03814314  "/>
    <s v="COL"/>
    <s v="'5443814314752542"/>
    <n v="20260604"/>
    <s v="E20260604138108"/>
    <s v="J18"/>
    <n v="3.01"/>
  </r>
  <r>
    <x v="99"/>
    <n v="202606"/>
    <n v="51"/>
    <n v="1085442"/>
    <s v="'03814314  "/>
    <s v="'03814314  "/>
    <s v="CPC"/>
    <s v="'5443814314752542"/>
    <n v="20260604"/>
    <s v="E20260604138108"/>
    <s v="   "/>
    <n v="3.01"/>
  </r>
  <r>
    <x v="100"/>
    <n v="202606"/>
    <n v="51"/>
    <n v="1085442"/>
    <s v="'03814314  "/>
    <s v="'03814314  "/>
    <s v="ENV"/>
    <s v="'                "/>
    <n v="20260604"/>
    <s v="E20260604138109"/>
    <s v="J18"/>
    <n v="31.23"/>
  </r>
  <r>
    <x v="100"/>
    <n v="202606"/>
    <n v="51"/>
    <n v="1085442"/>
    <s v="'03814314  "/>
    <s v="'03814314  "/>
    <s v="COL"/>
    <s v="'5943814314752624"/>
    <n v="20260604"/>
    <s v="E20260604138109"/>
    <s v="J18"/>
    <n v="18.04"/>
  </r>
  <r>
    <x v="100"/>
    <n v="202606"/>
    <n v="51"/>
    <n v="1085442"/>
    <s v="'03814314  "/>
    <s v="'03814314  "/>
    <s v="CPC"/>
    <s v="'5943814314752624"/>
    <n v="20260604"/>
    <s v="E20260604138109"/>
    <s v="   "/>
    <n v="18.04"/>
  </r>
  <r>
    <x v="100"/>
    <n v="202606"/>
    <n v="51"/>
    <n v="1085442"/>
    <s v="'03814314  "/>
    <s v="'03814314  "/>
    <s v="COL"/>
    <s v="'5943814314752635"/>
    <n v="20260604"/>
    <s v="E20260604138109"/>
    <s v="J18"/>
    <n v="13.19"/>
  </r>
  <r>
    <x v="100"/>
    <n v="202606"/>
    <n v="51"/>
    <n v="1085442"/>
    <s v="'03814314  "/>
    <s v="'03814314  "/>
    <s v="CPC"/>
    <s v="'5943814314752635"/>
    <n v="20260604"/>
    <s v="E20260604138109"/>
    <s v="   "/>
    <n v="13.19"/>
  </r>
  <r>
    <x v="100"/>
    <n v="202606"/>
    <n v="51"/>
    <n v="1085442"/>
    <s v="'03814314  "/>
    <s v="'03814314  "/>
    <s v="CPC"/>
    <s v="'5943814314752635"/>
    <n v="20260604"/>
    <s v="E20260604138109"/>
    <s v="   "/>
    <n v="13.19"/>
  </r>
  <r>
    <x v="101"/>
    <n v="202606"/>
    <n v="51"/>
    <n v="1085442"/>
    <s v="'03814314  "/>
    <s v="'03814314  "/>
    <s v="ENV"/>
    <s v="'                "/>
    <n v="20260604"/>
    <s v="E20260604138110"/>
    <s v="J18"/>
    <n v="9.6"/>
  </r>
  <r>
    <x v="101"/>
    <n v="202606"/>
    <n v="51"/>
    <n v="1085442"/>
    <s v="'03814314  "/>
    <s v="'03814314  "/>
    <s v="COL"/>
    <s v="'5343814314752585"/>
    <n v="20260604"/>
    <s v="E20260604138110"/>
    <s v="J18"/>
    <n v="9.6"/>
  </r>
  <r>
    <x v="101"/>
    <n v="202606"/>
    <n v="51"/>
    <n v="1085442"/>
    <s v="'03814314  "/>
    <s v="'03814314  "/>
    <s v="CPC"/>
    <s v="'5343814314752585"/>
    <n v="20260604"/>
    <s v="E20260604138110"/>
    <s v="   "/>
    <n v="9.6"/>
  </r>
  <r>
    <x v="102"/>
    <n v="202606"/>
    <n v="51"/>
    <n v="1085442"/>
    <s v="'03814314  "/>
    <s v="'03814314  "/>
    <s v="ENV"/>
    <s v="'                "/>
    <n v="20260604"/>
    <s v="E20260604138111"/>
    <s v="J18"/>
    <n v="9.1999999999999993"/>
  </r>
  <r>
    <x v="102"/>
    <n v="202606"/>
    <n v="51"/>
    <n v="1085442"/>
    <s v="'03814314  "/>
    <s v="'03814314  "/>
    <s v="COL"/>
    <s v="'7543814314752563"/>
    <n v="20260604"/>
    <s v="E20260604138111"/>
    <s v="J18"/>
    <n v="9.1999999999999993"/>
  </r>
  <r>
    <x v="102"/>
    <n v="202606"/>
    <n v="51"/>
    <n v="1085442"/>
    <s v="'03814314  "/>
    <s v="'03814314  "/>
    <s v="CPC"/>
    <s v="'7543814314752563"/>
    <n v="20260604"/>
    <s v="E20260604138111"/>
    <s v="   "/>
    <n v="9.1999999999999993"/>
  </r>
  <r>
    <x v="103"/>
    <n v="202606"/>
    <n v="51"/>
    <n v="1085442"/>
    <s v="'03814314  "/>
    <s v="'03814314  "/>
    <s v="ENV"/>
    <s v="'                "/>
    <n v="20260604"/>
    <s v="E20260604138112"/>
    <s v="J18"/>
    <n v="0.2"/>
  </r>
  <r>
    <x v="103"/>
    <n v="202606"/>
    <n v="51"/>
    <n v="1085442"/>
    <s v="'03814314  "/>
    <s v="'03814314  "/>
    <s v="COL"/>
    <s v="'1943814314752449"/>
    <n v="20260604"/>
    <s v="E20260604138112"/>
    <s v="J18"/>
    <n v="0.2"/>
  </r>
  <r>
    <x v="103"/>
    <n v="202606"/>
    <n v="51"/>
    <n v="1085442"/>
    <s v="'03814314  "/>
    <s v="'03814314  "/>
    <s v="CPC"/>
    <s v="'1943814314752449"/>
    <n v="20260604"/>
    <s v="E20260604138112"/>
    <s v="   "/>
    <n v="0.2"/>
  </r>
  <r>
    <x v="104"/>
    <n v="202606"/>
    <n v="51"/>
    <n v="1085442"/>
    <s v="'03814314  "/>
    <s v="'03814314  "/>
    <s v="ENV"/>
    <s v="'                "/>
    <n v="20260604"/>
    <s v="E20260604138113"/>
    <s v="J18"/>
    <n v="3.01"/>
  </r>
  <r>
    <x v="104"/>
    <n v="202606"/>
    <n v="51"/>
    <n v="1085442"/>
    <s v="'03814314  "/>
    <s v="'03814314  "/>
    <s v="COL"/>
    <s v="'5943814314752457"/>
    <n v="20260604"/>
    <s v="E20260604138113"/>
    <s v="J18"/>
    <n v="3.01"/>
  </r>
  <r>
    <x v="104"/>
    <n v="202606"/>
    <n v="51"/>
    <n v="1085442"/>
    <s v="'03814314  "/>
    <s v="'03814314  "/>
    <s v="CPC"/>
    <s v="'5943814314752457"/>
    <n v="20260604"/>
    <s v="E20260604138113"/>
    <s v="   "/>
    <n v="3.01"/>
  </r>
  <r>
    <x v="105"/>
    <n v="202606"/>
    <n v="51"/>
    <n v="1085442"/>
    <s v="'03814314  "/>
    <s v="'03814314  "/>
    <s v="ENV"/>
    <s v="'                "/>
    <n v="20260604"/>
    <s v="E20260604138114"/>
    <s v="J18"/>
    <n v="11.86"/>
  </r>
  <r>
    <x v="105"/>
    <n v="202606"/>
    <n v="51"/>
    <n v="1085442"/>
    <s v="'03814314  "/>
    <s v="'03814314  "/>
    <s v="COL"/>
    <s v="'5743814314752509"/>
    <n v="20260604"/>
    <s v="E20260604138114"/>
    <s v="J18"/>
    <n v="11.86"/>
  </r>
  <r>
    <x v="105"/>
    <n v="202606"/>
    <n v="51"/>
    <n v="1085442"/>
    <s v="'03814314  "/>
    <s v="'03814314  "/>
    <s v="CPC"/>
    <s v="'5743814314752509"/>
    <n v="20260604"/>
    <s v="E20260604138114"/>
    <s v="   "/>
    <n v="11.86"/>
  </r>
  <r>
    <x v="106"/>
    <n v="202606"/>
    <n v="51"/>
    <n v="1085442"/>
    <s v="'03814314  "/>
    <s v="'03814314  "/>
    <s v="ENV"/>
    <s v="'                "/>
    <n v="20260604"/>
    <s v="E20260604138116"/>
    <s v="J18"/>
    <n v="53.48"/>
  </r>
  <r>
    <x v="106"/>
    <n v="202606"/>
    <n v="51"/>
    <n v="1085442"/>
    <s v="'03814314  "/>
    <s v="'03814314  "/>
    <s v="COL"/>
    <s v="'4543814314752383"/>
    <n v="20260604"/>
    <s v="E20260604138116"/>
    <s v="J18"/>
    <n v="18.04"/>
  </r>
  <r>
    <x v="106"/>
    <n v="202606"/>
    <n v="51"/>
    <n v="1085442"/>
    <s v="'03814314  "/>
    <s v="'03814314  "/>
    <s v="CPC"/>
    <s v="'4543814314752383"/>
    <n v="20260604"/>
    <s v="E20260604138116"/>
    <s v="   "/>
    <n v="18.04"/>
  </r>
  <r>
    <x v="106"/>
    <n v="202606"/>
    <n v="51"/>
    <n v="1085442"/>
    <s v="'03814314  "/>
    <s v="'03814314  "/>
    <s v="COL"/>
    <s v="'4543814314752390"/>
    <n v="20260604"/>
    <s v="E20260604138116"/>
    <s v="J18"/>
    <n v="17.54"/>
  </r>
  <r>
    <x v="106"/>
    <n v="202606"/>
    <n v="51"/>
    <n v="1085442"/>
    <s v="'03814314  "/>
    <s v="'03814314  "/>
    <s v="CPC"/>
    <s v="'4543814314752390"/>
    <n v="20260604"/>
    <s v="E20260604138116"/>
    <s v="   "/>
    <n v="17.54"/>
  </r>
  <r>
    <x v="106"/>
    <n v="202606"/>
    <n v="51"/>
    <n v="1085442"/>
    <s v="'03814314  "/>
    <s v="'03814314  "/>
    <s v="CPC"/>
    <s v="'4543814314752390"/>
    <n v="20260604"/>
    <s v="E20260604138116"/>
    <s v="   "/>
    <n v="17.54"/>
  </r>
  <r>
    <x v="106"/>
    <n v="202606"/>
    <n v="51"/>
    <n v="1085442"/>
    <s v="'03814314  "/>
    <s v="'03814314  "/>
    <s v="COL"/>
    <s v="'4543814314752405"/>
    <n v="20260604"/>
    <s v="E20260604138116"/>
    <s v="J18"/>
    <n v="17.899999999999999"/>
  </r>
  <r>
    <x v="106"/>
    <n v="202606"/>
    <n v="51"/>
    <n v="1085442"/>
    <s v="'03814314  "/>
    <s v="'03814314  "/>
    <s v="CPC"/>
    <s v="'4543814314752405"/>
    <n v="20260604"/>
    <s v="E20260604138116"/>
    <s v="   "/>
    <n v="17.899999999999999"/>
  </r>
  <r>
    <x v="106"/>
    <n v="202606"/>
    <n v="51"/>
    <n v="1085442"/>
    <s v="'03814314  "/>
    <s v="'03814314  "/>
    <s v="CPC"/>
    <s v="'4543814314752405"/>
    <n v="20260604"/>
    <s v="E20260604138116"/>
    <s v="   "/>
    <n v="17.899999999999999"/>
  </r>
  <r>
    <x v="107"/>
    <n v="202606"/>
    <n v="51"/>
    <n v="1085442"/>
    <s v="'03814314  "/>
    <s v="'03814314  "/>
    <s v="ENV"/>
    <s v="'                "/>
    <n v="20260604"/>
    <s v="E20260604138117"/>
    <s v="J18"/>
    <n v="3.84"/>
  </r>
  <r>
    <x v="107"/>
    <n v="202606"/>
    <n v="51"/>
    <n v="1085442"/>
    <s v="'03814314  "/>
    <s v="'03814314  "/>
    <s v="COL"/>
    <s v="'1443814314752528"/>
    <n v="20260604"/>
    <s v="E20260604138117"/>
    <s v="J18"/>
    <n v="3.84"/>
  </r>
  <r>
    <x v="107"/>
    <n v="202606"/>
    <n v="51"/>
    <n v="1085442"/>
    <s v="'03814314  "/>
    <s v="'03814314  "/>
    <s v="CPC"/>
    <s v="'1443814314752528"/>
    <n v="20260604"/>
    <s v="E20260604138117"/>
    <s v="   "/>
    <n v="3.84"/>
  </r>
  <r>
    <x v="108"/>
    <n v="202606"/>
    <n v="51"/>
    <n v="1085442"/>
    <s v="'03814314  "/>
    <s v="'03814314  "/>
    <s v="ENV"/>
    <s v="'                "/>
    <n v="20260604"/>
    <s v="E20260604138118"/>
    <s v="J18"/>
    <n v="1.2"/>
  </r>
  <r>
    <x v="108"/>
    <n v="202606"/>
    <n v="51"/>
    <n v="1085442"/>
    <s v="'03814314  "/>
    <s v="'03814314  "/>
    <s v="COL"/>
    <s v="'0943814314752593"/>
    <n v="20260604"/>
    <s v="E20260604138118"/>
    <s v="J18"/>
    <n v="1.2"/>
  </r>
  <r>
    <x v="108"/>
    <n v="202606"/>
    <n v="51"/>
    <n v="1085442"/>
    <s v="'03814314  "/>
    <s v="'03814314  "/>
    <s v="CPC"/>
    <s v="'0943814314752593"/>
    <n v="20260604"/>
    <s v="E20260604138118"/>
    <s v="   "/>
    <n v="1.2"/>
  </r>
  <r>
    <x v="109"/>
    <n v="202606"/>
    <n v="51"/>
    <n v="1085442"/>
    <s v="'03814314  "/>
    <s v="'03814314  "/>
    <s v="ENV"/>
    <s v="'                "/>
    <n v="20260604"/>
    <s v="E20260604138119"/>
    <s v="J18"/>
    <n v="18.37"/>
  </r>
  <r>
    <x v="109"/>
    <n v="202606"/>
    <n v="51"/>
    <n v="1085442"/>
    <s v="'03814314  "/>
    <s v="'03814314  "/>
    <s v="COL"/>
    <s v="'3343814314752555"/>
    <n v="20260604"/>
    <s v="E20260604138119"/>
    <s v="J18"/>
    <n v="18.37"/>
  </r>
  <r>
    <x v="109"/>
    <n v="202606"/>
    <n v="51"/>
    <n v="1085442"/>
    <s v="'03814314  "/>
    <s v="'03814314  "/>
    <s v="CPC"/>
    <s v="'3343814314752555"/>
    <n v="20260604"/>
    <s v="E20260604138119"/>
    <s v="   "/>
    <n v="18.37"/>
  </r>
  <r>
    <x v="110"/>
    <n v="202606"/>
    <n v="51"/>
    <n v="1085442"/>
    <s v="'03814314  "/>
    <s v="'03814314  "/>
    <s v="ENV"/>
    <s v="'                "/>
    <n v="20260604"/>
    <s v="E20260604138120"/>
    <s v="J18"/>
    <n v="2.9"/>
  </r>
  <r>
    <x v="110"/>
    <n v="202606"/>
    <n v="51"/>
    <n v="1085442"/>
    <s v="'03814314  "/>
    <s v="'03814314  "/>
    <s v="COL"/>
    <s v="'0543814314752536"/>
    <n v="20260604"/>
    <s v="E20260604138120"/>
    <s v="J18"/>
    <n v="2.9"/>
  </r>
  <r>
    <x v="110"/>
    <n v="202606"/>
    <n v="51"/>
    <n v="1085442"/>
    <s v="'03814314  "/>
    <s v="'03814314  "/>
    <s v="CPC"/>
    <s v="'0543814314752536"/>
    <n v="20260604"/>
    <s v="E20260604138120"/>
    <s v="   "/>
    <n v="2.9"/>
  </r>
  <r>
    <x v="111"/>
    <n v="202606"/>
    <n v="51"/>
    <n v="1085442"/>
    <s v="'03814314  "/>
    <s v="'03814314  "/>
    <s v="ENV"/>
    <s v="'                "/>
    <n v="20260604"/>
    <s v="E20260604138121"/>
    <s v="J18"/>
    <n v="44.09"/>
  </r>
  <r>
    <x v="111"/>
    <n v="202606"/>
    <n v="51"/>
    <n v="1085442"/>
    <s v="'03814314  "/>
    <s v="'03814314  "/>
    <s v="COL"/>
    <s v="'5943814314752411"/>
    <n v="20260604"/>
    <s v="E20260604138121"/>
    <s v="J18"/>
    <n v="18.2"/>
  </r>
  <r>
    <x v="111"/>
    <n v="202606"/>
    <n v="51"/>
    <n v="1085442"/>
    <s v="'03814314  "/>
    <s v="'03814314  "/>
    <s v="CPC"/>
    <s v="'5943814314752411"/>
    <n v="20260604"/>
    <s v="E20260604138121"/>
    <s v="   "/>
    <n v="18.2"/>
  </r>
  <r>
    <x v="111"/>
    <n v="202606"/>
    <n v="51"/>
    <n v="1085442"/>
    <s v="'03814314  "/>
    <s v="'03814314  "/>
    <s v="COL"/>
    <s v="'5943814314752428"/>
    <n v="20260604"/>
    <s v="E20260604138121"/>
    <s v="J18"/>
    <n v="8.02"/>
  </r>
  <r>
    <x v="111"/>
    <n v="202606"/>
    <n v="51"/>
    <n v="1085442"/>
    <s v="'03814314  "/>
    <s v="'03814314  "/>
    <s v="CPC"/>
    <s v="'5943814314752428"/>
    <n v="20260604"/>
    <s v="E20260604138121"/>
    <s v="   "/>
    <n v="8.02"/>
  </r>
  <r>
    <x v="111"/>
    <n v="202606"/>
    <n v="51"/>
    <n v="1085442"/>
    <s v="'03814314  "/>
    <s v="'03814314  "/>
    <s v="CPC"/>
    <s v="'5943814314752428"/>
    <n v="20260604"/>
    <s v="E20260604138121"/>
    <s v="   "/>
    <n v="8.02"/>
  </r>
  <r>
    <x v="111"/>
    <n v="202606"/>
    <n v="51"/>
    <n v="1085442"/>
    <s v="'03814314  "/>
    <s v="'03814314  "/>
    <s v="COL"/>
    <s v="'5943814314752434"/>
    <n v="20260604"/>
    <s v="E20260604138121"/>
    <s v="J18"/>
    <n v="17.87"/>
  </r>
  <r>
    <x v="111"/>
    <n v="202606"/>
    <n v="51"/>
    <n v="1085442"/>
    <s v="'03814314  "/>
    <s v="'03814314  "/>
    <s v="CPC"/>
    <s v="'5943814314752434"/>
    <n v="20260604"/>
    <s v="E20260604138121"/>
    <s v="   "/>
    <n v="17.87"/>
  </r>
  <r>
    <x v="111"/>
    <n v="202606"/>
    <n v="51"/>
    <n v="1085442"/>
    <s v="'03814314  "/>
    <s v="'03814314  "/>
    <s v="CPC"/>
    <s v="'5943814314752434"/>
    <n v="20260604"/>
    <s v="E20260604138121"/>
    <s v="   "/>
    <n v="17.87"/>
  </r>
  <r>
    <x v="112"/>
    <n v="202606"/>
    <n v="51"/>
    <n v="1085442"/>
    <s v="'03814314  "/>
    <s v="'03814314  "/>
    <s v="ENV"/>
    <s v="'                "/>
    <n v="20260604"/>
    <s v="E20260604234771"/>
    <s v="J18"/>
    <n v="27.7"/>
  </r>
  <r>
    <x v="112"/>
    <n v="202606"/>
    <n v="51"/>
    <n v="1085442"/>
    <s v="'03814314  "/>
    <s v="'03814314  "/>
    <s v="COL"/>
    <s v="'2043814314752478"/>
    <n v="20260604"/>
    <s v="E20260604234771"/>
    <s v="J18"/>
    <n v="15.9"/>
  </r>
  <r>
    <x v="112"/>
    <n v="202606"/>
    <n v="51"/>
    <n v="1085442"/>
    <s v="'03814314  "/>
    <s v="'03814314  "/>
    <s v="CPC"/>
    <s v="'2043814314752478"/>
    <n v="20260604"/>
    <s v="E20260604234771"/>
    <s v="   "/>
    <n v="15.9"/>
  </r>
  <r>
    <x v="112"/>
    <n v="202606"/>
    <n v="51"/>
    <n v="1085442"/>
    <s v="'03814314  "/>
    <s v="'03814314  "/>
    <s v="COL"/>
    <s v="'2043814314752484"/>
    <n v="20260604"/>
    <s v="E20260604234771"/>
    <s v="J18"/>
    <n v="11.8"/>
  </r>
  <r>
    <x v="112"/>
    <n v="202606"/>
    <n v="51"/>
    <n v="1085442"/>
    <s v="'03814314  "/>
    <s v="'03814314  "/>
    <s v="CPC"/>
    <s v="'2043814314752484"/>
    <n v="20260604"/>
    <s v="E20260604234771"/>
    <s v="   "/>
    <n v="11.8"/>
  </r>
  <r>
    <x v="112"/>
    <n v="202606"/>
    <n v="51"/>
    <n v="1085442"/>
    <s v="'03814314  "/>
    <s v="'03814314  "/>
    <s v="CPC"/>
    <s v="'2043814314752484"/>
    <n v="20260604"/>
    <s v="E20260604234771"/>
    <s v="   "/>
    <n v="11.8"/>
  </r>
  <r>
    <x v="113"/>
    <n v="202606"/>
    <n v="51"/>
    <n v="1085442"/>
    <s v="'03814314  "/>
    <s v="'03814314  "/>
    <s v="ENV"/>
    <s v="'                "/>
    <n v="20260605"/>
    <s v="E20260605293901"/>
    <s v="J18"/>
    <n v="16.399999999999999"/>
  </r>
  <r>
    <x v="113"/>
    <n v="202606"/>
    <n v="51"/>
    <n v="1085442"/>
    <s v="'03814314  "/>
    <s v="'03814314  "/>
    <s v="COL"/>
    <s v="'2183814314003068"/>
    <n v="20260605"/>
    <s v="E20260605293901"/>
    <s v="J18"/>
    <n v="5.3"/>
  </r>
  <r>
    <x v="113"/>
    <n v="202606"/>
    <n v="51"/>
    <n v="1085442"/>
    <s v="'03814314  "/>
    <s v="'03814314  "/>
    <s v="CPC"/>
    <s v="'2183814314003068"/>
    <n v="20260605"/>
    <s v="E20260605293901"/>
    <s v="   "/>
    <n v="5.3"/>
  </r>
  <r>
    <x v="113"/>
    <n v="202606"/>
    <n v="51"/>
    <n v="1085442"/>
    <s v="'03814314  "/>
    <s v="'03814314  "/>
    <s v="COL"/>
    <s v="'2183814314003074"/>
    <n v="20260605"/>
    <s v="E20260605293901"/>
    <s v="J18"/>
    <n v="5.3"/>
  </r>
  <r>
    <x v="113"/>
    <n v="202606"/>
    <n v="51"/>
    <n v="1085442"/>
    <s v="'03814314  "/>
    <s v="'03814314  "/>
    <s v="CPC"/>
    <s v="'2183814314003074"/>
    <n v="20260605"/>
    <s v="E20260605293901"/>
    <s v="   "/>
    <n v="5.3"/>
  </r>
  <r>
    <x v="113"/>
    <n v="202606"/>
    <n v="51"/>
    <n v="1085442"/>
    <s v="'03814314  "/>
    <s v="'03814314  "/>
    <s v="CPC"/>
    <s v="'2183814314003074"/>
    <n v="20260605"/>
    <s v="E20260605293901"/>
    <s v="   "/>
    <n v="5.3"/>
  </r>
  <r>
    <x v="113"/>
    <n v="202606"/>
    <n v="51"/>
    <n v="1085442"/>
    <s v="'03814314  "/>
    <s v="'03814314  "/>
    <s v="COL"/>
    <s v="'2183814314003085"/>
    <n v="20260605"/>
    <s v="E20260605293901"/>
    <s v="J18"/>
    <n v="4.7"/>
  </r>
  <r>
    <x v="113"/>
    <n v="202606"/>
    <n v="51"/>
    <n v="1085442"/>
    <s v="'03814314  "/>
    <s v="'03814314  "/>
    <s v="CPC"/>
    <s v="'2183814314003085"/>
    <n v="20260605"/>
    <s v="E20260605293901"/>
    <s v="   "/>
    <n v="4.7"/>
  </r>
  <r>
    <x v="113"/>
    <n v="202606"/>
    <n v="51"/>
    <n v="1085442"/>
    <s v="'03814314  "/>
    <s v="'03814314  "/>
    <s v="CPC"/>
    <s v="'2183814314003085"/>
    <n v="20260605"/>
    <s v="E20260605293901"/>
    <s v="   "/>
    <n v="4.7"/>
  </r>
  <r>
    <x v="113"/>
    <n v="202606"/>
    <n v="51"/>
    <n v="1085442"/>
    <s v="'03814314  "/>
    <s v="'03814314  "/>
    <s v="COL"/>
    <s v="'2183814314003097"/>
    <n v="20260605"/>
    <s v="E20260605293901"/>
    <s v="J18"/>
    <n v="1.1000000000000001"/>
  </r>
  <r>
    <x v="113"/>
    <n v="202606"/>
    <n v="51"/>
    <n v="1085442"/>
    <s v="'03814314  "/>
    <s v="'03814314  "/>
    <s v="CPC"/>
    <s v="'2183814314003097"/>
    <n v="20260605"/>
    <s v="E20260605293901"/>
    <s v="   "/>
    <n v="1.1000000000000001"/>
  </r>
  <r>
    <x v="113"/>
    <n v="202606"/>
    <n v="51"/>
    <n v="1085442"/>
    <s v="'03814314  "/>
    <s v="'03814314  "/>
    <s v="CPC"/>
    <s v="'2183814314003097"/>
    <n v="20260605"/>
    <s v="E20260605293901"/>
    <s v="   "/>
    <n v="1.1000000000000001"/>
  </r>
  <r>
    <x v="114"/>
    <n v="202606"/>
    <n v="51"/>
    <n v="1085442"/>
    <s v="'03814314  "/>
    <s v="'03814314  "/>
    <s v="ENV"/>
    <s v="'                "/>
    <n v="20260605"/>
    <s v="E20260605293902"/>
    <s v="J18"/>
    <n v="0.3"/>
  </r>
  <r>
    <x v="114"/>
    <n v="202606"/>
    <n v="51"/>
    <n v="1085442"/>
    <s v="'03814314  "/>
    <s v="'03814314  "/>
    <s v="COL"/>
    <s v="'2183814314003039"/>
    <n v="20260605"/>
    <s v="E20260605293902"/>
    <s v="J18"/>
    <n v="0.1"/>
  </r>
  <r>
    <x v="114"/>
    <n v="202606"/>
    <n v="51"/>
    <n v="1085442"/>
    <s v="'03814314  "/>
    <s v="'03814314  "/>
    <s v="CPC"/>
    <s v="'2183814314003039"/>
    <n v="20260605"/>
    <s v="E20260605293902"/>
    <s v="   "/>
    <n v="0.1"/>
  </r>
  <r>
    <x v="114"/>
    <n v="202606"/>
    <n v="51"/>
    <n v="1085442"/>
    <s v="'03814314  "/>
    <s v="'03814314  "/>
    <s v="COL"/>
    <s v="'2183814314003045"/>
    <n v="20260605"/>
    <s v="E20260605293902"/>
    <s v="J18"/>
    <n v="0.1"/>
  </r>
  <r>
    <x v="114"/>
    <n v="202606"/>
    <n v="51"/>
    <n v="1085442"/>
    <s v="'03814314  "/>
    <s v="'03814314  "/>
    <s v="CPC"/>
    <s v="'2183814314003045"/>
    <n v="20260605"/>
    <s v="E20260605293902"/>
    <s v="   "/>
    <n v="0.1"/>
  </r>
  <r>
    <x v="114"/>
    <n v="202606"/>
    <n v="51"/>
    <n v="1085442"/>
    <s v="'03814314  "/>
    <s v="'03814314  "/>
    <s v="CPC"/>
    <s v="'2183814314003045"/>
    <n v="20260605"/>
    <s v="E20260605293902"/>
    <s v="   "/>
    <n v="0.1"/>
  </r>
  <r>
    <x v="114"/>
    <n v="202606"/>
    <n v="51"/>
    <n v="1085442"/>
    <s v="'03814314  "/>
    <s v="'03814314  "/>
    <s v="COL"/>
    <s v="'2183814314003051"/>
    <n v="20260605"/>
    <s v="E20260605293902"/>
    <s v="J18"/>
    <n v="0.1"/>
  </r>
  <r>
    <x v="114"/>
    <n v="202606"/>
    <n v="51"/>
    <n v="1085442"/>
    <s v="'03814314  "/>
    <s v="'03814314  "/>
    <s v="CPC"/>
    <s v="'2183814314003051"/>
    <n v="20260605"/>
    <s v="E20260605293902"/>
    <s v="   "/>
    <n v="0.1"/>
  </r>
  <r>
    <x v="114"/>
    <n v="202606"/>
    <n v="51"/>
    <n v="1085442"/>
    <s v="'03814314  "/>
    <s v="'03814314  "/>
    <s v="CPC"/>
    <s v="'2183814314003051"/>
    <n v="20260605"/>
    <s v="E20260605293902"/>
    <s v="   "/>
    <n v="0.1"/>
  </r>
  <r>
    <x v="115"/>
    <n v="202606"/>
    <n v="51"/>
    <n v="1085442"/>
    <s v="'03814314  "/>
    <s v="'03814314  "/>
    <s v="ENV"/>
    <s v="'                "/>
    <n v="20260605"/>
    <s v="E20260605293903"/>
    <s v="J18"/>
    <n v="2.9"/>
  </r>
  <r>
    <x v="115"/>
    <n v="202606"/>
    <n v="51"/>
    <n v="1085442"/>
    <s v="'03814314  "/>
    <s v="'03814314  "/>
    <s v="COL"/>
    <s v="'0643814314752717"/>
    <n v="20260605"/>
    <s v="E20260605293903"/>
    <s v="J18"/>
    <n v="2.9"/>
  </r>
  <r>
    <x v="115"/>
    <n v="202606"/>
    <n v="51"/>
    <n v="1085442"/>
    <s v="'03814314  "/>
    <s v="'03814314  "/>
    <s v="CPC"/>
    <s v="'0643814314752717"/>
    <n v="20260605"/>
    <s v="E20260605293903"/>
    <s v="   "/>
    <n v="2.9"/>
  </r>
  <r>
    <x v="116"/>
    <n v="202606"/>
    <n v="51"/>
    <n v="1085442"/>
    <s v="'03814314  "/>
    <s v="'03814314  "/>
    <s v="ENV"/>
    <s v="'                "/>
    <n v="20260605"/>
    <s v="E20260605293905"/>
    <s v="J18"/>
    <n v="3.84"/>
  </r>
  <r>
    <x v="116"/>
    <n v="202606"/>
    <n v="51"/>
    <n v="1085442"/>
    <s v="'03814314  "/>
    <s v="'03814314  "/>
    <s v="COL"/>
    <s v="'0143814314752704"/>
    <n v="20260605"/>
    <s v="E20260605293905"/>
    <s v="J18"/>
    <n v="3.84"/>
  </r>
  <r>
    <x v="116"/>
    <n v="202606"/>
    <n v="51"/>
    <n v="1085442"/>
    <s v="'03814314  "/>
    <s v="'03814314  "/>
    <s v="CPC"/>
    <s v="'0143814314752704"/>
    <n v="20260605"/>
    <s v="E20260605293905"/>
    <s v="   "/>
    <n v="3.84"/>
  </r>
  <r>
    <x v="117"/>
    <n v="202606"/>
    <n v="51"/>
    <n v="1085442"/>
    <s v="'03814314  "/>
    <s v="'03814314  "/>
    <s v="ENV"/>
    <s v="'                "/>
    <n v="20260605"/>
    <s v="E20260605293907"/>
    <s v="J18"/>
    <n v="12.53"/>
  </r>
  <r>
    <x v="117"/>
    <n v="202606"/>
    <n v="51"/>
    <n v="1085442"/>
    <s v="'03814314  "/>
    <s v="'03814314  "/>
    <s v="COL"/>
    <s v="'6043814314752699"/>
    <n v="20260605"/>
    <s v="E20260605293907"/>
    <s v="J18"/>
    <n v="12.53"/>
  </r>
  <r>
    <x v="117"/>
    <n v="202606"/>
    <n v="51"/>
    <n v="1085442"/>
    <s v="'03814314  "/>
    <s v="'03814314  "/>
    <s v="CPC"/>
    <s v="'6043814314752699"/>
    <n v="20260605"/>
    <s v="E20260605293907"/>
    <s v="   "/>
    <n v="12.53"/>
  </r>
  <r>
    <x v="118"/>
    <n v="202606"/>
    <n v="51"/>
    <n v="1085442"/>
    <s v="'03814314  "/>
    <s v="'03814314  "/>
    <s v="ENV"/>
    <s v="'                "/>
    <n v="20260605"/>
    <s v="E20260605293908"/>
    <s v="J18"/>
    <n v="9.1999999999999993"/>
  </r>
  <r>
    <x v="118"/>
    <n v="202606"/>
    <n v="51"/>
    <n v="1085442"/>
    <s v="'03814314  "/>
    <s v="'03814314  "/>
    <s v="COL"/>
    <s v="'3543814314752745"/>
    <n v="20260605"/>
    <s v="E20260605293908"/>
    <s v="J18"/>
    <n v="9.1999999999999993"/>
  </r>
  <r>
    <x v="118"/>
    <n v="202606"/>
    <n v="51"/>
    <n v="1085442"/>
    <s v="'03814314  "/>
    <s v="'03814314  "/>
    <s v="CPC"/>
    <s v="'3543814314752745"/>
    <n v="20260605"/>
    <s v="E20260605293908"/>
    <s v="   "/>
    <n v="9.1999999999999993"/>
  </r>
  <r>
    <x v="119"/>
    <n v="202606"/>
    <n v="51"/>
    <n v="1085442"/>
    <s v="'03814314  "/>
    <s v="'03814314  "/>
    <s v="ENV"/>
    <s v="'                "/>
    <n v="20260605"/>
    <s v="E20260605293909"/>
    <s v="J18"/>
    <n v="15.4"/>
  </r>
  <r>
    <x v="119"/>
    <n v="202606"/>
    <n v="51"/>
    <n v="1085442"/>
    <s v="'03814314  "/>
    <s v="'03814314  "/>
    <s v="CPE"/>
    <s v="'                "/>
    <n v="20260605"/>
    <s v="E20260605293909"/>
    <s v="   "/>
    <n v="0"/>
  </r>
  <r>
    <x v="119"/>
    <n v="202606"/>
    <n v="51"/>
    <n v="1085442"/>
    <s v="'03814314  "/>
    <s v="'03814314  "/>
    <s v="COL"/>
    <s v="'1424014009543139"/>
    <n v="20260605"/>
    <s v="E20260605293909"/>
    <s v="J18"/>
    <n v="15.4"/>
  </r>
  <r>
    <x v="119"/>
    <n v="202606"/>
    <n v="51"/>
    <n v="1085442"/>
    <s v="'03814314  "/>
    <s v="'03814314  "/>
    <s v="CPC"/>
    <s v="'1424014009543139"/>
    <n v="20260605"/>
    <s v="E20260605293909"/>
    <s v="   "/>
    <n v="15.4"/>
  </r>
  <r>
    <x v="120"/>
    <n v="202606"/>
    <n v="51"/>
    <n v="1085442"/>
    <s v="'03814314  "/>
    <s v="'03814314  "/>
    <s v="ENV"/>
    <s v="'                "/>
    <n v="20260605"/>
    <s v="E20260605293910"/>
    <s v="J18"/>
    <n v="18.100000000000001"/>
  </r>
  <r>
    <x v="120"/>
    <n v="202606"/>
    <n v="51"/>
    <n v="1085442"/>
    <s v="'03814314  "/>
    <s v="'03814314  "/>
    <s v="COL"/>
    <s v="'7843814314752755"/>
    <n v="20260605"/>
    <s v="E20260605293910"/>
    <s v="J18"/>
    <n v="18.100000000000001"/>
  </r>
  <r>
    <x v="120"/>
    <n v="202606"/>
    <n v="51"/>
    <n v="1085442"/>
    <s v="'03814314  "/>
    <s v="'03814314  "/>
    <s v="CPC"/>
    <s v="'7843814314752755"/>
    <n v="20260605"/>
    <s v="E20260605293910"/>
    <s v="   "/>
    <n v="18.100000000000001"/>
  </r>
  <r>
    <x v="121"/>
    <n v="202606"/>
    <n v="51"/>
    <n v="1085442"/>
    <s v="'03814314  "/>
    <s v="'03814314  "/>
    <s v="ENV"/>
    <s v="'                "/>
    <n v="20260605"/>
    <s v="E20260605360669"/>
    <s v="J18"/>
    <n v="3.6"/>
  </r>
  <r>
    <x v="121"/>
    <n v="202606"/>
    <n v="51"/>
    <n v="1085442"/>
    <s v="'03814314  "/>
    <s v="'03814314  "/>
    <s v="COL"/>
    <s v="'1843814314752648"/>
    <n v="20260605"/>
    <s v="E20260605360669"/>
    <s v="J18"/>
    <n v="3.6"/>
  </r>
  <r>
    <x v="121"/>
    <n v="202606"/>
    <n v="51"/>
    <n v="1085442"/>
    <s v="'03814314  "/>
    <s v="'03814314  "/>
    <s v="CPC"/>
    <s v="'1843814314752648"/>
    <n v="20260605"/>
    <s v="E20260605360669"/>
    <s v="   "/>
    <n v="3.6"/>
  </r>
  <r>
    <x v="122"/>
    <n v="202606"/>
    <n v="51"/>
    <n v="1085442"/>
    <s v="'03814314  "/>
    <s v="'03814314  "/>
    <s v="ENV"/>
    <s v="'                "/>
    <n v="20260605"/>
    <s v="E20260605360670"/>
    <s v="J18"/>
    <n v="11.8"/>
  </r>
  <r>
    <x v="122"/>
    <n v="202606"/>
    <n v="51"/>
    <n v="1085442"/>
    <s v="'03814314  "/>
    <s v="'03814314  "/>
    <s v="COL"/>
    <s v="'0643814314752654"/>
    <n v="20260605"/>
    <s v="E20260605360670"/>
    <s v="J18"/>
    <n v="8.6999999999999993"/>
  </r>
  <r>
    <x v="122"/>
    <n v="202606"/>
    <n v="51"/>
    <n v="1085442"/>
    <s v="'03814314  "/>
    <s v="'03814314  "/>
    <s v="CPC"/>
    <s v="'0643814314752654"/>
    <n v="20260605"/>
    <s v="E20260605360670"/>
    <s v="   "/>
    <n v="8.6999999999999993"/>
  </r>
  <r>
    <x v="122"/>
    <n v="202606"/>
    <n v="51"/>
    <n v="1085442"/>
    <s v="'03814314  "/>
    <s v="'03814314  "/>
    <s v="COL"/>
    <s v="'0643814314752665"/>
    <n v="20260605"/>
    <s v="E20260605360670"/>
    <s v="J18"/>
    <n v="3.1"/>
  </r>
  <r>
    <x v="122"/>
    <n v="202606"/>
    <n v="51"/>
    <n v="1085442"/>
    <s v="'03814314  "/>
    <s v="'03814314  "/>
    <s v="CPC"/>
    <s v="'0643814314752665"/>
    <n v="20260605"/>
    <s v="E20260605360670"/>
    <s v="   "/>
    <n v="3.1"/>
  </r>
  <r>
    <x v="122"/>
    <n v="202606"/>
    <n v="51"/>
    <n v="1085442"/>
    <s v="'03814314  "/>
    <s v="'03814314  "/>
    <s v="CPC"/>
    <s v="'0643814314752665"/>
    <n v="20260605"/>
    <s v="E20260605360670"/>
    <s v="   "/>
    <n v="3.1"/>
  </r>
  <r>
    <x v="123"/>
    <n v="202606"/>
    <n v="51"/>
    <n v="1085442"/>
    <s v="'03814314  "/>
    <s v="'03814314  "/>
    <s v="ENV"/>
    <s v="'                "/>
    <n v="20260605"/>
    <s v="E20260605360671"/>
    <s v="J18"/>
    <n v="0.5"/>
  </r>
  <r>
    <x v="123"/>
    <n v="202606"/>
    <n v="51"/>
    <n v="1085442"/>
    <s v="'03814314  "/>
    <s v="'03814314  "/>
    <s v="COL"/>
    <s v="'6543814314752735"/>
    <n v="20260605"/>
    <s v="E20260605360671"/>
    <s v="J18"/>
    <n v="0.5"/>
  </r>
  <r>
    <x v="123"/>
    <n v="202606"/>
    <n v="51"/>
    <n v="1085442"/>
    <s v="'03814314  "/>
    <s v="'03814314  "/>
    <s v="CPC"/>
    <s v="'6543814314752735"/>
    <n v="20260605"/>
    <s v="E20260605360671"/>
    <s v="   "/>
    <n v="0.5"/>
  </r>
  <r>
    <x v="124"/>
    <n v="202606"/>
    <n v="51"/>
    <n v="1085442"/>
    <s v="'03814314  "/>
    <s v="'03814314  "/>
    <s v="ENV"/>
    <s v="'                "/>
    <n v="20260605"/>
    <s v="E20260605360672"/>
    <s v="J18"/>
    <n v="24.04"/>
  </r>
  <r>
    <x v="124"/>
    <n v="202606"/>
    <n v="51"/>
    <n v="1085442"/>
    <s v="'03814314  "/>
    <s v="'03814314  "/>
    <s v="COL"/>
    <s v="'7643814314752675"/>
    <n v="20260605"/>
    <s v="E20260605360672"/>
    <s v="J18"/>
    <n v="12.02"/>
  </r>
  <r>
    <x v="124"/>
    <n v="202606"/>
    <n v="51"/>
    <n v="1085442"/>
    <s v="'03814314  "/>
    <s v="'03814314  "/>
    <s v="CPC"/>
    <s v="'7643814314752675"/>
    <n v="20260605"/>
    <s v="E20260605360672"/>
    <s v="   "/>
    <n v="12.02"/>
  </r>
  <r>
    <x v="124"/>
    <n v="202606"/>
    <n v="51"/>
    <n v="1085442"/>
    <s v="'03814314  "/>
    <s v="'03814314  "/>
    <s v="COL"/>
    <s v="'7643814314752681"/>
    <n v="20260605"/>
    <s v="E20260605360672"/>
    <s v="J18"/>
    <n v="12.02"/>
  </r>
  <r>
    <x v="124"/>
    <n v="202606"/>
    <n v="51"/>
    <n v="1085442"/>
    <s v="'03814314  "/>
    <s v="'03814314  "/>
    <s v="CPC"/>
    <s v="'7643814314752681"/>
    <n v="20260605"/>
    <s v="E20260605360672"/>
    <s v="   "/>
    <n v="12.02"/>
  </r>
  <r>
    <x v="124"/>
    <n v="202606"/>
    <n v="51"/>
    <n v="1085442"/>
    <s v="'03814314  "/>
    <s v="'03814314  "/>
    <s v="CPC"/>
    <s v="'7643814314752681"/>
    <n v="20260605"/>
    <s v="E20260605360672"/>
    <s v="   "/>
    <n v="12.02"/>
  </r>
  <r>
    <x v="125"/>
    <n v="202606"/>
    <n v="51"/>
    <n v="1085442"/>
    <s v="'03814314  "/>
    <s v="'03814314  "/>
    <s v="ENV"/>
    <s v="'                "/>
    <n v="20260605"/>
    <s v="E20260605360673"/>
    <s v="J18"/>
    <n v="3.84"/>
  </r>
  <r>
    <x v="125"/>
    <n v="202606"/>
    <n v="51"/>
    <n v="1085442"/>
    <s v="'03814314  "/>
    <s v="'03814314  "/>
    <s v="COL"/>
    <s v="'3343814314752728"/>
    <n v="20260605"/>
    <s v="E20260605360673"/>
    <s v="J18"/>
    <n v="3.84"/>
  </r>
  <r>
    <x v="125"/>
    <n v="202606"/>
    <n v="51"/>
    <n v="1085442"/>
    <s v="'03814314  "/>
    <s v="'03814314  "/>
    <s v="CPC"/>
    <s v="'3343814314752728"/>
    <n v="20260605"/>
    <s v="E20260605360673"/>
    <s v="   "/>
    <n v="3.84"/>
  </r>
  <r>
    <x v="126"/>
    <n v="202606"/>
    <n v="51"/>
    <n v="1085442"/>
    <s v="'03814314  "/>
    <s v="'03814314  "/>
    <s v="ENV"/>
    <s v="'                "/>
    <n v="20260608"/>
    <s v="E20260608138112"/>
    <s v="J18"/>
    <n v="0.4"/>
  </r>
  <r>
    <x v="126"/>
    <n v="202606"/>
    <n v="51"/>
    <n v="1085442"/>
    <s v="'03814314  "/>
    <s v="'03814314  "/>
    <s v="COL"/>
    <s v="'2183814314003108"/>
    <n v="20260608"/>
    <s v="E20260608138112"/>
    <s v="J18"/>
    <n v="0.4"/>
  </r>
  <r>
    <x v="126"/>
    <n v="202606"/>
    <n v="51"/>
    <n v="1085442"/>
    <s v="'03814314  "/>
    <s v="'03814314  "/>
    <s v="CPC"/>
    <s v="'2183814314003108"/>
    <n v="20260608"/>
    <s v="E20260608138112"/>
    <s v="   "/>
    <n v="0.4"/>
  </r>
  <r>
    <x v="127"/>
    <n v="202606"/>
    <n v="51"/>
    <n v="1085442"/>
    <s v="'03814314  "/>
    <s v="'03814314  "/>
    <s v="ENV"/>
    <s v="'                "/>
    <n v="20260608"/>
    <s v="E20260608138113"/>
    <s v="J18"/>
    <n v="41.1"/>
  </r>
  <r>
    <x v="127"/>
    <n v="202606"/>
    <n v="51"/>
    <n v="1085442"/>
    <s v="'03814314  "/>
    <s v="'03814314  "/>
    <s v="COL"/>
    <s v="'7543814314752989"/>
    <n v="20260608"/>
    <s v="E20260608138113"/>
    <s v="J18"/>
    <n v="15.9"/>
  </r>
  <r>
    <x v="127"/>
    <n v="202606"/>
    <n v="51"/>
    <n v="1085442"/>
    <s v="'03814314  "/>
    <s v="'03814314  "/>
    <s v="CPC"/>
    <s v="'7543814314752989"/>
    <n v="20260608"/>
    <s v="E20260608138113"/>
    <s v="   "/>
    <n v="15.9"/>
  </r>
  <r>
    <x v="127"/>
    <n v="202606"/>
    <n v="51"/>
    <n v="1085442"/>
    <s v="'03814314  "/>
    <s v="'03814314  "/>
    <s v="COL"/>
    <s v="'7543814314752995"/>
    <n v="20260608"/>
    <s v="E20260608138113"/>
    <s v="J18"/>
    <n v="14.6"/>
  </r>
  <r>
    <x v="127"/>
    <n v="202606"/>
    <n v="51"/>
    <n v="1085442"/>
    <s v="'03814314  "/>
    <s v="'03814314  "/>
    <s v="CPC"/>
    <s v="'7543814314752995"/>
    <n v="20260608"/>
    <s v="E20260608138113"/>
    <s v="   "/>
    <n v="14.6"/>
  </r>
  <r>
    <x v="127"/>
    <n v="202606"/>
    <n v="51"/>
    <n v="1085442"/>
    <s v="'03814314  "/>
    <s v="'03814314  "/>
    <s v="CPC"/>
    <s v="'7543814314752995"/>
    <n v="20260608"/>
    <s v="E20260608138113"/>
    <s v="   "/>
    <n v="14.6"/>
  </r>
  <r>
    <x v="127"/>
    <n v="202606"/>
    <n v="51"/>
    <n v="1085442"/>
    <s v="'03814314  "/>
    <s v="'03814314  "/>
    <s v="COL"/>
    <s v="'7543814314753004"/>
    <n v="20260608"/>
    <s v="E20260608138113"/>
    <s v="J18"/>
    <n v="10.6"/>
  </r>
  <r>
    <x v="127"/>
    <n v="202606"/>
    <n v="51"/>
    <n v="1085442"/>
    <s v="'03814314  "/>
    <s v="'03814314  "/>
    <s v="CPC"/>
    <s v="'7543814314753004"/>
    <n v="20260608"/>
    <s v="E20260608138113"/>
    <s v="   "/>
    <n v="10.6"/>
  </r>
  <r>
    <x v="127"/>
    <n v="202606"/>
    <n v="51"/>
    <n v="1085442"/>
    <s v="'03814314  "/>
    <s v="'03814314  "/>
    <s v="CPC"/>
    <s v="'7543814314753004"/>
    <n v="20260608"/>
    <s v="E20260608138113"/>
    <s v="   "/>
    <n v="10.6"/>
  </r>
  <r>
    <x v="128"/>
    <n v="202606"/>
    <n v="51"/>
    <n v="1085442"/>
    <s v="'03814314  "/>
    <s v="'03814314  "/>
    <s v="ENV"/>
    <s v="'                "/>
    <n v="20260608"/>
    <s v="E20260608138114"/>
    <s v="J18"/>
    <n v="36.58"/>
  </r>
  <r>
    <x v="128"/>
    <n v="202606"/>
    <n v="51"/>
    <n v="1085442"/>
    <s v="'03814314  "/>
    <s v="'03814314  "/>
    <s v="COL"/>
    <s v="'3143814314752965"/>
    <n v="20260608"/>
    <s v="E20260608138114"/>
    <s v="J18"/>
    <n v="18.54"/>
  </r>
  <r>
    <x v="128"/>
    <n v="202606"/>
    <n v="51"/>
    <n v="1085442"/>
    <s v="'03814314  "/>
    <s v="'03814314  "/>
    <s v="CPC"/>
    <s v="'3143814314752965"/>
    <n v="20260608"/>
    <s v="E20260608138114"/>
    <s v="   "/>
    <n v="18.54"/>
  </r>
  <r>
    <x v="128"/>
    <n v="202606"/>
    <n v="51"/>
    <n v="1085442"/>
    <s v="'03814314  "/>
    <s v="'03814314  "/>
    <s v="COL"/>
    <s v="'3143814314752971"/>
    <n v="20260608"/>
    <s v="E20260608138114"/>
    <s v="J18"/>
    <n v="18.04"/>
  </r>
  <r>
    <x v="128"/>
    <n v="202606"/>
    <n v="51"/>
    <n v="1085442"/>
    <s v="'03814314  "/>
    <s v="'03814314  "/>
    <s v="CPC"/>
    <s v="'3143814314752971"/>
    <n v="20260608"/>
    <s v="E20260608138114"/>
    <s v="   "/>
    <n v="18.04"/>
  </r>
  <r>
    <x v="128"/>
    <n v="202606"/>
    <n v="51"/>
    <n v="1085442"/>
    <s v="'03814314  "/>
    <s v="'03814314  "/>
    <s v="CPC"/>
    <s v="'3143814314752971"/>
    <n v="20260608"/>
    <s v="E20260608138114"/>
    <s v="   "/>
    <n v="18.04"/>
  </r>
  <r>
    <x v="129"/>
    <n v="202606"/>
    <n v="51"/>
    <n v="1085442"/>
    <s v="'03814314  "/>
    <s v="'03814314  "/>
    <s v="ENV"/>
    <s v="'                "/>
    <n v="20260608"/>
    <s v="E20260608138115"/>
    <s v="J18"/>
    <n v="31.3"/>
  </r>
  <r>
    <x v="129"/>
    <n v="202606"/>
    <n v="51"/>
    <n v="1085442"/>
    <s v="'03814314  "/>
    <s v="'03814314  "/>
    <s v="COL"/>
    <s v="'3443814314753034"/>
    <n v="20260608"/>
    <s v="E20260608138115"/>
    <s v="J18"/>
    <n v="16.2"/>
  </r>
  <r>
    <x v="129"/>
    <n v="202606"/>
    <n v="51"/>
    <n v="1085442"/>
    <s v="'03814314  "/>
    <s v="'03814314  "/>
    <s v="CPC"/>
    <s v="'3443814314753034"/>
    <n v="20260608"/>
    <s v="E20260608138115"/>
    <s v="   "/>
    <n v="16.2"/>
  </r>
  <r>
    <x v="129"/>
    <n v="202606"/>
    <n v="51"/>
    <n v="1085442"/>
    <s v="'03814314  "/>
    <s v="'03814314  "/>
    <s v="COL"/>
    <s v="'3443814314753045"/>
    <n v="20260608"/>
    <s v="E20260608138115"/>
    <s v="J18"/>
    <n v="15.1"/>
  </r>
  <r>
    <x v="129"/>
    <n v="202606"/>
    <n v="51"/>
    <n v="1085442"/>
    <s v="'03814314  "/>
    <s v="'03814314  "/>
    <s v="CPC"/>
    <s v="'3443814314753045"/>
    <n v="20260608"/>
    <s v="E20260608138115"/>
    <s v="   "/>
    <n v="15.1"/>
  </r>
  <r>
    <x v="129"/>
    <n v="202606"/>
    <n v="51"/>
    <n v="1085442"/>
    <s v="'03814314  "/>
    <s v="'03814314  "/>
    <s v="CPC"/>
    <s v="'3443814314753045"/>
    <n v="20260608"/>
    <s v="E20260608138115"/>
    <s v="   "/>
    <n v="15.1"/>
  </r>
  <r>
    <x v="130"/>
    <n v="202606"/>
    <n v="51"/>
    <n v="1085442"/>
    <s v="'03814314  "/>
    <s v="'03814314  "/>
    <s v="ENV"/>
    <s v="'                "/>
    <n v="20260608"/>
    <s v="E20260608138117"/>
    <s v="J18"/>
    <n v="33.9"/>
  </r>
  <r>
    <x v="130"/>
    <n v="202606"/>
    <n v="51"/>
    <n v="1085442"/>
    <s v="'03814314  "/>
    <s v="'03814314  "/>
    <s v="COL"/>
    <s v="'9143814314752784"/>
    <n v="20260608"/>
    <s v="E20260608138117"/>
    <s v="J18"/>
    <n v="13.6"/>
  </r>
  <r>
    <x v="130"/>
    <n v="202606"/>
    <n v="51"/>
    <n v="1085442"/>
    <s v="'03814314  "/>
    <s v="'03814314  "/>
    <s v="CPC"/>
    <s v="'9143814314752784"/>
    <n v="20260608"/>
    <s v="E20260608138117"/>
    <s v="   "/>
    <n v="13.6"/>
  </r>
  <r>
    <x v="130"/>
    <n v="202606"/>
    <n v="51"/>
    <n v="1085442"/>
    <s v="'03814314  "/>
    <s v="'03814314  "/>
    <s v="COL"/>
    <s v="'9143814314752795"/>
    <n v="20260608"/>
    <s v="E20260608138117"/>
    <s v="J18"/>
    <n v="20.3"/>
  </r>
  <r>
    <x v="130"/>
    <n v="202606"/>
    <n v="51"/>
    <n v="1085442"/>
    <s v="'03814314  "/>
    <s v="'03814314  "/>
    <s v="CPC"/>
    <s v="'9143814314752795"/>
    <n v="20260608"/>
    <s v="E20260608138117"/>
    <s v="   "/>
    <n v="20.3"/>
  </r>
  <r>
    <x v="130"/>
    <n v="202606"/>
    <n v="51"/>
    <n v="1085442"/>
    <s v="'03814314  "/>
    <s v="'03814314  "/>
    <s v="CPC"/>
    <s v="'9143814314752795"/>
    <n v="20260608"/>
    <s v="E20260608138117"/>
    <s v="   "/>
    <n v="20.3"/>
  </r>
  <r>
    <x v="131"/>
    <n v="202606"/>
    <n v="51"/>
    <n v="1085442"/>
    <s v="'03814314  "/>
    <s v="'03814314  "/>
    <s v="ENV"/>
    <s v="'                "/>
    <n v="20260608"/>
    <s v="E20260608138118"/>
    <s v="J18"/>
    <n v="3.2"/>
  </r>
  <r>
    <x v="131"/>
    <n v="202606"/>
    <n v="51"/>
    <n v="1085442"/>
    <s v="'03814314  "/>
    <s v="'03814314  "/>
    <s v="COL"/>
    <s v="'7743814314752827"/>
    <n v="20260608"/>
    <s v="E20260608138118"/>
    <s v="J18"/>
    <n v="3.2"/>
  </r>
  <r>
    <x v="131"/>
    <n v="202606"/>
    <n v="51"/>
    <n v="1085442"/>
    <s v="'03814314  "/>
    <s v="'03814314  "/>
    <s v="CPC"/>
    <s v="'7743814314752827"/>
    <n v="20260608"/>
    <s v="E20260608138118"/>
    <s v="   "/>
    <n v="3.2"/>
  </r>
  <r>
    <x v="132"/>
    <n v="202606"/>
    <n v="51"/>
    <n v="1085442"/>
    <s v="'03814314  "/>
    <s v="'03814314  "/>
    <s v="ENV"/>
    <s v="'                "/>
    <n v="20260608"/>
    <s v="E20260608138119"/>
    <s v="J18"/>
    <n v="1"/>
  </r>
  <r>
    <x v="132"/>
    <n v="202606"/>
    <n v="51"/>
    <n v="1085442"/>
    <s v="'03814314  "/>
    <s v="'03814314  "/>
    <s v="COL"/>
    <s v="'3043814314752882"/>
    <n v="20260608"/>
    <s v="E20260608138119"/>
    <s v="J18"/>
    <n v="1"/>
  </r>
  <r>
    <x v="132"/>
    <n v="202606"/>
    <n v="51"/>
    <n v="1085442"/>
    <s v="'03814314  "/>
    <s v="'03814314  "/>
    <s v="CPC"/>
    <s v="'3043814314752882"/>
    <n v="20260608"/>
    <s v="E20260608138119"/>
    <s v="   "/>
    <n v="1"/>
  </r>
  <r>
    <x v="133"/>
    <n v="202606"/>
    <n v="51"/>
    <n v="1085442"/>
    <s v="'03814314  "/>
    <s v="'03814314  "/>
    <s v="ENV"/>
    <s v="'                "/>
    <n v="20260608"/>
    <s v="E20260608138120"/>
    <s v="J18"/>
    <n v="38.58"/>
  </r>
  <r>
    <x v="133"/>
    <n v="202606"/>
    <n v="51"/>
    <n v="1085442"/>
    <s v="'03814314  "/>
    <s v="'03814314  "/>
    <s v="COL"/>
    <s v="'4443814314753017"/>
    <n v="20260608"/>
    <s v="E20260608138120"/>
    <s v="J18"/>
    <n v="19.71"/>
  </r>
  <r>
    <x v="133"/>
    <n v="202606"/>
    <n v="51"/>
    <n v="1085442"/>
    <s v="'03814314  "/>
    <s v="'03814314  "/>
    <s v="CPC"/>
    <s v="'4443814314753017"/>
    <n v="20260608"/>
    <s v="E20260608138120"/>
    <s v="   "/>
    <n v="19.71"/>
  </r>
  <r>
    <x v="133"/>
    <n v="202606"/>
    <n v="51"/>
    <n v="1085442"/>
    <s v="'03814314  "/>
    <s v="'03814314  "/>
    <s v="COL"/>
    <s v="'4443814314753023"/>
    <n v="20260608"/>
    <s v="E20260608138120"/>
    <s v="J18"/>
    <n v="18.87"/>
  </r>
  <r>
    <x v="133"/>
    <n v="202606"/>
    <n v="51"/>
    <n v="1085442"/>
    <s v="'03814314  "/>
    <s v="'03814314  "/>
    <s v="CPC"/>
    <s v="'4443814314753023"/>
    <n v="20260608"/>
    <s v="E20260608138120"/>
    <s v="   "/>
    <n v="18.87"/>
  </r>
  <r>
    <x v="133"/>
    <n v="202606"/>
    <n v="51"/>
    <n v="1085442"/>
    <s v="'03814314  "/>
    <s v="'03814314  "/>
    <s v="CPC"/>
    <s v="'4443814314753023"/>
    <n v="20260608"/>
    <s v="E20260608138120"/>
    <s v="   "/>
    <n v="18.87"/>
  </r>
  <r>
    <x v="134"/>
    <n v="202606"/>
    <n v="51"/>
    <n v="1085442"/>
    <s v="'03814314  "/>
    <s v="'03814314  "/>
    <s v="ENV"/>
    <s v="'                "/>
    <n v="20260608"/>
    <s v="E20260608138121"/>
    <s v="J18"/>
    <n v="16.899999999999999"/>
  </r>
  <r>
    <x v="134"/>
    <n v="202606"/>
    <n v="51"/>
    <n v="1085442"/>
    <s v="'03814314  "/>
    <s v="'03814314  "/>
    <s v="COL"/>
    <s v="'7143814314752915"/>
    <n v="20260608"/>
    <s v="E20260608138121"/>
    <s v="J18"/>
    <n v="16.899999999999999"/>
  </r>
  <r>
    <x v="134"/>
    <n v="202606"/>
    <n v="51"/>
    <n v="1085442"/>
    <s v="'03814314  "/>
    <s v="'03814314  "/>
    <s v="CPC"/>
    <s v="'7143814314752915"/>
    <n v="20260608"/>
    <s v="E20260608138121"/>
    <s v="   "/>
    <n v="16.899999999999999"/>
  </r>
  <r>
    <x v="135"/>
    <n v="202606"/>
    <n v="51"/>
    <n v="1085442"/>
    <s v="'03814314  "/>
    <s v="'03814314  "/>
    <s v="ENV"/>
    <s v="'                "/>
    <n v="20260608"/>
    <s v="E20260608138123"/>
    <s v="J18"/>
    <n v="6.2"/>
  </r>
  <r>
    <x v="135"/>
    <n v="202606"/>
    <n v="51"/>
    <n v="1085442"/>
    <s v="'03814314  "/>
    <s v="'03814314  "/>
    <s v="COL"/>
    <s v="'7643814314752945"/>
    <n v="20260608"/>
    <s v="E20260608138123"/>
    <s v="J18"/>
    <n v="6.2"/>
  </r>
  <r>
    <x v="135"/>
    <n v="202606"/>
    <n v="51"/>
    <n v="1085442"/>
    <s v="'03814314  "/>
    <s v="'03814314  "/>
    <s v="CPC"/>
    <s v="'7643814314752945"/>
    <n v="20260608"/>
    <s v="E20260608138123"/>
    <s v="   "/>
    <n v="6.2"/>
  </r>
  <r>
    <x v="136"/>
    <n v="202606"/>
    <n v="51"/>
    <n v="1085442"/>
    <s v="'03814314  "/>
    <s v="'03814314  "/>
    <s v="ENV"/>
    <s v="'                "/>
    <n v="20260608"/>
    <s v="E20260608138124"/>
    <s v="J18"/>
    <n v="4.18"/>
  </r>
  <r>
    <x v="136"/>
    <n v="202606"/>
    <n v="51"/>
    <n v="1085442"/>
    <s v="'03814314  "/>
    <s v="'03814314  "/>
    <s v="COL"/>
    <s v="'1443814314752839"/>
    <n v="20260608"/>
    <s v="E20260608138124"/>
    <s v="J18"/>
    <n v="4.18"/>
  </r>
  <r>
    <x v="136"/>
    <n v="202606"/>
    <n v="51"/>
    <n v="1085442"/>
    <s v="'03814314  "/>
    <s v="'03814314  "/>
    <s v="CPC"/>
    <s v="'1443814314752839"/>
    <n v="20260608"/>
    <s v="E20260608138124"/>
    <s v="   "/>
    <n v="4.18"/>
  </r>
  <r>
    <x v="137"/>
    <n v="202606"/>
    <n v="51"/>
    <n v="1085442"/>
    <s v="'03814314  "/>
    <s v="'03814314  "/>
    <s v="ENV"/>
    <s v="'                "/>
    <n v="20260608"/>
    <s v="E20260608138126"/>
    <s v="J18"/>
    <n v="17.7"/>
  </r>
  <r>
    <x v="137"/>
    <n v="202606"/>
    <n v="51"/>
    <n v="1085442"/>
    <s v="'03814314  "/>
    <s v="'03814314  "/>
    <s v="COL"/>
    <s v="'3543814314752895"/>
    <n v="20260608"/>
    <s v="E20260608138126"/>
    <s v="J18"/>
    <n v="17.7"/>
  </r>
  <r>
    <x v="137"/>
    <n v="202606"/>
    <n v="51"/>
    <n v="1085442"/>
    <s v="'03814314  "/>
    <s v="'03814314  "/>
    <s v="CPC"/>
    <s v="'3543814314752895"/>
    <n v="20260608"/>
    <s v="E20260608138126"/>
    <s v="   "/>
    <n v="17.7"/>
  </r>
  <r>
    <x v="138"/>
    <n v="202606"/>
    <n v="51"/>
    <n v="1085442"/>
    <s v="'03814314  "/>
    <s v="'03814314  "/>
    <s v="ENV"/>
    <s v="'                "/>
    <n v="20260608"/>
    <s v="E20260608138127"/>
    <s v="J18"/>
    <n v="0.5"/>
  </r>
  <r>
    <x v="138"/>
    <n v="202606"/>
    <n v="51"/>
    <n v="1085442"/>
    <s v="'03814314  "/>
    <s v="'03814314  "/>
    <s v="COL"/>
    <s v="'7243814314752958"/>
    <n v="20260608"/>
    <s v="E20260608138127"/>
    <s v="J18"/>
    <n v="0.5"/>
  </r>
  <r>
    <x v="138"/>
    <n v="202606"/>
    <n v="51"/>
    <n v="1085442"/>
    <s v="'03814314  "/>
    <s v="'03814314  "/>
    <s v="CPC"/>
    <s v="'7243814314752958"/>
    <n v="20260608"/>
    <s v="E20260608138127"/>
    <s v="   "/>
    <n v="0.5"/>
  </r>
  <r>
    <x v="139"/>
    <n v="202606"/>
    <n v="51"/>
    <n v="1085442"/>
    <s v="'03814314  "/>
    <s v="'03814314  "/>
    <s v="ENV"/>
    <s v="'                "/>
    <n v="20260608"/>
    <s v="E20260608138128"/>
    <s v="J18"/>
    <n v="3.2"/>
  </r>
  <r>
    <x v="139"/>
    <n v="202606"/>
    <n v="51"/>
    <n v="1085442"/>
    <s v="'03814314  "/>
    <s v="'03814314  "/>
    <s v="COL"/>
    <s v="'3343814314752763"/>
    <n v="20260608"/>
    <s v="E20260608138128"/>
    <s v="J18"/>
    <n v="3.2"/>
  </r>
  <r>
    <x v="139"/>
    <n v="202606"/>
    <n v="51"/>
    <n v="1085442"/>
    <s v="'03814314  "/>
    <s v="'03814314  "/>
    <s v="CPC"/>
    <s v="'3343814314752763"/>
    <n v="20260608"/>
    <s v="E20260608138128"/>
    <s v="   "/>
    <n v="3.2"/>
  </r>
  <r>
    <x v="140"/>
    <n v="202606"/>
    <n v="51"/>
    <n v="1085442"/>
    <s v="'03814314  "/>
    <s v="'03814314  "/>
    <s v="ENV"/>
    <s v="'                "/>
    <n v="20260608"/>
    <s v="E20260608138129"/>
    <s v="J18"/>
    <n v="27.4"/>
  </r>
  <r>
    <x v="140"/>
    <n v="202606"/>
    <n v="51"/>
    <n v="1085442"/>
    <s v="'03814314  "/>
    <s v="'03814314  "/>
    <s v="COL"/>
    <s v="'7543814314752800"/>
    <n v="20260608"/>
    <s v="E20260608138129"/>
    <s v="J18"/>
    <n v="17.7"/>
  </r>
  <r>
    <x v="140"/>
    <n v="202606"/>
    <n v="51"/>
    <n v="1085442"/>
    <s v="'03814314  "/>
    <s v="'03814314  "/>
    <s v="CPC"/>
    <s v="'7543814314752800"/>
    <n v="20260608"/>
    <s v="E20260608138129"/>
    <s v="   "/>
    <n v="17.7"/>
  </r>
  <r>
    <x v="140"/>
    <n v="202606"/>
    <n v="51"/>
    <n v="1085442"/>
    <s v="'03814314  "/>
    <s v="'03814314  "/>
    <s v="COL"/>
    <s v="'7543814314752816"/>
    <n v="20260608"/>
    <s v="E20260608138129"/>
    <s v="J18"/>
    <n v="9.6999999999999993"/>
  </r>
  <r>
    <x v="140"/>
    <n v="202606"/>
    <n v="51"/>
    <n v="1085442"/>
    <s v="'03814314  "/>
    <s v="'03814314  "/>
    <s v="CPC"/>
    <s v="'7543814314752816"/>
    <n v="20260608"/>
    <s v="E20260608138129"/>
    <s v="   "/>
    <n v="9.6999999999999993"/>
  </r>
  <r>
    <x v="140"/>
    <n v="202606"/>
    <n v="51"/>
    <n v="1085442"/>
    <s v="'03814314  "/>
    <s v="'03814314  "/>
    <s v="CPC"/>
    <s v="'7543814314752816"/>
    <n v="20260608"/>
    <s v="E20260608138129"/>
    <s v="   "/>
    <n v="9.6999999999999993"/>
  </r>
  <r>
    <x v="141"/>
    <n v="202606"/>
    <n v="51"/>
    <n v="1085442"/>
    <s v="'03814314  "/>
    <s v="'03814314  "/>
    <s v="ENV"/>
    <s v="'                "/>
    <n v="20260608"/>
    <s v="E20260608138130"/>
    <s v="J18"/>
    <n v="3.6"/>
  </r>
  <r>
    <x v="141"/>
    <n v="202606"/>
    <n v="51"/>
    <n v="1085442"/>
    <s v="'03814314  "/>
    <s v="'03814314  "/>
    <s v="COL"/>
    <s v="'1043814314752846"/>
    <n v="20260608"/>
    <s v="E20260608138130"/>
    <s v="J18"/>
    <n v="3.6"/>
  </r>
  <r>
    <x v="141"/>
    <n v="202606"/>
    <n v="51"/>
    <n v="1085442"/>
    <s v="'03814314  "/>
    <s v="'03814314  "/>
    <s v="CPC"/>
    <s v="'1043814314752846"/>
    <n v="20260608"/>
    <s v="E20260608138130"/>
    <s v="   "/>
    <n v="3.6"/>
  </r>
  <r>
    <x v="142"/>
    <n v="202606"/>
    <n v="51"/>
    <n v="1085442"/>
    <s v="'03814314  "/>
    <s v="'03814314  "/>
    <s v="ENV"/>
    <s v="'                "/>
    <n v="20260608"/>
    <s v="E20260608138131"/>
    <s v="J18"/>
    <n v="4.01"/>
  </r>
  <r>
    <x v="142"/>
    <n v="202606"/>
    <n v="51"/>
    <n v="1085442"/>
    <s v="'03814314  "/>
    <s v="'03814314  "/>
    <s v="COL"/>
    <s v="'0243814314752776"/>
    <n v="20260608"/>
    <s v="E20260608138131"/>
    <s v="J18"/>
    <n v="4.01"/>
  </r>
  <r>
    <x v="142"/>
    <n v="202606"/>
    <n v="51"/>
    <n v="1085442"/>
    <s v="'03814314  "/>
    <s v="'03814314  "/>
    <s v="CPC"/>
    <s v="'0243814314752776"/>
    <n v="20260608"/>
    <s v="E20260608138131"/>
    <s v="   "/>
    <n v="4.01"/>
  </r>
  <r>
    <x v="143"/>
    <n v="202606"/>
    <n v="51"/>
    <n v="1085442"/>
    <s v="'03814314  "/>
    <s v="'03814314  "/>
    <s v="ENV"/>
    <s v="'                "/>
    <n v="20260608"/>
    <s v="E20260608138133"/>
    <s v="J18"/>
    <n v="4.5"/>
  </r>
  <r>
    <x v="143"/>
    <n v="202606"/>
    <n v="51"/>
    <n v="1085442"/>
    <s v="'03814314  "/>
    <s v="'03814314  "/>
    <s v="COL"/>
    <s v="'3543814314752866"/>
    <n v="20260608"/>
    <s v="E20260608138133"/>
    <s v="J18"/>
    <n v="4.5"/>
  </r>
  <r>
    <x v="143"/>
    <n v="202606"/>
    <n v="51"/>
    <n v="1085442"/>
    <s v="'03814314  "/>
    <s v="'03814314  "/>
    <s v="CPC"/>
    <s v="'3543814314752866"/>
    <n v="20260608"/>
    <s v="E20260608138133"/>
    <s v="   "/>
    <n v="4.5"/>
  </r>
  <r>
    <x v="144"/>
    <n v="202606"/>
    <n v="51"/>
    <n v="1085442"/>
    <s v="'03814314  "/>
    <s v="'03814314  "/>
    <s v="ENV"/>
    <s v="'                "/>
    <n v="20260608"/>
    <s v="E20260608138135"/>
    <s v="J18"/>
    <n v="11.71"/>
  </r>
  <r>
    <x v="144"/>
    <n v="202606"/>
    <n v="51"/>
    <n v="1085442"/>
    <s v="'03814314  "/>
    <s v="'03814314  "/>
    <s v="COL"/>
    <s v="'2124022012361941"/>
    <n v="20260608"/>
    <s v="E20260608138135"/>
    <s v="J18"/>
    <n v="8.6999999999999993"/>
  </r>
  <r>
    <x v="144"/>
    <n v="202606"/>
    <n v="51"/>
    <n v="1085442"/>
    <s v="'03814314  "/>
    <s v="'03814314  "/>
    <s v="CPC"/>
    <s v="'2124022012361941"/>
    <n v="20260608"/>
    <s v="E20260608138135"/>
    <s v="   "/>
    <n v="8.6999999999999993"/>
  </r>
  <r>
    <x v="144"/>
    <n v="202606"/>
    <n v="51"/>
    <n v="1085442"/>
    <s v="'03814314  "/>
    <s v="'03814314  "/>
    <s v="COL"/>
    <s v="'2124022012362077"/>
    <n v="20260608"/>
    <s v="E20260608138135"/>
    <s v="J18"/>
    <n v="3.01"/>
  </r>
  <r>
    <x v="144"/>
    <n v="202606"/>
    <n v="51"/>
    <n v="1085442"/>
    <s v="'03814314  "/>
    <s v="'03814314  "/>
    <s v="CPC"/>
    <s v="'2124022012362077"/>
    <n v="20260608"/>
    <s v="E20260608138135"/>
    <s v="   "/>
    <n v="3.01"/>
  </r>
  <r>
    <x v="144"/>
    <n v="202606"/>
    <n v="51"/>
    <n v="1085442"/>
    <s v="'03814314  "/>
    <s v="'03814314  "/>
    <s v="CPC"/>
    <s v="'2124022012362077"/>
    <n v="20260608"/>
    <s v="E20260608138135"/>
    <s v="   "/>
    <n v="3.01"/>
  </r>
  <r>
    <x v="145"/>
    <n v="202606"/>
    <n v="51"/>
    <n v="1085442"/>
    <s v="'03814314  "/>
    <s v="'03814314  "/>
    <s v="ENV"/>
    <s v="'                "/>
    <n v="20260608"/>
    <s v="E20260608223920"/>
    <s v="J18"/>
    <n v="10.8"/>
  </r>
  <r>
    <x v="145"/>
    <n v="202606"/>
    <n v="51"/>
    <n v="1085442"/>
    <s v="'03814314  "/>
    <s v="'03814314  "/>
    <s v="COL"/>
    <s v="'2643814314752908"/>
    <n v="20260608"/>
    <s v="E20260608223920"/>
    <s v="J18"/>
    <n v="10.8"/>
  </r>
  <r>
    <x v="145"/>
    <n v="202606"/>
    <n v="51"/>
    <n v="1085442"/>
    <s v="'03814314  "/>
    <s v="'03814314  "/>
    <s v="CPC"/>
    <s v="'2643814314752908"/>
    <n v="20260608"/>
    <s v="E20260608223920"/>
    <s v="   "/>
    <n v="10.8"/>
  </r>
  <r>
    <x v="146"/>
    <n v="202606"/>
    <n v="51"/>
    <n v="1085442"/>
    <s v="'03814314  "/>
    <s v="'03814314  "/>
    <s v="ENV"/>
    <s v="'                "/>
    <n v="20260608"/>
    <s v="E20260608223922"/>
    <s v="J18"/>
    <n v="3.01"/>
  </r>
  <r>
    <x v="146"/>
    <n v="202606"/>
    <n v="51"/>
    <n v="1085442"/>
    <s v="'03814314  "/>
    <s v="'03814314  "/>
    <s v="COL"/>
    <s v="'3543814314752850"/>
    <n v="20260608"/>
    <s v="E20260608223922"/>
    <s v="J18"/>
    <n v="3.01"/>
  </r>
  <r>
    <x v="146"/>
    <n v="202606"/>
    <n v="51"/>
    <n v="1085442"/>
    <s v="'03814314  "/>
    <s v="'03814314  "/>
    <s v="CPC"/>
    <s v="'3543814314752850"/>
    <n v="20260608"/>
    <s v="E20260608223922"/>
    <s v="   "/>
    <n v="3.01"/>
  </r>
  <r>
    <x v="147"/>
    <n v="202606"/>
    <n v="51"/>
    <n v="1085442"/>
    <s v="'03814314  "/>
    <s v="'03814314  "/>
    <s v="ENV"/>
    <s v="'                "/>
    <n v="20260608"/>
    <s v="E20260608236352"/>
    <s v="J18"/>
    <n v="3.6"/>
  </r>
  <r>
    <x v="147"/>
    <n v="202606"/>
    <n v="51"/>
    <n v="1085442"/>
    <s v="'03814314  "/>
    <s v="'03814314  "/>
    <s v="COL"/>
    <s v="'7343814314752870"/>
    <n v="20260608"/>
    <s v="E20260608236352"/>
    <s v="J18"/>
    <n v="3.6"/>
  </r>
  <r>
    <x v="147"/>
    <n v="202606"/>
    <n v="51"/>
    <n v="1085442"/>
    <s v="'03814314  "/>
    <s v="'03814314  "/>
    <s v="CPC"/>
    <s v="'7343814314752870"/>
    <n v="20260608"/>
    <s v="E20260608236352"/>
    <s v="   "/>
    <n v="3.6"/>
  </r>
  <r>
    <x v="148"/>
    <n v="202606"/>
    <n v="51"/>
    <n v="1085442"/>
    <s v="'03814314  "/>
    <s v="'03814314  "/>
    <s v="ENV"/>
    <s v="'                "/>
    <n v="20260608"/>
    <s v="E20260608236353"/>
    <s v="J18"/>
    <n v="15.9"/>
  </r>
  <r>
    <x v="148"/>
    <n v="202606"/>
    <n v="51"/>
    <n v="1085442"/>
    <s v="'03814314  "/>
    <s v="'03814314  "/>
    <s v="COL"/>
    <s v="'7843814314753075"/>
    <n v="20260608"/>
    <s v="E20260608236353"/>
    <s v="J18"/>
    <n v="15.9"/>
  </r>
  <r>
    <x v="148"/>
    <n v="202606"/>
    <n v="51"/>
    <n v="1085442"/>
    <s v="'03814314  "/>
    <s v="'03814314  "/>
    <s v="CPC"/>
    <s v="'7843814314753075"/>
    <n v="20260608"/>
    <s v="E20260608236353"/>
    <s v="   "/>
    <n v="15.9"/>
  </r>
  <r>
    <x v="149"/>
    <n v="202606"/>
    <n v="51"/>
    <n v="1085442"/>
    <s v="'03814314  "/>
    <s v="'03814314  "/>
    <s v="ENV"/>
    <s v="'                "/>
    <n v="20260608"/>
    <s v="E20260608258255"/>
    <s v="J18"/>
    <n v="24.04"/>
  </r>
  <r>
    <x v="149"/>
    <n v="202606"/>
    <n v="51"/>
    <n v="1085442"/>
    <s v="'03814314  "/>
    <s v="'03814314  "/>
    <s v="COL"/>
    <s v="'2543814314752923"/>
    <n v="20260608"/>
    <s v="E20260608258255"/>
    <s v="J18"/>
    <n v="12.02"/>
  </r>
  <r>
    <x v="149"/>
    <n v="202606"/>
    <n v="51"/>
    <n v="1085442"/>
    <s v="'03814314  "/>
    <s v="'03814314  "/>
    <s v="CPC"/>
    <s v="'2543814314752923"/>
    <n v="20260608"/>
    <s v="E20260608258255"/>
    <s v="   "/>
    <n v="12.02"/>
  </r>
  <r>
    <x v="149"/>
    <n v="202606"/>
    <n v="51"/>
    <n v="1085442"/>
    <s v="'03814314  "/>
    <s v="'03814314  "/>
    <s v="COL"/>
    <s v="'2543814314752930"/>
    <n v="20260608"/>
    <s v="E20260608258255"/>
    <s v="J18"/>
    <n v="12.02"/>
  </r>
  <r>
    <x v="149"/>
    <n v="202606"/>
    <n v="51"/>
    <n v="1085442"/>
    <s v="'03814314  "/>
    <s v="'03814314  "/>
    <s v="CPC"/>
    <s v="'2543814314752930"/>
    <n v="20260608"/>
    <s v="E20260608258255"/>
    <s v="   "/>
    <n v="12.02"/>
  </r>
  <r>
    <x v="149"/>
    <n v="202606"/>
    <n v="51"/>
    <n v="1085442"/>
    <s v="'03814314  "/>
    <s v="'03814314  "/>
    <s v="CPC"/>
    <s v="'2543814314752930"/>
    <n v="20260608"/>
    <s v="E20260608258255"/>
    <s v="   "/>
    <n v="12.02"/>
  </r>
  <r>
    <x v="150"/>
    <n v="202606"/>
    <n v="51"/>
    <n v="1085442"/>
    <s v="'03814314  "/>
    <s v="'03814314  "/>
    <s v="ENV"/>
    <s v="'                "/>
    <n v="20260609"/>
    <s v="E20260609142676"/>
    <s v="J18"/>
    <n v="41.25"/>
  </r>
  <r>
    <x v="150"/>
    <n v="202606"/>
    <n v="51"/>
    <n v="1085442"/>
    <s v="'03814314  "/>
    <s v="'03814314  "/>
    <s v="COL"/>
    <s v="'6243814314753163"/>
    <n v="20260609"/>
    <s v="E20260609142676"/>
    <s v="J18"/>
    <n v="17.7"/>
  </r>
  <r>
    <x v="150"/>
    <n v="202606"/>
    <n v="51"/>
    <n v="1085442"/>
    <s v="'03814314  "/>
    <s v="'03814314  "/>
    <s v="CPC"/>
    <s v="'6243814314753163"/>
    <n v="20260609"/>
    <s v="E20260609142676"/>
    <s v="   "/>
    <n v="17.7"/>
  </r>
  <r>
    <x v="150"/>
    <n v="202606"/>
    <n v="51"/>
    <n v="1085442"/>
    <s v="'03814314  "/>
    <s v="'03814314  "/>
    <s v="COL"/>
    <s v="'6243814314753170"/>
    <n v="20260609"/>
    <s v="E20260609142676"/>
    <s v="J18"/>
    <n v="11.69"/>
  </r>
  <r>
    <x v="150"/>
    <n v="202606"/>
    <n v="51"/>
    <n v="1085442"/>
    <s v="'03814314  "/>
    <s v="'03814314  "/>
    <s v="CPC"/>
    <s v="'6243814314753170"/>
    <n v="20260609"/>
    <s v="E20260609142676"/>
    <s v="   "/>
    <n v="11.69"/>
  </r>
  <r>
    <x v="150"/>
    <n v="202606"/>
    <n v="51"/>
    <n v="1085442"/>
    <s v="'03814314  "/>
    <s v="'03814314  "/>
    <s v="CPC"/>
    <s v="'6243814314753170"/>
    <n v="20260609"/>
    <s v="E20260609142676"/>
    <s v="   "/>
    <n v="11.69"/>
  </r>
  <r>
    <x v="150"/>
    <n v="202606"/>
    <n v="51"/>
    <n v="1085442"/>
    <s v="'03814314  "/>
    <s v="'03814314  "/>
    <s v="COL"/>
    <s v="'6243814314753186"/>
    <n v="20260609"/>
    <s v="E20260609142676"/>
    <s v="J18"/>
    <n v="11.86"/>
  </r>
  <r>
    <x v="150"/>
    <n v="202606"/>
    <n v="51"/>
    <n v="1085442"/>
    <s v="'03814314  "/>
    <s v="'03814314  "/>
    <s v="CPC"/>
    <s v="'6243814314753186"/>
    <n v="20260609"/>
    <s v="E20260609142676"/>
    <s v="   "/>
    <n v="11.86"/>
  </r>
  <r>
    <x v="150"/>
    <n v="202606"/>
    <n v="51"/>
    <n v="1085442"/>
    <s v="'03814314  "/>
    <s v="'03814314  "/>
    <s v="CPC"/>
    <s v="'6243814314753186"/>
    <n v="20260609"/>
    <s v="E20260609142676"/>
    <s v="   "/>
    <n v="11.86"/>
  </r>
  <r>
    <x v="151"/>
    <n v="202606"/>
    <n v="51"/>
    <n v="1085442"/>
    <s v="'03814314  "/>
    <s v="'03814314  "/>
    <s v="ENV"/>
    <s v="'                "/>
    <n v="20260609"/>
    <s v="E20260609142677"/>
    <s v="J18"/>
    <n v="6.2"/>
  </r>
  <r>
    <x v="151"/>
    <n v="202606"/>
    <n v="51"/>
    <n v="1085442"/>
    <s v="'03814314  "/>
    <s v="'03814314  "/>
    <s v="COL"/>
    <s v="'8243814314753215"/>
    <n v="20260609"/>
    <s v="E20260609142677"/>
    <s v="J18"/>
    <n v="6.2"/>
  </r>
  <r>
    <x v="151"/>
    <n v="202606"/>
    <n v="51"/>
    <n v="1085442"/>
    <s v="'03814314  "/>
    <s v="'03814314  "/>
    <s v="CPC"/>
    <s v="'8243814314753215"/>
    <n v="20260609"/>
    <s v="E20260609142677"/>
    <s v="   "/>
    <n v="6.2"/>
  </r>
  <r>
    <x v="152"/>
    <n v="202606"/>
    <n v="51"/>
    <n v="1085442"/>
    <s v="'03814314  "/>
    <s v="'03814314  "/>
    <s v="ENV"/>
    <s v="'                "/>
    <n v="20260609"/>
    <s v="E20260609142679"/>
    <s v="J18"/>
    <n v="14.5"/>
  </r>
  <r>
    <x v="152"/>
    <n v="202606"/>
    <n v="51"/>
    <n v="1085442"/>
    <s v="'03814314  "/>
    <s v="'03814314  "/>
    <s v="COL"/>
    <s v="'8343814314753224"/>
    <n v="20260609"/>
    <s v="E20260609142679"/>
    <s v="J18"/>
    <n v="14.5"/>
  </r>
  <r>
    <x v="152"/>
    <n v="202606"/>
    <n v="51"/>
    <n v="1085442"/>
    <s v="'03814314  "/>
    <s v="'03814314  "/>
    <s v="CPC"/>
    <s v="'8343814314753224"/>
    <n v="20260609"/>
    <s v="E20260609142679"/>
    <s v="   "/>
    <n v="14.5"/>
  </r>
  <r>
    <x v="153"/>
    <n v="202606"/>
    <n v="51"/>
    <n v="1085442"/>
    <s v="'03814314  "/>
    <s v="'03814314  "/>
    <s v="ENV"/>
    <s v="'                "/>
    <n v="20260609"/>
    <s v="E20260609142680"/>
    <s v="J18"/>
    <n v="29.72"/>
  </r>
  <r>
    <x v="153"/>
    <n v="202606"/>
    <n v="51"/>
    <n v="1085442"/>
    <s v="'03814314  "/>
    <s v="'03814314  "/>
    <s v="COL"/>
    <s v="'5143814314753309"/>
    <n v="20260609"/>
    <s v="E20260609142680"/>
    <s v="J18"/>
    <n v="17.7"/>
  </r>
  <r>
    <x v="153"/>
    <n v="202606"/>
    <n v="51"/>
    <n v="1085442"/>
    <s v="'03814314  "/>
    <s v="'03814314  "/>
    <s v="CPC"/>
    <s v="'5143814314753309"/>
    <n v="20260609"/>
    <s v="E20260609142680"/>
    <s v="   "/>
    <n v="17.7"/>
  </r>
  <r>
    <x v="153"/>
    <n v="202606"/>
    <n v="51"/>
    <n v="1085442"/>
    <s v="'03814314  "/>
    <s v="'03814314  "/>
    <s v="COL"/>
    <s v="'5143814314753315"/>
    <n v="20260609"/>
    <s v="E20260609142680"/>
    <s v="J18"/>
    <n v="12.02"/>
  </r>
  <r>
    <x v="153"/>
    <n v="202606"/>
    <n v="51"/>
    <n v="1085442"/>
    <s v="'03814314  "/>
    <s v="'03814314  "/>
    <s v="CPC"/>
    <s v="'5143814314753315"/>
    <n v="20260609"/>
    <s v="E20260609142680"/>
    <s v="   "/>
    <n v="12.02"/>
  </r>
  <r>
    <x v="153"/>
    <n v="202606"/>
    <n v="51"/>
    <n v="1085442"/>
    <s v="'03814314  "/>
    <s v="'03814314  "/>
    <s v="CPC"/>
    <s v="'5143814314753315"/>
    <n v="20260609"/>
    <s v="E20260609142680"/>
    <s v="   "/>
    <n v="12.02"/>
  </r>
  <r>
    <x v="154"/>
    <n v="202606"/>
    <n v="51"/>
    <n v="1085442"/>
    <s v="'03814314  "/>
    <s v="'03814314  "/>
    <s v="ENV"/>
    <s v="'                "/>
    <n v="20260609"/>
    <s v="E20260609142681"/>
    <s v="J18"/>
    <n v="21.59"/>
  </r>
  <r>
    <x v="154"/>
    <n v="202606"/>
    <n v="51"/>
    <n v="1085442"/>
    <s v="'03814314  "/>
    <s v="'03814314  "/>
    <s v="COL"/>
    <s v="'3343814314753141"/>
    <n v="20260609"/>
    <s v="E20260609142681"/>
    <s v="J18"/>
    <n v="9.9"/>
  </r>
  <r>
    <x v="154"/>
    <n v="202606"/>
    <n v="51"/>
    <n v="1085442"/>
    <s v="'03814314  "/>
    <s v="'03814314  "/>
    <s v="CPC"/>
    <s v="'3343814314753141"/>
    <n v="20260609"/>
    <s v="E20260609142681"/>
    <s v="   "/>
    <n v="9.9"/>
  </r>
  <r>
    <x v="154"/>
    <n v="202606"/>
    <n v="51"/>
    <n v="1085442"/>
    <s v="'03814314  "/>
    <s v="'03814314  "/>
    <s v="COL"/>
    <s v="'3343814314753158"/>
    <n v="20260609"/>
    <s v="E20260609142681"/>
    <s v="J18"/>
    <n v="11.69"/>
  </r>
  <r>
    <x v="154"/>
    <n v="202606"/>
    <n v="51"/>
    <n v="1085442"/>
    <s v="'03814314  "/>
    <s v="'03814314  "/>
    <s v="CPC"/>
    <s v="'3343814314753158"/>
    <n v="20260609"/>
    <s v="E20260609142681"/>
    <s v="   "/>
    <n v="11.69"/>
  </r>
  <r>
    <x v="154"/>
    <n v="202606"/>
    <n v="51"/>
    <n v="1085442"/>
    <s v="'03814314  "/>
    <s v="'03814314  "/>
    <s v="CPC"/>
    <s v="'3343814314753158"/>
    <n v="20260609"/>
    <s v="E20260609142681"/>
    <s v="   "/>
    <n v="11.69"/>
  </r>
  <r>
    <x v="155"/>
    <n v="202606"/>
    <n v="51"/>
    <n v="1085442"/>
    <s v="'03814314  "/>
    <s v="'03814314  "/>
    <s v="ENV"/>
    <s v="'                "/>
    <n v="20260609"/>
    <s v="E20260609142682"/>
    <s v="J18"/>
    <n v="3.84"/>
  </r>
  <r>
    <x v="155"/>
    <n v="202606"/>
    <n v="51"/>
    <n v="1085442"/>
    <s v="'03814314  "/>
    <s v="'03814314  "/>
    <s v="COL"/>
    <s v="'4943814314753261"/>
    <n v="20260609"/>
    <s v="E20260609142682"/>
    <s v="J18"/>
    <n v="3.84"/>
  </r>
  <r>
    <x v="155"/>
    <n v="202606"/>
    <n v="51"/>
    <n v="1085442"/>
    <s v="'03814314  "/>
    <s v="'03814314  "/>
    <s v="CPC"/>
    <s v="'4943814314753261"/>
    <n v="20260609"/>
    <s v="E20260609142682"/>
    <s v="   "/>
    <n v="3.84"/>
  </r>
  <r>
    <x v="156"/>
    <n v="202606"/>
    <n v="51"/>
    <n v="1085442"/>
    <s v="'03814314  "/>
    <s v="'03814314  "/>
    <s v="ENV"/>
    <s v="'                "/>
    <n v="20260609"/>
    <s v="E20260609142683"/>
    <s v="J18"/>
    <n v="30.06"/>
  </r>
  <r>
    <x v="156"/>
    <n v="202606"/>
    <n v="51"/>
    <n v="1085442"/>
    <s v="'03814314  "/>
    <s v="'03814314  "/>
    <s v="COL"/>
    <s v="'3143814314753084"/>
    <n v="20260609"/>
    <s v="E20260609142683"/>
    <s v="J18"/>
    <n v="12.02"/>
  </r>
  <r>
    <x v="156"/>
    <n v="202606"/>
    <n v="51"/>
    <n v="1085442"/>
    <s v="'03814314  "/>
    <s v="'03814314  "/>
    <s v="CPC"/>
    <s v="'3143814314753084"/>
    <n v="20260609"/>
    <s v="E20260609142683"/>
    <s v="   "/>
    <n v="12.02"/>
  </r>
  <r>
    <x v="156"/>
    <n v="202606"/>
    <n v="51"/>
    <n v="1085442"/>
    <s v="'03814314  "/>
    <s v="'03814314  "/>
    <s v="COL"/>
    <s v="'3143814314753095"/>
    <n v="20260609"/>
    <s v="E20260609142683"/>
    <s v="J18"/>
    <n v="18.04"/>
  </r>
  <r>
    <x v="156"/>
    <n v="202606"/>
    <n v="51"/>
    <n v="1085442"/>
    <s v="'03814314  "/>
    <s v="'03814314  "/>
    <s v="CPC"/>
    <s v="'3143814314753095"/>
    <n v="20260609"/>
    <s v="E20260609142683"/>
    <s v="   "/>
    <n v="18.04"/>
  </r>
  <r>
    <x v="156"/>
    <n v="202606"/>
    <n v="51"/>
    <n v="1085442"/>
    <s v="'03814314  "/>
    <s v="'03814314  "/>
    <s v="CPC"/>
    <s v="'3143814314753095"/>
    <n v="20260609"/>
    <s v="E20260609142683"/>
    <s v="   "/>
    <n v="18.04"/>
  </r>
  <r>
    <x v="157"/>
    <n v="202606"/>
    <n v="51"/>
    <n v="1085442"/>
    <s v="'03814314  "/>
    <s v="'03814314  "/>
    <s v="ENV"/>
    <s v="'                "/>
    <n v="20260609"/>
    <s v="E20260609142684"/>
    <s v="J18"/>
    <n v="23.4"/>
  </r>
  <r>
    <x v="157"/>
    <n v="202606"/>
    <n v="51"/>
    <n v="1085442"/>
    <s v="'03814314  "/>
    <s v="'03814314  "/>
    <s v="COL"/>
    <s v="'7543814314753056"/>
    <n v="20260609"/>
    <s v="E20260609142684"/>
    <s v="J18"/>
    <n v="14.4"/>
  </r>
  <r>
    <x v="157"/>
    <n v="202606"/>
    <n v="51"/>
    <n v="1085442"/>
    <s v="'03814314  "/>
    <s v="'03814314  "/>
    <s v="CPC"/>
    <s v="'7543814314753056"/>
    <n v="20260609"/>
    <s v="E20260609142684"/>
    <s v="   "/>
    <n v="14.4"/>
  </r>
  <r>
    <x v="157"/>
    <n v="202606"/>
    <n v="51"/>
    <n v="1085442"/>
    <s v="'03814314  "/>
    <s v="'03814314  "/>
    <s v="COL"/>
    <s v="'7543814314753062"/>
    <n v="20260609"/>
    <s v="E20260609142684"/>
    <s v="J18"/>
    <n v="9"/>
  </r>
  <r>
    <x v="157"/>
    <n v="202606"/>
    <n v="51"/>
    <n v="1085442"/>
    <s v="'03814314  "/>
    <s v="'03814314  "/>
    <s v="CPC"/>
    <s v="'7543814314753062"/>
    <n v="20260609"/>
    <s v="E20260609142684"/>
    <s v="   "/>
    <n v="9"/>
  </r>
  <r>
    <x v="157"/>
    <n v="202606"/>
    <n v="51"/>
    <n v="1085442"/>
    <s v="'03814314  "/>
    <s v="'03814314  "/>
    <s v="CPC"/>
    <s v="'7543814314753062"/>
    <n v="20260609"/>
    <s v="E20260609142684"/>
    <s v="   "/>
    <n v="9"/>
  </r>
  <r>
    <x v="158"/>
    <n v="202606"/>
    <n v="51"/>
    <n v="1085442"/>
    <s v="'03814314  "/>
    <s v="'03814314  "/>
    <s v="ENV"/>
    <s v="'                "/>
    <n v="20260609"/>
    <s v="E20260609142685"/>
    <s v="J18"/>
    <n v="5"/>
  </r>
  <r>
    <x v="158"/>
    <n v="202606"/>
    <n v="51"/>
    <n v="1085442"/>
    <s v="'03814314  "/>
    <s v="'03814314  "/>
    <s v="COL"/>
    <s v="'6743814314753239"/>
    <n v="20260609"/>
    <s v="E20260609142685"/>
    <s v="J18"/>
    <n v="5"/>
  </r>
  <r>
    <x v="158"/>
    <n v="202606"/>
    <n v="51"/>
    <n v="1085442"/>
    <s v="'03814314  "/>
    <s v="'03814314  "/>
    <s v="CPC"/>
    <s v="'6743814314753239"/>
    <n v="20260609"/>
    <s v="E20260609142685"/>
    <s v="   "/>
    <n v="5"/>
  </r>
  <r>
    <x v="159"/>
    <n v="202606"/>
    <n v="51"/>
    <n v="1085442"/>
    <s v="'03814314  "/>
    <s v="'03814314  "/>
    <s v="ENV"/>
    <s v="'                "/>
    <n v="20260609"/>
    <s v="E20260609142686"/>
    <s v="J18"/>
    <n v="7.2"/>
  </r>
  <r>
    <x v="159"/>
    <n v="202606"/>
    <n v="51"/>
    <n v="1085442"/>
    <s v="'03814314  "/>
    <s v="'03814314  "/>
    <s v="COL"/>
    <s v="'7543814314753205"/>
    <n v="20260609"/>
    <s v="E20260609142686"/>
    <s v="J18"/>
    <n v="7.2"/>
  </r>
  <r>
    <x v="159"/>
    <n v="202606"/>
    <n v="51"/>
    <n v="1085442"/>
    <s v="'03814314  "/>
    <s v="'03814314  "/>
    <s v="CPC"/>
    <s v="'7543814314753205"/>
    <n v="20260609"/>
    <s v="E20260609142686"/>
    <s v="   "/>
    <n v="7.2"/>
  </r>
  <r>
    <x v="160"/>
    <n v="202606"/>
    <n v="51"/>
    <n v="1085442"/>
    <s v="'03814314  "/>
    <s v="'03814314  "/>
    <s v="ENV"/>
    <s v="'                "/>
    <n v="20260609"/>
    <s v="E20260609142687"/>
    <s v="J18"/>
    <n v="1.34"/>
  </r>
  <r>
    <x v="160"/>
    <n v="202606"/>
    <n v="51"/>
    <n v="1085442"/>
    <s v="'03814314  "/>
    <s v="'03814314  "/>
    <s v="COL"/>
    <s v="'3743814314753278"/>
    <n v="20260609"/>
    <s v="E20260609142687"/>
    <s v="J18"/>
    <n v="1.34"/>
  </r>
  <r>
    <x v="160"/>
    <n v="202606"/>
    <n v="51"/>
    <n v="1085442"/>
    <s v="'03814314  "/>
    <s v="'03814314  "/>
    <s v="CPC"/>
    <s v="'3743814314753278"/>
    <n v="20260609"/>
    <s v="E20260609142687"/>
    <s v="   "/>
    <n v="1.34"/>
  </r>
  <r>
    <x v="161"/>
    <n v="202606"/>
    <n v="51"/>
    <n v="1085442"/>
    <s v="'03814314  "/>
    <s v="'03814314  "/>
    <s v="ENV"/>
    <s v="'                "/>
    <n v="20260609"/>
    <s v="E20260609142688"/>
    <s v="J18"/>
    <n v="11.86"/>
  </r>
  <r>
    <x v="161"/>
    <n v="202606"/>
    <n v="51"/>
    <n v="1085442"/>
    <s v="'03814314  "/>
    <s v="'03814314  "/>
    <s v="COL"/>
    <s v="'8443814314753198"/>
    <n v="20260609"/>
    <s v="E20260609142688"/>
    <s v="J18"/>
    <n v="11.86"/>
  </r>
  <r>
    <x v="161"/>
    <n v="202606"/>
    <n v="51"/>
    <n v="1085442"/>
    <s v="'03814314  "/>
    <s v="'03814314  "/>
    <s v="CPC"/>
    <s v="'8443814314753198"/>
    <n v="20260609"/>
    <s v="E20260609142688"/>
    <s v="   "/>
    <n v="11.86"/>
  </r>
  <r>
    <x v="162"/>
    <n v="202606"/>
    <n v="51"/>
    <n v="1085442"/>
    <s v="'03814314  "/>
    <s v="'03814314  "/>
    <s v="ENV"/>
    <s v="'                "/>
    <n v="20260609"/>
    <s v="E20260609142689"/>
    <s v="J18"/>
    <n v="19.399999999999999"/>
  </r>
  <r>
    <x v="162"/>
    <n v="202606"/>
    <n v="51"/>
    <n v="1085442"/>
    <s v="'03814314  "/>
    <s v="'03814314  "/>
    <s v="COL"/>
    <s v="'6943814314753106"/>
    <n v="20260609"/>
    <s v="E20260609142689"/>
    <s v="J18"/>
    <n v="5.3"/>
  </r>
  <r>
    <x v="162"/>
    <n v="202606"/>
    <n v="51"/>
    <n v="1085442"/>
    <s v="'03814314  "/>
    <s v="'03814314  "/>
    <s v="CPC"/>
    <s v="'6943814314753106"/>
    <n v="20260609"/>
    <s v="E20260609142689"/>
    <s v="   "/>
    <n v="5.3"/>
  </r>
  <r>
    <x v="162"/>
    <n v="202606"/>
    <n v="51"/>
    <n v="1085442"/>
    <s v="'03814314  "/>
    <s v="'03814314  "/>
    <s v="COL"/>
    <s v="'6943814314753112"/>
    <n v="20260609"/>
    <s v="E20260609142689"/>
    <s v="J18"/>
    <n v="14.1"/>
  </r>
  <r>
    <x v="162"/>
    <n v="202606"/>
    <n v="51"/>
    <n v="1085442"/>
    <s v="'03814314  "/>
    <s v="'03814314  "/>
    <s v="CPC"/>
    <s v="'6943814314753112"/>
    <n v="20260609"/>
    <s v="E20260609142689"/>
    <s v="   "/>
    <n v="14.1"/>
  </r>
  <r>
    <x v="162"/>
    <n v="202606"/>
    <n v="51"/>
    <n v="1085442"/>
    <s v="'03814314  "/>
    <s v="'03814314  "/>
    <s v="CPC"/>
    <s v="'6943814314753112"/>
    <n v="20260609"/>
    <s v="E20260609142689"/>
    <s v="   "/>
    <n v="14.1"/>
  </r>
  <r>
    <x v="163"/>
    <n v="202606"/>
    <n v="51"/>
    <n v="1085442"/>
    <s v="'03814314  "/>
    <s v="'03814314  "/>
    <s v="ENV"/>
    <s v="'                "/>
    <n v="20260609"/>
    <s v="E20260609142690"/>
    <s v="J18"/>
    <n v="2.4"/>
  </r>
  <r>
    <x v="163"/>
    <n v="202606"/>
    <n v="51"/>
    <n v="1085442"/>
    <s v="'03814314  "/>
    <s v="'03814314  "/>
    <s v="COL"/>
    <s v="'6643814314753248"/>
    <n v="20260609"/>
    <s v="E20260609142690"/>
    <s v="J18"/>
    <n v="2.4"/>
  </r>
  <r>
    <x v="163"/>
    <n v="202606"/>
    <n v="51"/>
    <n v="1085442"/>
    <s v="'03814314  "/>
    <s v="'03814314  "/>
    <s v="CPC"/>
    <s v="'6643814314753248"/>
    <n v="20260609"/>
    <s v="E20260609142690"/>
    <s v="   "/>
    <n v="2.4"/>
  </r>
  <r>
    <x v="164"/>
    <n v="202606"/>
    <n v="51"/>
    <n v="1085442"/>
    <s v="'03814314  "/>
    <s v="'03814314  "/>
    <s v="ENV"/>
    <s v="'                "/>
    <n v="20260609"/>
    <s v="E20260609142691"/>
    <s v="J18"/>
    <n v="35.4"/>
  </r>
  <r>
    <x v="164"/>
    <n v="202606"/>
    <n v="51"/>
    <n v="1085442"/>
    <s v="'03814314  "/>
    <s v="'03814314  "/>
    <s v="COL"/>
    <s v="'4543814314753285"/>
    <n v="20260609"/>
    <s v="E20260609142691"/>
    <s v="J18"/>
    <n v="17.7"/>
  </r>
  <r>
    <x v="164"/>
    <n v="202606"/>
    <n v="51"/>
    <n v="1085442"/>
    <s v="'03814314  "/>
    <s v="'03814314  "/>
    <s v="CPC"/>
    <s v="'4543814314753285"/>
    <n v="20260609"/>
    <s v="E20260609142691"/>
    <s v="   "/>
    <n v="17.7"/>
  </r>
  <r>
    <x v="164"/>
    <n v="202606"/>
    <n v="51"/>
    <n v="1085442"/>
    <s v="'03814314  "/>
    <s v="'03814314  "/>
    <s v="COL"/>
    <s v="'4543814314753291"/>
    <n v="20260609"/>
    <s v="E20260609142691"/>
    <s v="J18"/>
    <n v="17.7"/>
  </r>
  <r>
    <x v="164"/>
    <n v="202606"/>
    <n v="51"/>
    <n v="1085442"/>
    <s v="'03814314  "/>
    <s v="'03814314  "/>
    <s v="CPC"/>
    <s v="'4543814314753291"/>
    <n v="20260609"/>
    <s v="E20260609142691"/>
    <s v="   "/>
    <n v="17.7"/>
  </r>
  <r>
    <x v="164"/>
    <n v="202606"/>
    <n v="51"/>
    <n v="1085442"/>
    <s v="'03814314  "/>
    <s v="'03814314  "/>
    <s v="CPC"/>
    <s v="'4543814314753291"/>
    <n v="20260609"/>
    <s v="E20260609142691"/>
    <s v="   "/>
    <n v="17.7"/>
  </r>
  <r>
    <x v="165"/>
    <n v="202606"/>
    <n v="51"/>
    <n v="1085442"/>
    <s v="'03814314  "/>
    <s v="'03814314  "/>
    <s v="ENV"/>
    <s v="'                "/>
    <n v="20260609"/>
    <s v="E20260609142693"/>
    <s v="J18"/>
    <n v="3.84"/>
  </r>
  <r>
    <x v="165"/>
    <n v="202606"/>
    <n v="51"/>
    <n v="1085442"/>
    <s v="'03814314  "/>
    <s v="'03814314  "/>
    <s v="COL"/>
    <s v="'3443814314753253"/>
    <n v="20260609"/>
    <s v="E20260609142693"/>
    <s v="J18"/>
    <n v="3.84"/>
  </r>
  <r>
    <x v="165"/>
    <n v="202606"/>
    <n v="51"/>
    <n v="1085442"/>
    <s v="'03814314  "/>
    <s v="'03814314  "/>
    <s v="CPC"/>
    <s v="'3443814314753253"/>
    <n v="20260609"/>
    <s v="E20260609142693"/>
    <s v="   "/>
    <n v="3.84"/>
  </r>
  <r>
    <x v="166"/>
    <n v="202606"/>
    <n v="51"/>
    <n v="1085442"/>
    <s v="'03814314  "/>
    <s v="'03814314  "/>
    <s v="ENV"/>
    <s v="'                "/>
    <n v="20260609"/>
    <s v="E20260609228623"/>
    <s v="J18"/>
    <n v="31.1"/>
  </r>
  <r>
    <x v="166"/>
    <n v="202606"/>
    <n v="51"/>
    <n v="1085442"/>
    <s v="'03814314  "/>
    <s v="'03814314  "/>
    <s v="COL"/>
    <s v="'7343814314753125"/>
    <n v="20260609"/>
    <s v="E20260609228623"/>
    <s v="J18"/>
    <n v="14.5"/>
  </r>
  <r>
    <x v="166"/>
    <n v="202606"/>
    <n v="51"/>
    <n v="1085442"/>
    <s v="'03814314  "/>
    <s v="'03814314  "/>
    <s v="CPC"/>
    <s v="'7343814314753125"/>
    <n v="20260609"/>
    <s v="E20260609228623"/>
    <s v="   "/>
    <n v="14.5"/>
  </r>
  <r>
    <x v="166"/>
    <n v="202606"/>
    <n v="51"/>
    <n v="1085442"/>
    <s v="'03814314  "/>
    <s v="'03814314  "/>
    <s v="COL"/>
    <s v="'7343814314753137"/>
    <n v="20260609"/>
    <s v="E20260609228623"/>
    <s v="J18"/>
    <n v="16.600000000000001"/>
  </r>
  <r>
    <x v="166"/>
    <n v="202606"/>
    <n v="51"/>
    <n v="1085442"/>
    <s v="'03814314  "/>
    <s v="'03814314  "/>
    <s v="CPC"/>
    <s v="'7343814314753137"/>
    <n v="20260609"/>
    <s v="E20260609228623"/>
    <s v="   "/>
    <n v="16.600000000000001"/>
  </r>
  <r>
    <x v="166"/>
    <n v="202606"/>
    <n v="51"/>
    <n v="1085442"/>
    <s v="'03814314  "/>
    <s v="'03814314  "/>
    <s v="CPC"/>
    <s v="'7343814314753137"/>
    <n v="20260609"/>
    <s v="E20260609228623"/>
    <s v="   "/>
    <n v="16.600000000000001"/>
  </r>
  <r>
    <x v="167"/>
    <n v="202606"/>
    <n v="51"/>
    <n v="1085442"/>
    <s v="'03814314  "/>
    <s v="'03814314  "/>
    <s v="ENV"/>
    <s v="'                "/>
    <n v="20260609"/>
    <s v="E20260609241033"/>
    <s v="J18"/>
    <n v="3.01"/>
  </r>
  <r>
    <x v="167"/>
    <n v="202606"/>
    <n v="51"/>
    <n v="1085442"/>
    <s v="'03814314  "/>
    <s v="'03814314  "/>
    <s v="COL"/>
    <s v="'6943814314753325"/>
    <n v="20260609"/>
    <s v="E20260609241033"/>
    <s v="J18"/>
    <n v="3.01"/>
  </r>
  <r>
    <x v="167"/>
    <n v="202606"/>
    <n v="51"/>
    <n v="1085442"/>
    <s v="'03814314  "/>
    <s v="'03814314  "/>
    <s v="CPC"/>
    <s v="'6943814314753325"/>
    <n v="20260609"/>
    <s v="E20260609241033"/>
    <s v="   "/>
    <n v="3.01"/>
  </r>
  <r>
    <x v="168"/>
    <n v="202606"/>
    <n v="51"/>
    <n v="1085442"/>
    <s v="'03814314  "/>
    <s v="'03814314  "/>
    <s v="ENV"/>
    <s v="'                "/>
    <n v="20260610"/>
    <s v="E20260610138510"/>
    <s v="J18"/>
    <n v="8.5"/>
  </r>
  <r>
    <x v="168"/>
    <n v="202606"/>
    <n v="51"/>
    <n v="1085442"/>
    <s v="'03814314  "/>
    <s v="'03814314  "/>
    <s v="COL"/>
    <s v="'6743814314753389"/>
    <n v="20260610"/>
    <s v="E20260610138510"/>
    <s v="J18"/>
    <n v="8.5"/>
  </r>
  <r>
    <x v="168"/>
    <n v="202606"/>
    <n v="51"/>
    <n v="1085442"/>
    <s v="'03814314  "/>
    <s v="'03814314  "/>
    <s v="CPC"/>
    <s v="'6743814314753389"/>
    <n v="20260610"/>
    <s v="E20260610138510"/>
    <s v="   "/>
    <n v="8.5"/>
  </r>
  <r>
    <x v="169"/>
    <n v="202606"/>
    <n v="51"/>
    <n v="1085442"/>
    <s v="'03814314  "/>
    <s v="'03814314  "/>
    <s v="ENV"/>
    <s v="'                "/>
    <n v="20260610"/>
    <s v="E20260610138511"/>
    <s v="J18"/>
    <n v="6.01"/>
  </r>
  <r>
    <x v="169"/>
    <n v="202606"/>
    <n v="51"/>
    <n v="1085442"/>
    <s v="'03814314  "/>
    <s v="'03814314  "/>
    <s v="COL"/>
    <s v="'9343814314753392"/>
    <n v="20260610"/>
    <s v="E20260610138511"/>
    <s v="J18"/>
    <n v="6.01"/>
  </r>
  <r>
    <x v="169"/>
    <n v="202606"/>
    <n v="51"/>
    <n v="1085442"/>
    <s v="'03814314  "/>
    <s v="'03814314  "/>
    <s v="CPC"/>
    <s v="'9343814314753392"/>
    <n v="20260610"/>
    <s v="E20260610138511"/>
    <s v="   "/>
    <n v="6.01"/>
  </r>
  <r>
    <x v="170"/>
    <n v="202606"/>
    <n v="51"/>
    <n v="1085442"/>
    <s v="'03814314  "/>
    <s v="'03814314  "/>
    <s v="ENV"/>
    <s v="'                "/>
    <n v="20260610"/>
    <s v="E20260610138512"/>
    <s v="J18"/>
    <n v="23.89"/>
  </r>
  <r>
    <x v="170"/>
    <n v="202606"/>
    <n v="51"/>
    <n v="1085442"/>
    <s v="'03814314  "/>
    <s v="'03814314  "/>
    <s v="COL"/>
    <s v="'5743814314753405"/>
    <n v="20260610"/>
    <s v="E20260610138512"/>
    <s v="J18"/>
    <n v="18.04"/>
  </r>
  <r>
    <x v="170"/>
    <n v="202606"/>
    <n v="51"/>
    <n v="1085442"/>
    <s v="'03814314  "/>
    <s v="'03814314  "/>
    <s v="CPC"/>
    <s v="'5743814314753405"/>
    <n v="20260610"/>
    <s v="E20260610138512"/>
    <s v="   "/>
    <n v="18.04"/>
  </r>
  <r>
    <x v="170"/>
    <n v="202606"/>
    <n v="51"/>
    <n v="1085442"/>
    <s v="'03814314  "/>
    <s v="'03814314  "/>
    <s v="COL"/>
    <s v="'5743814314753417"/>
    <n v="20260610"/>
    <s v="E20260610138512"/>
    <s v="J18"/>
    <n v="5.85"/>
  </r>
  <r>
    <x v="170"/>
    <n v="202606"/>
    <n v="51"/>
    <n v="1085442"/>
    <s v="'03814314  "/>
    <s v="'03814314  "/>
    <s v="CPC"/>
    <s v="'5743814314753417"/>
    <n v="20260610"/>
    <s v="E20260610138512"/>
    <s v="   "/>
    <n v="5.85"/>
  </r>
  <r>
    <x v="170"/>
    <n v="202606"/>
    <n v="51"/>
    <n v="1085442"/>
    <s v="'03814314  "/>
    <s v="'03814314  "/>
    <s v="CPC"/>
    <s v="'5743814314753417"/>
    <n v="20260610"/>
    <s v="E20260610138512"/>
    <s v="   "/>
    <n v="5.85"/>
  </r>
  <r>
    <x v="171"/>
    <n v="202606"/>
    <n v="51"/>
    <n v="1085442"/>
    <s v="'03814314  "/>
    <s v="'03814314  "/>
    <s v="ENV"/>
    <s v="'                "/>
    <n v="20260610"/>
    <s v="E20260610138513"/>
    <s v="J18"/>
    <n v="2.6"/>
  </r>
  <r>
    <x v="171"/>
    <n v="202606"/>
    <n v="51"/>
    <n v="1085442"/>
    <s v="'03814314  "/>
    <s v="'03814314  "/>
    <s v="COL"/>
    <s v="'8343814314753339"/>
    <n v="20260610"/>
    <s v="E20260610138513"/>
    <s v="J18"/>
    <n v="2.6"/>
  </r>
  <r>
    <x v="171"/>
    <n v="202606"/>
    <n v="51"/>
    <n v="1085442"/>
    <s v="'03814314  "/>
    <s v="'03814314  "/>
    <s v="CPC"/>
    <s v="'8343814314753339"/>
    <n v="20260610"/>
    <s v="E20260610138513"/>
    <s v="   "/>
    <n v="2.6"/>
  </r>
  <r>
    <x v="172"/>
    <n v="202606"/>
    <n v="51"/>
    <n v="1085442"/>
    <s v="'03814314  "/>
    <s v="'03814314  "/>
    <s v="ENV"/>
    <s v="'                "/>
    <n v="20260610"/>
    <s v="E20260610138514"/>
    <s v="J18"/>
    <n v="17.7"/>
  </r>
  <r>
    <x v="172"/>
    <n v="202606"/>
    <n v="51"/>
    <n v="1085442"/>
    <s v="'03814314  "/>
    <s v="'03814314  "/>
    <s v="COL"/>
    <s v="'3743814314753347"/>
    <n v="20260610"/>
    <s v="E20260610138514"/>
    <s v="J18"/>
    <n v="17.7"/>
  </r>
  <r>
    <x v="172"/>
    <n v="202606"/>
    <n v="51"/>
    <n v="1085442"/>
    <s v="'03814314  "/>
    <s v="'03814314  "/>
    <s v="CPC"/>
    <s v="'3743814314753347"/>
    <n v="20260610"/>
    <s v="E20260610138514"/>
    <s v="   "/>
    <n v="17.7"/>
  </r>
  <r>
    <x v="173"/>
    <n v="202606"/>
    <n v="51"/>
    <n v="1085442"/>
    <s v="'03814314  "/>
    <s v="'03814314  "/>
    <s v="ENV"/>
    <s v="'                "/>
    <n v="20260610"/>
    <s v="E20260610138515"/>
    <s v="J18"/>
    <n v="31.2"/>
  </r>
  <r>
    <x v="173"/>
    <n v="202606"/>
    <n v="51"/>
    <n v="1085442"/>
    <s v="'03814314  "/>
    <s v="'03814314  "/>
    <s v="COL"/>
    <s v="'7143814314753351"/>
    <n v="20260610"/>
    <s v="E20260610138515"/>
    <s v="J18"/>
    <n v="16.3"/>
  </r>
  <r>
    <x v="173"/>
    <n v="202606"/>
    <n v="51"/>
    <n v="1085442"/>
    <s v="'03814314  "/>
    <s v="'03814314  "/>
    <s v="CPC"/>
    <s v="'7143814314753351"/>
    <n v="20260610"/>
    <s v="E20260610138515"/>
    <s v="   "/>
    <n v="16.3"/>
  </r>
  <r>
    <x v="173"/>
    <n v="202606"/>
    <n v="51"/>
    <n v="1085442"/>
    <s v="'03814314  "/>
    <s v="'03814314  "/>
    <s v="COL"/>
    <s v="'7143814314753368"/>
    <n v="20260610"/>
    <s v="E20260610138515"/>
    <s v="J18"/>
    <n v="14.9"/>
  </r>
  <r>
    <x v="173"/>
    <n v="202606"/>
    <n v="51"/>
    <n v="1085442"/>
    <s v="'03814314  "/>
    <s v="'03814314  "/>
    <s v="CPC"/>
    <s v="'7143814314753368"/>
    <n v="20260610"/>
    <s v="E20260610138515"/>
    <s v="   "/>
    <n v="14.9"/>
  </r>
  <r>
    <x v="173"/>
    <n v="202606"/>
    <n v="51"/>
    <n v="1085442"/>
    <s v="'03814314  "/>
    <s v="'03814314  "/>
    <s v="CPC"/>
    <s v="'7143814314753368"/>
    <n v="20260610"/>
    <s v="E20260610138515"/>
    <s v="   "/>
    <n v="14.9"/>
  </r>
  <r>
    <x v="174"/>
    <n v="202606"/>
    <n v="51"/>
    <n v="1085442"/>
    <s v="'03814314  "/>
    <s v="'03814314  "/>
    <s v="ENV"/>
    <s v="'                "/>
    <n v="20260610"/>
    <s v="E20260610138516"/>
    <s v="J18"/>
    <n v="1.17"/>
  </r>
  <r>
    <x v="174"/>
    <n v="202606"/>
    <n v="51"/>
    <n v="1085442"/>
    <s v="'03814314  "/>
    <s v="'03814314  "/>
    <s v="COL"/>
    <s v="'3343814314753377"/>
    <n v="20260610"/>
    <s v="E20260610138516"/>
    <s v="J18"/>
    <n v="1.17"/>
  </r>
  <r>
    <x v="174"/>
    <n v="202606"/>
    <n v="51"/>
    <n v="1085442"/>
    <s v="'03814314  "/>
    <s v="'03814314  "/>
    <s v="CPC"/>
    <s v="'3343814314753377"/>
    <n v="20260610"/>
    <s v="E20260610138516"/>
    <s v="   "/>
    <n v="1.17"/>
  </r>
  <r>
    <x v="175"/>
    <n v="202606"/>
    <n v="51"/>
    <n v="1085442"/>
    <s v="'03814314  "/>
    <s v="'03814314  "/>
    <s v="ENV"/>
    <s v="'                "/>
    <n v="20260610"/>
    <s v="E20260610138517"/>
    <s v="J18"/>
    <n v="35.58"/>
  </r>
  <r>
    <x v="175"/>
    <n v="202606"/>
    <n v="51"/>
    <n v="1085442"/>
    <s v="'03814314  "/>
    <s v="'03814314  "/>
    <s v="COL"/>
    <s v="'5943814314753428"/>
    <n v="20260610"/>
    <s v="E20260610138517"/>
    <s v="J18"/>
    <n v="18.04"/>
  </r>
  <r>
    <x v="175"/>
    <n v="202606"/>
    <n v="51"/>
    <n v="1085442"/>
    <s v="'03814314  "/>
    <s v="'03814314  "/>
    <s v="CPC"/>
    <s v="'5943814314753428"/>
    <n v="20260610"/>
    <s v="E20260610138517"/>
    <s v="   "/>
    <n v="18.04"/>
  </r>
  <r>
    <x v="175"/>
    <n v="202606"/>
    <n v="51"/>
    <n v="1085442"/>
    <s v="'03814314  "/>
    <s v="'03814314  "/>
    <s v="COL"/>
    <s v="'5943814314753434"/>
    <n v="20260610"/>
    <s v="E20260610138517"/>
    <s v="J18"/>
    <n v="17.54"/>
  </r>
  <r>
    <x v="175"/>
    <n v="202606"/>
    <n v="51"/>
    <n v="1085442"/>
    <s v="'03814314  "/>
    <s v="'03814314  "/>
    <s v="CPC"/>
    <s v="'5943814314753434"/>
    <n v="20260610"/>
    <s v="E20260610138517"/>
    <s v="   "/>
    <n v="17.54"/>
  </r>
  <r>
    <x v="175"/>
    <n v="202606"/>
    <n v="51"/>
    <n v="1085442"/>
    <s v="'03814314  "/>
    <s v="'03814314  "/>
    <s v="CPC"/>
    <s v="'5943814314753434"/>
    <n v="20260610"/>
    <s v="E20260610138517"/>
    <s v="   "/>
    <n v="17.54"/>
  </r>
  <r>
    <x v="176"/>
    <n v="202606"/>
    <n v="51"/>
    <n v="1085442"/>
    <s v="'03814314  "/>
    <s v="'03814314  "/>
    <s v="ENV"/>
    <s v="'                "/>
    <n v="20260611"/>
    <s v="E20260611132699"/>
    <s v="J18"/>
    <n v="1"/>
  </r>
  <r>
    <x v="176"/>
    <n v="202606"/>
    <n v="51"/>
    <n v="1085442"/>
    <s v="'03814314  "/>
    <s v="'03814314  "/>
    <s v="COL"/>
    <s v="'2183814314003137"/>
    <n v="20260611"/>
    <s v="E20260611132699"/>
    <s v="J18"/>
    <n v="1"/>
  </r>
  <r>
    <x v="176"/>
    <n v="202606"/>
    <n v="51"/>
    <n v="1085442"/>
    <s v="'03814314  "/>
    <s v="'03814314  "/>
    <s v="CPC"/>
    <s v="'2183814314003137"/>
    <n v="20260611"/>
    <s v="E20260611132699"/>
    <s v="   "/>
    <n v="1"/>
  </r>
  <r>
    <x v="177"/>
    <n v="202606"/>
    <n v="51"/>
    <n v="1085442"/>
    <s v="'03814314  "/>
    <s v="'03814314  "/>
    <s v="ENV"/>
    <s v="'                "/>
    <n v="20260611"/>
    <s v="E20260611132700"/>
    <s v="J18"/>
    <n v="13.5"/>
  </r>
  <r>
    <x v="177"/>
    <n v="202606"/>
    <n v="51"/>
    <n v="1085442"/>
    <s v="'03814314  "/>
    <s v="'03814314  "/>
    <s v="COL"/>
    <s v="'2183814314003114"/>
    <n v="20260611"/>
    <s v="E20260611132700"/>
    <s v="J18"/>
    <n v="4.5999999999999996"/>
  </r>
  <r>
    <x v="177"/>
    <n v="202606"/>
    <n v="51"/>
    <n v="1085442"/>
    <s v="'03814314  "/>
    <s v="'03814314  "/>
    <s v="CPC"/>
    <s v="'2183814314003114"/>
    <n v="20260611"/>
    <s v="E20260611132700"/>
    <s v="   "/>
    <n v="4.5999999999999996"/>
  </r>
  <r>
    <x v="177"/>
    <n v="202606"/>
    <n v="51"/>
    <n v="1085442"/>
    <s v="'03814314  "/>
    <s v="'03814314  "/>
    <s v="COL"/>
    <s v="'2183814314003125"/>
    <n v="20260611"/>
    <s v="E20260611132700"/>
    <s v="J18"/>
    <n v="8.9"/>
  </r>
  <r>
    <x v="177"/>
    <n v="202606"/>
    <n v="51"/>
    <n v="1085442"/>
    <s v="'03814314  "/>
    <s v="'03814314  "/>
    <s v="CPC"/>
    <s v="'2183814314003125"/>
    <n v="20260611"/>
    <s v="E20260611132700"/>
    <s v="   "/>
    <n v="8.9"/>
  </r>
  <r>
    <x v="177"/>
    <n v="202606"/>
    <n v="51"/>
    <n v="1085442"/>
    <s v="'03814314  "/>
    <s v="'03814314  "/>
    <s v="CPC"/>
    <s v="'2183814314003125"/>
    <n v="20260611"/>
    <s v="E20260611132700"/>
    <s v="   "/>
    <n v="8.9"/>
  </r>
  <r>
    <x v="178"/>
    <n v="202606"/>
    <n v="51"/>
    <n v="1085442"/>
    <s v="'03814314  "/>
    <s v="'03814314  "/>
    <s v="ENV"/>
    <s v="'                "/>
    <n v="20260611"/>
    <s v="E20260611132703"/>
    <s v="J18"/>
    <n v="9.6999999999999993"/>
  </r>
  <r>
    <x v="178"/>
    <n v="202606"/>
    <n v="51"/>
    <n v="1085442"/>
    <s v="'03814314  "/>
    <s v="'03814314  "/>
    <s v="COL"/>
    <s v="'0643814314753602"/>
    <n v="20260611"/>
    <s v="E20260611132703"/>
    <s v="J18"/>
    <n v="9.6999999999999993"/>
  </r>
  <r>
    <x v="178"/>
    <n v="202606"/>
    <n v="51"/>
    <n v="1085442"/>
    <s v="'03814314  "/>
    <s v="'03814314  "/>
    <s v="CPC"/>
    <s v="'0643814314753602"/>
    <n v="20260611"/>
    <s v="E20260611132703"/>
    <s v="   "/>
    <n v="9.6999999999999993"/>
  </r>
  <r>
    <x v="179"/>
    <n v="202606"/>
    <n v="51"/>
    <n v="1085442"/>
    <s v="'03814314  "/>
    <s v="'03814314  "/>
    <s v="ENV"/>
    <s v="'                "/>
    <n v="20260611"/>
    <s v="E20260611132704"/>
    <s v="J18"/>
    <n v="35.58"/>
  </r>
  <r>
    <x v="179"/>
    <n v="202606"/>
    <n v="51"/>
    <n v="1085442"/>
    <s v="'03814314  "/>
    <s v="'03814314  "/>
    <s v="COL"/>
    <s v="'5943814314753785"/>
    <n v="20260611"/>
    <s v="E20260611132704"/>
    <s v="J18"/>
    <n v="18.04"/>
  </r>
  <r>
    <x v="179"/>
    <n v="202606"/>
    <n v="51"/>
    <n v="1085442"/>
    <s v="'03814314  "/>
    <s v="'03814314  "/>
    <s v="CPC"/>
    <s v="'5943814314753785"/>
    <n v="20260611"/>
    <s v="E20260611132704"/>
    <s v="   "/>
    <n v="18.04"/>
  </r>
  <r>
    <x v="179"/>
    <n v="202606"/>
    <n v="51"/>
    <n v="1085442"/>
    <s v="'03814314  "/>
    <s v="'03814314  "/>
    <s v="COL"/>
    <s v="'5943814314753797"/>
    <n v="20260611"/>
    <s v="E20260611132704"/>
    <s v="J18"/>
    <n v="17.54"/>
  </r>
  <r>
    <x v="179"/>
    <n v="202606"/>
    <n v="51"/>
    <n v="1085442"/>
    <s v="'03814314  "/>
    <s v="'03814314  "/>
    <s v="CPC"/>
    <s v="'5943814314753797"/>
    <n v="20260611"/>
    <s v="E20260611132704"/>
    <s v="   "/>
    <n v="17.54"/>
  </r>
  <r>
    <x v="179"/>
    <n v="202606"/>
    <n v="51"/>
    <n v="1085442"/>
    <s v="'03814314  "/>
    <s v="'03814314  "/>
    <s v="CPC"/>
    <s v="'5943814314753797"/>
    <n v="20260611"/>
    <s v="E20260611132704"/>
    <s v="   "/>
    <n v="17.54"/>
  </r>
  <r>
    <x v="180"/>
    <n v="202606"/>
    <n v="51"/>
    <n v="1085442"/>
    <s v="'03814314  "/>
    <s v="'03814314  "/>
    <s v="ENV"/>
    <s v="'                "/>
    <n v="20260611"/>
    <s v="E20260611132705"/>
    <s v="J18"/>
    <n v="23.89"/>
  </r>
  <r>
    <x v="180"/>
    <n v="202606"/>
    <n v="51"/>
    <n v="1085442"/>
    <s v="'03814314  "/>
    <s v="'03814314  "/>
    <s v="COL"/>
    <s v="'7643814314753456"/>
    <n v="20260611"/>
    <s v="E20260611132705"/>
    <s v="J18"/>
    <n v="18.04"/>
  </r>
  <r>
    <x v="180"/>
    <n v="202606"/>
    <n v="51"/>
    <n v="1085442"/>
    <s v="'03814314  "/>
    <s v="'03814314  "/>
    <s v="CPC"/>
    <s v="'7643814314753456"/>
    <n v="20260611"/>
    <s v="E20260611132705"/>
    <s v="   "/>
    <n v="18.04"/>
  </r>
  <r>
    <x v="180"/>
    <n v="202606"/>
    <n v="51"/>
    <n v="1085442"/>
    <s v="'03814314  "/>
    <s v="'03814314  "/>
    <s v="COL"/>
    <s v="'7643814314753462"/>
    <n v="20260611"/>
    <s v="E20260611132705"/>
    <s v="J18"/>
    <n v="5.85"/>
  </r>
  <r>
    <x v="180"/>
    <n v="202606"/>
    <n v="51"/>
    <n v="1085442"/>
    <s v="'03814314  "/>
    <s v="'03814314  "/>
    <s v="CPC"/>
    <s v="'7643814314753462"/>
    <n v="20260611"/>
    <s v="E20260611132705"/>
    <s v="   "/>
    <n v="5.85"/>
  </r>
  <r>
    <x v="180"/>
    <n v="202606"/>
    <n v="51"/>
    <n v="1085442"/>
    <s v="'03814314  "/>
    <s v="'03814314  "/>
    <s v="CPC"/>
    <s v="'7643814314753462"/>
    <n v="20260611"/>
    <s v="E20260611132705"/>
    <s v="   "/>
    <n v="5.85"/>
  </r>
  <r>
    <x v="181"/>
    <n v="202606"/>
    <n v="51"/>
    <n v="1085442"/>
    <s v="'03814314  "/>
    <s v="'03814314  "/>
    <s v="ENV"/>
    <s v="'                "/>
    <n v="20260611"/>
    <s v="E20260611132706"/>
    <s v="J18"/>
    <n v="15.9"/>
  </r>
  <r>
    <x v="181"/>
    <n v="202606"/>
    <n v="51"/>
    <n v="1085442"/>
    <s v="'03814314  "/>
    <s v="'03814314  "/>
    <s v="COL"/>
    <s v="'7824030009802893"/>
    <n v="20260611"/>
    <s v="E20260611132706"/>
    <s v="J18"/>
    <n v="15.9"/>
  </r>
  <r>
    <x v="181"/>
    <n v="202606"/>
    <n v="51"/>
    <n v="1085442"/>
    <s v="'03814314  "/>
    <s v="'03814314  "/>
    <s v="CPC"/>
    <s v="'7824030009802893"/>
    <n v="20260611"/>
    <s v="E20260611132706"/>
    <s v="   "/>
    <n v="15.9"/>
  </r>
  <r>
    <x v="182"/>
    <n v="202606"/>
    <n v="51"/>
    <n v="1085442"/>
    <s v="'03814314  "/>
    <s v="'03814314  "/>
    <s v="ENV"/>
    <s v="'                "/>
    <n v="20260611"/>
    <s v="E20260611132708"/>
    <s v="J18"/>
    <n v="3.84"/>
  </r>
  <r>
    <x v="182"/>
    <n v="202606"/>
    <n v="51"/>
    <n v="1085442"/>
    <s v="'03814314  "/>
    <s v="'03814314  "/>
    <s v="COL"/>
    <s v="'5943814314753486"/>
    <n v="20260611"/>
    <s v="E20260611132708"/>
    <s v="J18"/>
    <n v="3.84"/>
  </r>
  <r>
    <x v="182"/>
    <n v="202606"/>
    <n v="51"/>
    <n v="1085442"/>
    <s v="'03814314  "/>
    <s v="'03814314  "/>
    <s v="CPC"/>
    <s v="'5943814314753486"/>
    <n v="20260611"/>
    <s v="E20260611132708"/>
    <s v="   "/>
    <n v="3.84"/>
  </r>
  <r>
    <x v="183"/>
    <n v="202606"/>
    <n v="51"/>
    <n v="1085442"/>
    <s v="'03814314  "/>
    <s v="'03814314  "/>
    <s v="ENV"/>
    <s v="'                "/>
    <n v="20260611"/>
    <s v="E20260611132709"/>
    <s v="J18"/>
    <n v="49.63"/>
  </r>
  <r>
    <x v="183"/>
    <n v="202606"/>
    <n v="51"/>
    <n v="1085442"/>
    <s v="'03814314  "/>
    <s v="'03814314  "/>
    <s v="COL"/>
    <s v="'7743814314753758"/>
    <n v="20260611"/>
    <s v="E20260611132709"/>
    <s v="J18"/>
    <n v="17.2"/>
  </r>
  <r>
    <x v="183"/>
    <n v="202606"/>
    <n v="51"/>
    <n v="1085442"/>
    <s v="'03814314  "/>
    <s v="'03814314  "/>
    <s v="CPC"/>
    <s v="'7743814314753758"/>
    <n v="20260611"/>
    <s v="E20260611132709"/>
    <s v="   "/>
    <n v="17.2"/>
  </r>
  <r>
    <x v="183"/>
    <n v="202606"/>
    <n v="51"/>
    <n v="1085442"/>
    <s v="'03814314  "/>
    <s v="'03814314  "/>
    <s v="COL"/>
    <s v="'7743814314753764"/>
    <n v="20260611"/>
    <s v="E20260611132709"/>
    <s v="J18"/>
    <n v="17.399999999999999"/>
  </r>
  <r>
    <x v="183"/>
    <n v="202606"/>
    <n v="51"/>
    <n v="1085442"/>
    <s v="'03814314  "/>
    <s v="'03814314  "/>
    <s v="CPC"/>
    <s v="'7743814314753764"/>
    <n v="20260611"/>
    <s v="E20260611132709"/>
    <s v="   "/>
    <n v="17.399999999999999"/>
  </r>
  <r>
    <x v="183"/>
    <n v="202606"/>
    <n v="51"/>
    <n v="1085442"/>
    <s v="'03814314  "/>
    <s v="'03814314  "/>
    <s v="CPC"/>
    <s v="'7743814314753764"/>
    <n v="20260611"/>
    <s v="E20260611132709"/>
    <s v="   "/>
    <n v="17.399999999999999"/>
  </r>
  <r>
    <x v="183"/>
    <n v="202606"/>
    <n v="51"/>
    <n v="1085442"/>
    <s v="'03814314  "/>
    <s v="'03814314  "/>
    <s v="COL"/>
    <s v="'7743814314753775"/>
    <n v="20260611"/>
    <s v="E20260611132709"/>
    <s v="J18"/>
    <n v="15.03"/>
  </r>
  <r>
    <x v="183"/>
    <n v="202606"/>
    <n v="51"/>
    <n v="1085442"/>
    <s v="'03814314  "/>
    <s v="'03814314  "/>
    <s v="CPC"/>
    <s v="'7743814314753775"/>
    <n v="20260611"/>
    <s v="E20260611132709"/>
    <s v="   "/>
    <n v="15.03"/>
  </r>
  <r>
    <x v="183"/>
    <n v="202606"/>
    <n v="51"/>
    <n v="1085442"/>
    <s v="'03814314  "/>
    <s v="'03814314  "/>
    <s v="CPC"/>
    <s v="'7743814314753775"/>
    <n v="20260611"/>
    <s v="E20260611132709"/>
    <s v="   "/>
    <n v="15.03"/>
  </r>
  <r>
    <x v="184"/>
    <n v="202606"/>
    <n v="51"/>
    <n v="1085442"/>
    <s v="'03814314  "/>
    <s v="'03814314  "/>
    <s v="ENV"/>
    <s v="'                "/>
    <n v="20260611"/>
    <s v="E20260611132710"/>
    <s v="J18"/>
    <n v="5.2"/>
  </r>
  <r>
    <x v="184"/>
    <n v="202606"/>
    <n v="51"/>
    <n v="1085442"/>
    <s v="'03814314  "/>
    <s v="'03814314  "/>
    <s v="COL"/>
    <s v="'5043814314753715"/>
    <n v="20260611"/>
    <s v="E20260611132710"/>
    <s v="J18"/>
    <n v="5.2"/>
  </r>
  <r>
    <x v="184"/>
    <n v="202606"/>
    <n v="51"/>
    <n v="1085442"/>
    <s v="'03814314  "/>
    <s v="'03814314  "/>
    <s v="CPC"/>
    <s v="'5043814314753715"/>
    <n v="20260611"/>
    <s v="E20260611132710"/>
    <s v="   "/>
    <n v="5.2"/>
  </r>
  <r>
    <x v="185"/>
    <n v="202606"/>
    <n v="51"/>
    <n v="1085442"/>
    <s v="'03814314  "/>
    <s v="'03814314  "/>
    <s v="ENV"/>
    <s v="'                "/>
    <n v="20260611"/>
    <s v="E20260611132711"/>
    <s v="J18"/>
    <n v="4.01"/>
  </r>
  <r>
    <x v="185"/>
    <n v="202606"/>
    <n v="51"/>
    <n v="1085442"/>
    <s v="'03814314  "/>
    <s v="'03814314  "/>
    <s v="COL"/>
    <s v="'7643814314753681"/>
    <n v="20260611"/>
    <s v="E20260611132711"/>
    <s v="J18"/>
    <n v="4.01"/>
  </r>
  <r>
    <x v="185"/>
    <n v="202606"/>
    <n v="51"/>
    <n v="1085442"/>
    <s v="'03814314  "/>
    <s v="'03814314  "/>
    <s v="CPC"/>
    <s v="'7643814314753681"/>
    <n v="20260611"/>
    <s v="E20260611132711"/>
    <s v="   "/>
    <n v="4.01"/>
  </r>
  <r>
    <x v="186"/>
    <n v="202606"/>
    <n v="51"/>
    <n v="1085442"/>
    <s v="'03814314  "/>
    <s v="'03814314  "/>
    <s v="ENV"/>
    <s v="'                "/>
    <n v="20260611"/>
    <s v="E20260611132712"/>
    <s v="J18"/>
    <n v="42.4"/>
  </r>
  <r>
    <x v="186"/>
    <n v="202606"/>
    <n v="51"/>
    <n v="1085442"/>
    <s v="'03814314  "/>
    <s v="'03814314  "/>
    <s v="COL"/>
    <s v="'8543814314753805"/>
    <n v="20260611"/>
    <s v="E20260611132712"/>
    <s v="J18"/>
    <n v="7.4"/>
  </r>
  <r>
    <x v="186"/>
    <n v="202606"/>
    <n v="51"/>
    <n v="1085442"/>
    <s v="'03814314  "/>
    <s v="'03814314  "/>
    <s v="CPC"/>
    <s v="'8543814314753805"/>
    <n v="20260611"/>
    <s v="E20260611132712"/>
    <s v="   "/>
    <n v="7.4"/>
  </r>
  <r>
    <x v="186"/>
    <n v="202606"/>
    <n v="51"/>
    <n v="1085442"/>
    <s v="'03814314  "/>
    <s v="'03814314  "/>
    <s v="COL"/>
    <s v="'8543814314753811"/>
    <n v="20260611"/>
    <s v="E20260611132712"/>
    <s v="J18"/>
    <n v="17.600000000000001"/>
  </r>
  <r>
    <x v="186"/>
    <n v="202606"/>
    <n v="51"/>
    <n v="1085442"/>
    <s v="'03814314  "/>
    <s v="'03814314  "/>
    <s v="CPC"/>
    <s v="'8543814314753811"/>
    <n v="20260611"/>
    <s v="E20260611132712"/>
    <s v="   "/>
    <n v="17.600000000000001"/>
  </r>
  <r>
    <x v="186"/>
    <n v="202606"/>
    <n v="51"/>
    <n v="1085442"/>
    <s v="'03814314  "/>
    <s v="'03814314  "/>
    <s v="CPC"/>
    <s v="'8543814314753811"/>
    <n v="20260611"/>
    <s v="E20260611132712"/>
    <s v="   "/>
    <n v="17.600000000000001"/>
  </r>
  <r>
    <x v="186"/>
    <n v="202606"/>
    <n v="51"/>
    <n v="1085442"/>
    <s v="'03814314  "/>
    <s v="'03814314  "/>
    <s v="COL"/>
    <s v="'8543814314753828"/>
    <n v="20260611"/>
    <s v="E20260611132712"/>
    <s v="J18"/>
    <n v="17.399999999999999"/>
  </r>
  <r>
    <x v="186"/>
    <n v="202606"/>
    <n v="51"/>
    <n v="1085442"/>
    <s v="'03814314  "/>
    <s v="'03814314  "/>
    <s v="CPC"/>
    <s v="'8543814314753828"/>
    <n v="20260611"/>
    <s v="E20260611132712"/>
    <s v="   "/>
    <n v="17.399999999999999"/>
  </r>
  <r>
    <x v="186"/>
    <n v="202606"/>
    <n v="51"/>
    <n v="1085442"/>
    <s v="'03814314  "/>
    <s v="'03814314  "/>
    <s v="CPC"/>
    <s v="'8543814314753828"/>
    <n v="20260611"/>
    <s v="E20260611132712"/>
    <s v="   "/>
    <n v="17.399999999999999"/>
  </r>
  <r>
    <x v="187"/>
    <n v="202606"/>
    <n v="51"/>
    <n v="1085442"/>
    <s v="'03814314  "/>
    <s v="'03814314  "/>
    <s v="ENV"/>
    <s v="'                "/>
    <n v="20260611"/>
    <s v="E20260611132713"/>
    <s v="J18"/>
    <n v="23.6"/>
  </r>
  <r>
    <x v="187"/>
    <n v="202606"/>
    <n v="51"/>
    <n v="1085442"/>
    <s v="'03814314  "/>
    <s v="'03814314  "/>
    <s v="COL"/>
    <s v="'1743814314753645"/>
    <n v="20260611"/>
    <s v="E20260611132713"/>
    <s v="J18"/>
    <n v="11.7"/>
  </r>
  <r>
    <x v="187"/>
    <n v="202606"/>
    <n v="51"/>
    <n v="1085442"/>
    <s v="'03814314  "/>
    <s v="'03814314  "/>
    <s v="CPC"/>
    <s v="'1743814314753645"/>
    <n v="20260611"/>
    <s v="E20260611132713"/>
    <s v="   "/>
    <n v="11.7"/>
  </r>
  <r>
    <x v="187"/>
    <n v="202606"/>
    <n v="51"/>
    <n v="1085442"/>
    <s v="'03814314  "/>
    <s v="'03814314  "/>
    <s v="COL"/>
    <s v="'1743814314753657"/>
    <n v="20260611"/>
    <s v="E20260611132713"/>
    <s v="J18"/>
    <n v="11.9"/>
  </r>
  <r>
    <x v="187"/>
    <n v="202606"/>
    <n v="51"/>
    <n v="1085442"/>
    <s v="'03814314  "/>
    <s v="'03814314  "/>
    <s v="CPC"/>
    <s v="'1743814314753657"/>
    <n v="20260611"/>
    <s v="E20260611132713"/>
    <s v="   "/>
    <n v="11.9"/>
  </r>
  <r>
    <x v="187"/>
    <n v="202606"/>
    <n v="51"/>
    <n v="1085442"/>
    <s v="'03814314  "/>
    <s v="'03814314  "/>
    <s v="CPC"/>
    <s v="'1743814314753657"/>
    <n v="20260611"/>
    <s v="E20260611132713"/>
    <s v="   "/>
    <n v="11.9"/>
  </r>
  <r>
    <x v="188"/>
    <n v="202606"/>
    <n v="51"/>
    <n v="1085442"/>
    <s v="'03814314  "/>
    <s v="'03814314  "/>
    <s v="ENV"/>
    <s v="'                "/>
    <n v="20260611"/>
    <s v="E20260611132714"/>
    <s v="J18"/>
    <n v="3.6"/>
  </r>
  <r>
    <x v="188"/>
    <n v="202606"/>
    <n v="51"/>
    <n v="1085442"/>
    <s v="'03814314  "/>
    <s v="'03814314  "/>
    <s v="COL"/>
    <s v="'8343814314753443"/>
    <n v="20260611"/>
    <s v="E20260611132714"/>
    <s v="J18"/>
    <n v="3.6"/>
  </r>
  <r>
    <x v="188"/>
    <n v="202606"/>
    <n v="51"/>
    <n v="1085442"/>
    <s v="'03814314  "/>
    <s v="'03814314  "/>
    <s v="CPC"/>
    <s v="'8343814314753443"/>
    <n v="20260611"/>
    <s v="E20260611132714"/>
    <s v="   "/>
    <n v="3.6"/>
  </r>
  <r>
    <x v="189"/>
    <n v="202606"/>
    <n v="51"/>
    <n v="1085442"/>
    <s v="'03814314  "/>
    <s v="'03814314  "/>
    <s v="ENV"/>
    <s v="'                "/>
    <n v="20260611"/>
    <s v="E20260611132715"/>
    <s v="J18"/>
    <n v="2.9"/>
  </r>
  <r>
    <x v="189"/>
    <n v="202606"/>
    <n v="51"/>
    <n v="1085442"/>
    <s v="'03814314  "/>
    <s v="'03814314  "/>
    <s v="COL"/>
    <s v="'7543814314753701"/>
    <n v="20260611"/>
    <s v="E20260611132715"/>
    <s v="J18"/>
    <n v="2.9"/>
  </r>
  <r>
    <x v="189"/>
    <n v="202606"/>
    <n v="51"/>
    <n v="1085442"/>
    <s v="'03814314  "/>
    <s v="'03814314  "/>
    <s v="CPC"/>
    <s v="'7543814314753701"/>
    <n v="20260611"/>
    <s v="E20260611132715"/>
    <s v="   "/>
    <n v="2.9"/>
  </r>
  <r>
    <x v="190"/>
    <n v="202606"/>
    <n v="51"/>
    <n v="1085442"/>
    <s v="'03814314  "/>
    <s v="'03814314  "/>
    <s v="ENV"/>
    <s v="'                "/>
    <n v="20260611"/>
    <s v="E20260611132716"/>
    <s v="J18"/>
    <n v="81.760000000000005"/>
  </r>
  <r>
    <x v="190"/>
    <n v="202606"/>
    <n v="51"/>
    <n v="1085442"/>
    <s v="'03814314  "/>
    <s v="'03814314  "/>
    <s v="COL"/>
    <s v="'9343814314753495"/>
    <n v="20260611"/>
    <s v="E20260611132716"/>
    <s v="J18"/>
    <n v="12.02"/>
  </r>
  <r>
    <x v="190"/>
    <n v="202606"/>
    <n v="51"/>
    <n v="1085442"/>
    <s v="'03814314  "/>
    <s v="'03814314  "/>
    <s v="CPC"/>
    <s v="'9343814314753495"/>
    <n v="20260611"/>
    <s v="E20260611132716"/>
    <s v="   "/>
    <n v="12.02"/>
  </r>
  <r>
    <x v="190"/>
    <n v="202606"/>
    <n v="51"/>
    <n v="1085442"/>
    <s v="'03814314  "/>
    <s v="'03814314  "/>
    <s v="COL"/>
    <s v="'9343814314753501"/>
    <n v="20260611"/>
    <s v="E20260611132716"/>
    <s v="J18"/>
    <n v="17.3"/>
  </r>
  <r>
    <x v="190"/>
    <n v="202606"/>
    <n v="51"/>
    <n v="1085442"/>
    <s v="'03814314  "/>
    <s v="'03814314  "/>
    <s v="CPC"/>
    <s v="'9343814314753501"/>
    <n v="20260611"/>
    <s v="E20260611132716"/>
    <s v="   "/>
    <n v="17.3"/>
  </r>
  <r>
    <x v="190"/>
    <n v="202606"/>
    <n v="51"/>
    <n v="1085442"/>
    <s v="'03814314  "/>
    <s v="'03814314  "/>
    <s v="CPC"/>
    <s v="'9343814314753501"/>
    <n v="20260611"/>
    <s v="E20260611132716"/>
    <s v="   "/>
    <n v="17.3"/>
  </r>
  <r>
    <x v="190"/>
    <n v="202606"/>
    <n v="51"/>
    <n v="1085442"/>
    <s v="'03814314  "/>
    <s v="'03814314  "/>
    <s v="COL"/>
    <s v="'9343814314753518"/>
    <n v="20260611"/>
    <s v="E20260611132716"/>
    <s v="J18"/>
    <n v="17.2"/>
  </r>
  <r>
    <x v="190"/>
    <n v="202606"/>
    <n v="51"/>
    <n v="1085442"/>
    <s v="'03814314  "/>
    <s v="'03814314  "/>
    <s v="CPC"/>
    <s v="'9343814314753518"/>
    <n v="20260611"/>
    <s v="E20260611132716"/>
    <s v="   "/>
    <n v="17.2"/>
  </r>
  <r>
    <x v="190"/>
    <n v="202606"/>
    <n v="51"/>
    <n v="1085442"/>
    <s v="'03814314  "/>
    <s v="'03814314  "/>
    <s v="CPC"/>
    <s v="'9343814314753518"/>
    <n v="20260611"/>
    <s v="E20260611132716"/>
    <s v="   "/>
    <n v="17.2"/>
  </r>
  <r>
    <x v="190"/>
    <n v="202606"/>
    <n v="51"/>
    <n v="1085442"/>
    <s v="'03814314  "/>
    <s v="'03814314  "/>
    <s v="COL"/>
    <s v="'9343814314753524"/>
    <n v="20260611"/>
    <s v="E20260611132716"/>
    <s v="J18"/>
    <n v="18.04"/>
  </r>
  <r>
    <x v="190"/>
    <n v="202606"/>
    <n v="51"/>
    <n v="1085442"/>
    <s v="'03814314  "/>
    <s v="'03814314  "/>
    <s v="CPC"/>
    <s v="'9343814314753524"/>
    <n v="20260611"/>
    <s v="E20260611132716"/>
    <s v="   "/>
    <n v="18.04"/>
  </r>
  <r>
    <x v="190"/>
    <n v="202606"/>
    <n v="51"/>
    <n v="1085442"/>
    <s v="'03814314  "/>
    <s v="'03814314  "/>
    <s v="CPC"/>
    <s v="'9343814314753524"/>
    <n v="20260611"/>
    <s v="E20260611132716"/>
    <s v="   "/>
    <n v="18.04"/>
  </r>
  <r>
    <x v="190"/>
    <n v="202606"/>
    <n v="51"/>
    <n v="1085442"/>
    <s v="'03814314  "/>
    <s v="'03814314  "/>
    <s v="COL"/>
    <s v="'9343814314753535"/>
    <n v="20260611"/>
    <s v="E20260611132716"/>
    <s v="J18"/>
    <n v="17.2"/>
  </r>
  <r>
    <x v="190"/>
    <n v="202606"/>
    <n v="51"/>
    <n v="1085442"/>
    <s v="'03814314  "/>
    <s v="'03814314  "/>
    <s v="CPC"/>
    <s v="'9343814314753535"/>
    <n v="20260611"/>
    <s v="E20260611132716"/>
    <s v="   "/>
    <n v="17.2"/>
  </r>
  <r>
    <x v="190"/>
    <n v="202606"/>
    <n v="51"/>
    <n v="1085442"/>
    <s v="'03814314  "/>
    <s v="'03814314  "/>
    <s v="CPC"/>
    <s v="'9343814314753535"/>
    <n v="20260611"/>
    <s v="E20260611132716"/>
    <s v="   "/>
    <n v="17.2"/>
  </r>
  <r>
    <x v="191"/>
    <n v="202606"/>
    <n v="51"/>
    <n v="1085442"/>
    <s v="'03814314  "/>
    <s v="'03814314  "/>
    <s v="ENV"/>
    <s v="'                "/>
    <n v="20260611"/>
    <s v="E20260611132717"/>
    <s v="J18"/>
    <n v="2.9"/>
  </r>
  <r>
    <x v="191"/>
    <n v="202606"/>
    <n v="51"/>
    <n v="1085442"/>
    <s v="'03814314  "/>
    <s v="'03814314  "/>
    <s v="COL"/>
    <s v="'7143814314753691"/>
    <n v="20260611"/>
    <s v="E20260611132717"/>
    <s v="J18"/>
    <n v="2.9"/>
  </r>
  <r>
    <x v="191"/>
    <n v="202606"/>
    <n v="51"/>
    <n v="1085442"/>
    <s v="'03814314  "/>
    <s v="'03814314  "/>
    <s v="CPC"/>
    <s v="'7143814314753691"/>
    <n v="20260611"/>
    <s v="E20260611132717"/>
    <s v="   "/>
    <n v="2.9"/>
  </r>
  <r>
    <x v="192"/>
    <n v="202606"/>
    <n v="51"/>
    <n v="1085442"/>
    <s v="'03814314  "/>
    <s v="'03814314  "/>
    <s v="ENV"/>
    <s v="'                "/>
    <n v="20260611"/>
    <s v="E20260611132718"/>
    <s v="J18"/>
    <n v="18.100000000000001"/>
  </r>
  <r>
    <x v="192"/>
    <n v="202606"/>
    <n v="51"/>
    <n v="1085442"/>
    <s v="'03814314  "/>
    <s v="'03814314  "/>
    <s v="COL"/>
    <s v="'7343814314753638"/>
    <n v="20260611"/>
    <s v="E20260611132718"/>
    <s v="J18"/>
    <n v="18.100000000000001"/>
  </r>
  <r>
    <x v="192"/>
    <n v="202606"/>
    <n v="51"/>
    <n v="1085442"/>
    <s v="'03814314  "/>
    <s v="'03814314  "/>
    <s v="CPC"/>
    <s v="'7343814314753638"/>
    <n v="20260611"/>
    <s v="E20260611132718"/>
    <s v="   "/>
    <n v="18.100000000000001"/>
  </r>
  <r>
    <x v="193"/>
    <n v="202606"/>
    <n v="51"/>
    <n v="1085442"/>
    <s v="'03814314  "/>
    <s v="'03814314  "/>
    <s v="ENV"/>
    <s v="'                "/>
    <n v="20260611"/>
    <s v="E20260611132719"/>
    <s v="J18"/>
    <n v="29.6"/>
  </r>
  <r>
    <x v="193"/>
    <n v="202606"/>
    <n v="51"/>
    <n v="1085442"/>
    <s v="'03814314  "/>
    <s v="'03814314  "/>
    <s v="COL"/>
    <s v="'7143814314753587"/>
    <n v="20260611"/>
    <s v="E20260611132719"/>
    <s v="J18"/>
    <n v="16.8"/>
  </r>
  <r>
    <x v="193"/>
    <n v="202606"/>
    <n v="51"/>
    <n v="1085442"/>
    <s v="'03814314  "/>
    <s v="'03814314  "/>
    <s v="CPC"/>
    <s v="'7143814314753587"/>
    <n v="20260611"/>
    <s v="E20260611132719"/>
    <s v="   "/>
    <n v="16.8"/>
  </r>
  <r>
    <x v="193"/>
    <n v="202606"/>
    <n v="51"/>
    <n v="1085442"/>
    <s v="'03814314  "/>
    <s v="'03814314  "/>
    <s v="COL"/>
    <s v="'7143814314753593"/>
    <n v="20260611"/>
    <s v="E20260611132719"/>
    <s v="J18"/>
    <n v="12.8"/>
  </r>
  <r>
    <x v="193"/>
    <n v="202606"/>
    <n v="51"/>
    <n v="1085442"/>
    <s v="'03814314  "/>
    <s v="'03814314  "/>
    <s v="CPC"/>
    <s v="'7143814314753593"/>
    <n v="20260611"/>
    <s v="E20260611132719"/>
    <s v="   "/>
    <n v="12.8"/>
  </r>
  <r>
    <x v="193"/>
    <n v="202606"/>
    <n v="51"/>
    <n v="1085442"/>
    <s v="'03814314  "/>
    <s v="'03814314  "/>
    <s v="CPC"/>
    <s v="'7143814314753593"/>
    <n v="20260611"/>
    <s v="E20260611132719"/>
    <s v="   "/>
    <n v="12.8"/>
  </r>
  <r>
    <x v="194"/>
    <n v="202606"/>
    <n v="51"/>
    <n v="1085442"/>
    <s v="'03814314  "/>
    <s v="'03814314  "/>
    <s v="ENV"/>
    <s v="'                "/>
    <n v="20260611"/>
    <s v="E20260611132720"/>
    <s v="J18"/>
    <n v="30.24"/>
  </r>
  <r>
    <x v="194"/>
    <n v="202606"/>
    <n v="51"/>
    <n v="1085442"/>
    <s v="'03814314  "/>
    <s v="'03814314  "/>
    <s v="COL"/>
    <s v="'3843814314753724"/>
    <n v="20260611"/>
    <s v="E20260611132720"/>
    <s v="J18"/>
    <n v="17.54"/>
  </r>
  <r>
    <x v="194"/>
    <n v="202606"/>
    <n v="51"/>
    <n v="1085442"/>
    <s v="'03814314  "/>
    <s v="'03814314  "/>
    <s v="CPC"/>
    <s v="'3843814314753724"/>
    <n v="20260611"/>
    <s v="E20260611132720"/>
    <s v="   "/>
    <n v="17.54"/>
  </r>
  <r>
    <x v="194"/>
    <n v="202606"/>
    <n v="51"/>
    <n v="1085442"/>
    <s v="'03814314  "/>
    <s v="'03814314  "/>
    <s v="COL"/>
    <s v="'3843814314753735"/>
    <n v="20260611"/>
    <s v="E20260611132720"/>
    <s v="J18"/>
    <n v="12.7"/>
  </r>
  <r>
    <x v="194"/>
    <n v="202606"/>
    <n v="51"/>
    <n v="1085442"/>
    <s v="'03814314  "/>
    <s v="'03814314  "/>
    <s v="CPC"/>
    <s v="'3843814314753735"/>
    <n v="20260611"/>
    <s v="E20260611132720"/>
    <s v="   "/>
    <n v="12.7"/>
  </r>
  <r>
    <x v="194"/>
    <n v="202606"/>
    <n v="51"/>
    <n v="1085442"/>
    <s v="'03814314  "/>
    <s v="'03814314  "/>
    <s v="CPC"/>
    <s v="'3843814314753735"/>
    <n v="20260611"/>
    <s v="E20260611132720"/>
    <s v="   "/>
    <n v="12.7"/>
  </r>
  <r>
    <x v="195"/>
    <n v="202606"/>
    <n v="51"/>
    <n v="1085442"/>
    <s v="'03814314  "/>
    <s v="'03814314  "/>
    <s v="ENV"/>
    <s v="'                "/>
    <n v="20260611"/>
    <s v="E20260611132721"/>
    <s v="J18"/>
    <n v="17.899999999999999"/>
  </r>
  <r>
    <x v="195"/>
    <n v="202606"/>
    <n v="51"/>
    <n v="1085442"/>
    <s v="'03814314  "/>
    <s v="'03814314  "/>
    <s v="COL"/>
    <s v="'0743814314753616"/>
    <n v="20260611"/>
    <s v="E20260611132721"/>
    <s v="J18"/>
    <n v="8.3000000000000007"/>
  </r>
  <r>
    <x v="195"/>
    <n v="202606"/>
    <n v="51"/>
    <n v="1085442"/>
    <s v="'03814314  "/>
    <s v="'03814314  "/>
    <s v="CPC"/>
    <s v="'0743814314753616"/>
    <n v="20260611"/>
    <s v="E20260611132721"/>
    <s v="   "/>
    <n v="8.3000000000000007"/>
  </r>
  <r>
    <x v="195"/>
    <n v="202606"/>
    <n v="51"/>
    <n v="1085442"/>
    <s v="'03814314  "/>
    <s v="'03814314  "/>
    <s v="COL"/>
    <s v="'0743814314753622"/>
    <n v="20260611"/>
    <s v="E20260611132721"/>
    <s v="J18"/>
    <n v="9.6"/>
  </r>
  <r>
    <x v="195"/>
    <n v="202606"/>
    <n v="51"/>
    <n v="1085442"/>
    <s v="'03814314  "/>
    <s v="'03814314  "/>
    <s v="CPC"/>
    <s v="'0743814314753622"/>
    <n v="20260611"/>
    <s v="E20260611132721"/>
    <s v="   "/>
    <n v="9.6"/>
  </r>
  <r>
    <x v="195"/>
    <n v="202606"/>
    <n v="51"/>
    <n v="1085442"/>
    <s v="'03814314  "/>
    <s v="'03814314  "/>
    <s v="CPC"/>
    <s v="'0743814314753622"/>
    <n v="20260611"/>
    <s v="E20260611132721"/>
    <s v="   "/>
    <n v="9.6"/>
  </r>
  <r>
    <x v="196"/>
    <n v="202606"/>
    <n v="51"/>
    <n v="1085442"/>
    <s v="'03814314  "/>
    <s v="'03814314  "/>
    <s v="ENV"/>
    <s v="'                "/>
    <n v="20260611"/>
    <s v="E20260611132722"/>
    <s v="J18"/>
    <n v="4.5"/>
  </r>
  <r>
    <x v="196"/>
    <n v="202606"/>
    <n v="51"/>
    <n v="1085442"/>
    <s v="'03814314  "/>
    <s v="'03814314  "/>
    <s v="COL"/>
    <s v="'7543814314753471"/>
    <n v="20260611"/>
    <s v="E20260611132722"/>
    <s v="J18"/>
    <n v="4.5"/>
  </r>
  <r>
    <x v="196"/>
    <n v="202606"/>
    <n v="51"/>
    <n v="1085442"/>
    <s v="'03814314  "/>
    <s v="'03814314  "/>
    <s v="CPC"/>
    <s v="'7543814314753471"/>
    <n v="20260611"/>
    <s v="E20260611132722"/>
    <s v="   "/>
    <n v="4.5"/>
  </r>
  <r>
    <x v="197"/>
    <n v="202606"/>
    <n v="51"/>
    <n v="1085442"/>
    <s v="'03814314  "/>
    <s v="'03814314  "/>
    <s v="ENV"/>
    <s v="'                "/>
    <n v="20260611"/>
    <s v="E20260611209679"/>
    <s v="J13"/>
    <n v="5.85"/>
  </r>
  <r>
    <x v="197"/>
    <n v="202606"/>
    <n v="51"/>
    <n v="1085442"/>
    <s v="'03814314  "/>
    <s v="'03814314  "/>
    <s v="COL"/>
    <s v="'3543814314753745"/>
    <n v="20260611"/>
    <s v="E20260611209679"/>
    <s v="J13"/>
    <n v="5.85"/>
  </r>
  <r>
    <x v="197"/>
    <n v="202606"/>
    <n v="51"/>
    <n v="1085442"/>
    <s v="'03814314  "/>
    <s v="'03814314  "/>
    <s v="CPC"/>
    <s v="'3543814314753745"/>
    <n v="20260611"/>
    <s v="E20260611209679"/>
    <s v="   "/>
    <n v="5.85"/>
  </r>
  <r>
    <x v="197"/>
    <n v="202606"/>
    <n v="51"/>
    <n v="1085442"/>
    <s v="'03814314  "/>
    <s v="'03814314  "/>
    <s v="CPC"/>
    <s v="'3543814314753745"/>
    <n v="20260611"/>
    <s v="E20260611209679"/>
    <s v="   "/>
    <n v="5.85"/>
  </r>
  <r>
    <x v="198"/>
    <n v="202606"/>
    <n v="51"/>
    <n v="1085442"/>
    <s v="'03814314  "/>
    <s v="'03814314  "/>
    <s v="ENV"/>
    <s v="'                "/>
    <n v="20260611"/>
    <s v="E20260611211995"/>
    <s v="J18"/>
    <n v="18"/>
  </r>
  <r>
    <x v="198"/>
    <n v="202606"/>
    <n v="51"/>
    <n v="1085442"/>
    <s v="'03814314  "/>
    <s v="'03814314  "/>
    <s v="COL"/>
    <s v="'1843814314753838"/>
    <n v="20260611"/>
    <s v="E20260611211995"/>
    <s v="J18"/>
    <n v="8.9"/>
  </r>
  <r>
    <x v="198"/>
    <n v="202606"/>
    <n v="51"/>
    <n v="1085442"/>
    <s v="'03814314  "/>
    <s v="'03814314  "/>
    <s v="CPC"/>
    <s v="'1843814314753838"/>
    <n v="20260611"/>
    <s v="E20260611211995"/>
    <s v="   "/>
    <n v="8.9"/>
  </r>
  <r>
    <x v="198"/>
    <n v="202606"/>
    <n v="51"/>
    <n v="1085442"/>
    <s v="'03814314  "/>
    <s v="'03814314  "/>
    <s v="COL"/>
    <s v="'1843814314753844"/>
    <n v="20260611"/>
    <s v="E20260611211995"/>
    <s v="J18"/>
    <n v="9.1"/>
  </r>
  <r>
    <x v="198"/>
    <n v="202606"/>
    <n v="51"/>
    <n v="1085442"/>
    <s v="'03814314  "/>
    <s v="'03814314  "/>
    <s v="CPC"/>
    <s v="'1843814314753844"/>
    <n v="20260611"/>
    <s v="E20260611211995"/>
    <s v="   "/>
    <n v="9.1"/>
  </r>
  <r>
    <x v="198"/>
    <n v="202606"/>
    <n v="51"/>
    <n v="1085442"/>
    <s v="'03814314  "/>
    <s v="'03814314  "/>
    <s v="CPC"/>
    <s v="'1843814314753844"/>
    <n v="20260611"/>
    <s v="E20260611211995"/>
    <s v="   "/>
    <n v="9.1"/>
  </r>
  <r>
    <x v="199"/>
    <n v="202606"/>
    <n v="51"/>
    <n v="1085442"/>
    <s v="'03814314  "/>
    <s v="'03814314  "/>
    <s v="ENV"/>
    <s v="'                "/>
    <n v="20260612"/>
    <s v="E20260612292179"/>
    <s v="J18"/>
    <n v="3.2"/>
  </r>
  <r>
    <x v="199"/>
    <n v="202606"/>
    <n v="51"/>
    <n v="1085442"/>
    <s v="'03814314  "/>
    <s v="'03814314  "/>
    <s v="COL"/>
    <s v="'7843814314753899"/>
    <n v="20260612"/>
    <s v="E20260612292179"/>
    <s v="J18"/>
    <n v="3.2"/>
  </r>
  <r>
    <x v="199"/>
    <n v="202606"/>
    <n v="51"/>
    <n v="1085442"/>
    <s v="'03814314  "/>
    <s v="'03814314  "/>
    <s v="CPC"/>
    <s v="'7843814314753899"/>
    <n v="20260612"/>
    <s v="E20260612292179"/>
    <s v="   "/>
    <n v="3.2"/>
  </r>
  <r>
    <x v="200"/>
    <n v="202606"/>
    <n v="51"/>
    <n v="1085442"/>
    <s v="'03814314  "/>
    <s v="'03814314  "/>
    <s v="ENV"/>
    <s v="'                "/>
    <n v="20260612"/>
    <s v="E20260612292180"/>
    <s v="J18"/>
    <n v="4.2"/>
  </r>
  <r>
    <x v="200"/>
    <n v="202606"/>
    <n v="51"/>
    <n v="1085442"/>
    <s v="'03814314  "/>
    <s v="'03814314  "/>
    <s v="CPE"/>
    <s v="'                "/>
    <n v="20260612"/>
    <s v="E20260612292180"/>
    <s v="   "/>
    <n v="0"/>
  </r>
  <r>
    <x v="200"/>
    <n v="202606"/>
    <n v="51"/>
    <n v="1085442"/>
    <s v="'03814314  "/>
    <s v="'03814314  "/>
    <s v="COL"/>
    <s v="'1843814314753855"/>
    <n v="20260612"/>
    <s v="E20260612292180"/>
    <s v="J18"/>
    <n v="4.2"/>
  </r>
  <r>
    <x v="200"/>
    <n v="202606"/>
    <n v="51"/>
    <n v="1085442"/>
    <s v="'03814314  "/>
    <s v="'03814314  "/>
    <s v="CPC"/>
    <s v="'1843814314753855"/>
    <n v="20260612"/>
    <s v="E20260612292180"/>
    <s v="   "/>
    <n v="4.2"/>
  </r>
  <r>
    <x v="201"/>
    <n v="202606"/>
    <n v="51"/>
    <n v="1085442"/>
    <s v="'03814314  "/>
    <s v="'03814314  "/>
    <s v="ENV"/>
    <s v="'                "/>
    <n v="20260612"/>
    <s v="E20260612292181"/>
    <s v="J18"/>
    <n v="4.01"/>
  </r>
  <r>
    <x v="201"/>
    <n v="202606"/>
    <n v="51"/>
    <n v="1085442"/>
    <s v="'03814314  "/>
    <s v="'03814314  "/>
    <s v="COL"/>
    <s v="'4243814314753876"/>
    <n v="20260612"/>
    <s v="E20260612292181"/>
    <s v="J18"/>
    <n v="4.01"/>
  </r>
  <r>
    <x v="201"/>
    <n v="202606"/>
    <n v="51"/>
    <n v="1085442"/>
    <s v="'03814314  "/>
    <s v="'03814314  "/>
    <s v="CPC"/>
    <s v="'4243814314753876"/>
    <n v="20260612"/>
    <s v="E20260612292181"/>
    <s v="   "/>
    <n v="4.01"/>
  </r>
  <r>
    <x v="202"/>
    <n v="202606"/>
    <n v="51"/>
    <n v="1085442"/>
    <s v="'03814314  "/>
    <s v="'03814314  "/>
    <s v="ENV"/>
    <s v="'                "/>
    <n v="20260612"/>
    <s v="E20260612292183"/>
    <s v="J18"/>
    <n v="18.399999999999999"/>
  </r>
  <r>
    <x v="202"/>
    <n v="202606"/>
    <n v="51"/>
    <n v="1085442"/>
    <s v="'03814314  "/>
    <s v="'03814314  "/>
    <s v="COL"/>
    <s v="'3843814314753908"/>
    <n v="20260612"/>
    <s v="E20260612292183"/>
    <s v="J18"/>
    <n v="18.399999999999999"/>
  </r>
  <r>
    <x v="202"/>
    <n v="202606"/>
    <n v="51"/>
    <n v="1085442"/>
    <s v="'03814314  "/>
    <s v="'03814314  "/>
    <s v="CPC"/>
    <s v="'3843814314753908"/>
    <n v="20260612"/>
    <s v="E20260612292183"/>
    <s v="   "/>
    <n v="18.399999999999999"/>
  </r>
  <r>
    <x v="203"/>
    <n v="202606"/>
    <n v="51"/>
    <n v="1085442"/>
    <s v="'03814314  "/>
    <s v="'03814314  "/>
    <s v="ENV"/>
    <s v="'                "/>
    <n v="20260612"/>
    <s v="E20260612292184"/>
    <s v="J18"/>
    <n v="16.899999999999999"/>
  </r>
  <r>
    <x v="203"/>
    <n v="202606"/>
    <n v="51"/>
    <n v="1085442"/>
    <s v="'03814314  "/>
    <s v="'03814314  "/>
    <s v="COL"/>
    <s v="'6843814314753915"/>
    <n v="20260612"/>
    <s v="E20260612292184"/>
    <s v="J18"/>
    <n v="7.3"/>
  </r>
  <r>
    <x v="203"/>
    <n v="202606"/>
    <n v="51"/>
    <n v="1085442"/>
    <s v="'03814314  "/>
    <s v="'03814314  "/>
    <s v="CPC"/>
    <s v="'6843814314753915"/>
    <n v="20260612"/>
    <s v="E20260612292184"/>
    <s v="   "/>
    <n v="7.3"/>
  </r>
  <r>
    <x v="203"/>
    <n v="202606"/>
    <n v="51"/>
    <n v="1085442"/>
    <s v="'03814314  "/>
    <s v="'03814314  "/>
    <s v="COL"/>
    <s v="'6843814314753927"/>
    <n v="20260612"/>
    <s v="E20260612292184"/>
    <s v="J18"/>
    <n v="9.6"/>
  </r>
  <r>
    <x v="203"/>
    <n v="202606"/>
    <n v="51"/>
    <n v="1085442"/>
    <s v="'03814314  "/>
    <s v="'03814314  "/>
    <s v="CPC"/>
    <s v="'6843814314753927"/>
    <n v="20260612"/>
    <s v="E20260612292184"/>
    <s v="   "/>
    <n v="9.6"/>
  </r>
  <r>
    <x v="203"/>
    <n v="202606"/>
    <n v="51"/>
    <n v="1085442"/>
    <s v="'03814314  "/>
    <s v="'03814314  "/>
    <s v="CPC"/>
    <s v="'6843814314753927"/>
    <n v="20260612"/>
    <s v="E20260612292184"/>
    <s v="   "/>
    <n v="9.6"/>
  </r>
  <r>
    <x v="204"/>
    <n v="202606"/>
    <n v="51"/>
    <n v="1085442"/>
    <s v="'03814314  "/>
    <s v="'03814314  "/>
    <s v="ENV"/>
    <s v="'                "/>
    <n v="20260612"/>
    <s v="E20260612356780"/>
    <s v="J18"/>
    <n v="37.74"/>
  </r>
  <r>
    <x v="204"/>
    <n v="202606"/>
    <n v="51"/>
    <n v="1085442"/>
    <s v="'03814314  "/>
    <s v="'03814314  "/>
    <s v="COL"/>
    <s v="'5943814314753941"/>
    <n v="20260612"/>
    <s v="E20260612356780"/>
    <s v="J18"/>
    <n v="2"/>
  </r>
  <r>
    <x v="204"/>
    <n v="202606"/>
    <n v="51"/>
    <n v="1085442"/>
    <s v="'03814314  "/>
    <s v="'03814314  "/>
    <s v="CPC"/>
    <s v="'5943814314753941"/>
    <n v="20260612"/>
    <s v="E20260612356780"/>
    <s v="   "/>
    <n v="2"/>
  </r>
  <r>
    <x v="204"/>
    <n v="202606"/>
    <n v="51"/>
    <n v="1085442"/>
    <s v="'03814314  "/>
    <s v="'03814314  "/>
    <s v="COL"/>
    <s v="'5943814314753958"/>
    <n v="20260612"/>
    <s v="E20260612356780"/>
    <s v="J18"/>
    <n v="17.7"/>
  </r>
  <r>
    <x v="204"/>
    <n v="202606"/>
    <n v="51"/>
    <n v="1085442"/>
    <s v="'03814314  "/>
    <s v="'03814314  "/>
    <s v="CPC"/>
    <s v="'5943814314753958"/>
    <n v="20260612"/>
    <s v="E20260612356780"/>
    <s v="   "/>
    <n v="17.7"/>
  </r>
  <r>
    <x v="204"/>
    <n v="202606"/>
    <n v="51"/>
    <n v="1085442"/>
    <s v="'03814314  "/>
    <s v="'03814314  "/>
    <s v="CPC"/>
    <s v="'5943814314753958"/>
    <n v="20260612"/>
    <s v="E20260612356780"/>
    <s v="   "/>
    <n v="17.7"/>
  </r>
  <r>
    <x v="204"/>
    <n v="202606"/>
    <n v="51"/>
    <n v="1085442"/>
    <s v="'03814314  "/>
    <s v="'03814314  "/>
    <s v="COL"/>
    <s v="'5943814314753964"/>
    <n v="20260612"/>
    <s v="E20260612356780"/>
    <s v="J18"/>
    <n v="18.04"/>
  </r>
  <r>
    <x v="204"/>
    <n v="202606"/>
    <n v="51"/>
    <n v="1085442"/>
    <s v="'03814314  "/>
    <s v="'03814314  "/>
    <s v="CPC"/>
    <s v="'5943814314753964"/>
    <n v="20260612"/>
    <s v="E20260612356780"/>
    <s v="   "/>
    <n v="18.04"/>
  </r>
  <r>
    <x v="204"/>
    <n v="202606"/>
    <n v="51"/>
    <n v="1085442"/>
    <s v="'03814314  "/>
    <s v="'03814314  "/>
    <s v="CPC"/>
    <s v="'5943814314753964"/>
    <n v="20260612"/>
    <s v="E20260612356780"/>
    <s v="   "/>
    <n v="18.04"/>
  </r>
  <r>
    <x v="205"/>
    <n v="202606"/>
    <n v="51"/>
    <n v="1085442"/>
    <s v="'03814314  "/>
    <s v="'03814314  "/>
    <s v="ENV"/>
    <s v="'                "/>
    <n v="20260612"/>
    <s v="E20260612365665"/>
    <s v="J18"/>
    <n v="4.0999999999999996"/>
  </r>
  <r>
    <x v="205"/>
    <n v="202606"/>
    <n v="51"/>
    <n v="1085442"/>
    <s v="'03814314  "/>
    <s v="'03814314  "/>
    <s v="COL"/>
    <s v="'5943814314753889"/>
    <n v="20260612"/>
    <s v="E20260612365665"/>
    <s v="J18"/>
    <n v="4.0999999999999996"/>
  </r>
  <r>
    <x v="205"/>
    <n v="202606"/>
    <n v="51"/>
    <n v="1085442"/>
    <s v="'03814314  "/>
    <s v="'03814314  "/>
    <s v="CPC"/>
    <s v="'5943814314753889"/>
    <n v="20260612"/>
    <s v="E20260612365665"/>
    <s v="   "/>
    <n v="4.0999999999999996"/>
  </r>
  <r>
    <x v="206"/>
    <n v="202606"/>
    <n v="51"/>
    <n v="1085442"/>
    <s v="'03814314  "/>
    <s v="'03814314  "/>
    <s v="ENV"/>
    <s v="'                "/>
    <n v="20260615"/>
    <s v="E20260615003437"/>
    <s v="J18"/>
    <n v="26.3"/>
  </r>
  <r>
    <x v="206"/>
    <n v="202606"/>
    <n v="51"/>
    <n v="1085442"/>
    <s v="'03814314  "/>
    <s v="'03814314  "/>
    <s v="COL"/>
    <s v="'2943814314753663"/>
    <n v="20260615"/>
    <s v="E20260615003437"/>
    <s v="J18"/>
    <n v="12.5"/>
  </r>
  <r>
    <x v="206"/>
    <n v="202606"/>
    <n v="51"/>
    <n v="1085442"/>
    <s v="'03814314  "/>
    <s v="'03814314  "/>
    <s v="CPC"/>
    <s v="'2943814314753663"/>
    <n v="20260615"/>
    <s v="E20260615003437"/>
    <s v="   "/>
    <n v="12.5"/>
  </r>
  <r>
    <x v="206"/>
    <n v="202606"/>
    <n v="51"/>
    <n v="1085442"/>
    <s v="'03814314  "/>
    <s v="'03814314  "/>
    <s v="COL"/>
    <s v="'2943814314753670"/>
    <n v="20260615"/>
    <s v="E20260615003437"/>
    <s v="J18"/>
    <n v="13.8"/>
  </r>
  <r>
    <x v="206"/>
    <n v="202606"/>
    <n v="51"/>
    <n v="1085442"/>
    <s v="'03814314  "/>
    <s v="'03814314  "/>
    <s v="CPC"/>
    <s v="'2943814314753670"/>
    <n v="20260615"/>
    <s v="E20260615003437"/>
    <s v="   "/>
    <n v="13.8"/>
  </r>
  <r>
    <x v="206"/>
    <n v="202606"/>
    <n v="51"/>
    <n v="1085442"/>
    <s v="'03814314  "/>
    <s v="'03814314  "/>
    <s v="CPC"/>
    <s v="'2943814314753670"/>
    <n v="20260615"/>
    <s v="E20260615003437"/>
    <s v="   "/>
    <n v="13.8"/>
  </r>
  <r>
    <x v="207"/>
    <n v="202606"/>
    <n v="51"/>
    <n v="1085442"/>
    <s v="'03814314  "/>
    <s v="'03814314  "/>
    <s v="ENV"/>
    <s v="'                "/>
    <n v="20260615"/>
    <s v="E20260615132194"/>
    <s v="J18"/>
    <n v="0.9"/>
  </r>
  <r>
    <x v="207"/>
    <n v="202606"/>
    <n v="51"/>
    <n v="1085442"/>
    <s v="'03814314  "/>
    <s v="'03814314  "/>
    <s v="COL"/>
    <s v="'4943814314753981"/>
    <n v="20260615"/>
    <s v="E20260615132194"/>
    <s v="J18"/>
    <n v="0.9"/>
  </r>
  <r>
    <x v="207"/>
    <n v="202606"/>
    <n v="51"/>
    <n v="1085442"/>
    <s v="'03814314  "/>
    <s v="'03814314  "/>
    <s v="CPC"/>
    <s v="'4943814314753981"/>
    <n v="20260615"/>
    <s v="E20260615132194"/>
    <s v="   "/>
    <n v="0.9"/>
  </r>
  <r>
    <x v="208"/>
    <n v="202606"/>
    <n v="51"/>
    <n v="1085442"/>
    <s v="'03814314  "/>
    <s v="'03814314  "/>
    <s v="ENV"/>
    <s v="'                "/>
    <n v="20260615"/>
    <s v="E20260615132195"/>
    <s v="J18"/>
    <n v="6.3"/>
  </r>
  <r>
    <x v="208"/>
    <n v="202606"/>
    <n v="51"/>
    <n v="1085442"/>
    <s v="'03814314  "/>
    <s v="'03814314  "/>
    <s v="COL"/>
    <s v="'6943814314754014"/>
    <n v="20260615"/>
    <s v="E20260615132195"/>
    <s v="J18"/>
    <n v="6.3"/>
  </r>
  <r>
    <x v="208"/>
    <n v="202606"/>
    <n v="51"/>
    <n v="1085442"/>
    <s v="'03814314  "/>
    <s v="'03814314  "/>
    <s v="CPC"/>
    <s v="'6943814314754014"/>
    <n v="20260615"/>
    <s v="E20260615132195"/>
    <s v="   "/>
    <n v="6.3"/>
  </r>
  <r>
    <x v="209"/>
    <n v="202606"/>
    <n v="51"/>
    <n v="1085442"/>
    <s v="'03814314  "/>
    <s v="'03814314  "/>
    <s v="ENV"/>
    <s v="'                "/>
    <n v="20260615"/>
    <s v="E20260615132197"/>
    <s v="J18"/>
    <n v="3.6"/>
  </r>
  <r>
    <x v="209"/>
    <n v="202606"/>
    <n v="51"/>
    <n v="1085442"/>
    <s v="'03814314  "/>
    <s v="'03814314  "/>
    <s v="COL"/>
    <s v="'9443814314754050"/>
    <n v="20260615"/>
    <s v="E20260615132197"/>
    <s v="J18"/>
    <n v="3.6"/>
  </r>
  <r>
    <x v="209"/>
    <n v="202606"/>
    <n v="51"/>
    <n v="1085442"/>
    <s v="'03814314  "/>
    <s v="'03814314  "/>
    <s v="CPC"/>
    <s v="'9443814314754050"/>
    <n v="20260615"/>
    <s v="E20260615132197"/>
    <s v="   "/>
    <n v="3.6"/>
  </r>
  <r>
    <x v="210"/>
    <n v="202606"/>
    <n v="51"/>
    <n v="1085442"/>
    <s v="'03814314  "/>
    <s v="'03814314  "/>
    <s v="ENV"/>
    <s v="'                "/>
    <n v="20260615"/>
    <s v="E20260615132198"/>
    <s v="J18"/>
    <n v="2.9"/>
  </r>
  <r>
    <x v="210"/>
    <n v="202606"/>
    <n v="51"/>
    <n v="1085442"/>
    <s v="'03814314  "/>
    <s v="'03814314  "/>
    <s v="COL"/>
    <s v="'2943814314754006"/>
    <n v="20260615"/>
    <s v="E20260615132198"/>
    <s v="J18"/>
    <n v="2.9"/>
  </r>
  <r>
    <x v="210"/>
    <n v="202606"/>
    <n v="51"/>
    <n v="1085442"/>
    <s v="'03814314  "/>
    <s v="'03814314  "/>
    <s v="CPC"/>
    <s v="'2943814314754006"/>
    <n v="20260615"/>
    <s v="E20260615132198"/>
    <s v="   "/>
    <n v="2.9"/>
  </r>
  <r>
    <x v="211"/>
    <n v="202606"/>
    <n v="51"/>
    <n v="1085442"/>
    <s v="'03814314  "/>
    <s v="'03814314  "/>
    <s v="ENV"/>
    <s v="'                "/>
    <n v="20260615"/>
    <s v="E20260615132199"/>
    <s v="J18"/>
    <n v="0.5"/>
  </r>
  <r>
    <x v="211"/>
    <n v="202606"/>
    <n v="51"/>
    <n v="1085442"/>
    <s v="'03814314  "/>
    <s v="'03814314  "/>
    <s v="COL"/>
    <s v="'1643814314754067"/>
    <n v="20260615"/>
    <s v="E20260615132199"/>
    <s v="J18"/>
    <n v="0.5"/>
  </r>
  <r>
    <x v="211"/>
    <n v="202606"/>
    <n v="51"/>
    <n v="1085442"/>
    <s v="'03814314  "/>
    <s v="'03814314  "/>
    <s v="CPC"/>
    <s v="'1643814314754067"/>
    <n v="20260615"/>
    <s v="E20260615132199"/>
    <s v="   "/>
    <n v="0.5"/>
  </r>
  <r>
    <x v="212"/>
    <n v="202606"/>
    <n v="51"/>
    <n v="1085442"/>
    <s v="'03814314  "/>
    <s v="'03814314  "/>
    <s v="ENV"/>
    <s v="'                "/>
    <n v="20260615"/>
    <s v="E20260615132200"/>
    <s v="J18"/>
    <n v="3.6"/>
  </r>
  <r>
    <x v="212"/>
    <n v="202606"/>
    <n v="51"/>
    <n v="1085442"/>
    <s v="'03814314  "/>
    <s v="'03814314  "/>
    <s v="COL"/>
    <s v="'7543814314754125"/>
    <n v="20260615"/>
    <s v="E20260615132200"/>
    <s v="J18"/>
    <n v="3.6"/>
  </r>
  <r>
    <x v="212"/>
    <n v="202606"/>
    <n v="51"/>
    <n v="1085442"/>
    <s v="'03814314  "/>
    <s v="'03814314  "/>
    <s v="CPC"/>
    <s v="'7543814314754125"/>
    <n v="20260615"/>
    <s v="E20260615132200"/>
    <s v="   "/>
    <n v="3.6"/>
  </r>
  <r>
    <x v="213"/>
    <n v="202606"/>
    <n v="51"/>
    <n v="1085442"/>
    <s v="'03814314  "/>
    <s v="'03814314  "/>
    <s v="ENV"/>
    <s v="'                "/>
    <n v="20260615"/>
    <s v="E20260615132201"/>
    <s v="J18"/>
    <n v="3.8"/>
  </r>
  <r>
    <x v="213"/>
    <n v="202606"/>
    <n v="51"/>
    <n v="1085442"/>
    <s v="'03814314  "/>
    <s v="'03814314  "/>
    <s v="COL"/>
    <s v="'9243814314754095"/>
    <n v="20260615"/>
    <s v="E20260615132201"/>
    <s v="J18"/>
    <n v="3.8"/>
  </r>
  <r>
    <x v="213"/>
    <n v="202606"/>
    <n v="51"/>
    <n v="1085442"/>
    <s v="'03814314  "/>
    <s v="'03814314  "/>
    <s v="CPC"/>
    <s v="'9243814314754095"/>
    <n v="20260615"/>
    <s v="E20260615132201"/>
    <s v="   "/>
    <n v="3.8"/>
  </r>
  <r>
    <x v="214"/>
    <n v="202606"/>
    <n v="51"/>
    <n v="1085442"/>
    <s v="'03814314  "/>
    <s v="'03814314  "/>
    <s v="ENV"/>
    <s v="'                "/>
    <n v="20260615"/>
    <s v="E20260615132203"/>
    <s v="J18"/>
    <n v="3.6"/>
  </r>
  <r>
    <x v="214"/>
    <n v="202606"/>
    <n v="51"/>
    <n v="1085442"/>
    <s v="'03814314  "/>
    <s v="'03814314  "/>
    <s v="COL"/>
    <s v="'2243814314753938"/>
    <n v="20260615"/>
    <s v="E20260615132203"/>
    <s v="J18"/>
    <n v="3.6"/>
  </r>
  <r>
    <x v="214"/>
    <n v="202606"/>
    <n v="51"/>
    <n v="1085442"/>
    <s v="'03814314  "/>
    <s v="'03814314  "/>
    <s v="CPC"/>
    <s v="'2243814314753938"/>
    <n v="20260615"/>
    <s v="E20260615132203"/>
    <s v="   "/>
    <n v="3.6"/>
  </r>
  <r>
    <x v="215"/>
    <n v="202606"/>
    <n v="51"/>
    <n v="1085442"/>
    <s v="'03814314  "/>
    <s v="'03814314  "/>
    <s v="ENV"/>
    <s v="'                "/>
    <n v="20260615"/>
    <s v="E20260615132204"/>
    <s v="J18"/>
    <n v="2.9"/>
  </r>
  <r>
    <x v="215"/>
    <n v="202606"/>
    <n v="51"/>
    <n v="1085442"/>
    <s v="'03814314  "/>
    <s v="'03814314  "/>
    <s v="COL"/>
    <s v="'2243814314754028"/>
    <n v="20260615"/>
    <s v="E20260615132204"/>
    <s v="J18"/>
    <n v="2.9"/>
  </r>
  <r>
    <x v="215"/>
    <n v="202606"/>
    <n v="51"/>
    <n v="1085442"/>
    <s v="'03814314  "/>
    <s v="'03814314  "/>
    <s v="CPC"/>
    <s v="'2243814314754028"/>
    <n v="20260615"/>
    <s v="E20260615132204"/>
    <s v="   "/>
    <n v="2.9"/>
  </r>
  <r>
    <x v="216"/>
    <n v="202606"/>
    <n v="51"/>
    <n v="1085442"/>
    <s v="'03814314  "/>
    <s v="'03814314  "/>
    <s v="ENV"/>
    <s v="'                "/>
    <n v="20260615"/>
    <s v="E20260615132205"/>
    <s v="J18"/>
    <n v="2.9"/>
  </r>
  <r>
    <x v="216"/>
    <n v="202606"/>
    <n v="51"/>
    <n v="1085442"/>
    <s v="'03814314  "/>
    <s v="'03814314  "/>
    <s v="COL"/>
    <s v="'7543814314754119"/>
    <n v="20260615"/>
    <s v="E20260615132205"/>
    <s v="J18"/>
    <n v="2.9"/>
  </r>
  <r>
    <x v="216"/>
    <n v="202606"/>
    <n v="51"/>
    <n v="1085442"/>
    <s v="'03814314  "/>
    <s v="'03814314  "/>
    <s v="CPC"/>
    <s v="'7543814314754119"/>
    <n v="20260615"/>
    <s v="E20260615132205"/>
    <s v="   "/>
    <n v="2.9"/>
  </r>
  <r>
    <x v="217"/>
    <n v="202606"/>
    <n v="51"/>
    <n v="1085442"/>
    <s v="'03814314  "/>
    <s v="'03814314  "/>
    <s v="ENV"/>
    <s v="'                "/>
    <n v="20260615"/>
    <s v="E20260615132206"/>
    <s v="J18"/>
    <n v="17.37"/>
  </r>
  <r>
    <x v="217"/>
    <n v="202606"/>
    <n v="51"/>
    <n v="1085442"/>
    <s v="'03814314  "/>
    <s v="'03814314  "/>
    <s v="COL"/>
    <s v="'5943814314753993"/>
    <n v="20260615"/>
    <s v="E20260615132206"/>
    <s v="J18"/>
    <n v="17.37"/>
  </r>
  <r>
    <x v="217"/>
    <n v="202606"/>
    <n v="51"/>
    <n v="1085442"/>
    <s v="'03814314  "/>
    <s v="'03814314  "/>
    <s v="CPC"/>
    <s v="'5943814314753993"/>
    <n v="20260615"/>
    <s v="E20260615132206"/>
    <s v="   "/>
    <n v="17.37"/>
  </r>
  <r>
    <x v="218"/>
    <n v="202606"/>
    <n v="51"/>
    <n v="1085442"/>
    <s v="'03814314  "/>
    <s v="'03814314  "/>
    <s v="ENV"/>
    <s v="'                "/>
    <n v="20260615"/>
    <s v="E20260615132207"/>
    <s v="J18"/>
    <n v="4.01"/>
  </r>
  <r>
    <x v="218"/>
    <n v="202606"/>
    <n v="51"/>
    <n v="1085442"/>
    <s v="'03814314  "/>
    <s v="'03814314  "/>
    <s v="COL"/>
    <s v="'4443814314753864"/>
    <n v="20260615"/>
    <s v="E20260615132207"/>
    <s v="J18"/>
    <n v="4.01"/>
  </r>
  <r>
    <x v="218"/>
    <n v="202606"/>
    <n v="51"/>
    <n v="1085442"/>
    <s v="'03814314  "/>
    <s v="'03814314  "/>
    <s v="CPC"/>
    <s v="'4443814314753864"/>
    <n v="20260615"/>
    <s v="E20260615132207"/>
    <s v="   "/>
    <n v="4.01"/>
  </r>
  <r>
    <x v="219"/>
    <n v="202606"/>
    <n v="51"/>
    <n v="1085442"/>
    <s v="'03814314  "/>
    <s v="'03814314  "/>
    <s v="ENV"/>
    <s v="'                "/>
    <n v="20260615"/>
    <s v="E20260615132208"/>
    <s v="J18"/>
    <n v="3.6"/>
  </r>
  <r>
    <x v="219"/>
    <n v="202606"/>
    <n v="51"/>
    <n v="1085442"/>
    <s v="'03814314  "/>
    <s v="'03814314  "/>
    <s v="COL"/>
    <s v="'7543814314754079"/>
    <n v="20260615"/>
    <s v="E20260615132208"/>
    <s v="J18"/>
    <n v="3.6"/>
  </r>
  <r>
    <x v="219"/>
    <n v="202606"/>
    <n v="51"/>
    <n v="1085442"/>
    <s v="'03814314  "/>
    <s v="'03814314  "/>
    <s v="CPC"/>
    <s v="'7543814314754079"/>
    <n v="20260615"/>
    <s v="E20260615132208"/>
    <s v="   "/>
    <n v="3.6"/>
  </r>
  <r>
    <x v="220"/>
    <n v="202606"/>
    <n v="51"/>
    <n v="1085442"/>
    <s v="'03814314  "/>
    <s v="'03814314  "/>
    <s v="ENV"/>
    <s v="'                "/>
    <n v="20260615"/>
    <s v="E20260615132210"/>
    <s v="J18"/>
    <n v="4.3"/>
  </r>
  <r>
    <x v="220"/>
    <n v="202606"/>
    <n v="51"/>
    <n v="1085442"/>
    <s v="'03814314  "/>
    <s v="'03814314  "/>
    <s v="COL"/>
    <s v="'6943814314754043"/>
    <n v="20260615"/>
    <s v="E20260615132210"/>
    <s v="J18"/>
    <n v="4.3"/>
  </r>
  <r>
    <x v="220"/>
    <n v="202606"/>
    <n v="51"/>
    <n v="1085442"/>
    <s v="'03814314  "/>
    <s v="'03814314  "/>
    <s v="CPC"/>
    <s v="'6943814314754043"/>
    <n v="20260615"/>
    <s v="E20260615132210"/>
    <s v="   "/>
    <n v="4.3"/>
  </r>
  <r>
    <x v="221"/>
    <n v="202606"/>
    <n v="51"/>
    <n v="1085442"/>
    <s v="'03814314  "/>
    <s v="'03814314  "/>
    <s v="ENV"/>
    <s v="'                "/>
    <n v="20260615"/>
    <s v="E20260615132211"/>
    <s v="J18"/>
    <n v="4.7"/>
  </r>
  <r>
    <x v="221"/>
    <n v="202606"/>
    <n v="51"/>
    <n v="1085442"/>
    <s v="'03814314  "/>
    <s v="'03814314  "/>
    <s v="COL"/>
    <s v="'7543814314754085"/>
    <n v="20260615"/>
    <s v="E20260615132211"/>
    <s v="J18"/>
    <n v="4.7"/>
  </r>
  <r>
    <x v="221"/>
    <n v="202606"/>
    <n v="51"/>
    <n v="1085442"/>
    <s v="'03814314  "/>
    <s v="'03814314  "/>
    <s v="CPC"/>
    <s v="'7543814314754085"/>
    <n v="20260615"/>
    <s v="E20260615132211"/>
    <s v="   "/>
    <n v="4.7"/>
  </r>
  <r>
    <x v="222"/>
    <n v="202606"/>
    <n v="51"/>
    <n v="1085442"/>
    <s v="'03814314  "/>
    <s v="'03814314  "/>
    <s v="ENV"/>
    <s v="'                "/>
    <n v="20260615"/>
    <s v="E20260615132212"/>
    <s v="J18"/>
    <n v="0.5"/>
  </r>
  <r>
    <x v="222"/>
    <n v="202606"/>
    <n v="51"/>
    <n v="1085442"/>
    <s v="'03814314  "/>
    <s v="'03814314  "/>
    <s v="COL"/>
    <s v="'8543814314753978"/>
    <n v="20260615"/>
    <s v="E20260615132212"/>
    <s v="J18"/>
    <n v="0.5"/>
  </r>
  <r>
    <x v="222"/>
    <n v="202606"/>
    <n v="51"/>
    <n v="1085442"/>
    <s v="'03814314  "/>
    <s v="'03814314  "/>
    <s v="CPC"/>
    <s v="'8543814314753978"/>
    <n v="20260615"/>
    <s v="E20260615132212"/>
    <s v="   "/>
    <n v="0.5"/>
  </r>
  <r>
    <x v="223"/>
    <n v="202606"/>
    <n v="51"/>
    <n v="1085442"/>
    <s v="'03814314  "/>
    <s v="'03814314  "/>
    <s v="ENV"/>
    <s v="'                "/>
    <n v="20260615"/>
    <s v="E20260615132213"/>
    <s v="J18"/>
    <n v="3.6"/>
  </r>
  <r>
    <x v="223"/>
    <n v="202606"/>
    <n v="51"/>
    <n v="1085442"/>
    <s v="'03814314  "/>
    <s v="'03814314  "/>
    <s v="COL"/>
    <s v="'1943814314754109"/>
    <n v="20260615"/>
    <s v="E20260615132213"/>
    <s v="J18"/>
    <n v="3.6"/>
  </r>
  <r>
    <x v="223"/>
    <n v="202606"/>
    <n v="51"/>
    <n v="1085442"/>
    <s v="'03814314  "/>
    <s v="'03814314  "/>
    <s v="CPC"/>
    <s v="'1943814314754109"/>
    <n v="20260615"/>
    <s v="E20260615132213"/>
    <s v="   "/>
    <n v="3.6"/>
  </r>
  <r>
    <x v="224"/>
    <n v="202606"/>
    <n v="51"/>
    <n v="1085442"/>
    <s v="'03814314  "/>
    <s v="'03814314  "/>
    <s v="ENV"/>
    <s v="'                "/>
    <n v="20260615"/>
    <s v="E20260615213669"/>
    <s v="J18"/>
    <n v="2.9"/>
  </r>
  <r>
    <x v="224"/>
    <n v="202606"/>
    <n v="51"/>
    <n v="1085442"/>
    <s v="'03814314  "/>
    <s v="'03814314  "/>
    <s v="COL"/>
    <s v="'8143814314754030"/>
    <n v="20260615"/>
    <s v="E20260615213669"/>
    <s v="J18"/>
    <n v="2.9"/>
  </r>
  <r>
    <x v="224"/>
    <n v="202606"/>
    <n v="51"/>
    <n v="1085442"/>
    <s v="'03814314  "/>
    <s v="'03814314  "/>
    <s v="CPC"/>
    <s v="'8143814314754030"/>
    <n v="20260615"/>
    <s v="E20260615213669"/>
    <s v="   "/>
    <n v="2.9"/>
  </r>
  <r>
    <x v="225"/>
    <n v="202606"/>
    <n v="51"/>
    <n v="1085442"/>
    <s v="'03814314  "/>
    <s v="'03814314  "/>
    <s v="ENV"/>
    <s v="'                "/>
    <n v="20260616"/>
    <s v="E20260616145577"/>
    <s v="J18"/>
    <n v="4.5999999999999996"/>
  </r>
  <r>
    <x v="225"/>
    <n v="202606"/>
    <n v="51"/>
    <n v="1085442"/>
    <s v="'03814314  "/>
    <s v="'03814314  "/>
    <s v="COL"/>
    <s v="'7543814314754190"/>
    <n v="20260616"/>
    <s v="E20260616145577"/>
    <s v="J18"/>
    <n v="4.5999999999999996"/>
  </r>
  <r>
    <x v="225"/>
    <n v="202606"/>
    <n v="51"/>
    <n v="1085442"/>
    <s v="'03814314  "/>
    <s v="'03814314  "/>
    <s v="CPC"/>
    <s v="'7543814314754190"/>
    <n v="20260616"/>
    <s v="E20260616145577"/>
    <s v="   "/>
    <n v="4.5999999999999996"/>
  </r>
  <r>
    <x v="226"/>
    <n v="202606"/>
    <n v="51"/>
    <n v="1085442"/>
    <s v="'03814314  "/>
    <s v="'03814314  "/>
    <s v="ENV"/>
    <s v="'                "/>
    <n v="20260616"/>
    <s v="E20260616145578"/>
    <s v="J18"/>
    <n v="7.9"/>
  </r>
  <r>
    <x v="226"/>
    <n v="202606"/>
    <n v="51"/>
    <n v="1085442"/>
    <s v="'03814314  "/>
    <s v="'03814314  "/>
    <s v="COL"/>
    <s v="'8343814314754201"/>
    <n v="20260616"/>
    <s v="E20260616145578"/>
    <s v="J18"/>
    <n v="7.9"/>
  </r>
  <r>
    <x v="226"/>
    <n v="202606"/>
    <n v="51"/>
    <n v="1085442"/>
    <s v="'03814314  "/>
    <s v="'03814314  "/>
    <s v="CPC"/>
    <s v="'8343814314754201"/>
    <n v="20260616"/>
    <s v="E20260616145578"/>
    <s v="   "/>
    <n v="7.9"/>
  </r>
  <r>
    <x v="227"/>
    <n v="202606"/>
    <n v="51"/>
    <n v="1085442"/>
    <s v="'03814314  "/>
    <s v="'03814314  "/>
    <s v="ENV"/>
    <s v="'                "/>
    <n v="20260616"/>
    <s v="E20260616145579"/>
    <s v="J18"/>
    <n v="0.8"/>
  </r>
  <r>
    <x v="227"/>
    <n v="202606"/>
    <n v="51"/>
    <n v="1085442"/>
    <s v="'03814314  "/>
    <s v="'03814314  "/>
    <s v="COL"/>
    <s v="'7943814314754239"/>
    <n v="20260616"/>
    <s v="E20260616145579"/>
    <s v="J18"/>
    <n v="0.8"/>
  </r>
  <r>
    <x v="227"/>
    <n v="202606"/>
    <n v="51"/>
    <n v="1085442"/>
    <s v="'03814314  "/>
    <s v="'03814314  "/>
    <s v="CPC"/>
    <s v="'7943814314754239"/>
    <n v="20260616"/>
    <s v="E20260616145579"/>
    <s v="   "/>
    <n v="0.8"/>
  </r>
  <r>
    <x v="228"/>
    <n v="202606"/>
    <n v="51"/>
    <n v="1085442"/>
    <s v="'03814314  "/>
    <s v="'03814314  "/>
    <s v="ENV"/>
    <s v="'                "/>
    <n v="20260616"/>
    <s v="E20260616145580"/>
    <s v="J18"/>
    <n v="1.17"/>
  </r>
  <r>
    <x v="228"/>
    <n v="202606"/>
    <n v="51"/>
    <n v="1085442"/>
    <s v="'03814314  "/>
    <s v="'03814314  "/>
    <s v="COL"/>
    <s v="'6943814314754187"/>
    <n v="20260616"/>
    <s v="E20260616145580"/>
    <s v="J18"/>
    <n v="1.17"/>
  </r>
  <r>
    <x v="228"/>
    <n v="202606"/>
    <n v="51"/>
    <n v="1085442"/>
    <s v="'03814314  "/>
    <s v="'03814314  "/>
    <s v="CPC"/>
    <s v="'6943814314754187"/>
    <n v="20260616"/>
    <s v="E20260616145580"/>
    <s v="   "/>
    <n v="1.17"/>
  </r>
  <r>
    <x v="229"/>
    <n v="202606"/>
    <n v="51"/>
    <n v="1085442"/>
    <s v="'03814314  "/>
    <s v="'03814314  "/>
    <s v="ENV"/>
    <s v="'                "/>
    <n v="20260616"/>
    <s v="E20260616145582"/>
    <s v="J18"/>
    <n v="0.8"/>
  </r>
  <r>
    <x v="229"/>
    <n v="202606"/>
    <n v="51"/>
    <n v="1085442"/>
    <s v="'03814314  "/>
    <s v="'03814314  "/>
    <s v="COL"/>
    <s v="'0643814314754245"/>
    <n v="20260616"/>
    <s v="E20260616145582"/>
    <s v="J18"/>
    <n v="0.8"/>
  </r>
  <r>
    <x v="229"/>
    <n v="202606"/>
    <n v="51"/>
    <n v="1085442"/>
    <s v="'03814314  "/>
    <s v="'03814314  "/>
    <s v="CPC"/>
    <s v="'0643814314754245"/>
    <n v="20260616"/>
    <s v="E20260616145582"/>
    <s v="   "/>
    <n v="0.8"/>
  </r>
  <r>
    <x v="230"/>
    <n v="202606"/>
    <n v="51"/>
    <n v="1085442"/>
    <s v="'03814314  "/>
    <s v="'03814314  "/>
    <s v="ENV"/>
    <s v="'                "/>
    <n v="20260616"/>
    <s v="E20260616145583"/>
    <s v="J18"/>
    <n v="4.01"/>
  </r>
  <r>
    <x v="230"/>
    <n v="202606"/>
    <n v="51"/>
    <n v="1085442"/>
    <s v="'03814314  "/>
    <s v="'03814314  "/>
    <s v="COL"/>
    <s v="'3643814314754212"/>
    <n v="20260616"/>
    <s v="E20260616145583"/>
    <s v="J18"/>
    <n v="4.01"/>
  </r>
  <r>
    <x v="230"/>
    <n v="202606"/>
    <n v="51"/>
    <n v="1085442"/>
    <s v="'03814314  "/>
    <s v="'03814314  "/>
    <s v="CPC"/>
    <s v="'3643814314754212"/>
    <n v="20260616"/>
    <s v="E20260616145583"/>
    <s v="   "/>
    <n v="4.01"/>
  </r>
  <r>
    <x v="231"/>
    <n v="202606"/>
    <n v="51"/>
    <n v="1085442"/>
    <s v="'03814314  "/>
    <s v="'03814314  "/>
    <s v="ENV"/>
    <s v="'                "/>
    <n v="20260616"/>
    <s v="E20260616145584"/>
    <s v="J18"/>
    <n v="25.8"/>
  </r>
  <r>
    <x v="231"/>
    <n v="202606"/>
    <n v="51"/>
    <n v="1085442"/>
    <s v="'03814314  "/>
    <s v="'03814314  "/>
    <s v="COL"/>
    <s v="'1343814314754134"/>
    <n v="20260616"/>
    <s v="E20260616145584"/>
    <s v="J18"/>
    <n v="9.6"/>
  </r>
  <r>
    <x v="231"/>
    <n v="202606"/>
    <n v="51"/>
    <n v="1085442"/>
    <s v="'03814314  "/>
    <s v="'03814314  "/>
    <s v="CPC"/>
    <s v="'1343814314754134"/>
    <n v="20260616"/>
    <s v="E20260616145584"/>
    <s v="   "/>
    <n v="9.6"/>
  </r>
  <r>
    <x v="231"/>
    <n v="202606"/>
    <n v="51"/>
    <n v="1085442"/>
    <s v="'03814314  "/>
    <s v="'03814314  "/>
    <s v="COL"/>
    <s v="'1343814314754145"/>
    <n v="20260616"/>
    <s v="E20260616145584"/>
    <s v="J18"/>
    <n v="9.5"/>
  </r>
  <r>
    <x v="231"/>
    <n v="202606"/>
    <n v="51"/>
    <n v="1085442"/>
    <s v="'03814314  "/>
    <s v="'03814314  "/>
    <s v="CPC"/>
    <s v="'1343814314754145"/>
    <n v="20260616"/>
    <s v="E20260616145584"/>
    <s v="   "/>
    <n v="9.5"/>
  </r>
  <r>
    <x v="231"/>
    <n v="202606"/>
    <n v="51"/>
    <n v="1085442"/>
    <s v="'03814314  "/>
    <s v="'03814314  "/>
    <s v="CPC"/>
    <s v="'1343814314754145"/>
    <n v="20260616"/>
    <s v="E20260616145584"/>
    <s v="   "/>
    <n v="9.5"/>
  </r>
  <r>
    <x v="231"/>
    <n v="202606"/>
    <n v="51"/>
    <n v="1085442"/>
    <s v="'03814314  "/>
    <s v="'03814314  "/>
    <s v="COL"/>
    <s v="'1343814314754157"/>
    <n v="20260616"/>
    <s v="E20260616145584"/>
    <s v="J18"/>
    <n v="6.7"/>
  </r>
  <r>
    <x v="231"/>
    <n v="202606"/>
    <n v="51"/>
    <n v="1085442"/>
    <s v="'03814314  "/>
    <s v="'03814314  "/>
    <s v="CPC"/>
    <s v="'1343814314754157"/>
    <n v="20260616"/>
    <s v="E20260616145584"/>
    <s v="   "/>
    <n v="6.7"/>
  </r>
  <r>
    <x v="231"/>
    <n v="202606"/>
    <n v="51"/>
    <n v="1085442"/>
    <s v="'03814314  "/>
    <s v="'03814314  "/>
    <s v="CPC"/>
    <s v="'1343814314754157"/>
    <n v="20260616"/>
    <s v="E20260616145584"/>
    <s v="   "/>
    <n v="6.7"/>
  </r>
  <r>
    <x v="232"/>
    <n v="202606"/>
    <n v="51"/>
    <n v="1085442"/>
    <s v="'03814314  "/>
    <s v="'03814314  "/>
    <s v="ENV"/>
    <s v="'                "/>
    <n v="20260616"/>
    <s v="E20260616145585"/>
    <s v="J18"/>
    <n v="12.61"/>
  </r>
  <r>
    <x v="232"/>
    <n v="202606"/>
    <n v="51"/>
    <n v="1085442"/>
    <s v="'03814314  "/>
    <s v="'03814314  "/>
    <s v="COL"/>
    <s v="'0143814314754163"/>
    <n v="20260616"/>
    <s v="E20260616145585"/>
    <s v="J18"/>
    <n v="9.6"/>
  </r>
  <r>
    <x v="232"/>
    <n v="202606"/>
    <n v="51"/>
    <n v="1085442"/>
    <s v="'03814314  "/>
    <s v="'03814314  "/>
    <s v="CPC"/>
    <s v="'0143814314754163"/>
    <n v="20260616"/>
    <s v="E20260616145585"/>
    <s v="   "/>
    <n v="9.6"/>
  </r>
  <r>
    <x v="232"/>
    <n v="202606"/>
    <n v="51"/>
    <n v="1085442"/>
    <s v="'03814314  "/>
    <s v="'03814314  "/>
    <s v="COL"/>
    <s v="'0143814314754170"/>
    <n v="20260616"/>
    <s v="E20260616145585"/>
    <s v="J18"/>
    <n v="3.01"/>
  </r>
  <r>
    <x v="232"/>
    <n v="202606"/>
    <n v="51"/>
    <n v="1085442"/>
    <s v="'03814314  "/>
    <s v="'03814314  "/>
    <s v="CPC"/>
    <s v="'0143814314754170"/>
    <n v="20260616"/>
    <s v="E20260616145585"/>
    <s v="   "/>
    <n v="3.01"/>
  </r>
  <r>
    <x v="232"/>
    <n v="202606"/>
    <n v="51"/>
    <n v="1085442"/>
    <s v="'03814314  "/>
    <s v="'03814314  "/>
    <s v="CPC"/>
    <s v="'0143814314754170"/>
    <n v="20260616"/>
    <s v="E20260616145585"/>
    <s v="   "/>
    <n v="3.01"/>
  </r>
  <r>
    <x v="233"/>
    <n v="202606"/>
    <n v="51"/>
    <n v="1085442"/>
    <s v="'03814314  "/>
    <s v="'03814314  "/>
    <s v="ENV"/>
    <s v="'                "/>
    <n v="20260617"/>
    <s v="E20260617136472"/>
    <s v="J18"/>
    <n v="3"/>
  </r>
  <r>
    <x v="233"/>
    <n v="202606"/>
    <n v="51"/>
    <n v="1085442"/>
    <s v="'03814314  "/>
    <s v="'03814314  "/>
    <s v="COL"/>
    <s v="'9243814314754389"/>
    <n v="20260617"/>
    <s v="E20260617136472"/>
    <s v="J18"/>
    <n v="3"/>
  </r>
  <r>
    <x v="233"/>
    <n v="202606"/>
    <n v="51"/>
    <n v="1085442"/>
    <s v="'03814314  "/>
    <s v="'03814314  "/>
    <s v="CPC"/>
    <s v="'9243814314754389"/>
    <n v="20260617"/>
    <s v="E20260617136472"/>
    <s v="   "/>
    <n v="3"/>
  </r>
  <r>
    <x v="234"/>
    <n v="202606"/>
    <n v="51"/>
    <n v="1085442"/>
    <s v="'03814314  "/>
    <s v="'03814314  "/>
    <s v="ENV"/>
    <s v="'                "/>
    <n v="20260617"/>
    <s v="E20260617136473"/>
    <s v="J18"/>
    <n v="15.1"/>
  </r>
  <r>
    <x v="234"/>
    <n v="202606"/>
    <n v="51"/>
    <n v="1085442"/>
    <s v="'03814314  "/>
    <s v="'03814314  "/>
    <s v="COL"/>
    <s v="'7543814314754223"/>
    <n v="20260617"/>
    <s v="E20260617136473"/>
    <s v="J18"/>
    <n v="15.1"/>
  </r>
  <r>
    <x v="234"/>
    <n v="202606"/>
    <n v="51"/>
    <n v="1085442"/>
    <s v="'03814314  "/>
    <s v="'03814314  "/>
    <s v="CPC"/>
    <s v="'7543814314754223"/>
    <n v="20260617"/>
    <s v="E20260617136473"/>
    <s v="   "/>
    <n v="15.1"/>
  </r>
  <r>
    <x v="235"/>
    <n v="202606"/>
    <n v="51"/>
    <n v="1085442"/>
    <s v="'03814314  "/>
    <s v="'03814314  "/>
    <s v="ENV"/>
    <s v="'                "/>
    <n v="20260617"/>
    <s v="E20260617136474"/>
    <s v="J18"/>
    <n v="16.8"/>
  </r>
  <r>
    <x v="235"/>
    <n v="202606"/>
    <n v="51"/>
    <n v="1085442"/>
    <s v="'03814314  "/>
    <s v="'03814314  "/>
    <s v="COL"/>
    <s v="'7543814314754309"/>
    <n v="20260617"/>
    <s v="E20260617136474"/>
    <s v="J18"/>
    <n v="16.8"/>
  </r>
  <r>
    <x v="235"/>
    <n v="202606"/>
    <n v="51"/>
    <n v="1085442"/>
    <s v="'03814314  "/>
    <s v="'03814314  "/>
    <s v="CPC"/>
    <s v="'7543814314754309"/>
    <n v="20260617"/>
    <s v="E20260617136474"/>
    <s v="   "/>
    <n v="16.8"/>
  </r>
  <r>
    <x v="236"/>
    <n v="202606"/>
    <n v="51"/>
    <n v="1085442"/>
    <s v="'03814314  "/>
    <s v="'03814314  "/>
    <s v="ENV"/>
    <s v="'                "/>
    <n v="20260617"/>
    <s v="E20260617136476"/>
    <s v="J18"/>
    <n v="3.6"/>
  </r>
  <r>
    <x v="236"/>
    <n v="202606"/>
    <n v="51"/>
    <n v="1085442"/>
    <s v="'03814314  "/>
    <s v="'03814314  "/>
    <s v="COL"/>
    <s v="'2143814314754348"/>
    <n v="20260617"/>
    <s v="E20260617136476"/>
    <s v="J18"/>
    <n v="3.6"/>
  </r>
  <r>
    <x v="236"/>
    <n v="202606"/>
    <n v="51"/>
    <n v="1085442"/>
    <s v="'03814314  "/>
    <s v="'03814314  "/>
    <s v="CPC"/>
    <s v="'2143814314754348"/>
    <n v="20260617"/>
    <s v="E20260617136476"/>
    <s v="   "/>
    <n v="3.6"/>
  </r>
  <r>
    <x v="237"/>
    <n v="202606"/>
    <n v="51"/>
    <n v="1085442"/>
    <s v="'03814314  "/>
    <s v="'03814314  "/>
    <s v="ENV"/>
    <s v="'                "/>
    <n v="20260617"/>
    <s v="E20260617136477"/>
    <s v="J18"/>
    <n v="18.04"/>
  </r>
  <r>
    <x v="237"/>
    <n v="202606"/>
    <n v="51"/>
    <n v="1085442"/>
    <s v="'03814314  "/>
    <s v="'03814314  "/>
    <s v="COL"/>
    <s v="'5143814314754373"/>
    <n v="20260617"/>
    <s v="E20260617136477"/>
    <s v="J18"/>
    <n v="18.04"/>
  </r>
  <r>
    <x v="237"/>
    <n v="202606"/>
    <n v="51"/>
    <n v="1085442"/>
    <s v="'03814314  "/>
    <s v="'03814314  "/>
    <s v="CPC"/>
    <s v="'5143814314754373"/>
    <n v="20260617"/>
    <s v="E20260617136477"/>
    <s v="   "/>
    <n v="18.04"/>
  </r>
  <r>
    <x v="238"/>
    <n v="202606"/>
    <n v="51"/>
    <n v="1085442"/>
    <s v="'03814314  "/>
    <s v="'03814314  "/>
    <s v="ENV"/>
    <s v="'                "/>
    <n v="20260617"/>
    <s v="E20260617136478"/>
    <s v="J18"/>
    <n v="3.5"/>
  </r>
  <r>
    <x v="238"/>
    <n v="202606"/>
    <n v="51"/>
    <n v="1085442"/>
    <s v="'03814314  "/>
    <s v="'03814314  "/>
    <s v="COL"/>
    <s v="'7143814314754276"/>
    <n v="20260617"/>
    <s v="E20260617136478"/>
    <s v="J18"/>
    <n v="3.5"/>
  </r>
  <r>
    <x v="238"/>
    <n v="202606"/>
    <n v="51"/>
    <n v="1085442"/>
    <s v="'03814314  "/>
    <s v="'03814314  "/>
    <s v="CPC"/>
    <s v="'7143814314754276"/>
    <n v="20260617"/>
    <s v="E20260617136478"/>
    <s v="   "/>
    <n v="3.5"/>
  </r>
  <r>
    <x v="239"/>
    <n v="202606"/>
    <n v="51"/>
    <n v="1085442"/>
    <s v="'03814314  "/>
    <s v="'03814314  "/>
    <s v="ENV"/>
    <s v="'                "/>
    <n v="20260617"/>
    <s v="E20260617136479"/>
    <s v="J18"/>
    <n v="23.72"/>
  </r>
  <r>
    <x v="239"/>
    <n v="202606"/>
    <n v="51"/>
    <n v="1085442"/>
    <s v="'03814314  "/>
    <s v="'03814314  "/>
    <s v="COL"/>
    <s v="'9143814314754317"/>
    <n v="20260617"/>
    <s v="E20260617136479"/>
    <s v="J18"/>
    <n v="11.7"/>
  </r>
  <r>
    <x v="239"/>
    <n v="202606"/>
    <n v="51"/>
    <n v="1085442"/>
    <s v="'03814314  "/>
    <s v="'03814314  "/>
    <s v="CPC"/>
    <s v="'9143814314754317"/>
    <n v="20260617"/>
    <s v="E20260617136479"/>
    <s v="   "/>
    <n v="11.7"/>
  </r>
  <r>
    <x v="239"/>
    <n v="202606"/>
    <n v="51"/>
    <n v="1085442"/>
    <s v="'03814314  "/>
    <s v="'03814314  "/>
    <s v="COL"/>
    <s v="'9143814314754323"/>
    <n v="20260617"/>
    <s v="E20260617136479"/>
    <s v="J18"/>
    <n v="12.02"/>
  </r>
  <r>
    <x v="239"/>
    <n v="202606"/>
    <n v="51"/>
    <n v="1085442"/>
    <s v="'03814314  "/>
    <s v="'03814314  "/>
    <s v="CPC"/>
    <s v="'9143814314754323"/>
    <n v="20260617"/>
    <s v="E20260617136479"/>
    <s v="   "/>
    <n v="12.02"/>
  </r>
  <r>
    <x v="239"/>
    <n v="202606"/>
    <n v="51"/>
    <n v="1085442"/>
    <s v="'03814314  "/>
    <s v="'03814314  "/>
    <s v="CPC"/>
    <s v="'9143814314754323"/>
    <n v="20260617"/>
    <s v="E20260617136479"/>
    <s v="   "/>
    <n v="12.02"/>
  </r>
  <r>
    <x v="240"/>
    <n v="202606"/>
    <n v="51"/>
    <n v="1085442"/>
    <s v="'03814314  "/>
    <s v="'03814314  "/>
    <s v="ENV"/>
    <s v="'                "/>
    <n v="20260617"/>
    <s v="E20260617136480"/>
    <s v="J18"/>
    <n v="3.84"/>
  </r>
  <r>
    <x v="240"/>
    <n v="202606"/>
    <n v="51"/>
    <n v="1085442"/>
    <s v="'03814314  "/>
    <s v="'03814314  "/>
    <s v="COL"/>
    <s v="'4543814314754405"/>
    <n v="20260617"/>
    <s v="E20260617136480"/>
    <s v="J18"/>
    <n v="3.84"/>
  </r>
  <r>
    <x v="240"/>
    <n v="202606"/>
    <n v="51"/>
    <n v="1085442"/>
    <s v="'03814314  "/>
    <s v="'03814314  "/>
    <s v="CPC"/>
    <s v="'4543814314754405"/>
    <n v="20260617"/>
    <s v="E20260617136480"/>
    <s v="   "/>
    <n v="3.84"/>
  </r>
  <r>
    <x v="241"/>
    <n v="202606"/>
    <n v="51"/>
    <n v="1085442"/>
    <s v="'03814314  "/>
    <s v="'03814314  "/>
    <s v="ENV"/>
    <s v="'                "/>
    <n v="20260617"/>
    <s v="E20260617136481"/>
    <s v="J18"/>
    <n v="7.6"/>
  </r>
  <r>
    <x v="241"/>
    <n v="202606"/>
    <n v="51"/>
    <n v="1085442"/>
    <s v="'03814314  "/>
    <s v="'03814314  "/>
    <s v="COL"/>
    <s v="'7043814314754262"/>
    <n v="20260617"/>
    <s v="E20260617136481"/>
    <s v="J18"/>
    <n v="7.6"/>
  </r>
  <r>
    <x v="241"/>
    <n v="202606"/>
    <n v="51"/>
    <n v="1085442"/>
    <s v="'03814314  "/>
    <s v="'03814314  "/>
    <s v="CPC"/>
    <s v="'7043814314754262"/>
    <n v="20260617"/>
    <s v="E20260617136481"/>
    <s v="   "/>
    <n v="7.6"/>
  </r>
  <r>
    <x v="242"/>
    <n v="202606"/>
    <n v="51"/>
    <n v="1085442"/>
    <s v="'03814314  "/>
    <s v="'03814314  "/>
    <s v="ENV"/>
    <s v="'                "/>
    <n v="20260617"/>
    <s v="E20260617136482"/>
    <s v="J18"/>
    <n v="2.9"/>
  </r>
  <r>
    <x v="242"/>
    <n v="202606"/>
    <n v="51"/>
    <n v="1085442"/>
    <s v="'03814314  "/>
    <s v="'03814314  "/>
    <s v="COL"/>
    <s v="'9243814314754285"/>
    <n v="20260617"/>
    <s v="E20260617136482"/>
    <s v="J18"/>
    <n v="2.9"/>
  </r>
  <r>
    <x v="242"/>
    <n v="202606"/>
    <n v="51"/>
    <n v="1085442"/>
    <s v="'03814314  "/>
    <s v="'03814314  "/>
    <s v="CPC"/>
    <s v="'9243814314754285"/>
    <n v="20260617"/>
    <s v="E20260617136482"/>
    <s v="   "/>
    <n v="2.9"/>
  </r>
  <r>
    <x v="243"/>
    <n v="202606"/>
    <n v="51"/>
    <n v="1085442"/>
    <s v="'03814314  "/>
    <s v="'03814314  "/>
    <s v="ENV"/>
    <s v="'                "/>
    <n v="20260617"/>
    <s v="E20260617136483"/>
    <s v="J18"/>
    <n v="4.5999999999999996"/>
  </r>
  <r>
    <x v="243"/>
    <n v="202606"/>
    <n v="51"/>
    <n v="1085442"/>
    <s v="'03814314  "/>
    <s v="'03814314  "/>
    <s v="COL"/>
    <s v="'6443814314754250"/>
    <n v="20260617"/>
    <s v="E20260617136483"/>
    <s v="J18"/>
    <n v="4.5999999999999996"/>
  </r>
  <r>
    <x v="243"/>
    <n v="202606"/>
    <n v="51"/>
    <n v="1085442"/>
    <s v="'03814314  "/>
    <s v="'03814314  "/>
    <s v="CPC"/>
    <s v="'6443814314754250"/>
    <n v="20260617"/>
    <s v="E20260617136483"/>
    <s v="   "/>
    <n v="4.5999999999999996"/>
  </r>
  <r>
    <x v="244"/>
    <n v="202606"/>
    <n v="51"/>
    <n v="1085442"/>
    <s v="'03814314  "/>
    <s v="'03814314  "/>
    <s v="ENV"/>
    <s v="'                "/>
    <n v="20260617"/>
    <s v="E20260617136484"/>
    <s v="J18"/>
    <n v="11.69"/>
  </r>
  <r>
    <x v="244"/>
    <n v="202606"/>
    <n v="51"/>
    <n v="1085442"/>
    <s v="'03814314  "/>
    <s v="'03814314  "/>
    <s v="COL"/>
    <s v="'9143814314754330"/>
    <n v="20260617"/>
    <s v="E20260617136484"/>
    <s v="J18"/>
    <n v="11.69"/>
  </r>
  <r>
    <x v="244"/>
    <n v="202606"/>
    <n v="51"/>
    <n v="1085442"/>
    <s v="'03814314  "/>
    <s v="'03814314  "/>
    <s v="CPC"/>
    <s v="'9143814314754330"/>
    <n v="20260617"/>
    <s v="E20260617136484"/>
    <s v="   "/>
    <n v="11.69"/>
  </r>
  <r>
    <x v="245"/>
    <n v="202606"/>
    <n v="51"/>
    <n v="1085442"/>
    <s v="'03814314  "/>
    <s v="'03814314  "/>
    <s v="ENV"/>
    <s v="'                "/>
    <n v="20260617"/>
    <s v="E20260617136485"/>
    <s v="J18"/>
    <n v="22.9"/>
  </r>
  <r>
    <x v="245"/>
    <n v="202606"/>
    <n v="51"/>
    <n v="1085442"/>
    <s v="'03814314  "/>
    <s v="'03814314  "/>
    <s v="COL"/>
    <s v="'8543814314754356"/>
    <n v="20260617"/>
    <s v="E20260617136485"/>
    <s v="J18"/>
    <n v="19.399999999999999"/>
  </r>
  <r>
    <x v="245"/>
    <n v="202606"/>
    <n v="51"/>
    <n v="1085442"/>
    <s v="'03814314  "/>
    <s v="'03814314  "/>
    <s v="CPC"/>
    <s v="'8543814314754356"/>
    <n v="20260617"/>
    <s v="E20260617136485"/>
    <s v="   "/>
    <n v="19.399999999999999"/>
  </r>
  <r>
    <x v="245"/>
    <n v="202606"/>
    <n v="51"/>
    <n v="1085442"/>
    <s v="'03814314  "/>
    <s v="'03814314  "/>
    <s v="COL"/>
    <s v="'8543814314754362"/>
    <n v="20260617"/>
    <s v="E20260617136485"/>
    <s v="J18"/>
    <n v="3.5"/>
  </r>
  <r>
    <x v="245"/>
    <n v="202606"/>
    <n v="51"/>
    <n v="1085442"/>
    <s v="'03814314  "/>
    <s v="'03814314  "/>
    <s v="CPC"/>
    <s v="'8543814314754362"/>
    <n v="20260617"/>
    <s v="E20260617136485"/>
    <s v="   "/>
    <n v="3.5"/>
  </r>
  <r>
    <x v="245"/>
    <n v="202606"/>
    <n v="51"/>
    <n v="1085442"/>
    <s v="'03814314  "/>
    <s v="'03814314  "/>
    <s v="CPC"/>
    <s v="'8543814314754362"/>
    <n v="20260617"/>
    <s v="E20260617136485"/>
    <s v="   "/>
    <n v="3.5"/>
  </r>
  <r>
    <x v="246"/>
    <n v="202606"/>
    <n v="51"/>
    <n v="1085442"/>
    <s v="'03814314  "/>
    <s v="'03814314  "/>
    <s v="ENV"/>
    <s v="'                "/>
    <n v="20260617"/>
    <s v="E20260617223766"/>
    <s v="J18"/>
    <n v="3.6"/>
  </r>
  <r>
    <x v="246"/>
    <n v="202606"/>
    <n v="51"/>
    <n v="1085442"/>
    <s v="'03814314  "/>
    <s v="'03814314  "/>
    <s v="COL"/>
    <s v="'4943814314754399"/>
    <n v="20260617"/>
    <s v="E20260617223766"/>
    <s v="J18"/>
    <n v="3.6"/>
  </r>
  <r>
    <x v="246"/>
    <n v="202606"/>
    <n v="51"/>
    <n v="1085442"/>
    <s v="'03814314  "/>
    <s v="'03814314  "/>
    <s v="CPC"/>
    <s v="'4943814314754399"/>
    <n v="20260617"/>
    <s v="E20260617223766"/>
    <s v="   "/>
    <n v="3.6"/>
  </r>
  <r>
    <x v="247"/>
    <n v="202606"/>
    <n v="51"/>
    <n v="1085442"/>
    <s v="'03814314  "/>
    <s v="'03814314  "/>
    <s v="ENV"/>
    <s v="'                "/>
    <n v="20260617"/>
    <s v="E20260617223767"/>
    <s v="J18"/>
    <n v="18.7"/>
  </r>
  <r>
    <x v="247"/>
    <n v="202606"/>
    <n v="51"/>
    <n v="1085442"/>
    <s v="'03814314  "/>
    <s v="'03814314  "/>
    <s v="COL"/>
    <s v="'0643814314754297"/>
    <n v="20260617"/>
    <s v="E20260617223767"/>
    <s v="J18"/>
    <n v="18.7"/>
  </r>
  <r>
    <x v="247"/>
    <n v="202606"/>
    <n v="51"/>
    <n v="1085442"/>
    <s v="'03814314  "/>
    <s v="'03814314  "/>
    <s v="CPC"/>
    <s v="'0643814314754297"/>
    <n v="20260617"/>
    <s v="E20260617223767"/>
    <s v="   "/>
    <n v="18.7"/>
  </r>
  <r>
    <x v="248"/>
    <n v="202606"/>
    <n v="51"/>
    <n v="1085442"/>
    <s v="'03814314  "/>
    <s v="'03814314  "/>
    <s v="ENV"/>
    <s v="'                "/>
    <n v="20260618"/>
    <s v="E20260618134749"/>
    <s v="J18"/>
    <n v="4.01"/>
  </r>
  <r>
    <x v="248"/>
    <n v="202606"/>
    <n v="51"/>
    <n v="1085442"/>
    <s v="'03814314  "/>
    <s v="'03814314  "/>
    <s v="COL"/>
    <s v="'6243814314754468"/>
    <n v="20260618"/>
    <s v="E20260618134749"/>
    <s v="J18"/>
    <n v="4.01"/>
  </r>
  <r>
    <x v="248"/>
    <n v="202606"/>
    <n v="51"/>
    <n v="1085442"/>
    <s v="'03814314  "/>
    <s v="'03814314  "/>
    <s v="CPC"/>
    <s v="'6243814314754468"/>
    <n v="20260618"/>
    <s v="E20260618134749"/>
    <s v="   "/>
    <n v="4.01"/>
  </r>
  <r>
    <x v="249"/>
    <n v="202606"/>
    <n v="51"/>
    <n v="1085442"/>
    <s v="'03814314  "/>
    <s v="'03814314  "/>
    <s v="ENV"/>
    <s v="'                "/>
    <n v="20260618"/>
    <s v="E20260618134750"/>
    <s v="J18"/>
    <n v="13.3"/>
  </r>
  <r>
    <x v="249"/>
    <n v="202606"/>
    <n v="51"/>
    <n v="1085442"/>
    <s v="'03814314  "/>
    <s v="'03814314  "/>
    <s v="COL"/>
    <s v="'2243814314754495"/>
    <n v="20260618"/>
    <s v="E20260618134750"/>
    <s v="J18"/>
    <n v="13.3"/>
  </r>
  <r>
    <x v="249"/>
    <n v="202606"/>
    <n v="51"/>
    <n v="1085442"/>
    <s v="'03814314  "/>
    <s v="'03814314  "/>
    <s v="CPC"/>
    <s v="'2243814314754495"/>
    <n v="20260618"/>
    <s v="E20260618134750"/>
    <s v="   "/>
    <n v="13.3"/>
  </r>
  <r>
    <x v="250"/>
    <n v="202606"/>
    <n v="51"/>
    <n v="1085442"/>
    <s v="'03814314  "/>
    <s v="'03814314  "/>
    <s v="ENV"/>
    <s v="'                "/>
    <n v="20260618"/>
    <s v="E20260618134751"/>
    <s v="J18"/>
    <n v="4.0999999999999996"/>
  </r>
  <r>
    <x v="250"/>
    <n v="202606"/>
    <n v="51"/>
    <n v="1085442"/>
    <s v="'03814314  "/>
    <s v="'03814314  "/>
    <s v="COL"/>
    <s v="'5143814314754436"/>
    <n v="20260618"/>
    <s v="E20260618134751"/>
    <s v="J18"/>
    <n v="4.0999999999999996"/>
  </r>
  <r>
    <x v="250"/>
    <n v="202606"/>
    <n v="51"/>
    <n v="1085442"/>
    <s v="'03814314  "/>
    <s v="'03814314  "/>
    <s v="CPC"/>
    <s v="'5143814314754436"/>
    <n v="20260618"/>
    <s v="E20260618134751"/>
    <s v="   "/>
    <n v="4.0999999999999996"/>
  </r>
  <r>
    <x v="251"/>
    <n v="202606"/>
    <n v="51"/>
    <n v="1085442"/>
    <s v="'03814314  "/>
    <s v="'03814314  "/>
    <s v="ENV"/>
    <s v="'                "/>
    <n v="20260618"/>
    <s v="E20260618134752"/>
    <s v="J18"/>
    <n v="3.8"/>
  </r>
  <r>
    <x v="251"/>
    <n v="202606"/>
    <n v="51"/>
    <n v="1085442"/>
    <s v="'03814314  "/>
    <s v="'03814314  "/>
    <s v="COL"/>
    <s v="'6943814314754481"/>
    <n v="20260618"/>
    <s v="E20260618134752"/>
    <s v="J18"/>
    <n v="3.8"/>
  </r>
  <r>
    <x v="251"/>
    <n v="202606"/>
    <n v="51"/>
    <n v="1085442"/>
    <s v="'03814314  "/>
    <s v="'03814314  "/>
    <s v="CPC"/>
    <s v="'6943814314754481"/>
    <n v="20260618"/>
    <s v="E20260618134752"/>
    <s v="   "/>
    <n v="3.8"/>
  </r>
  <r>
    <x v="252"/>
    <n v="202606"/>
    <n v="51"/>
    <n v="1085442"/>
    <s v="'03814314  "/>
    <s v="'03814314  "/>
    <s v="ENV"/>
    <s v="'                "/>
    <n v="20260618"/>
    <s v="E20260618134753"/>
    <s v="J18"/>
    <n v="16.8"/>
  </r>
  <r>
    <x v="252"/>
    <n v="202606"/>
    <n v="51"/>
    <n v="1085442"/>
    <s v="'03814314  "/>
    <s v="'03814314  "/>
    <s v="COL"/>
    <s v="'7843814314754507"/>
    <n v="20260618"/>
    <s v="E20260618134753"/>
    <s v="J18"/>
    <n v="8.6999999999999993"/>
  </r>
  <r>
    <x v="252"/>
    <n v="202606"/>
    <n v="51"/>
    <n v="1085442"/>
    <s v="'03814314  "/>
    <s v="'03814314  "/>
    <s v="CPC"/>
    <s v="'7843814314754507"/>
    <n v="20260618"/>
    <s v="E20260618134753"/>
    <s v="   "/>
    <n v="8.6999999999999993"/>
  </r>
  <r>
    <x v="252"/>
    <n v="202606"/>
    <n v="51"/>
    <n v="1085442"/>
    <s v="'03814314  "/>
    <s v="'03814314  "/>
    <s v="COL"/>
    <s v="'7843814314754513"/>
    <n v="20260618"/>
    <s v="E20260618134753"/>
    <s v="J18"/>
    <n v="8.1"/>
  </r>
  <r>
    <x v="252"/>
    <n v="202606"/>
    <n v="51"/>
    <n v="1085442"/>
    <s v="'03814314  "/>
    <s v="'03814314  "/>
    <s v="CPC"/>
    <s v="'7843814314754513"/>
    <n v="20260618"/>
    <s v="E20260618134753"/>
    <s v="   "/>
    <n v="8.1"/>
  </r>
  <r>
    <x v="252"/>
    <n v="202606"/>
    <n v="51"/>
    <n v="1085442"/>
    <s v="'03814314  "/>
    <s v="'03814314  "/>
    <s v="CPC"/>
    <s v="'7843814314754513"/>
    <n v="20260618"/>
    <s v="E20260618134753"/>
    <s v="   "/>
    <n v="8.1"/>
  </r>
  <r>
    <x v="253"/>
    <n v="202606"/>
    <n v="51"/>
    <n v="1085442"/>
    <s v="'03814314  "/>
    <s v="'03814314  "/>
    <s v="ENV"/>
    <s v="'                "/>
    <n v="20260618"/>
    <s v="E20260618134754"/>
    <s v="J18"/>
    <n v="4.2"/>
  </r>
  <r>
    <x v="253"/>
    <n v="202606"/>
    <n v="51"/>
    <n v="1085442"/>
    <s v="'03814314  "/>
    <s v="'03814314  "/>
    <s v="COL"/>
    <s v="'9243814314754412"/>
    <n v="20260618"/>
    <s v="E20260618134754"/>
    <s v="J18"/>
    <n v="4.2"/>
  </r>
  <r>
    <x v="253"/>
    <n v="202606"/>
    <n v="51"/>
    <n v="1085442"/>
    <s v="'03814314  "/>
    <s v="'03814314  "/>
    <s v="CPC"/>
    <s v="'9243814314754412"/>
    <n v="20260618"/>
    <s v="E20260618134754"/>
    <s v="   "/>
    <n v="4.2"/>
  </r>
  <r>
    <x v="254"/>
    <n v="202606"/>
    <n v="51"/>
    <n v="1085442"/>
    <s v="'03814314  "/>
    <s v="'03814314  "/>
    <s v="ENV"/>
    <s v="'                "/>
    <n v="20260618"/>
    <s v="E20260618134755"/>
    <s v="J18"/>
    <n v="37"/>
  </r>
  <r>
    <x v="254"/>
    <n v="202606"/>
    <n v="51"/>
    <n v="1085442"/>
    <s v="'03814314  "/>
    <s v="'03814314  "/>
    <s v="COL"/>
    <s v="'7443814314754525"/>
    <n v="20260618"/>
    <s v="E20260618134755"/>
    <s v="J18"/>
    <n v="15.8"/>
  </r>
  <r>
    <x v="254"/>
    <n v="202606"/>
    <n v="51"/>
    <n v="1085442"/>
    <s v="'03814314  "/>
    <s v="'03814314  "/>
    <s v="CPC"/>
    <s v="'7443814314754525"/>
    <n v="20260618"/>
    <s v="E20260618134755"/>
    <s v="   "/>
    <n v="15.8"/>
  </r>
  <r>
    <x v="254"/>
    <n v="202606"/>
    <n v="51"/>
    <n v="1085442"/>
    <s v="'03814314  "/>
    <s v="'03814314  "/>
    <s v="COL"/>
    <s v="'7443814314754537"/>
    <n v="20260618"/>
    <s v="E20260618134755"/>
    <s v="J18"/>
    <n v="13.7"/>
  </r>
  <r>
    <x v="254"/>
    <n v="202606"/>
    <n v="51"/>
    <n v="1085442"/>
    <s v="'03814314  "/>
    <s v="'03814314  "/>
    <s v="CPC"/>
    <s v="'7443814314754537"/>
    <n v="20260618"/>
    <s v="E20260618134755"/>
    <s v="   "/>
    <n v="13.7"/>
  </r>
  <r>
    <x v="254"/>
    <n v="202606"/>
    <n v="51"/>
    <n v="1085442"/>
    <s v="'03814314  "/>
    <s v="'03814314  "/>
    <s v="CPC"/>
    <s v="'7443814314754537"/>
    <n v="20260618"/>
    <s v="E20260618134755"/>
    <s v="   "/>
    <n v="13.7"/>
  </r>
  <r>
    <x v="254"/>
    <n v="202606"/>
    <n v="51"/>
    <n v="1085442"/>
    <s v="'03814314  "/>
    <s v="'03814314  "/>
    <s v="COL"/>
    <s v="'7443814314754543"/>
    <n v="20260618"/>
    <s v="E20260618134755"/>
    <s v="J18"/>
    <n v="7.5"/>
  </r>
  <r>
    <x v="254"/>
    <n v="202606"/>
    <n v="51"/>
    <n v="1085442"/>
    <s v="'03814314  "/>
    <s v="'03814314  "/>
    <s v="CPC"/>
    <s v="'7443814314754543"/>
    <n v="20260618"/>
    <s v="E20260618134755"/>
    <s v="   "/>
    <n v="7.5"/>
  </r>
  <r>
    <x v="254"/>
    <n v="202606"/>
    <n v="51"/>
    <n v="1085442"/>
    <s v="'03814314  "/>
    <s v="'03814314  "/>
    <s v="CPC"/>
    <s v="'7443814314754543"/>
    <n v="20260618"/>
    <s v="E20260618134755"/>
    <s v="   "/>
    <n v="7.5"/>
  </r>
  <r>
    <x v="255"/>
    <n v="202606"/>
    <n v="51"/>
    <n v="1085442"/>
    <s v="'03814314  "/>
    <s v="'03814314  "/>
    <s v="ENV"/>
    <s v="'                "/>
    <n v="20260618"/>
    <s v="E20260618134756"/>
    <s v="J18"/>
    <n v="17.28"/>
  </r>
  <r>
    <x v="255"/>
    <n v="202606"/>
    <n v="51"/>
    <n v="1085442"/>
    <s v="'03814314  "/>
    <s v="'03814314  "/>
    <s v="COL"/>
    <s v="'6743814314754441"/>
    <n v="20260618"/>
    <s v="E20260618134756"/>
    <s v="J18"/>
    <n v="7.68"/>
  </r>
  <r>
    <x v="255"/>
    <n v="202606"/>
    <n v="51"/>
    <n v="1085442"/>
    <s v="'03814314  "/>
    <s v="'03814314  "/>
    <s v="CPC"/>
    <s v="'6743814314754441"/>
    <n v="20260618"/>
    <s v="E20260618134756"/>
    <s v="   "/>
    <n v="7.68"/>
  </r>
  <r>
    <x v="255"/>
    <n v="202606"/>
    <n v="51"/>
    <n v="1085442"/>
    <s v="'03814314  "/>
    <s v="'03814314  "/>
    <s v="COL"/>
    <s v="'6743814314754458"/>
    <n v="20260618"/>
    <s v="E20260618134756"/>
    <s v="J18"/>
    <n v="9.6"/>
  </r>
  <r>
    <x v="255"/>
    <n v="202606"/>
    <n v="51"/>
    <n v="1085442"/>
    <s v="'03814314  "/>
    <s v="'03814314  "/>
    <s v="CPC"/>
    <s v="'6743814314754458"/>
    <n v="20260618"/>
    <s v="E20260618134756"/>
    <s v="   "/>
    <n v="9.6"/>
  </r>
  <r>
    <x v="255"/>
    <n v="202606"/>
    <n v="51"/>
    <n v="1085442"/>
    <s v="'03814314  "/>
    <s v="'03814314  "/>
    <s v="CPC"/>
    <s v="'6743814314754458"/>
    <n v="20260618"/>
    <s v="E20260618134756"/>
    <s v="   "/>
    <n v="9.6"/>
  </r>
  <r>
    <x v="256"/>
    <n v="202606"/>
    <n v="51"/>
    <n v="1085442"/>
    <s v="'03814314  "/>
    <s v="'03814314  "/>
    <s v="ENV"/>
    <s v="'                "/>
    <n v="20260618"/>
    <s v="E20260618134757"/>
    <s v="J18"/>
    <n v="2.9"/>
  </r>
  <r>
    <x v="256"/>
    <n v="202606"/>
    <n v="51"/>
    <n v="1085442"/>
    <s v="'03814314  "/>
    <s v="'03814314  "/>
    <s v="COL"/>
    <s v="'7543814314754471"/>
    <n v="20260618"/>
    <s v="E20260618134757"/>
    <s v="J18"/>
    <n v="2.9"/>
  </r>
  <r>
    <x v="256"/>
    <n v="202606"/>
    <n v="51"/>
    <n v="1085442"/>
    <s v="'03814314  "/>
    <s v="'03814314  "/>
    <s v="CPC"/>
    <s v="'7543814314754471"/>
    <n v="20260618"/>
    <s v="E20260618134757"/>
    <s v="   "/>
    <n v="2.9"/>
  </r>
  <r>
    <x v="257"/>
    <n v="202606"/>
    <n v="51"/>
    <n v="1085442"/>
    <s v="'03814314  "/>
    <s v="'03814314  "/>
    <s v="ENV"/>
    <s v="'                "/>
    <n v="20260618"/>
    <s v="E20260618219122"/>
    <s v="J18"/>
    <n v="3.84"/>
  </r>
  <r>
    <x v="257"/>
    <n v="202606"/>
    <n v="51"/>
    <n v="1085442"/>
    <s v="'03814314  "/>
    <s v="'03814314  "/>
    <s v="COL"/>
    <s v="'3543814314754428"/>
    <n v="20260618"/>
    <s v="E20260618219122"/>
    <s v="J18"/>
    <n v="3.84"/>
  </r>
  <r>
    <x v="257"/>
    <n v="202606"/>
    <n v="51"/>
    <n v="1085442"/>
    <s v="'03814314  "/>
    <s v="'03814314  "/>
    <s v="CPC"/>
    <s v="'3543814314754428"/>
    <n v="20260618"/>
    <s v="E20260618219122"/>
    <s v="   "/>
    <n v="3.84"/>
  </r>
  <r>
    <x v="258"/>
    <n v="202606"/>
    <n v="51"/>
    <n v="1085442"/>
    <s v="'03814314  "/>
    <s v="'03814314  "/>
    <s v="ENV"/>
    <s v="'                "/>
    <n v="20260619"/>
    <s v="E20260619122775"/>
    <s v="J18"/>
    <n v="0.5"/>
  </r>
  <r>
    <x v="258"/>
    <n v="202606"/>
    <n v="51"/>
    <n v="1085442"/>
    <s v="'03814314  "/>
    <s v="'03814314  "/>
    <s v="CPE"/>
    <s v="'                "/>
    <n v="20260619"/>
    <s v="E20260619122775"/>
    <s v="   "/>
    <n v="0"/>
  </r>
  <r>
    <x v="258"/>
    <n v="202606"/>
    <n v="51"/>
    <n v="1085442"/>
    <s v="'03814314  "/>
    <s v="'03814314  "/>
    <s v="COL"/>
    <s v="'3543814314754555"/>
    <n v="20260619"/>
    <s v="E20260619122775"/>
    <s v="J18"/>
    <n v="0.5"/>
  </r>
  <r>
    <x v="258"/>
    <n v="202606"/>
    <n v="51"/>
    <n v="1085442"/>
    <s v="'03814314  "/>
    <s v="'03814314  "/>
    <s v="CPC"/>
    <s v="'3543814314754555"/>
    <n v="20260619"/>
    <s v="E20260619122775"/>
    <s v="   "/>
    <n v="0.5"/>
  </r>
  <r>
    <x v="259"/>
    <n v="202606"/>
    <n v="51"/>
    <n v="1085442"/>
    <s v="'03814314  "/>
    <s v="'03814314  "/>
    <s v="ENV"/>
    <s v="'                "/>
    <n v="20260619"/>
    <s v="E20260619284055"/>
    <s v="J18"/>
    <n v="1.6"/>
  </r>
  <r>
    <x v="259"/>
    <n v="202606"/>
    <n v="51"/>
    <n v="1085442"/>
    <s v="'03814314  "/>
    <s v="'03814314  "/>
    <s v="COL"/>
    <s v="'2183814314003143"/>
    <n v="20260619"/>
    <s v="E20260619284055"/>
    <s v="J18"/>
    <n v="1.6"/>
  </r>
  <r>
    <x v="259"/>
    <n v="202606"/>
    <n v="51"/>
    <n v="1085442"/>
    <s v="'03814314  "/>
    <s v="'03814314  "/>
    <s v="CPC"/>
    <s v="'2183814314003143"/>
    <n v="20260619"/>
    <s v="E20260619284055"/>
    <s v="   "/>
    <n v="1.6"/>
  </r>
  <r>
    <x v="260"/>
    <n v="202606"/>
    <n v="51"/>
    <n v="1085442"/>
    <s v="'03814314  "/>
    <s v="'03814314  "/>
    <s v="ENV"/>
    <s v="'                "/>
    <n v="20260619"/>
    <s v="E20260619284058"/>
    <s v="J18"/>
    <n v="2"/>
  </r>
  <r>
    <x v="260"/>
    <n v="202606"/>
    <n v="51"/>
    <n v="1085442"/>
    <s v="'03814314  "/>
    <s v="'03814314  "/>
    <s v="COL"/>
    <s v="'7543814314754655"/>
    <n v="20260619"/>
    <s v="E20260619284058"/>
    <s v="J18"/>
    <n v="2"/>
  </r>
  <r>
    <x v="260"/>
    <n v="202606"/>
    <n v="51"/>
    <n v="1085442"/>
    <s v="'03814314  "/>
    <s v="'03814314  "/>
    <s v="CPC"/>
    <s v="'7543814314754655"/>
    <n v="20260619"/>
    <s v="E20260619284058"/>
    <s v="   "/>
    <n v="2"/>
  </r>
  <r>
    <x v="261"/>
    <n v="202606"/>
    <n v="51"/>
    <n v="1085442"/>
    <s v="'03814314  "/>
    <s v="'03814314  "/>
    <s v="ENV"/>
    <s v="'                "/>
    <n v="20260619"/>
    <s v="E20260619352701"/>
    <s v="J18"/>
    <n v="94.7"/>
  </r>
  <r>
    <x v="261"/>
    <n v="202606"/>
    <n v="51"/>
    <n v="1085442"/>
    <s v="'03814314  "/>
    <s v="'03814314  "/>
    <s v="CPE"/>
    <s v="'                "/>
    <n v="20260619"/>
    <s v="E20260619352701"/>
    <s v="   "/>
    <n v="0"/>
  </r>
  <r>
    <x v="261"/>
    <n v="202606"/>
    <n v="51"/>
    <n v="1085442"/>
    <s v="'03814314  "/>
    <s v="'03814314  "/>
    <s v="COL"/>
    <s v="'0643814314754562"/>
    <n v="20260619"/>
    <s v="E20260619352701"/>
    <s v="J18"/>
    <n v="9.8000000000000007"/>
  </r>
  <r>
    <x v="261"/>
    <n v="202606"/>
    <n v="51"/>
    <n v="1085442"/>
    <s v="'03814314  "/>
    <s v="'03814314  "/>
    <s v="CPC"/>
    <s v="'0643814314754562"/>
    <n v="20260619"/>
    <s v="E20260619352701"/>
    <s v="   "/>
    <n v="9.8000000000000007"/>
  </r>
  <r>
    <x v="261"/>
    <n v="202606"/>
    <n v="51"/>
    <n v="1085442"/>
    <s v="'03814314  "/>
    <s v="'03814314  "/>
    <s v="COL"/>
    <s v="'0643814314754579"/>
    <n v="20260619"/>
    <s v="E20260619352701"/>
    <s v="J18"/>
    <n v="9.9"/>
  </r>
  <r>
    <x v="261"/>
    <n v="202606"/>
    <n v="51"/>
    <n v="1085442"/>
    <s v="'03814314  "/>
    <s v="'03814314  "/>
    <s v="CPC"/>
    <s v="'0643814314754579"/>
    <n v="20260619"/>
    <s v="E20260619352701"/>
    <s v="   "/>
    <n v="9.9"/>
  </r>
  <r>
    <x v="261"/>
    <n v="202606"/>
    <n v="51"/>
    <n v="1085442"/>
    <s v="'03814314  "/>
    <s v="'03814314  "/>
    <s v="CPC"/>
    <s v="'0643814314754579"/>
    <n v="20260619"/>
    <s v="E20260619352701"/>
    <s v="   "/>
    <n v="9.9"/>
  </r>
  <r>
    <x v="261"/>
    <n v="202606"/>
    <n v="51"/>
    <n v="1085442"/>
    <s v="'03814314  "/>
    <s v="'03814314  "/>
    <s v="COL"/>
    <s v="'0643814314754585"/>
    <n v="20260619"/>
    <s v="E20260619352701"/>
    <s v="J18"/>
    <n v="13.6"/>
  </r>
  <r>
    <x v="261"/>
    <n v="202606"/>
    <n v="51"/>
    <n v="1085442"/>
    <s v="'03814314  "/>
    <s v="'03814314  "/>
    <s v="CPC"/>
    <s v="'0643814314754585"/>
    <n v="20260619"/>
    <s v="E20260619352701"/>
    <s v="   "/>
    <n v="13.6"/>
  </r>
  <r>
    <x v="261"/>
    <n v="202606"/>
    <n v="51"/>
    <n v="1085442"/>
    <s v="'03814314  "/>
    <s v="'03814314  "/>
    <s v="CPC"/>
    <s v="'0643814314754585"/>
    <n v="20260619"/>
    <s v="E20260619352701"/>
    <s v="   "/>
    <n v="13.6"/>
  </r>
  <r>
    <x v="261"/>
    <n v="202606"/>
    <n v="51"/>
    <n v="1085442"/>
    <s v="'03814314  "/>
    <s v="'03814314  "/>
    <s v="COL"/>
    <s v="'0643814314754591"/>
    <n v="20260619"/>
    <s v="E20260619352701"/>
    <s v="J18"/>
    <n v="9.8000000000000007"/>
  </r>
  <r>
    <x v="261"/>
    <n v="202606"/>
    <n v="51"/>
    <n v="1085442"/>
    <s v="'03814314  "/>
    <s v="'03814314  "/>
    <s v="CPC"/>
    <s v="'0643814314754591"/>
    <n v="20260619"/>
    <s v="E20260619352701"/>
    <s v="   "/>
    <n v="9.8000000000000007"/>
  </r>
  <r>
    <x v="261"/>
    <n v="202606"/>
    <n v="51"/>
    <n v="1085442"/>
    <s v="'03814314  "/>
    <s v="'03814314  "/>
    <s v="CPC"/>
    <s v="'0643814314754591"/>
    <n v="20260619"/>
    <s v="E20260619352701"/>
    <s v="   "/>
    <n v="9.8000000000000007"/>
  </r>
  <r>
    <x v="261"/>
    <n v="202606"/>
    <n v="51"/>
    <n v="1085442"/>
    <s v="'03814314  "/>
    <s v="'03814314  "/>
    <s v="COL"/>
    <s v="'0643814314754602"/>
    <n v="20260619"/>
    <s v="E20260619352701"/>
    <s v="J18"/>
    <n v="9.8000000000000007"/>
  </r>
  <r>
    <x v="261"/>
    <n v="202606"/>
    <n v="51"/>
    <n v="1085442"/>
    <s v="'03814314  "/>
    <s v="'03814314  "/>
    <s v="CPC"/>
    <s v="'0643814314754602"/>
    <n v="20260619"/>
    <s v="E20260619352701"/>
    <s v="   "/>
    <n v="9.8000000000000007"/>
  </r>
  <r>
    <x v="261"/>
    <n v="202606"/>
    <n v="51"/>
    <n v="1085442"/>
    <s v="'03814314  "/>
    <s v="'03814314  "/>
    <s v="CPC"/>
    <s v="'0643814314754602"/>
    <n v="20260619"/>
    <s v="E20260619352701"/>
    <s v="   "/>
    <n v="9.8000000000000007"/>
  </r>
  <r>
    <x v="261"/>
    <n v="202606"/>
    <n v="51"/>
    <n v="1085442"/>
    <s v="'03814314  "/>
    <s v="'03814314  "/>
    <s v="COL"/>
    <s v="'0643814314754619"/>
    <n v="20260619"/>
    <s v="E20260619352701"/>
    <s v="J18"/>
    <n v="9.8000000000000007"/>
  </r>
  <r>
    <x v="261"/>
    <n v="202606"/>
    <n v="51"/>
    <n v="1085442"/>
    <s v="'03814314  "/>
    <s v="'03814314  "/>
    <s v="CPC"/>
    <s v="'0643814314754619"/>
    <n v="20260619"/>
    <s v="E20260619352701"/>
    <s v="   "/>
    <n v="9.8000000000000007"/>
  </r>
  <r>
    <x v="261"/>
    <n v="202606"/>
    <n v="51"/>
    <n v="1085442"/>
    <s v="'03814314  "/>
    <s v="'03814314  "/>
    <s v="CPC"/>
    <s v="'0643814314754619"/>
    <n v="20260619"/>
    <s v="E20260619352701"/>
    <s v="   "/>
    <n v="9.8000000000000007"/>
  </r>
  <r>
    <x v="261"/>
    <n v="202606"/>
    <n v="51"/>
    <n v="1085442"/>
    <s v="'03814314  "/>
    <s v="'03814314  "/>
    <s v="COL"/>
    <s v="'0643814314754625"/>
    <n v="20260619"/>
    <s v="E20260619352701"/>
    <s v="J18"/>
    <n v="13.6"/>
  </r>
  <r>
    <x v="261"/>
    <n v="202606"/>
    <n v="51"/>
    <n v="1085442"/>
    <s v="'03814314  "/>
    <s v="'03814314  "/>
    <s v="CPC"/>
    <s v="'0643814314754625"/>
    <n v="20260619"/>
    <s v="E20260619352701"/>
    <s v="   "/>
    <n v="13.6"/>
  </r>
  <r>
    <x v="261"/>
    <n v="202606"/>
    <n v="51"/>
    <n v="1085442"/>
    <s v="'03814314  "/>
    <s v="'03814314  "/>
    <s v="CPC"/>
    <s v="'0643814314754625"/>
    <n v="20260619"/>
    <s v="E20260619352701"/>
    <s v="   "/>
    <n v="13.6"/>
  </r>
  <r>
    <x v="261"/>
    <n v="202606"/>
    <n v="51"/>
    <n v="1085442"/>
    <s v="'03814314  "/>
    <s v="'03814314  "/>
    <s v="COL"/>
    <s v="'0643814314754631"/>
    <n v="20260619"/>
    <s v="E20260619352701"/>
    <s v="J18"/>
    <n v="9.9"/>
  </r>
  <r>
    <x v="261"/>
    <n v="202606"/>
    <n v="51"/>
    <n v="1085442"/>
    <s v="'03814314  "/>
    <s v="'03814314  "/>
    <s v="CPC"/>
    <s v="'0643814314754631"/>
    <n v="20260619"/>
    <s v="E20260619352701"/>
    <s v="   "/>
    <n v="9.9"/>
  </r>
  <r>
    <x v="261"/>
    <n v="202606"/>
    <n v="51"/>
    <n v="1085442"/>
    <s v="'03814314  "/>
    <s v="'03814314  "/>
    <s v="CPC"/>
    <s v="'0643814314754631"/>
    <n v="20260619"/>
    <s v="E20260619352701"/>
    <s v="   "/>
    <n v="9.9"/>
  </r>
  <r>
    <x v="261"/>
    <n v="202606"/>
    <n v="51"/>
    <n v="1085442"/>
    <s v="'03814314  "/>
    <s v="'03814314  "/>
    <s v="COL"/>
    <s v="'0643814314754648"/>
    <n v="20260619"/>
    <s v="E20260619352701"/>
    <s v="J18"/>
    <n v="8.5"/>
  </r>
  <r>
    <x v="261"/>
    <n v="202606"/>
    <n v="51"/>
    <n v="1085442"/>
    <s v="'03814314  "/>
    <s v="'03814314  "/>
    <s v="CPC"/>
    <s v="'0643814314754648"/>
    <n v="20260619"/>
    <s v="E20260619352701"/>
    <s v="   "/>
    <n v="8.5"/>
  </r>
  <r>
    <x v="261"/>
    <n v="202606"/>
    <n v="51"/>
    <n v="1085442"/>
    <s v="'03814314  "/>
    <s v="'03814314  "/>
    <s v="CPC"/>
    <s v="'0643814314754648"/>
    <n v="20260619"/>
    <s v="E20260619352701"/>
    <s v="   "/>
    <n v="8.5"/>
  </r>
  <r>
    <x v="262"/>
    <n v="202606"/>
    <n v="51"/>
    <n v="1085442"/>
    <s v="'03814314  "/>
    <s v="'03814314  "/>
    <s v="ENV"/>
    <s v="'                "/>
    <n v="20260619"/>
    <s v="E20260619364967"/>
    <s v="J18"/>
    <n v="0.8"/>
  </r>
  <r>
    <x v="262"/>
    <n v="202606"/>
    <n v="51"/>
    <n v="1085442"/>
    <s v="'03814314  "/>
    <s v="'03814314  "/>
    <s v="COL"/>
    <s v="'9543814314754754"/>
    <n v="20260619"/>
    <s v="E20260619364967"/>
    <s v="J18"/>
    <n v="0.8"/>
  </r>
  <r>
    <x v="262"/>
    <n v="202606"/>
    <n v="51"/>
    <n v="1085442"/>
    <s v="'03814314  "/>
    <s v="'03814314  "/>
    <s v="CPC"/>
    <s v="'9543814314754754"/>
    <n v="20260619"/>
    <s v="E20260619364967"/>
    <s v="   "/>
    <n v="0.8"/>
  </r>
  <r>
    <x v="263"/>
    <n v="202606"/>
    <n v="51"/>
    <n v="1085442"/>
    <s v="'03814314  "/>
    <s v="'03814314  "/>
    <s v="ENV"/>
    <s v="'                "/>
    <n v="20260622"/>
    <s v="E20260622129322"/>
    <s v="J18"/>
    <n v="1.17"/>
  </r>
  <r>
    <x v="263"/>
    <n v="202606"/>
    <n v="51"/>
    <n v="1085442"/>
    <s v="'03814314  "/>
    <s v="'03814314  "/>
    <s v="COL"/>
    <s v="'3543814314754814"/>
    <n v="20260622"/>
    <s v="E20260622129322"/>
    <s v="J18"/>
    <n v="1.17"/>
  </r>
  <r>
    <x v="263"/>
    <n v="202606"/>
    <n v="51"/>
    <n v="1085442"/>
    <s v="'03814314  "/>
    <s v="'03814314  "/>
    <s v="CPC"/>
    <s v="'3543814314754814"/>
    <n v="20260622"/>
    <s v="E20260622129322"/>
    <s v="   "/>
    <n v="1.17"/>
  </r>
  <r>
    <x v="264"/>
    <n v="202606"/>
    <n v="51"/>
    <n v="1085442"/>
    <s v="'03814314  "/>
    <s v="'03814314  "/>
    <s v="ENV"/>
    <s v="'                "/>
    <n v="20260622"/>
    <s v="E20260622129323"/>
    <s v="J18"/>
    <n v="2.9"/>
  </r>
  <r>
    <x v="264"/>
    <n v="202606"/>
    <n v="51"/>
    <n v="1085442"/>
    <s v="'03814314  "/>
    <s v="'03814314  "/>
    <s v="COL"/>
    <s v="'8543814314754765"/>
    <n v="20260622"/>
    <s v="E20260622129323"/>
    <s v="J18"/>
    <n v="2.9"/>
  </r>
  <r>
    <x v="264"/>
    <n v="202606"/>
    <n v="51"/>
    <n v="1085442"/>
    <s v="'03814314  "/>
    <s v="'03814314  "/>
    <s v="CPC"/>
    <s v="'8543814314754765"/>
    <n v="20260622"/>
    <s v="E20260622129323"/>
    <s v="   "/>
    <n v="2.9"/>
  </r>
  <r>
    <x v="265"/>
    <n v="202606"/>
    <n v="51"/>
    <n v="1085442"/>
    <s v="'03814314  "/>
    <s v="'03814314  "/>
    <s v="ENV"/>
    <s v="'                "/>
    <n v="20260622"/>
    <s v="E20260622129324"/>
    <s v="J18"/>
    <n v="3.6"/>
  </r>
  <r>
    <x v="265"/>
    <n v="202606"/>
    <n v="51"/>
    <n v="1085442"/>
    <s v="'03814314  "/>
    <s v="'03814314  "/>
    <s v="COL"/>
    <s v="'1843814314754730"/>
    <n v="20260622"/>
    <s v="E20260622129324"/>
    <s v="J18"/>
    <n v="3.6"/>
  </r>
  <r>
    <x v="265"/>
    <n v="202606"/>
    <n v="51"/>
    <n v="1085442"/>
    <s v="'03814314  "/>
    <s v="'03814314  "/>
    <s v="CPC"/>
    <s v="'1843814314754730"/>
    <n v="20260622"/>
    <s v="E20260622129324"/>
    <s v="   "/>
    <n v="3.6"/>
  </r>
  <r>
    <x v="266"/>
    <n v="202606"/>
    <n v="51"/>
    <n v="1085442"/>
    <s v="'03814314  "/>
    <s v="'03814314  "/>
    <s v="ENV"/>
    <s v="'                "/>
    <n v="20260622"/>
    <s v="E20260622129325"/>
    <s v="J18"/>
    <n v="3.8"/>
  </r>
  <r>
    <x v="266"/>
    <n v="202606"/>
    <n v="51"/>
    <n v="1085442"/>
    <s v="'03814314  "/>
    <s v="'03814314  "/>
    <s v="COL"/>
    <s v="'6343814314754822"/>
    <n v="20260622"/>
    <s v="E20260622129325"/>
    <s v="J18"/>
    <n v="3.8"/>
  </r>
  <r>
    <x v="266"/>
    <n v="202606"/>
    <n v="51"/>
    <n v="1085442"/>
    <s v="'03814314  "/>
    <s v="'03814314  "/>
    <s v="CPC"/>
    <s v="'6343814314754822"/>
    <n v="20260622"/>
    <s v="E20260622129325"/>
    <s v="   "/>
    <n v="3.8"/>
  </r>
  <r>
    <x v="267"/>
    <n v="202606"/>
    <n v="51"/>
    <n v="1085442"/>
    <s v="'03814314  "/>
    <s v="'03814314  "/>
    <s v="ENV"/>
    <s v="'                "/>
    <n v="20260622"/>
    <s v="E20260622129326"/>
    <s v="J18"/>
    <n v="11.6"/>
  </r>
  <r>
    <x v="267"/>
    <n v="202606"/>
    <n v="51"/>
    <n v="1085442"/>
    <s v="'03814314  "/>
    <s v="'03814314  "/>
    <s v="COL"/>
    <s v="'6943814314754745"/>
    <n v="20260622"/>
    <s v="E20260622129326"/>
    <s v="J18"/>
    <n v="11.6"/>
  </r>
  <r>
    <x v="267"/>
    <n v="202606"/>
    <n v="51"/>
    <n v="1085442"/>
    <s v="'03814314  "/>
    <s v="'03814314  "/>
    <s v="CPC"/>
    <s v="'6943814314754745"/>
    <n v="20260622"/>
    <s v="E20260622129326"/>
    <s v="   "/>
    <n v="11.6"/>
  </r>
  <r>
    <x v="268"/>
    <n v="202606"/>
    <n v="51"/>
    <n v="1085442"/>
    <s v="'03814314  "/>
    <s v="'03814314  "/>
    <s v="ENV"/>
    <s v="'                "/>
    <n v="20260622"/>
    <s v="E20260622129327"/>
    <s v="J18"/>
    <n v="3.2"/>
  </r>
  <r>
    <x v="268"/>
    <n v="202606"/>
    <n v="51"/>
    <n v="1085442"/>
    <s v="'03814314  "/>
    <s v="'03814314  "/>
    <s v="COL"/>
    <s v="'9443814314754803"/>
    <n v="20260622"/>
    <s v="E20260622129327"/>
    <s v="J18"/>
    <n v="3.2"/>
  </r>
  <r>
    <x v="268"/>
    <n v="202606"/>
    <n v="51"/>
    <n v="1085442"/>
    <s v="'03814314  "/>
    <s v="'03814314  "/>
    <s v="CPC"/>
    <s v="'9443814314754803"/>
    <n v="20260622"/>
    <s v="E20260622129327"/>
    <s v="   "/>
    <n v="3.2"/>
  </r>
  <r>
    <x v="269"/>
    <n v="202606"/>
    <n v="51"/>
    <n v="1085442"/>
    <s v="'03814314  "/>
    <s v="'03814314  "/>
    <s v="ENV"/>
    <s v="'                "/>
    <n v="20260622"/>
    <s v="E20260622129329"/>
    <s v="J18"/>
    <n v="3.2"/>
  </r>
  <r>
    <x v="269"/>
    <n v="202606"/>
    <n v="51"/>
    <n v="1085442"/>
    <s v="'03814314  "/>
    <s v="'03814314  "/>
    <s v="COL"/>
    <s v="'3443814314754679"/>
    <n v="20260622"/>
    <s v="E20260622129329"/>
    <s v="J18"/>
    <n v="3.2"/>
  </r>
  <r>
    <x v="269"/>
    <n v="202606"/>
    <n v="51"/>
    <n v="1085442"/>
    <s v="'03814314  "/>
    <s v="'03814314  "/>
    <s v="CPC"/>
    <s v="'3443814314754679"/>
    <n v="20260622"/>
    <s v="E20260622129329"/>
    <s v="   "/>
    <n v="3.2"/>
  </r>
  <r>
    <x v="270"/>
    <n v="202606"/>
    <n v="51"/>
    <n v="1085442"/>
    <s v="'03814314  "/>
    <s v="'03814314  "/>
    <s v="ENV"/>
    <s v="'                "/>
    <n v="20260622"/>
    <s v="E20260622129330"/>
    <s v="J18"/>
    <n v="4.18"/>
  </r>
  <r>
    <x v="270"/>
    <n v="202606"/>
    <n v="51"/>
    <n v="1085442"/>
    <s v="'03814314  "/>
    <s v="'03814314  "/>
    <s v="COL"/>
    <s v="'4443814314754841"/>
    <n v="20260622"/>
    <s v="E20260622129330"/>
    <s v="J18"/>
    <n v="4.18"/>
  </r>
  <r>
    <x v="270"/>
    <n v="202606"/>
    <n v="51"/>
    <n v="1085442"/>
    <s v="'03814314  "/>
    <s v="'03814314  "/>
    <s v="CPC"/>
    <s v="'4443814314754841"/>
    <n v="20260622"/>
    <s v="E20260622129330"/>
    <s v="   "/>
    <n v="4.18"/>
  </r>
  <r>
    <x v="271"/>
    <n v="202606"/>
    <n v="51"/>
    <n v="1085442"/>
    <s v="'03814314  "/>
    <s v="'03814314  "/>
    <s v="ENV"/>
    <s v="'                "/>
    <n v="20260622"/>
    <s v="E20260622129331"/>
    <s v="J18"/>
    <n v="7.4"/>
  </r>
  <r>
    <x v="271"/>
    <n v="202606"/>
    <n v="51"/>
    <n v="1085442"/>
    <s v="'03814314  "/>
    <s v="'03814314  "/>
    <s v="COL"/>
    <s v="'7143814314754777"/>
    <n v="20260622"/>
    <s v="E20260622129331"/>
    <s v="J18"/>
    <n v="7.4"/>
  </r>
  <r>
    <x v="271"/>
    <n v="202606"/>
    <n v="51"/>
    <n v="1085442"/>
    <s v="'03814314  "/>
    <s v="'03814314  "/>
    <s v="CPC"/>
    <s v="'7143814314754777"/>
    <n v="20260622"/>
    <s v="E20260622129331"/>
    <s v="   "/>
    <n v="7.4"/>
  </r>
  <r>
    <x v="272"/>
    <n v="202606"/>
    <n v="51"/>
    <n v="1085442"/>
    <s v="'03814314  "/>
    <s v="'03814314  "/>
    <s v="ENV"/>
    <s v="'                "/>
    <n v="20260622"/>
    <s v="E20260622129333"/>
    <s v="J18"/>
    <n v="4.5"/>
  </r>
  <r>
    <x v="272"/>
    <n v="202606"/>
    <n v="51"/>
    <n v="1085442"/>
    <s v="'03814314  "/>
    <s v="'03814314  "/>
    <s v="COL"/>
    <s v="'3443814314754725"/>
    <n v="20260622"/>
    <s v="E20260622129333"/>
    <s v="J18"/>
    <n v="4.5"/>
  </r>
  <r>
    <x v="272"/>
    <n v="202606"/>
    <n v="51"/>
    <n v="1085442"/>
    <s v="'03814314  "/>
    <s v="'03814314  "/>
    <s v="CPC"/>
    <s v="'3443814314754725"/>
    <n v="20260622"/>
    <s v="E20260622129333"/>
    <s v="   "/>
    <n v="4.5"/>
  </r>
  <r>
    <x v="273"/>
    <n v="202606"/>
    <n v="51"/>
    <n v="1085442"/>
    <s v="'03814314  "/>
    <s v="'03814314  "/>
    <s v="ENV"/>
    <s v="'                "/>
    <n v="20260622"/>
    <s v="E20260622129334"/>
    <s v="J18"/>
    <n v="3.84"/>
  </r>
  <r>
    <x v="273"/>
    <n v="202606"/>
    <n v="51"/>
    <n v="1085442"/>
    <s v="'03814314  "/>
    <s v="'03814314  "/>
    <s v="COL"/>
    <s v="'8443814314754797"/>
    <n v="20260622"/>
    <s v="E20260622129334"/>
    <s v="J18"/>
    <n v="3.84"/>
  </r>
  <r>
    <x v="273"/>
    <n v="202606"/>
    <n v="51"/>
    <n v="1085442"/>
    <s v="'03814314  "/>
    <s v="'03814314  "/>
    <s v="CPC"/>
    <s v="'8443814314754797"/>
    <n v="20260622"/>
    <s v="E20260622129334"/>
    <s v="   "/>
    <n v="3.84"/>
  </r>
  <r>
    <x v="274"/>
    <n v="202606"/>
    <n v="51"/>
    <n v="1085442"/>
    <s v="'03814314  "/>
    <s v="'03814314  "/>
    <s v="ENV"/>
    <s v="'                "/>
    <n v="20260622"/>
    <s v="E20260622129335"/>
    <s v="J18"/>
    <n v="3.5"/>
  </r>
  <r>
    <x v="274"/>
    <n v="202606"/>
    <n v="51"/>
    <n v="1085442"/>
    <s v="'03814314  "/>
    <s v="'03814314  "/>
    <s v="COL"/>
    <s v="'2643814314754839"/>
    <n v="20260622"/>
    <s v="E20260622129335"/>
    <s v="J18"/>
    <n v="3.5"/>
  </r>
  <r>
    <x v="274"/>
    <n v="202606"/>
    <n v="51"/>
    <n v="1085442"/>
    <s v="'03814314  "/>
    <s v="'03814314  "/>
    <s v="CPC"/>
    <s v="'2643814314754839"/>
    <n v="20260622"/>
    <s v="E20260622129335"/>
    <s v="   "/>
    <n v="3.5"/>
  </r>
  <r>
    <x v="275"/>
    <n v="202606"/>
    <n v="51"/>
    <n v="1085442"/>
    <s v="'03814314  "/>
    <s v="'03814314  "/>
    <s v="ENV"/>
    <s v="'                "/>
    <n v="20260622"/>
    <s v="E20260622129336"/>
    <s v="J18"/>
    <n v="6.01"/>
  </r>
  <r>
    <x v="275"/>
    <n v="202606"/>
    <n v="51"/>
    <n v="1085442"/>
    <s v="'03814314  "/>
    <s v="'03814314  "/>
    <s v="COL"/>
    <s v="'5443814314754703"/>
    <n v="20260622"/>
    <s v="E20260622129336"/>
    <s v="J18"/>
    <n v="6.01"/>
  </r>
  <r>
    <x v="275"/>
    <n v="202606"/>
    <n v="51"/>
    <n v="1085442"/>
    <s v="'03814314  "/>
    <s v="'03814314  "/>
    <s v="CPC"/>
    <s v="'5443814314754703"/>
    <n v="20260622"/>
    <s v="E20260622129336"/>
    <s v="   "/>
    <n v="6.01"/>
  </r>
  <r>
    <x v="276"/>
    <n v="202606"/>
    <n v="51"/>
    <n v="1085442"/>
    <s v="'03814314  "/>
    <s v="'03814314  "/>
    <s v="ENV"/>
    <s v="'                "/>
    <n v="20260622"/>
    <s v="E20260622129337"/>
    <s v="J18"/>
    <n v="4.2"/>
  </r>
  <r>
    <x v="276"/>
    <n v="202606"/>
    <n v="51"/>
    <n v="1085442"/>
    <s v="'03814314  "/>
    <s v="'03814314  "/>
    <s v="COL"/>
    <s v="'2443814314754713"/>
    <n v="20260622"/>
    <s v="E20260622129337"/>
    <s v="J18"/>
    <n v="4.2"/>
  </r>
  <r>
    <x v="276"/>
    <n v="202606"/>
    <n v="51"/>
    <n v="1085442"/>
    <s v="'03814314  "/>
    <s v="'03814314  "/>
    <s v="CPC"/>
    <s v="'2443814314754713"/>
    <n v="20260622"/>
    <s v="E20260622129337"/>
    <s v="   "/>
    <n v="4.2"/>
  </r>
  <r>
    <x v="277"/>
    <n v="202606"/>
    <n v="51"/>
    <n v="1085442"/>
    <s v="'03814314  "/>
    <s v="'03814314  "/>
    <s v="ENV"/>
    <s v="'                "/>
    <n v="20260622"/>
    <s v="E20260622213008"/>
    <s v="J18"/>
    <n v="4.0999999999999996"/>
  </r>
  <r>
    <x v="277"/>
    <n v="202606"/>
    <n v="51"/>
    <n v="1085442"/>
    <s v="'03814314  "/>
    <s v="'03814314  "/>
    <s v="COL"/>
    <s v="'7443814314754693"/>
    <n v="20260622"/>
    <s v="E20260622213008"/>
    <s v="J18"/>
    <n v="4.0999999999999996"/>
  </r>
  <r>
    <x v="277"/>
    <n v="202606"/>
    <n v="51"/>
    <n v="1085442"/>
    <s v="'03814314  "/>
    <s v="'03814314  "/>
    <s v="CPC"/>
    <s v="'7443814314754693"/>
    <n v="20260622"/>
    <s v="E20260622213008"/>
    <s v="   "/>
    <n v="4.0999999999999996"/>
  </r>
  <r>
    <x v="278"/>
    <n v="202606"/>
    <n v="51"/>
    <n v="1085442"/>
    <s v="'03814314  "/>
    <s v="'03814314  "/>
    <s v="ENV"/>
    <s v="'                "/>
    <n v="20260622"/>
    <s v="E20260622213011"/>
    <s v="J18"/>
    <n v="3.2"/>
  </r>
  <r>
    <x v="278"/>
    <n v="202606"/>
    <n v="51"/>
    <n v="1085442"/>
    <s v="'03814314  "/>
    <s v="'03814314  "/>
    <s v="COL"/>
    <s v="'2943814314754686"/>
    <n v="20260622"/>
    <s v="E20260622213011"/>
    <s v="J18"/>
    <n v="3.2"/>
  </r>
  <r>
    <x v="278"/>
    <n v="202606"/>
    <n v="51"/>
    <n v="1085442"/>
    <s v="'03814314  "/>
    <s v="'03814314  "/>
    <s v="CPC"/>
    <s v="'2943814314754686"/>
    <n v="20260622"/>
    <s v="E20260622213011"/>
    <s v="   "/>
    <n v="3.2"/>
  </r>
  <r>
    <x v="279"/>
    <n v="202606"/>
    <n v="51"/>
    <n v="1085442"/>
    <s v="'03814314  "/>
    <s v="'03814314  "/>
    <s v="ENV"/>
    <s v="'                "/>
    <n v="20260622"/>
    <s v="E20260622227103"/>
    <s v="J18"/>
    <n v="2.9"/>
  </r>
  <r>
    <x v="279"/>
    <n v="202606"/>
    <n v="51"/>
    <n v="1085442"/>
    <s v="'03814314  "/>
    <s v="'03814314  "/>
    <s v="COL"/>
    <s v="'6643814314754784"/>
    <n v="20260622"/>
    <s v="E20260622227103"/>
    <s v="J18"/>
    <n v="2.9"/>
  </r>
  <r>
    <x v="279"/>
    <n v="202606"/>
    <n v="51"/>
    <n v="1085442"/>
    <s v="'03814314  "/>
    <s v="'03814314  "/>
    <s v="CPC"/>
    <s v="'6643814314754784"/>
    <n v="20260622"/>
    <s v="E20260622227103"/>
    <s v="   "/>
    <n v="2.9"/>
  </r>
  <r>
    <x v="280"/>
    <n v="202606"/>
    <n v="51"/>
    <n v="1085442"/>
    <s v="'03814314  "/>
    <s v="'03814314  "/>
    <s v="ENV"/>
    <s v="'                "/>
    <n v="20260622"/>
    <s v="E20260622230454"/>
    <s v="J18"/>
    <n v="8.6999999999999993"/>
  </r>
  <r>
    <x v="280"/>
    <n v="202606"/>
    <n v="51"/>
    <n v="1085442"/>
    <s v="'03814314  "/>
    <s v="'03814314  "/>
    <s v="COL"/>
    <s v="'1443814314754661"/>
    <n v="20260622"/>
    <s v="E20260622230454"/>
    <s v="J18"/>
    <n v="8.6999999999999993"/>
  </r>
  <r>
    <x v="280"/>
    <n v="202606"/>
    <n v="51"/>
    <n v="1085442"/>
    <s v="'03814314  "/>
    <s v="'03814314  "/>
    <s v="CPC"/>
    <s v="'1443814314754661"/>
    <n v="20260622"/>
    <s v="E20260622230454"/>
    <s v="   "/>
    <n v="8.6999999999999993"/>
  </r>
  <r>
    <x v="281"/>
    <n v="202606"/>
    <n v="51"/>
    <n v="1085442"/>
    <s v="'03814314  "/>
    <s v="'03814314  "/>
    <s v="ENV"/>
    <s v="'                "/>
    <n v="20260623"/>
    <s v="E20260623129965"/>
    <s v="J18"/>
    <n v="21.5"/>
  </r>
  <r>
    <x v="281"/>
    <n v="202606"/>
    <n v="51"/>
    <n v="1085442"/>
    <s v="'03814314  "/>
    <s v="'03814314  "/>
    <s v="COL"/>
    <s v="'7543814314755223"/>
    <n v="20260623"/>
    <s v="E20260623129965"/>
    <s v="J18"/>
    <n v="19.100000000000001"/>
  </r>
  <r>
    <x v="281"/>
    <n v="202606"/>
    <n v="51"/>
    <n v="1085442"/>
    <s v="'03814314  "/>
    <s v="'03814314  "/>
    <s v="CPC"/>
    <s v="'7543814314755223"/>
    <n v="20260623"/>
    <s v="E20260623129965"/>
    <s v="   "/>
    <n v="19.100000000000001"/>
  </r>
  <r>
    <x v="281"/>
    <n v="202606"/>
    <n v="51"/>
    <n v="1085442"/>
    <s v="'03814314  "/>
    <s v="'03814314  "/>
    <s v="COL"/>
    <s v="'7543814314755230"/>
    <n v="20260623"/>
    <s v="E20260623129965"/>
    <s v="J18"/>
    <n v="2.4"/>
  </r>
  <r>
    <x v="281"/>
    <n v="202606"/>
    <n v="51"/>
    <n v="1085442"/>
    <s v="'03814314  "/>
    <s v="'03814314  "/>
    <s v="CPC"/>
    <s v="'7543814314755230"/>
    <n v="20260623"/>
    <s v="E20260623129965"/>
    <s v="   "/>
    <n v="2.4"/>
  </r>
  <r>
    <x v="281"/>
    <n v="202606"/>
    <n v="51"/>
    <n v="1085442"/>
    <s v="'03814314  "/>
    <s v="'03814314  "/>
    <s v="CPC"/>
    <s v="'7543814314755230"/>
    <n v="20260623"/>
    <s v="E20260623129965"/>
    <s v="   "/>
    <n v="2.4"/>
  </r>
  <r>
    <x v="282"/>
    <n v="202606"/>
    <n v="51"/>
    <n v="1085442"/>
    <s v="'03814314  "/>
    <s v="'03814314  "/>
    <s v="ENV"/>
    <s v="'                "/>
    <n v="20260623"/>
    <s v="E20260623129966"/>
    <s v="J18"/>
    <n v="11"/>
  </r>
  <r>
    <x v="282"/>
    <n v="202606"/>
    <n v="51"/>
    <n v="1085442"/>
    <s v="'03814314  "/>
    <s v="'03814314  "/>
    <s v="COL"/>
    <s v="'7543814314754914"/>
    <n v="20260623"/>
    <s v="E20260623129966"/>
    <s v="J18"/>
    <n v="11"/>
  </r>
  <r>
    <x v="282"/>
    <n v="202606"/>
    <n v="51"/>
    <n v="1085442"/>
    <s v="'03814314  "/>
    <s v="'03814314  "/>
    <s v="CPC"/>
    <s v="'7543814314754914"/>
    <n v="20260623"/>
    <s v="E20260623129966"/>
    <s v="   "/>
    <n v="11"/>
  </r>
  <r>
    <x v="283"/>
    <n v="202606"/>
    <n v="51"/>
    <n v="1085442"/>
    <s v="'03814314  "/>
    <s v="'03814314  "/>
    <s v="ENV"/>
    <s v="'                "/>
    <n v="20260623"/>
    <s v="E20260623129967"/>
    <s v="J18"/>
    <n v="8.4"/>
  </r>
  <r>
    <x v="283"/>
    <n v="202606"/>
    <n v="51"/>
    <n v="1085442"/>
    <s v="'03814314  "/>
    <s v="'03814314  "/>
    <s v="COL"/>
    <s v="'9243814314755026"/>
    <n v="20260623"/>
    <s v="E20260623129967"/>
    <s v="J18"/>
    <n v="8.4"/>
  </r>
  <r>
    <x v="283"/>
    <n v="202606"/>
    <n v="51"/>
    <n v="1085442"/>
    <s v="'03814314  "/>
    <s v="'03814314  "/>
    <s v="CPC"/>
    <s v="'9243814314755026"/>
    <n v="20260623"/>
    <s v="E20260623129967"/>
    <s v="   "/>
    <n v="8.4"/>
  </r>
  <r>
    <x v="284"/>
    <n v="202606"/>
    <n v="51"/>
    <n v="1085442"/>
    <s v="'03814314  "/>
    <s v="'03814314  "/>
    <s v="ENV"/>
    <s v="'                "/>
    <n v="20260623"/>
    <s v="E20260623129968"/>
    <s v="J18"/>
    <n v="9.9"/>
  </r>
  <r>
    <x v="284"/>
    <n v="202606"/>
    <n v="51"/>
    <n v="1085442"/>
    <s v="'03814314  "/>
    <s v="'03814314  "/>
    <s v="COL"/>
    <s v="'5643814314754933"/>
    <n v="20260623"/>
    <s v="E20260623129968"/>
    <s v="J18"/>
    <n v="9.9"/>
  </r>
  <r>
    <x v="284"/>
    <n v="202606"/>
    <n v="51"/>
    <n v="1085442"/>
    <s v="'03814314  "/>
    <s v="'03814314  "/>
    <s v="CPC"/>
    <s v="'5643814314754933"/>
    <n v="20260623"/>
    <s v="E20260623129968"/>
    <s v="   "/>
    <n v="9.9"/>
  </r>
  <r>
    <x v="285"/>
    <n v="202606"/>
    <n v="51"/>
    <n v="1085442"/>
    <s v="'03814314  "/>
    <s v="'03814314  "/>
    <s v="ENV"/>
    <s v="'                "/>
    <n v="20260623"/>
    <s v="E20260623129969"/>
    <s v="J18"/>
    <n v="22.3"/>
  </r>
  <r>
    <x v="285"/>
    <n v="202606"/>
    <n v="51"/>
    <n v="1085442"/>
    <s v="'03814314  "/>
    <s v="'03814314  "/>
    <s v="COL"/>
    <s v="'2143814314755319"/>
    <n v="20260623"/>
    <s v="E20260623129969"/>
    <s v="J18"/>
    <n v="14.1"/>
  </r>
  <r>
    <x v="285"/>
    <n v="202606"/>
    <n v="51"/>
    <n v="1085442"/>
    <s v="'03814314  "/>
    <s v="'03814314  "/>
    <s v="CPC"/>
    <s v="'2143814314755319"/>
    <n v="20260623"/>
    <s v="E20260623129969"/>
    <s v="   "/>
    <n v="14.1"/>
  </r>
  <r>
    <x v="285"/>
    <n v="202606"/>
    <n v="51"/>
    <n v="1085442"/>
    <s v="'03814314  "/>
    <s v="'03814314  "/>
    <s v="COL"/>
    <s v="'2143814314755325"/>
    <n v="20260623"/>
    <s v="E20260623129969"/>
    <s v="J18"/>
    <n v="8.1999999999999993"/>
  </r>
  <r>
    <x v="285"/>
    <n v="202606"/>
    <n v="51"/>
    <n v="1085442"/>
    <s v="'03814314  "/>
    <s v="'03814314  "/>
    <s v="CPC"/>
    <s v="'2143814314755325"/>
    <n v="20260623"/>
    <s v="E20260623129969"/>
    <s v="   "/>
    <n v="8.1999999999999993"/>
  </r>
  <r>
    <x v="285"/>
    <n v="202606"/>
    <n v="51"/>
    <n v="1085442"/>
    <s v="'03814314  "/>
    <s v="'03814314  "/>
    <s v="CPC"/>
    <s v="'2143814314755325"/>
    <n v="20260623"/>
    <s v="E20260623129969"/>
    <s v="   "/>
    <n v="8.1999999999999993"/>
  </r>
  <r>
    <x v="286"/>
    <n v="202606"/>
    <n v="51"/>
    <n v="1085442"/>
    <s v="'03814314  "/>
    <s v="'03814314  "/>
    <s v="ENV"/>
    <s v="'                "/>
    <n v="20260623"/>
    <s v="E20260623129970"/>
    <s v="J18"/>
    <n v="4.01"/>
  </r>
  <r>
    <x v="286"/>
    <n v="202606"/>
    <n v="51"/>
    <n v="1085442"/>
    <s v="'03814314  "/>
    <s v="'03814314  "/>
    <s v="COL"/>
    <s v="'4943814314755065"/>
    <n v="20260623"/>
    <s v="E20260623129970"/>
    <s v="J18"/>
    <n v="4.01"/>
  </r>
  <r>
    <x v="286"/>
    <n v="202606"/>
    <n v="51"/>
    <n v="1085442"/>
    <s v="'03814314  "/>
    <s v="'03814314  "/>
    <s v="CPC"/>
    <s v="'4943814314755065"/>
    <n v="20260623"/>
    <s v="E20260623129970"/>
    <s v="   "/>
    <n v="4.01"/>
  </r>
  <r>
    <x v="287"/>
    <n v="202606"/>
    <n v="51"/>
    <n v="1085442"/>
    <s v="'03814314  "/>
    <s v="'03814314  "/>
    <s v="ENV"/>
    <s v="'                "/>
    <n v="20260623"/>
    <s v="E20260623129971"/>
    <s v="J18"/>
    <n v="3.6"/>
  </r>
  <r>
    <x v="287"/>
    <n v="202606"/>
    <n v="51"/>
    <n v="1085442"/>
    <s v="'03814314  "/>
    <s v="'03814314  "/>
    <s v="COL"/>
    <s v="'8643814314754877"/>
    <n v="20260623"/>
    <s v="E20260623129971"/>
    <s v="J18"/>
    <n v="3.6"/>
  </r>
  <r>
    <x v="287"/>
    <n v="202606"/>
    <n v="51"/>
    <n v="1085442"/>
    <s v="'03814314  "/>
    <s v="'03814314  "/>
    <s v="CPC"/>
    <s v="'8643814314754877"/>
    <n v="20260623"/>
    <s v="E20260623129971"/>
    <s v="   "/>
    <n v="3.6"/>
  </r>
  <r>
    <x v="288"/>
    <n v="202606"/>
    <n v="51"/>
    <n v="1085442"/>
    <s v="'03814314  "/>
    <s v="'03814314  "/>
    <s v="ENV"/>
    <s v="'                "/>
    <n v="20260623"/>
    <s v="E20260623129972"/>
    <s v="J18"/>
    <n v="2.9"/>
  </r>
  <r>
    <x v="288"/>
    <n v="202606"/>
    <n v="51"/>
    <n v="1085442"/>
    <s v="'03814314  "/>
    <s v="'03814314  "/>
    <s v="COL"/>
    <s v="'6443814314755100"/>
    <n v="20260623"/>
    <s v="E20260623129972"/>
    <s v="J18"/>
    <n v="2.9"/>
  </r>
  <r>
    <x v="288"/>
    <n v="202606"/>
    <n v="51"/>
    <n v="1085442"/>
    <s v="'03814314  "/>
    <s v="'03814314  "/>
    <s v="CPC"/>
    <s v="'6443814314755100"/>
    <n v="20260623"/>
    <s v="E20260623129972"/>
    <s v="   "/>
    <n v="2.9"/>
  </r>
  <r>
    <x v="289"/>
    <n v="202606"/>
    <n v="51"/>
    <n v="1085442"/>
    <s v="'03814314  "/>
    <s v="'03814314  "/>
    <s v="ENV"/>
    <s v="'                "/>
    <n v="20260623"/>
    <s v="E20260623129973"/>
    <s v="J18"/>
    <n v="2.9"/>
  </r>
  <r>
    <x v="289"/>
    <n v="202606"/>
    <n v="51"/>
    <n v="1085442"/>
    <s v="'03814314  "/>
    <s v="'03814314  "/>
    <s v="COL"/>
    <s v="'6343814314754885"/>
    <n v="20260623"/>
    <s v="E20260623129973"/>
    <s v="J18"/>
    <n v="2.9"/>
  </r>
  <r>
    <x v="289"/>
    <n v="202606"/>
    <n v="51"/>
    <n v="1085442"/>
    <s v="'03814314  "/>
    <s v="'03814314  "/>
    <s v="CPC"/>
    <s v="'6343814314754885"/>
    <n v="20260623"/>
    <s v="E20260623129973"/>
    <s v="   "/>
    <n v="2.9"/>
  </r>
  <r>
    <x v="290"/>
    <n v="202606"/>
    <n v="51"/>
    <n v="1085442"/>
    <s v="'03814314  "/>
    <s v="'03814314  "/>
    <s v="ENV"/>
    <s v="'                "/>
    <n v="20260623"/>
    <s v="E20260623129974"/>
    <s v="J18"/>
    <n v="6.01"/>
  </r>
  <r>
    <x v="290"/>
    <n v="202606"/>
    <n v="51"/>
    <n v="1085442"/>
    <s v="'03814314  "/>
    <s v="'03814314  "/>
    <s v="COL"/>
    <s v="'2543814314754952"/>
    <n v="20260623"/>
    <s v="E20260623129974"/>
    <s v="J18"/>
    <n v="6.01"/>
  </r>
  <r>
    <x v="290"/>
    <n v="202606"/>
    <n v="51"/>
    <n v="1085442"/>
    <s v="'03814314  "/>
    <s v="'03814314  "/>
    <s v="CPC"/>
    <s v="'2543814314754952"/>
    <n v="20260623"/>
    <s v="E20260623129974"/>
    <s v="   "/>
    <n v="6.01"/>
  </r>
  <r>
    <x v="291"/>
    <n v="202606"/>
    <n v="51"/>
    <n v="1085442"/>
    <s v="'03814314  "/>
    <s v="'03814314  "/>
    <s v="ENV"/>
    <s v="'                "/>
    <n v="20260623"/>
    <s v="E20260623129975"/>
    <s v="J18"/>
    <n v="2"/>
  </r>
  <r>
    <x v="291"/>
    <n v="202606"/>
    <n v="51"/>
    <n v="1085442"/>
    <s v="'03814314  "/>
    <s v="'03814314  "/>
    <s v="COL"/>
    <s v="'7743814314755303"/>
    <n v="20260623"/>
    <s v="E20260623129975"/>
    <s v="J18"/>
    <n v="2"/>
  </r>
  <r>
    <x v="291"/>
    <n v="202606"/>
    <n v="51"/>
    <n v="1085442"/>
    <s v="'03814314  "/>
    <s v="'03814314  "/>
    <s v="CPC"/>
    <s v="'7743814314755303"/>
    <n v="20260623"/>
    <s v="E20260623129975"/>
    <s v="   "/>
    <n v="2"/>
  </r>
  <r>
    <x v="292"/>
    <n v="202606"/>
    <n v="51"/>
    <n v="1085442"/>
    <s v="'03814314  "/>
    <s v="'03814314  "/>
    <s v="ENV"/>
    <s v="'                "/>
    <n v="20260623"/>
    <s v="E20260623129977"/>
    <s v="J18"/>
    <n v="3"/>
  </r>
  <r>
    <x v="292"/>
    <n v="202606"/>
    <n v="51"/>
    <n v="1085442"/>
    <s v="'03814314  "/>
    <s v="'03814314  "/>
    <s v="COL"/>
    <s v="'8043814314755160"/>
    <n v="20260623"/>
    <s v="E20260623129977"/>
    <s v="J18"/>
    <n v="3"/>
  </r>
  <r>
    <x v="292"/>
    <n v="202606"/>
    <n v="51"/>
    <n v="1085442"/>
    <s v="'03814314  "/>
    <s v="'03814314  "/>
    <s v="CPC"/>
    <s v="'8043814314755160"/>
    <n v="20260623"/>
    <s v="E20260623129977"/>
    <s v="   "/>
    <n v="3"/>
  </r>
  <r>
    <x v="293"/>
    <n v="202606"/>
    <n v="51"/>
    <n v="1085442"/>
    <s v="'03814314  "/>
    <s v="'03814314  "/>
    <s v="ENV"/>
    <s v="'                "/>
    <n v="20260623"/>
    <s v="E20260623129978"/>
    <s v="J18"/>
    <n v="4.4000000000000004"/>
  </r>
  <r>
    <x v="293"/>
    <n v="202606"/>
    <n v="51"/>
    <n v="1085442"/>
    <s v="'03814314  "/>
    <s v="'03814314  "/>
    <s v="COL"/>
    <s v="'7543814314755079"/>
    <n v="20260623"/>
    <s v="E20260623129978"/>
    <s v="J18"/>
    <n v="4.4000000000000004"/>
  </r>
  <r>
    <x v="293"/>
    <n v="202606"/>
    <n v="51"/>
    <n v="1085442"/>
    <s v="'03814314  "/>
    <s v="'03814314  "/>
    <s v="CPC"/>
    <s v="'7543814314755079"/>
    <n v="20260623"/>
    <s v="E20260623129978"/>
    <s v="   "/>
    <n v="4.4000000000000004"/>
  </r>
  <r>
    <x v="294"/>
    <n v="202606"/>
    <n v="51"/>
    <n v="1085442"/>
    <s v="'03814314  "/>
    <s v="'03814314  "/>
    <s v="ENV"/>
    <s v="'                "/>
    <n v="20260623"/>
    <s v="E20260623129979"/>
    <s v="J18"/>
    <n v="3.9"/>
  </r>
  <r>
    <x v="294"/>
    <n v="202606"/>
    <n v="51"/>
    <n v="1085442"/>
    <s v="'03814314  "/>
    <s v="'03814314  "/>
    <s v="COL"/>
    <s v="'1043814314754852"/>
    <n v="20260623"/>
    <s v="E20260623129979"/>
    <s v="J18"/>
    <n v="3.9"/>
  </r>
  <r>
    <x v="294"/>
    <n v="202606"/>
    <n v="51"/>
    <n v="1085442"/>
    <s v="'03814314  "/>
    <s v="'03814314  "/>
    <s v="CPC"/>
    <s v="'1043814314754852"/>
    <n v="20260623"/>
    <s v="E20260623129979"/>
    <s v="   "/>
    <n v="3.9"/>
  </r>
  <r>
    <x v="295"/>
    <n v="202606"/>
    <n v="51"/>
    <n v="1085442"/>
    <s v="'03814314  "/>
    <s v="'03814314  "/>
    <s v="ENV"/>
    <s v="'                "/>
    <n v="20260623"/>
    <s v="E20260623129980"/>
    <s v="J18"/>
    <n v="3.2"/>
  </r>
  <r>
    <x v="295"/>
    <n v="202606"/>
    <n v="51"/>
    <n v="1085442"/>
    <s v="'03814314  "/>
    <s v="'03814314  "/>
    <s v="COL"/>
    <s v="'7643814314755174"/>
    <n v="20260623"/>
    <s v="E20260623129980"/>
    <s v="J18"/>
    <n v="3.2"/>
  </r>
  <r>
    <x v="295"/>
    <n v="202606"/>
    <n v="51"/>
    <n v="1085442"/>
    <s v="'03814314  "/>
    <s v="'03814314  "/>
    <s v="CPC"/>
    <s v="'7643814314755174"/>
    <n v="20260623"/>
    <s v="E20260623129980"/>
    <s v="   "/>
    <n v="3.2"/>
  </r>
  <r>
    <x v="296"/>
    <n v="202606"/>
    <n v="51"/>
    <n v="1085442"/>
    <s v="'03814314  "/>
    <s v="'03814314  "/>
    <s v="ENV"/>
    <s v="'                "/>
    <n v="20260623"/>
    <s v="E20260623129981"/>
    <s v="J18"/>
    <n v="0.5"/>
  </r>
  <r>
    <x v="296"/>
    <n v="202606"/>
    <n v="51"/>
    <n v="1085442"/>
    <s v="'03814314  "/>
    <s v="'03814314  "/>
    <s v="COL"/>
    <s v="'2143814314754895"/>
    <n v="20260623"/>
    <s v="E20260623129981"/>
    <s v="J18"/>
    <n v="0.5"/>
  </r>
  <r>
    <x v="296"/>
    <n v="202606"/>
    <n v="51"/>
    <n v="1085442"/>
    <s v="'03814314  "/>
    <s v="'03814314  "/>
    <s v="CPC"/>
    <s v="'2143814314754895"/>
    <n v="20260623"/>
    <s v="E20260623129981"/>
    <s v="   "/>
    <n v="0.5"/>
  </r>
  <r>
    <x v="297"/>
    <n v="202606"/>
    <n v="51"/>
    <n v="1085442"/>
    <s v="'03814314  "/>
    <s v="'03814314  "/>
    <s v="ENV"/>
    <s v="'                "/>
    <n v="20260623"/>
    <s v="E20260623129983"/>
    <s v="J18"/>
    <n v="2.9"/>
  </r>
  <r>
    <x v="297"/>
    <n v="202606"/>
    <n v="51"/>
    <n v="1085442"/>
    <s v="'03814314  "/>
    <s v="'03814314  "/>
    <s v="COL"/>
    <s v="'7943814314755147"/>
    <n v="20260623"/>
    <s v="E20260623129983"/>
    <s v="J18"/>
    <n v="2.9"/>
  </r>
  <r>
    <x v="297"/>
    <n v="202606"/>
    <n v="51"/>
    <n v="1085442"/>
    <s v="'03814314  "/>
    <s v="'03814314  "/>
    <s v="CPC"/>
    <s v="'7943814314755147"/>
    <n v="20260623"/>
    <s v="E20260623129983"/>
    <s v="   "/>
    <n v="2.9"/>
  </r>
  <r>
    <x v="298"/>
    <n v="202606"/>
    <n v="51"/>
    <n v="1085442"/>
    <s v="'03814314  "/>
    <s v="'03814314  "/>
    <s v="ENV"/>
    <s v="'                "/>
    <n v="20260623"/>
    <s v="E20260623129984"/>
    <s v="J18"/>
    <n v="3.6"/>
  </r>
  <r>
    <x v="298"/>
    <n v="202606"/>
    <n v="51"/>
    <n v="1085442"/>
    <s v="'03814314  "/>
    <s v="'03814314  "/>
    <s v="COL"/>
    <s v="'7543814314755246"/>
    <n v="20260623"/>
    <s v="E20260623129984"/>
    <s v="J18"/>
    <n v="3.6"/>
  </r>
  <r>
    <x v="298"/>
    <n v="202606"/>
    <n v="51"/>
    <n v="1085442"/>
    <s v="'03814314  "/>
    <s v="'03814314  "/>
    <s v="CPC"/>
    <s v="'7543814314755246"/>
    <n v="20260623"/>
    <s v="E20260623129984"/>
    <s v="   "/>
    <n v="3.6"/>
  </r>
  <r>
    <x v="299"/>
    <n v="202606"/>
    <n v="51"/>
    <n v="1085442"/>
    <s v="'03814314  "/>
    <s v="'03814314  "/>
    <s v="ENV"/>
    <s v="'                "/>
    <n v="20260623"/>
    <s v="E20260623129985"/>
    <s v="J18"/>
    <n v="4.01"/>
  </r>
  <r>
    <x v="299"/>
    <n v="202606"/>
    <n v="51"/>
    <n v="1085442"/>
    <s v="'03814314  "/>
    <s v="'03814314  "/>
    <s v="COL"/>
    <s v="'9143814314754974"/>
    <n v="20260623"/>
    <s v="E20260623129985"/>
    <s v="J18"/>
    <n v="4.01"/>
  </r>
  <r>
    <x v="299"/>
    <n v="202606"/>
    <n v="51"/>
    <n v="1085442"/>
    <s v="'03814314  "/>
    <s v="'03814314  "/>
    <s v="CPC"/>
    <s v="'9143814314754974"/>
    <n v="20260623"/>
    <s v="E20260623129985"/>
    <s v="   "/>
    <n v="4.01"/>
  </r>
  <r>
    <x v="300"/>
    <n v="202606"/>
    <n v="51"/>
    <n v="1085442"/>
    <s v="'03814314  "/>
    <s v="'03814314  "/>
    <s v="ENV"/>
    <s v="'                "/>
    <n v="20260623"/>
    <s v="E20260623129986"/>
    <s v="J18"/>
    <n v="3.2"/>
  </r>
  <r>
    <x v="300"/>
    <n v="202606"/>
    <n v="51"/>
    <n v="1085442"/>
    <s v="'03814314  "/>
    <s v="'03814314  "/>
    <s v="COL"/>
    <s v="'5943814314755198"/>
    <n v="20260623"/>
    <s v="E20260623129986"/>
    <s v="J18"/>
    <n v="3.2"/>
  </r>
  <r>
    <x v="300"/>
    <n v="202606"/>
    <n v="51"/>
    <n v="1085442"/>
    <s v="'03814314  "/>
    <s v="'03814314  "/>
    <s v="CPC"/>
    <s v="'5943814314755198"/>
    <n v="20260623"/>
    <s v="E20260623129986"/>
    <s v="   "/>
    <n v="3.2"/>
  </r>
  <r>
    <x v="301"/>
    <n v="202606"/>
    <n v="51"/>
    <n v="1085442"/>
    <s v="'03814314  "/>
    <s v="'03814314  "/>
    <s v="ENV"/>
    <s v="'                "/>
    <n v="20260623"/>
    <s v="E20260623129987"/>
    <s v="J18"/>
    <n v="0.5"/>
  </r>
  <r>
    <x v="301"/>
    <n v="202606"/>
    <n v="51"/>
    <n v="1085442"/>
    <s v="'03814314  "/>
    <s v="'03814314  "/>
    <s v="COL"/>
    <s v="'6443814314754945"/>
    <n v="20260623"/>
    <s v="E20260623129987"/>
    <s v="J18"/>
    <n v="0.5"/>
  </r>
  <r>
    <x v="301"/>
    <n v="202606"/>
    <n v="51"/>
    <n v="1085442"/>
    <s v="'03814314  "/>
    <s v="'03814314  "/>
    <s v="CPC"/>
    <s v="'6443814314754945"/>
    <n v="20260623"/>
    <s v="E20260623129987"/>
    <s v="   "/>
    <n v="0.5"/>
  </r>
  <r>
    <x v="302"/>
    <n v="202606"/>
    <n v="51"/>
    <n v="1085442"/>
    <s v="'03814314  "/>
    <s v="'03814314  "/>
    <s v="ENV"/>
    <s v="'                "/>
    <n v="20260623"/>
    <s v="E20260623129988"/>
    <s v="J18"/>
    <n v="3.01"/>
  </r>
  <r>
    <x v="302"/>
    <n v="202606"/>
    <n v="51"/>
    <n v="1085442"/>
    <s v="'03814314  "/>
    <s v="'03814314  "/>
    <s v="COL"/>
    <s v="'5943814314755090"/>
    <n v="20260623"/>
    <s v="E20260623129988"/>
    <s v="J18"/>
    <n v="3.01"/>
  </r>
  <r>
    <x v="302"/>
    <n v="202606"/>
    <n v="51"/>
    <n v="1085442"/>
    <s v="'03814314  "/>
    <s v="'03814314  "/>
    <s v="CPC"/>
    <s v="'5943814314755090"/>
    <n v="20260623"/>
    <s v="E20260623129988"/>
    <s v="   "/>
    <n v="3.01"/>
  </r>
  <r>
    <x v="303"/>
    <n v="202606"/>
    <n v="51"/>
    <n v="1085442"/>
    <s v="'03814314  "/>
    <s v="'03814314  "/>
    <s v="ENV"/>
    <s v="'                "/>
    <n v="20260623"/>
    <s v="E20260623129989"/>
    <s v="J18"/>
    <n v="2.6"/>
  </r>
  <r>
    <x v="303"/>
    <n v="202606"/>
    <n v="51"/>
    <n v="1085442"/>
    <s v="'03814314  "/>
    <s v="'03814314  "/>
    <s v="COL"/>
    <s v="'7643814314755116"/>
    <n v="20260623"/>
    <s v="E20260623129989"/>
    <s v="J18"/>
    <n v="2.6"/>
  </r>
  <r>
    <x v="303"/>
    <n v="202606"/>
    <n v="51"/>
    <n v="1085442"/>
    <s v="'03814314  "/>
    <s v="'03814314  "/>
    <s v="CPC"/>
    <s v="'7643814314755116"/>
    <n v="20260623"/>
    <s v="E20260623129989"/>
    <s v="   "/>
    <n v="2.6"/>
  </r>
  <r>
    <x v="304"/>
    <n v="202606"/>
    <n v="51"/>
    <n v="1085442"/>
    <s v="'03814314  "/>
    <s v="'03814314  "/>
    <s v="ENV"/>
    <s v="'                "/>
    <n v="20260623"/>
    <s v="E20260623129990"/>
    <s v="J18"/>
    <n v="2.6"/>
  </r>
  <r>
    <x v="304"/>
    <n v="202606"/>
    <n v="51"/>
    <n v="1085442"/>
    <s v="'03814314  "/>
    <s v="'03814314  "/>
    <s v="COL"/>
    <s v="'1343814314755134"/>
    <n v="20260623"/>
    <s v="E20260623129990"/>
    <s v="J18"/>
    <n v="2.6"/>
  </r>
  <r>
    <x v="304"/>
    <n v="202606"/>
    <n v="51"/>
    <n v="1085442"/>
    <s v="'03814314  "/>
    <s v="'03814314  "/>
    <s v="CPC"/>
    <s v="'1343814314755134"/>
    <n v="20260623"/>
    <s v="E20260623129990"/>
    <s v="   "/>
    <n v="2.6"/>
  </r>
  <r>
    <x v="305"/>
    <n v="202606"/>
    <n v="51"/>
    <n v="1085442"/>
    <s v="'03814314  "/>
    <s v="'03814314  "/>
    <s v="ENV"/>
    <s v="'                "/>
    <n v="20260623"/>
    <s v="E20260623129991"/>
    <s v="J18"/>
    <n v="2.9"/>
  </r>
  <r>
    <x v="305"/>
    <n v="202606"/>
    <n v="51"/>
    <n v="1085442"/>
    <s v="'03814314  "/>
    <s v="'03814314  "/>
    <s v="COL"/>
    <s v="'7543814314755125"/>
    <n v="20260623"/>
    <s v="E20260623129991"/>
    <s v="J18"/>
    <n v="2.9"/>
  </r>
  <r>
    <x v="305"/>
    <n v="202606"/>
    <n v="51"/>
    <n v="1085442"/>
    <s v="'03814314  "/>
    <s v="'03814314  "/>
    <s v="CPC"/>
    <s v="'7543814314755125"/>
    <n v="20260623"/>
    <s v="E20260623129991"/>
    <s v="   "/>
    <n v="2.9"/>
  </r>
  <r>
    <x v="306"/>
    <n v="202606"/>
    <n v="51"/>
    <n v="1085442"/>
    <s v="'03814314  "/>
    <s v="'03814314  "/>
    <s v="ENV"/>
    <s v="'                "/>
    <n v="20260623"/>
    <s v="E20260623129993"/>
    <s v="J18"/>
    <n v="4.0999999999999996"/>
  </r>
  <r>
    <x v="306"/>
    <n v="202606"/>
    <n v="51"/>
    <n v="1085442"/>
    <s v="'03814314  "/>
    <s v="'03814314  "/>
    <s v="COL"/>
    <s v="'1343814314754969"/>
    <n v="20260623"/>
    <s v="E20260623129993"/>
    <s v="J18"/>
    <n v="4.0999999999999996"/>
  </r>
  <r>
    <x v="306"/>
    <n v="202606"/>
    <n v="51"/>
    <n v="1085442"/>
    <s v="'03814314  "/>
    <s v="'03814314  "/>
    <s v="CPC"/>
    <s v="'1343814314754969"/>
    <n v="20260623"/>
    <s v="E20260623129993"/>
    <s v="   "/>
    <n v="4.0999999999999996"/>
  </r>
  <r>
    <x v="307"/>
    <n v="202606"/>
    <n v="51"/>
    <n v="1085442"/>
    <s v="'03814314  "/>
    <s v="'03814314  "/>
    <s v="ENV"/>
    <s v="'                "/>
    <n v="20260623"/>
    <s v="E20260623129994"/>
    <s v="J18"/>
    <n v="2.9"/>
  </r>
  <r>
    <x v="307"/>
    <n v="202606"/>
    <n v="51"/>
    <n v="1085442"/>
    <s v="'03814314  "/>
    <s v="'03814314  "/>
    <s v="COL"/>
    <s v="'5343814314754983"/>
    <n v="20260623"/>
    <s v="E20260623129994"/>
    <s v="J18"/>
    <n v="2.9"/>
  </r>
  <r>
    <x v="307"/>
    <n v="202606"/>
    <n v="51"/>
    <n v="1085442"/>
    <s v="'03814314  "/>
    <s v="'03814314  "/>
    <s v="CPC"/>
    <s v="'5343814314754983"/>
    <n v="20260623"/>
    <s v="E20260623129994"/>
    <s v="   "/>
    <n v="2.9"/>
  </r>
  <r>
    <x v="308"/>
    <n v="202606"/>
    <n v="51"/>
    <n v="1085442"/>
    <s v="'03814314  "/>
    <s v="'03814314  "/>
    <s v="ENV"/>
    <s v="'                "/>
    <n v="20260623"/>
    <s v="E20260623129995"/>
    <s v="J18"/>
    <n v="2.9"/>
  </r>
  <r>
    <x v="308"/>
    <n v="202606"/>
    <n v="51"/>
    <n v="1085442"/>
    <s v="'03814314  "/>
    <s v="'03814314  "/>
    <s v="COL"/>
    <s v="'4343814314755200"/>
    <n v="20260623"/>
    <s v="E20260623129995"/>
    <s v="J18"/>
    <n v="2.9"/>
  </r>
  <r>
    <x v="308"/>
    <n v="202606"/>
    <n v="51"/>
    <n v="1085442"/>
    <s v="'03814314  "/>
    <s v="'03814314  "/>
    <s v="CPC"/>
    <s v="'4343814314755200"/>
    <n v="20260623"/>
    <s v="E20260623129995"/>
    <s v="   "/>
    <n v="2.9"/>
  </r>
  <r>
    <x v="309"/>
    <n v="202606"/>
    <n v="51"/>
    <n v="1085442"/>
    <s v="'03814314  "/>
    <s v="'03814314  "/>
    <s v="ENV"/>
    <s v="'                "/>
    <n v="20260623"/>
    <s v="E20260623129996"/>
    <s v="J18"/>
    <n v="38.700000000000003"/>
  </r>
  <r>
    <x v="309"/>
    <n v="202606"/>
    <n v="51"/>
    <n v="1085442"/>
    <s v="'03814314  "/>
    <s v="'03814314  "/>
    <s v="COL"/>
    <s v="'4543814314755331"/>
    <n v="20260623"/>
    <s v="E20260623129996"/>
    <s v="J18"/>
    <n v="8.9"/>
  </r>
  <r>
    <x v="309"/>
    <n v="202606"/>
    <n v="51"/>
    <n v="1085442"/>
    <s v="'03814314  "/>
    <s v="'03814314  "/>
    <s v="CPC"/>
    <s v="'4543814314755331"/>
    <n v="20260623"/>
    <s v="E20260623129996"/>
    <s v="   "/>
    <n v="8.9"/>
  </r>
  <r>
    <x v="309"/>
    <n v="202606"/>
    <n v="51"/>
    <n v="1085442"/>
    <s v="'03814314  "/>
    <s v="'03814314  "/>
    <s v="COL"/>
    <s v="'4543814314755348"/>
    <n v="20260623"/>
    <s v="E20260623129996"/>
    <s v="J18"/>
    <n v="7.9"/>
  </r>
  <r>
    <x v="309"/>
    <n v="202606"/>
    <n v="51"/>
    <n v="1085442"/>
    <s v="'03814314  "/>
    <s v="'03814314  "/>
    <s v="CPC"/>
    <s v="'4543814314755348"/>
    <n v="20260623"/>
    <s v="E20260623129996"/>
    <s v="   "/>
    <n v="7.9"/>
  </r>
  <r>
    <x v="309"/>
    <n v="202606"/>
    <n v="51"/>
    <n v="1085442"/>
    <s v="'03814314  "/>
    <s v="'03814314  "/>
    <s v="CPC"/>
    <s v="'4543814314755348"/>
    <n v="20260623"/>
    <s v="E20260623129996"/>
    <s v="   "/>
    <n v="7.9"/>
  </r>
  <r>
    <x v="309"/>
    <n v="202606"/>
    <n v="51"/>
    <n v="1085442"/>
    <s v="'03814314  "/>
    <s v="'03814314  "/>
    <s v="COL"/>
    <s v="'4543814314755354"/>
    <n v="20260623"/>
    <s v="E20260623129996"/>
    <s v="J18"/>
    <n v="8.9"/>
  </r>
  <r>
    <x v="309"/>
    <n v="202606"/>
    <n v="51"/>
    <n v="1085442"/>
    <s v="'03814314  "/>
    <s v="'03814314  "/>
    <s v="CPC"/>
    <s v="'4543814314755354"/>
    <n v="20260623"/>
    <s v="E20260623129996"/>
    <s v="   "/>
    <n v="8.9"/>
  </r>
  <r>
    <x v="309"/>
    <n v="202606"/>
    <n v="51"/>
    <n v="1085442"/>
    <s v="'03814314  "/>
    <s v="'03814314  "/>
    <s v="CPC"/>
    <s v="'4543814314755354"/>
    <n v="20260623"/>
    <s v="E20260623129996"/>
    <s v="   "/>
    <n v="8.9"/>
  </r>
  <r>
    <x v="309"/>
    <n v="202606"/>
    <n v="51"/>
    <n v="1085442"/>
    <s v="'03814314  "/>
    <s v="'03814314  "/>
    <s v="COL"/>
    <s v="'4543814314755365"/>
    <n v="20260623"/>
    <s v="E20260623129996"/>
    <s v="J18"/>
    <n v="8.5"/>
  </r>
  <r>
    <x v="309"/>
    <n v="202606"/>
    <n v="51"/>
    <n v="1085442"/>
    <s v="'03814314  "/>
    <s v="'03814314  "/>
    <s v="CPC"/>
    <s v="'4543814314755365"/>
    <n v="20260623"/>
    <s v="E20260623129996"/>
    <s v="   "/>
    <n v="8.5"/>
  </r>
  <r>
    <x v="309"/>
    <n v="202606"/>
    <n v="51"/>
    <n v="1085442"/>
    <s v="'03814314  "/>
    <s v="'03814314  "/>
    <s v="CPC"/>
    <s v="'4543814314755365"/>
    <n v="20260623"/>
    <s v="E20260623129996"/>
    <s v="   "/>
    <n v="8.5"/>
  </r>
  <r>
    <x v="309"/>
    <n v="202606"/>
    <n v="51"/>
    <n v="1085442"/>
    <s v="'03814314  "/>
    <s v="'03814314  "/>
    <s v="COL"/>
    <s v="'4543814314755377"/>
    <n v="20260623"/>
    <s v="E20260623129996"/>
    <s v="J18"/>
    <n v="4.5"/>
  </r>
  <r>
    <x v="309"/>
    <n v="202606"/>
    <n v="51"/>
    <n v="1085442"/>
    <s v="'03814314  "/>
    <s v="'03814314  "/>
    <s v="CPC"/>
    <s v="'4543814314755377"/>
    <n v="20260623"/>
    <s v="E20260623129996"/>
    <s v="   "/>
    <n v="4.5"/>
  </r>
  <r>
    <x v="309"/>
    <n v="202606"/>
    <n v="51"/>
    <n v="1085442"/>
    <s v="'03814314  "/>
    <s v="'03814314  "/>
    <s v="CPC"/>
    <s v="'4543814314755377"/>
    <n v="20260623"/>
    <s v="E20260623129996"/>
    <s v="   "/>
    <n v="4.5"/>
  </r>
  <r>
    <x v="310"/>
    <n v="202606"/>
    <n v="51"/>
    <n v="1085442"/>
    <s v="'03814314  "/>
    <s v="'03814314  "/>
    <s v="ENV"/>
    <s v="'                "/>
    <n v="20260623"/>
    <s v="E20260623129997"/>
    <s v="J18"/>
    <n v="3.01"/>
  </r>
  <r>
    <x v="310"/>
    <n v="202606"/>
    <n v="51"/>
    <n v="1085442"/>
    <s v="'03814314  "/>
    <s v="'03814314  "/>
    <s v="COL"/>
    <s v="'1443814314755217"/>
    <n v="20260623"/>
    <s v="E20260623129997"/>
    <s v="J18"/>
    <n v="3.01"/>
  </r>
  <r>
    <x v="310"/>
    <n v="202606"/>
    <n v="51"/>
    <n v="1085442"/>
    <s v="'03814314  "/>
    <s v="'03814314  "/>
    <s v="CPC"/>
    <s v="'1443814314755217"/>
    <n v="20260623"/>
    <s v="E20260623129997"/>
    <s v="   "/>
    <n v="3.01"/>
  </r>
  <r>
    <x v="311"/>
    <n v="202606"/>
    <n v="51"/>
    <n v="1085442"/>
    <s v="'03814314  "/>
    <s v="'03814314  "/>
    <s v="ENV"/>
    <s v="'                "/>
    <n v="20260623"/>
    <s v="E20260623129998"/>
    <s v="J18"/>
    <n v="10.7"/>
  </r>
  <r>
    <x v="311"/>
    <n v="202606"/>
    <n v="51"/>
    <n v="1085442"/>
    <s v="'03814314  "/>
    <s v="'03814314  "/>
    <s v="COL"/>
    <s v="'1743814314754900"/>
    <n v="20260623"/>
    <s v="E20260623129998"/>
    <s v="J18"/>
    <n v="10.7"/>
  </r>
  <r>
    <x v="311"/>
    <n v="202606"/>
    <n v="51"/>
    <n v="1085442"/>
    <s v="'03814314  "/>
    <s v="'03814314  "/>
    <s v="CPC"/>
    <s v="'1743814314754900"/>
    <n v="20260623"/>
    <s v="E20260623129998"/>
    <s v="   "/>
    <n v="10.7"/>
  </r>
  <r>
    <x v="312"/>
    <n v="202606"/>
    <n v="51"/>
    <n v="1085442"/>
    <s v="'03814314  "/>
    <s v="'03814314  "/>
    <s v="ENV"/>
    <s v="'                "/>
    <n v="20260623"/>
    <s v="E20260623129999"/>
    <s v="J18"/>
    <n v="3.2"/>
  </r>
  <r>
    <x v="312"/>
    <n v="202606"/>
    <n v="51"/>
    <n v="1085442"/>
    <s v="'03814314  "/>
    <s v="'03814314  "/>
    <s v="COL"/>
    <s v="'7543814314755040"/>
    <n v="20260623"/>
    <s v="E20260623129999"/>
    <s v="J18"/>
    <n v="3.2"/>
  </r>
  <r>
    <x v="312"/>
    <n v="202606"/>
    <n v="51"/>
    <n v="1085442"/>
    <s v="'03814314  "/>
    <s v="'03814314  "/>
    <s v="CPC"/>
    <s v="'7543814314755040"/>
    <n v="20260623"/>
    <s v="E20260623129999"/>
    <s v="   "/>
    <n v="3.2"/>
  </r>
  <r>
    <x v="313"/>
    <n v="202606"/>
    <n v="51"/>
    <n v="1085442"/>
    <s v="'03814314  "/>
    <s v="'03814314  "/>
    <s v="ENV"/>
    <s v="'                "/>
    <n v="20260623"/>
    <s v="E20260623130000"/>
    <s v="J18"/>
    <n v="3.6"/>
  </r>
  <r>
    <x v="313"/>
    <n v="202606"/>
    <n v="51"/>
    <n v="1085442"/>
    <s v="'03814314  "/>
    <s v="'03814314  "/>
    <s v="COL"/>
    <s v="'7543814314755033"/>
    <n v="20260623"/>
    <s v="E20260623130000"/>
    <s v="J18"/>
    <n v="3.6"/>
  </r>
  <r>
    <x v="313"/>
    <n v="202606"/>
    <n v="51"/>
    <n v="1085442"/>
    <s v="'03814314  "/>
    <s v="'03814314  "/>
    <s v="CPC"/>
    <s v="'7543814314755033"/>
    <n v="20260623"/>
    <s v="E20260623130000"/>
    <s v="   "/>
    <n v="3.6"/>
  </r>
  <r>
    <x v="314"/>
    <n v="202606"/>
    <n v="51"/>
    <n v="1085442"/>
    <s v="'03814314  "/>
    <s v="'03814314  "/>
    <s v="ENV"/>
    <s v="'                "/>
    <n v="20260623"/>
    <s v="E20260623130001"/>
    <s v="J18"/>
    <n v="3.7"/>
  </r>
  <r>
    <x v="314"/>
    <n v="202606"/>
    <n v="51"/>
    <n v="1085442"/>
    <s v="'03814314  "/>
    <s v="'03814314  "/>
    <s v="COL"/>
    <s v="'1743814314755006"/>
    <n v="20260623"/>
    <s v="E20260623130001"/>
    <s v="J18"/>
    <n v="3.7"/>
  </r>
  <r>
    <x v="314"/>
    <n v="202606"/>
    <n v="51"/>
    <n v="1085442"/>
    <s v="'03814314  "/>
    <s v="'03814314  "/>
    <s v="CPC"/>
    <s v="'1743814314755006"/>
    <n v="20260623"/>
    <s v="E20260623130001"/>
    <s v="   "/>
    <n v="3.7"/>
  </r>
  <r>
    <x v="315"/>
    <n v="202606"/>
    <n v="51"/>
    <n v="1085442"/>
    <s v="'03814314  "/>
    <s v="'03814314  "/>
    <s v="ENV"/>
    <s v="'                "/>
    <n v="20260623"/>
    <s v="E20260623130002"/>
    <s v="J18"/>
    <n v="2.9"/>
  </r>
  <r>
    <x v="315"/>
    <n v="202606"/>
    <n v="51"/>
    <n v="1085442"/>
    <s v="'03814314  "/>
    <s v="'03814314  "/>
    <s v="COL"/>
    <s v="'6343814314755154"/>
    <n v="20260623"/>
    <s v="E20260623130002"/>
    <s v="J18"/>
    <n v="2.9"/>
  </r>
  <r>
    <x v="315"/>
    <n v="202606"/>
    <n v="51"/>
    <n v="1085442"/>
    <s v="'03814314  "/>
    <s v="'03814314  "/>
    <s v="CPC"/>
    <s v="'6343814314755154"/>
    <n v="20260623"/>
    <s v="E20260623130002"/>
    <s v="   "/>
    <n v="2.9"/>
  </r>
  <r>
    <x v="316"/>
    <n v="202606"/>
    <n v="51"/>
    <n v="1085442"/>
    <s v="'03814314  "/>
    <s v="'03814314  "/>
    <s v="ENV"/>
    <s v="'                "/>
    <n v="20260623"/>
    <s v="E20260623130004"/>
    <s v="J18"/>
    <n v="17.54"/>
  </r>
  <r>
    <x v="316"/>
    <n v="202606"/>
    <n v="51"/>
    <n v="1085442"/>
    <s v="'03814314  "/>
    <s v="'03814314  "/>
    <s v="COL"/>
    <s v="'3843814314754925"/>
    <n v="20260623"/>
    <s v="E20260623130004"/>
    <s v="J18"/>
    <n v="17.54"/>
  </r>
  <r>
    <x v="316"/>
    <n v="202606"/>
    <n v="51"/>
    <n v="1085442"/>
    <s v="'03814314  "/>
    <s v="'03814314  "/>
    <s v="CPC"/>
    <s v="'3843814314754925"/>
    <n v="20260623"/>
    <s v="E20260623130004"/>
    <s v="   "/>
    <n v="17.54"/>
  </r>
  <r>
    <x v="317"/>
    <n v="202606"/>
    <n v="51"/>
    <n v="1085442"/>
    <s v="'03814314  "/>
    <s v="'03814314  "/>
    <s v="ENV"/>
    <s v="'                "/>
    <n v="20260623"/>
    <s v="E20260623130005"/>
    <s v="J18"/>
    <n v="3.6"/>
  </r>
  <r>
    <x v="317"/>
    <n v="202606"/>
    <n v="51"/>
    <n v="1085442"/>
    <s v="'03814314  "/>
    <s v="'03814314  "/>
    <s v="COL"/>
    <s v="'7543814314755056"/>
    <n v="20260623"/>
    <s v="E20260623130005"/>
    <s v="J18"/>
    <n v="3.6"/>
  </r>
  <r>
    <x v="317"/>
    <n v="202606"/>
    <n v="51"/>
    <n v="1085442"/>
    <s v="'03814314  "/>
    <s v="'03814314  "/>
    <s v="CPC"/>
    <s v="'7543814314755056"/>
    <n v="20260623"/>
    <s v="E20260623130005"/>
    <s v="   "/>
    <n v="3.6"/>
  </r>
  <r>
    <x v="318"/>
    <n v="202606"/>
    <n v="51"/>
    <n v="1085442"/>
    <s v="'03814314  "/>
    <s v="'03814314  "/>
    <s v="ENV"/>
    <s v="'                "/>
    <n v="20260623"/>
    <s v="E20260623214261"/>
    <s v="J18"/>
    <n v="2.6"/>
  </r>
  <r>
    <x v="318"/>
    <n v="202606"/>
    <n v="51"/>
    <n v="1085442"/>
    <s v="'03814314  "/>
    <s v="'03814314  "/>
    <s v="COL"/>
    <s v="'8143814314755081"/>
    <n v="20260623"/>
    <s v="E20260623214261"/>
    <s v="J18"/>
    <n v="2.6"/>
  </r>
  <r>
    <x v="318"/>
    <n v="202606"/>
    <n v="51"/>
    <n v="1085442"/>
    <s v="'03814314  "/>
    <s v="'03814314  "/>
    <s v="CPC"/>
    <s v="'8143814314755081"/>
    <n v="20260623"/>
    <s v="E20260623214261"/>
    <s v="   "/>
    <n v="2.6"/>
  </r>
  <r>
    <x v="319"/>
    <n v="202606"/>
    <n v="51"/>
    <n v="1085442"/>
    <s v="'03814314  "/>
    <s v="'03814314  "/>
    <s v="ENV"/>
    <s v="'                "/>
    <n v="20260623"/>
    <s v="E20260623214262"/>
    <s v="J18"/>
    <n v="3.01"/>
  </r>
  <r>
    <x v="319"/>
    <n v="202606"/>
    <n v="51"/>
    <n v="1085442"/>
    <s v="'03814314  "/>
    <s v="'03814314  "/>
    <s v="COL"/>
    <s v="'3543814314754866"/>
    <n v="20260623"/>
    <s v="E20260623214262"/>
    <s v="J18"/>
    <n v="3.01"/>
  </r>
  <r>
    <x v="319"/>
    <n v="202606"/>
    <n v="51"/>
    <n v="1085442"/>
    <s v="'03814314  "/>
    <s v="'03814314  "/>
    <s v="CPC"/>
    <s v="'3543814314754866"/>
    <n v="20260623"/>
    <s v="E20260623214262"/>
    <s v="   "/>
    <n v="3.01"/>
  </r>
  <r>
    <x v="320"/>
    <n v="202606"/>
    <n v="51"/>
    <n v="1085442"/>
    <s v="'03814314  "/>
    <s v="'03814314  "/>
    <s v="ENV"/>
    <s v="'                "/>
    <n v="20260623"/>
    <s v="E20260623214263"/>
    <s v="J18"/>
    <n v="3.2"/>
  </r>
  <r>
    <x v="320"/>
    <n v="202606"/>
    <n v="51"/>
    <n v="1085442"/>
    <s v="'03814314  "/>
    <s v="'03814314  "/>
    <s v="COL"/>
    <s v="'4743814314755019"/>
    <n v="20260623"/>
    <s v="E20260623214263"/>
    <s v="J18"/>
    <n v="3.2"/>
  </r>
  <r>
    <x v="320"/>
    <n v="202606"/>
    <n v="51"/>
    <n v="1085442"/>
    <s v="'03814314  "/>
    <s v="'03814314  "/>
    <s v="CPC"/>
    <s v="'4743814314755019"/>
    <n v="20260623"/>
    <s v="E20260623214263"/>
    <s v="   "/>
    <n v="3.2"/>
  </r>
  <r>
    <x v="321"/>
    <n v="202606"/>
    <n v="51"/>
    <n v="1085442"/>
    <s v="'03814314  "/>
    <s v="'03814314  "/>
    <s v="ENV"/>
    <s v="'                "/>
    <n v="20260623"/>
    <s v="E20260623214264"/>
    <s v="J18"/>
    <n v="3.01"/>
  </r>
  <r>
    <x v="321"/>
    <n v="202606"/>
    <n v="51"/>
    <n v="1085442"/>
    <s v="'03814314  "/>
    <s v="'03814314  "/>
    <s v="COL"/>
    <s v="'3543814314755181"/>
    <n v="20260623"/>
    <s v="E20260623214264"/>
    <s v="J18"/>
    <n v="3.01"/>
  </r>
  <r>
    <x v="321"/>
    <n v="202606"/>
    <n v="51"/>
    <n v="1085442"/>
    <s v="'03814314  "/>
    <s v="'03814314  "/>
    <s v="CPC"/>
    <s v="'3543814314755181"/>
    <n v="20260623"/>
    <s v="E20260623214264"/>
    <s v="   "/>
    <n v="3.01"/>
  </r>
  <r>
    <x v="322"/>
    <n v="202606"/>
    <n v="51"/>
    <n v="1085442"/>
    <s v="'03814314  "/>
    <s v="'03814314  "/>
    <s v="ENV"/>
    <s v="'                "/>
    <n v="20260624"/>
    <s v="E20260624006613"/>
    <s v="J18"/>
    <n v="3.9"/>
  </r>
  <r>
    <x v="322"/>
    <n v="202606"/>
    <n v="51"/>
    <n v="1085442"/>
    <s v="'03814314  "/>
    <s v="'03814314  "/>
    <s v="COL"/>
    <s v="'2743814314754992"/>
    <n v="20260624"/>
    <s v="E20260624006613"/>
    <s v="J18"/>
    <n v="3.9"/>
  </r>
  <r>
    <x v="322"/>
    <n v="202606"/>
    <n v="51"/>
    <n v="1085442"/>
    <s v="'03814314  "/>
    <s v="'03814314  "/>
    <s v="CPC"/>
    <s v="'2743814314754992"/>
    <n v="20260624"/>
    <s v="E20260624006613"/>
    <s v="   "/>
    <n v="3.9"/>
  </r>
  <r>
    <x v="323"/>
    <n v="202606"/>
    <n v="51"/>
    <n v="1085442"/>
    <s v="'03814314  "/>
    <s v="'03814314  "/>
    <s v="ENV"/>
    <s v="'                "/>
    <n v="20260624"/>
    <s v="E20260624133051"/>
    <s v="J18"/>
    <n v="0.8"/>
  </r>
  <r>
    <x v="323"/>
    <n v="202606"/>
    <n v="51"/>
    <n v="1085442"/>
    <s v="'03814314  "/>
    <s v="'03814314  "/>
    <s v="COL"/>
    <s v="'7543814314755488"/>
    <n v="20260624"/>
    <s v="E20260624133051"/>
    <s v="J18"/>
    <n v="0.8"/>
  </r>
  <r>
    <x v="323"/>
    <n v="202606"/>
    <n v="51"/>
    <n v="1085442"/>
    <s v="'03814314  "/>
    <s v="'03814314  "/>
    <s v="CPC"/>
    <s v="'7543814314755488"/>
    <n v="20260624"/>
    <s v="E20260624133051"/>
    <s v="   "/>
    <n v="0.8"/>
  </r>
  <r>
    <x v="324"/>
    <n v="202606"/>
    <n v="51"/>
    <n v="1085442"/>
    <s v="'03814314  "/>
    <s v="'03814314  "/>
    <s v="ENV"/>
    <s v="'                "/>
    <n v="20260624"/>
    <s v="E20260624133053"/>
    <s v="J18"/>
    <n v="23.1"/>
  </r>
  <r>
    <x v="324"/>
    <n v="202606"/>
    <n v="51"/>
    <n v="1085442"/>
    <s v="'03814314  "/>
    <s v="'03814314  "/>
    <s v="COL"/>
    <s v="'2183814314003150"/>
    <n v="20260624"/>
    <s v="E20260624133053"/>
    <s v="J18"/>
    <n v="4.5"/>
  </r>
  <r>
    <x v="324"/>
    <n v="202606"/>
    <n v="51"/>
    <n v="1085442"/>
    <s v="'03814314  "/>
    <s v="'03814314  "/>
    <s v="CPC"/>
    <s v="'2183814314003150"/>
    <n v="20260624"/>
    <s v="E20260624133053"/>
    <s v="   "/>
    <n v="4.5"/>
  </r>
  <r>
    <x v="324"/>
    <n v="202606"/>
    <n v="51"/>
    <n v="1085442"/>
    <s v="'03814314  "/>
    <s v="'03814314  "/>
    <s v="COL"/>
    <s v="'2183814314003166"/>
    <n v="20260624"/>
    <s v="E20260624133053"/>
    <s v="J18"/>
    <n v="4.5999999999999996"/>
  </r>
  <r>
    <x v="324"/>
    <n v="202606"/>
    <n v="51"/>
    <n v="1085442"/>
    <s v="'03814314  "/>
    <s v="'03814314  "/>
    <s v="CPC"/>
    <s v="'2183814314003166"/>
    <n v="20260624"/>
    <s v="E20260624133053"/>
    <s v="   "/>
    <n v="4.5999999999999996"/>
  </r>
  <r>
    <x v="324"/>
    <n v="202606"/>
    <n v="51"/>
    <n v="1085442"/>
    <s v="'03814314  "/>
    <s v="'03814314  "/>
    <s v="CPC"/>
    <s v="'2183814314003166"/>
    <n v="20260624"/>
    <s v="E20260624133053"/>
    <s v="   "/>
    <n v="4.5999999999999996"/>
  </r>
  <r>
    <x v="324"/>
    <n v="202606"/>
    <n v="51"/>
    <n v="1085442"/>
    <s v="'03814314  "/>
    <s v="'03814314  "/>
    <s v="COL"/>
    <s v="'2183814314003172"/>
    <n v="20260624"/>
    <s v="E20260624133053"/>
    <s v="J18"/>
    <n v="4.9000000000000004"/>
  </r>
  <r>
    <x v="324"/>
    <n v="202606"/>
    <n v="51"/>
    <n v="1085442"/>
    <s v="'03814314  "/>
    <s v="'03814314  "/>
    <s v="CPC"/>
    <s v="'2183814314003172"/>
    <n v="20260624"/>
    <s v="E20260624133053"/>
    <s v="   "/>
    <n v="4.9000000000000004"/>
  </r>
  <r>
    <x v="324"/>
    <n v="202606"/>
    <n v="51"/>
    <n v="1085442"/>
    <s v="'03814314  "/>
    <s v="'03814314  "/>
    <s v="CPC"/>
    <s v="'2183814314003172"/>
    <n v="20260624"/>
    <s v="E20260624133053"/>
    <s v="   "/>
    <n v="4.9000000000000004"/>
  </r>
  <r>
    <x v="324"/>
    <n v="202606"/>
    <n v="51"/>
    <n v="1085442"/>
    <s v="'03814314  "/>
    <s v="'03814314  "/>
    <s v="COL"/>
    <s v="'2183814314003189"/>
    <n v="20260624"/>
    <s v="E20260624133053"/>
    <s v="J18"/>
    <n v="4.5999999999999996"/>
  </r>
  <r>
    <x v="324"/>
    <n v="202606"/>
    <n v="51"/>
    <n v="1085442"/>
    <s v="'03814314  "/>
    <s v="'03814314  "/>
    <s v="CPC"/>
    <s v="'2183814314003189"/>
    <n v="20260624"/>
    <s v="E20260624133053"/>
    <s v="   "/>
    <n v="4.5999999999999996"/>
  </r>
  <r>
    <x v="324"/>
    <n v="202606"/>
    <n v="51"/>
    <n v="1085442"/>
    <s v="'03814314  "/>
    <s v="'03814314  "/>
    <s v="CPC"/>
    <s v="'2183814314003189"/>
    <n v="20260624"/>
    <s v="E20260624133053"/>
    <s v="   "/>
    <n v="4.5999999999999996"/>
  </r>
  <r>
    <x v="324"/>
    <n v="202606"/>
    <n v="51"/>
    <n v="1085442"/>
    <s v="'03814314  "/>
    <s v="'03814314  "/>
    <s v="COL"/>
    <s v="'2183814314003195"/>
    <n v="20260624"/>
    <s v="E20260624133053"/>
    <s v="J18"/>
    <n v="4.5"/>
  </r>
  <r>
    <x v="324"/>
    <n v="202606"/>
    <n v="51"/>
    <n v="1085442"/>
    <s v="'03814314  "/>
    <s v="'03814314  "/>
    <s v="CPC"/>
    <s v="'2183814314003195"/>
    <n v="20260624"/>
    <s v="E20260624133053"/>
    <s v="   "/>
    <n v="4.5"/>
  </r>
  <r>
    <x v="324"/>
    <n v="202606"/>
    <n v="51"/>
    <n v="1085442"/>
    <s v="'03814314  "/>
    <s v="'03814314  "/>
    <s v="CPC"/>
    <s v="'2183814314003195"/>
    <n v="20260624"/>
    <s v="E20260624133053"/>
    <s v="   "/>
    <n v="4.5"/>
  </r>
  <r>
    <x v="325"/>
    <n v="202606"/>
    <n v="51"/>
    <n v="1085442"/>
    <s v="'03814314  "/>
    <s v="'03814314  "/>
    <s v="ENV"/>
    <s v="'                "/>
    <n v="20260624"/>
    <s v="E20260624133054"/>
    <s v="J18"/>
    <n v="3.01"/>
  </r>
  <r>
    <x v="325"/>
    <n v="202606"/>
    <n v="51"/>
    <n v="1085442"/>
    <s v="'03814314  "/>
    <s v="'03814314  "/>
    <s v="COL"/>
    <s v="'4743814314755445"/>
    <n v="20260624"/>
    <s v="E20260624133054"/>
    <s v="J18"/>
    <n v="3.01"/>
  </r>
  <r>
    <x v="325"/>
    <n v="202606"/>
    <n v="51"/>
    <n v="1085442"/>
    <s v="'03814314  "/>
    <s v="'03814314  "/>
    <s v="CPC"/>
    <s v="'4743814314755445"/>
    <n v="20260624"/>
    <s v="E20260624133054"/>
    <s v="   "/>
    <n v="3.01"/>
  </r>
  <r>
    <x v="326"/>
    <n v="202606"/>
    <n v="51"/>
    <n v="1085442"/>
    <s v="'03814314  "/>
    <s v="'03814314  "/>
    <s v="ENV"/>
    <s v="'                "/>
    <n v="20260624"/>
    <s v="E20260624133056"/>
    <s v="J18"/>
    <n v="17.899999999999999"/>
  </r>
  <r>
    <x v="326"/>
    <n v="202606"/>
    <n v="51"/>
    <n v="1085442"/>
    <s v="'03814314  "/>
    <s v="'03814314  "/>
    <s v="COL"/>
    <s v="'3443814314756535"/>
    <n v="20260624"/>
    <s v="E20260624133056"/>
    <s v="J18"/>
    <n v="9.1"/>
  </r>
  <r>
    <x v="326"/>
    <n v="202606"/>
    <n v="51"/>
    <n v="1085442"/>
    <s v="'03814314  "/>
    <s v="'03814314  "/>
    <s v="CPC"/>
    <s v="'3443814314756535"/>
    <n v="20260624"/>
    <s v="E20260624133056"/>
    <s v="   "/>
    <n v="9.1"/>
  </r>
  <r>
    <x v="326"/>
    <n v="202606"/>
    <n v="51"/>
    <n v="1085442"/>
    <s v="'03814314  "/>
    <s v="'03814314  "/>
    <s v="COL"/>
    <s v="'3443814314756541"/>
    <n v="20260624"/>
    <s v="E20260624133056"/>
    <s v="J18"/>
    <n v="8.8000000000000007"/>
  </r>
  <r>
    <x v="326"/>
    <n v="202606"/>
    <n v="51"/>
    <n v="1085442"/>
    <s v="'03814314  "/>
    <s v="'03814314  "/>
    <s v="CPC"/>
    <s v="'3443814314756541"/>
    <n v="20260624"/>
    <s v="E20260624133056"/>
    <s v="   "/>
    <n v="8.8000000000000007"/>
  </r>
  <r>
    <x v="326"/>
    <n v="202606"/>
    <n v="51"/>
    <n v="1085442"/>
    <s v="'03814314  "/>
    <s v="'03814314  "/>
    <s v="CPC"/>
    <s v="'3443814314756541"/>
    <n v="20260624"/>
    <s v="E20260624133056"/>
    <s v="   "/>
    <n v="8.8000000000000007"/>
  </r>
  <r>
    <x v="327"/>
    <n v="202606"/>
    <n v="51"/>
    <n v="1085442"/>
    <s v="'03814314  "/>
    <s v="'03814314  "/>
    <s v="ENV"/>
    <s v="'                "/>
    <n v="20260624"/>
    <s v="E20260624133058"/>
    <s v="J18"/>
    <n v="3.84"/>
  </r>
  <r>
    <x v="327"/>
    <n v="202606"/>
    <n v="51"/>
    <n v="1085442"/>
    <s v="'03814314  "/>
    <s v="'03814314  "/>
    <s v="COL"/>
    <s v="'9243814314755464"/>
    <n v="20260624"/>
    <s v="E20260624133058"/>
    <s v="J18"/>
    <n v="3.84"/>
  </r>
  <r>
    <x v="327"/>
    <n v="202606"/>
    <n v="51"/>
    <n v="1085442"/>
    <s v="'03814314  "/>
    <s v="'03814314  "/>
    <s v="CPC"/>
    <s v="'9243814314755464"/>
    <n v="20260624"/>
    <s v="E20260624133058"/>
    <s v="   "/>
    <n v="3.84"/>
  </r>
  <r>
    <x v="328"/>
    <n v="202606"/>
    <n v="51"/>
    <n v="1085442"/>
    <s v="'03814314  "/>
    <s v="'03814314  "/>
    <s v="ENV"/>
    <s v="'                "/>
    <n v="20260624"/>
    <s v="E20260624133059"/>
    <s v="J18"/>
    <n v="3.01"/>
  </r>
  <r>
    <x v="328"/>
    <n v="202606"/>
    <n v="51"/>
    <n v="1085442"/>
    <s v="'03814314  "/>
    <s v="'03814314  "/>
    <s v="COL"/>
    <s v="'8443814314756019"/>
    <n v="20260624"/>
    <s v="E20260624133059"/>
    <s v="J18"/>
    <n v="3.01"/>
  </r>
  <r>
    <x v="328"/>
    <n v="202606"/>
    <n v="51"/>
    <n v="1085442"/>
    <s v="'03814314  "/>
    <s v="'03814314  "/>
    <s v="CPC"/>
    <s v="'8443814314756019"/>
    <n v="20260624"/>
    <s v="E20260624133059"/>
    <s v="   "/>
    <n v="3.01"/>
  </r>
  <r>
    <x v="329"/>
    <n v="202606"/>
    <n v="51"/>
    <n v="1085442"/>
    <s v="'03814314  "/>
    <s v="'03814314  "/>
    <s v="ENV"/>
    <s v="'                "/>
    <n v="20260624"/>
    <s v="E20260624133060"/>
    <s v="J18"/>
    <n v="33.5"/>
  </r>
  <r>
    <x v="329"/>
    <n v="202606"/>
    <n v="51"/>
    <n v="1085442"/>
    <s v="'03814314  "/>
    <s v="'03814314  "/>
    <s v="COL"/>
    <s v="'7443814314756485"/>
    <n v="20260624"/>
    <s v="E20260624133060"/>
    <s v="J18"/>
    <n v="14.7"/>
  </r>
  <r>
    <x v="329"/>
    <n v="202606"/>
    <n v="51"/>
    <n v="1085442"/>
    <s v="'03814314  "/>
    <s v="'03814314  "/>
    <s v="CPC"/>
    <s v="'7443814314756485"/>
    <n v="20260624"/>
    <s v="E20260624133060"/>
    <s v="   "/>
    <n v="14.7"/>
  </r>
  <r>
    <x v="329"/>
    <n v="202606"/>
    <n v="51"/>
    <n v="1085442"/>
    <s v="'03814314  "/>
    <s v="'03814314  "/>
    <s v="CPC"/>
    <s v="'7443814314756485"/>
    <n v="20260624"/>
    <s v="E20260624133060"/>
    <s v="   "/>
    <n v="14.7"/>
  </r>
  <r>
    <x v="329"/>
    <n v="202606"/>
    <n v="51"/>
    <n v="1085442"/>
    <s v="'03814314  "/>
    <s v="'03814314  "/>
    <s v="COL"/>
    <s v="'7443814314756497"/>
    <n v="20260624"/>
    <s v="E20260624133060"/>
    <s v="J18"/>
    <n v="18.8"/>
  </r>
  <r>
    <x v="329"/>
    <n v="202606"/>
    <n v="51"/>
    <n v="1085442"/>
    <s v="'03814314  "/>
    <s v="'03814314  "/>
    <s v="CPC"/>
    <s v="'7443814314756497"/>
    <n v="20260624"/>
    <s v="E20260624133060"/>
    <s v="   "/>
    <n v="18.8"/>
  </r>
  <r>
    <x v="329"/>
    <n v="202606"/>
    <n v="51"/>
    <n v="1085442"/>
    <s v="'03814314  "/>
    <s v="'03814314  "/>
    <s v="CPC"/>
    <s v="'7443814314756497"/>
    <n v="20260624"/>
    <s v="E20260624133060"/>
    <s v="   "/>
    <n v="18.8"/>
  </r>
  <r>
    <x v="329"/>
    <n v="202606"/>
    <n v="51"/>
    <n v="1085442"/>
    <s v="'03814314  "/>
    <s v="'03814314  "/>
    <s v="CPC"/>
    <s v="'7443814314756497"/>
    <n v="20260624"/>
    <s v="E20260624133060"/>
    <s v="   "/>
    <n v="18.8"/>
  </r>
  <r>
    <x v="330"/>
    <n v="202606"/>
    <n v="51"/>
    <n v="1085442"/>
    <s v="'03814314  "/>
    <s v="'03814314  "/>
    <s v="ENV"/>
    <s v="'                "/>
    <n v="20260624"/>
    <s v="E20260624133061"/>
    <s v="J18"/>
    <n v="13.14"/>
  </r>
  <r>
    <x v="330"/>
    <n v="202606"/>
    <n v="51"/>
    <n v="1085442"/>
    <s v="'03814314  "/>
    <s v="'03814314  "/>
    <s v="COL"/>
    <s v="'6943814314756509"/>
    <n v="20260624"/>
    <s v="E20260624133061"/>
    <s v="J18"/>
    <n v="9.3000000000000007"/>
  </r>
  <r>
    <x v="330"/>
    <n v="202606"/>
    <n v="51"/>
    <n v="1085442"/>
    <s v="'03814314  "/>
    <s v="'03814314  "/>
    <s v="CPC"/>
    <s v="'6943814314756509"/>
    <n v="20260624"/>
    <s v="E20260624133061"/>
    <s v="   "/>
    <n v="9.3000000000000007"/>
  </r>
  <r>
    <x v="330"/>
    <n v="202606"/>
    <n v="51"/>
    <n v="1085442"/>
    <s v="'03814314  "/>
    <s v="'03814314  "/>
    <s v="COL"/>
    <s v="'6943814314756515"/>
    <n v="20260624"/>
    <s v="E20260624133061"/>
    <s v="J18"/>
    <n v="3.84"/>
  </r>
  <r>
    <x v="330"/>
    <n v="202606"/>
    <n v="51"/>
    <n v="1085442"/>
    <s v="'03814314  "/>
    <s v="'03814314  "/>
    <s v="CPC"/>
    <s v="'6943814314756515"/>
    <n v="20260624"/>
    <s v="E20260624133061"/>
    <s v="   "/>
    <n v="3.84"/>
  </r>
  <r>
    <x v="330"/>
    <n v="202606"/>
    <n v="51"/>
    <n v="1085442"/>
    <s v="'03814314  "/>
    <s v="'03814314  "/>
    <s v="CPC"/>
    <s v="'6943814314756515"/>
    <n v="20260624"/>
    <s v="E20260624133061"/>
    <s v="   "/>
    <n v="3.84"/>
  </r>
  <r>
    <x v="331"/>
    <n v="202606"/>
    <n v="51"/>
    <n v="1085442"/>
    <s v="'03814314  "/>
    <s v="'03814314  "/>
    <s v="ENV"/>
    <s v="'                "/>
    <n v="20260624"/>
    <s v="E20260624133062"/>
    <s v="J18"/>
    <n v="19.2"/>
  </r>
  <r>
    <x v="331"/>
    <n v="202606"/>
    <n v="51"/>
    <n v="1085442"/>
    <s v="'03814314  "/>
    <s v="'03814314  "/>
    <s v="COL"/>
    <s v="'4543814314755383"/>
    <n v="20260624"/>
    <s v="E20260624133062"/>
    <s v="J18"/>
    <n v="9.6"/>
  </r>
  <r>
    <x v="331"/>
    <n v="202606"/>
    <n v="51"/>
    <n v="1085442"/>
    <s v="'03814314  "/>
    <s v="'03814314  "/>
    <s v="CPC"/>
    <s v="'4543814314755383"/>
    <n v="20260624"/>
    <s v="E20260624133062"/>
    <s v="   "/>
    <n v="9.6"/>
  </r>
  <r>
    <x v="331"/>
    <n v="202606"/>
    <n v="51"/>
    <n v="1085442"/>
    <s v="'03814314  "/>
    <s v="'03814314  "/>
    <s v="COL"/>
    <s v="'4543814314755390"/>
    <n v="20260624"/>
    <s v="E20260624133062"/>
    <s v="J18"/>
    <n v="9.6"/>
  </r>
  <r>
    <x v="331"/>
    <n v="202606"/>
    <n v="51"/>
    <n v="1085442"/>
    <s v="'03814314  "/>
    <s v="'03814314  "/>
    <s v="CPC"/>
    <s v="'4543814314755390"/>
    <n v="20260624"/>
    <s v="E20260624133062"/>
    <s v="   "/>
    <n v="9.6"/>
  </r>
  <r>
    <x v="331"/>
    <n v="202606"/>
    <n v="51"/>
    <n v="1085442"/>
    <s v="'03814314  "/>
    <s v="'03814314  "/>
    <s v="CPC"/>
    <s v="'4543814314755390"/>
    <n v="20260624"/>
    <s v="E20260624133062"/>
    <s v="   "/>
    <n v="9.6"/>
  </r>
  <r>
    <x v="332"/>
    <n v="202606"/>
    <n v="51"/>
    <n v="1085442"/>
    <s v="'03814314  "/>
    <s v="'03814314  "/>
    <s v="ENV"/>
    <s v="'                "/>
    <n v="20260624"/>
    <s v="E20260624133063"/>
    <s v="J18"/>
    <n v="9"/>
  </r>
  <r>
    <x v="332"/>
    <n v="202606"/>
    <n v="51"/>
    <n v="1085442"/>
    <s v="'03814314  "/>
    <s v="'03814314  "/>
    <s v="COL"/>
    <s v="'5943814314756526"/>
    <n v="20260624"/>
    <s v="E20260624133063"/>
    <s v="J18"/>
    <n v="9"/>
  </r>
  <r>
    <x v="332"/>
    <n v="202606"/>
    <n v="51"/>
    <n v="1085442"/>
    <s v="'03814314  "/>
    <s v="'03814314  "/>
    <s v="CPC"/>
    <s v="'5943814314756526"/>
    <n v="20260624"/>
    <s v="E20260624133063"/>
    <s v="   "/>
    <n v="9"/>
  </r>
  <r>
    <x v="333"/>
    <n v="202606"/>
    <n v="51"/>
    <n v="1085442"/>
    <s v="'03814314  "/>
    <s v="'03814314  "/>
    <s v="ENV"/>
    <s v="'                "/>
    <n v="20260624"/>
    <s v="E20260624133064"/>
    <s v="J18"/>
    <n v="0.8"/>
  </r>
  <r>
    <x v="333"/>
    <n v="202606"/>
    <n v="51"/>
    <n v="1085442"/>
    <s v="'03814314  "/>
    <s v="'03814314  "/>
    <s v="COL"/>
    <s v="'7543814314756177"/>
    <n v="20260624"/>
    <s v="E20260624133064"/>
    <s v="J18"/>
    <n v="0.8"/>
  </r>
  <r>
    <x v="333"/>
    <n v="202606"/>
    <n v="51"/>
    <n v="1085442"/>
    <s v="'03814314  "/>
    <s v="'03814314  "/>
    <s v="CPC"/>
    <s v="'7543814314756177"/>
    <n v="20260624"/>
    <s v="E20260624133064"/>
    <s v="   "/>
    <n v="0.8"/>
  </r>
  <r>
    <x v="334"/>
    <n v="202606"/>
    <n v="51"/>
    <n v="1085442"/>
    <s v="'03814314  "/>
    <s v="'03814314  "/>
    <s v="ENV"/>
    <s v="'                "/>
    <n v="20260624"/>
    <s v="E20260624133065"/>
    <s v="J18"/>
    <n v="2.9"/>
  </r>
  <r>
    <x v="334"/>
    <n v="202606"/>
    <n v="51"/>
    <n v="1085442"/>
    <s v="'03814314  "/>
    <s v="'03814314  "/>
    <s v="COL"/>
    <s v="'5743814314755452"/>
    <n v="20260624"/>
    <s v="E20260624133065"/>
    <s v="J18"/>
    <n v="2.9"/>
  </r>
  <r>
    <x v="334"/>
    <n v="202606"/>
    <n v="51"/>
    <n v="1085442"/>
    <s v="'03814314  "/>
    <s v="'03814314  "/>
    <s v="CPC"/>
    <s v="'5743814314755452"/>
    <n v="20260624"/>
    <s v="E20260624133065"/>
    <s v="   "/>
    <n v="2.9"/>
  </r>
  <r>
    <x v="335"/>
    <n v="202606"/>
    <n v="51"/>
    <n v="1085442"/>
    <s v="'03814314  "/>
    <s v="'03814314  "/>
    <s v="ENV"/>
    <s v="'                "/>
    <n v="20260624"/>
    <s v="E20260624133066"/>
    <s v="J18"/>
    <n v="0.8"/>
  </r>
  <r>
    <x v="335"/>
    <n v="202606"/>
    <n v="51"/>
    <n v="1085442"/>
    <s v="'03814314  "/>
    <s v="'03814314  "/>
    <s v="COL"/>
    <s v="'1343814314755785"/>
    <n v="20260624"/>
    <s v="E20260624133066"/>
    <s v="J18"/>
    <n v="0.8"/>
  </r>
  <r>
    <x v="335"/>
    <n v="202606"/>
    <n v="51"/>
    <n v="1085442"/>
    <s v="'03814314  "/>
    <s v="'03814314  "/>
    <s v="CPC"/>
    <s v="'1343814314755785"/>
    <n v="20260624"/>
    <s v="E20260624133066"/>
    <s v="   "/>
    <n v="0.8"/>
  </r>
  <r>
    <x v="336"/>
    <n v="202606"/>
    <n v="51"/>
    <n v="1085442"/>
    <s v="'03814314  "/>
    <s v="'03814314  "/>
    <s v="ENV"/>
    <s v="'                "/>
    <n v="20260624"/>
    <s v="E20260624133067"/>
    <s v="J18"/>
    <n v="2.84"/>
  </r>
  <r>
    <x v="336"/>
    <n v="202606"/>
    <n v="51"/>
    <n v="1085442"/>
    <s v="'03814314  "/>
    <s v="'03814314  "/>
    <s v="COL"/>
    <s v="'9443814314755728"/>
    <n v="20260624"/>
    <s v="E20260624133067"/>
    <s v="J18"/>
    <n v="2.84"/>
  </r>
  <r>
    <x v="336"/>
    <n v="202606"/>
    <n v="51"/>
    <n v="1085442"/>
    <s v="'03814314  "/>
    <s v="'03814314  "/>
    <s v="CPC"/>
    <s v="'9443814314755728"/>
    <n v="20260624"/>
    <s v="E20260624133067"/>
    <s v="   "/>
    <n v="2.84"/>
  </r>
  <r>
    <x v="337"/>
    <n v="202606"/>
    <n v="51"/>
    <n v="1085442"/>
    <s v="'03814314  "/>
    <s v="'03814314  "/>
    <s v="ENV"/>
    <s v="'                "/>
    <n v="20260624"/>
    <s v="E20260624133068"/>
    <s v="J18"/>
    <n v="0.8"/>
  </r>
  <r>
    <x v="337"/>
    <n v="202606"/>
    <n v="51"/>
    <n v="1085442"/>
    <s v="'03814314  "/>
    <s v="'03814314  "/>
    <s v="COL"/>
    <s v="'9243814314755579"/>
    <n v="20260624"/>
    <s v="E20260624133068"/>
    <s v="J18"/>
    <n v="0.8"/>
  </r>
  <r>
    <x v="337"/>
    <n v="202606"/>
    <n v="51"/>
    <n v="1085442"/>
    <s v="'03814314  "/>
    <s v="'03814314  "/>
    <s v="CPC"/>
    <s v="'9243814314755579"/>
    <n v="20260624"/>
    <s v="E20260624133068"/>
    <s v="   "/>
    <n v="0.8"/>
  </r>
  <r>
    <x v="338"/>
    <n v="202606"/>
    <n v="51"/>
    <n v="1085442"/>
    <s v="'03814314  "/>
    <s v="'03814314  "/>
    <s v="ENV"/>
    <s v="'                "/>
    <n v="20260624"/>
    <s v="E20260624133069"/>
    <s v="J18"/>
    <n v="0.8"/>
  </r>
  <r>
    <x v="338"/>
    <n v="202606"/>
    <n v="51"/>
    <n v="1085442"/>
    <s v="'03814314  "/>
    <s v="'03814314  "/>
    <s v="COL"/>
    <s v="'7543814314755610"/>
    <n v="20260624"/>
    <s v="E20260624133069"/>
    <s v="J18"/>
    <n v="0.8"/>
  </r>
  <r>
    <x v="338"/>
    <n v="202606"/>
    <n v="51"/>
    <n v="1085442"/>
    <s v="'03814314  "/>
    <s v="'03814314  "/>
    <s v="CPC"/>
    <s v="'7543814314755610"/>
    <n v="20260624"/>
    <s v="E20260624133069"/>
    <s v="   "/>
    <n v="0.8"/>
  </r>
  <r>
    <x v="339"/>
    <n v="202606"/>
    <n v="51"/>
    <n v="1085442"/>
    <s v="'03814314  "/>
    <s v="'03814314  "/>
    <s v="ENV"/>
    <s v="'                "/>
    <n v="20260624"/>
    <s v="E20260624133070"/>
    <s v="J18"/>
    <n v="0.8"/>
  </r>
  <r>
    <x v="339"/>
    <n v="202606"/>
    <n v="51"/>
    <n v="1085442"/>
    <s v="'03814314  "/>
    <s v="'03814314  "/>
    <s v="COL"/>
    <s v="'7543814314755845"/>
    <n v="20260624"/>
    <s v="E20260624133070"/>
    <s v="J18"/>
    <n v="0.8"/>
  </r>
  <r>
    <x v="339"/>
    <n v="202606"/>
    <n v="51"/>
    <n v="1085442"/>
    <s v="'03814314  "/>
    <s v="'03814314  "/>
    <s v="CPC"/>
    <s v="'7543814314755845"/>
    <n v="20260624"/>
    <s v="E20260624133070"/>
    <s v="   "/>
    <n v="0.8"/>
  </r>
  <r>
    <x v="340"/>
    <n v="202606"/>
    <n v="51"/>
    <n v="1085442"/>
    <s v="'03814314  "/>
    <s v="'03814314  "/>
    <s v="ENV"/>
    <s v="'                "/>
    <n v="20260624"/>
    <s v="E20260624133071"/>
    <s v="J18"/>
    <n v="0.8"/>
  </r>
  <r>
    <x v="340"/>
    <n v="202606"/>
    <n v="51"/>
    <n v="1085442"/>
    <s v="'03814314  "/>
    <s v="'03814314  "/>
    <s v="COL"/>
    <s v="'9243814314755988"/>
    <n v="20260624"/>
    <s v="E20260624133071"/>
    <s v="J18"/>
    <n v="0.8"/>
  </r>
  <r>
    <x v="340"/>
    <n v="202606"/>
    <n v="51"/>
    <n v="1085442"/>
    <s v="'03814314  "/>
    <s v="'03814314  "/>
    <s v="CPC"/>
    <s v="'9243814314755988"/>
    <n v="20260624"/>
    <s v="E20260624133071"/>
    <s v="   "/>
    <n v="0.8"/>
  </r>
  <r>
    <x v="341"/>
    <n v="202606"/>
    <n v="51"/>
    <n v="1085442"/>
    <s v="'03814314  "/>
    <s v="'03814314  "/>
    <s v="ENV"/>
    <s v="'                "/>
    <n v="20260624"/>
    <s v="E20260624133072"/>
    <s v="J18"/>
    <n v="0.9"/>
  </r>
  <r>
    <x v="341"/>
    <n v="202606"/>
    <n v="51"/>
    <n v="1085442"/>
    <s v="'03814314  "/>
    <s v="'03814314  "/>
    <s v="COL"/>
    <s v="'9243814314755867"/>
    <n v="20260624"/>
    <s v="E20260624133072"/>
    <s v="J18"/>
    <n v="0.9"/>
  </r>
  <r>
    <x v="341"/>
    <n v="202606"/>
    <n v="51"/>
    <n v="1085442"/>
    <s v="'03814314  "/>
    <s v="'03814314  "/>
    <s v="CPC"/>
    <s v="'9243814314755867"/>
    <n v="20260624"/>
    <s v="E20260624133072"/>
    <s v="   "/>
    <n v="0.9"/>
  </r>
  <r>
    <x v="342"/>
    <n v="202606"/>
    <n v="51"/>
    <n v="1085442"/>
    <s v="'03814314  "/>
    <s v="'03814314  "/>
    <s v="ENV"/>
    <s v="'                "/>
    <n v="20260624"/>
    <s v="E20260624133073"/>
    <s v="J18"/>
    <n v="3.01"/>
  </r>
  <r>
    <x v="342"/>
    <n v="202606"/>
    <n v="51"/>
    <n v="1085442"/>
    <s v="'03814314  "/>
    <s v="'03814314  "/>
    <s v="COL"/>
    <s v="'1443814314755914"/>
    <n v="20260624"/>
    <s v="E20260624133073"/>
    <s v="J18"/>
    <n v="3.01"/>
  </r>
  <r>
    <x v="342"/>
    <n v="202606"/>
    <n v="51"/>
    <n v="1085442"/>
    <s v="'03814314  "/>
    <s v="'03814314  "/>
    <s v="CPC"/>
    <s v="'1443814314755914"/>
    <n v="20260624"/>
    <s v="E20260624133073"/>
    <s v="   "/>
    <n v="3.01"/>
  </r>
  <r>
    <x v="343"/>
    <n v="202606"/>
    <n v="51"/>
    <n v="1085442"/>
    <s v="'03814314  "/>
    <s v="'03814314  "/>
    <s v="ENV"/>
    <s v="'                "/>
    <n v="20260624"/>
    <s v="E20260624133074"/>
    <s v="J18"/>
    <n v="0.8"/>
  </r>
  <r>
    <x v="343"/>
    <n v="202606"/>
    <n v="51"/>
    <n v="1085442"/>
    <s v="'03814314  "/>
    <s v="'03814314  "/>
    <s v="COL"/>
    <s v="'1343814314755952"/>
    <n v="20260624"/>
    <s v="E20260624133074"/>
    <s v="J18"/>
    <n v="0.8"/>
  </r>
  <r>
    <x v="343"/>
    <n v="202606"/>
    <n v="51"/>
    <n v="1085442"/>
    <s v="'03814314  "/>
    <s v="'03814314  "/>
    <s v="CPC"/>
    <s v="'1343814314755952"/>
    <n v="20260624"/>
    <s v="E20260624133074"/>
    <s v="   "/>
    <n v="0.8"/>
  </r>
  <r>
    <x v="344"/>
    <n v="202606"/>
    <n v="51"/>
    <n v="1085442"/>
    <s v="'03814314  "/>
    <s v="'03814314  "/>
    <s v="ENV"/>
    <s v="'                "/>
    <n v="20260624"/>
    <s v="E20260624133075"/>
    <s v="J18"/>
    <n v="0.8"/>
  </r>
  <r>
    <x v="344"/>
    <n v="202606"/>
    <n v="51"/>
    <n v="1085442"/>
    <s v="'03814314  "/>
    <s v="'03814314  "/>
    <s v="COL"/>
    <s v="'0643814314755936"/>
    <n v="20260624"/>
    <s v="E20260624133075"/>
    <s v="J18"/>
    <n v="0.8"/>
  </r>
  <r>
    <x v="344"/>
    <n v="202606"/>
    <n v="51"/>
    <n v="1085442"/>
    <s v="'03814314  "/>
    <s v="'03814314  "/>
    <s v="CPC"/>
    <s v="'0643814314755936"/>
    <n v="20260624"/>
    <s v="E20260624133075"/>
    <s v="   "/>
    <n v="0.8"/>
  </r>
  <r>
    <x v="345"/>
    <n v="202606"/>
    <n v="51"/>
    <n v="1085442"/>
    <s v="'03814314  "/>
    <s v="'03814314  "/>
    <s v="ENV"/>
    <s v="'                "/>
    <n v="20260624"/>
    <s v="E20260624133076"/>
    <s v="J18"/>
    <n v="0.8"/>
  </r>
  <r>
    <x v="345"/>
    <n v="202606"/>
    <n v="51"/>
    <n v="1085442"/>
    <s v="'03814314  "/>
    <s v="'03814314  "/>
    <s v="COL"/>
    <s v="'7143814314755805"/>
    <n v="20260624"/>
    <s v="E20260624133076"/>
    <s v="J18"/>
    <n v="0.8"/>
  </r>
  <r>
    <x v="345"/>
    <n v="202606"/>
    <n v="51"/>
    <n v="1085442"/>
    <s v="'03814314  "/>
    <s v="'03814314  "/>
    <s v="CPC"/>
    <s v="'7143814314755805"/>
    <n v="20260624"/>
    <s v="E20260624133076"/>
    <s v="   "/>
    <n v="0.8"/>
  </r>
  <r>
    <x v="346"/>
    <n v="202606"/>
    <n v="51"/>
    <n v="1085442"/>
    <s v="'03814314  "/>
    <s v="'03814314  "/>
    <s v="ENV"/>
    <s v="'                "/>
    <n v="20260624"/>
    <s v="E20260624133077"/>
    <s v="J18"/>
    <n v="0.8"/>
  </r>
  <r>
    <x v="346"/>
    <n v="202606"/>
    <n v="51"/>
    <n v="1085442"/>
    <s v="'03814314  "/>
    <s v="'03814314  "/>
    <s v="COL"/>
    <s v="'7343814314755771"/>
    <n v="20260624"/>
    <s v="E20260624133077"/>
    <s v="J18"/>
    <n v="0.8"/>
  </r>
  <r>
    <x v="346"/>
    <n v="202606"/>
    <n v="51"/>
    <n v="1085442"/>
    <s v="'03814314  "/>
    <s v="'03814314  "/>
    <s v="CPC"/>
    <s v="'7343814314755771"/>
    <n v="20260624"/>
    <s v="E20260624133077"/>
    <s v="   "/>
    <n v="0.8"/>
  </r>
  <r>
    <x v="347"/>
    <n v="202606"/>
    <n v="51"/>
    <n v="1085442"/>
    <s v="'03814314  "/>
    <s v="'03814314  "/>
    <s v="ENV"/>
    <s v="'                "/>
    <n v="20260624"/>
    <s v="E20260624133079"/>
    <s v="J18"/>
    <n v="0.8"/>
  </r>
  <r>
    <x v="347"/>
    <n v="202606"/>
    <n v="51"/>
    <n v="1085442"/>
    <s v="'03814314  "/>
    <s v="'03814314  "/>
    <s v="COL"/>
    <s v="'7443814314755756"/>
    <n v="20260624"/>
    <s v="E20260624133079"/>
    <s v="J18"/>
    <n v="0.8"/>
  </r>
  <r>
    <x v="347"/>
    <n v="202606"/>
    <n v="51"/>
    <n v="1085442"/>
    <s v="'03814314  "/>
    <s v="'03814314  "/>
    <s v="CPC"/>
    <s v="'7443814314755756"/>
    <n v="20260624"/>
    <s v="E20260624133079"/>
    <s v="   "/>
    <n v="0.8"/>
  </r>
  <r>
    <x v="348"/>
    <n v="202606"/>
    <n v="51"/>
    <n v="1085442"/>
    <s v="'03814314  "/>
    <s v="'03814314  "/>
    <s v="ENV"/>
    <s v="'                "/>
    <n v="20260624"/>
    <s v="E20260624133081"/>
    <s v="J18"/>
    <n v="3.01"/>
  </r>
  <r>
    <x v="348"/>
    <n v="202606"/>
    <n v="51"/>
    <n v="1085442"/>
    <s v="'03814314  "/>
    <s v="'03814314  "/>
    <s v="COL"/>
    <s v="'8443814314755660"/>
    <n v="20260624"/>
    <s v="E20260624133081"/>
    <s v="J18"/>
    <n v="3.01"/>
  </r>
  <r>
    <x v="348"/>
    <n v="202606"/>
    <n v="51"/>
    <n v="1085442"/>
    <s v="'03814314  "/>
    <s v="'03814314  "/>
    <s v="CPC"/>
    <s v="'8443814314755660"/>
    <n v="20260624"/>
    <s v="E20260624133081"/>
    <s v="   "/>
    <n v="3.01"/>
  </r>
  <r>
    <x v="349"/>
    <n v="202606"/>
    <n v="51"/>
    <n v="1085442"/>
    <s v="'03814314  "/>
    <s v="'03814314  "/>
    <s v="ENV"/>
    <s v="'                "/>
    <n v="20260624"/>
    <s v="E20260624133083"/>
    <s v="J18"/>
    <n v="0.8"/>
  </r>
  <r>
    <x v="349"/>
    <n v="202606"/>
    <n v="51"/>
    <n v="1085442"/>
    <s v="'03814314  "/>
    <s v="'03814314  "/>
    <s v="COL"/>
    <s v="'7543814314755908"/>
    <n v="20260624"/>
    <s v="E20260624133083"/>
    <s v="J18"/>
    <n v="0.8"/>
  </r>
  <r>
    <x v="349"/>
    <n v="202606"/>
    <n v="51"/>
    <n v="1085442"/>
    <s v="'03814314  "/>
    <s v="'03814314  "/>
    <s v="CPC"/>
    <s v="'7543814314755908"/>
    <n v="20260624"/>
    <s v="E20260624133083"/>
    <s v="   "/>
    <n v="0.8"/>
  </r>
  <r>
    <x v="350"/>
    <n v="202606"/>
    <n v="51"/>
    <n v="1085442"/>
    <s v="'03814314  "/>
    <s v="'03814314  "/>
    <s v="ENV"/>
    <s v="'                "/>
    <n v="20260624"/>
    <s v="E20260624133084"/>
    <s v="J18"/>
    <n v="0.8"/>
  </r>
  <r>
    <x v="350"/>
    <n v="202606"/>
    <n v="51"/>
    <n v="1085442"/>
    <s v="'03814314  "/>
    <s v="'03814314  "/>
    <s v="COL"/>
    <s v="'1343814314756036"/>
    <n v="20260624"/>
    <s v="E20260624133084"/>
    <s v="J18"/>
    <n v="0.8"/>
  </r>
  <r>
    <x v="350"/>
    <n v="202606"/>
    <n v="51"/>
    <n v="1085442"/>
    <s v="'03814314  "/>
    <s v="'03814314  "/>
    <s v="CPC"/>
    <s v="'1343814314756036"/>
    <n v="20260624"/>
    <s v="E20260624133084"/>
    <s v="   "/>
    <n v="0.8"/>
  </r>
  <r>
    <x v="351"/>
    <n v="202606"/>
    <n v="51"/>
    <n v="1085442"/>
    <s v="'03814314  "/>
    <s v="'03814314  "/>
    <s v="ENV"/>
    <s v="'                "/>
    <n v="20260624"/>
    <s v="E20260624133085"/>
    <s v="J18"/>
    <n v="3.01"/>
  </r>
  <r>
    <x v="351"/>
    <n v="202606"/>
    <n v="51"/>
    <n v="1085442"/>
    <s v="'03814314  "/>
    <s v="'03814314  "/>
    <s v="COL"/>
    <s v="'3343814314756112"/>
    <n v="20260624"/>
    <s v="E20260624133085"/>
    <s v="J18"/>
    <n v="3.01"/>
  </r>
  <r>
    <x v="351"/>
    <n v="202606"/>
    <n v="51"/>
    <n v="1085442"/>
    <s v="'03814314  "/>
    <s v="'03814314  "/>
    <s v="CPC"/>
    <s v="'3343814314756112"/>
    <n v="20260624"/>
    <s v="E20260624133085"/>
    <s v="   "/>
    <n v="3.01"/>
  </r>
  <r>
    <x v="352"/>
    <n v="202606"/>
    <n v="51"/>
    <n v="1085442"/>
    <s v="'03814314  "/>
    <s v="'03814314  "/>
    <s v="ENV"/>
    <s v="'                "/>
    <n v="20260624"/>
    <s v="E20260624133086"/>
    <s v="J18"/>
    <n v="3.01"/>
  </r>
  <r>
    <x v="352"/>
    <n v="202606"/>
    <n v="51"/>
    <n v="1085442"/>
    <s v="'03814314  "/>
    <s v="'03814314  "/>
    <s v="COL"/>
    <s v="'9243814314755873"/>
    <n v="20260624"/>
    <s v="E20260624133086"/>
    <s v="J18"/>
    <n v="3.01"/>
  </r>
  <r>
    <x v="352"/>
    <n v="202606"/>
    <n v="51"/>
    <n v="1085442"/>
    <s v="'03814314  "/>
    <s v="'03814314  "/>
    <s v="CPC"/>
    <s v="'9243814314755873"/>
    <n v="20260624"/>
    <s v="E20260624133086"/>
    <s v="   "/>
    <n v="3.01"/>
  </r>
  <r>
    <x v="353"/>
    <n v="202606"/>
    <n v="51"/>
    <n v="1085442"/>
    <s v="'03814314  "/>
    <s v="'03814314  "/>
    <s v="ENV"/>
    <s v="'                "/>
    <n v="20260624"/>
    <s v="E20260624133087"/>
    <s v="J18"/>
    <n v="0.8"/>
  </r>
  <r>
    <x v="353"/>
    <n v="202606"/>
    <n v="51"/>
    <n v="1085442"/>
    <s v="'03814314  "/>
    <s v="'03814314  "/>
    <s v="COL"/>
    <s v="'7543814314756223"/>
    <n v="20260624"/>
    <s v="E20260624133087"/>
    <s v="J18"/>
    <n v="0.8"/>
  </r>
  <r>
    <x v="353"/>
    <n v="202606"/>
    <n v="51"/>
    <n v="1085442"/>
    <s v="'03814314  "/>
    <s v="'03814314  "/>
    <s v="CPC"/>
    <s v="'7543814314756223"/>
    <n v="20260624"/>
    <s v="E20260624133087"/>
    <s v="   "/>
    <n v="0.8"/>
  </r>
  <r>
    <x v="354"/>
    <n v="202606"/>
    <n v="51"/>
    <n v="1085442"/>
    <s v="'03814314  "/>
    <s v="'03814314  "/>
    <s v="ENV"/>
    <s v="'                "/>
    <n v="20260624"/>
    <s v="E20260624133088"/>
    <s v="J18"/>
    <n v="0.8"/>
  </r>
  <r>
    <x v="354"/>
    <n v="202606"/>
    <n v="51"/>
    <n v="1085442"/>
    <s v="'03814314  "/>
    <s v="'03814314  "/>
    <s v="COL"/>
    <s v="'9443814314756240"/>
    <n v="20260624"/>
    <s v="E20260624133088"/>
    <s v="J18"/>
    <n v="0.8"/>
  </r>
  <r>
    <x v="354"/>
    <n v="202606"/>
    <n v="51"/>
    <n v="1085442"/>
    <s v="'03814314  "/>
    <s v="'03814314  "/>
    <s v="CPC"/>
    <s v="'9443814314756240"/>
    <n v="20260624"/>
    <s v="E20260624133088"/>
    <s v="   "/>
    <n v="0.8"/>
  </r>
  <r>
    <x v="355"/>
    <n v="202606"/>
    <n v="51"/>
    <n v="1085442"/>
    <s v="'03814314  "/>
    <s v="'03814314  "/>
    <s v="ENV"/>
    <s v="'                "/>
    <n v="20260624"/>
    <s v="E20260624133089"/>
    <s v="J18"/>
    <n v="0.8"/>
  </r>
  <r>
    <x v="355"/>
    <n v="202606"/>
    <n v="51"/>
    <n v="1085442"/>
    <s v="'03814314  "/>
    <s v="'03814314  "/>
    <s v="COL"/>
    <s v="'7543814314756062"/>
    <n v="20260624"/>
    <s v="E20260624133089"/>
    <s v="J18"/>
    <n v="0.8"/>
  </r>
  <r>
    <x v="355"/>
    <n v="202606"/>
    <n v="51"/>
    <n v="1085442"/>
    <s v="'03814314  "/>
    <s v="'03814314  "/>
    <s v="CPC"/>
    <s v="'7543814314756062"/>
    <n v="20260624"/>
    <s v="E20260624133089"/>
    <s v="   "/>
    <n v="0.8"/>
  </r>
  <r>
    <x v="356"/>
    <n v="202606"/>
    <n v="51"/>
    <n v="1085442"/>
    <s v="'03814314  "/>
    <s v="'03814314  "/>
    <s v="ENV"/>
    <s v="'                "/>
    <n v="20260624"/>
    <s v="E20260624133090"/>
    <s v="J18"/>
    <n v="0.9"/>
  </r>
  <r>
    <x v="356"/>
    <n v="202606"/>
    <n v="51"/>
    <n v="1085442"/>
    <s v="'03814314  "/>
    <s v="'03814314  "/>
    <s v="COL"/>
    <s v="'6343814314756315"/>
    <n v="20260624"/>
    <s v="E20260624133090"/>
    <s v="J18"/>
    <n v="0.9"/>
  </r>
  <r>
    <x v="356"/>
    <n v="202606"/>
    <n v="51"/>
    <n v="1085442"/>
    <s v="'03814314  "/>
    <s v="'03814314  "/>
    <s v="CPC"/>
    <s v="'6343814314756315"/>
    <n v="20260624"/>
    <s v="E20260624133090"/>
    <s v="   "/>
    <n v="0.9"/>
  </r>
  <r>
    <x v="357"/>
    <n v="202606"/>
    <n v="51"/>
    <n v="1085442"/>
    <s v="'03814314  "/>
    <s v="'03814314  "/>
    <s v="ENV"/>
    <s v="'                "/>
    <n v="20260624"/>
    <s v="E20260624133091"/>
    <s v="J18"/>
    <n v="0.8"/>
  </r>
  <r>
    <x v="357"/>
    <n v="202606"/>
    <n v="51"/>
    <n v="1085442"/>
    <s v="'03814314  "/>
    <s v="'03814314  "/>
    <s v="COL"/>
    <s v="'6843814314756386"/>
    <n v="20260624"/>
    <s v="E20260624133091"/>
    <s v="J18"/>
    <n v="0.8"/>
  </r>
  <r>
    <x v="357"/>
    <n v="202606"/>
    <n v="51"/>
    <n v="1085442"/>
    <s v="'03814314  "/>
    <s v="'03814314  "/>
    <s v="CPC"/>
    <s v="'6843814314756386"/>
    <n v="20260624"/>
    <s v="E20260624133091"/>
    <s v="   "/>
    <n v="0.8"/>
  </r>
  <r>
    <x v="358"/>
    <n v="202606"/>
    <n v="51"/>
    <n v="1085442"/>
    <s v="'03814314  "/>
    <s v="'03814314  "/>
    <s v="ENV"/>
    <s v="'                "/>
    <n v="20260624"/>
    <s v="E20260624133092"/>
    <s v="J18"/>
    <n v="3.01"/>
  </r>
  <r>
    <x v="358"/>
    <n v="202606"/>
    <n v="51"/>
    <n v="1085442"/>
    <s v="'03814314  "/>
    <s v="'03814314  "/>
    <s v="COL"/>
    <s v="'3543814314756411"/>
    <n v="20260624"/>
    <s v="E20260624133092"/>
    <s v="J18"/>
    <n v="3.01"/>
  </r>
  <r>
    <x v="358"/>
    <n v="202606"/>
    <n v="51"/>
    <n v="1085442"/>
    <s v="'03814314  "/>
    <s v="'03814314  "/>
    <s v="CPC"/>
    <s v="'3543814314756411"/>
    <n v="20260624"/>
    <s v="E20260624133092"/>
    <s v="   "/>
    <n v="3.01"/>
  </r>
  <r>
    <x v="359"/>
    <n v="202606"/>
    <n v="51"/>
    <n v="1085442"/>
    <s v="'03814314  "/>
    <s v="'03814314  "/>
    <s v="ENV"/>
    <s v="'                "/>
    <n v="20260624"/>
    <s v="E20260624133093"/>
    <s v="J18"/>
    <n v="0.8"/>
  </r>
  <r>
    <x v="359"/>
    <n v="202606"/>
    <n v="51"/>
    <n v="1085442"/>
    <s v="'03814314  "/>
    <s v="'03814314  "/>
    <s v="COL"/>
    <s v="'7543814314755718"/>
    <n v="20260624"/>
    <s v="E20260624133093"/>
    <s v="J18"/>
    <n v="0.8"/>
  </r>
  <r>
    <x v="359"/>
    <n v="202606"/>
    <n v="51"/>
    <n v="1085442"/>
    <s v="'03814314  "/>
    <s v="'03814314  "/>
    <s v="CPC"/>
    <s v="'7543814314755718"/>
    <n v="20260624"/>
    <s v="E20260624133093"/>
    <s v="   "/>
    <n v="0.8"/>
  </r>
  <r>
    <x v="360"/>
    <n v="202606"/>
    <n v="51"/>
    <n v="1085442"/>
    <s v="'03814314  "/>
    <s v="'03814314  "/>
    <s v="ENV"/>
    <s v="'                "/>
    <n v="20260624"/>
    <s v="E20260624133094"/>
    <s v="J18"/>
    <n v="0.8"/>
  </r>
  <r>
    <x v="360"/>
    <n v="202606"/>
    <n v="51"/>
    <n v="1085442"/>
    <s v="'03814314  "/>
    <s v="'03814314  "/>
    <s v="COL"/>
    <s v="'6043814314755745"/>
    <n v="20260624"/>
    <s v="E20260624133094"/>
    <s v="J18"/>
    <n v="0.8"/>
  </r>
  <r>
    <x v="360"/>
    <n v="202606"/>
    <n v="51"/>
    <n v="1085442"/>
    <s v="'03814314  "/>
    <s v="'03814314  "/>
    <s v="CPC"/>
    <s v="'6043814314755745"/>
    <n v="20260624"/>
    <s v="E20260624133094"/>
    <s v="   "/>
    <n v="0.8"/>
  </r>
  <r>
    <x v="361"/>
    <n v="202606"/>
    <n v="51"/>
    <n v="1085442"/>
    <s v="'03814314  "/>
    <s v="'03814314  "/>
    <s v="ENV"/>
    <s v="'                "/>
    <n v="20260624"/>
    <s v="E20260624133095"/>
    <s v="J18"/>
    <n v="3.01"/>
  </r>
  <r>
    <x v="361"/>
    <n v="202606"/>
    <n v="51"/>
    <n v="1085442"/>
    <s v="'03814314  "/>
    <s v="'03814314  "/>
    <s v="COL"/>
    <s v="'6943814314755671"/>
    <n v="20260624"/>
    <s v="E20260624133095"/>
    <s v="J18"/>
    <n v="3.01"/>
  </r>
  <r>
    <x v="361"/>
    <n v="202606"/>
    <n v="51"/>
    <n v="1085442"/>
    <s v="'03814314  "/>
    <s v="'03814314  "/>
    <s v="CPC"/>
    <s v="'6943814314755671"/>
    <n v="20260624"/>
    <s v="E20260624133095"/>
    <s v="   "/>
    <n v="3.01"/>
  </r>
  <r>
    <x v="362"/>
    <n v="202606"/>
    <n v="51"/>
    <n v="1085442"/>
    <s v="'03814314  "/>
    <s v="'03814314  "/>
    <s v="ENV"/>
    <s v="'                "/>
    <n v="20260624"/>
    <s v="E20260624133097"/>
    <s v="J18"/>
    <n v="3.01"/>
  </r>
  <r>
    <x v="362"/>
    <n v="202606"/>
    <n v="51"/>
    <n v="1085442"/>
    <s v="'03814314  "/>
    <s v="'03814314  "/>
    <s v="COL"/>
    <s v="'5943814314755647"/>
    <n v="20260624"/>
    <s v="E20260624133097"/>
    <s v="J18"/>
    <n v="3.01"/>
  </r>
  <r>
    <x v="362"/>
    <n v="202606"/>
    <n v="51"/>
    <n v="1085442"/>
    <s v="'03814314  "/>
    <s v="'03814314  "/>
    <s v="CPC"/>
    <s v="'5943814314755647"/>
    <n v="20260624"/>
    <s v="E20260624133097"/>
    <s v="   "/>
    <n v="3.01"/>
  </r>
  <r>
    <x v="363"/>
    <n v="202606"/>
    <n v="51"/>
    <n v="1085442"/>
    <s v="'03814314  "/>
    <s v="'03814314  "/>
    <s v="ENV"/>
    <s v="'                "/>
    <n v="20260624"/>
    <s v="E20260624133099"/>
    <s v="J18"/>
    <n v="0.8"/>
  </r>
  <r>
    <x v="363"/>
    <n v="202606"/>
    <n v="51"/>
    <n v="1085442"/>
    <s v="'03814314  "/>
    <s v="'03814314  "/>
    <s v="COL"/>
    <s v="'8843814314756440"/>
    <n v="20260624"/>
    <s v="E20260624133099"/>
    <s v="J18"/>
    <n v="0.8"/>
  </r>
  <r>
    <x v="363"/>
    <n v="202606"/>
    <n v="51"/>
    <n v="1085442"/>
    <s v="'03814314  "/>
    <s v="'03814314  "/>
    <s v="CPC"/>
    <s v="'8843814314756440"/>
    <n v="20260624"/>
    <s v="E20260624133099"/>
    <s v="   "/>
    <n v="0.8"/>
  </r>
  <r>
    <x v="364"/>
    <n v="202606"/>
    <n v="51"/>
    <n v="1085442"/>
    <s v="'03814314  "/>
    <s v="'03814314  "/>
    <s v="ENV"/>
    <s v="'                "/>
    <n v="20260624"/>
    <s v="E20260624133100"/>
    <s v="J18"/>
    <n v="2.84"/>
  </r>
  <r>
    <x v="364"/>
    <n v="202606"/>
    <n v="51"/>
    <n v="1085442"/>
    <s v="'03814314  "/>
    <s v="'03814314  "/>
    <s v="COL"/>
    <s v="'7743814314756476"/>
    <n v="20260624"/>
    <s v="E20260624133100"/>
    <s v="J18"/>
    <n v="2.84"/>
  </r>
  <r>
    <x v="364"/>
    <n v="202606"/>
    <n v="51"/>
    <n v="1085442"/>
    <s v="'03814314  "/>
    <s v="'03814314  "/>
    <s v="CPC"/>
    <s v="'7743814314756476"/>
    <n v="20260624"/>
    <s v="E20260624133100"/>
    <s v="   "/>
    <n v="2.84"/>
  </r>
  <r>
    <x v="365"/>
    <n v="202606"/>
    <n v="51"/>
    <n v="1085442"/>
    <s v="'03814314  "/>
    <s v="'03814314  "/>
    <s v="ENV"/>
    <s v="'                "/>
    <n v="20260624"/>
    <s v="E20260624133101"/>
    <s v="J18"/>
    <n v="0.9"/>
  </r>
  <r>
    <x v="365"/>
    <n v="202606"/>
    <n v="51"/>
    <n v="1085442"/>
    <s v="'03814314  "/>
    <s v="'03814314  "/>
    <s v="COL"/>
    <s v="'7543814314756465"/>
    <n v="20260624"/>
    <s v="E20260624133101"/>
    <s v="J18"/>
    <n v="0.9"/>
  </r>
  <r>
    <x v="365"/>
    <n v="202606"/>
    <n v="51"/>
    <n v="1085442"/>
    <s v="'03814314  "/>
    <s v="'03814314  "/>
    <s v="CPC"/>
    <s v="'7543814314756465"/>
    <n v="20260624"/>
    <s v="E20260624133101"/>
    <s v="   "/>
    <n v="0.9"/>
  </r>
  <r>
    <x v="366"/>
    <n v="202606"/>
    <n v="51"/>
    <n v="1085442"/>
    <s v="'03814314  "/>
    <s v="'03814314  "/>
    <s v="ENV"/>
    <s v="'                "/>
    <n v="20260624"/>
    <s v="E20260624133102"/>
    <s v="J18"/>
    <n v="0.8"/>
  </r>
  <r>
    <x v="366"/>
    <n v="202606"/>
    <n v="51"/>
    <n v="1085442"/>
    <s v="'03814314  "/>
    <s v="'03814314  "/>
    <s v="COL"/>
    <s v="'7543814314756344"/>
    <n v="20260624"/>
    <s v="E20260624133102"/>
    <s v="J18"/>
    <n v="0.8"/>
  </r>
  <r>
    <x v="366"/>
    <n v="202606"/>
    <n v="51"/>
    <n v="1085442"/>
    <s v="'03814314  "/>
    <s v="'03814314  "/>
    <s v="CPC"/>
    <s v="'7543814314756344"/>
    <n v="20260624"/>
    <s v="E20260624133102"/>
    <s v="   "/>
    <n v="0.8"/>
  </r>
  <r>
    <x v="367"/>
    <n v="202606"/>
    <n v="51"/>
    <n v="1085442"/>
    <s v="'03814314  "/>
    <s v="'03814314  "/>
    <s v="ENV"/>
    <s v="'                "/>
    <n v="20260624"/>
    <s v="E20260624133104"/>
    <s v="J18"/>
    <n v="3.01"/>
  </r>
  <r>
    <x v="367"/>
    <n v="202606"/>
    <n v="51"/>
    <n v="1085442"/>
    <s v="'03814314  "/>
    <s v="'03814314  "/>
    <s v="COL"/>
    <s v="'3443814314756408"/>
    <n v="20260624"/>
    <s v="E20260624133104"/>
    <s v="J18"/>
    <n v="3.01"/>
  </r>
  <r>
    <x v="367"/>
    <n v="202606"/>
    <n v="51"/>
    <n v="1085442"/>
    <s v="'03814314  "/>
    <s v="'03814314  "/>
    <s v="CPC"/>
    <s v="'3443814314756408"/>
    <n v="20260624"/>
    <s v="E20260624133104"/>
    <s v="   "/>
    <n v="3.01"/>
  </r>
  <r>
    <x v="368"/>
    <n v="202606"/>
    <n v="51"/>
    <n v="1085442"/>
    <s v="'03814314  "/>
    <s v="'03814314  "/>
    <s v="ENV"/>
    <s v="'                "/>
    <n v="20260624"/>
    <s v="E20260624133105"/>
    <s v="J18"/>
    <n v="3.01"/>
  </r>
  <r>
    <x v="368"/>
    <n v="202606"/>
    <n v="51"/>
    <n v="1085442"/>
    <s v="'03814314  "/>
    <s v="'03814314  "/>
    <s v="COL"/>
    <s v="'9243814314756084"/>
    <n v="20260624"/>
    <s v="E20260624133105"/>
    <s v="J18"/>
    <n v="3.01"/>
  </r>
  <r>
    <x v="368"/>
    <n v="202606"/>
    <n v="51"/>
    <n v="1085442"/>
    <s v="'03814314  "/>
    <s v="'03814314  "/>
    <s v="CPC"/>
    <s v="'9243814314756084"/>
    <n v="20260624"/>
    <s v="E20260624133105"/>
    <s v="   "/>
    <n v="3.01"/>
  </r>
  <r>
    <x v="369"/>
    <n v="202606"/>
    <n v="51"/>
    <n v="1085442"/>
    <s v="'03814314  "/>
    <s v="'03814314  "/>
    <s v="ENV"/>
    <s v="'                "/>
    <n v="20260624"/>
    <s v="E20260624133106"/>
    <s v="J18"/>
    <n v="0.8"/>
  </r>
  <r>
    <x v="369"/>
    <n v="202606"/>
    <n v="51"/>
    <n v="1085442"/>
    <s v="'03814314  "/>
    <s v="'03814314  "/>
    <s v="COL"/>
    <s v="'7543814314756091"/>
    <n v="20260624"/>
    <s v="E20260624133106"/>
    <s v="J18"/>
    <n v="0.8"/>
  </r>
  <r>
    <x v="369"/>
    <n v="202606"/>
    <n v="51"/>
    <n v="1085442"/>
    <s v="'03814314  "/>
    <s v="'03814314  "/>
    <s v="CPC"/>
    <s v="'7543814314756091"/>
    <n v="20260624"/>
    <s v="E20260624133106"/>
    <s v="   "/>
    <n v="0.8"/>
  </r>
  <r>
    <x v="370"/>
    <n v="202606"/>
    <n v="51"/>
    <n v="1085442"/>
    <s v="'03814314  "/>
    <s v="'03814314  "/>
    <s v="ENV"/>
    <s v="'                "/>
    <n v="20260624"/>
    <s v="E20260624133107"/>
    <s v="J18"/>
    <n v="0.8"/>
  </r>
  <r>
    <x v="370"/>
    <n v="202606"/>
    <n v="51"/>
    <n v="1085442"/>
    <s v="'03814314  "/>
    <s v="'03814314  "/>
    <s v="COL"/>
    <s v="'9243814314756055"/>
    <n v="20260624"/>
    <s v="E20260624133107"/>
    <s v="J18"/>
    <n v="0.8"/>
  </r>
  <r>
    <x v="370"/>
    <n v="202606"/>
    <n v="51"/>
    <n v="1085442"/>
    <s v="'03814314  "/>
    <s v="'03814314  "/>
    <s v="CPC"/>
    <s v="'9243814314756055"/>
    <n v="20260624"/>
    <s v="E20260624133107"/>
    <s v="   "/>
    <n v="0.8"/>
  </r>
  <r>
    <x v="371"/>
    <n v="202606"/>
    <n v="51"/>
    <n v="1085442"/>
    <s v="'03814314  "/>
    <s v="'03814314  "/>
    <s v="ENV"/>
    <s v="'                "/>
    <n v="20260624"/>
    <s v="E20260624133108"/>
    <s v="J18"/>
    <n v="0.8"/>
  </r>
  <r>
    <x v="371"/>
    <n v="202606"/>
    <n v="51"/>
    <n v="1085442"/>
    <s v="'03814314  "/>
    <s v="'03814314  "/>
    <s v="COL"/>
    <s v="'1743814314756140"/>
    <n v="20260624"/>
    <s v="E20260624133108"/>
    <s v="J18"/>
    <n v="0.8"/>
  </r>
  <r>
    <x v="371"/>
    <n v="202606"/>
    <n v="51"/>
    <n v="1085442"/>
    <s v="'03814314  "/>
    <s v="'03814314  "/>
    <s v="CPC"/>
    <s v="'1743814314756140"/>
    <n v="20260624"/>
    <s v="E20260624133108"/>
    <s v="   "/>
    <n v="0.8"/>
  </r>
  <r>
    <x v="372"/>
    <n v="202606"/>
    <n v="51"/>
    <n v="1085442"/>
    <s v="'03814314  "/>
    <s v="'03814314  "/>
    <s v="ENV"/>
    <s v="'                "/>
    <n v="20260624"/>
    <s v="E20260624133109"/>
    <s v="J18"/>
    <n v="0.8"/>
  </r>
  <r>
    <x v="372"/>
    <n v="202606"/>
    <n v="51"/>
    <n v="1085442"/>
    <s v="'03814314  "/>
    <s v="'03814314  "/>
    <s v="COL"/>
    <s v="'9243814314756337"/>
    <n v="20260624"/>
    <s v="E20260624133109"/>
    <s v="J18"/>
    <n v="0.8"/>
  </r>
  <r>
    <x v="372"/>
    <n v="202606"/>
    <n v="51"/>
    <n v="1085442"/>
    <s v="'03814314  "/>
    <s v="'03814314  "/>
    <s v="CPC"/>
    <s v="'9243814314756337"/>
    <n v="20260624"/>
    <s v="E20260624133109"/>
    <s v="   "/>
    <n v="0.8"/>
  </r>
  <r>
    <x v="373"/>
    <n v="202606"/>
    <n v="51"/>
    <n v="1085442"/>
    <s v="'03814314  "/>
    <s v="'03814314  "/>
    <s v="ENV"/>
    <s v="'                "/>
    <n v="20260624"/>
    <s v="E20260624133111"/>
    <s v="J18"/>
    <n v="0.8"/>
  </r>
  <r>
    <x v="373"/>
    <n v="202606"/>
    <n v="51"/>
    <n v="1085442"/>
    <s v="'03814314  "/>
    <s v="'03814314  "/>
    <s v="COL"/>
    <s v="'7843814314756104"/>
    <n v="20260624"/>
    <s v="E20260624133111"/>
    <s v="J18"/>
    <n v="0.8"/>
  </r>
  <r>
    <x v="373"/>
    <n v="202606"/>
    <n v="51"/>
    <n v="1085442"/>
    <s v="'03814314  "/>
    <s v="'03814314  "/>
    <s v="CPC"/>
    <s v="'7843814314756104"/>
    <n v="20260624"/>
    <s v="E20260624133111"/>
    <s v="   "/>
    <n v="0.8"/>
  </r>
  <r>
    <x v="374"/>
    <n v="202606"/>
    <n v="51"/>
    <n v="1085442"/>
    <s v="'03814314  "/>
    <s v="'03814314  "/>
    <s v="ENV"/>
    <s v="'                "/>
    <n v="20260624"/>
    <s v="E20260624133112"/>
    <s v="J18"/>
    <n v="0.8"/>
  </r>
  <r>
    <x v="374"/>
    <n v="202606"/>
    <n v="51"/>
    <n v="1085442"/>
    <s v="'03814314  "/>
    <s v="'03814314  "/>
    <s v="COL"/>
    <s v="'7543814314756298"/>
    <n v="20260624"/>
    <s v="E20260624133112"/>
    <s v="J18"/>
    <n v="0.8"/>
  </r>
  <r>
    <x v="374"/>
    <n v="202606"/>
    <n v="51"/>
    <n v="1085442"/>
    <s v="'03814314  "/>
    <s v="'03814314  "/>
    <s v="CPC"/>
    <s v="'7543814314756298"/>
    <n v="20260624"/>
    <s v="E20260624133112"/>
    <s v="   "/>
    <n v="0.8"/>
  </r>
  <r>
    <x v="375"/>
    <n v="202606"/>
    <n v="51"/>
    <n v="1085442"/>
    <s v="'03814314  "/>
    <s v="'03814314  "/>
    <s v="ENV"/>
    <s v="'                "/>
    <n v="20260624"/>
    <s v="E20260624133113"/>
    <s v="J18"/>
    <n v="0.8"/>
  </r>
  <r>
    <x v="375"/>
    <n v="202606"/>
    <n v="51"/>
    <n v="1085442"/>
    <s v="'03814314  "/>
    <s v="'03814314  "/>
    <s v="COL"/>
    <s v="'8743814314756165"/>
    <n v="20260624"/>
    <s v="E20260624133113"/>
    <s v="J18"/>
    <n v="0.8"/>
  </r>
  <r>
    <x v="375"/>
    <n v="202606"/>
    <n v="51"/>
    <n v="1085442"/>
    <s v="'03814314  "/>
    <s v="'03814314  "/>
    <s v="CPC"/>
    <s v="'8743814314756165"/>
    <n v="20260624"/>
    <s v="E20260624133113"/>
    <s v="   "/>
    <n v="0.8"/>
  </r>
  <r>
    <x v="376"/>
    <n v="202606"/>
    <n v="51"/>
    <n v="1085442"/>
    <s v="'03814314  "/>
    <s v="'03814314  "/>
    <s v="ENV"/>
    <s v="'                "/>
    <n v="20260624"/>
    <s v="E20260624133114"/>
    <s v="J18"/>
    <n v="3.01"/>
  </r>
  <r>
    <x v="376"/>
    <n v="202606"/>
    <n v="51"/>
    <n v="1085442"/>
    <s v="'03814314  "/>
    <s v="'03814314  "/>
    <s v="COL"/>
    <s v="'6943814314756158"/>
    <n v="20260624"/>
    <s v="E20260624133114"/>
    <s v="J18"/>
    <n v="3.01"/>
  </r>
  <r>
    <x v="376"/>
    <n v="202606"/>
    <n v="51"/>
    <n v="1085442"/>
    <s v="'03814314  "/>
    <s v="'03814314  "/>
    <s v="CPC"/>
    <s v="'6943814314756158"/>
    <n v="20260624"/>
    <s v="E20260624133114"/>
    <s v="   "/>
    <n v="3.01"/>
  </r>
  <r>
    <x v="377"/>
    <n v="202606"/>
    <n v="51"/>
    <n v="1085442"/>
    <s v="'03814314  "/>
    <s v="'03814314  "/>
    <s v="ENV"/>
    <s v="'                "/>
    <n v="20260624"/>
    <s v="E20260624133115"/>
    <s v="J18"/>
    <n v="3.01"/>
  </r>
  <r>
    <x v="377"/>
    <n v="202606"/>
    <n v="51"/>
    <n v="1085442"/>
    <s v="'03814314  "/>
    <s v="'03814314  "/>
    <s v="COL"/>
    <s v="'6943814314756302"/>
    <n v="20260624"/>
    <s v="E20260624133115"/>
    <s v="J18"/>
    <n v="3.01"/>
  </r>
  <r>
    <x v="377"/>
    <n v="202606"/>
    <n v="51"/>
    <n v="1085442"/>
    <s v="'03814314  "/>
    <s v="'03814314  "/>
    <s v="CPC"/>
    <s v="'6943814314756302"/>
    <n v="20260624"/>
    <s v="E20260624133115"/>
    <s v="   "/>
    <n v="3.01"/>
  </r>
  <r>
    <x v="378"/>
    <n v="202606"/>
    <n v="51"/>
    <n v="1085442"/>
    <s v="'03814314  "/>
    <s v="'03814314  "/>
    <s v="ENV"/>
    <s v="'                "/>
    <n v="20260624"/>
    <s v="E20260624133116"/>
    <s v="J18"/>
    <n v="0.8"/>
  </r>
  <r>
    <x v="378"/>
    <n v="202606"/>
    <n v="51"/>
    <n v="1085442"/>
    <s v="'03814314  "/>
    <s v="'03814314  "/>
    <s v="COL"/>
    <s v="'1343814314756007"/>
    <n v="20260624"/>
    <s v="E20260624133116"/>
    <s v="J18"/>
    <n v="0.8"/>
  </r>
  <r>
    <x v="378"/>
    <n v="202606"/>
    <n v="51"/>
    <n v="1085442"/>
    <s v="'03814314  "/>
    <s v="'03814314  "/>
    <s v="CPC"/>
    <s v="'1343814314756007"/>
    <n v="20260624"/>
    <s v="E20260624133116"/>
    <s v="   "/>
    <n v="0.8"/>
  </r>
  <r>
    <x v="379"/>
    <n v="202606"/>
    <n v="51"/>
    <n v="1085442"/>
    <s v="'03814314  "/>
    <s v="'03814314  "/>
    <s v="ENV"/>
    <s v="'                "/>
    <n v="20260624"/>
    <s v="E20260624133117"/>
    <s v="J18"/>
    <n v="0.8"/>
  </r>
  <r>
    <x v="379"/>
    <n v="202606"/>
    <n v="51"/>
    <n v="1085442"/>
    <s v="'03814314  "/>
    <s v="'03814314  "/>
    <s v="COL"/>
    <s v="'9243814314756049"/>
    <n v="20260624"/>
    <s v="E20260624133117"/>
    <s v="J18"/>
    <n v="0.8"/>
  </r>
  <r>
    <x v="379"/>
    <n v="202606"/>
    <n v="51"/>
    <n v="1085442"/>
    <s v="'03814314  "/>
    <s v="'03814314  "/>
    <s v="CPC"/>
    <s v="'9243814314756049"/>
    <n v="20260624"/>
    <s v="E20260624133117"/>
    <s v="   "/>
    <n v="0.8"/>
  </r>
  <r>
    <x v="380"/>
    <n v="202606"/>
    <n v="51"/>
    <n v="1085442"/>
    <s v="'03814314  "/>
    <s v="'03814314  "/>
    <s v="ENV"/>
    <s v="'                "/>
    <n v="20260624"/>
    <s v="E20260624133118"/>
    <s v="J18"/>
    <n v="3.01"/>
  </r>
  <r>
    <x v="380"/>
    <n v="202606"/>
    <n v="51"/>
    <n v="1085442"/>
    <s v="'03814314  "/>
    <s v="'03814314  "/>
    <s v="COL"/>
    <s v="'5943814314755768"/>
    <n v="20260624"/>
    <s v="E20260624133118"/>
    <s v="J18"/>
    <n v="3.01"/>
  </r>
  <r>
    <x v="380"/>
    <n v="202606"/>
    <n v="51"/>
    <n v="1085442"/>
    <s v="'03814314  "/>
    <s v="'03814314  "/>
    <s v="CPC"/>
    <s v="'5943814314755768"/>
    <n v="20260624"/>
    <s v="E20260624133118"/>
    <s v="   "/>
    <n v="3.01"/>
  </r>
  <r>
    <x v="381"/>
    <n v="202606"/>
    <n v="51"/>
    <n v="1085442"/>
    <s v="'03814314  "/>
    <s v="'03814314  "/>
    <s v="ENV"/>
    <s v="'                "/>
    <n v="20260624"/>
    <s v="E20260624133119"/>
    <s v="J18"/>
    <n v="3.01"/>
  </r>
  <r>
    <x v="381"/>
    <n v="202606"/>
    <n v="51"/>
    <n v="1085442"/>
    <s v="'03814314  "/>
    <s v="'03814314  "/>
    <s v="COL"/>
    <s v="'9343814314755893"/>
    <n v="20260624"/>
    <s v="E20260624133119"/>
    <s v="J18"/>
    <n v="3.01"/>
  </r>
  <r>
    <x v="381"/>
    <n v="202606"/>
    <n v="51"/>
    <n v="1085442"/>
    <s v="'03814314  "/>
    <s v="'03814314  "/>
    <s v="CPC"/>
    <s v="'9343814314755893"/>
    <n v="20260624"/>
    <s v="E20260624133119"/>
    <s v="   "/>
    <n v="3.01"/>
  </r>
  <r>
    <x v="382"/>
    <n v="202606"/>
    <n v="51"/>
    <n v="1085442"/>
    <s v="'03814314  "/>
    <s v="'03814314  "/>
    <s v="ENV"/>
    <s v="'                "/>
    <n v="20260624"/>
    <s v="E20260624133120"/>
    <s v="J18"/>
    <n v="0.8"/>
  </r>
  <r>
    <x v="382"/>
    <n v="202606"/>
    <n v="51"/>
    <n v="1085442"/>
    <s v="'03814314  "/>
    <s v="'03814314  "/>
    <s v="COL"/>
    <s v="'0343814314755970"/>
    <n v="20260624"/>
    <s v="E20260624133120"/>
    <s v="J18"/>
    <n v="0.8"/>
  </r>
  <r>
    <x v="382"/>
    <n v="202606"/>
    <n v="51"/>
    <n v="1085442"/>
    <s v="'03814314  "/>
    <s v="'03814314  "/>
    <s v="CPC"/>
    <s v="'0343814314755970"/>
    <n v="20260624"/>
    <s v="E20260624133120"/>
    <s v="   "/>
    <n v="0.8"/>
  </r>
  <r>
    <x v="383"/>
    <n v="202606"/>
    <n v="51"/>
    <n v="1085442"/>
    <s v="'03814314  "/>
    <s v="'03814314  "/>
    <s v="ENV"/>
    <s v="'                "/>
    <n v="20260624"/>
    <s v="E20260624133121"/>
    <s v="J18"/>
    <n v="0.8"/>
  </r>
  <r>
    <x v="383"/>
    <n v="202606"/>
    <n v="51"/>
    <n v="1085442"/>
    <s v="'03814314  "/>
    <s v="'03814314  "/>
    <s v="COL"/>
    <s v="'7543814314756027"/>
    <n v="20260624"/>
    <s v="E20260624133121"/>
    <s v="J18"/>
    <n v="0.8"/>
  </r>
  <r>
    <x v="383"/>
    <n v="202606"/>
    <n v="51"/>
    <n v="1085442"/>
    <s v="'03814314  "/>
    <s v="'03814314  "/>
    <s v="CPC"/>
    <s v="'7543814314756027"/>
    <n v="20260624"/>
    <s v="E20260624133121"/>
    <s v="   "/>
    <n v="0.8"/>
  </r>
  <r>
    <x v="384"/>
    <n v="202606"/>
    <n v="51"/>
    <n v="1085442"/>
    <s v="'03814314  "/>
    <s v="'03814314  "/>
    <s v="ENV"/>
    <s v="'                "/>
    <n v="20260624"/>
    <s v="E20260624133122"/>
    <s v="J18"/>
    <n v="0.8"/>
  </r>
  <r>
    <x v="384"/>
    <n v="202606"/>
    <n v="51"/>
    <n v="1085442"/>
    <s v="'03814314  "/>
    <s v="'03814314  "/>
    <s v="COL"/>
    <s v="'7843814314755559"/>
    <n v="20260624"/>
    <s v="E20260624133122"/>
    <s v="J18"/>
    <n v="0.8"/>
  </r>
  <r>
    <x v="384"/>
    <n v="202606"/>
    <n v="51"/>
    <n v="1085442"/>
    <s v="'03814314  "/>
    <s v="'03814314  "/>
    <s v="CPC"/>
    <s v="'7843814314755559"/>
    <n v="20260624"/>
    <s v="E20260624133122"/>
    <s v="   "/>
    <n v="0.8"/>
  </r>
  <r>
    <x v="385"/>
    <n v="202606"/>
    <n v="51"/>
    <n v="1085442"/>
    <s v="'03814314  "/>
    <s v="'03814314  "/>
    <s v="ENV"/>
    <s v="'                "/>
    <n v="20260624"/>
    <s v="E20260624133123"/>
    <s v="J18"/>
    <n v="3.01"/>
  </r>
  <r>
    <x v="385"/>
    <n v="202606"/>
    <n v="51"/>
    <n v="1085442"/>
    <s v="'03814314  "/>
    <s v="'03814314  "/>
    <s v="COL"/>
    <s v="'5443814314755882"/>
    <n v="20260624"/>
    <s v="E20260624133123"/>
    <s v="J18"/>
    <n v="3.01"/>
  </r>
  <r>
    <x v="385"/>
    <n v="202606"/>
    <n v="51"/>
    <n v="1085442"/>
    <s v="'03814314  "/>
    <s v="'03814314  "/>
    <s v="CPC"/>
    <s v="'5443814314755882"/>
    <n v="20260624"/>
    <s v="E20260624133123"/>
    <s v="   "/>
    <n v="3.01"/>
  </r>
  <r>
    <x v="386"/>
    <n v="202606"/>
    <n v="51"/>
    <n v="1085442"/>
    <s v="'03814314  "/>
    <s v="'03814314  "/>
    <s v="ENV"/>
    <s v="'                "/>
    <n v="20260624"/>
    <s v="E20260624133124"/>
    <s v="J18"/>
    <n v="0.8"/>
  </r>
  <r>
    <x v="386"/>
    <n v="202606"/>
    <n v="51"/>
    <n v="1085442"/>
    <s v="'03814314  "/>
    <s v="'03814314  "/>
    <s v="COL"/>
    <s v="'7543814314755545"/>
    <n v="20260624"/>
    <s v="E20260624133124"/>
    <s v="J18"/>
    <n v="0.8"/>
  </r>
  <r>
    <x v="386"/>
    <n v="202606"/>
    <n v="51"/>
    <n v="1085442"/>
    <s v="'03814314  "/>
    <s v="'03814314  "/>
    <s v="CPC"/>
    <s v="'7543814314755545"/>
    <n v="20260624"/>
    <s v="E20260624133124"/>
    <s v="   "/>
    <n v="0.8"/>
  </r>
  <r>
    <x v="387"/>
    <n v="202606"/>
    <n v="51"/>
    <n v="1085442"/>
    <s v="'03814314  "/>
    <s v="'03814314  "/>
    <s v="ENV"/>
    <s v="'                "/>
    <n v="20260624"/>
    <s v="E20260624133125"/>
    <s v="J18"/>
    <n v="3.17"/>
  </r>
  <r>
    <x v="387"/>
    <n v="202606"/>
    <n v="51"/>
    <n v="1085442"/>
    <s v="'03814314  "/>
    <s v="'03814314  "/>
    <s v="COL"/>
    <s v="'4443814314755795"/>
    <n v="20260624"/>
    <s v="E20260624133125"/>
    <s v="J18"/>
    <n v="3.17"/>
  </r>
  <r>
    <x v="387"/>
    <n v="202606"/>
    <n v="51"/>
    <n v="1085442"/>
    <s v="'03814314  "/>
    <s v="'03814314  "/>
    <s v="CPC"/>
    <s v="'4443814314755795"/>
    <n v="20260624"/>
    <s v="E20260624133125"/>
    <s v="   "/>
    <n v="3.17"/>
  </r>
  <r>
    <x v="388"/>
    <n v="202606"/>
    <n v="51"/>
    <n v="1085442"/>
    <s v="'03814314  "/>
    <s v="'03814314  "/>
    <s v="ENV"/>
    <s v="'                "/>
    <n v="20260624"/>
    <s v="E20260624133126"/>
    <s v="J18"/>
    <n v="0.8"/>
  </r>
  <r>
    <x v="388"/>
    <n v="202606"/>
    <n v="51"/>
    <n v="1085442"/>
    <s v="'03814314  "/>
    <s v="'03814314  "/>
    <s v="COL"/>
    <s v="'0643814314755602"/>
    <n v="20260624"/>
    <s v="E20260624133126"/>
    <s v="J18"/>
    <n v="0.8"/>
  </r>
  <r>
    <x v="388"/>
    <n v="202606"/>
    <n v="51"/>
    <n v="1085442"/>
    <s v="'03814314  "/>
    <s v="'03814314  "/>
    <s v="CPC"/>
    <s v="'0643814314755602"/>
    <n v="20260624"/>
    <s v="E20260624133126"/>
    <s v="   "/>
    <n v="0.8"/>
  </r>
  <r>
    <x v="389"/>
    <n v="202606"/>
    <n v="51"/>
    <n v="1085442"/>
    <s v="'03814314  "/>
    <s v="'03814314  "/>
    <s v="ENV"/>
    <s v="'                "/>
    <n v="20260624"/>
    <s v="E20260624133127"/>
    <s v="J18"/>
    <n v="0.8"/>
  </r>
  <r>
    <x v="389"/>
    <n v="202606"/>
    <n v="51"/>
    <n v="1085442"/>
    <s v="'03814314  "/>
    <s v="'03814314  "/>
    <s v="COL"/>
    <s v="'0643814314755585"/>
    <n v="20260624"/>
    <s v="E20260624133127"/>
    <s v="J18"/>
    <n v="0.8"/>
  </r>
  <r>
    <x v="389"/>
    <n v="202606"/>
    <n v="51"/>
    <n v="1085442"/>
    <s v="'03814314  "/>
    <s v="'03814314  "/>
    <s v="CPC"/>
    <s v="'0643814314755585"/>
    <n v="20260624"/>
    <s v="E20260624133127"/>
    <s v="   "/>
    <n v="0.8"/>
  </r>
  <r>
    <x v="390"/>
    <n v="202606"/>
    <n v="51"/>
    <n v="1085442"/>
    <s v="'03814314  "/>
    <s v="'03814314  "/>
    <s v="ENV"/>
    <s v="'                "/>
    <n v="20260624"/>
    <s v="E20260624133128"/>
    <s v="J18"/>
    <n v="0.8"/>
  </r>
  <r>
    <x v="390"/>
    <n v="202606"/>
    <n v="51"/>
    <n v="1085442"/>
    <s v="'03814314  "/>
    <s v="'03814314  "/>
    <s v="COL"/>
    <s v="'7543814314755563"/>
    <n v="20260624"/>
    <s v="E20260624133128"/>
    <s v="J18"/>
    <n v="0.8"/>
  </r>
  <r>
    <x v="390"/>
    <n v="202606"/>
    <n v="51"/>
    <n v="1085442"/>
    <s v="'03814314  "/>
    <s v="'03814314  "/>
    <s v="CPC"/>
    <s v="'7543814314755563"/>
    <n v="20260624"/>
    <s v="E20260624133128"/>
    <s v="   "/>
    <n v="0.8"/>
  </r>
  <r>
    <x v="391"/>
    <n v="202606"/>
    <n v="51"/>
    <n v="1085442"/>
    <s v="'03814314  "/>
    <s v="'03814314  "/>
    <s v="ENV"/>
    <s v="'                "/>
    <n v="20260624"/>
    <s v="E20260624133129"/>
    <s v="J18"/>
    <n v="0.8"/>
  </r>
  <r>
    <x v="391"/>
    <n v="202606"/>
    <n v="51"/>
    <n v="1085442"/>
    <s v="'03814314  "/>
    <s v="'03814314  "/>
    <s v="COL"/>
    <s v="'7543814314755626"/>
    <n v="20260624"/>
    <s v="E20260624133129"/>
    <s v="J18"/>
    <n v="0.8"/>
  </r>
  <r>
    <x v="391"/>
    <n v="202606"/>
    <n v="51"/>
    <n v="1085442"/>
    <s v="'03814314  "/>
    <s v="'03814314  "/>
    <s v="CPC"/>
    <s v="'7543814314755626"/>
    <n v="20260624"/>
    <s v="E20260624133129"/>
    <s v="   "/>
    <n v="0.8"/>
  </r>
  <r>
    <x v="392"/>
    <n v="202606"/>
    <n v="51"/>
    <n v="1085442"/>
    <s v="'03814314  "/>
    <s v="'03814314  "/>
    <s v="ENV"/>
    <s v="'                "/>
    <n v="20260624"/>
    <s v="E20260624133130"/>
    <s v="J18"/>
    <n v="0.8"/>
  </r>
  <r>
    <x v="392"/>
    <n v="202606"/>
    <n v="51"/>
    <n v="1085442"/>
    <s v="'03814314  "/>
    <s v="'03814314  "/>
    <s v="COL"/>
    <s v="'2443814314755517"/>
    <n v="20260624"/>
    <s v="E20260624133130"/>
    <s v="J18"/>
    <n v="0.8"/>
  </r>
  <r>
    <x v="392"/>
    <n v="202606"/>
    <n v="51"/>
    <n v="1085442"/>
    <s v="'03814314  "/>
    <s v="'03814314  "/>
    <s v="CPC"/>
    <s v="'2443814314755517"/>
    <n v="20260624"/>
    <s v="E20260624133130"/>
    <s v="   "/>
    <n v="0.8"/>
  </r>
  <r>
    <x v="393"/>
    <n v="202606"/>
    <n v="51"/>
    <n v="1085442"/>
    <s v="'03814314  "/>
    <s v="'03814314  "/>
    <s v="ENV"/>
    <s v="'                "/>
    <n v="20260624"/>
    <s v="E20260624133131"/>
    <s v="J18"/>
    <n v="0.8"/>
  </r>
  <r>
    <x v="393"/>
    <n v="202606"/>
    <n v="51"/>
    <n v="1085442"/>
    <s v="'03814314  "/>
    <s v="'03814314  "/>
    <s v="COL"/>
    <s v="'7843814314755922"/>
    <n v="20260624"/>
    <s v="E20260624133131"/>
    <s v="J18"/>
    <n v="0.8"/>
  </r>
  <r>
    <x v="393"/>
    <n v="202606"/>
    <n v="51"/>
    <n v="1085442"/>
    <s v="'03814314  "/>
    <s v="'03814314  "/>
    <s v="CPC"/>
    <s v="'7843814314755922"/>
    <n v="20260624"/>
    <s v="E20260624133131"/>
    <s v="   "/>
    <n v="0.8"/>
  </r>
  <r>
    <x v="394"/>
    <n v="202606"/>
    <n v="51"/>
    <n v="1085442"/>
    <s v="'03814314  "/>
    <s v="'03814314  "/>
    <s v="ENV"/>
    <s v="'                "/>
    <n v="20260624"/>
    <s v="E20260624133132"/>
    <s v="J18"/>
    <n v="0.8"/>
  </r>
  <r>
    <x v="394"/>
    <n v="202606"/>
    <n v="51"/>
    <n v="1085442"/>
    <s v="'03814314  "/>
    <s v="'03814314  "/>
    <s v="COL"/>
    <s v="'7543814314755534"/>
    <n v="20260624"/>
    <s v="E20260624133132"/>
    <s v="J18"/>
    <n v="0.8"/>
  </r>
  <r>
    <x v="394"/>
    <n v="202606"/>
    <n v="51"/>
    <n v="1085442"/>
    <s v="'03814314  "/>
    <s v="'03814314  "/>
    <s v="CPC"/>
    <s v="'7543814314755534"/>
    <n v="20260624"/>
    <s v="E20260624133132"/>
    <s v="   "/>
    <n v="0.8"/>
  </r>
  <r>
    <x v="395"/>
    <n v="202606"/>
    <n v="51"/>
    <n v="1085442"/>
    <s v="'03814314  "/>
    <s v="'03814314  "/>
    <s v="ENV"/>
    <s v="'                "/>
    <n v="20260624"/>
    <s v="E20260624133133"/>
    <s v="J18"/>
    <n v="0.8"/>
  </r>
  <r>
    <x v="395"/>
    <n v="202606"/>
    <n v="51"/>
    <n v="1085442"/>
    <s v="'03814314  "/>
    <s v="'03814314  "/>
    <s v="COL"/>
    <s v="'7543814314756396"/>
    <n v="20260624"/>
    <s v="E20260624133133"/>
    <s v="J18"/>
    <n v="0.8"/>
  </r>
  <r>
    <x v="395"/>
    <n v="202606"/>
    <n v="51"/>
    <n v="1085442"/>
    <s v="'03814314  "/>
    <s v="'03814314  "/>
    <s v="CPC"/>
    <s v="'7543814314756396"/>
    <n v="20260624"/>
    <s v="E20260624133133"/>
    <s v="   "/>
    <n v="0.8"/>
  </r>
  <r>
    <x v="396"/>
    <n v="202606"/>
    <n v="51"/>
    <n v="1085442"/>
    <s v="'03814314  "/>
    <s v="'03814314  "/>
    <s v="ENV"/>
    <s v="'                "/>
    <n v="20260624"/>
    <s v="E20260624133134"/>
    <s v="J18"/>
    <n v="0.8"/>
  </r>
  <r>
    <x v="396"/>
    <n v="202606"/>
    <n v="51"/>
    <n v="1085442"/>
    <s v="'03814314  "/>
    <s v="'03814314  "/>
    <s v="COL"/>
    <s v="'8643814314755525"/>
    <n v="20260624"/>
    <s v="E20260624133134"/>
    <s v="J18"/>
    <n v="0.8"/>
  </r>
  <r>
    <x v="396"/>
    <n v="202606"/>
    <n v="51"/>
    <n v="1085442"/>
    <s v="'03814314  "/>
    <s v="'03814314  "/>
    <s v="CPC"/>
    <s v="'8643814314755525"/>
    <n v="20260624"/>
    <s v="E20260624133134"/>
    <s v="   "/>
    <n v="0.8"/>
  </r>
  <r>
    <x v="397"/>
    <n v="202606"/>
    <n v="51"/>
    <n v="1085442"/>
    <s v="'03814314  "/>
    <s v="'03814314  "/>
    <s v="ENV"/>
    <s v="'                "/>
    <n v="20260624"/>
    <s v="E20260624133135"/>
    <s v="J18"/>
    <n v="2.84"/>
  </r>
  <r>
    <x v="397"/>
    <n v="202606"/>
    <n v="51"/>
    <n v="1085442"/>
    <s v="'03814314  "/>
    <s v="'03814314  "/>
    <s v="COL"/>
    <s v="'9243814314755838"/>
    <n v="20260624"/>
    <s v="E20260624133135"/>
    <s v="J18"/>
    <n v="2.84"/>
  </r>
  <r>
    <x v="397"/>
    <n v="202606"/>
    <n v="51"/>
    <n v="1085442"/>
    <s v="'03814314  "/>
    <s v="'03814314  "/>
    <s v="CPC"/>
    <s v="'9243814314755838"/>
    <n v="20260624"/>
    <s v="E20260624133135"/>
    <s v="   "/>
    <n v="2.84"/>
  </r>
  <r>
    <x v="398"/>
    <n v="202606"/>
    <n v="51"/>
    <n v="1085442"/>
    <s v="'03814314  "/>
    <s v="'03814314  "/>
    <s v="ENV"/>
    <s v="'                "/>
    <n v="20260624"/>
    <s v="E20260624133137"/>
    <s v="J18"/>
    <n v="0.8"/>
  </r>
  <r>
    <x v="398"/>
    <n v="202606"/>
    <n v="51"/>
    <n v="1085442"/>
    <s v="'03814314  "/>
    <s v="'03814314  "/>
    <s v="COL"/>
    <s v="'7543814314755816"/>
    <n v="20260624"/>
    <s v="E20260624133137"/>
    <s v="J18"/>
    <n v="0.8"/>
  </r>
  <r>
    <x v="398"/>
    <n v="202606"/>
    <n v="51"/>
    <n v="1085442"/>
    <s v="'03814314  "/>
    <s v="'03814314  "/>
    <s v="CPC"/>
    <s v="'7543814314755816"/>
    <n v="20260624"/>
    <s v="E20260624133137"/>
    <s v="   "/>
    <n v="0.8"/>
  </r>
  <r>
    <x v="399"/>
    <n v="202606"/>
    <n v="51"/>
    <n v="1085442"/>
    <s v="'03814314  "/>
    <s v="'03814314  "/>
    <s v="ENV"/>
    <s v="'                "/>
    <n v="20260624"/>
    <s v="E20260624133138"/>
    <s v="J18"/>
    <n v="0.8"/>
  </r>
  <r>
    <x v="399"/>
    <n v="202606"/>
    <n v="51"/>
    <n v="1085442"/>
    <s v="'03814314  "/>
    <s v="'03814314  "/>
    <s v="COL"/>
    <s v="'7543814314755995"/>
    <n v="20260624"/>
    <s v="E20260624133138"/>
    <s v="J18"/>
    <n v="0.8"/>
  </r>
  <r>
    <x v="399"/>
    <n v="202606"/>
    <n v="51"/>
    <n v="1085442"/>
    <s v="'03814314  "/>
    <s v="'03814314  "/>
    <s v="CPC"/>
    <s v="'7543814314755995"/>
    <n v="20260624"/>
    <s v="E20260624133138"/>
    <s v="   "/>
    <n v="0.8"/>
  </r>
  <r>
    <x v="400"/>
    <n v="202606"/>
    <n v="51"/>
    <n v="1085442"/>
    <s v="'03814314  "/>
    <s v="'03814314  "/>
    <s v="ENV"/>
    <s v="'                "/>
    <n v="20260624"/>
    <s v="E20260624133139"/>
    <s v="J18"/>
    <n v="0.8"/>
  </r>
  <r>
    <x v="400"/>
    <n v="202606"/>
    <n v="51"/>
    <n v="1085442"/>
    <s v="'03814314  "/>
    <s v="'03814314  "/>
    <s v="COL"/>
    <s v="'9243814314755965"/>
    <n v="20260624"/>
    <s v="E20260624133139"/>
    <s v="J18"/>
    <n v="0.8"/>
  </r>
  <r>
    <x v="400"/>
    <n v="202606"/>
    <n v="51"/>
    <n v="1085442"/>
    <s v="'03814314  "/>
    <s v="'03814314  "/>
    <s v="CPC"/>
    <s v="'9243814314755965"/>
    <n v="20260624"/>
    <s v="E20260624133139"/>
    <s v="   "/>
    <n v="0.8"/>
  </r>
  <r>
    <x v="401"/>
    <n v="202606"/>
    <n v="51"/>
    <n v="1085442"/>
    <s v="'03814314  "/>
    <s v="'03814314  "/>
    <s v="ENV"/>
    <s v="'                "/>
    <n v="20260624"/>
    <s v="E20260624133140"/>
    <s v="J18"/>
    <n v="0.8"/>
  </r>
  <r>
    <x v="401"/>
    <n v="202606"/>
    <n v="51"/>
    <n v="1085442"/>
    <s v="'03814314  "/>
    <s v="'03814314  "/>
    <s v="COL"/>
    <s v="'9243814314756200"/>
    <n v="20260624"/>
    <s v="E20260624133140"/>
    <s v="J18"/>
    <n v="0.8"/>
  </r>
  <r>
    <x v="401"/>
    <n v="202606"/>
    <n v="51"/>
    <n v="1085442"/>
    <s v="'03814314  "/>
    <s v="'03814314  "/>
    <s v="CPC"/>
    <s v="'9243814314756200"/>
    <n v="20260624"/>
    <s v="E20260624133140"/>
    <s v="   "/>
    <n v="0.8"/>
  </r>
  <r>
    <x v="402"/>
    <n v="202606"/>
    <n v="51"/>
    <n v="1085442"/>
    <s v="'03814314  "/>
    <s v="'03814314  "/>
    <s v="ENV"/>
    <s v="'                "/>
    <n v="20260624"/>
    <s v="E20260624133141"/>
    <s v="J18"/>
    <n v="0.8"/>
  </r>
  <r>
    <x v="402"/>
    <n v="202606"/>
    <n v="51"/>
    <n v="1085442"/>
    <s v="'03814314  "/>
    <s v="'03814314  "/>
    <s v="COL"/>
    <s v="'7543814314755943"/>
    <n v="20260624"/>
    <s v="E20260624133141"/>
    <s v="J18"/>
    <n v="0.8"/>
  </r>
  <r>
    <x v="402"/>
    <n v="202606"/>
    <n v="51"/>
    <n v="1085442"/>
    <s v="'03814314  "/>
    <s v="'03814314  "/>
    <s v="CPC"/>
    <s v="'7543814314755943"/>
    <n v="20260624"/>
    <s v="E20260624133141"/>
    <s v="   "/>
    <n v="0.8"/>
  </r>
  <r>
    <x v="403"/>
    <n v="202606"/>
    <n v="51"/>
    <n v="1085442"/>
    <s v="'03814314  "/>
    <s v="'03814314  "/>
    <s v="ENV"/>
    <s v="'                "/>
    <n v="20260624"/>
    <s v="E20260624133142"/>
    <s v="J18"/>
    <n v="0.8"/>
  </r>
  <r>
    <x v="403"/>
    <n v="202606"/>
    <n v="51"/>
    <n v="1085442"/>
    <s v="'03814314  "/>
    <s v="'03814314  "/>
    <s v="COL"/>
    <s v="'7543814314756230"/>
    <n v="20260624"/>
    <s v="E20260624133142"/>
    <s v="J18"/>
    <n v="0.8"/>
  </r>
  <r>
    <x v="403"/>
    <n v="202606"/>
    <n v="51"/>
    <n v="1085442"/>
    <s v="'03814314  "/>
    <s v="'03814314  "/>
    <s v="CPC"/>
    <s v="'7543814314756230"/>
    <n v="20260624"/>
    <s v="E20260624133142"/>
    <s v="   "/>
    <n v="0.8"/>
  </r>
  <r>
    <x v="404"/>
    <n v="202606"/>
    <n v="51"/>
    <n v="1085442"/>
    <s v="'03814314  "/>
    <s v="'03814314  "/>
    <s v="ENV"/>
    <s v="'                "/>
    <n v="20260624"/>
    <s v="E20260624133143"/>
    <s v="J18"/>
    <n v="0.8"/>
  </r>
  <r>
    <x v="404"/>
    <n v="202606"/>
    <n v="51"/>
    <n v="1085442"/>
    <s v="'03814314  "/>
    <s v="'03814314  "/>
    <s v="COL"/>
    <s v="'9443814314756072"/>
    <n v="20260624"/>
    <s v="E20260624133143"/>
    <s v="J18"/>
    <n v="0.8"/>
  </r>
  <r>
    <x v="404"/>
    <n v="202606"/>
    <n v="51"/>
    <n v="1085442"/>
    <s v="'03814314  "/>
    <s v="'03814314  "/>
    <s v="CPC"/>
    <s v="'9443814314756072"/>
    <n v="20260624"/>
    <s v="E20260624133143"/>
    <s v="   "/>
    <n v="0.8"/>
  </r>
  <r>
    <x v="405"/>
    <n v="202606"/>
    <n v="51"/>
    <n v="1085442"/>
    <s v="'03814314  "/>
    <s v="'03814314  "/>
    <s v="ENV"/>
    <s v="'                "/>
    <n v="20260624"/>
    <s v="E20260624133144"/>
    <s v="J18"/>
    <n v="0.8"/>
  </r>
  <r>
    <x v="405"/>
    <n v="202606"/>
    <n v="51"/>
    <n v="1085442"/>
    <s v="'03814314  "/>
    <s v="'03814314  "/>
    <s v="COL"/>
    <s v="'7543814314756373"/>
    <n v="20260624"/>
    <s v="E20260624133144"/>
    <s v="J18"/>
    <n v="0.8"/>
  </r>
  <r>
    <x v="405"/>
    <n v="202606"/>
    <n v="51"/>
    <n v="1085442"/>
    <s v="'03814314  "/>
    <s v="'03814314  "/>
    <s v="CPC"/>
    <s v="'7543814314756373"/>
    <n v="20260624"/>
    <s v="E20260624133144"/>
    <s v="   "/>
    <n v="0.8"/>
  </r>
  <r>
    <x v="406"/>
    <n v="202606"/>
    <n v="51"/>
    <n v="1085442"/>
    <s v="'03814314  "/>
    <s v="'03814314  "/>
    <s v="ENV"/>
    <s v="'                "/>
    <n v="20260624"/>
    <s v="E20260624133145"/>
    <s v="J18"/>
    <n v="0.8"/>
  </r>
  <r>
    <x v="406"/>
    <n v="202606"/>
    <n v="51"/>
    <n v="1085442"/>
    <s v="'03814314  "/>
    <s v="'03814314  "/>
    <s v="COL"/>
    <s v="'7443814314756422"/>
    <n v="20260624"/>
    <s v="E20260624133145"/>
    <s v="J18"/>
    <n v="0.8"/>
  </r>
  <r>
    <x v="406"/>
    <n v="202606"/>
    <n v="51"/>
    <n v="1085442"/>
    <s v="'03814314  "/>
    <s v="'03814314  "/>
    <s v="CPC"/>
    <s v="'7443814314756422"/>
    <n v="20260624"/>
    <s v="E20260624133145"/>
    <s v="   "/>
    <n v="0.8"/>
  </r>
  <r>
    <x v="407"/>
    <n v="202606"/>
    <n v="51"/>
    <n v="1085442"/>
    <s v="'03814314  "/>
    <s v="'03814314  "/>
    <s v="ENV"/>
    <s v="'                "/>
    <n v="20260624"/>
    <s v="E20260624133146"/>
    <s v="J18"/>
    <n v="3.01"/>
  </r>
  <r>
    <x v="407"/>
    <n v="202606"/>
    <n v="51"/>
    <n v="1085442"/>
    <s v="'03814314  "/>
    <s v="'03814314  "/>
    <s v="COL"/>
    <s v="'9243814314756325"/>
    <n v="20260624"/>
    <s v="E20260624133146"/>
    <s v="J18"/>
    <n v="3.01"/>
  </r>
  <r>
    <x v="407"/>
    <n v="202606"/>
    <n v="51"/>
    <n v="1085442"/>
    <s v="'03814314  "/>
    <s v="'03814314  "/>
    <s v="CPC"/>
    <s v="'9243814314756325"/>
    <n v="20260624"/>
    <s v="E20260624133146"/>
    <s v="   "/>
    <n v="3.01"/>
  </r>
  <r>
    <x v="408"/>
    <n v="202606"/>
    <n v="51"/>
    <n v="1085442"/>
    <s v="'03814314  "/>
    <s v="'03814314  "/>
    <s v="ENV"/>
    <s v="'                "/>
    <n v="20260624"/>
    <s v="E20260624133147"/>
    <s v="J18"/>
    <n v="0.8"/>
  </r>
  <r>
    <x v="408"/>
    <n v="202606"/>
    <n v="51"/>
    <n v="1085442"/>
    <s v="'03814314  "/>
    <s v="'03814314  "/>
    <s v="COL"/>
    <s v="'7543814314755684"/>
    <n v="20260624"/>
    <s v="E20260624133147"/>
    <s v="J18"/>
    <n v="0.8"/>
  </r>
  <r>
    <x v="408"/>
    <n v="202606"/>
    <n v="51"/>
    <n v="1085442"/>
    <s v="'03814314  "/>
    <s v="'03814314  "/>
    <s v="CPC"/>
    <s v="'7543814314755684"/>
    <n v="20260624"/>
    <s v="E20260624133147"/>
    <s v="   "/>
    <n v="0.8"/>
  </r>
  <r>
    <x v="409"/>
    <n v="202606"/>
    <n v="51"/>
    <n v="1085442"/>
    <s v="'03814314  "/>
    <s v="'03814314  "/>
    <s v="ENV"/>
    <s v="'                "/>
    <n v="20260624"/>
    <s v="E20260624133148"/>
    <s v="J18"/>
    <n v="0.8"/>
  </r>
  <r>
    <x v="409"/>
    <n v="202606"/>
    <n v="51"/>
    <n v="1085442"/>
    <s v="'03814314  "/>
    <s v="'03814314  "/>
    <s v="COL"/>
    <s v="'5643814314755708"/>
    <n v="20260624"/>
    <s v="E20260624133148"/>
    <s v="J18"/>
    <n v="0.8"/>
  </r>
  <r>
    <x v="409"/>
    <n v="202606"/>
    <n v="51"/>
    <n v="1085442"/>
    <s v="'03814314  "/>
    <s v="'03814314  "/>
    <s v="CPC"/>
    <s v="'5643814314755708"/>
    <n v="20260624"/>
    <s v="E20260624133148"/>
    <s v="   "/>
    <n v="0.8"/>
  </r>
  <r>
    <x v="410"/>
    <n v="202606"/>
    <n v="51"/>
    <n v="1085442"/>
    <s v="'03814314  "/>
    <s v="'03814314  "/>
    <s v="ENV"/>
    <s v="'                "/>
    <n v="20260624"/>
    <s v="E20260624133149"/>
    <s v="J18"/>
    <n v="0.8"/>
  </r>
  <r>
    <x v="410"/>
    <n v="202606"/>
    <n v="51"/>
    <n v="1085442"/>
    <s v="'03814314  "/>
    <s v="'03814314  "/>
    <s v="COL"/>
    <s v="'7543814314755632"/>
    <n v="20260624"/>
    <s v="E20260624133149"/>
    <s v="J18"/>
    <n v="0.8"/>
  </r>
  <r>
    <x v="410"/>
    <n v="202606"/>
    <n v="51"/>
    <n v="1085442"/>
    <s v="'03814314  "/>
    <s v="'03814314  "/>
    <s v="CPC"/>
    <s v="'7543814314755632"/>
    <n v="20260624"/>
    <s v="E20260624133149"/>
    <s v="   "/>
    <n v="0.8"/>
  </r>
  <r>
    <x v="411"/>
    <n v="202606"/>
    <n v="51"/>
    <n v="1085442"/>
    <s v="'03814314  "/>
    <s v="'03814314  "/>
    <s v="ENV"/>
    <s v="'                "/>
    <n v="20260624"/>
    <s v="E20260624133150"/>
    <s v="J18"/>
    <n v="0.8"/>
  </r>
  <r>
    <x v="411"/>
    <n v="202606"/>
    <n v="51"/>
    <n v="1085442"/>
    <s v="'03814314  "/>
    <s v="'03814314  "/>
    <s v="COL"/>
    <s v="'6943814314756365"/>
    <n v="20260624"/>
    <s v="E20260624133150"/>
    <s v="J18"/>
    <n v="0.8"/>
  </r>
  <r>
    <x v="411"/>
    <n v="202606"/>
    <n v="51"/>
    <n v="1085442"/>
    <s v="'03814314  "/>
    <s v="'03814314  "/>
    <s v="CPC"/>
    <s v="'6943814314756365"/>
    <n v="20260624"/>
    <s v="E20260624133150"/>
    <s v="   "/>
    <n v="0.8"/>
  </r>
  <r>
    <x v="412"/>
    <n v="202606"/>
    <n v="51"/>
    <n v="1085442"/>
    <s v="'03814314  "/>
    <s v="'03814314  "/>
    <s v="ENV"/>
    <s v="'                "/>
    <n v="20260624"/>
    <s v="E20260624133152"/>
    <s v="J18"/>
    <n v="38.42"/>
  </r>
  <r>
    <x v="412"/>
    <n v="202606"/>
    <n v="51"/>
    <n v="1085442"/>
    <s v="'03814314  "/>
    <s v="'03814314  "/>
    <s v="COL"/>
    <s v="'6243814314755400"/>
    <n v="20260624"/>
    <s v="E20260624133152"/>
    <s v="J18"/>
    <n v="18.04"/>
  </r>
  <r>
    <x v="412"/>
    <n v="202606"/>
    <n v="51"/>
    <n v="1085442"/>
    <s v="'03814314  "/>
    <s v="'03814314  "/>
    <s v="CPC"/>
    <s v="'6243814314755400"/>
    <n v="20260624"/>
    <s v="E20260624133152"/>
    <s v="   "/>
    <n v="18.04"/>
  </r>
  <r>
    <x v="412"/>
    <n v="202606"/>
    <n v="51"/>
    <n v="1085442"/>
    <s v="'03814314  "/>
    <s v="'03814314  "/>
    <s v="COL"/>
    <s v="'6243814314755416"/>
    <n v="20260624"/>
    <s v="E20260624133152"/>
    <s v="J18"/>
    <n v="17.37"/>
  </r>
  <r>
    <x v="412"/>
    <n v="202606"/>
    <n v="51"/>
    <n v="1085442"/>
    <s v="'03814314  "/>
    <s v="'03814314  "/>
    <s v="CPC"/>
    <s v="'6243814314755416"/>
    <n v="20260624"/>
    <s v="E20260624133152"/>
    <s v="   "/>
    <n v="17.37"/>
  </r>
  <r>
    <x v="412"/>
    <n v="202606"/>
    <n v="51"/>
    <n v="1085442"/>
    <s v="'03814314  "/>
    <s v="'03814314  "/>
    <s v="CPC"/>
    <s v="'6243814314755416"/>
    <n v="20260624"/>
    <s v="E20260624133152"/>
    <s v="   "/>
    <n v="17.37"/>
  </r>
  <r>
    <x v="412"/>
    <n v="202606"/>
    <n v="51"/>
    <n v="1085442"/>
    <s v="'03814314  "/>
    <s v="'03814314  "/>
    <s v="COL"/>
    <s v="'6243814314755422"/>
    <n v="20260624"/>
    <s v="E20260624133152"/>
    <s v="J18"/>
    <n v="3.01"/>
  </r>
  <r>
    <x v="412"/>
    <n v="202606"/>
    <n v="51"/>
    <n v="1085442"/>
    <s v="'03814314  "/>
    <s v="'03814314  "/>
    <s v="CPC"/>
    <s v="'6243814314755422"/>
    <n v="20260624"/>
    <s v="E20260624133152"/>
    <s v="   "/>
    <n v="3.01"/>
  </r>
  <r>
    <x v="412"/>
    <n v="202606"/>
    <n v="51"/>
    <n v="1085442"/>
    <s v="'03814314  "/>
    <s v="'03814314  "/>
    <s v="CPC"/>
    <s v="'6243814314755422"/>
    <n v="20260624"/>
    <s v="E20260624133152"/>
    <s v="   "/>
    <n v="3.01"/>
  </r>
  <r>
    <x v="413"/>
    <n v="202606"/>
    <n v="51"/>
    <n v="1085442"/>
    <s v="'03814314  "/>
    <s v="'03814314  "/>
    <s v="ENV"/>
    <s v="'                "/>
    <n v="20260624"/>
    <s v="E20260624133153"/>
    <s v="J18"/>
    <n v="11.86"/>
  </r>
  <r>
    <x v="413"/>
    <n v="202606"/>
    <n v="51"/>
    <n v="1085442"/>
    <s v="'03814314  "/>
    <s v="'03814314  "/>
    <s v="COL"/>
    <s v="'4543814314756354"/>
    <n v="20260624"/>
    <s v="E20260624133153"/>
    <s v="J18"/>
    <n v="11.86"/>
  </r>
  <r>
    <x v="413"/>
    <n v="202606"/>
    <n v="51"/>
    <n v="1085442"/>
    <s v="'03814314  "/>
    <s v="'03814314  "/>
    <s v="CPC"/>
    <s v="'4543814314756354"/>
    <n v="20260624"/>
    <s v="E20260624133153"/>
    <s v="   "/>
    <n v="11.86"/>
  </r>
  <r>
    <x v="414"/>
    <n v="202606"/>
    <n v="51"/>
    <n v="1085442"/>
    <s v="'03814314  "/>
    <s v="'03814314  "/>
    <s v="ENV"/>
    <s v="'                "/>
    <n v="20260624"/>
    <s v="E20260624133155"/>
    <s v="J18"/>
    <n v="6.01"/>
  </r>
  <r>
    <x v="414"/>
    <n v="202606"/>
    <n v="51"/>
    <n v="1085442"/>
    <s v="'03814314  "/>
    <s v="'03814314  "/>
    <s v="COL"/>
    <s v="'6743814314756216"/>
    <n v="20260624"/>
    <s v="E20260624133155"/>
    <s v="J18"/>
    <n v="6.01"/>
  </r>
  <r>
    <x v="414"/>
    <n v="202606"/>
    <n v="51"/>
    <n v="1085442"/>
    <s v="'03814314  "/>
    <s v="'03814314  "/>
    <s v="CPC"/>
    <s v="'6743814314756216"/>
    <n v="20260624"/>
    <s v="E20260624133155"/>
    <s v="   "/>
    <n v="6.01"/>
  </r>
  <r>
    <x v="415"/>
    <n v="202606"/>
    <n v="51"/>
    <n v="1085442"/>
    <s v="'03814314  "/>
    <s v="'03814314  "/>
    <s v="ENV"/>
    <s v="'                "/>
    <n v="20260624"/>
    <s v="E20260624133157"/>
    <s v="J18"/>
    <n v="3.2"/>
  </r>
  <r>
    <x v="415"/>
    <n v="202606"/>
    <n v="51"/>
    <n v="1085442"/>
    <s v="'03814314  "/>
    <s v="'03814314  "/>
    <s v="COL"/>
    <s v="'7543814314755471"/>
    <n v="20260624"/>
    <s v="E20260624133157"/>
    <s v="J18"/>
    <n v="3.2"/>
  </r>
  <r>
    <x v="415"/>
    <n v="202606"/>
    <n v="51"/>
    <n v="1085442"/>
    <s v="'03814314  "/>
    <s v="'03814314  "/>
    <s v="CPC"/>
    <s v="'7543814314755471"/>
    <n v="20260624"/>
    <s v="E20260624133157"/>
    <s v="   "/>
    <n v="3.2"/>
  </r>
  <r>
    <x v="416"/>
    <n v="202606"/>
    <n v="51"/>
    <n v="1085442"/>
    <s v="'03814314  "/>
    <s v="'03814314  "/>
    <s v="ENV"/>
    <s v="'                "/>
    <n v="20260624"/>
    <s v="E20260624215394"/>
    <s v="J18"/>
    <n v="10"/>
  </r>
  <r>
    <x v="416"/>
    <n v="202606"/>
    <n v="51"/>
    <n v="1085442"/>
    <s v="'03814314  "/>
    <s v="'03814314  "/>
    <s v="COL"/>
    <s v="'2124008001966714"/>
    <n v="20260624"/>
    <s v="E20260624215394"/>
    <s v="J18"/>
    <n v="1.9"/>
  </r>
  <r>
    <x v="416"/>
    <n v="202606"/>
    <n v="51"/>
    <n v="1085442"/>
    <s v="'03814314  "/>
    <s v="'03814314  "/>
    <s v="CPC"/>
    <s v="'2124008001966714"/>
    <n v="20260624"/>
    <s v="E20260624215394"/>
    <s v="   "/>
    <n v="1.9"/>
  </r>
  <r>
    <x v="416"/>
    <n v="202606"/>
    <n v="51"/>
    <n v="1085442"/>
    <s v="'03814314  "/>
    <s v="'03814314  "/>
    <s v="COL"/>
    <s v="'2124008001966725"/>
    <n v="20260624"/>
    <s v="E20260624215394"/>
    <s v="J18"/>
    <n v="8.1"/>
  </r>
  <r>
    <x v="416"/>
    <n v="202606"/>
    <n v="51"/>
    <n v="1085442"/>
    <s v="'03814314  "/>
    <s v="'03814314  "/>
    <s v="CPC"/>
    <s v="'2124008001966725"/>
    <n v="20260624"/>
    <s v="E20260624215394"/>
    <s v="   "/>
    <n v="8.1"/>
  </r>
  <r>
    <x v="416"/>
    <n v="202606"/>
    <n v="51"/>
    <n v="1085442"/>
    <s v="'03814314  "/>
    <s v="'03814314  "/>
    <s v="CPC"/>
    <s v="'2124008001966725"/>
    <n v="20260624"/>
    <s v="E20260624215394"/>
    <s v="   "/>
    <n v="8.1"/>
  </r>
  <r>
    <x v="417"/>
    <n v="202606"/>
    <n v="51"/>
    <n v="1085442"/>
    <s v="'03814314  "/>
    <s v="'03814314  "/>
    <s v="ENV"/>
    <s v="'                "/>
    <n v="20260624"/>
    <s v="E20260624215395"/>
    <s v="J18"/>
    <n v="16.7"/>
  </r>
  <r>
    <x v="417"/>
    <n v="202606"/>
    <n v="51"/>
    <n v="1085442"/>
    <s v="'03814314  "/>
    <s v="'03814314  "/>
    <s v="COL"/>
    <s v="'0643814314755504"/>
    <n v="20260624"/>
    <s v="E20260624215395"/>
    <s v="J18"/>
    <n v="16.7"/>
  </r>
  <r>
    <x v="417"/>
    <n v="202606"/>
    <n v="51"/>
    <n v="1085442"/>
    <s v="'03814314  "/>
    <s v="'03814314  "/>
    <s v="CPC"/>
    <s v="'0643814314755504"/>
    <n v="20260624"/>
    <s v="E20260624215395"/>
    <s v="   "/>
    <n v="16.7"/>
  </r>
  <r>
    <x v="418"/>
    <n v="202606"/>
    <n v="51"/>
    <n v="1085442"/>
    <s v="'03814314  "/>
    <s v="'03814314  "/>
    <s v="ENV"/>
    <s v="'                "/>
    <n v="20260624"/>
    <s v="E20260624215396"/>
    <s v="J18"/>
    <n v="17.54"/>
  </r>
  <r>
    <x v="418"/>
    <n v="202606"/>
    <n v="51"/>
    <n v="1085442"/>
    <s v="'03814314  "/>
    <s v="'03814314  "/>
    <s v="COL"/>
    <s v="'7743814314755435"/>
    <n v="20260624"/>
    <s v="E20260624215396"/>
    <s v="J18"/>
    <n v="17.54"/>
  </r>
  <r>
    <x v="418"/>
    <n v="202606"/>
    <n v="51"/>
    <n v="1085442"/>
    <s v="'03814314  "/>
    <s v="'03814314  "/>
    <s v="CPC"/>
    <s v="'7743814314755435"/>
    <n v="20260624"/>
    <s v="E20260624215396"/>
    <s v="   "/>
    <n v="17.54"/>
  </r>
  <r>
    <x v="419"/>
    <n v="202606"/>
    <n v="51"/>
    <n v="1085442"/>
    <s v="'03814314  "/>
    <s v="'03814314  "/>
    <s v="ENV"/>
    <s v="'                "/>
    <n v="20260624"/>
    <s v="E20260624215397"/>
    <s v="J18"/>
    <n v="0.8"/>
  </r>
  <r>
    <x v="419"/>
    <n v="202606"/>
    <n v="51"/>
    <n v="1085442"/>
    <s v="'03814314  "/>
    <s v="'03814314  "/>
    <s v="COL"/>
    <s v="'7443814314756284"/>
    <n v="20260624"/>
    <s v="E20260624215397"/>
    <s v="J18"/>
    <n v="0.8"/>
  </r>
  <r>
    <x v="419"/>
    <n v="202606"/>
    <n v="51"/>
    <n v="1085442"/>
    <s v="'03814314  "/>
    <s v="'03814314  "/>
    <s v="CPC"/>
    <s v="'7443814314756284"/>
    <n v="20260624"/>
    <s v="E20260624215397"/>
    <s v="   "/>
    <n v="0.8"/>
  </r>
  <r>
    <x v="420"/>
    <n v="202606"/>
    <n v="51"/>
    <n v="1085442"/>
    <s v="'03814314  "/>
    <s v="'03814314  "/>
    <s v="ENV"/>
    <s v="'                "/>
    <n v="20260624"/>
    <s v="E20260624215398"/>
    <s v="J18"/>
    <n v="3.01"/>
  </r>
  <r>
    <x v="420"/>
    <n v="202606"/>
    <n v="51"/>
    <n v="1085442"/>
    <s v="'03814314  "/>
    <s v="'03814314  "/>
    <s v="COL"/>
    <s v="'6243814314755693"/>
    <n v="20260624"/>
    <s v="E20260624215398"/>
    <s v="J18"/>
    <n v="3.01"/>
  </r>
  <r>
    <x v="420"/>
    <n v="202606"/>
    <n v="51"/>
    <n v="1085442"/>
    <s v="'03814314  "/>
    <s v="'03814314  "/>
    <s v="CPC"/>
    <s v="'6243814314755693"/>
    <n v="20260624"/>
    <s v="E20260624215398"/>
    <s v="   "/>
    <n v="3.01"/>
  </r>
  <r>
    <x v="421"/>
    <n v="202606"/>
    <n v="51"/>
    <n v="1085442"/>
    <s v="'03814314  "/>
    <s v="'03814314  "/>
    <s v="ENV"/>
    <s v="'                "/>
    <n v="20260624"/>
    <s v="E20260624215399"/>
    <s v="J18"/>
    <n v="3.01"/>
  </r>
  <r>
    <x v="421"/>
    <n v="202606"/>
    <n v="51"/>
    <n v="1085442"/>
    <s v="'03814314  "/>
    <s v="'03814314  "/>
    <s v="COL"/>
    <s v="'9543814314755656"/>
    <n v="20260624"/>
    <s v="E20260624215399"/>
    <s v="J18"/>
    <n v="3.01"/>
  </r>
  <r>
    <x v="421"/>
    <n v="202606"/>
    <n v="51"/>
    <n v="1085442"/>
    <s v="'03814314  "/>
    <s v="'03814314  "/>
    <s v="CPC"/>
    <s v="'9543814314755656"/>
    <n v="20260624"/>
    <s v="E20260624215399"/>
    <s v="   "/>
    <n v="3.01"/>
  </r>
  <r>
    <x v="422"/>
    <n v="202606"/>
    <n v="51"/>
    <n v="1085442"/>
    <s v="'03814314  "/>
    <s v="'03814314  "/>
    <s v="ENV"/>
    <s v="'                "/>
    <n v="20260624"/>
    <s v="E20260624215400"/>
    <s v="J18"/>
    <n v="0.8"/>
  </r>
  <r>
    <x v="422"/>
    <n v="202606"/>
    <n v="51"/>
    <n v="1085442"/>
    <s v="'03814314  "/>
    <s v="'03814314  "/>
    <s v="COL"/>
    <s v="'3843814314756436"/>
    <n v="20260624"/>
    <s v="E20260624215400"/>
    <s v="J18"/>
    <n v="0.8"/>
  </r>
  <r>
    <x v="422"/>
    <n v="202606"/>
    <n v="51"/>
    <n v="1085442"/>
    <s v="'03814314  "/>
    <s v="'03814314  "/>
    <s v="CPC"/>
    <s v="'3843814314756436"/>
    <n v="20260624"/>
    <s v="E20260624215400"/>
    <s v="   "/>
    <n v="0.8"/>
  </r>
  <r>
    <x v="423"/>
    <n v="202606"/>
    <n v="51"/>
    <n v="1085442"/>
    <s v="'03814314  "/>
    <s v="'03814314  "/>
    <s v="ENV"/>
    <s v="'                "/>
    <n v="20260624"/>
    <s v="E20260624215401"/>
    <s v="J18"/>
    <n v="0.8"/>
  </r>
  <r>
    <x v="423"/>
    <n v="202606"/>
    <n v="51"/>
    <n v="1085442"/>
    <s v="'03814314  "/>
    <s v="'03814314  "/>
    <s v="COL"/>
    <s v="'9243814314755855"/>
    <n v="20260624"/>
    <s v="E20260624215401"/>
    <s v="J18"/>
    <n v="0.8"/>
  </r>
  <r>
    <x v="423"/>
    <n v="202606"/>
    <n v="51"/>
    <n v="1085442"/>
    <s v="'03814314  "/>
    <s v="'03814314  "/>
    <s v="CPC"/>
    <s v="'9243814314755855"/>
    <n v="20260624"/>
    <s v="E20260624215401"/>
    <s v="   "/>
    <n v="0.8"/>
  </r>
  <r>
    <x v="424"/>
    <n v="202606"/>
    <n v="51"/>
    <n v="1085442"/>
    <s v="'03814314  "/>
    <s v="'03814314  "/>
    <s v="ENV"/>
    <s v="'                "/>
    <n v="20260624"/>
    <s v="E20260624215402"/>
    <s v="J18"/>
    <n v="4.5999999999999996"/>
  </r>
  <r>
    <x v="424"/>
    <n v="202606"/>
    <n v="51"/>
    <n v="1085442"/>
    <s v="'03814314  "/>
    <s v="'03814314  "/>
    <s v="COL"/>
    <s v="'6643814314756133"/>
    <n v="20260624"/>
    <s v="E20260624215402"/>
    <s v="J18"/>
    <n v="4.5999999999999996"/>
  </r>
  <r>
    <x v="424"/>
    <n v="202606"/>
    <n v="51"/>
    <n v="1085442"/>
    <s v="'03814314  "/>
    <s v="'03814314  "/>
    <s v="CPC"/>
    <s v="'6643814314756133"/>
    <n v="20260624"/>
    <s v="E20260624215402"/>
    <s v="   "/>
    <n v="4.5999999999999996"/>
  </r>
  <r>
    <x v="425"/>
    <n v="202606"/>
    <n v="51"/>
    <n v="1085442"/>
    <s v="'03814314  "/>
    <s v="'03814314  "/>
    <s v="ENV"/>
    <s v="'                "/>
    <n v="20260624"/>
    <s v="E20260624215403"/>
    <s v="J18"/>
    <n v="17"/>
  </r>
  <r>
    <x v="425"/>
    <n v="202606"/>
    <n v="51"/>
    <n v="1085442"/>
    <s v="'03814314  "/>
    <s v="'03814314  "/>
    <s v="COL"/>
    <s v="'6343814314756183"/>
    <n v="20260624"/>
    <s v="E20260624215403"/>
    <s v="J18"/>
    <n v="9.6999999999999993"/>
  </r>
  <r>
    <x v="425"/>
    <n v="202606"/>
    <n v="51"/>
    <n v="1085442"/>
    <s v="'03814314  "/>
    <s v="'03814314  "/>
    <s v="CPC"/>
    <s v="'6343814314756183"/>
    <n v="20260624"/>
    <s v="E20260624215403"/>
    <s v="   "/>
    <n v="9.6999999999999993"/>
  </r>
  <r>
    <x v="425"/>
    <n v="202606"/>
    <n v="51"/>
    <n v="1085442"/>
    <s v="'03814314  "/>
    <s v="'03814314  "/>
    <s v="COL"/>
    <s v="'6343814314756190"/>
    <n v="20260624"/>
    <s v="E20260624215403"/>
    <s v="J18"/>
    <n v="7.3"/>
  </r>
  <r>
    <x v="425"/>
    <n v="202606"/>
    <n v="51"/>
    <n v="1085442"/>
    <s v="'03814314  "/>
    <s v="'03814314  "/>
    <s v="CPC"/>
    <s v="'6343814314756190"/>
    <n v="20260624"/>
    <s v="E20260624215403"/>
    <s v="   "/>
    <n v="7.3"/>
  </r>
  <r>
    <x v="425"/>
    <n v="202606"/>
    <n v="51"/>
    <n v="1085442"/>
    <s v="'03814314  "/>
    <s v="'03814314  "/>
    <s v="CPC"/>
    <s v="'6343814314756190"/>
    <n v="20260624"/>
    <s v="E20260624215403"/>
    <s v="   "/>
    <n v="7.3"/>
  </r>
  <r>
    <x v="426"/>
    <n v="202606"/>
    <n v="51"/>
    <n v="1085442"/>
    <s v="'03814314  "/>
    <s v="'03814314  "/>
    <s v="ENV"/>
    <s v="'                "/>
    <n v="20260624"/>
    <s v="E20260624229434"/>
    <s v="J18"/>
    <n v="0.8"/>
  </r>
  <r>
    <x v="426"/>
    <n v="202606"/>
    <n v="51"/>
    <n v="1085442"/>
    <s v="'03814314  "/>
    <s v="'03814314  "/>
    <s v="COL"/>
    <s v="'2043814314755599"/>
    <n v="20260624"/>
    <s v="E20260624229434"/>
    <s v="J18"/>
    <n v="0.8"/>
  </r>
  <r>
    <x v="426"/>
    <n v="202606"/>
    <n v="51"/>
    <n v="1085442"/>
    <s v="'03814314  "/>
    <s v="'03814314  "/>
    <s v="CPC"/>
    <s v="'2043814314755599"/>
    <n v="20260624"/>
    <s v="E20260624229434"/>
    <s v="   "/>
    <n v="0.8"/>
  </r>
  <r>
    <x v="427"/>
    <n v="202606"/>
    <n v="51"/>
    <n v="1085442"/>
    <s v="'03814314  "/>
    <s v="'03814314  "/>
    <s v="ENV"/>
    <s v="'                "/>
    <n v="20260624"/>
    <s v="E20260624229435"/>
    <s v="J18"/>
    <n v="26.85"/>
  </r>
  <r>
    <x v="427"/>
    <n v="202606"/>
    <n v="51"/>
    <n v="1085442"/>
    <s v="'03814314  "/>
    <s v="'03814314  "/>
    <s v="COL"/>
    <s v="'1343814314756255"/>
    <n v="20260624"/>
    <s v="E20260624229435"/>
    <s v="J18"/>
    <n v="9.5"/>
  </r>
  <r>
    <x v="427"/>
    <n v="202606"/>
    <n v="51"/>
    <n v="1085442"/>
    <s v="'03814314  "/>
    <s v="'03814314  "/>
    <s v="CPC"/>
    <s v="'1343814314756255"/>
    <n v="20260624"/>
    <s v="E20260624229435"/>
    <s v="   "/>
    <n v="9.5"/>
  </r>
  <r>
    <x v="427"/>
    <n v="202606"/>
    <n v="51"/>
    <n v="1085442"/>
    <s v="'03814314  "/>
    <s v="'03814314  "/>
    <s v="COL"/>
    <s v="'1343814314756261"/>
    <n v="20260624"/>
    <s v="E20260624229435"/>
    <s v="J18"/>
    <n v="9.5"/>
  </r>
  <r>
    <x v="427"/>
    <n v="202606"/>
    <n v="51"/>
    <n v="1085442"/>
    <s v="'03814314  "/>
    <s v="'03814314  "/>
    <s v="CPC"/>
    <s v="'1343814314756261"/>
    <n v="20260624"/>
    <s v="E20260624229435"/>
    <s v="   "/>
    <n v="9.5"/>
  </r>
  <r>
    <x v="427"/>
    <n v="202606"/>
    <n v="51"/>
    <n v="1085442"/>
    <s v="'03814314  "/>
    <s v="'03814314  "/>
    <s v="CPC"/>
    <s v="'1343814314756261"/>
    <n v="20260624"/>
    <s v="E20260624229435"/>
    <s v="   "/>
    <n v="9.5"/>
  </r>
  <r>
    <x v="427"/>
    <n v="202606"/>
    <n v="51"/>
    <n v="1085442"/>
    <s v="'03814314  "/>
    <s v="'03814314  "/>
    <s v="COL"/>
    <s v="'1343814314756278"/>
    <n v="20260624"/>
    <s v="E20260624229435"/>
    <s v="J18"/>
    <n v="7.85"/>
  </r>
  <r>
    <x v="427"/>
    <n v="202606"/>
    <n v="51"/>
    <n v="1085442"/>
    <s v="'03814314  "/>
    <s v="'03814314  "/>
    <s v="CPC"/>
    <s v="'1343814314756278"/>
    <n v="20260624"/>
    <s v="E20260624229435"/>
    <s v="   "/>
    <n v="7.85"/>
  </r>
  <r>
    <x v="427"/>
    <n v="202606"/>
    <n v="51"/>
    <n v="1085442"/>
    <s v="'03814314  "/>
    <s v="'03814314  "/>
    <s v="CPC"/>
    <s v="'1343814314756278"/>
    <n v="20260624"/>
    <s v="E20260624229435"/>
    <s v="   "/>
    <n v="7.85"/>
  </r>
  <r>
    <x v="428"/>
    <n v="202606"/>
    <n v="51"/>
    <n v="1085442"/>
    <s v="'03814314  "/>
    <s v="'03814314  "/>
    <s v="ENV"/>
    <s v="'                "/>
    <n v="20260624"/>
    <s v="E20260624233029"/>
    <s v="J18"/>
    <n v="0.8"/>
  </r>
  <r>
    <x v="428"/>
    <n v="202606"/>
    <n v="51"/>
    <n v="1085442"/>
    <s v="'03814314  "/>
    <s v="'03814314  "/>
    <s v="COL"/>
    <s v="'2143814314755734"/>
    <n v="20260624"/>
    <s v="E20260624233029"/>
    <s v="J18"/>
    <n v="0.8"/>
  </r>
  <r>
    <x v="428"/>
    <n v="202606"/>
    <n v="51"/>
    <n v="1085442"/>
    <s v="'03814314  "/>
    <s v="'03814314  "/>
    <s v="CPC"/>
    <s v="'2143814314755734"/>
    <n v="20260624"/>
    <s v="E20260624233029"/>
    <s v="   "/>
    <n v="0.8"/>
  </r>
  <r>
    <x v="429"/>
    <n v="202606"/>
    <n v="51"/>
    <n v="1085442"/>
    <s v="'03814314  "/>
    <s v="'03814314  "/>
    <s v="ENV"/>
    <s v="'                "/>
    <n v="20260625"/>
    <s v="E20260625126394"/>
    <s v="J18"/>
    <n v="3.5"/>
  </r>
  <r>
    <x v="429"/>
    <n v="202606"/>
    <n v="51"/>
    <n v="1085442"/>
    <s v="'03814314  "/>
    <s v="'03814314  "/>
    <s v="COL"/>
    <s v="'7543814314756603"/>
    <n v="20260625"/>
    <s v="E20260625126394"/>
    <s v="J18"/>
    <n v="3.5"/>
  </r>
  <r>
    <x v="429"/>
    <n v="202606"/>
    <n v="51"/>
    <n v="1085442"/>
    <s v="'03814314  "/>
    <s v="'03814314  "/>
    <s v="CPC"/>
    <s v="'7543814314756603"/>
    <n v="20260625"/>
    <s v="E20260625126394"/>
    <s v="   "/>
    <n v="3.5"/>
  </r>
  <r>
    <x v="430"/>
    <n v="202606"/>
    <n v="51"/>
    <n v="1085442"/>
    <s v="'03814314  "/>
    <s v="'03814314  "/>
    <s v="ENV"/>
    <s v="'                "/>
    <n v="20260625"/>
    <s v="E20260625126396"/>
    <s v="J18"/>
    <n v="30.62"/>
  </r>
  <r>
    <x v="430"/>
    <n v="202606"/>
    <n v="51"/>
    <n v="1085442"/>
    <s v="'03814314  "/>
    <s v="'03814314  "/>
    <s v="COL"/>
    <s v="'4243814314756634"/>
    <n v="20260625"/>
    <s v="E20260625126396"/>
    <s v="J18"/>
    <n v="18.600000000000001"/>
  </r>
  <r>
    <x v="430"/>
    <n v="202606"/>
    <n v="51"/>
    <n v="1085442"/>
    <s v="'03814314  "/>
    <s v="'03814314  "/>
    <s v="CPC"/>
    <s v="'4243814314756634"/>
    <n v="20260625"/>
    <s v="E20260625126396"/>
    <s v="   "/>
    <n v="18.600000000000001"/>
  </r>
  <r>
    <x v="430"/>
    <n v="202606"/>
    <n v="51"/>
    <n v="1085442"/>
    <s v="'03814314  "/>
    <s v="'03814314  "/>
    <s v="COL"/>
    <s v="'4243814314756645"/>
    <n v="20260625"/>
    <s v="E20260625126396"/>
    <s v="J18"/>
    <n v="12.02"/>
  </r>
  <r>
    <x v="430"/>
    <n v="202606"/>
    <n v="51"/>
    <n v="1085442"/>
    <s v="'03814314  "/>
    <s v="'03814314  "/>
    <s v="CPC"/>
    <s v="'4243814314756645"/>
    <n v="20260625"/>
    <s v="E20260625126396"/>
    <s v="   "/>
    <n v="12.02"/>
  </r>
  <r>
    <x v="430"/>
    <n v="202606"/>
    <n v="51"/>
    <n v="1085442"/>
    <s v="'03814314  "/>
    <s v="'03814314  "/>
    <s v="CPC"/>
    <s v="'4243814314756645"/>
    <n v="20260625"/>
    <s v="E20260625126396"/>
    <s v="   "/>
    <n v="12.02"/>
  </r>
  <r>
    <x v="431"/>
    <n v="202606"/>
    <n v="51"/>
    <n v="1085442"/>
    <s v="'03814314  "/>
    <s v="'03814314  "/>
    <s v="ENV"/>
    <s v="'                "/>
    <n v="20260625"/>
    <s v="E20260625126397"/>
    <s v="J18"/>
    <n v="24.72"/>
  </r>
  <r>
    <x v="431"/>
    <n v="202606"/>
    <n v="51"/>
    <n v="1085442"/>
    <s v="'03814314  "/>
    <s v="'03814314  "/>
    <s v="COL"/>
    <s v="'4243814314756594"/>
    <n v="20260625"/>
    <s v="E20260625126397"/>
    <s v="J18"/>
    <n v="24.72"/>
  </r>
  <r>
    <x v="431"/>
    <n v="202606"/>
    <n v="51"/>
    <n v="1085442"/>
    <s v="'03814314  "/>
    <s v="'03814314  "/>
    <s v="CPC"/>
    <s v="'4243814314756594"/>
    <n v="20260625"/>
    <s v="E20260625126397"/>
    <s v="   "/>
    <n v="24.72"/>
  </r>
  <r>
    <x v="432"/>
    <n v="202606"/>
    <n v="51"/>
    <n v="1085442"/>
    <s v="'03814314  "/>
    <s v="'03814314  "/>
    <s v="ENV"/>
    <s v="'                "/>
    <n v="20260625"/>
    <s v="E20260625126398"/>
    <s v="J18"/>
    <n v="11.69"/>
  </r>
  <r>
    <x v="432"/>
    <n v="202606"/>
    <n v="51"/>
    <n v="1085442"/>
    <s v="'03814314  "/>
    <s v="'03814314  "/>
    <s v="COL"/>
    <s v="'0143814314756819"/>
    <n v="20260625"/>
    <s v="E20260625126398"/>
    <s v="J18"/>
    <n v="11.69"/>
  </r>
  <r>
    <x v="432"/>
    <n v="202606"/>
    <n v="51"/>
    <n v="1085442"/>
    <s v="'03814314  "/>
    <s v="'03814314  "/>
    <s v="CPC"/>
    <s v="'0143814314756819"/>
    <n v="20260625"/>
    <s v="E20260625126398"/>
    <s v="   "/>
    <n v="11.69"/>
  </r>
  <r>
    <x v="433"/>
    <n v="202606"/>
    <n v="51"/>
    <n v="1085442"/>
    <s v="'03814314  "/>
    <s v="'03814314  "/>
    <s v="ENV"/>
    <s v="'                "/>
    <n v="20260625"/>
    <s v="E20260625126399"/>
    <s v="J18"/>
    <n v="3.8"/>
  </r>
  <r>
    <x v="433"/>
    <n v="202606"/>
    <n v="51"/>
    <n v="1085442"/>
    <s v="'03814314  "/>
    <s v="'03814314  "/>
    <s v="COL"/>
    <s v="'7443814314756848"/>
    <n v="20260625"/>
    <s v="E20260625126399"/>
    <s v="J18"/>
    <n v="3.8"/>
  </r>
  <r>
    <x v="433"/>
    <n v="202606"/>
    <n v="51"/>
    <n v="1085442"/>
    <s v="'03814314  "/>
    <s v="'03814314  "/>
    <s v="CPC"/>
    <s v="'7443814314756848"/>
    <n v="20260625"/>
    <s v="E20260625126399"/>
    <s v="   "/>
    <n v="3.8"/>
  </r>
  <r>
    <x v="434"/>
    <n v="202606"/>
    <n v="51"/>
    <n v="1085442"/>
    <s v="'03814314  "/>
    <s v="'03814314  "/>
    <s v="ENV"/>
    <s v="'                "/>
    <n v="20260625"/>
    <s v="E20260625126400"/>
    <s v="J18"/>
    <n v="6.18"/>
  </r>
  <r>
    <x v="434"/>
    <n v="202606"/>
    <n v="51"/>
    <n v="1085442"/>
    <s v="'03814314  "/>
    <s v="'03814314  "/>
    <s v="COL"/>
    <s v="'3343814314756734"/>
    <n v="20260625"/>
    <s v="E20260625126400"/>
    <s v="J18"/>
    <n v="6.18"/>
  </r>
  <r>
    <x v="434"/>
    <n v="202606"/>
    <n v="51"/>
    <n v="1085442"/>
    <s v="'03814314  "/>
    <s v="'03814314  "/>
    <s v="CPC"/>
    <s v="'3343814314756734"/>
    <n v="20260625"/>
    <s v="E20260625126400"/>
    <s v="   "/>
    <n v="6.18"/>
  </r>
  <r>
    <x v="435"/>
    <n v="202606"/>
    <n v="51"/>
    <n v="1085442"/>
    <s v="'03814314  "/>
    <s v="'03814314  "/>
    <s v="ENV"/>
    <s v="'                "/>
    <n v="20260625"/>
    <s v="E20260625126401"/>
    <s v="J18"/>
    <n v="2.2000000000000002"/>
  </r>
  <r>
    <x v="435"/>
    <n v="202606"/>
    <n v="51"/>
    <n v="1085442"/>
    <s v="'03814314  "/>
    <s v="'03814314  "/>
    <s v="COL"/>
    <s v="'7543814314756701"/>
    <n v="20260625"/>
    <s v="E20260625126401"/>
    <s v="J18"/>
    <n v="2.2000000000000002"/>
  </r>
  <r>
    <x v="435"/>
    <n v="202606"/>
    <n v="51"/>
    <n v="1085442"/>
    <s v="'03814314  "/>
    <s v="'03814314  "/>
    <s v="CPC"/>
    <s v="'7543814314756701"/>
    <n v="20260625"/>
    <s v="E20260625126401"/>
    <s v="   "/>
    <n v="2.2000000000000002"/>
  </r>
  <r>
    <x v="436"/>
    <n v="202606"/>
    <n v="51"/>
    <n v="1085442"/>
    <s v="'03814314  "/>
    <s v="'03814314  "/>
    <s v="ENV"/>
    <s v="'                "/>
    <n v="20260625"/>
    <s v="E20260625126402"/>
    <s v="J18"/>
    <n v="6.3"/>
  </r>
  <r>
    <x v="436"/>
    <n v="202606"/>
    <n v="51"/>
    <n v="1085442"/>
    <s v="'03814314  "/>
    <s v="'03814314  "/>
    <s v="COL"/>
    <s v="'7543814314756760"/>
    <n v="20260625"/>
    <s v="E20260625126402"/>
    <s v="J18"/>
    <n v="6.3"/>
  </r>
  <r>
    <x v="436"/>
    <n v="202606"/>
    <n v="51"/>
    <n v="1085442"/>
    <s v="'03814314  "/>
    <s v="'03814314  "/>
    <s v="CPC"/>
    <s v="'7543814314756760"/>
    <n v="20260625"/>
    <s v="E20260625126402"/>
    <s v="   "/>
    <n v="6.3"/>
  </r>
  <r>
    <x v="437"/>
    <n v="202606"/>
    <n v="51"/>
    <n v="1085442"/>
    <s v="'03814314  "/>
    <s v="'03814314  "/>
    <s v="ENV"/>
    <s v="'                "/>
    <n v="20260625"/>
    <s v="E20260625126404"/>
    <s v="J18"/>
    <n v="3"/>
  </r>
  <r>
    <x v="437"/>
    <n v="202606"/>
    <n v="51"/>
    <n v="1085442"/>
    <s v="'03814314  "/>
    <s v="'03814314  "/>
    <s v="COL"/>
    <s v="'7843814314756657"/>
    <n v="20260625"/>
    <s v="E20260625126404"/>
    <s v="J18"/>
    <n v="3"/>
  </r>
  <r>
    <x v="437"/>
    <n v="202606"/>
    <n v="51"/>
    <n v="1085442"/>
    <s v="'03814314  "/>
    <s v="'03814314  "/>
    <s v="CPC"/>
    <s v="'7843814314756657"/>
    <n v="20260625"/>
    <s v="E20260625126404"/>
    <s v="   "/>
    <n v="3"/>
  </r>
  <r>
    <x v="438"/>
    <n v="202606"/>
    <n v="51"/>
    <n v="1085442"/>
    <s v="'03814314  "/>
    <s v="'03814314  "/>
    <s v="ENV"/>
    <s v="'                "/>
    <n v="20260625"/>
    <s v="E20260625126405"/>
    <s v="J18"/>
    <n v="2.2000000000000002"/>
  </r>
  <r>
    <x v="438"/>
    <n v="202606"/>
    <n v="51"/>
    <n v="1085442"/>
    <s v="'03814314  "/>
    <s v="'03814314  "/>
    <s v="COL"/>
    <s v="'7543814314756684"/>
    <n v="20260625"/>
    <s v="E20260625126405"/>
    <s v="J18"/>
    <n v="2.2000000000000002"/>
  </r>
  <r>
    <x v="438"/>
    <n v="202606"/>
    <n v="51"/>
    <n v="1085442"/>
    <s v="'03814314  "/>
    <s v="'03814314  "/>
    <s v="CPC"/>
    <s v="'7543814314756684"/>
    <n v="20260625"/>
    <s v="E20260625126405"/>
    <s v="   "/>
    <n v="2.2000000000000002"/>
  </r>
  <r>
    <x v="439"/>
    <n v="202606"/>
    <n v="51"/>
    <n v="1085442"/>
    <s v="'03814314  "/>
    <s v="'03814314  "/>
    <s v="ENV"/>
    <s v="'                "/>
    <n v="20260625"/>
    <s v="E20260625126406"/>
    <s v="J18"/>
    <n v="2.9"/>
  </r>
  <r>
    <x v="439"/>
    <n v="202606"/>
    <n v="51"/>
    <n v="1085442"/>
    <s v="'03814314  "/>
    <s v="'03814314  "/>
    <s v="COL"/>
    <s v="'5743814314756711"/>
    <n v="20260625"/>
    <s v="E20260625126406"/>
    <s v="J18"/>
    <n v="2.9"/>
  </r>
  <r>
    <x v="439"/>
    <n v="202606"/>
    <n v="51"/>
    <n v="1085442"/>
    <s v="'03814314  "/>
    <s v="'03814314  "/>
    <s v="CPC"/>
    <s v="'5743814314756711"/>
    <n v="20260625"/>
    <s v="E20260625126406"/>
    <s v="   "/>
    <n v="2.9"/>
  </r>
  <r>
    <x v="440"/>
    <n v="202606"/>
    <n v="51"/>
    <n v="1085442"/>
    <s v="'03814314  "/>
    <s v="'03814314  "/>
    <s v="ENV"/>
    <s v="'                "/>
    <n v="20260625"/>
    <s v="E20260625126407"/>
    <s v="J18"/>
    <n v="3.01"/>
  </r>
  <r>
    <x v="440"/>
    <n v="202606"/>
    <n v="51"/>
    <n v="1085442"/>
    <s v="'03814314  "/>
    <s v="'03814314  "/>
    <s v="COL"/>
    <s v="'6243814314756693"/>
    <n v="20260625"/>
    <s v="E20260625126407"/>
    <s v="J18"/>
    <n v="3.01"/>
  </r>
  <r>
    <x v="440"/>
    <n v="202606"/>
    <n v="51"/>
    <n v="1085442"/>
    <s v="'03814314  "/>
    <s v="'03814314  "/>
    <s v="CPC"/>
    <s v="'6243814314756693"/>
    <n v="20260625"/>
    <s v="E20260625126407"/>
    <s v="   "/>
    <n v="3.01"/>
  </r>
  <r>
    <x v="441"/>
    <n v="202606"/>
    <n v="51"/>
    <n v="1085442"/>
    <s v="'03814314  "/>
    <s v="'03814314  "/>
    <s v="ENV"/>
    <s v="'                "/>
    <n v="20260625"/>
    <s v="E20260625126408"/>
    <s v="J18"/>
    <n v="0.8"/>
  </r>
  <r>
    <x v="441"/>
    <n v="202606"/>
    <n v="51"/>
    <n v="1085442"/>
    <s v="'03814314  "/>
    <s v="'03814314  "/>
    <s v="COL"/>
    <s v="'9524024014087290"/>
    <n v="20260625"/>
    <s v="E20260625126408"/>
    <s v="J18"/>
    <n v="0.8"/>
  </r>
  <r>
    <x v="441"/>
    <n v="202606"/>
    <n v="51"/>
    <n v="1085442"/>
    <s v="'03814314  "/>
    <s v="'03814314  "/>
    <s v="CPC"/>
    <s v="'9524024014087290"/>
    <n v="20260625"/>
    <s v="E20260625126408"/>
    <s v="   "/>
    <n v="0.8"/>
  </r>
  <r>
    <x v="442"/>
    <n v="202606"/>
    <n v="51"/>
    <n v="1085442"/>
    <s v="'03814314  "/>
    <s v="'03814314  "/>
    <s v="ENV"/>
    <s v="'                "/>
    <n v="20260625"/>
    <s v="E20260625126409"/>
    <s v="J18"/>
    <n v="3.8"/>
  </r>
  <r>
    <x v="442"/>
    <n v="202606"/>
    <n v="51"/>
    <n v="1085442"/>
    <s v="'03814314  "/>
    <s v="'03814314  "/>
    <s v="COL"/>
    <s v="'7343814314756834"/>
    <n v="20260625"/>
    <s v="E20260625126409"/>
    <s v="J18"/>
    <n v="3.8"/>
  </r>
  <r>
    <x v="442"/>
    <n v="202606"/>
    <n v="51"/>
    <n v="1085442"/>
    <s v="'03814314  "/>
    <s v="'03814314  "/>
    <s v="CPC"/>
    <s v="'7343814314756834"/>
    <n v="20260625"/>
    <s v="E20260625126409"/>
    <s v="   "/>
    <n v="3.8"/>
  </r>
  <r>
    <x v="443"/>
    <n v="202606"/>
    <n v="51"/>
    <n v="1085442"/>
    <s v="'03814314  "/>
    <s v="'03814314  "/>
    <s v="ENV"/>
    <s v="'                "/>
    <n v="20260625"/>
    <s v="E20260625126411"/>
    <s v="J18"/>
    <n v="0.8"/>
  </r>
  <r>
    <x v="443"/>
    <n v="202606"/>
    <n v="51"/>
    <n v="1085442"/>
    <s v="'03814314  "/>
    <s v="'03814314  "/>
    <s v="COL"/>
    <s v="'7543814314755822"/>
    <n v="20260625"/>
    <s v="E20260625126411"/>
    <s v="J18"/>
    <n v="0.8"/>
  </r>
  <r>
    <x v="443"/>
    <n v="202606"/>
    <n v="51"/>
    <n v="1085442"/>
    <s v="'03814314  "/>
    <s v="'03814314  "/>
    <s v="CPC"/>
    <s v="'7543814314755822"/>
    <n v="20260625"/>
    <s v="E20260625126411"/>
    <s v="   "/>
    <n v="0.8"/>
  </r>
  <r>
    <x v="444"/>
    <n v="202606"/>
    <n v="51"/>
    <n v="1085442"/>
    <s v="'03814314  "/>
    <s v="'03814314  "/>
    <s v="ENV"/>
    <s v="'                "/>
    <n v="20260625"/>
    <s v="E20260625126412"/>
    <s v="J18"/>
    <n v="0.8"/>
  </r>
  <r>
    <x v="444"/>
    <n v="202606"/>
    <n v="51"/>
    <n v="1085442"/>
    <s v="'03814314  "/>
    <s v="'03814314  "/>
    <s v="COL"/>
    <s v="'9443814314756452"/>
    <n v="20260625"/>
    <s v="E20260625126412"/>
    <s v="J18"/>
    <n v="0.8"/>
  </r>
  <r>
    <x v="444"/>
    <n v="202606"/>
    <n v="51"/>
    <n v="1085442"/>
    <s v="'03814314  "/>
    <s v="'03814314  "/>
    <s v="CPC"/>
    <s v="'9443814314756452"/>
    <n v="20260625"/>
    <s v="E20260625126412"/>
    <s v="   "/>
    <n v="0.8"/>
  </r>
  <r>
    <x v="445"/>
    <n v="202606"/>
    <n v="51"/>
    <n v="1085442"/>
    <s v="'03814314  "/>
    <s v="'03814314  "/>
    <s v="ENV"/>
    <s v="'                "/>
    <n v="20260625"/>
    <s v="E20260625126413"/>
    <s v="J18"/>
    <n v="2.67"/>
  </r>
  <r>
    <x v="445"/>
    <n v="202606"/>
    <n v="51"/>
    <n v="1085442"/>
    <s v="'03814314  "/>
    <s v="'03814314  "/>
    <s v="COL"/>
    <s v="'7643814314756122"/>
    <n v="20260625"/>
    <s v="E20260625126413"/>
    <s v="J18"/>
    <n v="2.67"/>
  </r>
  <r>
    <x v="445"/>
    <n v="202606"/>
    <n v="51"/>
    <n v="1085442"/>
    <s v="'03814314  "/>
    <s v="'03814314  "/>
    <s v="CPC"/>
    <s v="'7643814314756122"/>
    <n v="20260625"/>
    <s v="E20260625126413"/>
    <s v="   "/>
    <n v="2.67"/>
  </r>
  <r>
    <x v="446"/>
    <n v="202606"/>
    <n v="51"/>
    <n v="1085442"/>
    <s v="'03814314  "/>
    <s v="'03814314  "/>
    <s v="ENV"/>
    <s v="'                "/>
    <n v="20260625"/>
    <s v="E20260625126414"/>
    <s v="J18"/>
    <n v="3.8"/>
  </r>
  <r>
    <x v="446"/>
    <n v="202606"/>
    <n v="51"/>
    <n v="1085442"/>
    <s v="'03814314  "/>
    <s v="'03814314  "/>
    <s v="COL"/>
    <s v="'2943814314756795"/>
    <n v="20260625"/>
    <s v="E20260625126414"/>
    <s v="J18"/>
    <n v="3.8"/>
  </r>
  <r>
    <x v="446"/>
    <n v="202606"/>
    <n v="51"/>
    <n v="1085442"/>
    <s v="'03814314  "/>
    <s v="'03814314  "/>
    <s v="CPC"/>
    <s v="'2943814314756795"/>
    <n v="20260625"/>
    <s v="E20260625126414"/>
    <s v="   "/>
    <n v="3.8"/>
  </r>
  <r>
    <x v="447"/>
    <n v="202606"/>
    <n v="51"/>
    <n v="1085442"/>
    <s v="'03814314  "/>
    <s v="'03814314  "/>
    <s v="ENV"/>
    <s v="'                "/>
    <n v="20260625"/>
    <s v="E20260625126416"/>
    <s v="J18"/>
    <n v="40.25"/>
  </r>
  <r>
    <x v="447"/>
    <n v="202606"/>
    <n v="51"/>
    <n v="1085442"/>
    <s v="'03814314  "/>
    <s v="'03814314  "/>
    <s v="COL"/>
    <s v="'4943814314756572"/>
    <n v="20260625"/>
    <s v="E20260625126416"/>
    <s v="J18"/>
    <n v="18.87"/>
  </r>
  <r>
    <x v="447"/>
    <n v="202606"/>
    <n v="51"/>
    <n v="1085442"/>
    <s v="'03814314  "/>
    <s v="'03814314  "/>
    <s v="CPC"/>
    <s v="'4943814314756572"/>
    <n v="20260625"/>
    <s v="E20260625126416"/>
    <s v="   "/>
    <n v="18.87"/>
  </r>
  <r>
    <x v="447"/>
    <n v="202606"/>
    <n v="51"/>
    <n v="1085442"/>
    <s v="'03814314  "/>
    <s v="'03814314  "/>
    <s v="COL"/>
    <s v="'4943814314756589"/>
    <n v="20260625"/>
    <s v="E20260625126416"/>
    <s v="J18"/>
    <n v="21.38"/>
  </r>
  <r>
    <x v="447"/>
    <n v="202606"/>
    <n v="51"/>
    <n v="1085442"/>
    <s v="'03814314  "/>
    <s v="'03814314  "/>
    <s v="CPC"/>
    <s v="'4943814314756589"/>
    <n v="20260625"/>
    <s v="E20260625126416"/>
    <s v="   "/>
    <n v="21.38"/>
  </r>
  <r>
    <x v="447"/>
    <n v="202606"/>
    <n v="51"/>
    <n v="1085442"/>
    <s v="'03814314  "/>
    <s v="'03814314  "/>
    <s v="CPC"/>
    <s v="'4943814314756589"/>
    <n v="20260625"/>
    <s v="E20260625126416"/>
    <s v="   "/>
    <n v="21.38"/>
  </r>
  <r>
    <x v="448"/>
    <n v="202606"/>
    <n v="51"/>
    <n v="1085442"/>
    <s v="'03814314  "/>
    <s v="'03814314  "/>
    <s v="ENV"/>
    <s v="'                "/>
    <n v="20260625"/>
    <s v="E20260625126417"/>
    <s v="J18"/>
    <n v="12.02"/>
  </r>
  <r>
    <x v="448"/>
    <n v="202606"/>
    <n v="51"/>
    <n v="1085442"/>
    <s v="'03814314  "/>
    <s v="'03814314  "/>
    <s v="COL"/>
    <s v="'9343814314756829"/>
    <n v="20260625"/>
    <s v="E20260625126417"/>
    <s v="J18"/>
    <n v="12.02"/>
  </r>
  <r>
    <x v="448"/>
    <n v="202606"/>
    <n v="51"/>
    <n v="1085442"/>
    <s v="'03814314  "/>
    <s v="'03814314  "/>
    <s v="CPC"/>
    <s v="'9343814314756829"/>
    <n v="20260625"/>
    <s v="E20260625126417"/>
    <s v="   "/>
    <n v="12.02"/>
  </r>
  <r>
    <x v="449"/>
    <n v="202606"/>
    <n v="51"/>
    <n v="1085442"/>
    <s v="'03814314  "/>
    <s v="'03814314  "/>
    <s v="ENV"/>
    <s v="'                "/>
    <n v="20260625"/>
    <s v="E20260625126418"/>
    <s v="J18"/>
    <n v="63.4"/>
  </r>
  <r>
    <x v="449"/>
    <n v="202606"/>
    <n v="51"/>
    <n v="1085442"/>
    <s v="'03814314  "/>
    <s v="'03814314  "/>
    <s v="COL"/>
    <s v="'7543814314756914"/>
    <n v="20260625"/>
    <s v="E20260625126418"/>
    <s v="J18"/>
    <n v="17.100000000000001"/>
  </r>
  <r>
    <x v="449"/>
    <n v="202606"/>
    <n v="51"/>
    <n v="1085442"/>
    <s v="'03814314  "/>
    <s v="'03814314  "/>
    <s v="CPC"/>
    <s v="'7543814314756914"/>
    <n v="20260625"/>
    <s v="E20260625126418"/>
    <s v="   "/>
    <n v="17.100000000000001"/>
  </r>
  <r>
    <x v="449"/>
    <n v="202606"/>
    <n v="51"/>
    <n v="1085442"/>
    <s v="'03814314  "/>
    <s v="'03814314  "/>
    <s v="COL"/>
    <s v="'7543814314756925"/>
    <n v="20260625"/>
    <s v="E20260625126418"/>
    <s v="J18"/>
    <n v="17.100000000000001"/>
  </r>
  <r>
    <x v="449"/>
    <n v="202606"/>
    <n v="51"/>
    <n v="1085442"/>
    <s v="'03814314  "/>
    <s v="'03814314  "/>
    <s v="CPC"/>
    <s v="'7543814314756925"/>
    <n v="20260625"/>
    <s v="E20260625126418"/>
    <s v="   "/>
    <n v="17.100000000000001"/>
  </r>
  <r>
    <x v="449"/>
    <n v="202606"/>
    <n v="51"/>
    <n v="1085442"/>
    <s v="'03814314  "/>
    <s v="'03814314  "/>
    <s v="CPC"/>
    <s v="'7543814314756925"/>
    <n v="20260625"/>
    <s v="E20260625126418"/>
    <s v="   "/>
    <n v="17.100000000000001"/>
  </r>
  <r>
    <x v="449"/>
    <n v="202606"/>
    <n v="51"/>
    <n v="1085442"/>
    <s v="'03814314  "/>
    <s v="'03814314  "/>
    <s v="COL"/>
    <s v="'7543814314756937"/>
    <n v="20260625"/>
    <s v="E20260625126418"/>
    <s v="J18"/>
    <n v="17.100000000000001"/>
  </r>
  <r>
    <x v="449"/>
    <n v="202606"/>
    <n v="51"/>
    <n v="1085442"/>
    <s v="'03814314  "/>
    <s v="'03814314  "/>
    <s v="CPC"/>
    <s v="'7543814314756937"/>
    <n v="20260625"/>
    <s v="E20260625126418"/>
    <s v="   "/>
    <n v="17.100000000000001"/>
  </r>
  <r>
    <x v="449"/>
    <n v="202606"/>
    <n v="51"/>
    <n v="1085442"/>
    <s v="'03814314  "/>
    <s v="'03814314  "/>
    <s v="CPC"/>
    <s v="'7543814314756937"/>
    <n v="20260625"/>
    <s v="E20260625126418"/>
    <s v="   "/>
    <n v="17.100000000000001"/>
  </r>
  <r>
    <x v="449"/>
    <n v="202606"/>
    <n v="51"/>
    <n v="1085442"/>
    <s v="'03814314  "/>
    <s v="'03814314  "/>
    <s v="COL"/>
    <s v="'7543814314756943"/>
    <n v="20260625"/>
    <s v="E20260625126418"/>
    <s v="J18"/>
    <n v="12.1"/>
  </r>
  <r>
    <x v="449"/>
    <n v="202606"/>
    <n v="51"/>
    <n v="1085442"/>
    <s v="'03814314  "/>
    <s v="'03814314  "/>
    <s v="CPC"/>
    <s v="'7543814314756943"/>
    <n v="20260625"/>
    <s v="E20260625126418"/>
    <s v="   "/>
    <n v="12.1"/>
  </r>
  <r>
    <x v="449"/>
    <n v="202606"/>
    <n v="51"/>
    <n v="1085442"/>
    <s v="'03814314  "/>
    <s v="'03814314  "/>
    <s v="CPC"/>
    <s v="'7543814314756943"/>
    <n v="20260625"/>
    <s v="E20260625126418"/>
    <s v="   "/>
    <n v="12.1"/>
  </r>
  <r>
    <x v="450"/>
    <n v="202606"/>
    <n v="51"/>
    <n v="1085442"/>
    <s v="'03814314  "/>
    <s v="'03814314  "/>
    <s v="ENV"/>
    <s v="'                "/>
    <n v="20260625"/>
    <s v="E20260625126419"/>
    <s v="J18"/>
    <n v="13"/>
  </r>
  <r>
    <x v="450"/>
    <n v="202606"/>
    <n v="51"/>
    <n v="1085442"/>
    <s v="'03814314  "/>
    <s v="'03814314  "/>
    <s v="COL"/>
    <s v="'9343814314756864"/>
    <n v="20260625"/>
    <s v="E20260625126419"/>
    <s v="J18"/>
    <n v="13"/>
  </r>
  <r>
    <x v="450"/>
    <n v="202606"/>
    <n v="51"/>
    <n v="1085442"/>
    <s v="'03814314  "/>
    <s v="'03814314  "/>
    <s v="CPC"/>
    <s v="'9343814314756864"/>
    <n v="20260625"/>
    <s v="E20260625126419"/>
    <s v="   "/>
    <n v="13"/>
  </r>
  <r>
    <x v="451"/>
    <n v="202606"/>
    <n v="51"/>
    <n v="1085442"/>
    <s v="'03814314  "/>
    <s v="'03814314  "/>
    <s v="ENV"/>
    <s v="'                "/>
    <n v="20260625"/>
    <s v="E20260625126420"/>
    <s v="J18"/>
    <n v="10.4"/>
  </r>
  <r>
    <x v="451"/>
    <n v="202606"/>
    <n v="51"/>
    <n v="1085442"/>
    <s v="'03814314  "/>
    <s v="'03814314  "/>
    <s v="COL"/>
    <s v="'9343814314756858"/>
    <n v="20260625"/>
    <s v="E20260625126420"/>
    <s v="J18"/>
    <n v="10.4"/>
  </r>
  <r>
    <x v="451"/>
    <n v="202606"/>
    <n v="51"/>
    <n v="1085442"/>
    <s v="'03814314  "/>
    <s v="'03814314  "/>
    <s v="CPC"/>
    <s v="'9343814314756858"/>
    <n v="20260625"/>
    <s v="E20260625126420"/>
    <s v="   "/>
    <n v="10.4"/>
  </r>
  <r>
    <x v="452"/>
    <n v="202606"/>
    <n v="51"/>
    <n v="1085442"/>
    <s v="'03814314  "/>
    <s v="'03814314  "/>
    <s v="ENV"/>
    <s v="'                "/>
    <n v="20260625"/>
    <s v="E20260625126421"/>
    <s v="J18"/>
    <n v="6.1"/>
  </r>
  <r>
    <x v="452"/>
    <n v="202606"/>
    <n v="51"/>
    <n v="1085442"/>
    <s v="'03814314  "/>
    <s v="'03814314  "/>
    <s v="COL"/>
    <s v="'3143814314756752"/>
    <n v="20260625"/>
    <s v="E20260625126421"/>
    <s v="J18"/>
    <n v="6.1"/>
  </r>
  <r>
    <x v="452"/>
    <n v="202606"/>
    <n v="51"/>
    <n v="1085442"/>
    <s v="'03814314  "/>
    <s v="'03814314  "/>
    <s v="CPC"/>
    <s v="'3143814314756752"/>
    <n v="20260625"/>
    <s v="E20260625126421"/>
    <s v="   "/>
    <n v="6.1"/>
  </r>
  <r>
    <x v="453"/>
    <n v="202606"/>
    <n v="51"/>
    <n v="1085442"/>
    <s v="'03814314  "/>
    <s v="'03814314  "/>
    <s v="ENV"/>
    <s v="'                "/>
    <n v="20260625"/>
    <s v="E20260625126423"/>
    <s v="J18"/>
    <n v="5"/>
  </r>
  <r>
    <x v="453"/>
    <n v="202606"/>
    <n v="51"/>
    <n v="1085442"/>
    <s v="'03814314  "/>
    <s v="'03814314  "/>
    <s v="COL"/>
    <s v="'7543814314756661"/>
    <n v="20260625"/>
    <s v="E20260625126423"/>
    <s v="J18"/>
    <n v="5"/>
  </r>
  <r>
    <x v="453"/>
    <n v="202606"/>
    <n v="51"/>
    <n v="1085442"/>
    <s v="'03814314  "/>
    <s v="'03814314  "/>
    <s v="CPC"/>
    <s v="'7543814314756661"/>
    <n v="20260625"/>
    <s v="E20260625126423"/>
    <s v="   "/>
    <n v="5"/>
  </r>
  <r>
    <x v="454"/>
    <n v="202606"/>
    <n v="51"/>
    <n v="1085442"/>
    <s v="'03814314  "/>
    <s v="'03814314  "/>
    <s v="ENV"/>
    <s v="'                "/>
    <n v="20260625"/>
    <s v="E20260625126424"/>
    <s v="J18"/>
    <n v="7.21"/>
  </r>
  <r>
    <x v="454"/>
    <n v="202606"/>
    <n v="51"/>
    <n v="1085442"/>
    <s v="'03814314  "/>
    <s v="'03814314  "/>
    <s v="COL"/>
    <s v="'3543814314756676"/>
    <n v="20260625"/>
    <s v="E20260625126424"/>
    <s v="J18"/>
    <n v="4.2"/>
  </r>
  <r>
    <x v="454"/>
    <n v="202606"/>
    <n v="51"/>
    <n v="1085442"/>
    <s v="'03814314  "/>
    <s v="'03814314  "/>
    <s v="CPC"/>
    <s v="'3543814314756676"/>
    <n v="20260625"/>
    <s v="E20260625126424"/>
    <s v="   "/>
    <n v="4.2"/>
  </r>
  <r>
    <x v="454"/>
    <n v="202606"/>
    <n v="51"/>
    <n v="1085442"/>
    <s v="'03814314  "/>
    <s v="'03814314  "/>
    <s v="COL"/>
    <s v="'3543814314756906"/>
    <n v="20260625"/>
    <s v="E20260625126424"/>
    <s v="J18"/>
    <n v="3.01"/>
  </r>
  <r>
    <x v="454"/>
    <n v="202606"/>
    <n v="51"/>
    <n v="1085442"/>
    <s v="'03814314  "/>
    <s v="'03814314  "/>
    <s v="CPC"/>
    <s v="'3543814314756906"/>
    <n v="20260625"/>
    <s v="E20260625126424"/>
    <s v="   "/>
    <n v="3.01"/>
  </r>
  <r>
    <x v="454"/>
    <n v="202606"/>
    <n v="51"/>
    <n v="1085442"/>
    <s v="'03814314  "/>
    <s v="'03814314  "/>
    <s v="CPC"/>
    <s v="'3543814314756906"/>
    <n v="20260625"/>
    <s v="E20260625126424"/>
    <s v="   "/>
    <n v="3.01"/>
  </r>
  <r>
    <x v="455"/>
    <n v="202606"/>
    <n v="51"/>
    <n v="1085442"/>
    <s v="'03814314  "/>
    <s v="'03814314  "/>
    <s v="ENV"/>
    <s v="'                "/>
    <n v="20260625"/>
    <s v="E20260625126425"/>
    <s v="J18"/>
    <n v="2.9"/>
  </r>
  <r>
    <x v="455"/>
    <n v="202606"/>
    <n v="51"/>
    <n v="1085442"/>
    <s v="'03814314  "/>
    <s v="'03814314  "/>
    <s v="COL"/>
    <s v="'7143814314756564"/>
    <n v="20260625"/>
    <s v="E20260625126425"/>
    <s v="J18"/>
    <n v="2.9"/>
  </r>
  <r>
    <x v="455"/>
    <n v="202606"/>
    <n v="51"/>
    <n v="1085442"/>
    <s v="'03814314  "/>
    <s v="'03814314  "/>
    <s v="CPC"/>
    <s v="'7143814314756564"/>
    <n v="20260625"/>
    <s v="E20260625126425"/>
    <s v="   "/>
    <n v="2.9"/>
  </r>
  <r>
    <x v="456"/>
    <n v="202606"/>
    <n v="51"/>
    <n v="1085442"/>
    <s v="'03814314  "/>
    <s v="'03814314  "/>
    <s v="ENV"/>
    <s v="'                "/>
    <n v="20260625"/>
    <s v="E20260625126426"/>
    <s v="J18"/>
    <n v="3.8"/>
  </r>
  <r>
    <x v="456"/>
    <n v="202606"/>
    <n v="51"/>
    <n v="1085442"/>
    <s v="'03814314  "/>
    <s v="'03814314  "/>
    <s v="COL"/>
    <s v="'7543814314756782"/>
    <n v="20260625"/>
    <s v="E20260625126426"/>
    <s v="J18"/>
    <n v="3.8"/>
  </r>
  <r>
    <x v="456"/>
    <n v="202606"/>
    <n v="51"/>
    <n v="1085442"/>
    <s v="'03814314  "/>
    <s v="'03814314  "/>
    <s v="CPC"/>
    <s v="'7543814314756782"/>
    <n v="20260625"/>
    <s v="E20260625126426"/>
    <s v="   "/>
    <n v="3.8"/>
  </r>
  <r>
    <x v="457"/>
    <n v="202606"/>
    <n v="51"/>
    <n v="1085442"/>
    <s v="'03814314  "/>
    <s v="'03814314  "/>
    <s v="ENV"/>
    <s v="'                "/>
    <n v="20260625"/>
    <s v="E20260625126427"/>
    <s v="J18"/>
    <n v="5.85"/>
  </r>
  <r>
    <x v="457"/>
    <n v="202606"/>
    <n v="51"/>
    <n v="1085442"/>
    <s v="'03814314  "/>
    <s v="'03814314  "/>
    <s v="COL"/>
    <s v="'6943814314756770"/>
    <n v="20260625"/>
    <s v="E20260625126427"/>
    <s v="J18"/>
    <n v="5.85"/>
  </r>
  <r>
    <x v="457"/>
    <n v="202606"/>
    <n v="51"/>
    <n v="1085442"/>
    <s v="'03814314  "/>
    <s v="'03814314  "/>
    <s v="CPC"/>
    <s v="'6943814314756770"/>
    <n v="20260625"/>
    <s v="E20260625126427"/>
    <s v="   "/>
    <n v="5.85"/>
  </r>
  <r>
    <x v="458"/>
    <n v="202606"/>
    <n v="51"/>
    <n v="1085442"/>
    <s v="'03814314  "/>
    <s v="'03814314  "/>
    <s v="ENV"/>
    <s v="'                "/>
    <n v="20260625"/>
    <s v="E20260625126428"/>
    <s v="J18"/>
    <n v="2.9"/>
  </r>
  <r>
    <x v="458"/>
    <n v="202606"/>
    <n v="51"/>
    <n v="1085442"/>
    <s v="'03814314  "/>
    <s v="'03814314  "/>
    <s v="COL"/>
    <s v="'2443814314756552"/>
    <n v="20260625"/>
    <s v="E20260625126428"/>
    <s v="J18"/>
    <n v="2.9"/>
  </r>
  <r>
    <x v="458"/>
    <n v="202606"/>
    <n v="51"/>
    <n v="1085442"/>
    <s v="'03814314  "/>
    <s v="'03814314  "/>
    <s v="CPC"/>
    <s v="'2443814314756552"/>
    <n v="20260625"/>
    <s v="E20260625126428"/>
    <s v="   "/>
    <n v="2.9"/>
  </r>
  <r>
    <x v="459"/>
    <n v="202606"/>
    <n v="51"/>
    <n v="1085442"/>
    <s v="'03814314  "/>
    <s v="'03814314  "/>
    <s v="ENV"/>
    <s v="'                "/>
    <n v="20260625"/>
    <s v="E20260625220562"/>
    <s v="J18"/>
    <n v="10.37"/>
  </r>
  <r>
    <x v="459"/>
    <n v="202606"/>
    <n v="51"/>
    <n v="1085442"/>
    <s v="'03814314  "/>
    <s v="'03814314  "/>
    <s v="COL"/>
    <s v="'6743814314756880"/>
    <n v="20260625"/>
    <s v="E20260625220562"/>
    <s v="J18"/>
    <n v="1.17"/>
  </r>
  <r>
    <x v="459"/>
    <n v="202606"/>
    <n v="51"/>
    <n v="1085442"/>
    <s v="'03814314  "/>
    <s v="'03814314  "/>
    <s v="CPC"/>
    <s v="'6743814314756880"/>
    <n v="20260625"/>
    <s v="E20260625220562"/>
    <s v="   "/>
    <n v="1.17"/>
  </r>
  <r>
    <x v="459"/>
    <n v="202606"/>
    <n v="51"/>
    <n v="1085442"/>
    <s v="'03814314  "/>
    <s v="'03814314  "/>
    <s v="COL"/>
    <s v="'6743814314756896"/>
    <n v="20260625"/>
    <s v="E20260625220562"/>
    <s v="J18"/>
    <n v="9.1999999999999993"/>
  </r>
  <r>
    <x v="459"/>
    <n v="202606"/>
    <n v="51"/>
    <n v="1085442"/>
    <s v="'03814314  "/>
    <s v="'03814314  "/>
    <s v="CPC"/>
    <s v="'6743814314756896"/>
    <n v="20260625"/>
    <s v="E20260625220562"/>
    <s v="   "/>
    <n v="9.1999999999999993"/>
  </r>
  <r>
    <x v="459"/>
    <n v="202606"/>
    <n v="51"/>
    <n v="1085442"/>
    <s v="'03814314  "/>
    <s v="'03814314  "/>
    <s v="CPC"/>
    <s v="'6743814314756896"/>
    <n v="20260625"/>
    <s v="E20260625220562"/>
    <s v="   "/>
    <n v="9.1999999999999993"/>
  </r>
  <r>
    <x v="460"/>
    <n v="202606"/>
    <n v="51"/>
    <n v="1085442"/>
    <s v="'03814314  "/>
    <s v="'03814314  "/>
    <s v="ENV"/>
    <s v="'                "/>
    <n v="20260625"/>
    <s v="E20260625220563"/>
    <s v="J18"/>
    <n v="6.9"/>
  </r>
  <r>
    <x v="460"/>
    <n v="202606"/>
    <n v="51"/>
    <n v="1085442"/>
    <s v="'03814314  "/>
    <s v="'03814314  "/>
    <s v="COL"/>
    <s v="'5943814314756624"/>
    <n v="20260625"/>
    <s v="E20260625220563"/>
    <s v="J18"/>
    <n v="6.9"/>
  </r>
  <r>
    <x v="460"/>
    <n v="202606"/>
    <n v="51"/>
    <n v="1085442"/>
    <s v="'03814314  "/>
    <s v="'03814314  "/>
    <s v="CPC"/>
    <s v="'5943814314756624"/>
    <n v="20260625"/>
    <s v="E20260625220563"/>
    <s v="   "/>
    <n v="6.9"/>
  </r>
  <r>
    <x v="461"/>
    <n v="202606"/>
    <n v="51"/>
    <n v="1085442"/>
    <s v="'03814314  "/>
    <s v="'03814314  "/>
    <s v="ENV"/>
    <s v="'                "/>
    <n v="20260625"/>
    <s v="E20260625220564"/>
    <s v="J18"/>
    <n v="3.5"/>
  </r>
  <r>
    <x v="461"/>
    <n v="202606"/>
    <n v="51"/>
    <n v="1085442"/>
    <s v="'03814314  "/>
    <s v="'03814314  "/>
    <s v="COL"/>
    <s v="'7543814314756610"/>
    <n v="20260625"/>
    <s v="E20260625220564"/>
    <s v="J18"/>
    <n v="3.5"/>
  </r>
  <r>
    <x v="461"/>
    <n v="202606"/>
    <n v="51"/>
    <n v="1085442"/>
    <s v="'03814314  "/>
    <s v="'03814314  "/>
    <s v="CPC"/>
    <s v="'7543814314756610"/>
    <n v="20260625"/>
    <s v="E20260625220564"/>
    <s v="   "/>
    <n v="3.5"/>
  </r>
  <r>
    <x v="462"/>
    <n v="202606"/>
    <n v="51"/>
    <n v="1085442"/>
    <s v="'03814314  "/>
    <s v="'03814314  "/>
    <s v="ENV"/>
    <s v="'                "/>
    <n v="20260625"/>
    <s v="E20260625220565"/>
    <s v="J18"/>
    <n v="3.6"/>
  </r>
  <r>
    <x v="462"/>
    <n v="202606"/>
    <n v="51"/>
    <n v="1085442"/>
    <s v="'03814314  "/>
    <s v="'03814314  "/>
    <s v="COL"/>
    <s v="'7543814314756800"/>
    <n v="20260625"/>
    <s v="E20260625220565"/>
    <s v="J18"/>
    <n v="3.6"/>
  </r>
  <r>
    <x v="462"/>
    <n v="202606"/>
    <n v="51"/>
    <n v="1085442"/>
    <s v="'03814314  "/>
    <s v="'03814314  "/>
    <s v="CPC"/>
    <s v="'7543814314756800"/>
    <n v="20260625"/>
    <s v="E20260625220565"/>
    <s v="   "/>
    <n v="3.6"/>
  </r>
  <r>
    <x v="463"/>
    <n v="202606"/>
    <n v="51"/>
    <n v="1085442"/>
    <s v="'03814314  "/>
    <s v="'03814314  "/>
    <s v="ENV"/>
    <s v="'                "/>
    <n v="20260625"/>
    <s v="E20260625230435"/>
    <s v="J18"/>
    <n v="4.01"/>
  </r>
  <r>
    <x v="463"/>
    <n v="202606"/>
    <n v="51"/>
    <n v="1085442"/>
    <s v="'03814314  "/>
    <s v="'03814314  "/>
    <s v="COL"/>
    <s v="'6743814314756746"/>
    <n v="20260625"/>
    <s v="E20260625230435"/>
    <s v="J18"/>
    <n v="4.01"/>
  </r>
  <r>
    <x v="463"/>
    <n v="202606"/>
    <n v="51"/>
    <n v="1085442"/>
    <s v="'03814314  "/>
    <s v="'03814314  "/>
    <s v="CPC"/>
    <s v="'6743814314756746"/>
    <n v="20260625"/>
    <s v="E20260625230435"/>
    <s v="   "/>
    <n v="4.01"/>
  </r>
  <r>
    <x v="464"/>
    <n v="202606"/>
    <n v="51"/>
    <n v="1085442"/>
    <s v="'03814314  "/>
    <s v="'03814314  "/>
    <s v="ENV"/>
    <s v="'                "/>
    <n v="20260626"/>
    <s v="E20260626115542"/>
    <s v="J18"/>
    <n v="7.04"/>
  </r>
  <r>
    <x v="464"/>
    <n v="202606"/>
    <n v="51"/>
    <n v="1085442"/>
    <s v="'03814314  "/>
    <s v="'03814314  "/>
    <s v="CPE"/>
    <s v="'                "/>
    <n v="20260626"/>
    <s v="E20260626115542"/>
    <s v="   "/>
    <n v="0"/>
  </r>
  <r>
    <x v="464"/>
    <n v="202606"/>
    <n v="51"/>
    <n v="1085442"/>
    <s v="'03814314  "/>
    <s v="'03814314  "/>
    <s v="COL"/>
    <s v="'4943814314757105"/>
    <n v="20260626"/>
    <s v="E20260626115542"/>
    <s v="J18"/>
    <n v="3.2"/>
  </r>
  <r>
    <x v="464"/>
    <n v="202606"/>
    <n v="51"/>
    <n v="1085442"/>
    <s v="'03814314  "/>
    <s v="'03814314  "/>
    <s v="CPC"/>
    <s v="'4943814314757105"/>
    <n v="20260626"/>
    <s v="E20260626115542"/>
    <s v="   "/>
    <n v="3.2"/>
  </r>
  <r>
    <x v="464"/>
    <n v="202606"/>
    <n v="51"/>
    <n v="1085442"/>
    <s v="'03814314  "/>
    <s v="'03814314  "/>
    <s v="COL"/>
    <s v="'4943814314757192"/>
    <n v="20260626"/>
    <s v="E20260626115542"/>
    <s v="J18"/>
    <n v="3.84"/>
  </r>
  <r>
    <x v="464"/>
    <n v="202606"/>
    <n v="51"/>
    <n v="1085442"/>
    <s v="'03814314  "/>
    <s v="'03814314  "/>
    <s v="CPC"/>
    <s v="'4943814314757192"/>
    <n v="20260626"/>
    <s v="E20260626115542"/>
    <s v="   "/>
    <n v="3.84"/>
  </r>
  <r>
    <x v="464"/>
    <n v="202606"/>
    <n v="51"/>
    <n v="1085442"/>
    <s v="'03814314  "/>
    <s v="'03814314  "/>
    <s v="CPC"/>
    <s v="'4943814314757192"/>
    <n v="20260626"/>
    <s v="E20260626115542"/>
    <s v="   "/>
    <n v="3.84"/>
  </r>
  <r>
    <x v="465"/>
    <n v="202606"/>
    <n v="51"/>
    <n v="1085442"/>
    <s v="'03814314  "/>
    <s v="'03814314  "/>
    <s v="ENV"/>
    <s v="'                "/>
    <n v="20260626"/>
    <s v="E20260626115551"/>
    <s v="J18"/>
    <n v="6.7"/>
  </r>
  <r>
    <x v="465"/>
    <n v="202606"/>
    <n v="51"/>
    <n v="1085442"/>
    <s v="'03814314  "/>
    <s v="'03814314  "/>
    <s v="COL"/>
    <s v="'4443814314756956"/>
    <n v="20260626"/>
    <s v="E20260626115551"/>
    <s v="J18"/>
    <n v="6.7"/>
  </r>
  <r>
    <x v="465"/>
    <n v="202606"/>
    <n v="51"/>
    <n v="1085442"/>
    <s v="'03814314  "/>
    <s v="'03814314  "/>
    <s v="CPC"/>
    <s v="'4443814314756956"/>
    <n v="20260626"/>
    <s v="E20260626115551"/>
    <s v="   "/>
    <n v="6.7"/>
  </r>
  <r>
    <x v="466"/>
    <n v="202606"/>
    <n v="51"/>
    <n v="1085442"/>
    <s v="'03814314  "/>
    <s v="'03814314  "/>
    <s v="ENV"/>
    <s v="'                "/>
    <n v="20260626"/>
    <s v="E20260626115552"/>
    <s v="J18"/>
    <n v="21.62"/>
  </r>
  <r>
    <x v="466"/>
    <n v="202606"/>
    <n v="51"/>
    <n v="1085442"/>
    <s v="'03814314  "/>
    <s v="'03814314  "/>
    <s v="CPE"/>
    <s v="'                "/>
    <n v="20260626"/>
    <s v="E20260626115552"/>
    <s v="   "/>
    <n v="0"/>
  </r>
  <r>
    <x v="466"/>
    <n v="202606"/>
    <n v="51"/>
    <n v="1085442"/>
    <s v="'03814314  "/>
    <s v="'03814314  "/>
    <s v="COL"/>
    <s v="'3043814314757179"/>
    <n v="20260626"/>
    <s v="E20260626115552"/>
    <s v="J18"/>
    <n v="9.6"/>
  </r>
  <r>
    <x v="466"/>
    <n v="202606"/>
    <n v="51"/>
    <n v="1085442"/>
    <s v="'03814314  "/>
    <s v="'03814314  "/>
    <s v="CPC"/>
    <s v="'3043814314757179"/>
    <n v="20260626"/>
    <s v="E20260626115552"/>
    <s v="   "/>
    <n v="9.6"/>
  </r>
  <r>
    <x v="466"/>
    <n v="202606"/>
    <n v="51"/>
    <n v="1085442"/>
    <s v="'03814314  "/>
    <s v="'03814314  "/>
    <s v="COL"/>
    <s v="'3043814314757185"/>
    <n v="20260626"/>
    <s v="E20260626115552"/>
    <s v="J18"/>
    <n v="12.02"/>
  </r>
  <r>
    <x v="466"/>
    <n v="202606"/>
    <n v="51"/>
    <n v="1085442"/>
    <s v="'03814314  "/>
    <s v="'03814314  "/>
    <s v="CPC"/>
    <s v="'3043814314757185"/>
    <n v="20260626"/>
    <s v="E20260626115552"/>
    <s v="   "/>
    <n v="12.02"/>
  </r>
  <r>
    <x v="466"/>
    <n v="202606"/>
    <n v="51"/>
    <n v="1085442"/>
    <s v="'03814314  "/>
    <s v="'03814314  "/>
    <s v="CPC"/>
    <s v="'3043814314757185"/>
    <n v="20260626"/>
    <s v="E20260626115552"/>
    <s v="   "/>
    <n v="12.02"/>
  </r>
  <r>
    <x v="467"/>
    <n v="202606"/>
    <n v="51"/>
    <n v="1085442"/>
    <s v="'03814314  "/>
    <s v="'03814314  "/>
    <s v="ENV"/>
    <s v="'                "/>
    <n v="20260626"/>
    <s v="E20260626115553"/>
    <s v="J18"/>
    <n v="12.02"/>
  </r>
  <r>
    <x v="467"/>
    <n v="202606"/>
    <n v="51"/>
    <n v="1085442"/>
    <s v="'03814314  "/>
    <s v="'03814314  "/>
    <s v="CPE"/>
    <s v="'                "/>
    <n v="20260626"/>
    <s v="E20260626115553"/>
    <s v="   "/>
    <n v="0"/>
  </r>
  <r>
    <x v="467"/>
    <n v="202606"/>
    <n v="51"/>
    <n v="1085442"/>
    <s v="'03814314  "/>
    <s v="'03814314  "/>
    <s v="COL"/>
    <s v="'6743814314756723"/>
    <n v="20260626"/>
    <s v="E20260626115553"/>
    <s v="J18"/>
    <n v="12.02"/>
  </r>
  <r>
    <x v="467"/>
    <n v="202606"/>
    <n v="51"/>
    <n v="1085442"/>
    <s v="'03814314  "/>
    <s v="'03814314  "/>
    <s v="CPC"/>
    <s v="'6743814314756723"/>
    <n v="20260626"/>
    <s v="E20260626115553"/>
    <s v="   "/>
    <n v="12.02"/>
  </r>
  <r>
    <x v="468"/>
    <n v="202606"/>
    <n v="51"/>
    <n v="1085442"/>
    <s v="'03814314  "/>
    <s v="'03814314  "/>
    <s v="ENV"/>
    <s v="'                "/>
    <n v="20260626"/>
    <s v="E20260626269419"/>
    <s v="J18"/>
    <n v="2.9"/>
  </r>
  <r>
    <x v="468"/>
    <n v="202606"/>
    <n v="51"/>
    <n v="1085442"/>
    <s v="'03814314  "/>
    <s v="'03814314  "/>
    <s v="COL"/>
    <s v="'0643814314757078"/>
    <n v="20260626"/>
    <s v="E20260626269419"/>
    <s v="J18"/>
    <n v="2.9"/>
  </r>
  <r>
    <x v="468"/>
    <n v="202606"/>
    <n v="51"/>
    <n v="1085442"/>
    <s v="'03814314  "/>
    <s v="'03814314  "/>
    <s v="CPC"/>
    <s v="'0643814314757078"/>
    <n v="20260626"/>
    <s v="E20260626269419"/>
    <s v="   "/>
    <n v="2.9"/>
  </r>
  <r>
    <x v="469"/>
    <n v="202606"/>
    <n v="51"/>
    <n v="1085442"/>
    <s v="'03814314  "/>
    <s v="'03814314  "/>
    <s v="ENV"/>
    <s v="'                "/>
    <n v="20260626"/>
    <s v="E20260626269420"/>
    <s v="J18"/>
    <n v="3.5"/>
  </r>
  <r>
    <x v="469"/>
    <n v="202606"/>
    <n v="51"/>
    <n v="1085442"/>
    <s v="'03814314  "/>
    <s v="'03814314  "/>
    <s v="COL"/>
    <s v="'2143814314757089"/>
    <n v="20260626"/>
    <s v="E20260626269420"/>
    <s v="J18"/>
    <n v="3.5"/>
  </r>
  <r>
    <x v="469"/>
    <n v="202606"/>
    <n v="51"/>
    <n v="1085442"/>
    <s v="'03814314  "/>
    <s v="'03814314  "/>
    <s v="CPC"/>
    <s v="'2143814314757089"/>
    <n v="20260626"/>
    <s v="E20260626269420"/>
    <s v="   "/>
    <n v="3.5"/>
  </r>
  <r>
    <x v="470"/>
    <n v="202606"/>
    <n v="51"/>
    <n v="1085442"/>
    <s v="'03814314  "/>
    <s v="'03814314  "/>
    <s v="ENV"/>
    <s v="'                "/>
    <n v="20260626"/>
    <s v="E20260626269421"/>
    <s v="J18"/>
    <n v="2.6"/>
  </r>
  <r>
    <x v="470"/>
    <n v="202606"/>
    <n v="51"/>
    <n v="1085442"/>
    <s v="'03814314  "/>
    <s v="'03814314  "/>
    <s v="COL"/>
    <s v="'2643814314757125"/>
    <n v="20260626"/>
    <s v="E20260626269421"/>
    <s v="J18"/>
    <n v="2.6"/>
  </r>
  <r>
    <x v="470"/>
    <n v="202606"/>
    <n v="51"/>
    <n v="1085442"/>
    <s v="'03814314  "/>
    <s v="'03814314  "/>
    <s v="CPC"/>
    <s v="'2643814314757125"/>
    <n v="20260626"/>
    <s v="E20260626269421"/>
    <s v="   "/>
    <n v="2.6"/>
  </r>
  <r>
    <x v="471"/>
    <n v="202606"/>
    <n v="51"/>
    <n v="1085442"/>
    <s v="'03814314  "/>
    <s v="'03814314  "/>
    <s v="ENV"/>
    <s v="'                "/>
    <n v="20260626"/>
    <s v="E20260626269422"/>
    <s v="J18"/>
    <n v="3.01"/>
  </r>
  <r>
    <x v="471"/>
    <n v="202606"/>
    <n v="51"/>
    <n v="1085442"/>
    <s v="'03814314  "/>
    <s v="'03814314  "/>
    <s v="COL"/>
    <s v="'7743814314757136"/>
    <n v="20260626"/>
    <s v="E20260626269422"/>
    <s v="J18"/>
    <n v="3.01"/>
  </r>
  <r>
    <x v="471"/>
    <n v="202606"/>
    <n v="51"/>
    <n v="1085442"/>
    <s v="'03814314  "/>
    <s v="'03814314  "/>
    <s v="CPC"/>
    <s v="'7743814314757136"/>
    <n v="20260626"/>
    <s v="E20260626269422"/>
    <s v="   "/>
    <n v="3.01"/>
  </r>
  <r>
    <x v="472"/>
    <n v="202606"/>
    <n v="51"/>
    <n v="1085442"/>
    <s v="'03814314  "/>
    <s v="'03814314  "/>
    <s v="ENV"/>
    <s v="'                "/>
    <n v="20260626"/>
    <s v="E20260626269423"/>
    <s v="J18"/>
    <n v="3.2"/>
  </r>
  <r>
    <x v="472"/>
    <n v="202606"/>
    <n v="51"/>
    <n v="1085442"/>
    <s v="'03814314  "/>
    <s v="'03814314  "/>
    <s v="COL"/>
    <s v="'7543814314757004"/>
    <n v="20260626"/>
    <s v="E20260626269423"/>
    <s v="J18"/>
    <n v="3.2"/>
  </r>
  <r>
    <x v="472"/>
    <n v="202606"/>
    <n v="51"/>
    <n v="1085442"/>
    <s v="'03814314  "/>
    <s v="'03814314  "/>
    <s v="CPC"/>
    <s v="'7543814314757004"/>
    <n v="20260626"/>
    <s v="E20260626269423"/>
    <s v="   "/>
    <n v="3.2"/>
  </r>
  <r>
    <x v="473"/>
    <n v="202606"/>
    <n v="51"/>
    <n v="1085442"/>
    <s v="'03814314  "/>
    <s v="'03814314  "/>
    <s v="ENV"/>
    <s v="'                "/>
    <n v="20260626"/>
    <s v="E20260626269424"/>
    <s v="J18"/>
    <n v="25.05"/>
  </r>
  <r>
    <x v="473"/>
    <n v="202606"/>
    <n v="51"/>
    <n v="1085442"/>
    <s v="'03814314  "/>
    <s v="'03814314  "/>
    <s v="COL"/>
    <s v="'1143814314757152"/>
    <n v="20260626"/>
    <s v="E20260626269424"/>
    <s v="J18"/>
    <n v="5.85"/>
  </r>
  <r>
    <x v="473"/>
    <n v="202606"/>
    <n v="51"/>
    <n v="1085442"/>
    <s v="'03814314  "/>
    <s v="'03814314  "/>
    <s v="CPC"/>
    <s v="'1143814314757152"/>
    <n v="20260626"/>
    <s v="E20260626269424"/>
    <s v="   "/>
    <n v="5.85"/>
  </r>
  <r>
    <x v="473"/>
    <n v="202606"/>
    <n v="51"/>
    <n v="1085442"/>
    <s v="'03814314  "/>
    <s v="'03814314  "/>
    <s v="COL"/>
    <s v="'1143814314757169"/>
    <n v="20260626"/>
    <s v="E20260626269424"/>
    <s v="J18"/>
    <n v="19.2"/>
  </r>
  <r>
    <x v="473"/>
    <n v="202606"/>
    <n v="51"/>
    <n v="1085442"/>
    <s v="'03814314  "/>
    <s v="'03814314  "/>
    <s v="CPC"/>
    <s v="'1143814314757169"/>
    <n v="20260626"/>
    <s v="E20260626269424"/>
    <s v="   "/>
    <n v="19.2"/>
  </r>
  <r>
    <x v="473"/>
    <n v="202606"/>
    <n v="51"/>
    <n v="1085442"/>
    <s v="'03814314  "/>
    <s v="'03814314  "/>
    <s v="CPC"/>
    <s v="'1143814314757169"/>
    <n v="20260626"/>
    <s v="E20260626269424"/>
    <s v="   "/>
    <n v="19.2"/>
  </r>
  <r>
    <x v="474"/>
    <n v="202606"/>
    <n v="51"/>
    <n v="1085442"/>
    <s v="'03814314  "/>
    <s v="'03814314  "/>
    <s v="ENV"/>
    <s v="'                "/>
    <n v="20260626"/>
    <s v="E20260626269425"/>
    <s v="J18"/>
    <n v="3.8"/>
  </r>
  <r>
    <x v="474"/>
    <n v="202606"/>
    <n v="51"/>
    <n v="1085442"/>
    <s v="'03814314  "/>
    <s v="'03814314  "/>
    <s v="COL"/>
    <s v="'9243814314757095"/>
    <n v="20260626"/>
    <s v="E20260626269425"/>
    <s v="J18"/>
    <n v="3.8"/>
  </r>
  <r>
    <x v="474"/>
    <n v="202606"/>
    <n v="51"/>
    <n v="1085442"/>
    <s v="'03814314  "/>
    <s v="'03814314  "/>
    <s v="CPC"/>
    <s v="'9243814314757095"/>
    <n v="20260626"/>
    <s v="E20260626269425"/>
    <s v="   "/>
    <n v="3.8"/>
  </r>
  <r>
    <x v="475"/>
    <n v="202606"/>
    <n v="51"/>
    <n v="1085442"/>
    <s v="'03814314  "/>
    <s v="'03814314  "/>
    <s v="ENV"/>
    <s v="'                "/>
    <n v="20260626"/>
    <s v="E20260626269426"/>
    <s v="J18"/>
    <n v="3.2"/>
  </r>
  <r>
    <x v="475"/>
    <n v="202606"/>
    <n v="51"/>
    <n v="1085442"/>
    <s v="'03814314  "/>
    <s v="'03814314  "/>
    <s v="CPE"/>
    <s v="'                "/>
    <n v="20260626"/>
    <s v="E20260626269426"/>
    <s v="   "/>
    <n v="0"/>
  </r>
  <r>
    <x v="475"/>
    <n v="202606"/>
    <n v="51"/>
    <n v="1085442"/>
    <s v="'03814314  "/>
    <s v="'03814314  "/>
    <s v="COL"/>
    <s v="'1443814314757119"/>
    <n v="20260626"/>
    <s v="E20260626269426"/>
    <s v="J18"/>
    <n v="3.2"/>
  </r>
  <r>
    <x v="475"/>
    <n v="202606"/>
    <n v="51"/>
    <n v="1085442"/>
    <s v="'03814314  "/>
    <s v="'03814314  "/>
    <s v="CPC"/>
    <s v="'1443814314757119"/>
    <n v="20260626"/>
    <s v="E20260626269426"/>
    <s v="   "/>
    <n v="3.2"/>
  </r>
  <r>
    <x v="476"/>
    <n v="202606"/>
    <n v="51"/>
    <n v="1085442"/>
    <s v="'03814314  "/>
    <s v="'03814314  "/>
    <s v="ENV"/>
    <s v="'                "/>
    <n v="20260626"/>
    <s v="E20260626269427"/>
    <s v="J18"/>
    <n v="8.5"/>
  </r>
  <r>
    <x v="476"/>
    <n v="202606"/>
    <n v="51"/>
    <n v="1085442"/>
    <s v="'03814314  "/>
    <s v="'03814314  "/>
    <s v="COL"/>
    <s v="'1343814314756969"/>
    <n v="20260626"/>
    <s v="E20260626269427"/>
    <s v="J18"/>
    <n v="8.5"/>
  </r>
  <r>
    <x v="476"/>
    <n v="202606"/>
    <n v="51"/>
    <n v="1085442"/>
    <s v="'03814314  "/>
    <s v="'03814314  "/>
    <s v="CPC"/>
    <s v="'1343814314756969"/>
    <n v="20260626"/>
    <s v="E20260626269427"/>
    <s v="   "/>
    <n v="8.5"/>
  </r>
  <r>
    <x v="477"/>
    <n v="202606"/>
    <n v="51"/>
    <n v="1085442"/>
    <s v="'03814314  "/>
    <s v="'03814314  "/>
    <s v="ENV"/>
    <s v="'                "/>
    <n v="20260626"/>
    <s v="E20260626269428"/>
    <s v="J18"/>
    <n v="4.01"/>
  </r>
  <r>
    <x v="477"/>
    <n v="202606"/>
    <n v="51"/>
    <n v="1085442"/>
    <s v="'03814314  "/>
    <s v="'03814314  "/>
    <s v="COL"/>
    <s v="'3143814314757049"/>
    <n v="20260626"/>
    <s v="E20260626269428"/>
    <s v="J18"/>
    <n v="4.01"/>
  </r>
  <r>
    <x v="477"/>
    <n v="202606"/>
    <n v="51"/>
    <n v="1085442"/>
    <s v="'03814314  "/>
    <s v="'03814314  "/>
    <s v="CPC"/>
    <s v="'3143814314757049"/>
    <n v="20260626"/>
    <s v="E20260626269428"/>
    <s v="   "/>
    <n v="4.01"/>
  </r>
  <r>
    <x v="478"/>
    <n v="202606"/>
    <n v="51"/>
    <n v="1085442"/>
    <s v="'03814314  "/>
    <s v="'03814314  "/>
    <s v="ENV"/>
    <s v="'                "/>
    <n v="20260626"/>
    <s v="E20260626269429"/>
    <s v="J18"/>
    <n v="18"/>
  </r>
  <r>
    <x v="478"/>
    <n v="202606"/>
    <n v="51"/>
    <n v="1085442"/>
    <s v="'03814314  "/>
    <s v="'03814314  "/>
    <s v="COL"/>
    <s v="'9543814314756996"/>
    <n v="20260626"/>
    <s v="E20260626269429"/>
    <s v="J18"/>
    <n v="18"/>
  </r>
  <r>
    <x v="478"/>
    <n v="202606"/>
    <n v="51"/>
    <n v="1085442"/>
    <s v="'03814314  "/>
    <s v="'03814314  "/>
    <s v="CPC"/>
    <s v="'9543814314756996"/>
    <n v="20260626"/>
    <s v="E20260626269429"/>
    <s v="   "/>
    <n v="18"/>
  </r>
  <r>
    <x v="479"/>
    <n v="202606"/>
    <n v="51"/>
    <n v="1085442"/>
    <s v="'03814314  "/>
    <s v="'03814314  "/>
    <s v="ENV"/>
    <s v="'                "/>
    <n v="20260626"/>
    <s v="E20260626269430"/>
    <s v="J18"/>
    <n v="27.2"/>
  </r>
  <r>
    <x v="479"/>
    <n v="202606"/>
    <n v="51"/>
    <n v="1085442"/>
    <s v="'03814314  "/>
    <s v="'03814314  "/>
    <s v="COL"/>
    <s v="'7543814314757027"/>
    <n v="20260626"/>
    <s v="E20260626269430"/>
    <s v="J18"/>
    <n v="15.1"/>
  </r>
  <r>
    <x v="479"/>
    <n v="202606"/>
    <n v="51"/>
    <n v="1085442"/>
    <s v="'03814314  "/>
    <s v="'03814314  "/>
    <s v="CPC"/>
    <s v="'7543814314757027"/>
    <n v="20260626"/>
    <s v="E20260626269430"/>
    <s v="   "/>
    <n v="15.1"/>
  </r>
  <r>
    <x v="479"/>
    <n v="202606"/>
    <n v="51"/>
    <n v="1085442"/>
    <s v="'03814314  "/>
    <s v="'03814314  "/>
    <s v="COL"/>
    <s v="'7543814314757033"/>
    <n v="20260626"/>
    <s v="E20260626269430"/>
    <s v="J18"/>
    <n v="12.1"/>
  </r>
  <r>
    <x v="479"/>
    <n v="202606"/>
    <n v="51"/>
    <n v="1085442"/>
    <s v="'03814314  "/>
    <s v="'03814314  "/>
    <s v="CPC"/>
    <s v="'7543814314757033"/>
    <n v="20260626"/>
    <s v="E20260626269430"/>
    <s v="   "/>
    <n v="12.1"/>
  </r>
  <r>
    <x v="479"/>
    <n v="202606"/>
    <n v="51"/>
    <n v="1085442"/>
    <s v="'03814314  "/>
    <s v="'03814314  "/>
    <s v="CPC"/>
    <s v="'7543814314757033"/>
    <n v="20260626"/>
    <s v="E20260626269430"/>
    <s v="   "/>
    <n v="12.1"/>
  </r>
  <r>
    <x v="480"/>
    <n v="202606"/>
    <n v="51"/>
    <n v="1085442"/>
    <s v="'03814314  "/>
    <s v="'03814314  "/>
    <s v="ENV"/>
    <s v="'                "/>
    <n v="20260626"/>
    <s v="E20260626269431"/>
    <s v="J18"/>
    <n v="76.900000000000006"/>
  </r>
  <r>
    <x v="480"/>
    <n v="202606"/>
    <n v="51"/>
    <n v="1085442"/>
    <s v="'03814314  "/>
    <s v="'03814314  "/>
    <s v="COL"/>
    <s v="'9543814314757201"/>
    <n v="20260626"/>
    <s v="E20260626269431"/>
    <s v="J18"/>
    <n v="9.9"/>
  </r>
  <r>
    <x v="480"/>
    <n v="202606"/>
    <n v="51"/>
    <n v="1085442"/>
    <s v="'03814314  "/>
    <s v="'03814314  "/>
    <s v="CPC"/>
    <s v="'9543814314757201"/>
    <n v="20260626"/>
    <s v="E20260626269431"/>
    <s v="   "/>
    <n v="9.9"/>
  </r>
  <r>
    <x v="480"/>
    <n v="202606"/>
    <n v="51"/>
    <n v="1085442"/>
    <s v="'03814314  "/>
    <s v="'03814314  "/>
    <s v="COL"/>
    <s v="'9543814314757218"/>
    <n v="20260626"/>
    <s v="E20260626269431"/>
    <s v="J18"/>
    <n v="20.2"/>
  </r>
  <r>
    <x v="480"/>
    <n v="202606"/>
    <n v="51"/>
    <n v="1085442"/>
    <s v="'03814314  "/>
    <s v="'03814314  "/>
    <s v="CPC"/>
    <s v="'9543814314757218"/>
    <n v="20260626"/>
    <s v="E20260626269431"/>
    <s v="   "/>
    <n v="20.2"/>
  </r>
  <r>
    <x v="480"/>
    <n v="202606"/>
    <n v="51"/>
    <n v="1085442"/>
    <s v="'03814314  "/>
    <s v="'03814314  "/>
    <s v="CPC"/>
    <s v="'9543814314757218"/>
    <n v="20260626"/>
    <s v="E20260626269431"/>
    <s v="   "/>
    <n v="20.2"/>
  </r>
  <r>
    <x v="480"/>
    <n v="202606"/>
    <n v="51"/>
    <n v="1085442"/>
    <s v="'03814314  "/>
    <s v="'03814314  "/>
    <s v="COL"/>
    <s v="'9543814314757224"/>
    <n v="20260626"/>
    <s v="E20260626269431"/>
    <s v="J18"/>
    <n v="15.3"/>
  </r>
  <r>
    <x v="480"/>
    <n v="202606"/>
    <n v="51"/>
    <n v="1085442"/>
    <s v="'03814314  "/>
    <s v="'03814314  "/>
    <s v="CPC"/>
    <s v="'9543814314757224"/>
    <n v="20260626"/>
    <s v="E20260626269431"/>
    <s v="   "/>
    <n v="15.3"/>
  </r>
  <r>
    <x v="480"/>
    <n v="202606"/>
    <n v="51"/>
    <n v="1085442"/>
    <s v="'03814314  "/>
    <s v="'03814314  "/>
    <s v="CPC"/>
    <s v="'9543814314757224"/>
    <n v="20260626"/>
    <s v="E20260626269431"/>
    <s v="   "/>
    <n v="15.3"/>
  </r>
  <r>
    <x v="480"/>
    <n v="202606"/>
    <n v="51"/>
    <n v="1085442"/>
    <s v="'03814314  "/>
    <s v="'03814314  "/>
    <s v="COL"/>
    <s v="'9543814314757235"/>
    <n v="20260626"/>
    <s v="E20260626269431"/>
    <s v="J18"/>
    <n v="16.100000000000001"/>
  </r>
  <r>
    <x v="480"/>
    <n v="202606"/>
    <n v="51"/>
    <n v="1085442"/>
    <s v="'03814314  "/>
    <s v="'03814314  "/>
    <s v="CPC"/>
    <s v="'9543814314757235"/>
    <n v="20260626"/>
    <s v="E20260626269431"/>
    <s v="   "/>
    <n v="16.100000000000001"/>
  </r>
  <r>
    <x v="480"/>
    <n v="202606"/>
    <n v="51"/>
    <n v="1085442"/>
    <s v="'03814314  "/>
    <s v="'03814314  "/>
    <s v="CPC"/>
    <s v="'9543814314757235"/>
    <n v="20260626"/>
    <s v="E20260626269431"/>
    <s v="   "/>
    <n v="16.100000000000001"/>
  </r>
  <r>
    <x v="480"/>
    <n v="202606"/>
    <n v="51"/>
    <n v="1085442"/>
    <s v="'03814314  "/>
    <s v="'03814314  "/>
    <s v="COL"/>
    <s v="'9543814314757247"/>
    <n v="20260626"/>
    <s v="E20260626269431"/>
    <s v="J18"/>
    <n v="15.4"/>
  </r>
  <r>
    <x v="480"/>
    <n v="202606"/>
    <n v="51"/>
    <n v="1085442"/>
    <s v="'03814314  "/>
    <s v="'03814314  "/>
    <s v="CPC"/>
    <s v="'9543814314757247"/>
    <n v="20260626"/>
    <s v="E20260626269431"/>
    <s v="   "/>
    <n v="15.4"/>
  </r>
  <r>
    <x v="480"/>
    <n v="202606"/>
    <n v="51"/>
    <n v="1085442"/>
    <s v="'03814314  "/>
    <s v="'03814314  "/>
    <s v="CPC"/>
    <s v="'9543814314757247"/>
    <n v="20260626"/>
    <s v="E20260626269431"/>
    <s v="   "/>
    <n v="15.4"/>
  </r>
  <r>
    <x v="481"/>
    <n v="202606"/>
    <n v="51"/>
    <n v="1085442"/>
    <s v="'03814314  "/>
    <s v="'03814314  "/>
    <s v="ENV"/>
    <s v="'                "/>
    <n v="20260626"/>
    <s v="E20260626269432"/>
    <s v="J18"/>
    <n v="150.51"/>
  </r>
  <r>
    <x v="481"/>
    <n v="202606"/>
    <n v="51"/>
    <n v="1085442"/>
    <s v="'03814314  "/>
    <s v="'03814314  "/>
    <s v="CPE"/>
    <s v="'                "/>
    <n v="20260626"/>
    <s v="E20260626269432"/>
    <s v="   "/>
    <n v="0"/>
  </r>
  <r>
    <x v="481"/>
    <n v="202606"/>
    <n v="51"/>
    <n v="1085442"/>
    <s v="'03814314  "/>
    <s v="'03814314  "/>
    <s v="COL"/>
    <s v="'4543814314757256"/>
    <n v="20260626"/>
    <s v="E20260626269432"/>
    <s v="J18"/>
    <n v="8.6"/>
  </r>
  <r>
    <x v="481"/>
    <n v="202606"/>
    <n v="51"/>
    <n v="1085442"/>
    <s v="'03814314  "/>
    <s v="'03814314  "/>
    <s v="CPC"/>
    <s v="'4543814314757256"/>
    <n v="20260626"/>
    <s v="E20260626269432"/>
    <s v="   "/>
    <n v="8.6"/>
  </r>
  <r>
    <x v="481"/>
    <n v="202606"/>
    <n v="51"/>
    <n v="1085442"/>
    <s v="'03814314  "/>
    <s v="'03814314  "/>
    <s v="COL"/>
    <s v="'4543814314757262"/>
    <n v="20260626"/>
    <s v="E20260626269432"/>
    <s v="J18"/>
    <n v="8.6"/>
  </r>
  <r>
    <x v="481"/>
    <n v="202606"/>
    <n v="51"/>
    <n v="1085442"/>
    <s v="'03814314  "/>
    <s v="'03814314  "/>
    <s v="CPC"/>
    <s v="'4543814314757262"/>
    <n v="20260626"/>
    <s v="E20260626269432"/>
    <s v="   "/>
    <n v="8.6"/>
  </r>
  <r>
    <x v="481"/>
    <n v="202606"/>
    <n v="51"/>
    <n v="1085442"/>
    <s v="'03814314  "/>
    <s v="'03814314  "/>
    <s v="CPC"/>
    <s v="'4543814314757262"/>
    <n v="20260626"/>
    <s v="E20260626269432"/>
    <s v="   "/>
    <n v="8.6"/>
  </r>
  <r>
    <x v="481"/>
    <n v="202606"/>
    <n v="51"/>
    <n v="1085442"/>
    <s v="'03814314  "/>
    <s v="'03814314  "/>
    <s v="COL"/>
    <s v="'4543814314757279"/>
    <n v="20260626"/>
    <s v="E20260626269432"/>
    <s v="J18"/>
    <n v="78.2"/>
  </r>
  <r>
    <x v="481"/>
    <n v="202606"/>
    <n v="51"/>
    <n v="1085442"/>
    <s v="'03814314  "/>
    <s v="'03814314  "/>
    <s v="CPC"/>
    <s v="'4543814314757279"/>
    <n v="20260626"/>
    <s v="E20260626269432"/>
    <s v="   "/>
    <n v="78.2"/>
  </r>
  <r>
    <x v="481"/>
    <n v="202606"/>
    <n v="51"/>
    <n v="1085442"/>
    <s v="'03814314  "/>
    <s v="'03814314  "/>
    <s v="CPC"/>
    <s v="'4543814314757279"/>
    <n v="20260626"/>
    <s v="E20260626269432"/>
    <s v="   "/>
    <n v="78.2"/>
  </r>
  <r>
    <x v="481"/>
    <n v="202606"/>
    <n v="51"/>
    <n v="1085442"/>
    <s v="'03814314  "/>
    <s v="'03814314  "/>
    <s v="COL"/>
    <s v="'4543814314757285"/>
    <n v="20260626"/>
    <s v="E20260626269432"/>
    <s v="J18"/>
    <n v="8.6"/>
  </r>
  <r>
    <x v="481"/>
    <n v="202606"/>
    <n v="51"/>
    <n v="1085442"/>
    <s v="'03814314  "/>
    <s v="'03814314  "/>
    <s v="CPC"/>
    <s v="'4543814314757285"/>
    <n v="20260626"/>
    <s v="E20260626269432"/>
    <s v="   "/>
    <n v="8.6"/>
  </r>
  <r>
    <x v="481"/>
    <n v="202606"/>
    <n v="51"/>
    <n v="1085442"/>
    <s v="'03814314  "/>
    <s v="'03814314  "/>
    <s v="CPC"/>
    <s v="'4543814314757285"/>
    <n v="20260626"/>
    <s v="E20260626269432"/>
    <s v="   "/>
    <n v="8.6"/>
  </r>
  <r>
    <x v="481"/>
    <n v="202606"/>
    <n v="51"/>
    <n v="1085442"/>
    <s v="'03814314  "/>
    <s v="'03814314  "/>
    <s v="COL"/>
    <s v="'4543814314757291"/>
    <n v="20260626"/>
    <s v="E20260626269432"/>
    <s v="J18"/>
    <n v="8.6"/>
  </r>
  <r>
    <x v="481"/>
    <n v="202606"/>
    <n v="51"/>
    <n v="1085442"/>
    <s v="'03814314  "/>
    <s v="'03814314  "/>
    <s v="CPC"/>
    <s v="'4543814314757291"/>
    <n v="20260626"/>
    <s v="E20260626269432"/>
    <s v="   "/>
    <n v="8.6"/>
  </r>
  <r>
    <x v="481"/>
    <n v="202606"/>
    <n v="51"/>
    <n v="1085442"/>
    <s v="'03814314  "/>
    <s v="'03814314  "/>
    <s v="CPC"/>
    <s v="'4543814314757291"/>
    <n v="20260626"/>
    <s v="E20260626269432"/>
    <s v="   "/>
    <n v="8.6"/>
  </r>
  <r>
    <x v="481"/>
    <n v="202606"/>
    <n v="51"/>
    <n v="1085442"/>
    <s v="'03814314  "/>
    <s v="'03814314  "/>
    <s v="COL"/>
    <s v="'4543814314757302"/>
    <n v="20260626"/>
    <s v="E20260626269432"/>
    <s v="J18"/>
    <n v="3.01"/>
  </r>
  <r>
    <x v="481"/>
    <n v="202606"/>
    <n v="51"/>
    <n v="1085442"/>
    <s v="'03814314  "/>
    <s v="'03814314  "/>
    <s v="CPC"/>
    <s v="'4543814314757302"/>
    <n v="20260626"/>
    <s v="E20260626269432"/>
    <s v="   "/>
    <n v="3.01"/>
  </r>
  <r>
    <x v="481"/>
    <n v="202606"/>
    <n v="51"/>
    <n v="1085442"/>
    <s v="'03814314  "/>
    <s v="'03814314  "/>
    <s v="CPC"/>
    <s v="'4543814314757302"/>
    <n v="20260626"/>
    <s v="E20260626269432"/>
    <s v="   "/>
    <n v="3.01"/>
  </r>
  <r>
    <x v="481"/>
    <n v="202606"/>
    <n v="51"/>
    <n v="1085442"/>
    <s v="'03814314  "/>
    <s v="'03814314  "/>
    <s v="COL"/>
    <s v="'4543814314757319"/>
    <n v="20260626"/>
    <s v="E20260626269432"/>
    <s v="J18"/>
    <n v="9.1"/>
  </r>
  <r>
    <x v="481"/>
    <n v="202606"/>
    <n v="51"/>
    <n v="1085442"/>
    <s v="'03814314  "/>
    <s v="'03814314  "/>
    <s v="CPC"/>
    <s v="'4543814314757319"/>
    <n v="20260626"/>
    <s v="E20260626269432"/>
    <s v="   "/>
    <n v="9.1"/>
  </r>
  <r>
    <x v="481"/>
    <n v="202606"/>
    <n v="51"/>
    <n v="1085442"/>
    <s v="'03814314  "/>
    <s v="'03814314  "/>
    <s v="CPC"/>
    <s v="'4543814314757319"/>
    <n v="20260626"/>
    <s v="E20260626269432"/>
    <s v="   "/>
    <n v="9.1"/>
  </r>
  <r>
    <x v="481"/>
    <n v="202606"/>
    <n v="51"/>
    <n v="1085442"/>
    <s v="'03814314  "/>
    <s v="'03814314  "/>
    <s v="COL"/>
    <s v="'4543814314757325"/>
    <n v="20260626"/>
    <s v="E20260626269432"/>
    <s v="J18"/>
    <n v="8.6"/>
  </r>
  <r>
    <x v="481"/>
    <n v="202606"/>
    <n v="51"/>
    <n v="1085442"/>
    <s v="'03814314  "/>
    <s v="'03814314  "/>
    <s v="CPC"/>
    <s v="'4543814314757325"/>
    <n v="20260626"/>
    <s v="E20260626269432"/>
    <s v="   "/>
    <n v="8.6"/>
  </r>
  <r>
    <x v="481"/>
    <n v="202606"/>
    <n v="51"/>
    <n v="1085442"/>
    <s v="'03814314  "/>
    <s v="'03814314  "/>
    <s v="CPC"/>
    <s v="'4543814314757325"/>
    <n v="20260626"/>
    <s v="E20260626269432"/>
    <s v="   "/>
    <n v="8.6"/>
  </r>
  <r>
    <x v="481"/>
    <n v="202606"/>
    <n v="51"/>
    <n v="1085442"/>
    <s v="'03814314  "/>
    <s v="'03814314  "/>
    <s v="COL"/>
    <s v="'4543814314757331"/>
    <n v="20260626"/>
    <s v="E20260626269432"/>
    <s v="J18"/>
    <n v="8.6"/>
  </r>
  <r>
    <x v="481"/>
    <n v="202606"/>
    <n v="51"/>
    <n v="1085442"/>
    <s v="'03814314  "/>
    <s v="'03814314  "/>
    <s v="CPC"/>
    <s v="'4543814314757331"/>
    <n v="20260626"/>
    <s v="E20260626269432"/>
    <s v="   "/>
    <n v="8.6"/>
  </r>
  <r>
    <x v="481"/>
    <n v="202606"/>
    <n v="51"/>
    <n v="1085442"/>
    <s v="'03814314  "/>
    <s v="'03814314  "/>
    <s v="CPC"/>
    <s v="'4543814314757331"/>
    <n v="20260626"/>
    <s v="E20260626269432"/>
    <s v="   "/>
    <n v="8.6"/>
  </r>
  <r>
    <x v="481"/>
    <n v="202606"/>
    <n v="51"/>
    <n v="1085442"/>
    <s v="'03814314  "/>
    <s v="'03814314  "/>
    <s v="COL"/>
    <s v="'4543814314757348"/>
    <n v="20260626"/>
    <s v="E20260626269432"/>
    <s v="J18"/>
    <n v="8.6"/>
  </r>
  <r>
    <x v="481"/>
    <n v="202606"/>
    <n v="51"/>
    <n v="1085442"/>
    <s v="'03814314  "/>
    <s v="'03814314  "/>
    <s v="CPC"/>
    <s v="'4543814314757348"/>
    <n v="20260626"/>
    <s v="E20260626269432"/>
    <s v="   "/>
    <n v="8.6"/>
  </r>
  <r>
    <x v="481"/>
    <n v="202606"/>
    <n v="51"/>
    <n v="1085442"/>
    <s v="'03814314  "/>
    <s v="'03814314  "/>
    <s v="CPC"/>
    <s v="'4543814314757348"/>
    <n v="20260626"/>
    <s v="E20260626269432"/>
    <s v="   "/>
    <n v="8.6"/>
  </r>
  <r>
    <x v="482"/>
    <n v="202606"/>
    <n v="51"/>
    <n v="1085442"/>
    <s v="'03814314  "/>
    <s v="'03814314  "/>
    <s v="ENV"/>
    <s v="'                "/>
    <n v="20260626"/>
    <s v="E20260626269434"/>
    <s v="J18"/>
    <n v="6.35"/>
  </r>
  <r>
    <x v="482"/>
    <n v="202606"/>
    <n v="51"/>
    <n v="1085442"/>
    <s v="'03814314  "/>
    <s v="'03814314  "/>
    <s v="COL"/>
    <s v="'4443814314757052"/>
    <n v="20260626"/>
    <s v="E20260626269434"/>
    <s v="J18"/>
    <n v="6.35"/>
  </r>
  <r>
    <x v="482"/>
    <n v="202606"/>
    <n v="51"/>
    <n v="1085442"/>
    <s v="'03814314  "/>
    <s v="'03814314  "/>
    <s v="CPC"/>
    <s v="'4443814314757052"/>
    <n v="20260626"/>
    <s v="E20260626269434"/>
    <s v="   "/>
    <n v="6.35"/>
  </r>
  <r>
    <x v="483"/>
    <n v="202606"/>
    <n v="51"/>
    <n v="1085442"/>
    <s v="'03814314  "/>
    <s v="'03814314  "/>
    <s v="ENV"/>
    <s v="'                "/>
    <n v="20260626"/>
    <s v="E20260626269435"/>
    <s v="J18"/>
    <n v="12.4"/>
  </r>
  <r>
    <x v="483"/>
    <n v="202606"/>
    <n v="51"/>
    <n v="1085442"/>
    <s v="'03814314  "/>
    <s v="'03814314  "/>
    <s v="COL"/>
    <s v="'3443814314756973"/>
    <n v="20260626"/>
    <s v="E20260626269435"/>
    <s v="J18"/>
    <n v="8.6999999999999993"/>
  </r>
  <r>
    <x v="483"/>
    <n v="202606"/>
    <n v="51"/>
    <n v="1085442"/>
    <s v="'03814314  "/>
    <s v="'03814314  "/>
    <s v="CPC"/>
    <s v="'3443814314756973"/>
    <n v="20260626"/>
    <s v="E20260626269435"/>
    <s v="   "/>
    <n v="8.6999999999999993"/>
  </r>
  <r>
    <x v="483"/>
    <n v="202606"/>
    <n v="51"/>
    <n v="1085442"/>
    <s v="'03814314  "/>
    <s v="'03814314  "/>
    <s v="COL"/>
    <s v="'3443814314756980"/>
    <n v="20260626"/>
    <s v="E20260626269435"/>
    <s v="J18"/>
    <n v="3.7"/>
  </r>
  <r>
    <x v="483"/>
    <n v="202606"/>
    <n v="51"/>
    <n v="1085442"/>
    <s v="'03814314  "/>
    <s v="'03814314  "/>
    <s v="CPC"/>
    <s v="'3443814314756980"/>
    <n v="20260626"/>
    <s v="E20260626269435"/>
    <s v="   "/>
    <n v="3.7"/>
  </r>
  <r>
    <x v="483"/>
    <n v="202606"/>
    <n v="51"/>
    <n v="1085442"/>
    <s v="'03814314  "/>
    <s v="'03814314  "/>
    <s v="CPC"/>
    <s v="'3443814314756980"/>
    <n v="20260626"/>
    <s v="E20260626269435"/>
    <s v="   "/>
    <n v="3.7"/>
  </r>
  <r>
    <x v="484"/>
    <n v="202606"/>
    <n v="51"/>
    <n v="1085442"/>
    <s v="'03814314  "/>
    <s v="'03814314  "/>
    <s v="ENV"/>
    <s v="'                "/>
    <n v="20260626"/>
    <s v="E20260626334305"/>
    <s v="J18"/>
    <n v="4.01"/>
  </r>
  <r>
    <x v="484"/>
    <n v="202606"/>
    <n v="51"/>
    <n v="1085442"/>
    <s v="'03814314  "/>
    <s v="'03814314  "/>
    <s v="COL"/>
    <s v="'1343814314757013"/>
    <n v="20260626"/>
    <s v="E20260626334305"/>
    <s v="J18"/>
    <n v="4.01"/>
  </r>
  <r>
    <x v="484"/>
    <n v="202606"/>
    <n v="51"/>
    <n v="1085442"/>
    <s v="'03814314  "/>
    <s v="'03814314  "/>
    <s v="CPC"/>
    <s v="'1343814314757013"/>
    <n v="20260626"/>
    <s v="E20260626334305"/>
    <s v="   "/>
    <n v="4.01"/>
  </r>
  <r>
    <x v="485"/>
    <n v="202606"/>
    <n v="51"/>
    <n v="1085442"/>
    <s v="'03814314  "/>
    <s v="'03814314  "/>
    <s v="ENV"/>
    <s v="'                "/>
    <n v="20260627"/>
    <s v="E20260627002480"/>
    <s v="J18"/>
    <n v="6.7"/>
  </r>
  <r>
    <x v="485"/>
    <n v="202606"/>
    <n v="51"/>
    <n v="1085442"/>
    <s v="'03814314  "/>
    <s v="'03814314  "/>
    <s v="COL"/>
    <s v="'4420234018568091"/>
    <n v="20260627"/>
    <s v="E20260627002480"/>
    <s v="J18"/>
    <n v="6.7"/>
  </r>
  <r>
    <x v="485"/>
    <n v="202606"/>
    <n v="51"/>
    <n v="1085442"/>
    <s v="'03814314  "/>
    <s v="'03814314  "/>
    <s v="CPC"/>
    <s v="'4420234018568091"/>
    <n v="20260627"/>
    <s v="E20260627002480"/>
    <s v="   "/>
    <n v="6.7"/>
  </r>
  <r>
    <x v="486"/>
    <n v="202606"/>
    <n v="51"/>
    <n v="1085442"/>
    <s v="'03814314  "/>
    <s v="'03814314  "/>
    <s v="ENV"/>
    <s v="'                "/>
    <n v="20260629"/>
    <s v="E20260629134003"/>
    <s v="J18"/>
    <n v="33.9"/>
  </r>
  <r>
    <x v="486"/>
    <n v="202606"/>
    <n v="51"/>
    <n v="1085442"/>
    <s v="'03814314  "/>
    <s v="'03814314  "/>
    <s v="COL"/>
    <s v="'9443814314757469"/>
    <n v="20260629"/>
    <s v="E20260629134003"/>
    <s v="J18"/>
    <n v="21.1"/>
  </r>
  <r>
    <x v="486"/>
    <n v="202606"/>
    <n v="51"/>
    <n v="1085442"/>
    <s v="'03814314  "/>
    <s v="'03814314  "/>
    <s v="CPC"/>
    <s v="'9443814314757469"/>
    <n v="20260629"/>
    <s v="E20260629134003"/>
    <s v="   "/>
    <n v="21.1"/>
  </r>
  <r>
    <x v="486"/>
    <n v="202606"/>
    <n v="51"/>
    <n v="1085442"/>
    <s v="'03814314  "/>
    <s v="'03814314  "/>
    <s v="COL"/>
    <s v="'9443814314757475"/>
    <n v="20260629"/>
    <s v="E20260629134003"/>
    <s v="J18"/>
    <n v="12.8"/>
  </r>
  <r>
    <x v="486"/>
    <n v="202606"/>
    <n v="51"/>
    <n v="1085442"/>
    <s v="'03814314  "/>
    <s v="'03814314  "/>
    <s v="CPC"/>
    <s v="'9443814314757475"/>
    <n v="20260629"/>
    <s v="E20260629134003"/>
    <s v="   "/>
    <n v="12.8"/>
  </r>
  <r>
    <x v="486"/>
    <n v="202606"/>
    <n v="51"/>
    <n v="1085442"/>
    <s v="'03814314  "/>
    <s v="'03814314  "/>
    <s v="CPC"/>
    <s v="'9443814314757475"/>
    <n v="20260629"/>
    <s v="E20260629134003"/>
    <s v="   "/>
    <n v="12.8"/>
  </r>
  <r>
    <x v="487"/>
    <n v="202606"/>
    <n v="51"/>
    <n v="1085442"/>
    <s v="'03814314  "/>
    <s v="'03814314  "/>
    <s v="ENV"/>
    <s v="'                "/>
    <n v="20260629"/>
    <s v="E20260629134004"/>
    <s v="J18"/>
    <n v="35"/>
  </r>
  <r>
    <x v="487"/>
    <n v="202606"/>
    <n v="51"/>
    <n v="1085442"/>
    <s v="'03814314  "/>
    <s v="'03814314  "/>
    <s v="COL"/>
    <s v="'9343814314757484"/>
    <n v="20260629"/>
    <s v="E20260629134004"/>
    <s v="J18"/>
    <n v="14.7"/>
  </r>
  <r>
    <x v="487"/>
    <n v="202606"/>
    <n v="51"/>
    <n v="1085442"/>
    <s v="'03814314  "/>
    <s v="'03814314  "/>
    <s v="CPC"/>
    <s v="'9343814314757484"/>
    <n v="20260629"/>
    <s v="E20260629134004"/>
    <s v="   "/>
    <n v="14.7"/>
  </r>
  <r>
    <x v="487"/>
    <n v="202606"/>
    <n v="51"/>
    <n v="1085442"/>
    <s v="'03814314  "/>
    <s v="'03814314  "/>
    <s v="COL"/>
    <s v="'9343814314757495"/>
    <n v="20260629"/>
    <s v="E20260629134004"/>
    <s v="J18"/>
    <n v="20.3"/>
  </r>
  <r>
    <x v="487"/>
    <n v="202606"/>
    <n v="51"/>
    <n v="1085442"/>
    <s v="'03814314  "/>
    <s v="'03814314  "/>
    <s v="CPC"/>
    <s v="'9343814314757495"/>
    <n v="20260629"/>
    <s v="E20260629134004"/>
    <s v="   "/>
    <n v="20.3"/>
  </r>
  <r>
    <x v="487"/>
    <n v="202606"/>
    <n v="51"/>
    <n v="1085442"/>
    <s v="'03814314  "/>
    <s v="'03814314  "/>
    <s v="CPC"/>
    <s v="'9343814314757495"/>
    <n v="20260629"/>
    <s v="E20260629134004"/>
    <s v="   "/>
    <n v="20.3"/>
  </r>
  <r>
    <x v="488"/>
    <n v="202606"/>
    <n v="51"/>
    <n v="1085442"/>
    <s v="'03814314  "/>
    <s v="'03814314  "/>
    <s v="ENV"/>
    <s v="'                "/>
    <n v="20260629"/>
    <s v="E20260629134005"/>
    <s v="J18"/>
    <n v="3.2"/>
  </r>
  <r>
    <x v="488"/>
    <n v="202606"/>
    <n v="51"/>
    <n v="1085442"/>
    <s v="'03814314  "/>
    <s v="'03814314  "/>
    <s v="COL"/>
    <s v="'3743814314757416"/>
    <n v="20260629"/>
    <s v="E20260629134005"/>
    <s v="J18"/>
    <n v="3.2"/>
  </r>
  <r>
    <x v="488"/>
    <n v="202606"/>
    <n v="51"/>
    <n v="1085442"/>
    <s v="'03814314  "/>
    <s v="'03814314  "/>
    <s v="CPC"/>
    <s v="'3743814314757416"/>
    <n v="20260629"/>
    <s v="E20260629134005"/>
    <s v="   "/>
    <n v="3.2"/>
  </r>
  <r>
    <x v="489"/>
    <n v="202606"/>
    <n v="51"/>
    <n v="1085442"/>
    <s v="'03814314  "/>
    <s v="'03814314  "/>
    <s v="ENV"/>
    <s v="'                "/>
    <n v="20260629"/>
    <s v="E20260629134006"/>
    <s v="J18"/>
    <n v="4.3"/>
  </r>
  <r>
    <x v="489"/>
    <n v="202606"/>
    <n v="51"/>
    <n v="1085442"/>
    <s v="'03814314  "/>
    <s v="'03814314  "/>
    <s v="COL"/>
    <s v="'5143814314757148"/>
    <n v="20260629"/>
    <s v="E20260629134006"/>
    <s v="J18"/>
    <n v="4.3"/>
  </r>
  <r>
    <x v="489"/>
    <n v="202606"/>
    <n v="51"/>
    <n v="1085442"/>
    <s v="'03814314  "/>
    <s v="'03814314  "/>
    <s v="CPC"/>
    <s v="'5143814314757148"/>
    <n v="20260629"/>
    <s v="E20260629134006"/>
    <s v="   "/>
    <n v="4.3"/>
  </r>
  <r>
    <x v="490"/>
    <n v="202606"/>
    <n v="51"/>
    <n v="1085442"/>
    <s v="'03814314  "/>
    <s v="'03814314  "/>
    <s v="ENV"/>
    <s v="'                "/>
    <n v="20260629"/>
    <s v="E20260629134007"/>
    <s v="J18"/>
    <n v="4.01"/>
  </r>
  <r>
    <x v="490"/>
    <n v="202606"/>
    <n v="51"/>
    <n v="1085442"/>
    <s v="'03814314  "/>
    <s v="'03814314  "/>
    <s v="COL"/>
    <s v="'5743814314757377"/>
    <n v="20260629"/>
    <s v="E20260629134007"/>
    <s v="J18"/>
    <n v="4.01"/>
  </r>
  <r>
    <x v="490"/>
    <n v="202606"/>
    <n v="51"/>
    <n v="1085442"/>
    <s v="'03814314  "/>
    <s v="'03814314  "/>
    <s v="CPC"/>
    <s v="'5743814314757377"/>
    <n v="20260629"/>
    <s v="E20260629134007"/>
    <s v="   "/>
    <n v="4.01"/>
  </r>
  <r>
    <x v="491"/>
    <n v="202606"/>
    <n v="51"/>
    <n v="1085442"/>
    <s v="'03814314  "/>
    <s v="'03814314  "/>
    <s v="ENV"/>
    <s v="'                "/>
    <n v="20260629"/>
    <s v="E20260629134008"/>
    <s v="J18"/>
    <n v="4.0999999999999996"/>
  </r>
  <r>
    <x v="491"/>
    <n v="202606"/>
    <n v="51"/>
    <n v="1085442"/>
    <s v="'03814314  "/>
    <s v="'03814314  "/>
    <s v="COL"/>
    <s v="'0643814314757406"/>
    <n v="20260629"/>
    <s v="E20260629134008"/>
    <s v="J18"/>
    <n v="4.0999999999999996"/>
  </r>
  <r>
    <x v="491"/>
    <n v="202606"/>
    <n v="51"/>
    <n v="1085442"/>
    <s v="'03814314  "/>
    <s v="'03814314  "/>
    <s v="CPC"/>
    <s v="'0643814314757406"/>
    <n v="20260629"/>
    <s v="E20260629134008"/>
    <s v="   "/>
    <n v="4.0999999999999996"/>
  </r>
  <r>
    <x v="492"/>
    <n v="202606"/>
    <n v="51"/>
    <n v="1085442"/>
    <s v="'03814314  "/>
    <s v="'03814314  "/>
    <s v="ENV"/>
    <s v="'                "/>
    <n v="20260629"/>
    <s v="E20260629134009"/>
    <s v="J18"/>
    <n v="2.6"/>
  </r>
  <r>
    <x v="492"/>
    <n v="202606"/>
    <n v="51"/>
    <n v="1085442"/>
    <s v="'03814314  "/>
    <s v="'03814314  "/>
    <s v="COL"/>
    <s v="'4943814314757382"/>
    <n v="20260629"/>
    <s v="E20260629134009"/>
    <s v="J18"/>
    <n v="2.6"/>
  </r>
  <r>
    <x v="492"/>
    <n v="202606"/>
    <n v="51"/>
    <n v="1085442"/>
    <s v="'03814314  "/>
    <s v="'03814314  "/>
    <s v="CPC"/>
    <s v="'4943814314757382"/>
    <n v="20260629"/>
    <s v="E20260629134009"/>
    <s v="   "/>
    <n v="2.6"/>
  </r>
  <r>
    <x v="493"/>
    <n v="202606"/>
    <n v="51"/>
    <n v="1085442"/>
    <s v="'03814314  "/>
    <s v="'03814314  "/>
    <s v="ENV"/>
    <s v="'                "/>
    <n v="20260629"/>
    <s v="E20260629134010"/>
    <s v="J18"/>
    <n v="2.2000000000000002"/>
  </r>
  <r>
    <x v="493"/>
    <n v="202606"/>
    <n v="51"/>
    <n v="1085442"/>
    <s v="'03814314  "/>
    <s v="'03814314  "/>
    <s v="COL"/>
    <s v="'1743814314757398"/>
    <n v="20260629"/>
    <s v="E20260629134010"/>
    <s v="J18"/>
    <n v="2.2000000000000002"/>
  </r>
  <r>
    <x v="493"/>
    <n v="202606"/>
    <n v="51"/>
    <n v="1085442"/>
    <s v="'03814314  "/>
    <s v="'03814314  "/>
    <s v="CPC"/>
    <s v="'1743814314757398"/>
    <n v="20260629"/>
    <s v="E20260629134010"/>
    <s v="   "/>
    <n v="2.2000000000000002"/>
  </r>
  <r>
    <x v="494"/>
    <n v="202606"/>
    <n v="51"/>
    <n v="1085442"/>
    <s v="'03814314  "/>
    <s v="'03814314  "/>
    <s v="ENV"/>
    <s v="'                "/>
    <n v="20260629"/>
    <s v="E20260629134011"/>
    <s v="J18"/>
    <n v="7.9"/>
  </r>
  <r>
    <x v="494"/>
    <n v="202606"/>
    <n v="51"/>
    <n v="1085442"/>
    <s v="'03814314  "/>
    <s v="'03814314  "/>
    <s v="COL"/>
    <s v="'6743814314757366"/>
    <n v="20260629"/>
    <s v="E20260629134011"/>
    <s v="J18"/>
    <n v="7.9"/>
  </r>
  <r>
    <x v="494"/>
    <n v="202606"/>
    <n v="51"/>
    <n v="1085442"/>
    <s v="'03814314  "/>
    <s v="'03814314  "/>
    <s v="CPC"/>
    <s v="'6743814314757366"/>
    <n v="20260629"/>
    <s v="E20260629134011"/>
    <s v="   "/>
    <n v="7.9"/>
  </r>
  <r>
    <x v="495"/>
    <n v="202606"/>
    <n v="51"/>
    <n v="1085442"/>
    <s v="'03814314  "/>
    <s v="'03814314  "/>
    <s v="ENV"/>
    <s v="'                "/>
    <n v="20260629"/>
    <s v="E20260629134012"/>
    <s v="J18"/>
    <n v="57.04"/>
  </r>
  <r>
    <x v="495"/>
    <n v="202606"/>
    <n v="51"/>
    <n v="1085442"/>
    <s v="'03814314  "/>
    <s v="'03814314  "/>
    <s v="COL"/>
    <s v="'6743814314757429"/>
    <n v="20260629"/>
    <s v="E20260629134012"/>
    <s v="J18"/>
    <n v="17.7"/>
  </r>
  <r>
    <x v="495"/>
    <n v="202606"/>
    <n v="51"/>
    <n v="1085442"/>
    <s v="'03814314  "/>
    <s v="'03814314  "/>
    <s v="CPC"/>
    <s v="'6743814314757429"/>
    <n v="20260629"/>
    <s v="E20260629134012"/>
    <s v="   "/>
    <n v="17.7"/>
  </r>
  <r>
    <x v="495"/>
    <n v="202606"/>
    <n v="51"/>
    <n v="1085442"/>
    <s v="'03814314  "/>
    <s v="'03814314  "/>
    <s v="COL"/>
    <s v="'6743814314757435"/>
    <n v="20260629"/>
    <s v="E20260629134012"/>
    <s v="J18"/>
    <n v="18.2"/>
  </r>
  <r>
    <x v="495"/>
    <n v="202606"/>
    <n v="51"/>
    <n v="1085442"/>
    <s v="'03814314  "/>
    <s v="'03814314  "/>
    <s v="CPC"/>
    <s v="'6743814314757435"/>
    <n v="20260629"/>
    <s v="E20260629134012"/>
    <s v="   "/>
    <n v="18.2"/>
  </r>
  <r>
    <x v="495"/>
    <n v="202606"/>
    <n v="51"/>
    <n v="1085442"/>
    <s v="'03814314  "/>
    <s v="'03814314  "/>
    <s v="CPC"/>
    <s v="'6743814314757435"/>
    <n v="20260629"/>
    <s v="E20260629134012"/>
    <s v="   "/>
    <n v="18.2"/>
  </r>
  <r>
    <x v="495"/>
    <n v="202606"/>
    <n v="51"/>
    <n v="1085442"/>
    <s v="'03814314  "/>
    <s v="'03814314  "/>
    <s v="COL"/>
    <s v="'6743814314757441"/>
    <n v="20260629"/>
    <s v="E20260629134012"/>
    <s v="J18"/>
    <n v="18.04"/>
  </r>
  <r>
    <x v="495"/>
    <n v="202606"/>
    <n v="51"/>
    <n v="1085442"/>
    <s v="'03814314  "/>
    <s v="'03814314  "/>
    <s v="CPC"/>
    <s v="'6743814314757441"/>
    <n v="20260629"/>
    <s v="E20260629134012"/>
    <s v="   "/>
    <n v="18.04"/>
  </r>
  <r>
    <x v="495"/>
    <n v="202606"/>
    <n v="51"/>
    <n v="1085442"/>
    <s v="'03814314  "/>
    <s v="'03814314  "/>
    <s v="CPC"/>
    <s v="'6743814314757441"/>
    <n v="20260629"/>
    <s v="E20260629134012"/>
    <s v="   "/>
    <n v="18.04"/>
  </r>
  <r>
    <x v="495"/>
    <n v="202606"/>
    <n v="51"/>
    <n v="1085442"/>
    <s v="'03814314  "/>
    <s v="'03814314  "/>
    <s v="COL"/>
    <s v="'6743814314757458"/>
    <n v="20260629"/>
    <s v="E20260629134012"/>
    <s v="J18"/>
    <n v="3.1"/>
  </r>
  <r>
    <x v="495"/>
    <n v="202606"/>
    <n v="51"/>
    <n v="1085442"/>
    <s v="'03814314  "/>
    <s v="'03814314  "/>
    <s v="CPC"/>
    <s v="'6743814314757458"/>
    <n v="20260629"/>
    <s v="E20260629134012"/>
    <s v="   "/>
    <n v="3.1"/>
  </r>
  <r>
    <x v="495"/>
    <n v="202606"/>
    <n v="51"/>
    <n v="1085442"/>
    <s v="'03814314  "/>
    <s v="'03814314  "/>
    <s v="CPC"/>
    <s v="'6743814314757458"/>
    <n v="20260629"/>
    <s v="E20260629134012"/>
    <s v="   "/>
    <n v="3.1"/>
  </r>
  <r>
    <x v="496"/>
    <n v="202606"/>
    <n v="51"/>
    <n v="1085442"/>
    <s v="'03814314  "/>
    <s v="'03814314  "/>
    <s v="ENV"/>
    <s v="'                "/>
    <n v="20260629"/>
    <s v="E20260629134013"/>
    <s v="J18"/>
    <n v="0.6"/>
  </r>
  <r>
    <x v="496"/>
    <n v="202606"/>
    <n v="51"/>
    <n v="1085442"/>
    <s v="'03814314  "/>
    <s v="'03814314  "/>
    <s v="COL"/>
    <s v="'3543814314757359"/>
    <n v="20260629"/>
    <s v="E20260629134013"/>
    <s v="J18"/>
    <n v="0.6"/>
  </r>
  <r>
    <x v="496"/>
    <n v="202606"/>
    <n v="51"/>
    <n v="1085442"/>
    <s v="'03814314  "/>
    <s v="'03814314  "/>
    <s v="CPC"/>
    <s v="'3543814314757359"/>
    <n v="20260629"/>
    <s v="E20260629134013"/>
    <s v="   "/>
    <n v="0.6"/>
  </r>
  <r>
    <x v="497"/>
    <n v="202606"/>
    <n v="51"/>
    <n v="1085442"/>
    <s v="'03814314  "/>
    <s v="'03814314  "/>
    <s v="ENV"/>
    <s v="'                "/>
    <n v="20260630"/>
    <s v="E20260630119133"/>
    <s v="J18"/>
    <n v="6.01"/>
  </r>
  <r>
    <x v="497"/>
    <n v="202606"/>
    <n v="51"/>
    <n v="1085442"/>
    <s v="'03814314  "/>
    <s v="'03814314  "/>
    <s v="COL"/>
    <s v="'6943814314757705"/>
    <n v="20260630"/>
    <s v="E20260630119133"/>
    <s v="J18"/>
    <n v="6.01"/>
  </r>
  <r>
    <x v="497"/>
    <n v="202606"/>
    <n v="51"/>
    <n v="1085442"/>
    <s v="'03814314  "/>
    <s v="'03814314  "/>
    <s v="CPC"/>
    <s v="'6943814314757705"/>
    <n v="20260630"/>
    <s v="E20260630119133"/>
    <s v="   "/>
    <n v="6.01"/>
  </r>
  <r>
    <x v="498"/>
    <n v="202606"/>
    <n v="51"/>
    <n v="1085442"/>
    <s v="'03814314  "/>
    <s v="'03814314  "/>
    <s v="ENV"/>
    <s v="'                "/>
    <n v="20260630"/>
    <s v="E20260630119134"/>
    <s v="J18"/>
    <n v="8.1"/>
  </r>
  <r>
    <x v="498"/>
    <n v="202606"/>
    <n v="51"/>
    <n v="1085442"/>
    <s v="'03814314  "/>
    <s v="'03814314  "/>
    <s v="COL"/>
    <s v="'7543814314757735"/>
    <n v="20260630"/>
    <s v="E20260630119134"/>
    <s v="J18"/>
    <n v="8.1"/>
  </r>
  <r>
    <x v="498"/>
    <n v="202606"/>
    <n v="51"/>
    <n v="1085442"/>
    <s v="'03814314  "/>
    <s v="'03814314  "/>
    <s v="CPC"/>
    <s v="'7543814314757735"/>
    <n v="20260630"/>
    <s v="E20260630119134"/>
    <s v="   "/>
    <n v="8.1"/>
  </r>
  <r>
    <x v="499"/>
    <n v="202606"/>
    <n v="51"/>
    <n v="1085442"/>
    <s v="'03814314  "/>
    <s v="'03814314  "/>
    <s v="ENV"/>
    <s v="'                "/>
    <n v="20260630"/>
    <s v="E20260630119135"/>
    <s v="J18"/>
    <n v="3.5"/>
  </r>
  <r>
    <x v="499"/>
    <n v="202606"/>
    <n v="51"/>
    <n v="1085442"/>
    <s v="'03814314  "/>
    <s v="'03814314  "/>
    <s v="COL"/>
    <s v="'5643814314757685"/>
    <n v="20260630"/>
    <s v="E20260630119135"/>
    <s v="J18"/>
    <n v="3.5"/>
  </r>
  <r>
    <x v="499"/>
    <n v="202606"/>
    <n v="51"/>
    <n v="1085442"/>
    <s v="'03814314  "/>
    <s v="'03814314  "/>
    <s v="CPC"/>
    <s v="'5643814314757685"/>
    <n v="20260630"/>
    <s v="E20260630119135"/>
    <s v="   "/>
    <n v="3.5"/>
  </r>
  <r>
    <x v="500"/>
    <n v="202606"/>
    <n v="51"/>
    <n v="1085442"/>
    <s v="'03814314  "/>
    <s v="'03814314  "/>
    <s v="ENV"/>
    <s v="'                "/>
    <n v="20260630"/>
    <s v="E20260630119136"/>
    <s v="J18"/>
    <n v="4.0999999999999996"/>
  </r>
  <r>
    <x v="500"/>
    <n v="202606"/>
    <n v="51"/>
    <n v="1085442"/>
    <s v="'03814314  "/>
    <s v="'03814314  "/>
    <s v="COL"/>
    <s v="'5943814314757722"/>
    <n v="20260630"/>
    <s v="E20260630119136"/>
    <s v="J18"/>
    <n v="4.0999999999999996"/>
  </r>
  <r>
    <x v="500"/>
    <n v="202606"/>
    <n v="51"/>
    <n v="1085442"/>
    <s v="'03814314  "/>
    <s v="'03814314  "/>
    <s v="CPC"/>
    <s v="'5943814314757722"/>
    <n v="20260630"/>
    <s v="E20260630119136"/>
    <s v="   "/>
    <n v="4.0999999999999996"/>
  </r>
  <r>
    <x v="501"/>
    <n v="202606"/>
    <n v="51"/>
    <n v="1085442"/>
    <s v="'03814314  "/>
    <s v="'03814314  "/>
    <s v="ENV"/>
    <s v="'                "/>
    <n v="20260630"/>
    <s v="E20260630119137"/>
    <s v="J18"/>
    <n v="2.2000000000000002"/>
  </r>
  <r>
    <x v="501"/>
    <n v="202606"/>
    <n v="51"/>
    <n v="1085442"/>
    <s v="'03814314  "/>
    <s v="'03814314  "/>
    <s v="COL"/>
    <s v="'7543814314757678"/>
    <n v="20260630"/>
    <s v="E20260630119137"/>
    <s v="J18"/>
    <n v="2.2000000000000002"/>
  </r>
  <r>
    <x v="501"/>
    <n v="202606"/>
    <n v="51"/>
    <n v="1085442"/>
    <s v="'03814314  "/>
    <s v="'03814314  "/>
    <s v="CPC"/>
    <s v="'7543814314757678"/>
    <n v="20260630"/>
    <s v="E20260630119137"/>
    <s v="   "/>
    <n v="2.2000000000000002"/>
  </r>
  <r>
    <x v="502"/>
    <n v="202606"/>
    <n v="51"/>
    <n v="1085442"/>
    <s v="'03814314  "/>
    <s v="'03814314  "/>
    <s v="ENV"/>
    <s v="'                "/>
    <n v="20260630"/>
    <s v="E20260630119138"/>
    <s v="J18"/>
    <n v="2.9"/>
  </r>
  <r>
    <x v="502"/>
    <n v="202606"/>
    <n v="51"/>
    <n v="1085442"/>
    <s v="'03814314  "/>
    <s v="'03814314  "/>
    <s v="COL"/>
    <s v="'6343814314757626"/>
    <n v="20260630"/>
    <s v="E20260630119138"/>
    <s v="J18"/>
    <n v="2.9"/>
  </r>
  <r>
    <x v="502"/>
    <n v="202606"/>
    <n v="51"/>
    <n v="1085442"/>
    <s v="'03814314  "/>
    <s v="'03814314  "/>
    <s v="CPC"/>
    <s v="'6343814314757626"/>
    <n v="20260630"/>
    <s v="E20260630119138"/>
    <s v="   "/>
    <n v="2.9"/>
  </r>
  <r>
    <x v="503"/>
    <n v="202606"/>
    <n v="51"/>
    <n v="1085442"/>
    <s v="'03814314  "/>
    <s v="'03814314  "/>
    <s v="ENV"/>
    <s v="'                "/>
    <n v="20260630"/>
    <s v="E20260630119139"/>
    <s v="J18"/>
    <n v="3.5"/>
  </r>
  <r>
    <x v="503"/>
    <n v="202606"/>
    <n v="51"/>
    <n v="1085442"/>
    <s v="'03814314  "/>
    <s v="'03814314  "/>
    <s v="COL"/>
    <s v="'2543814314757693"/>
    <n v="20260630"/>
    <s v="E20260630119139"/>
    <s v="J18"/>
    <n v="3.5"/>
  </r>
  <r>
    <x v="503"/>
    <n v="202606"/>
    <n v="51"/>
    <n v="1085442"/>
    <s v="'03814314  "/>
    <s v="'03814314  "/>
    <s v="CPC"/>
    <s v="'2543814314757693"/>
    <n v="20260630"/>
    <s v="E20260630119139"/>
    <s v="   "/>
    <n v="3.5"/>
  </r>
  <r>
    <x v="504"/>
    <n v="202606"/>
    <n v="51"/>
    <n v="1085442"/>
    <s v="'03814314  "/>
    <s v="'03814314  "/>
    <s v="ENV"/>
    <s v="'                "/>
    <n v="20260630"/>
    <s v="E20260630119140"/>
    <s v="J18"/>
    <n v="0.5"/>
  </r>
  <r>
    <x v="504"/>
    <n v="202606"/>
    <n v="51"/>
    <n v="1085442"/>
    <s v="'03814314  "/>
    <s v="'03814314  "/>
    <s v="COL"/>
    <s v="'3543814314757526"/>
    <n v="20260630"/>
    <s v="E20260630119140"/>
    <s v="J18"/>
    <n v="0.5"/>
  </r>
  <r>
    <x v="504"/>
    <n v="202606"/>
    <n v="51"/>
    <n v="1085442"/>
    <s v="'03814314  "/>
    <s v="'03814314  "/>
    <s v="CPC"/>
    <s v="'3543814314757526"/>
    <n v="20260630"/>
    <s v="E20260630119140"/>
    <s v="   "/>
    <n v="0.5"/>
  </r>
  <r>
    <x v="505"/>
    <n v="202606"/>
    <n v="51"/>
    <n v="1085442"/>
    <s v="'03814314  "/>
    <s v="'03814314  "/>
    <s v="ENV"/>
    <s v="'                "/>
    <n v="20260630"/>
    <s v="E20260630119141"/>
    <s v="J18"/>
    <n v="3.6"/>
  </r>
  <r>
    <x v="505"/>
    <n v="202606"/>
    <n v="51"/>
    <n v="1085442"/>
    <s v="'03814314  "/>
    <s v="'03814314  "/>
    <s v="COL"/>
    <s v="'1043814314757719"/>
    <n v="20260630"/>
    <s v="E20260630119141"/>
    <s v="J18"/>
    <n v="3.6"/>
  </r>
  <r>
    <x v="505"/>
    <n v="202606"/>
    <n v="51"/>
    <n v="1085442"/>
    <s v="'03814314  "/>
    <s v="'03814314  "/>
    <s v="CPC"/>
    <s v="'1043814314757719"/>
    <n v="20260630"/>
    <s v="E20260630119141"/>
    <s v="   "/>
    <n v="3.6"/>
  </r>
  <r>
    <x v="506"/>
    <n v="202606"/>
    <n v="51"/>
    <n v="1085442"/>
    <s v="'03814314  "/>
    <s v="'03814314  "/>
    <s v="ENV"/>
    <s v="'                "/>
    <n v="20260630"/>
    <s v="E20260630119142"/>
    <s v="J18"/>
    <n v="2.6"/>
  </r>
  <r>
    <x v="506"/>
    <n v="202606"/>
    <n v="51"/>
    <n v="1085442"/>
    <s v="'03814314  "/>
    <s v="'03814314  "/>
    <s v="COL"/>
    <s v="'1443814314757632"/>
    <n v="20260630"/>
    <s v="E20260630119142"/>
    <s v="J18"/>
    <n v="2.6"/>
  </r>
  <r>
    <x v="506"/>
    <n v="202606"/>
    <n v="51"/>
    <n v="1085442"/>
    <s v="'03814314  "/>
    <s v="'03814314  "/>
    <s v="CPC"/>
    <s v="'1443814314757632"/>
    <n v="20260630"/>
    <s v="E20260630119142"/>
    <s v="   "/>
    <n v="2.6"/>
  </r>
  <r>
    <x v="507"/>
    <n v="202606"/>
    <n v="51"/>
    <n v="1085442"/>
    <s v="'03814314  "/>
    <s v="'03814314  "/>
    <s v="ENV"/>
    <s v="'                "/>
    <n v="20260630"/>
    <s v="E20260630119143"/>
    <s v="J18"/>
    <n v="0.8"/>
  </r>
  <r>
    <x v="507"/>
    <n v="202606"/>
    <n v="51"/>
    <n v="1085442"/>
    <s v="'03814314  "/>
    <s v="'03814314  "/>
    <s v="COL"/>
    <s v="'3343814314757509"/>
    <n v="20260630"/>
    <s v="E20260630119143"/>
    <s v="J18"/>
    <n v="0.8"/>
  </r>
  <r>
    <x v="507"/>
    <n v="202606"/>
    <n v="51"/>
    <n v="1085442"/>
    <s v="'03814314  "/>
    <s v="'03814314  "/>
    <s v="CPC"/>
    <s v="'3343814314757509"/>
    <n v="20260630"/>
    <s v="E20260630119143"/>
    <s v="   "/>
    <n v="0.8"/>
  </r>
  <r>
    <x v="508"/>
    <n v="202606"/>
    <n v="51"/>
    <n v="1085442"/>
    <s v="'03814314  "/>
    <s v="'03814314  "/>
    <s v="ENV"/>
    <s v="'                "/>
    <n v="20260630"/>
    <s v="E20260630119144"/>
    <s v="J18"/>
    <n v="2.6"/>
  </r>
  <r>
    <x v="508"/>
    <n v="202606"/>
    <n v="51"/>
    <n v="1085442"/>
    <s v="'03814314  "/>
    <s v="'03814314  "/>
    <s v="COL"/>
    <s v="'4443814314757668"/>
    <n v="20260630"/>
    <s v="E20260630119144"/>
    <s v="J18"/>
    <n v="2.6"/>
  </r>
  <r>
    <x v="508"/>
    <n v="202606"/>
    <n v="51"/>
    <n v="1085442"/>
    <s v="'03814314  "/>
    <s v="'03814314  "/>
    <s v="CPC"/>
    <s v="'4443814314757668"/>
    <n v="20260630"/>
    <s v="E20260630119144"/>
    <s v="   "/>
    <n v="2.6"/>
  </r>
  <r>
    <x v="509"/>
    <n v="202606"/>
    <n v="51"/>
    <n v="1085442"/>
    <s v="'03814314  "/>
    <s v="'03814314  "/>
    <s v="ENV"/>
    <s v="'                "/>
    <n v="20260630"/>
    <s v="E20260630119145"/>
    <s v="J18"/>
    <n v="0.5"/>
  </r>
  <r>
    <x v="509"/>
    <n v="202606"/>
    <n v="51"/>
    <n v="1085442"/>
    <s v="'03814314  "/>
    <s v="'03814314  "/>
    <s v="COL"/>
    <s v="'4543814314757515"/>
    <n v="20260630"/>
    <s v="E20260630119145"/>
    <s v="J18"/>
    <n v="0.5"/>
  </r>
  <r>
    <x v="509"/>
    <n v="202606"/>
    <n v="51"/>
    <n v="1085442"/>
    <s v="'03814314  "/>
    <s v="'03814314  "/>
    <s v="CPC"/>
    <s v="'4543814314757515"/>
    <n v="20260630"/>
    <s v="E20260630119145"/>
    <s v="   "/>
    <n v="0.5"/>
  </r>
  <r>
    <x v="510"/>
    <n v="202606"/>
    <n v="51"/>
    <n v="1085442"/>
    <s v="'03814314  "/>
    <s v="'03814314  "/>
    <s v="ENV"/>
    <s v="'                "/>
    <n v="20260630"/>
    <s v="E20260630119146"/>
    <s v="J18"/>
    <n v="2.2000000000000002"/>
  </r>
  <r>
    <x v="510"/>
    <n v="202606"/>
    <n v="51"/>
    <n v="1085442"/>
    <s v="'03814314  "/>
    <s v="'03814314  "/>
    <s v="COL"/>
    <s v="'7543814314757649"/>
    <n v="20260630"/>
    <s v="E20260630119146"/>
    <s v="J18"/>
    <n v="2.2000000000000002"/>
  </r>
  <r>
    <x v="510"/>
    <n v="202606"/>
    <n v="51"/>
    <n v="1085442"/>
    <s v="'03814314  "/>
    <s v="'03814314  "/>
    <s v="CPC"/>
    <s v="'7543814314757649"/>
    <n v="20260630"/>
    <s v="E20260630119146"/>
    <s v="   "/>
    <n v="2.2000000000000002"/>
  </r>
  <r>
    <x v="511"/>
    <n v="202606"/>
    <n v="51"/>
    <n v="1085442"/>
    <s v="'03814314  "/>
    <s v="'03814314  "/>
    <s v="ENV"/>
    <s v="'                "/>
    <n v="20260630"/>
    <s v="E20260630119147"/>
    <s v="J18"/>
    <n v="19.7"/>
  </r>
  <r>
    <x v="511"/>
    <n v="202606"/>
    <n v="51"/>
    <n v="1085442"/>
    <s v="'03814314  "/>
    <s v="'03814314  "/>
    <s v="COL"/>
    <s v="'9343814314757069"/>
    <n v="20260630"/>
    <s v="E20260630119147"/>
    <s v="J18"/>
    <n v="19.7"/>
  </r>
  <r>
    <x v="511"/>
    <n v="202606"/>
    <n v="51"/>
    <n v="1085442"/>
    <s v="'03814314  "/>
    <s v="'03814314  "/>
    <s v="CPC"/>
    <s v="'9343814314757069"/>
    <n v="20260630"/>
    <s v="E20260630119147"/>
    <s v="   "/>
    <n v="19.7"/>
  </r>
  <r>
    <x v="512"/>
    <n v="202606"/>
    <n v="51"/>
    <n v="1085442"/>
    <s v="'03814314  "/>
    <s v="'03814314  "/>
    <s v="ENV"/>
    <s v="'                "/>
    <n v="20260630"/>
    <s v="E20260630119148"/>
    <s v="J18"/>
    <n v="44.7"/>
  </r>
  <r>
    <x v="512"/>
    <n v="202606"/>
    <n v="51"/>
    <n v="1085442"/>
    <s v="'03814314  "/>
    <s v="'03814314  "/>
    <s v="CPE"/>
    <s v="'                "/>
    <n v="20260630"/>
    <s v="E20260630119148"/>
    <s v="   "/>
    <n v="0"/>
  </r>
  <r>
    <x v="512"/>
    <n v="202606"/>
    <n v="51"/>
    <n v="1085442"/>
    <s v="'03814314  "/>
    <s v="'03814314  "/>
    <s v="COL"/>
    <s v="'7443814314757537"/>
    <n v="20260630"/>
    <s v="E20260630119148"/>
    <s v="J18"/>
    <n v="8.6999999999999993"/>
  </r>
  <r>
    <x v="512"/>
    <n v="202606"/>
    <n v="51"/>
    <n v="1085442"/>
    <s v="'03814314  "/>
    <s v="'03814314  "/>
    <s v="CPC"/>
    <s v="'7443814314757537"/>
    <n v="20260630"/>
    <s v="E20260630119148"/>
    <s v="   "/>
    <n v="8.6999999999999993"/>
  </r>
  <r>
    <x v="512"/>
    <n v="202606"/>
    <n v="51"/>
    <n v="1085442"/>
    <s v="'03814314  "/>
    <s v="'03814314  "/>
    <s v="COL"/>
    <s v="'7443814314757543"/>
    <n v="20260630"/>
    <s v="E20260630119148"/>
    <s v="J18"/>
    <n v="8.5"/>
  </r>
  <r>
    <x v="512"/>
    <n v="202606"/>
    <n v="51"/>
    <n v="1085442"/>
    <s v="'03814314  "/>
    <s v="'03814314  "/>
    <s v="CPC"/>
    <s v="'7443814314757543"/>
    <n v="20260630"/>
    <s v="E20260630119148"/>
    <s v="   "/>
    <n v="8.5"/>
  </r>
  <r>
    <x v="512"/>
    <n v="202606"/>
    <n v="51"/>
    <n v="1085442"/>
    <s v="'03814314  "/>
    <s v="'03814314  "/>
    <s v="CPC"/>
    <s v="'7443814314757543"/>
    <n v="20260630"/>
    <s v="E20260630119148"/>
    <s v="   "/>
    <n v="8.5"/>
  </r>
  <r>
    <x v="512"/>
    <n v="202606"/>
    <n v="51"/>
    <n v="1085442"/>
    <s v="'03814314  "/>
    <s v="'03814314  "/>
    <s v="COL"/>
    <s v="'7443814314757550"/>
    <n v="20260630"/>
    <s v="E20260630119148"/>
    <s v="J18"/>
    <n v="8.9"/>
  </r>
  <r>
    <x v="512"/>
    <n v="202606"/>
    <n v="51"/>
    <n v="1085442"/>
    <s v="'03814314  "/>
    <s v="'03814314  "/>
    <s v="CPC"/>
    <s v="'7443814314757550"/>
    <n v="20260630"/>
    <s v="E20260630119148"/>
    <s v="   "/>
    <n v="8.9"/>
  </r>
  <r>
    <x v="512"/>
    <n v="202606"/>
    <n v="51"/>
    <n v="1085442"/>
    <s v="'03814314  "/>
    <s v="'03814314  "/>
    <s v="CPC"/>
    <s v="'7443814314757550"/>
    <n v="20260630"/>
    <s v="E20260630119148"/>
    <s v="   "/>
    <n v="8.9"/>
  </r>
  <r>
    <x v="512"/>
    <n v="202606"/>
    <n v="51"/>
    <n v="1085442"/>
    <s v="'03814314  "/>
    <s v="'03814314  "/>
    <s v="COL"/>
    <s v="'7443814314757566"/>
    <n v="20260630"/>
    <s v="E20260630119148"/>
    <s v="J18"/>
    <n v="5.5"/>
  </r>
  <r>
    <x v="512"/>
    <n v="202606"/>
    <n v="51"/>
    <n v="1085442"/>
    <s v="'03814314  "/>
    <s v="'03814314  "/>
    <s v="CPC"/>
    <s v="'7443814314757566"/>
    <n v="20260630"/>
    <s v="E20260630119148"/>
    <s v="   "/>
    <n v="5.5"/>
  </r>
  <r>
    <x v="512"/>
    <n v="202606"/>
    <n v="51"/>
    <n v="1085442"/>
    <s v="'03814314  "/>
    <s v="'03814314  "/>
    <s v="CPC"/>
    <s v="'7443814314757566"/>
    <n v="20260630"/>
    <s v="E20260630119148"/>
    <s v="   "/>
    <n v="5.5"/>
  </r>
  <r>
    <x v="512"/>
    <n v="202606"/>
    <n v="51"/>
    <n v="1085442"/>
    <s v="'03814314  "/>
    <s v="'03814314  "/>
    <s v="COL"/>
    <s v="'7443814314757572"/>
    <n v="20260630"/>
    <s v="E20260630119148"/>
    <s v="J18"/>
    <n v="4.2"/>
  </r>
  <r>
    <x v="512"/>
    <n v="202606"/>
    <n v="51"/>
    <n v="1085442"/>
    <s v="'03814314  "/>
    <s v="'03814314  "/>
    <s v="CPC"/>
    <s v="'7443814314757572"/>
    <n v="20260630"/>
    <s v="E20260630119148"/>
    <s v="   "/>
    <n v="4.2"/>
  </r>
  <r>
    <x v="512"/>
    <n v="202606"/>
    <n v="51"/>
    <n v="1085442"/>
    <s v="'03814314  "/>
    <s v="'03814314  "/>
    <s v="CPC"/>
    <s v="'7443814314757572"/>
    <n v="20260630"/>
    <s v="E20260630119148"/>
    <s v="   "/>
    <n v="4.2"/>
  </r>
  <r>
    <x v="512"/>
    <n v="202606"/>
    <n v="51"/>
    <n v="1085442"/>
    <s v="'03814314  "/>
    <s v="'03814314  "/>
    <s v="COL"/>
    <s v="'7443814314757589"/>
    <n v="20260630"/>
    <s v="E20260630119148"/>
    <s v="J18"/>
    <n v="4.9000000000000004"/>
  </r>
  <r>
    <x v="512"/>
    <n v="202606"/>
    <n v="51"/>
    <n v="1085442"/>
    <s v="'03814314  "/>
    <s v="'03814314  "/>
    <s v="CPC"/>
    <s v="'7443814314757589"/>
    <n v="20260630"/>
    <s v="E20260630119148"/>
    <s v="   "/>
    <n v="4.9000000000000004"/>
  </r>
  <r>
    <x v="512"/>
    <n v="202606"/>
    <n v="51"/>
    <n v="1085442"/>
    <s v="'03814314  "/>
    <s v="'03814314  "/>
    <s v="CPC"/>
    <s v="'7443814314757589"/>
    <n v="20260630"/>
    <s v="E20260630119148"/>
    <s v="   "/>
    <n v="4.9000000000000004"/>
  </r>
  <r>
    <x v="512"/>
    <n v="202606"/>
    <n v="51"/>
    <n v="1085442"/>
    <s v="'03814314  "/>
    <s v="'03814314  "/>
    <s v="COL"/>
    <s v="'7443814314757595"/>
    <n v="20260630"/>
    <s v="E20260630119148"/>
    <s v="J18"/>
    <n v="4"/>
  </r>
  <r>
    <x v="512"/>
    <n v="202606"/>
    <n v="51"/>
    <n v="1085442"/>
    <s v="'03814314  "/>
    <s v="'03814314  "/>
    <s v="CPC"/>
    <s v="'7443814314757595"/>
    <n v="20260630"/>
    <s v="E20260630119148"/>
    <s v="   "/>
    <n v="4"/>
  </r>
  <r>
    <x v="512"/>
    <n v="202606"/>
    <n v="51"/>
    <n v="1085442"/>
    <s v="'03814314  "/>
    <s v="'03814314  "/>
    <s v="CPC"/>
    <s v="'7443814314757595"/>
    <n v="20260630"/>
    <s v="E20260630119148"/>
    <s v="   "/>
    <n v="4"/>
  </r>
  <r>
    <x v="513"/>
    <n v="202606"/>
    <n v="51"/>
    <n v="1085442"/>
    <s v="'03814314  "/>
    <s v="'03814314  "/>
    <s v="ENV"/>
    <s v="'                "/>
    <n v="20260630"/>
    <s v="E20260630119149"/>
    <s v="J18"/>
    <n v="0.8"/>
  </r>
  <r>
    <x v="513"/>
    <n v="202606"/>
    <n v="51"/>
    <n v="1085442"/>
    <s v="'03814314  "/>
    <s v="'03814314  "/>
    <s v="COL"/>
    <s v="'2120237069277562"/>
    <n v="20260630"/>
    <s v="E20260630119149"/>
    <s v="J18"/>
    <n v="0.8"/>
  </r>
  <r>
    <x v="513"/>
    <n v="202606"/>
    <n v="51"/>
    <n v="1085442"/>
    <s v="'03814314  "/>
    <s v="'03814314  "/>
    <s v="CPC"/>
    <s v="'2120237069277562"/>
    <n v="20260630"/>
    <s v="E20260630119149"/>
    <s v="   "/>
    <n v="0.8"/>
  </r>
  <r>
    <x v="514"/>
    <m/>
    <m/>
    <m/>
    <m/>
    <m/>
    <m/>
    <m/>
    <m/>
    <m/>
    <m/>
    <m/>
  </r>
  <r>
    <x v="514"/>
    <m/>
    <m/>
    <m/>
    <m/>
    <m/>
    <m/>
    <m/>
    <m/>
    <m/>
    <m/>
    <m/>
  </r>
  <r>
    <x v="514"/>
    <m/>
    <m/>
    <m/>
    <m/>
    <m/>
    <m/>
    <m/>
    <m/>
    <m/>
    <m/>
    <m/>
  </r>
  <r>
    <x v="514"/>
    <m/>
    <m/>
    <m/>
    <m/>
    <m/>
    <m/>
    <m/>
    <m/>
    <m/>
    <m/>
    <m/>
  </r>
  <r>
    <x v="514"/>
    <m/>
    <m/>
    <m/>
    <m/>
    <m/>
    <m/>
    <m/>
    <m/>
    <m/>
    <m/>
    <m/>
  </r>
</pivotCacheRecords>
</file>

<file path=xl/pivotCache/pivotCacheRecords5.xml><?xml version="1.0" encoding="utf-8"?>
<pivotCacheRecords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count="2079">
  <r>
    <x v="0"/>
    <x v="0"/>
    <n v="202606"/>
    <n v="51"/>
    <n v="1085442"/>
    <s v="'03814314  "/>
    <s v="'03814314  "/>
    <s v="EXP"/>
    <s v="'                "/>
    <n v="0"/>
    <s v="E00000000000000"/>
    <s v="   "/>
    <n v="0"/>
    <s v="SURCH_CARB"/>
    <n v="422.52"/>
    <s v="                                "/>
    <s v="                                "/>
    <s v="                                "/>
    <s v="  "/>
    <s v="'  "/>
    <s v="'          "/>
    <s v="                                "/>
    <s v="                                "/>
    <s v="                                "/>
    <s v="                                "/>
    <s v="  "/>
    <s v="'  "/>
    <s v="'          "/>
    <m/>
  </r>
  <r>
    <x v="1"/>
    <x v="1"/>
    <n v="202606"/>
    <n v="51"/>
    <n v="1085442"/>
    <s v="'03814314  "/>
    <s v="'03814314  "/>
    <s v="ENV"/>
    <s v="'                "/>
    <n v="20260601"/>
    <s v="E20260601123351"/>
    <s v="J18"/>
    <n v="12.7"/>
    <s v="          "/>
    <n v="7.27"/>
    <s v="LARUCHE                         "/>
    <s v="VOIE COMMUNALE 4                "/>
    <s v="                                "/>
    <s v="FR"/>
    <s v="'21"/>
    <s v="'21320     "/>
    <s v="CREANCEY                        "/>
    <s v="ARNAUD PHILIPPE                 "/>
    <s v="97 AVENUE JOSEPH CLAUSSAT       "/>
    <s v="                                "/>
    <s v="FR"/>
    <s v="'63"/>
    <s v="'63400     "/>
    <s v="CHAMALIERES"/>
  </r>
  <r>
    <x v="1"/>
    <x v="1"/>
    <n v="202606"/>
    <n v="51"/>
    <n v="1085442"/>
    <s v="'03814314  "/>
    <s v="'03814314  "/>
    <s v="COL"/>
    <s v="'6343814314751131"/>
    <n v="20260601"/>
    <s v="E20260601123351"/>
    <s v="J18"/>
    <n v="5.4"/>
    <s v="          "/>
    <n v="0"/>
    <s v="LARUCHE                         "/>
    <s v="VOIE COMMUNALE 4                "/>
    <s v="                                "/>
    <s v="FR"/>
    <s v="'21"/>
    <s v="'21320     "/>
    <s v="CREANCEY                        "/>
    <s v="ARNAUD PHILIPPE                 "/>
    <s v="97 AVENUE JOSEPH CLAUSSAT       "/>
    <s v="                                "/>
    <s v="FR"/>
    <s v="'63"/>
    <s v="'63400     "/>
    <s v="CHAMALIERES"/>
  </r>
  <r>
    <x v="1"/>
    <x v="1"/>
    <n v="202606"/>
    <n v="51"/>
    <n v="1085442"/>
    <s v="'03814314  "/>
    <s v="'03814314  "/>
    <s v="CPC"/>
    <s v="'6343814314751131"/>
    <n v="20260601"/>
    <s v="E20260601123351"/>
    <s v="   "/>
    <n v="5.4"/>
    <s v="RS        "/>
    <n v="0"/>
    <s v="LARUCHE                         "/>
    <s v="VOIE COMMUNALE 4                "/>
    <s v="                                "/>
    <s v="FR"/>
    <s v="'21"/>
    <s v="'21320     "/>
    <s v="CREANCEY                        "/>
    <s v="ARNAUD PHILIPPE                 "/>
    <s v="97 AVENUE JOSEPH CLAUSSAT       "/>
    <s v="                                "/>
    <s v="FR"/>
    <s v="'63"/>
    <s v="'63400     "/>
    <s v="CHAMALIERES"/>
  </r>
  <r>
    <x v="1"/>
    <x v="1"/>
    <n v="202606"/>
    <n v="51"/>
    <n v="1085442"/>
    <s v="'03814314  "/>
    <s v="'03814314  "/>
    <s v="COL"/>
    <s v="'6343814314751148"/>
    <n v="20260601"/>
    <s v="E20260601123351"/>
    <s v="J18"/>
    <n v="7.3"/>
    <s v="          "/>
    <n v="0"/>
    <s v="LARUCHE                         "/>
    <s v="VOIE COMMUNALE 4                "/>
    <s v="                                "/>
    <s v="FR"/>
    <s v="'21"/>
    <s v="'21320     "/>
    <s v="CREANCEY                        "/>
    <s v="ARNAUD PHILIPPE                 "/>
    <s v="97 AVENUE JOSEPH CLAUSSAT       "/>
    <s v="                                "/>
    <s v="FR"/>
    <s v="'63"/>
    <s v="'63400     "/>
    <s v="CHAMALIERES"/>
  </r>
  <r>
    <x v="1"/>
    <x v="1"/>
    <n v="202606"/>
    <n v="51"/>
    <n v="1085442"/>
    <s v="'03814314  "/>
    <s v="'03814314  "/>
    <s v="CPC"/>
    <s v="'6343814314751148"/>
    <n v="20260601"/>
    <s v="E20260601123351"/>
    <s v="   "/>
    <n v="7.3"/>
    <s v="RS        "/>
    <n v="0"/>
    <s v="LARUCHE                         "/>
    <s v="VOIE COMMUNALE 4                "/>
    <s v="                                "/>
    <s v="FR"/>
    <s v="'21"/>
    <s v="'21320     "/>
    <s v="CREANCEY                        "/>
    <s v="ARNAUD PHILIPPE                 "/>
    <s v="97 AVENUE JOSEPH CLAUSSAT       "/>
    <s v="                                "/>
    <s v="FR"/>
    <s v="'63"/>
    <s v="'63400     "/>
    <s v="CHAMALIERES"/>
  </r>
  <r>
    <x v="1"/>
    <x v="1"/>
    <n v="202606"/>
    <n v="51"/>
    <n v="1085442"/>
    <s v="'03814314  "/>
    <s v="'03814314  "/>
    <s v="CPC"/>
    <s v="'6343814314751148"/>
    <n v="20260601"/>
    <s v="E20260601123351"/>
    <s v="   "/>
    <n v="7.3"/>
    <s v="TMC       "/>
    <n v="1"/>
    <s v="LARUCHE                         "/>
    <s v="VOIE COMMUNALE 4                "/>
    <s v="                                "/>
    <s v="FR"/>
    <s v="'21"/>
    <s v="'21320     "/>
    <s v="CREANCEY                        "/>
    <s v="ARNAUD PHILIPPE                 "/>
    <s v="97 AVENUE JOSEPH CLAUSSAT       "/>
    <s v="                                "/>
    <s v="FR"/>
    <s v="'63"/>
    <s v="'63400     "/>
    <s v="CHAMALIERES"/>
  </r>
  <r>
    <x v="1"/>
    <x v="2"/>
    <n v="202606"/>
    <n v="51"/>
    <n v="1085442"/>
    <s v="'03814314  "/>
    <s v="'03814314  "/>
    <s v="ENV"/>
    <s v="'                "/>
    <n v="20260601"/>
    <s v="E20260601123352"/>
    <s v="J18"/>
    <n v="2.9"/>
    <s v="          "/>
    <n v="4.67"/>
    <s v="LARUCHE                         "/>
    <s v="VOIE COMMUNALE 4                "/>
    <s v="                                "/>
    <s v="FR"/>
    <s v="'21"/>
    <s v="'21320     "/>
    <s v="CREANCEY                        "/>
    <s v="BACHA LOLA                      "/>
    <s v="82 RUE THIERS                   "/>
    <s v="                                "/>
    <s v="FR"/>
    <s v="'65"/>
    <s v="'65300     "/>
    <s v="LANNEMEZAN"/>
  </r>
  <r>
    <x v="1"/>
    <x v="2"/>
    <n v="202606"/>
    <n v="51"/>
    <n v="1085442"/>
    <s v="'03814314  "/>
    <s v="'03814314  "/>
    <s v="COL"/>
    <s v="'6543814314751205"/>
    <n v="20260601"/>
    <s v="E20260601123352"/>
    <s v="J18"/>
    <n v="2.9"/>
    <s v="          "/>
    <n v="0"/>
    <s v="LARUCHE                         "/>
    <s v="VOIE COMMUNALE 4                "/>
    <s v="                                "/>
    <s v="FR"/>
    <s v="'21"/>
    <s v="'21320     "/>
    <s v="CREANCEY                        "/>
    <s v="BACHA LOLA                      "/>
    <s v="82 RUE THIERS                   "/>
    <s v="                                "/>
    <s v="FR"/>
    <s v="'65"/>
    <s v="'65300     "/>
    <s v="LANNEMEZAN"/>
  </r>
  <r>
    <x v="1"/>
    <x v="2"/>
    <n v="202606"/>
    <n v="51"/>
    <n v="1085442"/>
    <s v="'03814314  "/>
    <s v="'03814314  "/>
    <s v="CPC"/>
    <s v="'6543814314751205"/>
    <n v="20260601"/>
    <s v="E20260601123352"/>
    <s v="   "/>
    <n v="2.9"/>
    <s v="RS        "/>
    <n v="0"/>
    <s v="LARUCHE                         "/>
    <s v="VOIE COMMUNALE 4                "/>
    <s v="                                "/>
    <s v="FR"/>
    <s v="'21"/>
    <s v="'21320     "/>
    <s v="CREANCEY                        "/>
    <s v="BACHA LOLA                      "/>
    <s v="82 RUE THIERS                   "/>
    <s v="                                "/>
    <s v="FR"/>
    <s v="'65"/>
    <s v="'65300     "/>
    <s v="LANNEMEZAN"/>
  </r>
  <r>
    <x v="1"/>
    <x v="3"/>
    <n v="202606"/>
    <n v="51"/>
    <n v="1085442"/>
    <s v="'03814314  "/>
    <s v="'03814314  "/>
    <s v="ENV"/>
    <s v="'                "/>
    <n v="20260601"/>
    <s v="E20260601123353"/>
    <s v="J18"/>
    <n v="22.1"/>
    <s v="          "/>
    <n v="9.8699999999999992"/>
    <s v="LARUCHE                         "/>
    <s v="VOIE COMMUNALE 4                "/>
    <s v="                                "/>
    <s v="FR"/>
    <s v="'21"/>
    <s v="'21320     "/>
    <s v="CREANCEY                        "/>
    <s v="BALLET THEO                     "/>
    <s v="21 PLACE BALMAT                 "/>
    <s v="                                "/>
    <s v="FR"/>
    <s v="'74"/>
    <s v="'74400     "/>
    <s v="CHAMONIX-MONT-BLANC"/>
  </r>
  <r>
    <x v="1"/>
    <x v="3"/>
    <n v="202606"/>
    <n v="51"/>
    <n v="1085442"/>
    <s v="'03814314  "/>
    <s v="'03814314  "/>
    <s v="COL"/>
    <s v="'7443814314751128"/>
    <n v="20260601"/>
    <s v="E20260601123353"/>
    <s v="J18"/>
    <n v="22.1"/>
    <s v="          "/>
    <n v="0"/>
    <s v="LARUCHE                         "/>
    <s v="VOIE COMMUNALE 4                "/>
    <s v="                                "/>
    <s v="FR"/>
    <s v="'21"/>
    <s v="'21320     "/>
    <s v="CREANCEY                        "/>
    <s v="BALLET THEO                     "/>
    <s v="21 PLACE BALMAT                 "/>
    <s v="                                "/>
    <s v="FR"/>
    <s v="'74"/>
    <s v="'74400     "/>
    <s v="CHAMONIX-MONT-BLANC"/>
  </r>
  <r>
    <x v="1"/>
    <x v="3"/>
    <n v="202606"/>
    <n v="51"/>
    <n v="1085442"/>
    <s v="'03814314  "/>
    <s v="'03814314  "/>
    <s v="CPC"/>
    <s v="'7443814314751128"/>
    <n v="20260601"/>
    <s v="E20260601123353"/>
    <s v="   "/>
    <n v="22.1"/>
    <s v="RS        "/>
    <n v="0"/>
    <s v="LARUCHE                         "/>
    <s v="VOIE COMMUNALE 4                "/>
    <s v="                                "/>
    <s v="FR"/>
    <s v="'21"/>
    <s v="'21320     "/>
    <s v="CREANCEY                        "/>
    <s v="BALLET THEO                     "/>
    <s v="21 PLACE BALMAT                 "/>
    <s v="                                "/>
    <s v="FR"/>
    <s v="'74"/>
    <s v="'74400     "/>
    <s v="CHAMONIX-MONT-BLANC"/>
  </r>
  <r>
    <x v="2"/>
    <x v="3"/>
    <n v="202606"/>
    <n v="51"/>
    <n v="1085442"/>
    <s v="'03814314  "/>
    <s v="'03814314  "/>
    <s v="CPC"/>
    <s v="'7443814314751128"/>
    <n v="20260601"/>
    <s v="E20260601123353"/>
    <s v="   "/>
    <n v="22.1"/>
    <s v="ZEL       "/>
    <n v="5"/>
    <s v="LARUCHE                         "/>
    <s v="VOIE COMMUNALE 4                "/>
    <s v="                                "/>
    <s v="FR"/>
    <s v="'21"/>
    <s v="'21320     "/>
    <s v="CREANCEY                        "/>
    <s v="BALLET THEO                     "/>
    <s v="21 PLACE BALMAT                 "/>
    <s v="                                "/>
    <s v="FR"/>
    <s v="'74"/>
    <s v="'74400     "/>
    <s v="CHAMONIX-MONT-BLANC"/>
  </r>
  <r>
    <x v="1"/>
    <x v="4"/>
    <n v="202606"/>
    <n v="51"/>
    <n v="1085442"/>
    <s v="'03814314  "/>
    <s v="'03814314  "/>
    <s v="ENV"/>
    <s v="'                "/>
    <n v="20260601"/>
    <s v="E20260601123355"/>
    <s v="J18"/>
    <n v="10.4"/>
    <s v="          "/>
    <n v="6.75"/>
    <s v="LARUCHE                         "/>
    <s v="VOIE COMMUNALE 4                "/>
    <s v="                                "/>
    <s v="FR"/>
    <s v="'21"/>
    <s v="'21320     "/>
    <s v="CREANCEY                        "/>
    <s v="BATEJAT VICTOR                  "/>
    <s v="19 RUE DES VIERGES              "/>
    <s v="                                "/>
    <s v="FR"/>
    <s v="'56"/>
    <s v="'56000     "/>
    <s v="VANNES"/>
  </r>
  <r>
    <x v="1"/>
    <x v="4"/>
    <n v="202606"/>
    <n v="51"/>
    <n v="1085442"/>
    <s v="'03814314  "/>
    <s v="'03814314  "/>
    <s v="COL"/>
    <s v="'5643814314751081"/>
    <n v="20260601"/>
    <s v="E20260601123355"/>
    <s v="J18"/>
    <n v="10.4"/>
    <s v="          "/>
    <n v="0"/>
    <s v="LARUCHE                         "/>
    <s v="VOIE COMMUNALE 4                "/>
    <s v="                                "/>
    <s v="FR"/>
    <s v="'21"/>
    <s v="'21320     "/>
    <s v="CREANCEY                        "/>
    <s v="BATEJAT VICTOR                  "/>
    <s v="19 RUE DES VIERGES              "/>
    <s v="                                "/>
    <s v="FR"/>
    <s v="'56"/>
    <s v="'56000     "/>
    <s v="VANNES"/>
  </r>
  <r>
    <x v="1"/>
    <x v="4"/>
    <n v="202606"/>
    <n v="51"/>
    <n v="1085442"/>
    <s v="'03814314  "/>
    <s v="'03814314  "/>
    <s v="CPC"/>
    <s v="'5643814314751081"/>
    <n v="20260601"/>
    <s v="E20260601123355"/>
    <s v="   "/>
    <n v="10.4"/>
    <s v="RS        "/>
    <n v="0"/>
    <s v="LARUCHE                         "/>
    <s v="VOIE COMMUNALE 4                "/>
    <s v="                                "/>
    <s v="FR"/>
    <s v="'21"/>
    <s v="'21320     "/>
    <s v="CREANCEY                        "/>
    <s v="BATEJAT VICTOR                  "/>
    <s v="19 RUE DES VIERGES              "/>
    <s v="                                "/>
    <s v="FR"/>
    <s v="'56"/>
    <s v="'56000     "/>
    <s v="VANNES"/>
  </r>
  <r>
    <x v="1"/>
    <x v="5"/>
    <n v="202606"/>
    <n v="51"/>
    <n v="1085442"/>
    <s v="'03814314  "/>
    <s v="'03814314  "/>
    <s v="ENV"/>
    <s v="'                "/>
    <n v="20260601"/>
    <s v="E20260601123356"/>
    <s v="J18"/>
    <n v="2.84"/>
    <s v="          "/>
    <n v="4.67"/>
    <s v="LARUCHE                         "/>
    <s v="VOIE COMMUNALE 4                "/>
    <s v="                                "/>
    <s v="FR"/>
    <s v="'21"/>
    <s v="'21320     "/>
    <s v="CREANCEY                        "/>
    <s v="BERRIAS HOUDA                   "/>
    <s v="16 PLACE DU GENERAL DE GAULLE   "/>
    <s v="                                "/>
    <s v="FR"/>
    <s v="'93"/>
    <s v="'93220     "/>
    <s v="GAGNY"/>
  </r>
  <r>
    <x v="1"/>
    <x v="5"/>
    <n v="202606"/>
    <n v="51"/>
    <n v="1085442"/>
    <s v="'03814314  "/>
    <s v="'03814314  "/>
    <s v="COL"/>
    <s v="'9343814314751052"/>
    <n v="20260601"/>
    <s v="E20260601123356"/>
    <s v="J18"/>
    <n v="2.84"/>
    <s v="          "/>
    <n v="0"/>
    <s v="LARUCHE                         "/>
    <s v="VOIE COMMUNALE 4                "/>
    <s v="                                "/>
    <s v="FR"/>
    <s v="'21"/>
    <s v="'21320     "/>
    <s v="CREANCEY                        "/>
    <s v="BERRIAS HOUDA                   "/>
    <s v="16 PLACE DU GENERAL DE GAULLE   "/>
    <s v="                                "/>
    <s v="FR"/>
    <s v="'93"/>
    <s v="'93220     "/>
    <s v="GAGNY"/>
  </r>
  <r>
    <x v="1"/>
    <x v="5"/>
    <n v="202606"/>
    <n v="51"/>
    <n v="1085442"/>
    <s v="'03814314  "/>
    <s v="'03814314  "/>
    <s v="CPC"/>
    <s v="'9343814314751052"/>
    <n v="20260601"/>
    <s v="E20260601123356"/>
    <s v="   "/>
    <n v="2.84"/>
    <s v="RS        "/>
    <n v="0"/>
    <s v="LARUCHE                         "/>
    <s v="VOIE COMMUNALE 4                "/>
    <s v="                                "/>
    <s v="FR"/>
    <s v="'21"/>
    <s v="'21320     "/>
    <s v="CREANCEY                        "/>
    <s v="BERRIAS HOUDA                   "/>
    <s v="16 PLACE DU GENERAL DE GAULLE   "/>
    <s v="                                "/>
    <s v="FR"/>
    <s v="'93"/>
    <s v="'93220     "/>
    <s v="GAGNY"/>
  </r>
  <r>
    <x v="1"/>
    <x v="6"/>
    <n v="202606"/>
    <n v="51"/>
    <n v="1085442"/>
    <s v="'03814314  "/>
    <s v="'03814314  "/>
    <s v="ENV"/>
    <s v="'                "/>
    <n v="20260601"/>
    <s v="E20260601123357"/>
    <s v="J18"/>
    <n v="3.2"/>
    <s v="          "/>
    <n v="4.93"/>
    <s v="LARUCHE                         "/>
    <s v="VOIE COMMUNALE 4                "/>
    <s v="                                "/>
    <s v="FR"/>
    <s v="'21"/>
    <s v="'21320     "/>
    <s v="CREANCEY                        "/>
    <s v="BOURGUIBA CHEYMA                "/>
    <s v="42 RUE DU CHEMIN VERT           "/>
    <s v="                                "/>
    <s v="FR"/>
    <s v="'75"/>
    <s v="'75011     "/>
    <s v="PARIS"/>
  </r>
  <r>
    <x v="1"/>
    <x v="6"/>
    <n v="202606"/>
    <n v="51"/>
    <n v="1085442"/>
    <s v="'03814314  "/>
    <s v="'03814314  "/>
    <s v="COL"/>
    <s v="'7543814314751091"/>
    <n v="20260601"/>
    <s v="E20260601123357"/>
    <s v="J18"/>
    <n v="3.2"/>
    <s v="          "/>
    <n v="0"/>
    <s v="LARUCHE                         "/>
    <s v="VOIE COMMUNALE 4                "/>
    <s v="                                "/>
    <s v="FR"/>
    <s v="'21"/>
    <s v="'21320     "/>
    <s v="CREANCEY                        "/>
    <s v="BOURGUIBA CHEYMA                "/>
    <s v="42 RUE DU CHEMIN VERT           "/>
    <s v="                                "/>
    <s v="FR"/>
    <s v="'75"/>
    <s v="'75011     "/>
    <s v="PARIS"/>
  </r>
  <r>
    <x v="1"/>
    <x v="6"/>
    <n v="202606"/>
    <n v="51"/>
    <n v="1085442"/>
    <s v="'03814314  "/>
    <s v="'03814314  "/>
    <s v="CPC"/>
    <s v="'7543814314751091"/>
    <n v="20260601"/>
    <s v="E20260601123357"/>
    <s v="   "/>
    <n v="3.2"/>
    <s v="RS        "/>
    <n v="0"/>
    <s v="LARUCHE                         "/>
    <s v="VOIE COMMUNALE 4                "/>
    <s v="                                "/>
    <s v="FR"/>
    <s v="'21"/>
    <s v="'21320     "/>
    <s v="CREANCEY                        "/>
    <s v="BOURGUIBA CHEYMA                "/>
    <s v="42 RUE DU CHEMIN VERT           "/>
    <s v="                                "/>
    <s v="FR"/>
    <s v="'75"/>
    <s v="'75011     "/>
    <s v="PARIS"/>
  </r>
  <r>
    <x v="1"/>
    <x v="7"/>
    <n v="202606"/>
    <n v="51"/>
    <n v="1085442"/>
    <s v="'03814314  "/>
    <s v="'03814314  "/>
    <s v="ENV"/>
    <s v="'                "/>
    <n v="20260601"/>
    <s v="E20260601123358"/>
    <s v="J18"/>
    <n v="10"/>
    <s v="          "/>
    <n v="6.49"/>
    <s v="LARUCHE                         "/>
    <s v="VOIE COMMUNALE 4                "/>
    <s v="                                "/>
    <s v="FR"/>
    <s v="'21"/>
    <s v="'21320     "/>
    <s v="CREANCEY                        "/>
    <s v="CASSE LIONEL                    "/>
    <s v="12 AVENUE DE VERDUN             "/>
    <s v="                                "/>
    <s v="FR"/>
    <s v="'94"/>
    <s v="'94410     "/>
    <s v="SAINT MAURICE"/>
  </r>
  <r>
    <x v="1"/>
    <x v="7"/>
    <n v="202606"/>
    <n v="51"/>
    <n v="1085442"/>
    <s v="'03814314  "/>
    <s v="'03814314  "/>
    <s v="COL"/>
    <s v="'9443814314751175"/>
    <n v="20260601"/>
    <s v="E20260601123358"/>
    <s v="J18"/>
    <n v="5.3"/>
    <s v="          "/>
    <n v="0"/>
    <s v="LARUCHE                         "/>
    <s v="VOIE COMMUNALE 4                "/>
    <s v="                                "/>
    <s v="FR"/>
    <s v="'21"/>
    <s v="'21320     "/>
    <s v="CREANCEY                        "/>
    <s v="CASSE LIONEL                    "/>
    <s v="12 AVENUE DE VERDUN             "/>
    <s v="                                "/>
    <s v="FR"/>
    <s v="'94"/>
    <s v="'94410     "/>
    <s v="SAINT MAURICE"/>
  </r>
  <r>
    <x v="1"/>
    <x v="7"/>
    <n v="202606"/>
    <n v="51"/>
    <n v="1085442"/>
    <s v="'03814314  "/>
    <s v="'03814314  "/>
    <s v="CPC"/>
    <s v="'9443814314751175"/>
    <n v="20260601"/>
    <s v="E20260601123358"/>
    <s v="   "/>
    <n v="5.3"/>
    <s v="RS        "/>
    <n v="0"/>
    <s v="LARUCHE                         "/>
    <s v="VOIE COMMUNALE 4                "/>
    <s v="                                "/>
    <s v="FR"/>
    <s v="'21"/>
    <s v="'21320     "/>
    <s v="CREANCEY                        "/>
    <s v="CASSE LIONEL                    "/>
    <s v="12 AVENUE DE VERDUN             "/>
    <s v="                                "/>
    <s v="FR"/>
    <s v="'94"/>
    <s v="'94410     "/>
    <s v="SAINT MAURICE"/>
  </r>
  <r>
    <x v="1"/>
    <x v="7"/>
    <n v="202606"/>
    <n v="51"/>
    <n v="1085442"/>
    <s v="'03814314  "/>
    <s v="'03814314  "/>
    <s v="COL"/>
    <s v="'9443814314751187"/>
    <n v="20260601"/>
    <s v="E20260601123358"/>
    <s v="J18"/>
    <n v="4.7"/>
    <s v="          "/>
    <n v="0"/>
    <s v="LARUCHE                         "/>
    <s v="VOIE COMMUNALE 4                "/>
    <s v="                                "/>
    <s v="FR"/>
    <s v="'21"/>
    <s v="'21320     "/>
    <s v="CREANCEY                        "/>
    <s v="CASSE LIONEL                    "/>
    <s v="12 AVENUE DE VERDUN             "/>
    <s v="                                "/>
    <s v="FR"/>
    <s v="'94"/>
    <s v="'94410     "/>
    <s v="SAINT MAURICE"/>
  </r>
  <r>
    <x v="1"/>
    <x v="7"/>
    <n v="202606"/>
    <n v="51"/>
    <n v="1085442"/>
    <s v="'03814314  "/>
    <s v="'03814314  "/>
    <s v="CPC"/>
    <s v="'9443814314751187"/>
    <n v="20260601"/>
    <s v="E20260601123358"/>
    <s v="   "/>
    <n v="4.7"/>
    <s v="RS        "/>
    <n v="0"/>
    <s v="LARUCHE                         "/>
    <s v="VOIE COMMUNALE 4                "/>
    <s v="                                "/>
    <s v="FR"/>
    <s v="'21"/>
    <s v="'21320     "/>
    <s v="CREANCEY                        "/>
    <s v="CASSE LIONEL                    "/>
    <s v="12 AVENUE DE VERDUN             "/>
    <s v="                                "/>
    <s v="FR"/>
    <s v="'94"/>
    <s v="'94410     "/>
    <s v="SAINT MAURICE"/>
  </r>
  <r>
    <x v="1"/>
    <x v="7"/>
    <n v="202606"/>
    <n v="51"/>
    <n v="1085442"/>
    <s v="'03814314  "/>
    <s v="'03814314  "/>
    <s v="CPC"/>
    <s v="'9443814314751187"/>
    <n v="20260601"/>
    <s v="E20260601123358"/>
    <s v="   "/>
    <n v="4.7"/>
    <s v="TMC       "/>
    <n v="1"/>
    <s v="LARUCHE                         "/>
    <s v="VOIE COMMUNALE 4                "/>
    <s v="                                "/>
    <s v="FR"/>
    <s v="'21"/>
    <s v="'21320     "/>
    <s v="CREANCEY                        "/>
    <s v="CASSE LIONEL                    "/>
    <s v="12 AVENUE DE VERDUN             "/>
    <s v="                                "/>
    <s v="FR"/>
    <s v="'94"/>
    <s v="'94410     "/>
    <s v="SAINT MAURICE"/>
  </r>
  <r>
    <x v="1"/>
    <x v="8"/>
    <n v="202606"/>
    <n v="51"/>
    <n v="1085442"/>
    <s v="'03814314  "/>
    <s v="'03814314  "/>
    <s v="ENV"/>
    <s v="'                "/>
    <n v="20260601"/>
    <s v="E20260601123359"/>
    <s v="J18"/>
    <n v="6.8"/>
    <s v="          "/>
    <n v="5.71"/>
    <s v="LARUCHE                         "/>
    <s v="VOIE COMMUNALE 4                "/>
    <s v="                                "/>
    <s v="FR"/>
    <s v="'21"/>
    <s v="'21320     "/>
    <s v="CREANCEY                        "/>
    <s v="CHRISTOPHE DENNIEL              "/>
    <s v="87 GRANDE RUE                   "/>
    <s v="                                "/>
    <s v="FR"/>
    <s v="'25"/>
    <s v="'25000     "/>
    <s v="BESANCON"/>
  </r>
  <r>
    <x v="1"/>
    <x v="8"/>
    <n v="202606"/>
    <n v="51"/>
    <n v="1085442"/>
    <s v="'03814314  "/>
    <s v="'03814314  "/>
    <s v="COL"/>
    <s v="'2543814314751261"/>
    <n v="20260601"/>
    <s v="E20260601123359"/>
    <s v="J18"/>
    <n v="6.8"/>
    <s v="          "/>
    <n v="0"/>
    <s v="LARUCHE                         "/>
    <s v="VOIE COMMUNALE 4                "/>
    <s v="                                "/>
    <s v="FR"/>
    <s v="'21"/>
    <s v="'21320     "/>
    <s v="CREANCEY                        "/>
    <s v="CHRISTOPHE DENNIEL              "/>
    <s v="87 GRANDE RUE                   "/>
    <s v="                                "/>
    <s v="FR"/>
    <s v="'25"/>
    <s v="'25000     "/>
    <s v="BESANCON"/>
  </r>
  <r>
    <x v="1"/>
    <x v="8"/>
    <n v="202606"/>
    <n v="51"/>
    <n v="1085442"/>
    <s v="'03814314  "/>
    <s v="'03814314  "/>
    <s v="CPC"/>
    <s v="'2543814314751261"/>
    <n v="20260601"/>
    <s v="E20260601123359"/>
    <s v="   "/>
    <n v="6.8"/>
    <s v="RS        "/>
    <n v="0"/>
    <s v="LARUCHE                         "/>
    <s v="VOIE COMMUNALE 4                "/>
    <s v="                                "/>
    <s v="FR"/>
    <s v="'21"/>
    <s v="'21320     "/>
    <s v="CREANCEY                        "/>
    <s v="CHRISTOPHE DENNIEL              "/>
    <s v="87 GRANDE RUE                   "/>
    <s v="                                "/>
    <s v="FR"/>
    <s v="'25"/>
    <s v="'25000     "/>
    <s v="BESANCON"/>
  </r>
  <r>
    <x v="1"/>
    <x v="9"/>
    <n v="202606"/>
    <n v="51"/>
    <n v="1085442"/>
    <s v="'03814314  "/>
    <s v="'03814314  "/>
    <s v="ENV"/>
    <s v="'                "/>
    <n v="20260601"/>
    <s v="E20260601123361"/>
    <s v="J18"/>
    <n v="6.8"/>
    <s v="          "/>
    <n v="5.71"/>
    <s v="LARUCHE                         "/>
    <s v="VOIE COMMUNALE 4                "/>
    <s v="                                "/>
    <s v="FR"/>
    <s v="'21"/>
    <s v="'21320     "/>
    <s v="CREANCEY                        "/>
    <s v="DELABYE VIRGINIE                "/>
    <s v="14 RUE DES VERGEAUX             "/>
    <s v="                                "/>
    <s v="FR"/>
    <s v="'80"/>
    <s v="'80000     "/>
    <s v="AMIENS"/>
  </r>
  <r>
    <x v="1"/>
    <x v="9"/>
    <n v="202606"/>
    <n v="51"/>
    <n v="1085442"/>
    <s v="'03814314  "/>
    <s v="'03814314  "/>
    <s v="COL"/>
    <s v="'8043814314751285"/>
    <n v="20260601"/>
    <s v="E20260601123361"/>
    <s v="J18"/>
    <n v="6.8"/>
    <s v="          "/>
    <n v="0"/>
    <s v="LARUCHE                         "/>
    <s v="VOIE COMMUNALE 4                "/>
    <s v="                                "/>
    <s v="FR"/>
    <s v="'21"/>
    <s v="'21320     "/>
    <s v="CREANCEY                        "/>
    <s v="DELABYE VIRGINIE                "/>
    <s v="14 RUE DES VERGEAUX             "/>
    <s v="                                "/>
    <s v="FR"/>
    <s v="'80"/>
    <s v="'80000     "/>
    <s v="AMIENS"/>
  </r>
  <r>
    <x v="1"/>
    <x v="9"/>
    <n v="202606"/>
    <n v="51"/>
    <n v="1085442"/>
    <s v="'03814314  "/>
    <s v="'03814314  "/>
    <s v="CPC"/>
    <s v="'8043814314751285"/>
    <n v="20260601"/>
    <s v="E20260601123361"/>
    <s v="   "/>
    <n v="6.8"/>
    <s v="RS        "/>
    <n v="0"/>
    <s v="LARUCHE                         "/>
    <s v="VOIE COMMUNALE 4                "/>
    <s v="                                "/>
    <s v="FR"/>
    <s v="'21"/>
    <s v="'21320     "/>
    <s v="CREANCEY                        "/>
    <s v="DELABYE VIRGINIE                "/>
    <s v="14 RUE DES VERGEAUX             "/>
    <s v="                                "/>
    <s v="FR"/>
    <s v="'80"/>
    <s v="'80000     "/>
    <s v="AMIENS"/>
  </r>
  <r>
    <x v="1"/>
    <x v="10"/>
    <n v="202606"/>
    <n v="51"/>
    <n v="1085442"/>
    <s v="'03814314  "/>
    <s v="'03814314  "/>
    <s v="ENV"/>
    <s v="'                "/>
    <n v="20260601"/>
    <s v="E20260601123362"/>
    <s v="J18"/>
    <n v="2.9"/>
    <s v="          "/>
    <n v="4.67"/>
    <s v="LARUCHE                         "/>
    <s v="VOIE COMMUNALE 4                "/>
    <s v="                                "/>
    <s v="FR"/>
    <s v="'21"/>
    <s v="'21320     "/>
    <s v="CREANCEY                        "/>
    <s v="DELFORGE STEPHANIE              "/>
    <s v="43 RUE SIGORGNE                 "/>
    <s v="                                "/>
    <s v="FR"/>
    <s v="'71"/>
    <s v="'71000     "/>
    <s v="MACON"/>
  </r>
  <r>
    <x v="1"/>
    <x v="10"/>
    <n v="202606"/>
    <n v="51"/>
    <n v="1085442"/>
    <s v="'03814314  "/>
    <s v="'03814314  "/>
    <s v="COL"/>
    <s v="'7143814314751103"/>
    <n v="20260601"/>
    <s v="E20260601123362"/>
    <s v="J18"/>
    <n v="2.9"/>
    <s v="          "/>
    <n v="0"/>
    <s v="LARUCHE                         "/>
    <s v="VOIE COMMUNALE 4                "/>
    <s v="                                "/>
    <s v="FR"/>
    <s v="'21"/>
    <s v="'21320     "/>
    <s v="CREANCEY                        "/>
    <s v="DELFORGE STEPHANIE              "/>
    <s v="43 RUE SIGORGNE                 "/>
    <s v="                                "/>
    <s v="FR"/>
    <s v="'71"/>
    <s v="'71000     "/>
    <s v="MACON"/>
  </r>
  <r>
    <x v="1"/>
    <x v="10"/>
    <n v="202606"/>
    <n v="51"/>
    <n v="1085442"/>
    <s v="'03814314  "/>
    <s v="'03814314  "/>
    <s v="CPC"/>
    <s v="'7143814314751103"/>
    <n v="20260601"/>
    <s v="E20260601123362"/>
    <s v="   "/>
    <n v="2.9"/>
    <s v="RS        "/>
    <n v="0"/>
    <s v="LARUCHE                         "/>
    <s v="VOIE COMMUNALE 4                "/>
    <s v="                                "/>
    <s v="FR"/>
    <s v="'21"/>
    <s v="'21320     "/>
    <s v="CREANCEY                        "/>
    <s v="DELFORGE STEPHANIE              "/>
    <s v="43 RUE SIGORGNE                 "/>
    <s v="                                "/>
    <s v="FR"/>
    <s v="'71"/>
    <s v="'71000     "/>
    <s v="MACON"/>
  </r>
  <r>
    <x v="1"/>
    <x v="11"/>
    <n v="202606"/>
    <n v="51"/>
    <n v="1085442"/>
    <s v="'03814314  "/>
    <s v="'03814314  "/>
    <s v="ENV"/>
    <s v="'                "/>
    <n v="20260601"/>
    <s v="E20260601123364"/>
    <s v="J18"/>
    <n v="2.9"/>
    <s v="          "/>
    <n v="4.67"/>
    <s v="LARUCHE                         "/>
    <s v="VOIE COMMUNALE 4                "/>
    <s v="                                "/>
    <s v="FR"/>
    <s v="'21"/>
    <s v="'21320     "/>
    <s v="CREANCEY                        "/>
    <s v="GUBERT PAULINE                  "/>
    <s v="7 RUE DES TROENES               "/>
    <s v="                                "/>
    <s v="FR"/>
    <s v="'63"/>
    <s v="'63500     "/>
    <s v="ISSOIRE"/>
  </r>
  <r>
    <x v="1"/>
    <x v="11"/>
    <n v="202606"/>
    <n v="51"/>
    <n v="1085442"/>
    <s v="'03814314  "/>
    <s v="'03814314  "/>
    <s v="COL"/>
    <s v="'6343814314751230"/>
    <n v="20260601"/>
    <s v="E20260601123364"/>
    <s v="J18"/>
    <n v="2.9"/>
    <s v="          "/>
    <n v="0"/>
    <s v="LARUCHE                         "/>
    <s v="VOIE COMMUNALE 4                "/>
    <s v="                                "/>
    <s v="FR"/>
    <s v="'21"/>
    <s v="'21320     "/>
    <s v="CREANCEY                        "/>
    <s v="GUBERT PAULINE                  "/>
    <s v="7 RUE DES TROENES               "/>
    <s v="                                "/>
    <s v="FR"/>
    <s v="'63"/>
    <s v="'63500     "/>
    <s v="ISSOIRE"/>
  </r>
  <r>
    <x v="1"/>
    <x v="11"/>
    <n v="202606"/>
    <n v="51"/>
    <n v="1085442"/>
    <s v="'03814314  "/>
    <s v="'03814314  "/>
    <s v="CPC"/>
    <s v="'6343814314751230"/>
    <n v="20260601"/>
    <s v="E20260601123364"/>
    <s v="   "/>
    <n v="2.9"/>
    <s v="RS        "/>
    <n v="0"/>
    <s v="LARUCHE                         "/>
    <s v="VOIE COMMUNALE 4                "/>
    <s v="                                "/>
    <s v="FR"/>
    <s v="'21"/>
    <s v="'21320     "/>
    <s v="CREANCEY                        "/>
    <s v="GUBERT PAULINE                  "/>
    <s v="7 RUE DES TROENES               "/>
    <s v="                                "/>
    <s v="FR"/>
    <s v="'63"/>
    <s v="'63500     "/>
    <s v="ISSOIRE"/>
  </r>
  <r>
    <x v="1"/>
    <x v="12"/>
    <n v="202606"/>
    <n v="51"/>
    <n v="1085442"/>
    <s v="'03814314  "/>
    <s v="'03814314  "/>
    <s v="ENV"/>
    <s v="'                "/>
    <n v="20260601"/>
    <s v="E20260601123366"/>
    <s v="J18"/>
    <n v="3.6"/>
    <s v="          "/>
    <n v="4.93"/>
    <s v="LARUCHE                         "/>
    <s v="VOIE COMMUNALE 4                "/>
    <s v="                                "/>
    <s v="FR"/>
    <s v="'21"/>
    <s v="'21320     "/>
    <s v="CREANCEY                        "/>
    <s v="KEREBEL MARIANNE                "/>
    <s v="57 RUE DE LA JONQUIERE          "/>
    <s v="                                "/>
    <s v="FR"/>
    <s v="'75"/>
    <s v="'75017     "/>
    <s v="PARIS"/>
  </r>
  <r>
    <x v="1"/>
    <x v="12"/>
    <n v="202606"/>
    <n v="51"/>
    <n v="1085442"/>
    <s v="'03814314  "/>
    <s v="'03814314  "/>
    <s v="COL"/>
    <s v="'7543814314751190"/>
    <n v="20260601"/>
    <s v="E20260601123366"/>
    <s v="J18"/>
    <n v="3.6"/>
    <s v="          "/>
    <n v="0"/>
    <s v="LARUCHE                         "/>
    <s v="VOIE COMMUNALE 4                "/>
    <s v="                                "/>
    <s v="FR"/>
    <s v="'21"/>
    <s v="'21320     "/>
    <s v="CREANCEY                        "/>
    <s v="KEREBEL MARIANNE                "/>
    <s v="57 RUE DE LA JONQUIERE          "/>
    <s v="                                "/>
    <s v="FR"/>
    <s v="'75"/>
    <s v="'75017     "/>
    <s v="PARIS"/>
  </r>
  <r>
    <x v="1"/>
    <x v="12"/>
    <n v="202606"/>
    <n v="51"/>
    <n v="1085442"/>
    <s v="'03814314  "/>
    <s v="'03814314  "/>
    <s v="CPC"/>
    <s v="'7543814314751190"/>
    <n v="20260601"/>
    <s v="E20260601123366"/>
    <s v="   "/>
    <n v="3.6"/>
    <s v="RS        "/>
    <n v="0"/>
    <s v="LARUCHE                         "/>
    <s v="VOIE COMMUNALE 4                "/>
    <s v="                                "/>
    <s v="FR"/>
    <s v="'21"/>
    <s v="'21320     "/>
    <s v="CREANCEY                        "/>
    <s v="KEREBEL MARIANNE                "/>
    <s v="57 RUE DE LA JONQUIERE          "/>
    <s v="                                "/>
    <s v="FR"/>
    <s v="'75"/>
    <s v="'75017     "/>
    <s v="PARIS"/>
  </r>
  <r>
    <x v="1"/>
    <x v="13"/>
    <n v="202606"/>
    <n v="51"/>
    <n v="1085442"/>
    <s v="'03814314  "/>
    <s v="'03814314  "/>
    <s v="ENV"/>
    <s v="'                "/>
    <n v="20260601"/>
    <s v="E20260601123367"/>
    <s v="J18"/>
    <n v="3.01"/>
    <s v="          "/>
    <n v="4.93"/>
    <s v="LARUCHE                         "/>
    <s v="VOIE COMMUNALE 4                "/>
    <s v="                                "/>
    <s v="FR"/>
    <s v="'21"/>
    <s v="'21320     "/>
    <s v="CREANCEY                        "/>
    <s v="LE DANTEC DELPHINE              "/>
    <s v="1, RUE GRETRY                   "/>
    <s v="                                "/>
    <s v="FR"/>
    <s v="'44"/>
    <s v="'44000     "/>
    <s v="NANTES"/>
  </r>
  <r>
    <x v="1"/>
    <x v="13"/>
    <n v="202606"/>
    <n v="51"/>
    <n v="1085442"/>
    <s v="'03814314  "/>
    <s v="'03814314  "/>
    <s v="COL"/>
    <s v="'4443814314751220"/>
    <n v="20260601"/>
    <s v="E20260601123367"/>
    <s v="J18"/>
    <n v="3.01"/>
    <s v="          "/>
    <n v="0"/>
    <s v="LARUCHE                         "/>
    <s v="VOIE COMMUNALE 4                "/>
    <s v="                                "/>
    <s v="FR"/>
    <s v="'21"/>
    <s v="'21320     "/>
    <s v="CREANCEY                        "/>
    <s v="LE DANTEC DELPHINE              "/>
    <s v="1, RUE GRETRY                   "/>
    <s v="                                "/>
    <s v="FR"/>
    <s v="'44"/>
    <s v="'44000     "/>
    <s v="NANTES"/>
  </r>
  <r>
    <x v="1"/>
    <x v="13"/>
    <n v="202606"/>
    <n v="51"/>
    <n v="1085442"/>
    <s v="'03814314  "/>
    <s v="'03814314  "/>
    <s v="CPC"/>
    <s v="'4443814314751220"/>
    <n v="20260601"/>
    <s v="E20260601123367"/>
    <s v="   "/>
    <n v="3.01"/>
    <s v="RS        "/>
    <n v="0"/>
    <s v="LARUCHE                         "/>
    <s v="VOIE COMMUNALE 4                "/>
    <s v="                                "/>
    <s v="FR"/>
    <s v="'21"/>
    <s v="'21320     "/>
    <s v="CREANCEY                        "/>
    <s v="LE DANTEC DELPHINE              "/>
    <s v="1, RUE GRETRY                   "/>
    <s v="                                "/>
    <s v="FR"/>
    <s v="'44"/>
    <s v="'44000     "/>
    <s v="NANTES"/>
  </r>
  <r>
    <x v="1"/>
    <x v="14"/>
    <n v="202606"/>
    <n v="51"/>
    <n v="1085442"/>
    <s v="'03814314  "/>
    <s v="'03814314  "/>
    <s v="ENV"/>
    <s v="'                "/>
    <n v="20260601"/>
    <s v="E20260601123369"/>
    <s v="J18"/>
    <n v="1.6"/>
    <s v="          "/>
    <n v="4.41"/>
    <s v="LARUCHE                         "/>
    <s v="VOIE COMMUNALE 4                "/>
    <s v="                                "/>
    <s v="FR"/>
    <s v="'21"/>
    <s v="'21320     "/>
    <s v="CREANCEY                        "/>
    <s v="MARTIN FLORIANE                 "/>
    <s v="11 PLACE DU SERRE               "/>
    <s v="                                "/>
    <s v="FR"/>
    <s v="'04"/>
    <s v="'04870     "/>
    <s v="SAINT-MICHEL-L'OBSERVATOIRE"/>
  </r>
  <r>
    <x v="1"/>
    <x v="14"/>
    <n v="202606"/>
    <n v="51"/>
    <n v="1085442"/>
    <s v="'03814314  "/>
    <s v="'03814314  "/>
    <s v="COL"/>
    <s v="'0443814314751303"/>
    <n v="20260601"/>
    <s v="E20260601123369"/>
    <s v="J18"/>
    <n v="1.6"/>
    <s v="          "/>
    <n v="0"/>
    <s v="LARUCHE                         "/>
    <s v="VOIE COMMUNALE 4                "/>
    <s v="                                "/>
    <s v="FR"/>
    <s v="'21"/>
    <s v="'21320     "/>
    <s v="CREANCEY                        "/>
    <s v="MARTIN FLORIANE                 "/>
    <s v="11 PLACE DU SERRE               "/>
    <s v="                                "/>
    <s v="FR"/>
    <s v="'04"/>
    <s v="'04870     "/>
    <s v="SAINT-MICHEL-L'OBSERVATOIRE"/>
  </r>
  <r>
    <x v="1"/>
    <x v="14"/>
    <n v="202606"/>
    <n v="51"/>
    <n v="1085442"/>
    <s v="'03814314  "/>
    <s v="'03814314  "/>
    <s v="CPC"/>
    <s v="'0443814314751303"/>
    <n v="20260601"/>
    <s v="E20260601123369"/>
    <s v="   "/>
    <n v="1.6"/>
    <s v="RS        "/>
    <n v="0"/>
    <s v="LARUCHE                         "/>
    <s v="VOIE COMMUNALE 4                "/>
    <s v="                                "/>
    <s v="FR"/>
    <s v="'21"/>
    <s v="'21320     "/>
    <s v="CREANCEY                        "/>
    <s v="MARTIN FLORIANE                 "/>
    <s v="11 PLACE DU SERRE               "/>
    <s v="                                "/>
    <s v="FR"/>
    <s v="'04"/>
    <s v="'04870     "/>
    <s v="SAINT-MICHEL-L'OBSERVATOIRE"/>
  </r>
  <r>
    <x v="1"/>
    <x v="15"/>
    <n v="202606"/>
    <n v="51"/>
    <n v="1085442"/>
    <s v="'03814314  "/>
    <s v="'03814314  "/>
    <s v="ENV"/>
    <s v="'                "/>
    <n v="20260601"/>
    <s v="E20260601123370"/>
    <s v="J18"/>
    <n v="0.5"/>
    <s v="          "/>
    <n v="4.1500000000000004"/>
    <s v="LARUCHE                         "/>
    <s v="VOIE COMMUNALE 4                "/>
    <s v="                                "/>
    <s v="FR"/>
    <s v="'21"/>
    <s v="'21320     "/>
    <s v="CREANCEY                        "/>
    <s v="NONNOT-CAPRON FLORENCE          "/>
    <s v="25/31 RUE PRADIER               "/>
    <s v="ESC.F-CAPRON                    "/>
    <s v="FR"/>
    <s v="'75"/>
    <s v="'75019     "/>
    <s v="PARIS"/>
  </r>
  <r>
    <x v="1"/>
    <x v="15"/>
    <n v="202606"/>
    <n v="51"/>
    <n v="1085442"/>
    <s v="'03814314  "/>
    <s v="'03814314  "/>
    <s v="COL"/>
    <s v="'7543814314751321"/>
    <n v="20260601"/>
    <s v="E20260601123370"/>
    <s v="J18"/>
    <n v="0.5"/>
    <s v="          "/>
    <n v="0"/>
    <s v="LARUCHE                         "/>
    <s v="VOIE COMMUNALE 4                "/>
    <s v="                                "/>
    <s v="FR"/>
    <s v="'21"/>
    <s v="'21320     "/>
    <s v="CREANCEY                        "/>
    <s v="NONNOT-CAPRON FLORENCE          "/>
    <s v="25/31 RUE PRADIER               "/>
    <s v="ESC.F-CAPRON                    "/>
    <s v="FR"/>
    <s v="'75"/>
    <s v="'75019     "/>
    <s v="PARIS"/>
  </r>
  <r>
    <x v="1"/>
    <x v="15"/>
    <n v="202606"/>
    <n v="51"/>
    <n v="1085442"/>
    <s v="'03814314  "/>
    <s v="'03814314  "/>
    <s v="CPC"/>
    <s v="'7543814314751321"/>
    <n v="20260601"/>
    <s v="E20260601123370"/>
    <s v="   "/>
    <n v="0.5"/>
    <s v="RS        "/>
    <n v="0"/>
    <s v="LARUCHE                         "/>
    <s v="VOIE COMMUNALE 4                "/>
    <s v="                                "/>
    <s v="FR"/>
    <s v="'21"/>
    <s v="'21320     "/>
    <s v="CREANCEY                        "/>
    <s v="NONNOT-CAPRON FLORENCE          "/>
    <s v="25/31 RUE PRADIER               "/>
    <s v="ESC.F-CAPRON                    "/>
    <s v="FR"/>
    <s v="'75"/>
    <s v="'75019     "/>
    <s v="PARIS"/>
  </r>
  <r>
    <x v="1"/>
    <x v="16"/>
    <n v="202606"/>
    <n v="51"/>
    <n v="1085442"/>
    <s v="'03814314  "/>
    <s v="'03814314  "/>
    <s v="ENV"/>
    <s v="'                "/>
    <n v="20260601"/>
    <s v="E20260601123371"/>
    <s v="J18"/>
    <n v="6.01"/>
    <s v="          "/>
    <n v="5.71"/>
    <s v="LARUCHE                         "/>
    <s v="VOIE COMMUNALE 4                "/>
    <s v="                                "/>
    <s v="FR"/>
    <s v="'21"/>
    <s v="'21320     "/>
    <s v="CREANCEY                        "/>
    <s v="POUSSON FRANCOIS                "/>
    <s v="6 RUE DE LA BOURSE              "/>
    <s v="                                "/>
    <s v="FR"/>
    <s v="'31"/>
    <s v="'31000     "/>
    <s v="TOULOUSE"/>
  </r>
  <r>
    <x v="1"/>
    <x v="16"/>
    <n v="202606"/>
    <n v="51"/>
    <n v="1085442"/>
    <s v="'03814314  "/>
    <s v="'03814314  "/>
    <s v="COL"/>
    <s v="'3143814314751245"/>
    <n v="20260601"/>
    <s v="E20260601123371"/>
    <s v="J18"/>
    <n v="6.01"/>
    <s v="          "/>
    <n v="0"/>
    <s v="LARUCHE                         "/>
    <s v="VOIE COMMUNALE 4                "/>
    <s v="                                "/>
    <s v="FR"/>
    <s v="'21"/>
    <s v="'21320     "/>
    <s v="CREANCEY                        "/>
    <s v="POUSSON FRANCOIS                "/>
    <s v="6 RUE DE LA BOURSE              "/>
    <s v="                                "/>
    <s v="FR"/>
    <s v="'31"/>
    <s v="'31000     "/>
    <s v="TOULOUSE"/>
  </r>
  <r>
    <x v="1"/>
    <x v="16"/>
    <n v="202606"/>
    <n v="51"/>
    <n v="1085442"/>
    <s v="'03814314  "/>
    <s v="'03814314  "/>
    <s v="CPC"/>
    <s v="'3143814314751245"/>
    <n v="20260601"/>
    <s v="E20260601123371"/>
    <s v="   "/>
    <n v="6.01"/>
    <s v="RS        "/>
    <n v="0"/>
    <s v="LARUCHE                         "/>
    <s v="VOIE COMMUNALE 4                "/>
    <s v="                                "/>
    <s v="FR"/>
    <s v="'21"/>
    <s v="'21320     "/>
    <s v="CREANCEY                        "/>
    <s v="POUSSON FRANCOIS                "/>
    <s v="6 RUE DE LA BOURSE              "/>
    <s v="                                "/>
    <s v="FR"/>
    <s v="'31"/>
    <s v="'31000     "/>
    <s v="TOULOUSE"/>
  </r>
  <r>
    <x v="1"/>
    <x v="17"/>
    <n v="202606"/>
    <n v="51"/>
    <n v="1085442"/>
    <s v="'03814314  "/>
    <s v="'03814314  "/>
    <s v="ENV"/>
    <s v="'                "/>
    <n v="20260601"/>
    <s v="E20260601123373"/>
    <s v="J18"/>
    <n v="3.01"/>
    <s v="          "/>
    <n v="4.93"/>
    <s v="LARUCHE                         "/>
    <s v="VOIE COMMUNALE 4                "/>
    <s v="                                "/>
    <s v="FR"/>
    <s v="'21"/>
    <s v="'21320     "/>
    <s v="CREANCEY                        "/>
    <s v="RENOUX MARINA                   "/>
    <s v="92 RUE GRANDE                   "/>
    <s v="                                "/>
    <s v="FR"/>
    <s v="'36"/>
    <s v="'36000     "/>
    <s v="CHATEAUROUX"/>
  </r>
  <r>
    <x v="1"/>
    <x v="17"/>
    <n v="202606"/>
    <n v="51"/>
    <n v="1085442"/>
    <s v="'03814314  "/>
    <s v="'03814314  "/>
    <s v="COL"/>
    <s v="'3643814314751275"/>
    <n v="20260601"/>
    <s v="E20260601123373"/>
    <s v="J18"/>
    <n v="3.01"/>
    <s v="          "/>
    <n v="0"/>
    <s v="LARUCHE                         "/>
    <s v="VOIE COMMUNALE 4                "/>
    <s v="                                "/>
    <s v="FR"/>
    <s v="'21"/>
    <s v="'21320     "/>
    <s v="CREANCEY                        "/>
    <s v="RENOUX MARINA                   "/>
    <s v="92 RUE GRANDE                   "/>
    <s v="                                "/>
    <s v="FR"/>
    <s v="'36"/>
    <s v="'36000     "/>
    <s v="CHATEAUROUX"/>
  </r>
  <r>
    <x v="1"/>
    <x v="17"/>
    <n v="202606"/>
    <n v="51"/>
    <n v="1085442"/>
    <s v="'03814314  "/>
    <s v="'03814314  "/>
    <s v="CPC"/>
    <s v="'3643814314751275"/>
    <n v="20260601"/>
    <s v="E20260601123373"/>
    <s v="   "/>
    <n v="3.01"/>
    <s v="RS        "/>
    <n v="0"/>
    <s v="LARUCHE                         "/>
    <s v="VOIE COMMUNALE 4                "/>
    <s v="                                "/>
    <s v="FR"/>
    <s v="'21"/>
    <s v="'21320     "/>
    <s v="CREANCEY                        "/>
    <s v="RENOUX MARINA                   "/>
    <s v="92 RUE GRANDE                   "/>
    <s v="                                "/>
    <s v="FR"/>
    <s v="'36"/>
    <s v="'36000     "/>
    <s v="CHATEAUROUX"/>
  </r>
  <r>
    <x v="1"/>
    <x v="18"/>
    <n v="202606"/>
    <n v="51"/>
    <n v="1085442"/>
    <s v="'03814314  "/>
    <s v="'03814314  "/>
    <s v="ENV"/>
    <s v="'                "/>
    <n v="20260601"/>
    <s v="E20260601123374"/>
    <s v="J18"/>
    <n v="3.5"/>
    <s v="          "/>
    <n v="4.93"/>
    <s v="LARUCHE                         "/>
    <s v="VOIE COMMUNALE 4                "/>
    <s v="                                "/>
    <s v="FR"/>
    <s v="'21"/>
    <s v="'21320     "/>
    <s v="CREANCEY                        "/>
    <s v="ROSSI MILENA                    "/>
    <s v="56 TURBIGO                      "/>
    <s v="                                "/>
    <s v="FR"/>
    <s v="'75"/>
    <s v="'75003     "/>
    <s v="PARIS"/>
  </r>
  <r>
    <x v="1"/>
    <x v="18"/>
    <n v="202606"/>
    <n v="51"/>
    <n v="1085442"/>
    <s v="'03814314  "/>
    <s v="'03814314  "/>
    <s v="COL"/>
    <s v="'7543814314751298"/>
    <n v="20260601"/>
    <s v="E20260601123374"/>
    <s v="J18"/>
    <n v="3.5"/>
    <s v="          "/>
    <n v="0"/>
    <s v="LARUCHE                         "/>
    <s v="VOIE COMMUNALE 4                "/>
    <s v="                                "/>
    <s v="FR"/>
    <s v="'21"/>
    <s v="'21320     "/>
    <s v="CREANCEY                        "/>
    <s v="ROSSI MILENA                    "/>
    <s v="56 TURBIGO                      "/>
    <s v="                                "/>
    <s v="FR"/>
    <s v="'75"/>
    <s v="'75003     "/>
    <s v="PARIS"/>
  </r>
  <r>
    <x v="1"/>
    <x v="18"/>
    <n v="202606"/>
    <n v="51"/>
    <n v="1085442"/>
    <s v="'03814314  "/>
    <s v="'03814314  "/>
    <s v="CPC"/>
    <s v="'7543814314751298"/>
    <n v="20260601"/>
    <s v="E20260601123374"/>
    <s v="   "/>
    <n v="3.5"/>
    <s v="RS        "/>
    <n v="0"/>
    <s v="LARUCHE                         "/>
    <s v="VOIE COMMUNALE 4                "/>
    <s v="                                "/>
    <s v="FR"/>
    <s v="'21"/>
    <s v="'21320     "/>
    <s v="CREANCEY                        "/>
    <s v="ROSSI MILENA                    "/>
    <s v="56 TURBIGO                      "/>
    <s v="                                "/>
    <s v="FR"/>
    <s v="'75"/>
    <s v="'75003     "/>
    <s v="PARIS"/>
  </r>
  <r>
    <x v="1"/>
    <x v="19"/>
    <n v="202606"/>
    <n v="51"/>
    <n v="1085442"/>
    <s v="'03814314  "/>
    <s v="'03814314  "/>
    <s v="ENV"/>
    <s v="'                "/>
    <n v="20260601"/>
    <s v="E20260601123375"/>
    <s v="J18"/>
    <n v="6.01"/>
    <s v="          "/>
    <n v="5.71"/>
    <s v="LARUCHE                         "/>
    <s v="VOIE COMMUNALE 4                "/>
    <s v="                                "/>
    <s v="FR"/>
    <s v="'21"/>
    <s v="'21320     "/>
    <s v="CREANCEY                        "/>
    <s v="VERGNE ROD                      "/>
    <s v="GALERIE CHATELET                "/>
    <s v="                                "/>
    <s v="FR"/>
    <s v="'45"/>
    <s v="'45000     "/>
    <s v="ORLEANS"/>
  </r>
  <r>
    <x v="1"/>
    <x v="19"/>
    <n v="202606"/>
    <n v="51"/>
    <n v="1085442"/>
    <s v="'03814314  "/>
    <s v="'03814314  "/>
    <s v="COL"/>
    <s v="'4543814314751215"/>
    <n v="20260601"/>
    <s v="E20260601123375"/>
    <s v="J18"/>
    <n v="6.01"/>
    <s v="          "/>
    <n v="0"/>
    <s v="LARUCHE                         "/>
    <s v="VOIE COMMUNALE 4                "/>
    <s v="                                "/>
    <s v="FR"/>
    <s v="'21"/>
    <s v="'21320     "/>
    <s v="CREANCEY                        "/>
    <s v="VERGNE ROD                      "/>
    <s v="GALERIE CHATELET                "/>
    <s v="                                "/>
    <s v="FR"/>
    <s v="'45"/>
    <s v="'45000     "/>
    <s v="ORLEANS"/>
  </r>
  <r>
    <x v="1"/>
    <x v="19"/>
    <n v="202606"/>
    <n v="51"/>
    <n v="1085442"/>
    <s v="'03814314  "/>
    <s v="'03814314  "/>
    <s v="CPC"/>
    <s v="'4543814314751215"/>
    <n v="20260601"/>
    <s v="E20260601123375"/>
    <s v="   "/>
    <n v="6.01"/>
    <s v="RS        "/>
    <n v="0"/>
    <s v="LARUCHE                         "/>
    <s v="VOIE COMMUNALE 4                "/>
    <s v="                                "/>
    <s v="FR"/>
    <s v="'21"/>
    <s v="'21320     "/>
    <s v="CREANCEY                        "/>
    <s v="VERGNE ROD                      "/>
    <s v="GALERIE CHATELET                "/>
    <s v="                                "/>
    <s v="FR"/>
    <s v="'45"/>
    <s v="'45000     "/>
    <s v="ORLEANS"/>
  </r>
  <r>
    <x v="1"/>
    <x v="20"/>
    <n v="202606"/>
    <n v="51"/>
    <n v="1085442"/>
    <s v="'03814314  "/>
    <s v="'03814314  "/>
    <s v="ENV"/>
    <s v="'                "/>
    <n v="20260601"/>
    <s v="E20260601208626"/>
    <s v="J18"/>
    <n v="3.2"/>
    <s v="          "/>
    <n v="4.93"/>
    <s v="LARUCHE                         "/>
    <s v="VOIE COMMUNALE 4                "/>
    <s v="                                "/>
    <s v="FR"/>
    <s v="'21"/>
    <s v="'21320     "/>
    <s v="CREANCEY                        "/>
    <s v="COUGNAUD MARINE                 "/>
    <s v="8 RUE THIERS, COSY CAUSETTE SARL"/>
    <s v="DECOU                           "/>
    <s v="FR"/>
    <s v="'85"/>
    <s v="'85000     "/>
    <s v="LA ROCHE SUR YON"/>
  </r>
  <r>
    <x v="1"/>
    <x v="20"/>
    <n v="202606"/>
    <n v="51"/>
    <n v="1085442"/>
    <s v="'03814314  "/>
    <s v="'03814314  "/>
    <s v="COL"/>
    <s v="'8543814314751258"/>
    <n v="20260601"/>
    <s v="E20260601208626"/>
    <s v="J18"/>
    <n v="3.2"/>
    <s v="          "/>
    <n v="0"/>
    <s v="LARUCHE                         "/>
    <s v="VOIE COMMUNALE 4                "/>
    <s v="                                "/>
    <s v="FR"/>
    <s v="'21"/>
    <s v="'21320     "/>
    <s v="CREANCEY                        "/>
    <s v="COUGNAUD MARINE                 "/>
    <s v="8 RUE THIERS, COSY CAUSETTE SARL"/>
    <s v="DECOU                           "/>
    <s v="FR"/>
    <s v="'85"/>
    <s v="'85000     "/>
    <s v="LA ROCHE SUR YON"/>
  </r>
  <r>
    <x v="1"/>
    <x v="20"/>
    <n v="202606"/>
    <n v="51"/>
    <n v="1085442"/>
    <s v="'03814314  "/>
    <s v="'03814314  "/>
    <s v="CPC"/>
    <s v="'8543814314751258"/>
    <n v="20260601"/>
    <s v="E20260601208626"/>
    <s v="   "/>
    <n v="3.2"/>
    <s v="RS        "/>
    <n v="0"/>
    <s v="LARUCHE                         "/>
    <s v="VOIE COMMUNALE 4                "/>
    <s v="                                "/>
    <s v="FR"/>
    <s v="'21"/>
    <s v="'21320     "/>
    <s v="CREANCEY                        "/>
    <s v="COUGNAUD MARINE                 "/>
    <s v="8 RUE THIERS, COSY CAUSETTE SARL"/>
    <s v="DECOU                           "/>
    <s v="FR"/>
    <s v="'85"/>
    <s v="'85000     "/>
    <s v="LA ROCHE SUR YON"/>
  </r>
  <r>
    <x v="1"/>
    <x v="21"/>
    <n v="202606"/>
    <n v="51"/>
    <n v="1085442"/>
    <s v="'03814314  "/>
    <s v="'03814314  "/>
    <s v="ENV"/>
    <s v="'                "/>
    <n v="20260601"/>
    <s v="E20260601208627"/>
    <s v="J18"/>
    <n v="3.01"/>
    <s v="          "/>
    <n v="4.93"/>
    <s v="LARUCHE                         "/>
    <s v="VOIE COMMUNALE 4                "/>
    <s v="                                "/>
    <s v="FR"/>
    <s v="'21"/>
    <s v="'21320     "/>
    <s v="CREANCEY                        "/>
    <s v="GASTINEAU ALEXANDRE             "/>
    <s v="87 RUE JOSEPH VERNET            "/>
    <s v="                                "/>
    <s v="FR"/>
    <s v="'84"/>
    <s v="'84000     "/>
    <s v="AVIGNON"/>
  </r>
  <r>
    <x v="1"/>
    <x v="21"/>
    <n v="202606"/>
    <n v="51"/>
    <n v="1085442"/>
    <s v="'03814314  "/>
    <s v="'03814314  "/>
    <s v="COL"/>
    <s v="'8443814314751117"/>
    <n v="20260601"/>
    <s v="E20260601208627"/>
    <s v="J18"/>
    <n v="3.01"/>
    <s v="          "/>
    <n v="0"/>
    <s v="LARUCHE                         "/>
    <s v="VOIE COMMUNALE 4                "/>
    <s v="                                "/>
    <s v="FR"/>
    <s v="'21"/>
    <s v="'21320     "/>
    <s v="CREANCEY                        "/>
    <s v="GASTINEAU ALEXANDRE             "/>
    <s v="87 RUE JOSEPH VERNET            "/>
    <s v="                                "/>
    <s v="FR"/>
    <s v="'84"/>
    <s v="'84000     "/>
    <s v="AVIGNON"/>
  </r>
  <r>
    <x v="1"/>
    <x v="21"/>
    <n v="202606"/>
    <n v="51"/>
    <n v="1085442"/>
    <s v="'03814314  "/>
    <s v="'03814314  "/>
    <s v="CPC"/>
    <s v="'8443814314751117"/>
    <n v="20260601"/>
    <s v="E20260601208627"/>
    <s v="   "/>
    <n v="3.01"/>
    <s v="RS        "/>
    <n v="0"/>
    <s v="LARUCHE                         "/>
    <s v="VOIE COMMUNALE 4                "/>
    <s v="                                "/>
    <s v="FR"/>
    <s v="'21"/>
    <s v="'21320     "/>
    <s v="CREANCEY                        "/>
    <s v="GASTINEAU ALEXANDRE             "/>
    <s v="87 RUE JOSEPH VERNET            "/>
    <s v="                                "/>
    <s v="FR"/>
    <s v="'84"/>
    <s v="'84000     "/>
    <s v="AVIGNON"/>
  </r>
  <r>
    <x v="1"/>
    <x v="22"/>
    <n v="202606"/>
    <n v="51"/>
    <n v="1085442"/>
    <s v="'03814314  "/>
    <s v="'03814314  "/>
    <s v="ENV"/>
    <s v="'                "/>
    <n v="20260601"/>
    <s v="E20260601208628"/>
    <s v="J18"/>
    <n v="0.5"/>
    <s v="          "/>
    <n v="4.1500000000000004"/>
    <s v="LARUCHE                         "/>
    <s v="VOIE COMMUNALE 4                "/>
    <s v="                                "/>
    <s v="FR"/>
    <s v="'21"/>
    <s v="'21320     "/>
    <s v="CREANCEY                        "/>
    <s v="JOURDANT ANNE                   "/>
    <s v="1 IMPASSE DES OLIVIERS          "/>
    <s v="                                "/>
    <s v="FR"/>
    <s v="'32"/>
    <s v="'32600     "/>
    <s v="RAZENGUES"/>
  </r>
  <r>
    <x v="1"/>
    <x v="22"/>
    <n v="202606"/>
    <n v="51"/>
    <n v="1085442"/>
    <s v="'03814314  "/>
    <s v="'03814314  "/>
    <s v="COL"/>
    <s v="'3243814314751311"/>
    <n v="20260601"/>
    <s v="E20260601208628"/>
    <s v="J18"/>
    <n v="0.5"/>
    <s v="          "/>
    <n v="0"/>
    <s v="LARUCHE                         "/>
    <s v="VOIE COMMUNALE 4                "/>
    <s v="                                "/>
    <s v="FR"/>
    <s v="'21"/>
    <s v="'21320     "/>
    <s v="CREANCEY                        "/>
    <s v="JOURDANT ANNE                   "/>
    <s v="1 IMPASSE DES OLIVIERS          "/>
    <s v="                                "/>
    <s v="FR"/>
    <s v="'32"/>
    <s v="'32600     "/>
    <s v="RAZENGUES"/>
  </r>
  <r>
    <x v="1"/>
    <x v="22"/>
    <n v="202606"/>
    <n v="51"/>
    <n v="1085442"/>
    <s v="'03814314  "/>
    <s v="'03814314  "/>
    <s v="CPC"/>
    <s v="'3243814314751311"/>
    <n v="20260601"/>
    <s v="E20260601208628"/>
    <s v="   "/>
    <n v="0.5"/>
    <s v="RS        "/>
    <n v="0"/>
    <s v="LARUCHE                         "/>
    <s v="VOIE COMMUNALE 4                "/>
    <s v="                                "/>
    <s v="FR"/>
    <s v="'21"/>
    <s v="'21320     "/>
    <s v="CREANCEY                        "/>
    <s v="JOURDANT ANNE                   "/>
    <s v="1 IMPASSE DES OLIVIERS          "/>
    <s v="                                "/>
    <s v="FR"/>
    <s v="'32"/>
    <s v="'32600     "/>
    <s v="RAZENGUES"/>
  </r>
  <r>
    <x v="1"/>
    <x v="23"/>
    <n v="202606"/>
    <n v="51"/>
    <n v="1085442"/>
    <s v="'03814314  "/>
    <s v="'03814314  "/>
    <s v="ENV"/>
    <s v="'                "/>
    <n v="20260601"/>
    <s v="E20260601208629"/>
    <s v="J18"/>
    <n v="51.6"/>
    <s v="          "/>
    <n v="17.41"/>
    <s v="LARUCHE                         "/>
    <s v="VOIE COMMUNALE 4                "/>
    <s v="                                "/>
    <s v="FR"/>
    <s v="'21"/>
    <s v="'21320     "/>
    <s v="CREANCEY                        "/>
    <s v="MARIA EMMANUEL                  "/>
    <s v="GORGUETTE 57 RUE DU MAIL        "/>
    <s v="                                "/>
    <s v="FR"/>
    <s v="'49"/>
    <s v="'49100     "/>
    <s v="ANGERS"/>
  </r>
  <r>
    <x v="1"/>
    <x v="23"/>
    <n v="202606"/>
    <n v="51"/>
    <n v="1085442"/>
    <s v="'03814314  "/>
    <s v="'03814314  "/>
    <s v="COL"/>
    <s v="'4943814314751020"/>
    <n v="20260601"/>
    <s v="E20260601208629"/>
    <s v="J18"/>
    <n v="17.2"/>
    <s v="          "/>
    <n v="0"/>
    <s v="LARUCHE                         "/>
    <s v="VOIE COMMUNALE 4                "/>
    <s v="                                "/>
    <s v="FR"/>
    <s v="'21"/>
    <s v="'21320     "/>
    <s v="CREANCEY                        "/>
    <s v="MARIA EMMANUEL                  "/>
    <s v="GORGUETTE 57 RUE DU MAIL        "/>
    <s v="                                "/>
    <s v="FR"/>
    <s v="'49"/>
    <s v="'49100     "/>
    <s v="ANGERS"/>
  </r>
  <r>
    <x v="1"/>
    <x v="23"/>
    <n v="202606"/>
    <n v="51"/>
    <n v="1085442"/>
    <s v="'03814314  "/>
    <s v="'03814314  "/>
    <s v="CPC"/>
    <s v="'4943814314751020"/>
    <n v="20260601"/>
    <s v="E20260601208629"/>
    <s v="   "/>
    <n v="17.2"/>
    <s v="RS        "/>
    <n v="0"/>
    <s v="LARUCHE                         "/>
    <s v="VOIE COMMUNALE 4                "/>
    <s v="                                "/>
    <s v="FR"/>
    <s v="'21"/>
    <s v="'21320     "/>
    <s v="CREANCEY                        "/>
    <s v="MARIA EMMANUEL                  "/>
    <s v="GORGUETTE 57 RUE DU MAIL        "/>
    <s v="                                "/>
    <s v="FR"/>
    <s v="'49"/>
    <s v="'49100     "/>
    <s v="ANGERS"/>
  </r>
  <r>
    <x v="1"/>
    <x v="23"/>
    <n v="202606"/>
    <n v="51"/>
    <n v="1085442"/>
    <s v="'03814314  "/>
    <s v="'03814314  "/>
    <s v="COL"/>
    <s v="'4943814314751036"/>
    <n v="20260601"/>
    <s v="E20260601208629"/>
    <s v="J18"/>
    <n v="17.2"/>
    <s v="          "/>
    <n v="0"/>
    <s v="LARUCHE                         "/>
    <s v="VOIE COMMUNALE 4                "/>
    <s v="                                "/>
    <s v="FR"/>
    <s v="'21"/>
    <s v="'21320     "/>
    <s v="CREANCEY                        "/>
    <s v="MARIA EMMANUEL                  "/>
    <s v="GORGUETTE 57 RUE DU MAIL        "/>
    <s v="                                "/>
    <s v="FR"/>
    <s v="'49"/>
    <s v="'49100     "/>
    <s v="ANGERS"/>
  </r>
  <r>
    <x v="1"/>
    <x v="23"/>
    <n v="202606"/>
    <n v="51"/>
    <n v="1085442"/>
    <s v="'03814314  "/>
    <s v="'03814314  "/>
    <s v="CPC"/>
    <s v="'4943814314751036"/>
    <n v="20260601"/>
    <s v="E20260601208629"/>
    <s v="   "/>
    <n v="17.2"/>
    <s v="RS        "/>
    <n v="0"/>
    <s v="LARUCHE                         "/>
    <s v="VOIE COMMUNALE 4                "/>
    <s v="                                "/>
    <s v="FR"/>
    <s v="'21"/>
    <s v="'21320     "/>
    <s v="CREANCEY                        "/>
    <s v="MARIA EMMANUEL                  "/>
    <s v="GORGUETTE 57 RUE DU MAIL        "/>
    <s v="                                "/>
    <s v="FR"/>
    <s v="'49"/>
    <s v="'49100     "/>
    <s v="ANGERS"/>
  </r>
  <r>
    <x v="1"/>
    <x v="23"/>
    <n v="202606"/>
    <n v="51"/>
    <n v="1085442"/>
    <s v="'03814314  "/>
    <s v="'03814314  "/>
    <s v="CPC"/>
    <s v="'4943814314751036"/>
    <n v="20260601"/>
    <s v="E20260601208629"/>
    <s v="   "/>
    <n v="17.2"/>
    <s v="TMC       "/>
    <n v="1"/>
    <s v="LARUCHE                         "/>
    <s v="VOIE COMMUNALE 4                "/>
    <s v="                                "/>
    <s v="FR"/>
    <s v="'21"/>
    <s v="'21320     "/>
    <s v="CREANCEY                        "/>
    <s v="MARIA EMMANUEL                  "/>
    <s v="GORGUETTE 57 RUE DU MAIL        "/>
    <s v="                                "/>
    <s v="FR"/>
    <s v="'49"/>
    <s v="'49100     "/>
    <s v="ANGERS"/>
  </r>
  <r>
    <x v="1"/>
    <x v="23"/>
    <n v="202606"/>
    <n v="51"/>
    <n v="1085442"/>
    <s v="'03814314  "/>
    <s v="'03814314  "/>
    <s v="COL"/>
    <s v="'4943814314751042"/>
    <n v="20260601"/>
    <s v="E20260601208629"/>
    <s v="J18"/>
    <n v="17.2"/>
    <s v="          "/>
    <n v="0"/>
    <s v="LARUCHE                         "/>
    <s v="VOIE COMMUNALE 4                "/>
    <s v="                                "/>
    <s v="FR"/>
    <s v="'21"/>
    <s v="'21320     "/>
    <s v="CREANCEY                        "/>
    <s v="MARIA EMMANUEL                  "/>
    <s v="GORGUETTE 57 RUE DU MAIL        "/>
    <s v="                                "/>
    <s v="FR"/>
    <s v="'49"/>
    <s v="'49100     "/>
    <s v="ANGERS"/>
  </r>
  <r>
    <x v="1"/>
    <x v="23"/>
    <n v="202606"/>
    <n v="51"/>
    <n v="1085442"/>
    <s v="'03814314  "/>
    <s v="'03814314  "/>
    <s v="CPC"/>
    <s v="'4943814314751042"/>
    <n v="20260601"/>
    <s v="E20260601208629"/>
    <s v="   "/>
    <n v="17.2"/>
    <s v="RS        "/>
    <n v="0"/>
    <s v="LARUCHE                         "/>
    <s v="VOIE COMMUNALE 4                "/>
    <s v="                                "/>
    <s v="FR"/>
    <s v="'21"/>
    <s v="'21320     "/>
    <s v="CREANCEY                        "/>
    <s v="MARIA EMMANUEL                  "/>
    <s v="GORGUETTE 57 RUE DU MAIL        "/>
    <s v="                                "/>
    <s v="FR"/>
    <s v="'49"/>
    <s v="'49100     "/>
    <s v="ANGERS"/>
  </r>
  <r>
    <x v="1"/>
    <x v="23"/>
    <n v="202606"/>
    <n v="51"/>
    <n v="1085442"/>
    <s v="'03814314  "/>
    <s v="'03814314  "/>
    <s v="CPC"/>
    <s v="'4943814314751042"/>
    <n v="20260601"/>
    <s v="E20260601208629"/>
    <s v="   "/>
    <n v="17.2"/>
    <s v="TMC       "/>
    <n v="1"/>
    <s v="LARUCHE                         "/>
    <s v="VOIE COMMUNALE 4                "/>
    <s v="                                "/>
    <s v="FR"/>
    <s v="'21"/>
    <s v="'21320     "/>
    <s v="CREANCEY                        "/>
    <s v="MARIA EMMANUEL                  "/>
    <s v="GORGUETTE 57 RUE DU MAIL        "/>
    <s v="                                "/>
    <s v="FR"/>
    <s v="'49"/>
    <s v="'49100     "/>
    <s v="ANGERS"/>
  </r>
  <r>
    <x v="1"/>
    <x v="24"/>
    <n v="202606"/>
    <n v="51"/>
    <n v="1085442"/>
    <s v="'03814314  "/>
    <s v="'03814314  "/>
    <s v="ENV"/>
    <s v="'                "/>
    <n v="20260601"/>
    <s v="E20260601228156"/>
    <s v="J18"/>
    <n v="10.7"/>
    <s v="          "/>
    <n v="6.75"/>
    <s v="LARUCHE                         "/>
    <s v="VOIE COMMUNALE 4                "/>
    <s v="                                "/>
    <s v="FR"/>
    <s v="'21"/>
    <s v="'21320     "/>
    <s v="CREANCEY                        "/>
    <s v="RACINE JULIEN                   "/>
    <s v="151 ROUTE DU COLOMBIER          "/>
    <s v="                                "/>
    <s v="FR"/>
    <s v="'76"/>
    <s v="'76210     "/>
    <s v="BEUZEVILLE LA GRENIER"/>
  </r>
  <r>
    <x v="1"/>
    <x v="24"/>
    <n v="202606"/>
    <n v="51"/>
    <n v="1085442"/>
    <s v="'03814314  "/>
    <s v="'03814314  "/>
    <s v="COL"/>
    <s v="'7643814314751060"/>
    <n v="20260601"/>
    <s v="E20260601228156"/>
    <s v="J18"/>
    <n v="2"/>
    <s v="          "/>
    <n v="0"/>
    <s v="LARUCHE                         "/>
    <s v="VOIE COMMUNALE 4                "/>
    <s v="                                "/>
    <s v="FR"/>
    <s v="'21"/>
    <s v="'21320     "/>
    <s v="CREANCEY                        "/>
    <s v="RACINE JULIEN                   "/>
    <s v="151 ROUTE DU COLOMBIER          "/>
    <s v="                                "/>
    <s v="FR"/>
    <s v="'76"/>
    <s v="'76210     "/>
    <s v="BEUZEVILLE LA GRENIER"/>
  </r>
  <r>
    <x v="1"/>
    <x v="24"/>
    <n v="202606"/>
    <n v="51"/>
    <n v="1085442"/>
    <s v="'03814314  "/>
    <s v="'03814314  "/>
    <s v="CPC"/>
    <s v="'7643814314751060"/>
    <n v="20260601"/>
    <s v="E20260601228156"/>
    <s v="   "/>
    <n v="2"/>
    <s v="RS        "/>
    <n v="0"/>
    <s v="LARUCHE                         "/>
    <s v="VOIE COMMUNALE 4                "/>
    <s v="                                "/>
    <s v="FR"/>
    <s v="'21"/>
    <s v="'21320     "/>
    <s v="CREANCEY                        "/>
    <s v="RACINE JULIEN                   "/>
    <s v="151 ROUTE DU COLOMBIER          "/>
    <s v="                                "/>
    <s v="FR"/>
    <s v="'76"/>
    <s v="'76210     "/>
    <s v="BEUZEVILLE LA GRENIER"/>
  </r>
  <r>
    <x v="1"/>
    <x v="24"/>
    <n v="202606"/>
    <n v="51"/>
    <n v="1085442"/>
    <s v="'03814314  "/>
    <s v="'03814314  "/>
    <s v="COL"/>
    <s v="'7643814314751076"/>
    <n v="20260601"/>
    <s v="E20260601228156"/>
    <s v="J18"/>
    <n v="8.6999999999999993"/>
    <s v="          "/>
    <n v="0"/>
    <s v="LARUCHE                         "/>
    <s v="VOIE COMMUNALE 4                "/>
    <s v="                                "/>
    <s v="FR"/>
    <s v="'21"/>
    <s v="'21320     "/>
    <s v="CREANCEY                        "/>
    <s v="RACINE JULIEN                   "/>
    <s v="151 ROUTE DU COLOMBIER          "/>
    <s v="                                "/>
    <s v="FR"/>
    <s v="'76"/>
    <s v="'76210     "/>
    <s v="BEUZEVILLE LA GRENIER"/>
  </r>
  <r>
    <x v="1"/>
    <x v="24"/>
    <n v="202606"/>
    <n v="51"/>
    <n v="1085442"/>
    <s v="'03814314  "/>
    <s v="'03814314  "/>
    <s v="CPC"/>
    <s v="'7643814314751076"/>
    <n v="20260601"/>
    <s v="E20260601228156"/>
    <s v="   "/>
    <n v="8.6999999999999993"/>
    <s v="RS        "/>
    <n v="0"/>
    <s v="LARUCHE                         "/>
    <s v="VOIE COMMUNALE 4                "/>
    <s v="                                "/>
    <s v="FR"/>
    <s v="'21"/>
    <s v="'21320     "/>
    <s v="CREANCEY                        "/>
    <s v="RACINE JULIEN                   "/>
    <s v="151 ROUTE DU COLOMBIER          "/>
    <s v="                                "/>
    <s v="FR"/>
    <s v="'76"/>
    <s v="'76210     "/>
    <s v="BEUZEVILLE LA GRENIER"/>
  </r>
  <r>
    <x v="1"/>
    <x v="24"/>
    <n v="202606"/>
    <n v="51"/>
    <n v="1085442"/>
    <s v="'03814314  "/>
    <s v="'03814314  "/>
    <s v="CPC"/>
    <s v="'7643814314751076"/>
    <n v="20260601"/>
    <s v="E20260601228156"/>
    <s v="   "/>
    <n v="8.6999999999999993"/>
    <s v="TMC       "/>
    <n v="1"/>
    <s v="LARUCHE                         "/>
    <s v="VOIE COMMUNALE 4                "/>
    <s v="                                "/>
    <s v="FR"/>
    <s v="'21"/>
    <s v="'21320     "/>
    <s v="CREANCEY                        "/>
    <s v="RACINE JULIEN                   "/>
    <s v="151 ROUTE DU COLOMBIER          "/>
    <s v="                                "/>
    <s v="FR"/>
    <s v="'76"/>
    <s v="'76210     "/>
    <s v="BEUZEVILLE LA GRENIER"/>
  </r>
  <r>
    <x v="1"/>
    <x v="25"/>
    <n v="202606"/>
    <n v="51"/>
    <n v="1085442"/>
    <s v="'03814314  "/>
    <s v="'03814314  "/>
    <s v="ENV"/>
    <s v="'                "/>
    <n v="20260601"/>
    <s v="E20260601257675"/>
    <s v="J18"/>
    <n v="10"/>
    <s v="          "/>
    <n v="6.49"/>
    <s v="LARUCHE                         "/>
    <s v="VOIE COMMUNALE 4                "/>
    <s v="                                "/>
    <s v="FR"/>
    <s v="'21"/>
    <s v="'21320     "/>
    <s v="CREANCEY                        "/>
    <s v="BARISEAU BAPTISTE               "/>
    <s v="RESIDENCE E RUNDINELLE, LIEU-DIT"/>
    <s v="ORZICONE                        "/>
    <s v="FR"/>
    <s v="'20"/>
    <s v="'20213     "/>
    <s v="PENTA DI CASINCA"/>
  </r>
  <r>
    <x v="1"/>
    <x v="25"/>
    <n v="202606"/>
    <n v="51"/>
    <n v="1085442"/>
    <s v="'03814314  "/>
    <s v="'03814314  "/>
    <s v="COL"/>
    <s v="'2043814314751155"/>
    <n v="20260601"/>
    <s v="E20260601257675"/>
    <s v="J18"/>
    <n v="1.9"/>
    <s v="          "/>
    <n v="0"/>
    <s v="LARUCHE                         "/>
    <s v="VOIE COMMUNALE 4                "/>
    <s v="                                "/>
    <s v="FR"/>
    <s v="'21"/>
    <s v="'21320     "/>
    <s v="CREANCEY                        "/>
    <s v="BARISEAU BAPTISTE               "/>
    <s v="RESIDENCE E RUNDINELLE, LIEU-DIT"/>
    <s v="ORZICONE                        "/>
    <s v="FR"/>
    <s v="'20"/>
    <s v="'20213     "/>
    <s v="PENTA DI CASINCA"/>
  </r>
  <r>
    <x v="1"/>
    <x v="25"/>
    <n v="202606"/>
    <n v="51"/>
    <n v="1085442"/>
    <s v="'03814314  "/>
    <s v="'03814314  "/>
    <s v="CPC"/>
    <s v="'2043814314751155"/>
    <n v="20260601"/>
    <s v="E20260601257675"/>
    <s v="   "/>
    <n v="1.9"/>
    <s v="RS        "/>
    <n v="0"/>
    <s v="LARUCHE                         "/>
    <s v="VOIE COMMUNALE 4                "/>
    <s v="                                "/>
    <s v="FR"/>
    <s v="'21"/>
    <s v="'21320     "/>
    <s v="CREANCEY                        "/>
    <s v="BARISEAU BAPTISTE               "/>
    <s v="RESIDENCE E RUNDINELLE, LIEU-DIT"/>
    <s v="ORZICONE                        "/>
    <s v="FR"/>
    <s v="'20"/>
    <s v="'20213     "/>
    <s v="PENTA DI CASINCA"/>
  </r>
  <r>
    <x v="1"/>
    <x v="25"/>
    <n v="202606"/>
    <n v="51"/>
    <n v="1085442"/>
    <s v="'03814314  "/>
    <s v="'03814314  "/>
    <s v="COL"/>
    <s v="'2043814314751167"/>
    <n v="20260601"/>
    <s v="E20260601257675"/>
    <s v="J18"/>
    <n v="8.1"/>
    <s v="          "/>
    <n v="0"/>
    <s v="LARUCHE                         "/>
    <s v="VOIE COMMUNALE 4                "/>
    <s v="                                "/>
    <s v="FR"/>
    <s v="'21"/>
    <s v="'21320     "/>
    <s v="CREANCEY                        "/>
    <s v="BARISEAU BAPTISTE               "/>
    <s v="RESIDENCE E RUNDINELLE, LIEU-DIT"/>
    <s v="ORZICONE                        "/>
    <s v="FR"/>
    <s v="'20"/>
    <s v="'20213     "/>
    <s v="PENTA DI CASINCA"/>
  </r>
  <r>
    <x v="1"/>
    <x v="25"/>
    <n v="202606"/>
    <n v="51"/>
    <n v="1085442"/>
    <s v="'03814314  "/>
    <s v="'03814314  "/>
    <s v="CPC"/>
    <s v="'2043814314751167"/>
    <n v="20260601"/>
    <s v="E20260601257675"/>
    <s v="   "/>
    <n v="8.1"/>
    <s v="RS        "/>
    <n v="0"/>
    <s v="LARUCHE                         "/>
    <s v="VOIE COMMUNALE 4                "/>
    <s v="                                "/>
    <s v="FR"/>
    <s v="'21"/>
    <s v="'21320     "/>
    <s v="CREANCEY                        "/>
    <s v="BARISEAU BAPTISTE               "/>
    <s v="RESIDENCE E RUNDINELLE, LIEU-DIT"/>
    <s v="ORZICONE                        "/>
    <s v="FR"/>
    <s v="'20"/>
    <s v="'20213     "/>
    <s v="PENTA DI CASINCA"/>
  </r>
  <r>
    <x v="1"/>
    <x v="25"/>
    <n v="202606"/>
    <n v="51"/>
    <n v="1085442"/>
    <s v="'03814314  "/>
    <s v="'03814314  "/>
    <s v="CPC"/>
    <s v="'2043814314751167"/>
    <n v="20260601"/>
    <s v="E20260601257675"/>
    <s v="   "/>
    <n v="8.1"/>
    <s v="TMC       "/>
    <n v="1"/>
    <s v="LARUCHE                         "/>
    <s v="VOIE COMMUNALE 4                "/>
    <s v="                                "/>
    <s v="FR"/>
    <s v="'21"/>
    <s v="'21320     "/>
    <s v="CREANCEY                        "/>
    <s v="BARISEAU BAPTISTE               "/>
    <s v="RESIDENCE E RUNDINELLE, LIEU-DIT"/>
    <s v="ORZICONE                        "/>
    <s v="FR"/>
    <s v="'20"/>
    <s v="'20213     "/>
    <s v="PENTA DI CASINCA"/>
  </r>
  <r>
    <x v="1"/>
    <x v="26"/>
    <n v="202606"/>
    <n v="51"/>
    <n v="1085442"/>
    <s v="'03814314  "/>
    <s v="'03814314  "/>
    <s v="ENV"/>
    <s v="'                "/>
    <n v="20260602"/>
    <s v="E20260602145707"/>
    <s v="J18"/>
    <n v="12.1"/>
    <s v="          "/>
    <n v="7.27"/>
    <s v="LARUCHE                         "/>
    <s v="VOIE COMMUNALE 4                "/>
    <s v="                                "/>
    <s v="FR"/>
    <s v="'21"/>
    <s v="'21320     "/>
    <s v="CREANCEY                        "/>
    <s v="ARSIC BILIANA                   "/>
    <s v="234 AVENUE DAUMESNIL            "/>
    <s v="                                "/>
    <s v="FR"/>
    <s v="'75"/>
    <s v="'75012     "/>
    <s v="PARIS"/>
  </r>
  <r>
    <x v="1"/>
    <x v="26"/>
    <n v="202606"/>
    <n v="51"/>
    <n v="1085442"/>
    <s v="'03814314  "/>
    <s v="'03814314  "/>
    <s v="COL"/>
    <s v="'7543814314751420"/>
    <n v="20260602"/>
    <s v="E20260602145707"/>
    <s v="J18"/>
    <n v="3.4"/>
    <s v="          "/>
    <n v="0"/>
    <s v="LARUCHE                         "/>
    <s v="VOIE COMMUNALE 4                "/>
    <s v="                                "/>
    <s v="FR"/>
    <s v="'21"/>
    <s v="'21320     "/>
    <s v="CREANCEY                        "/>
    <s v="ARSIC BILIANA                   "/>
    <s v="234 AVENUE DAUMESNIL            "/>
    <s v="                                "/>
    <s v="FR"/>
    <s v="'75"/>
    <s v="'75012     "/>
    <s v="PARIS"/>
  </r>
  <r>
    <x v="1"/>
    <x v="26"/>
    <n v="202606"/>
    <n v="51"/>
    <n v="1085442"/>
    <s v="'03814314  "/>
    <s v="'03814314  "/>
    <s v="CPC"/>
    <s v="'7543814314751420"/>
    <n v="20260602"/>
    <s v="E20260602145707"/>
    <s v="   "/>
    <n v="3.4"/>
    <s v="RS        "/>
    <n v="0"/>
    <s v="LARUCHE                         "/>
    <s v="VOIE COMMUNALE 4                "/>
    <s v="                                "/>
    <s v="FR"/>
    <s v="'21"/>
    <s v="'21320     "/>
    <s v="CREANCEY                        "/>
    <s v="ARSIC BILIANA                   "/>
    <s v="234 AVENUE DAUMESNIL            "/>
    <s v="                                "/>
    <s v="FR"/>
    <s v="'75"/>
    <s v="'75012     "/>
    <s v="PARIS"/>
  </r>
  <r>
    <x v="1"/>
    <x v="26"/>
    <n v="202606"/>
    <n v="51"/>
    <n v="1085442"/>
    <s v="'03814314  "/>
    <s v="'03814314  "/>
    <s v="COL"/>
    <s v="'7543814314751436"/>
    <n v="20260602"/>
    <s v="E20260602145707"/>
    <s v="J18"/>
    <n v="8.6999999999999993"/>
    <s v="          "/>
    <n v="0"/>
    <s v="LARUCHE                         "/>
    <s v="VOIE COMMUNALE 4                "/>
    <s v="                                "/>
    <s v="FR"/>
    <s v="'21"/>
    <s v="'21320     "/>
    <s v="CREANCEY                        "/>
    <s v="ARSIC BILIANA                   "/>
    <s v="234 AVENUE DAUMESNIL            "/>
    <s v="                                "/>
    <s v="FR"/>
    <s v="'75"/>
    <s v="'75012     "/>
    <s v="PARIS"/>
  </r>
  <r>
    <x v="1"/>
    <x v="26"/>
    <n v="202606"/>
    <n v="51"/>
    <n v="1085442"/>
    <s v="'03814314  "/>
    <s v="'03814314  "/>
    <s v="CPC"/>
    <s v="'7543814314751436"/>
    <n v="20260602"/>
    <s v="E20260602145707"/>
    <s v="   "/>
    <n v="8.6999999999999993"/>
    <s v="RS        "/>
    <n v="0"/>
    <s v="LARUCHE                         "/>
    <s v="VOIE COMMUNALE 4                "/>
    <s v="                                "/>
    <s v="FR"/>
    <s v="'21"/>
    <s v="'21320     "/>
    <s v="CREANCEY                        "/>
    <s v="ARSIC BILIANA                   "/>
    <s v="234 AVENUE DAUMESNIL            "/>
    <s v="                                "/>
    <s v="FR"/>
    <s v="'75"/>
    <s v="'75012     "/>
    <s v="PARIS"/>
  </r>
  <r>
    <x v="1"/>
    <x v="26"/>
    <n v="202606"/>
    <n v="51"/>
    <n v="1085442"/>
    <s v="'03814314  "/>
    <s v="'03814314  "/>
    <s v="CPC"/>
    <s v="'7543814314751436"/>
    <n v="20260602"/>
    <s v="E20260602145707"/>
    <s v="   "/>
    <n v="8.6999999999999993"/>
    <s v="TMC       "/>
    <n v="1"/>
    <s v="LARUCHE                         "/>
    <s v="VOIE COMMUNALE 4                "/>
    <s v="                                "/>
    <s v="FR"/>
    <s v="'21"/>
    <s v="'21320     "/>
    <s v="CREANCEY                        "/>
    <s v="ARSIC BILIANA                   "/>
    <s v="234 AVENUE DAUMESNIL            "/>
    <s v="                                "/>
    <s v="FR"/>
    <s v="'75"/>
    <s v="'75012     "/>
    <s v="PARIS"/>
  </r>
  <r>
    <x v="1"/>
    <x v="27"/>
    <n v="202606"/>
    <n v="51"/>
    <n v="1085442"/>
    <s v="'03814314  "/>
    <s v="'03814314  "/>
    <s v="ENV"/>
    <s v="'                "/>
    <n v="20260602"/>
    <s v="E20260602145708"/>
    <s v="J18"/>
    <n v="46"/>
    <s v="          "/>
    <n v="15.85"/>
    <s v="LARUCHE                         "/>
    <s v="VOIE COMMUNALE 4                "/>
    <s v="                                "/>
    <s v="FR"/>
    <s v="'21"/>
    <s v="'21320     "/>
    <s v="CREANCEY                        "/>
    <s v="AUCHER GAETAN                   "/>
    <s v="39 RUE SAINTE CROIX DE LA BRETON"/>
    <s v="IE                              "/>
    <s v="FR"/>
    <s v="'75"/>
    <s v="'75004     "/>
    <s v="PARIS"/>
  </r>
  <r>
    <x v="1"/>
    <x v="27"/>
    <n v="202606"/>
    <n v="51"/>
    <n v="1085442"/>
    <s v="'03814314  "/>
    <s v="'03814314  "/>
    <s v="COL"/>
    <s v="'7543814314751338"/>
    <n v="20260602"/>
    <s v="E20260602145708"/>
    <s v="J18"/>
    <n v="3.3"/>
    <s v="          "/>
    <n v="0"/>
    <s v="LARUCHE                         "/>
    <s v="VOIE COMMUNALE 4                "/>
    <s v="                                "/>
    <s v="FR"/>
    <s v="'21"/>
    <s v="'21320     "/>
    <s v="CREANCEY                        "/>
    <s v="AUCHER GAETAN                   "/>
    <s v="39 RUE SAINTE CROIX DE LA BRETON"/>
    <s v="IE                              "/>
    <s v="FR"/>
    <s v="'75"/>
    <s v="'75004     "/>
    <s v="PARIS"/>
  </r>
  <r>
    <x v="1"/>
    <x v="27"/>
    <n v="202606"/>
    <n v="51"/>
    <n v="1085442"/>
    <s v="'03814314  "/>
    <s v="'03814314  "/>
    <s v="CPC"/>
    <s v="'7543814314751338"/>
    <n v="20260602"/>
    <s v="E20260602145708"/>
    <s v="   "/>
    <n v="3.3"/>
    <s v="RS        "/>
    <n v="0"/>
    <s v="LARUCHE                         "/>
    <s v="VOIE COMMUNALE 4                "/>
    <s v="                                "/>
    <s v="FR"/>
    <s v="'21"/>
    <s v="'21320     "/>
    <s v="CREANCEY                        "/>
    <s v="AUCHER GAETAN                   "/>
    <s v="39 RUE SAINTE CROIX DE LA BRETON"/>
    <s v="IE                              "/>
    <s v="FR"/>
    <s v="'75"/>
    <s v="'75004     "/>
    <s v="PARIS"/>
  </r>
  <r>
    <x v="1"/>
    <x v="27"/>
    <n v="202606"/>
    <n v="51"/>
    <n v="1085442"/>
    <s v="'03814314  "/>
    <s v="'03814314  "/>
    <s v="COL"/>
    <s v="'7543814314751344"/>
    <n v="20260602"/>
    <s v="E20260602145708"/>
    <s v="J18"/>
    <n v="10.9"/>
    <s v="          "/>
    <n v="0"/>
    <s v="LARUCHE                         "/>
    <s v="VOIE COMMUNALE 4                "/>
    <s v="                                "/>
    <s v="FR"/>
    <s v="'21"/>
    <s v="'21320     "/>
    <s v="CREANCEY                        "/>
    <s v="AUCHER GAETAN                   "/>
    <s v="39 RUE SAINTE CROIX DE LA BRETON"/>
    <s v="IE                              "/>
    <s v="FR"/>
    <s v="'75"/>
    <s v="'75004     "/>
    <s v="PARIS"/>
  </r>
  <r>
    <x v="1"/>
    <x v="27"/>
    <n v="202606"/>
    <n v="51"/>
    <n v="1085442"/>
    <s v="'03814314  "/>
    <s v="'03814314  "/>
    <s v="CPC"/>
    <s v="'7543814314751344"/>
    <n v="20260602"/>
    <s v="E20260602145708"/>
    <s v="   "/>
    <n v="10.9"/>
    <s v="RS        "/>
    <n v="0"/>
    <s v="LARUCHE                         "/>
    <s v="VOIE COMMUNALE 4                "/>
    <s v="                                "/>
    <s v="FR"/>
    <s v="'21"/>
    <s v="'21320     "/>
    <s v="CREANCEY                        "/>
    <s v="AUCHER GAETAN                   "/>
    <s v="39 RUE SAINTE CROIX DE LA BRETON"/>
    <s v="IE                              "/>
    <s v="FR"/>
    <s v="'75"/>
    <s v="'75004     "/>
    <s v="PARIS"/>
  </r>
  <r>
    <x v="1"/>
    <x v="27"/>
    <n v="202606"/>
    <n v="51"/>
    <n v="1085442"/>
    <s v="'03814314  "/>
    <s v="'03814314  "/>
    <s v="CPC"/>
    <s v="'7543814314751344"/>
    <n v="20260602"/>
    <s v="E20260602145708"/>
    <s v="   "/>
    <n v="10.9"/>
    <s v="TMC       "/>
    <n v="1"/>
    <s v="LARUCHE                         "/>
    <s v="VOIE COMMUNALE 4                "/>
    <s v="                                "/>
    <s v="FR"/>
    <s v="'21"/>
    <s v="'21320     "/>
    <s v="CREANCEY                        "/>
    <s v="AUCHER GAETAN                   "/>
    <s v="39 RUE SAINTE CROIX DE LA BRETON"/>
    <s v="IE                              "/>
    <s v="FR"/>
    <s v="'75"/>
    <s v="'75004     "/>
    <s v="PARIS"/>
  </r>
  <r>
    <x v="1"/>
    <x v="27"/>
    <n v="202606"/>
    <n v="51"/>
    <n v="1085442"/>
    <s v="'03814314  "/>
    <s v="'03814314  "/>
    <s v="COL"/>
    <s v="'7543814314751355"/>
    <n v="20260602"/>
    <s v="E20260602145708"/>
    <s v="J18"/>
    <n v="15.6"/>
    <s v="          "/>
    <n v="0"/>
    <s v="LARUCHE                         "/>
    <s v="VOIE COMMUNALE 4                "/>
    <s v="                                "/>
    <s v="FR"/>
    <s v="'21"/>
    <s v="'21320     "/>
    <s v="CREANCEY                        "/>
    <s v="AUCHER GAETAN                   "/>
    <s v="39 RUE SAINTE CROIX DE LA BRETON"/>
    <s v="IE                              "/>
    <s v="FR"/>
    <s v="'75"/>
    <s v="'75004     "/>
    <s v="PARIS"/>
  </r>
  <r>
    <x v="1"/>
    <x v="27"/>
    <n v="202606"/>
    <n v="51"/>
    <n v="1085442"/>
    <s v="'03814314  "/>
    <s v="'03814314  "/>
    <s v="CPC"/>
    <s v="'7543814314751355"/>
    <n v="20260602"/>
    <s v="E20260602145708"/>
    <s v="   "/>
    <n v="15.6"/>
    <s v="RS        "/>
    <n v="0"/>
    <s v="LARUCHE                         "/>
    <s v="VOIE COMMUNALE 4                "/>
    <s v="                                "/>
    <s v="FR"/>
    <s v="'21"/>
    <s v="'21320     "/>
    <s v="CREANCEY                        "/>
    <s v="AUCHER GAETAN                   "/>
    <s v="39 RUE SAINTE CROIX DE LA BRETON"/>
    <s v="IE                              "/>
    <s v="FR"/>
    <s v="'75"/>
    <s v="'75004     "/>
    <s v="PARIS"/>
  </r>
  <r>
    <x v="1"/>
    <x v="27"/>
    <n v="202606"/>
    <n v="51"/>
    <n v="1085442"/>
    <s v="'03814314  "/>
    <s v="'03814314  "/>
    <s v="CPC"/>
    <s v="'7543814314751355"/>
    <n v="20260602"/>
    <s v="E20260602145708"/>
    <s v="   "/>
    <n v="15.6"/>
    <s v="TMC       "/>
    <n v="1"/>
    <s v="LARUCHE                         "/>
    <s v="VOIE COMMUNALE 4                "/>
    <s v="                                "/>
    <s v="FR"/>
    <s v="'21"/>
    <s v="'21320     "/>
    <s v="CREANCEY                        "/>
    <s v="AUCHER GAETAN                   "/>
    <s v="39 RUE SAINTE CROIX DE LA BRETON"/>
    <s v="IE                              "/>
    <s v="FR"/>
    <s v="'75"/>
    <s v="'75004     "/>
    <s v="PARIS"/>
  </r>
  <r>
    <x v="1"/>
    <x v="27"/>
    <n v="202606"/>
    <n v="51"/>
    <n v="1085442"/>
    <s v="'03814314  "/>
    <s v="'03814314  "/>
    <s v="COL"/>
    <s v="'7543814314751367"/>
    <n v="20260602"/>
    <s v="E20260602145708"/>
    <s v="J18"/>
    <n v="16.2"/>
    <s v="          "/>
    <n v="0"/>
    <s v="LARUCHE                         "/>
    <s v="VOIE COMMUNALE 4                "/>
    <s v="                                "/>
    <s v="FR"/>
    <s v="'21"/>
    <s v="'21320     "/>
    <s v="CREANCEY                        "/>
    <s v="AUCHER GAETAN                   "/>
    <s v="39 RUE SAINTE CROIX DE LA BRETON"/>
    <s v="IE                              "/>
    <s v="FR"/>
    <s v="'75"/>
    <s v="'75004     "/>
    <s v="PARIS"/>
  </r>
  <r>
    <x v="1"/>
    <x v="27"/>
    <n v="202606"/>
    <n v="51"/>
    <n v="1085442"/>
    <s v="'03814314  "/>
    <s v="'03814314  "/>
    <s v="CPC"/>
    <s v="'7543814314751367"/>
    <n v="20260602"/>
    <s v="E20260602145708"/>
    <s v="   "/>
    <n v="16.2"/>
    <s v="RS        "/>
    <n v="0"/>
    <s v="LARUCHE                         "/>
    <s v="VOIE COMMUNALE 4                "/>
    <s v="                                "/>
    <s v="FR"/>
    <s v="'21"/>
    <s v="'21320     "/>
    <s v="CREANCEY                        "/>
    <s v="AUCHER GAETAN                   "/>
    <s v="39 RUE SAINTE CROIX DE LA BRETON"/>
    <s v="IE                              "/>
    <s v="FR"/>
    <s v="'75"/>
    <s v="'75004     "/>
    <s v="PARIS"/>
  </r>
  <r>
    <x v="1"/>
    <x v="27"/>
    <n v="202606"/>
    <n v="51"/>
    <n v="1085442"/>
    <s v="'03814314  "/>
    <s v="'03814314  "/>
    <s v="CPC"/>
    <s v="'7543814314751367"/>
    <n v="20260602"/>
    <s v="E20260602145708"/>
    <s v="   "/>
    <n v="16.2"/>
    <s v="TMC       "/>
    <n v="1"/>
    <s v="LARUCHE                         "/>
    <s v="VOIE COMMUNALE 4                "/>
    <s v="                                "/>
    <s v="FR"/>
    <s v="'21"/>
    <s v="'21320     "/>
    <s v="CREANCEY                        "/>
    <s v="AUCHER GAETAN                   "/>
    <s v="39 RUE SAINTE CROIX DE LA BRETON"/>
    <s v="IE                              "/>
    <s v="FR"/>
    <s v="'75"/>
    <s v="'75004     "/>
    <s v="PARIS"/>
  </r>
  <r>
    <x v="1"/>
    <x v="28"/>
    <n v="202606"/>
    <n v="51"/>
    <n v="1085442"/>
    <s v="'03814314  "/>
    <s v="'03814314  "/>
    <s v="ENV"/>
    <s v="'                "/>
    <n v="20260602"/>
    <s v="E20260602145709"/>
    <s v="J18"/>
    <n v="2.9"/>
    <s v="          "/>
    <n v="4.67"/>
    <s v="LARUCHE                         "/>
    <s v="VOIE COMMUNALE 4                "/>
    <s v="                                "/>
    <s v="FR"/>
    <s v="'21"/>
    <s v="'21320     "/>
    <s v="CREANCEY                        "/>
    <s v="BARGIN EMILIE                   "/>
    <s v="2 RUE BARILLERIE                "/>
    <s v="                                "/>
    <s v="FR"/>
    <s v="'06"/>
    <s v="'06300     "/>
    <s v="NICE"/>
  </r>
  <r>
    <x v="1"/>
    <x v="28"/>
    <n v="202606"/>
    <n v="51"/>
    <n v="1085442"/>
    <s v="'03814314  "/>
    <s v="'03814314  "/>
    <s v="COL"/>
    <s v="'0643814314751591"/>
    <n v="20260602"/>
    <s v="E20260602145709"/>
    <s v="J18"/>
    <n v="2.9"/>
    <s v="          "/>
    <n v="0"/>
    <s v="LARUCHE                         "/>
    <s v="VOIE COMMUNALE 4                "/>
    <s v="                                "/>
    <s v="FR"/>
    <s v="'21"/>
    <s v="'21320     "/>
    <s v="CREANCEY                        "/>
    <s v="BARGIN EMILIE                   "/>
    <s v="2 RUE BARILLERIE                "/>
    <s v="                                "/>
    <s v="FR"/>
    <s v="'06"/>
    <s v="'06300     "/>
    <s v="NICE"/>
  </r>
  <r>
    <x v="1"/>
    <x v="28"/>
    <n v="202606"/>
    <n v="51"/>
    <n v="1085442"/>
    <s v="'03814314  "/>
    <s v="'03814314  "/>
    <s v="CPC"/>
    <s v="'0643814314751591"/>
    <n v="20260602"/>
    <s v="E20260602145709"/>
    <s v="   "/>
    <n v="2.9"/>
    <s v="RS        "/>
    <n v="0"/>
    <s v="LARUCHE                         "/>
    <s v="VOIE COMMUNALE 4                "/>
    <s v="                                "/>
    <s v="FR"/>
    <s v="'21"/>
    <s v="'21320     "/>
    <s v="CREANCEY                        "/>
    <s v="BARGIN EMILIE                   "/>
    <s v="2 RUE BARILLERIE                "/>
    <s v="                                "/>
    <s v="FR"/>
    <s v="'06"/>
    <s v="'06300     "/>
    <s v="NICE"/>
  </r>
  <r>
    <x v="1"/>
    <x v="29"/>
    <n v="202606"/>
    <n v="51"/>
    <n v="1085442"/>
    <s v="'03814314  "/>
    <s v="'03814314  "/>
    <s v="ENV"/>
    <s v="'                "/>
    <n v="20260602"/>
    <s v="E20260602145710"/>
    <s v="J18"/>
    <n v="3.01"/>
    <s v="          "/>
    <n v="4.93"/>
    <s v="LARUCHE                         "/>
    <s v="VOIE COMMUNALE 4                "/>
    <s v="                                "/>
    <s v="FR"/>
    <s v="'21"/>
    <s v="'21320     "/>
    <s v="CREANCEY                        "/>
    <s v="BATAILLARD EYMELINE             "/>
    <s v="253 RUE PAUL BERT               "/>
    <s v="                                "/>
    <s v="FR"/>
    <s v="'69"/>
    <s v="'69003     "/>
    <s v="LYON"/>
  </r>
  <r>
    <x v="1"/>
    <x v="29"/>
    <n v="202606"/>
    <n v="51"/>
    <n v="1085442"/>
    <s v="'03814314  "/>
    <s v="'03814314  "/>
    <s v="COL"/>
    <s v="'6943814314751620"/>
    <n v="20260602"/>
    <s v="E20260602145710"/>
    <s v="J18"/>
    <n v="3.01"/>
    <s v="          "/>
    <n v="0"/>
    <s v="LARUCHE                         "/>
    <s v="VOIE COMMUNALE 4                "/>
    <s v="                                "/>
    <s v="FR"/>
    <s v="'21"/>
    <s v="'21320     "/>
    <s v="CREANCEY                        "/>
    <s v="BATAILLARD EYMELINE             "/>
    <s v="253 RUE PAUL BERT               "/>
    <s v="                                "/>
    <s v="FR"/>
    <s v="'69"/>
    <s v="'69003     "/>
    <s v="LYON"/>
  </r>
  <r>
    <x v="1"/>
    <x v="29"/>
    <n v="202606"/>
    <n v="51"/>
    <n v="1085442"/>
    <s v="'03814314  "/>
    <s v="'03814314  "/>
    <s v="CPC"/>
    <s v="'6943814314751620"/>
    <n v="20260602"/>
    <s v="E20260602145710"/>
    <s v="   "/>
    <n v="3.01"/>
    <s v="RS        "/>
    <n v="0"/>
    <s v="LARUCHE                         "/>
    <s v="VOIE COMMUNALE 4                "/>
    <s v="                                "/>
    <s v="FR"/>
    <s v="'21"/>
    <s v="'21320     "/>
    <s v="CREANCEY                        "/>
    <s v="BATAILLARD EYMELINE             "/>
    <s v="253 RUE PAUL BERT               "/>
    <s v="                                "/>
    <s v="FR"/>
    <s v="'69"/>
    <s v="'69003     "/>
    <s v="LYON"/>
  </r>
  <r>
    <x v="1"/>
    <x v="30"/>
    <n v="202606"/>
    <n v="51"/>
    <n v="1085442"/>
    <s v="'03814314  "/>
    <s v="'03814314  "/>
    <s v="ENV"/>
    <s v="'                "/>
    <n v="20260602"/>
    <s v="E20260602145711"/>
    <s v="J18"/>
    <n v="0.8"/>
    <s v="          "/>
    <n v="4.1500000000000004"/>
    <s v="LARUCHE                         "/>
    <s v="VOIE COMMUNALE 4                "/>
    <s v="                                "/>
    <s v="FR"/>
    <s v="'21"/>
    <s v="'21320     "/>
    <s v="CREANCEY                        "/>
    <s v="BOUWMAN ERIC                    "/>
    <s v="LA POURCAUD, ROUTE DE MERLE 1748"/>
    <s v="                                "/>
    <s v="FR"/>
    <s v="'24"/>
    <s v="'24130     "/>
    <s v="MONFAUCON"/>
  </r>
  <r>
    <x v="1"/>
    <x v="30"/>
    <n v="202606"/>
    <n v="51"/>
    <n v="1085442"/>
    <s v="'03814314  "/>
    <s v="'03814314  "/>
    <s v="COL"/>
    <s v="'2443814314751448"/>
    <n v="20260602"/>
    <s v="E20260602145711"/>
    <s v="J18"/>
    <n v="0.8"/>
    <s v="          "/>
    <n v="0"/>
    <s v="LARUCHE                         "/>
    <s v="VOIE COMMUNALE 4                "/>
    <s v="                                "/>
    <s v="FR"/>
    <s v="'21"/>
    <s v="'21320     "/>
    <s v="CREANCEY                        "/>
    <s v="BOUWMAN ERIC                    "/>
    <s v="LA POURCAUD, ROUTE DE MERLE 1748"/>
    <s v="                                "/>
    <s v="FR"/>
    <s v="'24"/>
    <s v="'24130     "/>
    <s v="MONFAUCON"/>
  </r>
  <r>
    <x v="1"/>
    <x v="30"/>
    <n v="202606"/>
    <n v="51"/>
    <n v="1085442"/>
    <s v="'03814314  "/>
    <s v="'03814314  "/>
    <s v="CPC"/>
    <s v="'2443814314751448"/>
    <n v="20260602"/>
    <s v="E20260602145711"/>
    <s v="   "/>
    <n v="0.8"/>
    <s v="RS        "/>
    <n v="0"/>
    <s v="LARUCHE                         "/>
    <s v="VOIE COMMUNALE 4                "/>
    <s v="                                "/>
    <s v="FR"/>
    <s v="'21"/>
    <s v="'21320     "/>
    <s v="CREANCEY                        "/>
    <s v="BOUWMAN ERIC                    "/>
    <s v="LA POURCAUD, ROUTE DE MERLE 1748"/>
    <s v="                                "/>
    <s v="FR"/>
    <s v="'24"/>
    <s v="'24130     "/>
    <s v="MONFAUCON"/>
  </r>
  <r>
    <x v="1"/>
    <x v="31"/>
    <n v="202606"/>
    <n v="51"/>
    <n v="1085442"/>
    <s v="'03814314  "/>
    <s v="'03814314  "/>
    <s v="ENV"/>
    <s v="'                "/>
    <n v="20260602"/>
    <s v="E20260602145712"/>
    <s v="J18"/>
    <n v="3.8"/>
    <s v="          "/>
    <n v="4.93"/>
    <s v="LARUCHE                         "/>
    <s v="VOIE COMMUNALE 4                "/>
    <s v="                                "/>
    <s v="FR"/>
    <s v="'21"/>
    <s v="'21320     "/>
    <s v="CREANCEY                        "/>
    <s v="CAROLINE MARION CAROLINE MARION "/>
    <s v="20RUE JEAN DE LATTRE DE TASSIGNY"/>
    <s v="                                "/>
    <s v="FR"/>
    <s v="'71"/>
    <s v="'71400     "/>
    <s v="AUTUN"/>
  </r>
  <r>
    <x v="1"/>
    <x v="31"/>
    <n v="202606"/>
    <n v="51"/>
    <n v="1085442"/>
    <s v="'03814314  "/>
    <s v="'03814314  "/>
    <s v="COL"/>
    <s v="'7143814314751587"/>
    <n v="20260602"/>
    <s v="E20260602145712"/>
    <s v="J18"/>
    <n v="3.8"/>
    <s v="          "/>
    <n v="0"/>
    <s v="LARUCHE                         "/>
    <s v="VOIE COMMUNALE 4                "/>
    <s v="                                "/>
    <s v="FR"/>
    <s v="'21"/>
    <s v="'21320     "/>
    <s v="CREANCEY                        "/>
    <s v="CAROLINE MARION CAROLINE MARION "/>
    <s v="20RUE JEAN DE LATTRE DE TASSIGNY"/>
    <s v="                                "/>
    <s v="FR"/>
    <s v="'71"/>
    <s v="'71400     "/>
    <s v="AUTUN"/>
  </r>
  <r>
    <x v="1"/>
    <x v="31"/>
    <n v="202606"/>
    <n v="51"/>
    <n v="1085442"/>
    <s v="'03814314  "/>
    <s v="'03814314  "/>
    <s v="CPC"/>
    <s v="'7143814314751587"/>
    <n v="20260602"/>
    <s v="E20260602145712"/>
    <s v="   "/>
    <n v="3.8"/>
    <s v="RS        "/>
    <n v="0"/>
    <s v="LARUCHE                         "/>
    <s v="VOIE COMMUNALE 4                "/>
    <s v="                                "/>
    <s v="FR"/>
    <s v="'21"/>
    <s v="'21320     "/>
    <s v="CREANCEY                        "/>
    <s v="CAROLINE MARION CAROLINE MARION "/>
    <s v="20RUE JEAN DE LATTRE DE TASSIGNY"/>
    <s v="                                "/>
    <s v="FR"/>
    <s v="'71"/>
    <s v="'71400     "/>
    <s v="AUTUN"/>
  </r>
  <r>
    <x v="1"/>
    <x v="32"/>
    <n v="202606"/>
    <n v="51"/>
    <n v="1085442"/>
    <s v="'03814314  "/>
    <s v="'03814314  "/>
    <s v="ENV"/>
    <s v="'                "/>
    <n v="20260602"/>
    <s v="E20260602145713"/>
    <s v="J18"/>
    <n v="1.34"/>
    <s v="          "/>
    <n v="4.41"/>
    <s v="LARUCHE                         "/>
    <s v="VOIE COMMUNALE 4                "/>
    <s v="                                "/>
    <s v="FR"/>
    <s v="'21"/>
    <s v="'21320     "/>
    <s v="CREANCEY                        "/>
    <s v="CORPATAUX KATIA                 "/>
    <s v="RUE DU HERON 192                "/>
    <s v="VERTE LILETTE                   "/>
    <s v="FR"/>
    <s v="'01"/>
    <s v="'01210     "/>
    <s v="VERSONNEX"/>
  </r>
  <r>
    <x v="1"/>
    <x v="32"/>
    <n v="202606"/>
    <n v="51"/>
    <n v="1085442"/>
    <s v="'03814314  "/>
    <s v="'03814314  "/>
    <s v="COL"/>
    <s v="'0143814314751704"/>
    <n v="20260602"/>
    <s v="E20260602145713"/>
    <s v="J18"/>
    <n v="1.34"/>
    <s v="          "/>
    <n v="0"/>
    <s v="LARUCHE                         "/>
    <s v="VOIE COMMUNALE 4                "/>
    <s v="                                "/>
    <s v="FR"/>
    <s v="'21"/>
    <s v="'21320     "/>
    <s v="CREANCEY                        "/>
    <s v="CORPATAUX KATIA                 "/>
    <s v="RUE DU HERON 192                "/>
    <s v="VERTE LILETTE                   "/>
    <s v="FR"/>
    <s v="'01"/>
    <s v="'01210     "/>
    <s v="VERSONNEX"/>
  </r>
  <r>
    <x v="1"/>
    <x v="32"/>
    <n v="202606"/>
    <n v="51"/>
    <n v="1085442"/>
    <s v="'03814314  "/>
    <s v="'03814314  "/>
    <s v="CPC"/>
    <s v="'0143814314751704"/>
    <n v="20260602"/>
    <s v="E20260602145713"/>
    <s v="   "/>
    <n v="1.34"/>
    <s v="RS        "/>
    <n v="0"/>
    <s v="LARUCHE                         "/>
    <s v="VOIE COMMUNALE 4                "/>
    <s v="                                "/>
    <s v="FR"/>
    <s v="'21"/>
    <s v="'21320     "/>
    <s v="CREANCEY                        "/>
    <s v="CORPATAUX KATIA                 "/>
    <s v="RUE DU HERON 192                "/>
    <s v="VERTE LILETTE                   "/>
    <s v="FR"/>
    <s v="'01"/>
    <s v="'01210     "/>
    <s v="VERSONNEX"/>
  </r>
  <r>
    <x v="1"/>
    <x v="33"/>
    <n v="202606"/>
    <n v="51"/>
    <n v="1085442"/>
    <s v="'03814314  "/>
    <s v="'03814314  "/>
    <s v="ENV"/>
    <s v="'                "/>
    <n v="20260602"/>
    <s v="E20260602145714"/>
    <s v="J18"/>
    <n v="0.5"/>
    <s v="          "/>
    <n v="4.1500000000000004"/>
    <s v="LARUCHE                         "/>
    <s v="VOIE COMMUNALE 4                "/>
    <s v="                                "/>
    <s v="FR"/>
    <s v="'21"/>
    <s v="'21320     "/>
    <s v="CREANCEY                        "/>
    <s v="DE SOLA JEAN LUC                "/>
    <s v="965 A CHEMIN  ANCIENNE ROUTE DE "/>
    <s v="IS                              "/>
    <s v="FR"/>
    <s v="'13"/>
    <s v="'13540     "/>
    <s v="AIX-EN-PROVENCE"/>
  </r>
  <r>
    <x v="1"/>
    <x v="33"/>
    <n v="202606"/>
    <n v="51"/>
    <n v="1085442"/>
    <s v="'03814314  "/>
    <s v="'03814314  "/>
    <s v="COL"/>
    <s v="'1343814314751451"/>
    <n v="20260602"/>
    <s v="E20260602145714"/>
    <s v="J18"/>
    <n v="0.5"/>
    <s v="          "/>
    <n v="0"/>
    <s v="LARUCHE                         "/>
    <s v="VOIE COMMUNALE 4                "/>
    <s v="                                "/>
    <s v="FR"/>
    <s v="'21"/>
    <s v="'21320     "/>
    <s v="CREANCEY                        "/>
    <s v="DE SOLA JEAN LUC                "/>
    <s v="965 A CHEMIN  ANCIENNE ROUTE DE "/>
    <s v="IS                              "/>
    <s v="FR"/>
    <s v="'13"/>
    <s v="'13540     "/>
    <s v="AIX-EN-PROVENCE"/>
  </r>
  <r>
    <x v="1"/>
    <x v="33"/>
    <n v="202606"/>
    <n v="51"/>
    <n v="1085442"/>
    <s v="'03814314  "/>
    <s v="'03814314  "/>
    <s v="CPC"/>
    <s v="'1343814314751451"/>
    <n v="20260602"/>
    <s v="E20260602145714"/>
    <s v="   "/>
    <n v="0.5"/>
    <s v="RS        "/>
    <n v="0"/>
    <s v="LARUCHE                         "/>
    <s v="VOIE COMMUNALE 4                "/>
    <s v="                                "/>
    <s v="FR"/>
    <s v="'21"/>
    <s v="'21320     "/>
    <s v="CREANCEY                        "/>
    <s v="DE SOLA JEAN LUC                "/>
    <s v="965 A CHEMIN  ANCIENNE ROUTE DE "/>
    <s v="IS                              "/>
    <s v="FR"/>
    <s v="'13"/>
    <s v="'13540     "/>
    <s v="AIX-EN-PROVENCE"/>
  </r>
  <r>
    <x v="1"/>
    <x v="34"/>
    <n v="202606"/>
    <n v="51"/>
    <n v="1085442"/>
    <s v="'03814314  "/>
    <s v="'03814314  "/>
    <s v="ENV"/>
    <s v="'                "/>
    <n v="20260602"/>
    <s v="E20260602145715"/>
    <s v="J18"/>
    <n v="2.9"/>
    <s v="          "/>
    <n v="4.67"/>
    <s v="LARUCHE                         "/>
    <s v="VOIE COMMUNALE 4                "/>
    <s v="                                "/>
    <s v="FR"/>
    <s v="'21"/>
    <s v="'21320     "/>
    <s v="CREANCEY                        "/>
    <s v="DELANGLE OPHELIE                "/>
    <s v="39 RUE DES FORGES               "/>
    <s v="                                "/>
    <s v="FR"/>
    <s v="'44"/>
    <s v="'44330     "/>
    <s v="VALLET"/>
  </r>
  <r>
    <x v="1"/>
    <x v="34"/>
    <n v="202606"/>
    <n v="51"/>
    <n v="1085442"/>
    <s v="'03814314  "/>
    <s v="'03814314  "/>
    <s v="COL"/>
    <s v="'4443814314751651"/>
    <n v="20260602"/>
    <s v="E20260602145715"/>
    <s v="J18"/>
    <n v="2.9"/>
    <s v="          "/>
    <n v="0"/>
    <s v="LARUCHE                         "/>
    <s v="VOIE COMMUNALE 4                "/>
    <s v="                                "/>
    <s v="FR"/>
    <s v="'21"/>
    <s v="'21320     "/>
    <s v="CREANCEY                        "/>
    <s v="DELANGLE OPHELIE                "/>
    <s v="39 RUE DES FORGES               "/>
    <s v="                                "/>
    <s v="FR"/>
    <s v="'44"/>
    <s v="'44330     "/>
    <s v="VALLET"/>
  </r>
  <r>
    <x v="1"/>
    <x v="34"/>
    <n v="202606"/>
    <n v="51"/>
    <n v="1085442"/>
    <s v="'03814314  "/>
    <s v="'03814314  "/>
    <s v="CPC"/>
    <s v="'4443814314751651"/>
    <n v="20260602"/>
    <s v="E20260602145715"/>
    <s v="   "/>
    <n v="2.9"/>
    <s v="RS        "/>
    <n v="0"/>
    <s v="LARUCHE                         "/>
    <s v="VOIE COMMUNALE 4                "/>
    <s v="                                "/>
    <s v="FR"/>
    <s v="'21"/>
    <s v="'21320     "/>
    <s v="CREANCEY                        "/>
    <s v="DELANGLE OPHELIE                "/>
    <s v="39 RUE DES FORGES               "/>
    <s v="                                "/>
    <s v="FR"/>
    <s v="'44"/>
    <s v="'44330     "/>
    <s v="VALLET"/>
  </r>
  <r>
    <x v="1"/>
    <x v="35"/>
    <n v="202606"/>
    <n v="51"/>
    <n v="1085442"/>
    <s v="'03814314  "/>
    <s v="'03814314  "/>
    <s v="ENV"/>
    <s v="'                "/>
    <n v="20260602"/>
    <s v="E20260602145716"/>
    <s v="J18"/>
    <n v="11.4"/>
    <s v="          "/>
    <n v="7.01"/>
    <s v="LARUCHE                         "/>
    <s v="VOIE COMMUNALE 4                "/>
    <s v="                                "/>
    <s v="FR"/>
    <s v="'21"/>
    <s v="'21320     "/>
    <s v="CREANCEY                        "/>
    <s v="DELEEV                          "/>
    <s v="9 RUE GEORGES ET MAI POLITZER   "/>
    <s v="                                "/>
    <s v="FR"/>
    <s v="'75"/>
    <s v="'75012     "/>
    <s v="PARIS"/>
  </r>
  <r>
    <x v="1"/>
    <x v="35"/>
    <n v="202606"/>
    <n v="51"/>
    <n v="1085442"/>
    <s v="'03814314  "/>
    <s v="'03814314  "/>
    <s v="COL"/>
    <s v="'7543814314751695"/>
    <n v="20260602"/>
    <s v="E20260602145716"/>
    <s v="J18"/>
    <n v="11.4"/>
    <s v="          "/>
    <n v="0"/>
    <s v="LARUCHE                         "/>
    <s v="VOIE COMMUNALE 4                "/>
    <s v="                                "/>
    <s v="FR"/>
    <s v="'21"/>
    <s v="'21320     "/>
    <s v="CREANCEY                        "/>
    <s v="DELEEV                          "/>
    <s v="9 RUE GEORGES ET MAI POLITZER   "/>
    <s v="                                "/>
    <s v="FR"/>
    <s v="'75"/>
    <s v="'75012     "/>
    <s v="PARIS"/>
  </r>
  <r>
    <x v="1"/>
    <x v="35"/>
    <n v="202606"/>
    <n v="51"/>
    <n v="1085442"/>
    <s v="'03814314  "/>
    <s v="'03814314  "/>
    <s v="CPC"/>
    <s v="'7543814314751695"/>
    <n v="20260602"/>
    <s v="E20260602145716"/>
    <s v="   "/>
    <n v="11.4"/>
    <s v="RS        "/>
    <n v="0"/>
    <s v="LARUCHE                         "/>
    <s v="VOIE COMMUNALE 4                "/>
    <s v="                                "/>
    <s v="FR"/>
    <s v="'21"/>
    <s v="'21320     "/>
    <s v="CREANCEY                        "/>
    <s v="DELEEV                          "/>
    <s v="9 RUE GEORGES ET MAI POLITZER   "/>
    <s v="                                "/>
    <s v="FR"/>
    <s v="'75"/>
    <s v="'75012     "/>
    <s v="PARIS"/>
  </r>
  <r>
    <x v="1"/>
    <x v="36"/>
    <n v="202606"/>
    <n v="51"/>
    <n v="1085442"/>
    <s v="'03814314  "/>
    <s v="'03814314  "/>
    <s v="ENV"/>
    <s v="'                "/>
    <n v="20260602"/>
    <s v="E20260602145717"/>
    <s v="J18"/>
    <n v="5"/>
    <s v="          "/>
    <n v="5.19"/>
    <s v="LARUCHE                         "/>
    <s v="VOIE COMMUNALE 4                "/>
    <s v="                                "/>
    <s v="FR"/>
    <s v="'21"/>
    <s v="'21320     "/>
    <s v="CREANCEY                        "/>
    <s v="DUFAUD FREDERIC                 "/>
    <s v="2 BIS RUE DE LA REPUBLIQUE      "/>
    <s v="                                "/>
    <s v="FR"/>
    <s v="'07"/>
    <s v="'07000     "/>
    <s v="PRIVAS"/>
  </r>
  <r>
    <x v="1"/>
    <x v="36"/>
    <n v="202606"/>
    <n v="51"/>
    <n v="1085442"/>
    <s v="'03814314  "/>
    <s v="'03814314  "/>
    <s v="COL"/>
    <s v="'0743814314751403"/>
    <n v="20260602"/>
    <s v="E20260602145717"/>
    <s v="J18"/>
    <n v="5"/>
    <s v="          "/>
    <n v="0"/>
    <s v="LARUCHE                         "/>
    <s v="VOIE COMMUNALE 4                "/>
    <s v="                                "/>
    <s v="FR"/>
    <s v="'21"/>
    <s v="'21320     "/>
    <s v="CREANCEY                        "/>
    <s v="DUFAUD FREDERIC                 "/>
    <s v="2 BIS RUE DE LA REPUBLIQUE      "/>
    <s v="                                "/>
    <s v="FR"/>
    <s v="'07"/>
    <s v="'07000     "/>
    <s v="PRIVAS"/>
  </r>
  <r>
    <x v="1"/>
    <x v="36"/>
    <n v="202606"/>
    <n v="51"/>
    <n v="1085442"/>
    <s v="'03814314  "/>
    <s v="'03814314  "/>
    <s v="CPC"/>
    <s v="'0743814314751403"/>
    <n v="20260602"/>
    <s v="E20260602145717"/>
    <s v="   "/>
    <n v="5"/>
    <s v="RS        "/>
    <n v="0"/>
    <s v="LARUCHE                         "/>
    <s v="VOIE COMMUNALE 4                "/>
    <s v="                                "/>
    <s v="FR"/>
    <s v="'21"/>
    <s v="'21320     "/>
    <s v="CREANCEY                        "/>
    <s v="DUFAUD FREDERIC                 "/>
    <s v="2 BIS RUE DE LA REPUBLIQUE      "/>
    <s v="                                "/>
    <s v="FR"/>
    <s v="'07"/>
    <s v="'07000     "/>
    <s v="PRIVAS"/>
  </r>
  <r>
    <x v="1"/>
    <x v="37"/>
    <n v="202606"/>
    <n v="51"/>
    <n v="1085442"/>
    <s v="'03814314  "/>
    <s v="'03814314  "/>
    <s v="ENV"/>
    <s v="'                "/>
    <n v="20260602"/>
    <s v="E20260602145718"/>
    <s v="J18"/>
    <n v="2.9"/>
    <s v="          "/>
    <n v="4.67"/>
    <s v="LARUCHE                         "/>
    <s v="VOIE COMMUNALE 4                "/>
    <s v="                                "/>
    <s v="FR"/>
    <s v="'21"/>
    <s v="'21320     "/>
    <s v="CREANCEY                        "/>
    <s v="DUGENY PASCALE                  "/>
    <s v="3 IMPASSE DES BERTHES           "/>
    <s v="                                "/>
    <s v="FR"/>
    <s v="'91"/>
    <s v="'91310     "/>
    <s v="MONTLHERY"/>
  </r>
  <r>
    <x v="1"/>
    <x v="37"/>
    <n v="202606"/>
    <n v="51"/>
    <n v="1085442"/>
    <s v="'03814314  "/>
    <s v="'03814314  "/>
    <s v="COL"/>
    <s v="'9143814314751645"/>
    <n v="20260602"/>
    <s v="E20260602145718"/>
    <s v="J18"/>
    <n v="2.9"/>
    <s v="          "/>
    <n v="0"/>
    <s v="LARUCHE                         "/>
    <s v="VOIE COMMUNALE 4                "/>
    <s v="                                "/>
    <s v="FR"/>
    <s v="'21"/>
    <s v="'21320     "/>
    <s v="CREANCEY                        "/>
    <s v="DUGENY PASCALE                  "/>
    <s v="3 IMPASSE DES BERTHES           "/>
    <s v="                                "/>
    <s v="FR"/>
    <s v="'91"/>
    <s v="'91310     "/>
    <s v="MONTLHERY"/>
  </r>
  <r>
    <x v="1"/>
    <x v="37"/>
    <n v="202606"/>
    <n v="51"/>
    <n v="1085442"/>
    <s v="'03814314  "/>
    <s v="'03814314  "/>
    <s v="CPC"/>
    <s v="'9143814314751645"/>
    <n v="20260602"/>
    <s v="E20260602145718"/>
    <s v="   "/>
    <n v="2.9"/>
    <s v="RS        "/>
    <n v="0"/>
    <s v="LARUCHE                         "/>
    <s v="VOIE COMMUNALE 4                "/>
    <s v="                                "/>
    <s v="FR"/>
    <s v="'21"/>
    <s v="'21320     "/>
    <s v="CREANCEY                        "/>
    <s v="DUGENY PASCALE                  "/>
    <s v="3 IMPASSE DES BERTHES           "/>
    <s v="                                "/>
    <s v="FR"/>
    <s v="'91"/>
    <s v="'91310     "/>
    <s v="MONTLHERY"/>
  </r>
  <r>
    <x v="1"/>
    <x v="38"/>
    <n v="202606"/>
    <n v="51"/>
    <n v="1085442"/>
    <s v="'03814314  "/>
    <s v="'03814314  "/>
    <s v="ENV"/>
    <s v="'                "/>
    <n v="20260602"/>
    <s v="E20260602145719"/>
    <s v="J18"/>
    <n v="3.6"/>
    <s v="          "/>
    <n v="4.93"/>
    <s v="LARUCHE                         "/>
    <s v="VOIE COMMUNALE 4                "/>
    <s v="                                "/>
    <s v="FR"/>
    <s v="'21"/>
    <s v="'21320     "/>
    <s v="CREANCEY                        "/>
    <s v="EECKHOUT ALICE                  "/>
    <s v="8 IMPASSE DES AVOCETTES         "/>
    <s v="                                "/>
    <s v="FR"/>
    <s v="'56"/>
    <s v="'56370     "/>
    <s v="SARZEAU"/>
  </r>
  <r>
    <x v="1"/>
    <x v="38"/>
    <n v="202606"/>
    <n v="51"/>
    <n v="1085442"/>
    <s v="'03814314  "/>
    <s v="'03814314  "/>
    <s v="COL"/>
    <s v="'5643814314751668"/>
    <n v="20260602"/>
    <s v="E20260602145719"/>
    <s v="J18"/>
    <n v="3.6"/>
    <s v="          "/>
    <n v="0"/>
    <s v="LARUCHE                         "/>
    <s v="VOIE COMMUNALE 4                "/>
    <s v="                                "/>
    <s v="FR"/>
    <s v="'21"/>
    <s v="'21320     "/>
    <s v="CREANCEY                        "/>
    <s v="EECKHOUT ALICE                  "/>
    <s v="8 IMPASSE DES AVOCETTES         "/>
    <s v="                                "/>
    <s v="FR"/>
    <s v="'56"/>
    <s v="'56370     "/>
    <s v="SARZEAU"/>
  </r>
  <r>
    <x v="1"/>
    <x v="38"/>
    <n v="202606"/>
    <n v="51"/>
    <n v="1085442"/>
    <s v="'03814314  "/>
    <s v="'03814314  "/>
    <s v="CPC"/>
    <s v="'5643814314751668"/>
    <n v="20260602"/>
    <s v="E20260602145719"/>
    <s v="   "/>
    <n v="3.6"/>
    <s v="RS        "/>
    <n v="0"/>
    <s v="LARUCHE                         "/>
    <s v="VOIE COMMUNALE 4                "/>
    <s v="                                "/>
    <s v="FR"/>
    <s v="'21"/>
    <s v="'21320     "/>
    <s v="CREANCEY                        "/>
    <s v="EECKHOUT ALICE                  "/>
    <s v="8 IMPASSE DES AVOCETTES         "/>
    <s v="                                "/>
    <s v="FR"/>
    <s v="'56"/>
    <s v="'56370     "/>
    <s v="SARZEAU"/>
  </r>
  <r>
    <x v="1"/>
    <x v="39"/>
    <n v="202606"/>
    <n v="51"/>
    <n v="1085442"/>
    <s v="'03814314  "/>
    <s v="'03814314  "/>
    <s v="ENV"/>
    <s v="'                "/>
    <n v="20260602"/>
    <s v="E20260602145720"/>
    <s v="J18"/>
    <n v="18.04"/>
    <s v="          "/>
    <n v="8.83"/>
    <s v="LARUCHE                         "/>
    <s v="VOIE COMMUNALE 4                "/>
    <s v="                                "/>
    <s v="FR"/>
    <s v="'21"/>
    <s v="'21320     "/>
    <s v="CREANCEY                        "/>
    <s v="FOURMANOIR LOUISE               "/>
    <s v="46 RUE DE PARIS                 "/>
    <s v="                                "/>
    <s v="FR"/>
    <s v="'62"/>
    <s v="'62520     "/>
    <s v="LE TOUQUET"/>
  </r>
  <r>
    <x v="1"/>
    <x v="39"/>
    <n v="202606"/>
    <n v="51"/>
    <n v="1085442"/>
    <s v="'03814314  "/>
    <s v="'03814314  "/>
    <s v="COL"/>
    <s v="'6243814314751537"/>
    <n v="20260602"/>
    <s v="E20260602145720"/>
    <s v="J18"/>
    <n v="18.04"/>
    <s v="          "/>
    <n v="0"/>
    <s v="LARUCHE                         "/>
    <s v="VOIE COMMUNALE 4                "/>
    <s v="                                "/>
    <s v="FR"/>
    <s v="'21"/>
    <s v="'21320     "/>
    <s v="CREANCEY                        "/>
    <s v="FOURMANOIR LOUISE               "/>
    <s v="46 RUE DE PARIS                 "/>
    <s v="                                "/>
    <s v="FR"/>
    <s v="'62"/>
    <s v="'62520     "/>
    <s v="LE TOUQUET"/>
  </r>
  <r>
    <x v="1"/>
    <x v="39"/>
    <n v="202606"/>
    <n v="51"/>
    <n v="1085442"/>
    <s v="'03814314  "/>
    <s v="'03814314  "/>
    <s v="CPC"/>
    <s v="'6243814314751537"/>
    <n v="20260602"/>
    <s v="E20260602145720"/>
    <s v="   "/>
    <n v="18.04"/>
    <s v="RS        "/>
    <n v="0"/>
    <s v="LARUCHE                         "/>
    <s v="VOIE COMMUNALE 4                "/>
    <s v="                                "/>
    <s v="FR"/>
    <s v="'21"/>
    <s v="'21320     "/>
    <s v="CREANCEY                        "/>
    <s v="FOURMANOIR LOUISE               "/>
    <s v="46 RUE DE PARIS                 "/>
    <s v="                                "/>
    <s v="FR"/>
    <s v="'62"/>
    <s v="'62520     "/>
    <s v="LE TOUQUET"/>
  </r>
  <r>
    <x v="1"/>
    <x v="40"/>
    <n v="202606"/>
    <n v="51"/>
    <n v="1085442"/>
    <s v="'03814314  "/>
    <s v="'03814314  "/>
    <s v="ENV"/>
    <s v="'                "/>
    <n v="20260602"/>
    <s v="E20260602145721"/>
    <s v="J18"/>
    <n v="37.5"/>
    <s v="          "/>
    <n v="13.77"/>
    <s v="LARUCHE                         "/>
    <s v="VOIE COMMUNALE 4                "/>
    <s v="                                "/>
    <s v="FR"/>
    <s v="'21"/>
    <s v="'21320     "/>
    <s v="CREANCEY                        "/>
    <s v="GLORIEUX ALEXIS                 "/>
    <s v="139 RUE DU MARECHAL JOFFRE      "/>
    <s v="                                "/>
    <s v="FR"/>
    <s v="'22"/>
    <s v="'22700     "/>
    <s v="PERROS-GUIREC"/>
  </r>
  <r>
    <x v="1"/>
    <x v="40"/>
    <n v="202606"/>
    <n v="51"/>
    <n v="1085442"/>
    <s v="'03814314  "/>
    <s v="'03814314  "/>
    <s v="COL"/>
    <s v="'2243814314751719"/>
    <n v="20260602"/>
    <s v="E20260602145721"/>
    <s v="J18"/>
    <n v="11.1"/>
    <s v="          "/>
    <n v="0"/>
    <s v="LARUCHE                         "/>
    <s v="VOIE COMMUNALE 4                "/>
    <s v="                                "/>
    <s v="FR"/>
    <s v="'21"/>
    <s v="'21320     "/>
    <s v="CREANCEY                        "/>
    <s v="GLORIEUX ALEXIS                 "/>
    <s v="139 RUE DU MARECHAL JOFFRE      "/>
    <s v="                                "/>
    <s v="FR"/>
    <s v="'22"/>
    <s v="'22700     "/>
    <s v="PERROS-GUIREC"/>
  </r>
  <r>
    <x v="1"/>
    <x v="40"/>
    <n v="202606"/>
    <n v="51"/>
    <n v="1085442"/>
    <s v="'03814314  "/>
    <s v="'03814314  "/>
    <s v="CPC"/>
    <s v="'2243814314751719"/>
    <n v="20260602"/>
    <s v="E20260602145721"/>
    <s v="   "/>
    <n v="11.1"/>
    <s v="RS        "/>
    <n v="0"/>
    <s v="LARUCHE                         "/>
    <s v="VOIE COMMUNALE 4                "/>
    <s v="                                "/>
    <s v="FR"/>
    <s v="'21"/>
    <s v="'21320     "/>
    <s v="CREANCEY                        "/>
    <s v="GLORIEUX ALEXIS                 "/>
    <s v="139 RUE DU MARECHAL JOFFRE      "/>
    <s v="                                "/>
    <s v="FR"/>
    <s v="'22"/>
    <s v="'22700     "/>
    <s v="PERROS-GUIREC"/>
  </r>
  <r>
    <x v="1"/>
    <x v="40"/>
    <n v="202606"/>
    <n v="51"/>
    <n v="1085442"/>
    <s v="'03814314  "/>
    <s v="'03814314  "/>
    <s v="COL"/>
    <s v="'2243814314751725"/>
    <n v="20260602"/>
    <s v="E20260602145721"/>
    <s v="J18"/>
    <n v="15.6"/>
    <s v="          "/>
    <n v="0"/>
    <s v="LARUCHE                         "/>
    <s v="VOIE COMMUNALE 4                "/>
    <s v="                                "/>
    <s v="FR"/>
    <s v="'21"/>
    <s v="'21320     "/>
    <s v="CREANCEY                        "/>
    <s v="GLORIEUX ALEXIS                 "/>
    <s v="139 RUE DU MARECHAL JOFFRE      "/>
    <s v="                                "/>
    <s v="FR"/>
    <s v="'22"/>
    <s v="'22700     "/>
    <s v="PERROS-GUIREC"/>
  </r>
  <r>
    <x v="1"/>
    <x v="40"/>
    <n v="202606"/>
    <n v="51"/>
    <n v="1085442"/>
    <s v="'03814314  "/>
    <s v="'03814314  "/>
    <s v="CPC"/>
    <s v="'2243814314751725"/>
    <n v="20260602"/>
    <s v="E20260602145721"/>
    <s v="   "/>
    <n v="15.6"/>
    <s v="RS        "/>
    <n v="0"/>
    <s v="LARUCHE                         "/>
    <s v="VOIE COMMUNALE 4                "/>
    <s v="                                "/>
    <s v="FR"/>
    <s v="'21"/>
    <s v="'21320     "/>
    <s v="CREANCEY                        "/>
    <s v="GLORIEUX ALEXIS                 "/>
    <s v="139 RUE DU MARECHAL JOFFRE      "/>
    <s v="                                "/>
    <s v="FR"/>
    <s v="'22"/>
    <s v="'22700     "/>
    <s v="PERROS-GUIREC"/>
  </r>
  <r>
    <x v="1"/>
    <x v="40"/>
    <n v="202606"/>
    <n v="51"/>
    <n v="1085442"/>
    <s v="'03814314  "/>
    <s v="'03814314  "/>
    <s v="CPC"/>
    <s v="'2243814314751725"/>
    <n v="20260602"/>
    <s v="E20260602145721"/>
    <s v="   "/>
    <n v="15.6"/>
    <s v="TMC       "/>
    <n v="1"/>
    <s v="LARUCHE                         "/>
    <s v="VOIE COMMUNALE 4                "/>
    <s v="                                "/>
    <s v="FR"/>
    <s v="'21"/>
    <s v="'21320     "/>
    <s v="CREANCEY                        "/>
    <s v="GLORIEUX ALEXIS                 "/>
    <s v="139 RUE DU MARECHAL JOFFRE      "/>
    <s v="                                "/>
    <s v="FR"/>
    <s v="'22"/>
    <s v="'22700     "/>
    <s v="PERROS-GUIREC"/>
  </r>
  <r>
    <x v="1"/>
    <x v="40"/>
    <n v="202606"/>
    <n v="51"/>
    <n v="1085442"/>
    <s v="'03814314  "/>
    <s v="'03814314  "/>
    <s v="COL"/>
    <s v="'2243814314751731"/>
    <n v="20260602"/>
    <s v="E20260602145721"/>
    <s v="J18"/>
    <n v="10.8"/>
    <s v="          "/>
    <n v="0"/>
    <s v="LARUCHE                         "/>
    <s v="VOIE COMMUNALE 4                "/>
    <s v="                                "/>
    <s v="FR"/>
    <s v="'21"/>
    <s v="'21320     "/>
    <s v="CREANCEY                        "/>
    <s v="GLORIEUX ALEXIS                 "/>
    <s v="139 RUE DU MARECHAL JOFFRE      "/>
    <s v="                                "/>
    <s v="FR"/>
    <s v="'22"/>
    <s v="'22700     "/>
    <s v="PERROS-GUIREC"/>
  </r>
  <r>
    <x v="1"/>
    <x v="40"/>
    <n v="202606"/>
    <n v="51"/>
    <n v="1085442"/>
    <s v="'03814314  "/>
    <s v="'03814314  "/>
    <s v="CPC"/>
    <s v="'2243814314751731"/>
    <n v="20260602"/>
    <s v="E20260602145721"/>
    <s v="   "/>
    <n v="10.8"/>
    <s v="RS        "/>
    <n v="0"/>
    <s v="LARUCHE                         "/>
    <s v="VOIE COMMUNALE 4                "/>
    <s v="                                "/>
    <s v="FR"/>
    <s v="'21"/>
    <s v="'21320     "/>
    <s v="CREANCEY                        "/>
    <s v="GLORIEUX ALEXIS                 "/>
    <s v="139 RUE DU MARECHAL JOFFRE      "/>
    <s v="                                "/>
    <s v="FR"/>
    <s v="'22"/>
    <s v="'22700     "/>
    <s v="PERROS-GUIREC"/>
  </r>
  <r>
    <x v="1"/>
    <x v="40"/>
    <n v="202606"/>
    <n v="51"/>
    <n v="1085442"/>
    <s v="'03814314  "/>
    <s v="'03814314  "/>
    <s v="CPC"/>
    <s v="'2243814314751731"/>
    <n v="20260602"/>
    <s v="E20260602145721"/>
    <s v="   "/>
    <n v="10.8"/>
    <s v="TMC       "/>
    <n v="1"/>
    <s v="LARUCHE                         "/>
    <s v="VOIE COMMUNALE 4                "/>
    <s v="                                "/>
    <s v="FR"/>
    <s v="'21"/>
    <s v="'21320     "/>
    <s v="CREANCEY                        "/>
    <s v="GLORIEUX ALEXIS                 "/>
    <s v="139 RUE DU MARECHAL JOFFRE      "/>
    <s v="                                "/>
    <s v="FR"/>
    <s v="'22"/>
    <s v="'22700     "/>
    <s v="PERROS-GUIREC"/>
  </r>
  <r>
    <x v="1"/>
    <x v="41"/>
    <n v="202606"/>
    <n v="51"/>
    <n v="1085442"/>
    <s v="'03814314  "/>
    <s v="'03814314  "/>
    <s v="ENV"/>
    <s v="'                "/>
    <n v="20260602"/>
    <s v="E20260602145722"/>
    <s v="J18"/>
    <n v="32.200000000000003"/>
    <s v="          "/>
    <n v="12.47"/>
    <s v="LARUCHE                         "/>
    <s v="VOIE COMMUNALE 4                "/>
    <s v="                                "/>
    <s v="FR"/>
    <s v="'21"/>
    <s v="'21320     "/>
    <s v="CREANCEY                        "/>
    <s v="LAPERGUE CHRISTOPHE             "/>
    <s v="15 RUE ROYALE                   "/>
    <s v="                                "/>
    <s v="FR"/>
    <s v="'74"/>
    <s v="'74000     "/>
    <s v="ANNECY"/>
  </r>
  <r>
    <x v="1"/>
    <x v="41"/>
    <n v="202606"/>
    <n v="51"/>
    <n v="1085442"/>
    <s v="'03814314  "/>
    <s v="'03814314  "/>
    <s v="COL"/>
    <s v="'7443814314751508"/>
    <n v="20260602"/>
    <s v="E20260602145722"/>
    <s v="J18"/>
    <n v="14.1"/>
    <s v="          "/>
    <n v="0"/>
    <s v="LARUCHE                         "/>
    <s v="VOIE COMMUNALE 4                "/>
    <s v="                                "/>
    <s v="FR"/>
    <s v="'21"/>
    <s v="'21320     "/>
    <s v="CREANCEY                        "/>
    <s v="LAPERGUE CHRISTOPHE             "/>
    <s v="15 RUE ROYALE                   "/>
    <s v="                                "/>
    <s v="FR"/>
    <s v="'74"/>
    <s v="'74000     "/>
    <s v="ANNECY"/>
  </r>
  <r>
    <x v="1"/>
    <x v="41"/>
    <n v="202606"/>
    <n v="51"/>
    <n v="1085442"/>
    <s v="'03814314  "/>
    <s v="'03814314  "/>
    <s v="CPC"/>
    <s v="'7443814314751508"/>
    <n v="20260602"/>
    <s v="E20260602145722"/>
    <s v="   "/>
    <n v="14.1"/>
    <s v="RS        "/>
    <n v="0"/>
    <s v="LARUCHE                         "/>
    <s v="VOIE COMMUNALE 4                "/>
    <s v="                                "/>
    <s v="FR"/>
    <s v="'21"/>
    <s v="'21320     "/>
    <s v="CREANCEY                        "/>
    <s v="LAPERGUE CHRISTOPHE             "/>
    <s v="15 RUE ROYALE                   "/>
    <s v="                                "/>
    <s v="FR"/>
    <s v="'74"/>
    <s v="'74000     "/>
    <s v="ANNECY"/>
  </r>
  <r>
    <x v="1"/>
    <x v="41"/>
    <n v="202606"/>
    <n v="51"/>
    <n v="1085442"/>
    <s v="'03814314  "/>
    <s v="'03814314  "/>
    <s v="COL"/>
    <s v="'7443814314751514"/>
    <n v="20260602"/>
    <s v="E20260602145722"/>
    <s v="J18"/>
    <n v="15"/>
    <s v="          "/>
    <n v="0"/>
    <s v="LARUCHE                         "/>
    <s v="VOIE COMMUNALE 4                "/>
    <s v="                                "/>
    <s v="FR"/>
    <s v="'21"/>
    <s v="'21320     "/>
    <s v="CREANCEY                        "/>
    <s v="LAPERGUE CHRISTOPHE             "/>
    <s v="15 RUE ROYALE                   "/>
    <s v="                                "/>
    <s v="FR"/>
    <s v="'74"/>
    <s v="'74000     "/>
    <s v="ANNECY"/>
  </r>
  <r>
    <x v="1"/>
    <x v="41"/>
    <n v="202606"/>
    <n v="51"/>
    <n v="1085442"/>
    <s v="'03814314  "/>
    <s v="'03814314  "/>
    <s v="CPC"/>
    <s v="'7443814314751514"/>
    <n v="20260602"/>
    <s v="E20260602145722"/>
    <s v="   "/>
    <n v="15"/>
    <s v="RS        "/>
    <n v="0"/>
    <s v="LARUCHE                         "/>
    <s v="VOIE COMMUNALE 4                "/>
    <s v="                                "/>
    <s v="FR"/>
    <s v="'21"/>
    <s v="'21320     "/>
    <s v="CREANCEY                        "/>
    <s v="LAPERGUE CHRISTOPHE             "/>
    <s v="15 RUE ROYALE                   "/>
    <s v="                                "/>
    <s v="FR"/>
    <s v="'74"/>
    <s v="'74000     "/>
    <s v="ANNECY"/>
  </r>
  <r>
    <x v="1"/>
    <x v="41"/>
    <n v="202606"/>
    <n v="51"/>
    <n v="1085442"/>
    <s v="'03814314  "/>
    <s v="'03814314  "/>
    <s v="CPC"/>
    <s v="'7443814314751514"/>
    <n v="20260602"/>
    <s v="E20260602145722"/>
    <s v="   "/>
    <n v="15"/>
    <s v="TMC       "/>
    <n v="1"/>
    <s v="LARUCHE                         "/>
    <s v="VOIE COMMUNALE 4                "/>
    <s v="                                "/>
    <s v="FR"/>
    <s v="'21"/>
    <s v="'21320     "/>
    <s v="CREANCEY                        "/>
    <s v="LAPERGUE CHRISTOPHE             "/>
    <s v="15 RUE ROYALE                   "/>
    <s v="                                "/>
    <s v="FR"/>
    <s v="'74"/>
    <s v="'74000     "/>
    <s v="ANNECY"/>
  </r>
  <r>
    <x v="1"/>
    <x v="41"/>
    <n v="202606"/>
    <n v="51"/>
    <n v="1085442"/>
    <s v="'03814314  "/>
    <s v="'03814314  "/>
    <s v="COL"/>
    <s v="'7443814314751525"/>
    <n v="20260602"/>
    <s v="E20260602145722"/>
    <s v="J18"/>
    <n v="3.1"/>
    <s v="          "/>
    <n v="0"/>
    <s v="LARUCHE                         "/>
    <s v="VOIE COMMUNALE 4                "/>
    <s v="                                "/>
    <s v="FR"/>
    <s v="'21"/>
    <s v="'21320     "/>
    <s v="CREANCEY                        "/>
    <s v="LAPERGUE CHRISTOPHE             "/>
    <s v="15 RUE ROYALE                   "/>
    <s v="                                "/>
    <s v="FR"/>
    <s v="'74"/>
    <s v="'74000     "/>
    <s v="ANNECY"/>
  </r>
  <r>
    <x v="1"/>
    <x v="41"/>
    <n v="202606"/>
    <n v="51"/>
    <n v="1085442"/>
    <s v="'03814314  "/>
    <s v="'03814314  "/>
    <s v="CPC"/>
    <s v="'7443814314751525"/>
    <n v="20260602"/>
    <s v="E20260602145722"/>
    <s v="   "/>
    <n v="3.1"/>
    <s v="RS        "/>
    <n v="0"/>
    <s v="LARUCHE                         "/>
    <s v="VOIE COMMUNALE 4                "/>
    <s v="                                "/>
    <s v="FR"/>
    <s v="'21"/>
    <s v="'21320     "/>
    <s v="CREANCEY                        "/>
    <s v="LAPERGUE CHRISTOPHE             "/>
    <s v="15 RUE ROYALE                   "/>
    <s v="                                "/>
    <s v="FR"/>
    <s v="'74"/>
    <s v="'74000     "/>
    <s v="ANNECY"/>
  </r>
  <r>
    <x v="1"/>
    <x v="41"/>
    <n v="202606"/>
    <n v="51"/>
    <n v="1085442"/>
    <s v="'03814314  "/>
    <s v="'03814314  "/>
    <s v="CPC"/>
    <s v="'7443814314751525"/>
    <n v="20260602"/>
    <s v="E20260602145722"/>
    <s v="   "/>
    <n v="3.1"/>
    <s v="TMC       "/>
    <n v="1"/>
    <s v="LARUCHE                         "/>
    <s v="VOIE COMMUNALE 4                "/>
    <s v="                                "/>
    <s v="FR"/>
    <s v="'21"/>
    <s v="'21320     "/>
    <s v="CREANCEY                        "/>
    <s v="LAPERGUE CHRISTOPHE             "/>
    <s v="15 RUE ROYALE                   "/>
    <s v="                                "/>
    <s v="FR"/>
    <s v="'74"/>
    <s v="'74000     "/>
    <s v="ANNECY"/>
  </r>
  <r>
    <x v="1"/>
    <x v="42"/>
    <n v="202606"/>
    <n v="51"/>
    <n v="1085442"/>
    <s v="'03814314  "/>
    <s v="'03814314  "/>
    <s v="ENV"/>
    <s v="'                "/>
    <n v="20260602"/>
    <s v="E20260602145723"/>
    <s v="J18"/>
    <n v="24.55"/>
    <s v="          "/>
    <n v="10.39"/>
    <s v="LARUCHE                         "/>
    <s v="VOIE COMMUNALE 4                "/>
    <s v="                                "/>
    <s v="FR"/>
    <s v="'21"/>
    <s v="'21320     "/>
    <s v="CREANCEY                        "/>
    <s v="LEE --                          "/>
    <s v="14 RUE ST LAURENT               "/>
    <s v="                                "/>
    <s v="FR"/>
    <s v="'14"/>
    <s v="'14000     "/>
    <s v="CAEN"/>
  </r>
  <r>
    <x v="1"/>
    <x v="42"/>
    <n v="202606"/>
    <n v="51"/>
    <n v="1085442"/>
    <s v="'03814314  "/>
    <s v="'03814314  "/>
    <s v="COL"/>
    <s v="'1443814314751678"/>
    <n v="20260602"/>
    <s v="E20260602145723"/>
    <s v="J18"/>
    <n v="11.86"/>
    <s v="          "/>
    <n v="0"/>
    <s v="LARUCHE                         "/>
    <s v="VOIE COMMUNALE 4                "/>
    <s v="                                "/>
    <s v="FR"/>
    <s v="'21"/>
    <s v="'21320     "/>
    <s v="CREANCEY                        "/>
    <s v="LEE --                          "/>
    <s v="14 RUE ST LAURENT               "/>
    <s v="                                "/>
    <s v="FR"/>
    <s v="'14"/>
    <s v="'14000     "/>
    <s v="CAEN"/>
  </r>
  <r>
    <x v="1"/>
    <x v="42"/>
    <n v="202606"/>
    <n v="51"/>
    <n v="1085442"/>
    <s v="'03814314  "/>
    <s v="'03814314  "/>
    <s v="CPC"/>
    <s v="'1443814314751678"/>
    <n v="20260602"/>
    <s v="E20260602145723"/>
    <s v="   "/>
    <n v="11.86"/>
    <s v="RS        "/>
    <n v="0"/>
    <s v="LARUCHE                         "/>
    <s v="VOIE COMMUNALE 4                "/>
    <s v="                                "/>
    <s v="FR"/>
    <s v="'21"/>
    <s v="'21320     "/>
    <s v="CREANCEY                        "/>
    <s v="LEE --                          "/>
    <s v="14 RUE ST LAURENT               "/>
    <s v="                                "/>
    <s v="FR"/>
    <s v="'14"/>
    <s v="'14000     "/>
    <s v="CAEN"/>
  </r>
  <r>
    <x v="1"/>
    <x v="42"/>
    <n v="202606"/>
    <n v="51"/>
    <n v="1085442"/>
    <s v="'03814314  "/>
    <s v="'03814314  "/>
    <s v="COL"/>
    <s v="'1443814314751684"/>
    <n v="20260602"/>
    <s v="E20260602145723"/>
    <s v="J18"/>
    <n v="12.69"/>
    <s v="          "/>
    <n v="0"/>
    <s v="LARUCHE                         "/>
    <s v="VOIE COMMUNALE 4                "/>
    <s v="                                "/>
    <s v="FR"/>
    <s v="'21"/>
    <s v="'21320     "/>
    <s v="CREANCEY                        "/>
    <s v="LEE --                          "/>
    <s v="14 RUE ST LAURENT               "/>
    <s v="                                "/>
    <s v="FR"/>
    <s v="'14"/>
    <s v="'14000     "/>
    <s v="CAEN"/>
  </r>
  <r>
    <x v="1"/>
    <x v="42"/>
    <n v="202606"/>
    <n v="51"/>
    <n v="1085442"/>
    <s v="'03814314  "/>
    <s v="'03814314  "/>
    <s v="CPC"/>
    <s v="'1443814314751684"/>
    <n v="20260602"/>
    <s v="E20260602145723"/>
    <s v="   "/>
    <n v="12.69"/>
    <s v="RS        "/>
    <n v="0"/>
    <s v="LARUCHE                         "/>
    <s v="VOIE COMMUNALE 4                "/>
    <s v="                                "/>
    <s v="FR"/>
    <s v="'21"/>
    <s v="'21320     "/>
    <s v="CREANCEY                        "/>
    <s v="LEE --                          "/>
    <s v="14 RUE ST LAURENT               "/>
    <s v="                                "/>
    <s v="FR"/>
    <s v="'14"/>
    <s v="'14000     "/>
    <s v="CAEN"/>
  </r>
  <r>
    <x v="1"/>
    <x v="42"/>
    <n v="202606"/>
    <n v="51"/>
    <n v="1085442"/>
    <s v="'03814314  "/>
    <s v="'03814314  "/>
    <s v="CPC"/>
    <s v="'1443814314751684"/>
    <n v="20260602"/>
    <s v="E20260602145723"/>
    <s v="   "/>
    <n v="12.69"/>
    <s v="TMC       "/>
    <n v="1"/>
    <s v="LARUCHE                         "/>
    <s v="VOIE COMMUNALE 4                "/>
    <s v="                                "/>
    <s v="FR"/>
    <s v="'21"/>
    <s v="'21320     "/>
    <s v="CREANCEY                        "/>
    <s v="LEE --                          "/>
    <s v="14 RUE ST LAURENT               "/>
    <s v="                                "/>
    <s v="FR"/>
    <s v="'14"/>
    <s v="'14000     "/>
    <s v="CAEN"/>
  </r>
  <r>
    <x v="1"/>
    <x v="43"/>
    <n v="202606"/>
    <n v="51"/>
    <n v="1085442"/>
    <s v="'03814314  "/>
    <s v="'03814314  "/>
    <s v="ENV"/>
    <s v="'                "/>
    <n v="20260602"/>
    <s v="E20260602145724"/>
    <s v="J18"/>
    <n v="32.840000000000003"/>
    <s v="          "/>
    <n v="12.47"/>
    <s v="LARUCHE                         "/>
    <s v="VOIE COMMUNALE 4                "/>
    <s v="                                "/>
    <s v="FR"/>
    <s v="'21"/>
    <s v="'21320     "/>
    <s v="CREANCEY                        "/>
    <s v="LEROY PAULINE                   "/>
    <s v="ZAC ERETTE - 3 RUE OLIVIER DE SE"/>
    <s v="S, ZAC ERRETTE                  "/>
    <s v="FR"/>
    <s v="'44"/>
    <s v="'44119     "/>
    <s v="GRANDCHAMP DES FONTAINES"/>
  </r>
  <r>
    <x v="1"/>
    <x v="43"/>
    <n v="202606"/>
    <n v="51"/>
    <n v="1085442"/>
    <s v="'03814314  "/>
    <s v="'03814314  "/>
    <s v="COL"/>
    <s v="'4443814314751875"/>
    <n v="20260602"/>
    <s v="E20260602145724"/>
    <s v="J18"/>
    <n v="15.3"/>
    <s v="          "/>
    <n v="0"/>
    <s v="LARUCHE                         "/>
    <s v="VOIE COMMUNALE 4                "/>
    <s v="                                "/>
    <s v="FR"/>
    <s v="'21"/>
    <s v="'21320     "/>
    <s v="CREANCEY                        "/>
    <s v="LEROY PAULINE                   "/>
    <s v="ZAC ERETTE - 3 RUE OLIVIER DE SE"/>
    <s v="S, ZAC ERRETTE                  "/>
    <s v="FR"/>
    <s v="'44"/>
    <s v="'44119     "/>
    <s v="GRANDCHAMP DES FONTAINES"/>
  </r>
  <r>
    <x v="1"/>
    <x v="43"/>
    <n v="202606"/>
    <n v="51"/>
    <n v="1085442"/>
    <s v="'03814314  "/>
    <s v="'03814314  "/>
    <s v="CPC"/>
    <s v="'4443814314751875"/>
    <n v="20260602"/>
    <s v="E20260602145724"/>
    <s v="   "/>
    <n v="15.3"/>
    <s v="RS        "/>
    <n v="0"/>
    <s v="LARUCHE                         "/>
    <s v="VOIE COMMUNALE 4                "/>
    <s v="                                "/>
    <s v="FR"/>
    <s v="'21"/>
    <s v="'21320     "/>
    <s v="CREANCEY                        "/>
    <s v="LEROY PAULINE                   "/>
    <s v="ZAC ERETTE - 3 RUE OLIVIER DE SE"/>
    <s v="S, ZAC ERRETTE                  "/>
    <s v="FR"/>
    <s v="'44"/>
    <s v="'44119     "/>
    <s v="GRANDCHAMP DES FONTAINES"/>
  </r>
  <r>
    <x v="1"/>
    <x v="43"/>
    <n v="202606"/>
    <n v="51"/>
    <n v="1085442"/>
    <s v="'03814314  "/>
    <s v="'03814314  "/>
    <s v="COL"/>
    <s v="'4443814314751887"/>
    <n v="20260602"/>
    <s v="E20260602145724"/>
    <s v="J18"/>
    <n v="17.54"/>
    <s v="          "/>
    <n v="0"/>
    <s v="LARUCHE                         "/>
    <s v="VOIE COMMUNALE 4                "/>
    <s v="                                "/>
    <s v="FR"/>
    <s v="'21"/>
    <s v="'21320     "/>
    <s v="CREANCEY                        "/>
    <s v="LEROY PAULINE                   "/>
    <s v="ZAC ERETTE - 3 RUE OLIVIER DE SE"/>
    <s v="S, ZAC ERRETTE                  "/>
    <s v="FR"/>
    <s v="'44"/>
    <s v="'44119     "/>
    <s v="GRANDCHAMP DES FONTAINES"/>
  </r>
  <r>
    <x v="1"/>
    <x v="43"/>
    <n v="202606"/>
    <n v="51"/>
    <n v="1085442"/>
    <s v="'03814314  "/>
    <s v="'03814314  "/>
    <s v="CPC"/>
    <s v="'4443814314751887"/>
    <n v="20260602"/>
    <s v="E20260602145724"/>
    <s v="   "/>
    <n v="17.54"/>
    <s v="RS        "/>
    <n v="0"/>
    <s v="LARUCHE                         "/>
    <s v="VOIE COMMUNALE 4                "/>
    <s v="                                "/>
    <s v="FR"/>
    <s v="'21"/>
    <s v="'21320     "/>
    <s v="CREANCEY                        "/>
    <s v="LEROY PAULINE                   "/>
    <s v="ZAC ERETTE - 3 RUE OLIVIER DE SE"/>
    <s v="S, ZAC ERRETTE                  "/>
    <s v="FR"/>
    <s v="'44"/>
    <s v="'44119     "/>
    <s v="GRANDCHAMP DES FONTAINES"/>
  </r>
  <r>
    <x v="1"/>
    <x v="43"/>
    <n v="202606"/>
    <n v="51"/>
    <n v="1085442"/>
    <s v="'03814314  "/>
    <s v="'03814314  "/>
    <s v="CPC"/>
    <s v="'4443814314751887"/>
    <n v="20260602"/>
    <s v="E20260602145724"/>
    <s v="   "/>
    <n v="17.54"/>
    <s v="TMC       "/>
    <n v="1"/>
    <s v="LARUCHE                         "/>
    <s v="VOIE COMMUNALE 4                "/>
    <s v="                                "/>
    <s v="FR"/>
    <s v="'21"/>
    <s v="'21320     "/>
    <s v="CREANCEY                        "/>
    <s v="LEROY PAULINE                   "/>
    <s v="ZAC ERETTE - 3 RUE OLIVIER DE SE"/>
    <s v="S, ZAC ERRETTE                  "/>
    <s v="FR"/>
    <s v="'44"/>
    <s v="'44119     "/>
    <s v="GRANDCHAMP DES FONTAINES"/>
  </r>
  <r>
    <x v="1"/>
    <x v="44"/>
    <n v="202606"/>
    <n v="51"/>
    <n v="1085442"/>
    <s v="'03814314  "/>
    <s v="'03814314  "/>
    <s v="ENV"/>
    <s v="'                "/>
    <n v="20260602"/>
    <s v="E20260602145725"/>
    <s v="J18"/>
    <n v="11.69"/>
    <s v="          "/>
    <n v="7.01"/>
    <s v="LARUCHE                         "/>
    <s v="VOIE COMMUNALE 4                "/>
    <s v="                                "/>
    <s v="FR"/>
    <s v="'21"/>
    <s v="'21320     "/>
    <s v="CREANCEY                        "/>
    <s v="MEDELYS MAISON                  "/>
    <s v="RUE SAINT-ANTOINE               "/>
    <s v="QUAI 17 HORAIRES 4H-10H         "/>
    <s v="FR"/>
    <s v="'94"/>
    <s v="'94597     "/>
    <s v="RUNGIS CEDEX"/>
  </r>
  <r>
    <x v="1"/>
    <x v="44"/>
    <n v="202606"/>
    <n v="51"/>
    <n v="1085442"/>
    <s v="'03814314  "/>
    <s v="'03814314  "/>
    <s v="COL"/>
    <s v="'9443814314751544"/>
    <n v="20260602"/>
    <s v="E20260602145725"/>
    <s v="J18"/>
    <n v="11.69"/>
    <s v="          "/>
    <n v="0"/>
    <s v="LARUCHE                         "/>
    <s v="VOIE COMMUNALE 4                "/>
    <s v="                                "/>
    <s v="FR"/>
    <s v="'21"/>
    <s v="'21320     "/>
    <s v="CREANCEY                        "/>
    <s v="MEDELYS MAISON                  "/>
    <s v="RUE SAINT-ANTOINE               "/>
    <s v="QUAI 17 HORAIRES 4H-10H         "/>
    <s v="FR"/>
    <s v="'94"/>
    <s v="'94597     "/>
    <s v="RUNGIS CEDEX"/>
  </r>
  <r>
    <x v="1"/>
    <x v="44"/>
    <n v="202606"/>
    <n v="51"/>
    <n v="1085442"/>
    <s v="'03814314  "/>
    <s v="'03814314  "/>
    <s v="CPC"/>
    <s v="'9443814314751544"/>
    <n v="20260602"/>
    <s v="E20260602145725"/>
    <s v="   "/>
    <n v="11.69"/>
    <s v="RS        "/>
    <n v="0"/>
    <s v="LARUCHE                         "/>
    <s v="VOIE COMMUNALE 4                "/>
    <s v="                                "/>
    <s v="FR"/>
    <s v="'21"/>
    <s v="'21320     "/>
    <s v="CREANCEY                        "/>
    <s v="MEDELYS MAISON                  "/>
    <s v="RUE SAINT-ANTOINE               "/>
    <s v="QUAI 17 HORAIRES 4H-10H         "/>
    <s v="FR"/>
    <s v="'94"/>
    <s v="'94597     "/>
    <s v="RUNGIS CEDEX"/>
  </r>
  <r>
    <x v="1"/>
    <x v="45"/>
    <n v="202606"/>
    <n v="51"/>
    <n v="1085442"/>
    <s v="'03814314  "/>
    <s v="'03814314  "/>
    <s v="ENV"/>
    <s v="'                "/>
    <n v="20260602"/>
    <s v="E20260602145726"/>
    <s v="J18"/>
    <n v="2.9"/>
    <s v="          "/>
    <n v="4.67"/>
    <s v="LARUCHE                         "/>
    <s v="VOIE COMMUNALE 4                "/>
    <s v="                                "/>
    <s v="FR"/>
    <s v="'21"/>
    <s v="'21320     "/>
    <s v="CREANCEY                        "/>
    <s v="MICOUD-TERREAU CAMILLE          "/>
    <s v="8 GRAND RUE                     "/>
    <s v="                                "/>
    <s v="FR"/>
    <s v="'17"/>
    <s v="'17130     "/>
    <s v="MONTENDRE"/>
  </r>
  <r>
    <x v="1"/>
    <x v="45"/>
    <n v="202606"/>
    <n v="51"/>
    <n v="1085442"/>
    <s v="'03814314  "/>
    <s v="'03814314  "/>
    <s v="COL"/>
    <s v="'1743814314751634"/>
    <n v="20260602"/>
    <s v="E20260602145726"/>
    <s v="J18"/>
    <n v="2.9"/>
    <s v="          "/>
    <n v="0"/>
    <s v="LARUCHE                         "/>
    <s v="VOIE COMMUNALE 4                "/>
    <s v="                                "/>
    <s v="FR"/>
    <s v="'21"/>
    <s v="'21320     "/>
    <s v="CREANCEY                        "/>
    <s v="MICOUD-TERREAU CAMILLE          "/>
    <s v="8 GRAND RUE                     "/>
    <s v="                                "/>
    <s v="FR"/>
    <s v="'17"/>
    <s v="'17130     "/>
    <s v="MONTENDRE"/>
  </r>
  <r>
    <x v="1"/>
    <x v="45"/>
    <n v="202606"/>
    <n v="51"/>
    <n v="1085442"/>
    <s v="'03814314  "/>
    <s v="'03814314  "/>
    <s v="CPC"/>
    <s v="'1743814314751634"/>
    <n v="20260602"/>
    <s v="E20260602145726"/>
    <s v="   "/>
    <n v="2.9"/>
    <s v="RS        "/>
    <n v="0"/>
    <s v="LARUCHE                         "/>
    <s v="VOIE COMMUNALE 4                "/>
    <s v="                                "/>
    <s v="FR"/>
    <s v="'21"/>
    <s v="'21320     "/>
    <s v="CREANCEY                        "/>
    <s v="MICOUD-TERREAU CAMILLE          "/>
    <s v="8 GRAND RUE                     "/>
    <s v="                                "/>
    <s v="FR"/>
    <s v="'17"/>
    <s v="'17130     "/>
    <s v="MONTENDRE"/>
  </r>
  <r>
    <x v="1"/>
    <x v="46"/>
    <n v="202606"/>
    <n v="51"/>
    <n v="1085442"/>
    <s v="'03814314  "/>
    <s v="'03814314  "/>
    <s v="ENV"/>
    <s v="'                "/>
    <n v="20260602"/>
    <s v="E20260602145727"/>
    <s v="J18"/>
    <n v="0.6"/>
    <s v="          "/>
    <n v="4.1500000000000004"/>
    <s v="LARUCHE                         "/>
    <s v="VOIE COMMUNALE 4                "/>
    <s v="                                "/>
    <s v="FR"/>
    <s v="'21"/>
    <s v="'21320     "/>
    <s v="CREANCEY                        "/>
    <s v="MORISOT GILLES                  "/>
    <s v="22 LOT ENTRE LES MOULINS        "/>
    <s v="                                "/>
    <s v="FR"/>
    <s v="'21"/>
    <s v="'21170     "/>
    <s v="TROUHANS"/>
  </r>
  <r>
    <x v="1"/>
    <x v="46"/>
    <n v="202606"/>
    <n v="51"/>
    <n v="1085442"/>
    <s v="'03814314  "/>
    <s v="'03814314  "/>
    <s v="COL"/>
    <s v="'2143814314751498"/>
    <n v="20260602"/>
    <s v="E20260602145727"/>
    <s v="J18"/>
    <n v="0.6"/>
    <s v="          "/>
    <n v="0"/>
    <s v="LARUCHE                         "/>
    <s v="VOIE COMMUNALE 4                "/>
    <s v="                                "/>
    <s v="FR"/>
    <s v="'21"/>
    <s v="'21320     "/>
    <s v="CREANCEY                        "/>
    <s v="MORISOT GILLES                  "/>
    <s v="22 LOT ENTRE LES MOULINS        "/>
    <s v="                                "/>
    <s v="FR"/>
    <s v="'21"/>
    <s v="'21170     "/>
    <s v="TROUHANS"/>
  </r>
  <r>
    <x v="1"/>
    <x v="46"/>
    <n v="202606"/>
    <n v="51"/>
    <n v="1085442"/>
    <s v="'03814314  "/>
    <s v="'03814314  "/>
    <s v="CPC"/>
    <s v="'2143814314751498"/>
    <n v="20260602"/>
    <s v="E20260602145727"/>
    <s v="   "/>
    <n v="0.6"/>
    <s v="RS        "/>
    <n v="0"/>
    <s v="LARUCHE                         "/>
    <s v="VOIE COMMUNALE 4                "/>
    <s v="                                "/>
    <s v="FR"/>
    <s v="'21"/>
    <s v="'21320     "/>
    <s v="CREANCEY                        "/>
    <s v="MORISOT GILLES                  "/>
    <s v="22 LOT ENTRE LES MOULINS        "/>
    <s v="                                "/>
    <s v="FR"/>
    <s v="'21"/>
    <s v="'21170     "/>
    <s v="TROUHANS"/>
  </r>
  <r>
    <x v="1"/>
    <x v="47"/>
    <n v="202606"/>
    <n v="51"/>
    <n v="1085442"/>
    <s v="'03814314  "/>
    <s v="'03814314  "/>
    <s v="ENV"/>
    <s v="'                "/>
    <n v="20260602"/>
    <s v="E20260602145728"/>
    <s v="J18"/>
    <n v="4.2"/>
    <s v="          "/>
    <n v="5.19"/>
    <s v="LARUCHE                         "/>
    <s v="VOIE COMMUNALE 4                "/>
    <s v="                                "/>
    <s v="FR"/>
    <s v="'21"/>
    <s v="'21320     "/>
    <s v="CREANCEY                        "/>
    <s v="NABIL RABHI                     "/>
    <s v="5 RUE DU PETIT PUITS            "/>
    <s v="                                "/>
    <s v="FR"/>
    <s v="'13"/>
    <s v="'13002     "/>
    <s v="MARSEILLE"/>
  </r>
  <r>
    <x v="1"/>
    <x v="47"/>
    <n v="202606"/>
    <n v="51"/>
    <n v="1085442"/>
    <s v="'03814314  "/>
    <s v="'03814314  "/>
    <s v="COL"/>
    <s v="'1343814314751572"/>
    <n v="20260602"/>
    <s v="E20260602145728"/>
    <s v="J18"/>
    <n v="4.2"/>
    <s v="          "/>
    <n v="0"/>
    <s v="LARUCHE                         "/>
    <s v="VOIE COMMUNALE 4                "/>
    <s v="                                "/>
    <s v="FR"/>
    <s v="'21"/>
    <s v="'21320     "/>
    <s v="CREANCEY                        "/>
    <s v="NABIL RABHI                     "/>
    <s v="5 RUE DU PETIT PUITS            "/>
    <s v="                                "/>
    <s v="FR"/>
    <s v="'13"/>
    <s v="'13002     "/>
    <s v="MARSEILLE"/>
  </r>
  <r>
    <x v="1"/>
    <x v="47"/>
    <n v="202606"/>
    <n v="51"/>
    <n v="1085442"/>
    <s v="'03814314  "/>
    <s v="'03814314  "/>
    <s v="CPC"/>
    <s v="'1343814314751572"/>
    <n v="20260602"/>
    <s v="E20260602145728"/>
    <s v="   "/>
    <n v="4.2"/>
    <s v="RS        "/>
    <n v="0"/>
    <s v="LARUCHE                         "/>
    <s v="VOIE COMMUNALE 4                "/>
    <s v="                                "/>
    <s v="FR"/>
    <s v="'21"/>
    <s v="'21320     "/>
    <s v="CREANCEY                        "/>
    <s v="NABIL RABHI                     "/>
    <s v="5 RUE DU PETIT PUITS            "/>
    <s v="                                "/>
    <s v="FR"/>
    <s v="'13"/>
    <s v="'13002     "/>
    <s v="MARSEILLE"/>
  </r>
  <r>
    <x v="1"/>
    <x v="48"/>
    <n v="202606"/>
    <n v="51"/>
    <n v="1085442"/>
    <s v="'03814314  "/>
    <s v="'03814314  "/>
    <s v="ENV"/>
    <s v="'                "/>
    <n v="20260602"/>
    <s v="E20260602145729"/>
    <s v="J18"/>
    <n v="108.94"/>
    <s v="          "/>
    <n v="32.229999999999997"/>
    <s v="LARUCHE                         "/>
    <s v="VOIE COMMUNALE 4                "/>
    <s v="                                "/>
    <s v="FR"/>
    <s v="'21"/>
    <s v="'21320     "/>
    <s v="CREANCEY                        "/>
    <s v="PHARMAZON CHEZ DIRECTLOG        "/>
    <s v="PARC SYNERGIE VAL DE LOIRE      "/>
    <s v="DEPOT ALLOGA CELLULE 4          "/>
    <s v="FR"/>
    <s v="'45"/>
    <s v="'45130     "/>
    <s v="MEUNG-SUR-LOIRE"/>
  </r>
  <r>
    <x v="1"/>
    <x v="48"/>
    <n v="202606"/>
    <n v="51"/>
    <n v="1085442"/>
    <s v="'03814314  "/>
    <s v="'03814314  "/>
    <s v="CPE"/>
    <s v="'                "/>
    <n v="20260602"/>
    <s v="E20260602145729"/>
    <s v="   "/>
    <n v="0"/>
    <s v="FACTOR_FOR"/>
    <n v="36"/>
    <s v="LARUCHE                         "/>
    <s v="VOIE COMMUNALE 4                "/>
    <s v="                                "/>
    <s v="FR"/>
    <s v="'21"/>
    <s v="'21320     "/>
    <s v="CREANCEY                        "/>
    <s v="PHARMAZON CHEZ DIRECTLOG        "/>
    <s v="PARC SYNERGIE VAL DE LOIRE      "/>
    <s v="DEPOT ALLOGA CELLULE 4          "/>
    <s v="FR"/>
    <s v="'45"/>
    <s v="'45130     "/>
    <s v="MEUNG-SUR-LOIRE"/>
  </r>
  <r>
    <x v="1"/>
    <x v="48"/>
    <n v="202606"/>
    <n v="51"/>
    <n v="1085442"/>
    <s v="'03814314  "/>
    <s v="'03814314  "/>
    <s v="COL"/>
    <s v="'4543814314751745"/>
    <n v="20260602"/>
    <s v="E20260602145729"/>
    <s v="J18"/>
    <n v="8.6999999999999993"/>
    <s v="          "/>
    <n v="0"/>
    <s v="LARUCHE                         "/>
    <s v="VOIE COMMUNALE 4                "/>
    <s v="                                "/>
    <s v="FR"/>
    <s v="'21"/>
    <s v="'21320     "/>
    <s v="CREANCEY                        "/>
    <s v="PHARMAZON CHEZ DIRECTLOG        "/>
    <s v="PARC SYNERGIE VAL DE LOIRE      "/>
    <s v="DEPOT ALLOGA CELLULE 4          "/>
    <s v="FR"/>
    <s v="'45"/>
    <s v="'45130     "/>
    <s v="MEUNG-SUR-LOIRE"/>
  </r>
  <r>
    <x v="1"/>
    <x v="48"/>
    <n v="202606"/>
    <n v="51"/>
    <n v="1085442"/>
    <s v="'03814314  "/>
    <s v="'03814314  "/>
    <s v="CPC"/>
    <s v="'4543814314751745"/>
    <n v="20260602"/>
    <s v="E20260602145729"/>
    <s v="   "/>
    <n v="8.6999999999999993"/>
    <s v="RS        "/>
    <n v="0"/>
    <s v="LARUCHE                         "/>
    <s v="VOIE COMMUNALE 4                "/>
    <s v="                                "/>
    <s v="FR"/>
    <s v="'21"/>
    <s v="'21320     "/>
    <s v="CREANCEY                        "/>
    <s v="PHARMAZON CHEZ DIRECTLOG        "/>
    <s v="PARC SYNERGIE VAL DE LOIRE      "/>
    <s v="DEPOT ALLOGA CELLULE 4          "/>
    <s v="FR"/>
    <s v="'45"/>
    <s v="'45130     "/>
    <s v="MEUNG-SUR-LOIRE"/>
  </r>
  <r>
    <x v="1"/>
    <x v="48"/>
    <n v="202606"/>
    <n v="51"/>
    <n v="1085442"/>
    <s v="'03814314  "/>
    <s v="'03814314  "/>
    <s v="COL"/>
    <s v="'4543814314751757"/>
    <n v="20260602"/>
    <s v="E20260602145729"/>
    <s v="J18"/>
    <n v="3.84"/>
    <s v="          "/>
    <n v="0"/>
    <s v="LARUCHE                         "/>
    <s v="VOIE COMMUNALE 4                "/>
    <s v="                                "/>
    <s v="FR"/>
    <s v="'21"/>
    <s v="'21320     "/>
    <s v="CREANCEY                        "/>
    <s v="PHARMAZON CHEZ DIRECTLOG        "/>
    <s v="PARC SYNERGIE VAL DE LOIRE      "/>
    <s v="DEPOT ALLOGA CELLULE 4          "/>
    <s v="FR"/>
    <s v="'45"/>
    <s v="'45130     "/>
    <s v="MEUNG-SUR-LOIRE"/>
  </r>
  <r>
    <x v="1"/>
    <x v="48"/>
    <n v="202606"/>
    <n v="51"/>
    <n v="1085442"/>
    <s v="'03814314  "/>
    <s v="'03814314  "/>
    <s v="CPC"/>
    <s v="'4543814314751757"/>
    <n v="20260602"/>
    <s v="E20260602145729"/>
    <s v="   "/>
    <n v="3.84"/>
    <s v="RS        "/>
    <n v="0"/>
    <s v="LARUCHE                         "/>
    <s v="VOIE COMMUNALE 4                "/>
    <s v="                                "/>
    <s v="FR"/>
    <s v="'21"/>
    <s v="'21320     "/>
    <s v="CREANCEY                        "/>
    <s v="PHARMAZON CHEZ DIRECTLOG        "/>
    <s v="PARC SYNERGIE VAL DE LOIRE      "/>
    <s v="DEPOT ALLOGA CELLULE 4          "/>
    <s v="FR"/>
    <s v="'45"/>
    <s v="'45130     "/>
    <s v="MEUNG-SUR-LOIRE"/>
  </r>
  <r>
    <x v="1"/>
    <x v="48"/>
    <n v="202606"/>
    <n v="51"/>
    <n v="1085442"/>
    <s v="'03814314  "/>
    <s v="'03814314  "/>
    <s v="CPC"/>
    <s v="'4543814314751757"/>
    <n v="20260602"/>
    <s v="E20260602145729"/>
    <s v="   "/>
    <n v="3.84"/>
    <s v="TMC       "/>
    <n v="1"/>
    <s v="LARUCHE                         "/>
    <s v="VOIE COMMUNALE 4                "/>
    <s v="                                "/>
    <s v="FR"/>
    <s v="'21"/>
    <s v="'21320     "/>
    <s v="CREANCEY                        "/>
    <s v="PHARMAZON CHEZ DIRECTLOG        "/>
    <s v="PARC SYNERGIE VAL DE LOIRE      "/>
    <s v="DEPOT ALLOGA CELLULE 4          "/>
    <s v="FR"/>
    <s v="'45"/>
    <s v="'45130     "/>
    <s v="MEUNG-SUR-LOIRE"/>
  </r>
  <r>
    <x v="1"/>
    <x v="48"/>
    <n v="202606"/>
    <n v="51"/>
    <n v="1085442"/>
    <s v="'03814314  "/>
    <s v="'03814314  "/>
    <s v="COL"/>
    <s v="'4543814314751763"/>
    <n v="20260602"/>
    <s v="E20260602145729"/>
    <s v="J18"/>
    <n v="8.6"/>
    <s v="          "/>
    <n v="0"/>
    <s v="LARUCHE                         "/>
    <s v="VOIE COMMUNALE 4                "/>
    <s v="                                "/>
    <s v="FR"/>
    <s v="'21"/>
    <s v="'21320     "/>
    <s v="CREANCEY                        "/>
    <s v="PHARMAZON CHEZ DIRECTLOG        "/>
    <s v="PARC SYNERGIE VAL DE LOIRE      "/>
    <s v="DEPOT ALLOGA CELLULE 4          "/>
    <s v="FR"/>
    <s v="'45"/>
    <s v="'45130     "/>
    <s v="MEUNG-SUR-LOIRE"/>
  </r>
  <r>
    <x v="1"/>
    <x v="48"/>
    <n v="202606"/>
    <n v="51"/>
    <n v="1085442"/>
    <s v="'03814314  "/>
    <s v="'03814314  "/>
    <s v="CPC"/>
    <s v="'4543814314751763"/>
    <n v="20260602"/>
    <s v="E20260602145729"/>
    <s v="   "/>
    <n v="8.6"/>
    <s v="RS        "/>
    <n v="0"/>
    <s v="LARUCHE                         "/>
    <s v="VOIE COMMUNALE 4                "/>
    <s v="                                "/>
    <s v="FR"/>
    <s v="'21"/>
    <s v="'21320     "/>
    <s v="CREANCEY                        "/>
    <s v="PHARMAZON CHEZ DIRECTLOG        "/>
    <s v="PARC SYNERGIE VAL DE LOIRE      "/>
    <s v="DEPOT ALLOGA CELLULE 4          "/>
    <s v="FR"/>
    <s v="'45"/>
    <s v="'45130     "/>
    <s v="MEUNG-SUR-LOIRE"/>
  </r>
  <r>
    <x v="1"/>
    <x v="48"/>
    <n v="202606"/>
    <n v="51"/>
    <n v="1085442"/>
    <s v="'03814314  "/>
    <s v="'03814314  "/>
    <s v="CPC"/>
    <s v="'4543814314751763"/>
    <n v="20260602"/>
    <s v="E20260602145729"/>
    <s v="   "/>
    <n v="8.6"/>
    <s v="TMC       "/>
    <n v="1"/>
    <s v="LARUCHE                         "/>
    <s v="VOIE COMMUNALE 4                "/>
    <s v="                                "/>
    <s v="FR"/>
    <s v="'21"/>
    <s v="'21320     "/>
    <s v="CREANCEY                        "/>
    <s v="PHARMAZON CHEZ DIRECTLOG        "/>
    <s v="PARC SYNERGIE VAL DE LOIRE      "/>
    <s v="DEPOT ALLOGA CELLULE 4          "/>
    <s v="FR"/>
    <s v="'45"/>
    <s v="'45130     "/>
    <s v="MEUNG-SUR-LOIRE"/>
  </r>
  <r>
    <x v="1"/>
    <x v="48"/>
    <n v="202606"/>
    <n v="51"/>
    <n v="1085442"/>
    <s v="'03814314  "/>
    <s v="'03814314  "/>
    <s v="COL"/>
    <s v="'4543814314751770"/>
    <n v="20260602"/>
    <s v="E20260602145729"/>
    <s v="J18"/>
    <n v="8.6"/>
    <s v="          "/>
    <n v="0"/>
    <s v="LARUCHE                         "/>
    <s v="VOIE COMMUNALE 4                "/>
    <s v="                                "/>
    <s v="FR"/>
    <s v="'21"/>
    <s v="'21320     "/>
    <s v="CREANCEY                        "/>
    <s v="PHARMAZON CHEZ DIRECTLOG        "/>
    <s v="PARC SYNERGIE VAL DE LOIRE      "/>
    <s v="DEPOT ALLOGA CELLULE 4          "/>
    <s v="FR"/>
    <s v="'45"/>
    <s v="'45130     "/>
    <s v="MEUNG-SUR-LOIRE"/>
  </r>
  <r>
    <x v="1"/>
    <x v="48"/>
    <n v="202606"/>
    <n v="51"/>
    <n v="1085442"/>
    <s v="'03814314  "/>
    <s v="'03814314  "/>
    <s v="CPC"/>
    <s v="'4543814314751770"/>
    <n v="20260602"/>
    <s v="E20260602145729"/>
    <s v="   "/>
    <n v="8.6"/>
    <s v="RS        "/>
    <n v="0"/>
    <s v="LARUCHE                         "/>
    <s v="VOIE COMMUNALE 4                "/>
    <s v="                                "/>
    <s v="FR"/>
    <s v="'21"/>
    <s v="'21320     "/>
    <s v="CREANCEY                        "/>
    <s v="PHARMAZON CHEZ DIRECTLOG        "/>
    <s v="PARC SYNERGIE VAL DE LOIRE      "/>
    <s v="DEPOT ALLOGA CELLULE 4          "/>
    <s v="FR"/>
    <s v="'45"/>
    <s v="'45130     "/>
    <s v="MEUNG-SUR-LOIRE"/>
  </r>
  <r>
    <x v="1"/>
    <x v="48"/>
    <n v="202606"/>
    <n v="51"/>
    <n v="1085442"/>
    <s v="'03814314  "/>
    <s v="'03814314  "/>
    <s v="CPC"/>
    <s v="'4543814314751770"/>
    <n v="20260602"/>
    <s v="E20260602145729"/>
    <s v="   "/>
    <n v="8.6"/>
    <s v="TMC       "/>
    <n v="1"/>
    <s v="LARUCHE                         "/>
    <s v="VOIE COMMUNALE 4                "/>
    <s v="                                "/>
    <s v="FR"/>
    <s v="'21"/>
    <s v="'21320     "/>
    <s v="CREANCEY                        "/>
    <s v="PHARMAZON CHEZ DIRECTLOG        "/>
    <s v="PARC SYNERGIE VAL DE LOIRE      "/>
    <s v="DEPOT ALLOGA CELLULE 4          "/>
    <s v="FR"/>
    <s v="'45"/>
    <s v="'45130     "/>
    <s v="MEUNG-SUR-LOIRE"/>
  </r>
  <r>
    <x v="1"/>
    <x v="48"/>
    <n v="202606"/>
    <n v="51"/>
    <n v="1085442"/>
    <s v="'03814314  "/>
    <s v="'03814314  "/>
    <s v="COL"/>
    <s v="'4543814314751786"/>
    <n v="20260602"/>
    <s v="E20260602145729"/>
    <s v="J18"/>
    <n v="9.1"/>
    <s v="          "/>
    <n v="0"/>
    <s v="LARUCHE                         "/>
    <s v="VOIE COMMUNALE 4                "/>
    <s v="                                "/>
    <s v="FR"/>
    <s v="'21"/>
    <s v="'21320     "/>
    <s v="CREANCEY                        "/>
    <s v="PHARMAZON CHEZ DIRECTLOG        "/>
    <s v="PARC SYNERGIE VAL DE LOIRE      "/>
    <s v="DEPOT ALLOGA CELLULE 4          "/>
    <s v="FR"/>
    <s v="'45"/>
    <s v="'45130     "/>
    <s v="MEUNG-SUR-LOIRE"/>
  </r>
  <r>
    <x v="1"/>
    <x v="48"/>
    <n v="202606"/>
    <n v="51"/>
    <n v="1085442"/>
    <s v="'03814314  "/>
    <s v="'03814314  "/>
    <s v="CPC"/>
    <s v="'4543814314751786"/>
    <n v="20260602"/>
    <s v="E20260602145729"/>
    <s v="   "/>
    <n v="9.1"/>
    <s v="RS        "/>
    <n v="0"/>
    <s v="LARUCHE                         "/>
    <s v="VOIE COMMUNALE 4                "/>
    <s v="                                "/>
    <s v="FR"/>
    <s v="'21"/>
    <s v="'21320     "/>
    <s v="CREANCEY                        "/>
    <s v="PHARMAZON CHEZ DIRECTLOG        "/>
    <s v="PARC SYNERGIE VAL DE LOIRE      "/>
    <s v="DEPOT ALLOGA CELLULE 4          "/>
    <s v="FR"/>
    <s v="'45"/>
    <s v="'45130     "/>
    <s v="MEUNG-SUR-LOIRE"/>
  </r>
  <r>
    <x v="1"/>
    <x v="48"/>
    <n v="202606"/>
    <n v="51"/>
    <n v="1085442"/>
    <s v="'03814314  "/>
    <s v="'03814314  "/>
    <s v="CPC"/>
    <s v="'4543814314751786"/>
    <n v="20260602"/>
    <s v="E20260602145729"/>
    <s v="   "/>
    <n v="9.1"/>
    <s v="TMC       "/>
    <n v="1"/>
    <s v="LARUCHE                         "/>
    <s v="VOIE COMMUNALE 4                "/>
    <s v="                                "/>
    <s v="FR"/>
    <s v="'21"/>
    <s v="'21320     "/>
    <s v="CREANCEY                        "/>
    <s v="PHARMAZON CHEZ DIRECTLOG        "/>
    <s v="PARC SYNERGIE VAL DE LOIRE      "/>
    <s v="DEPOT ALLOGA CELLULE 4          "/>
    <s v="FR"/>
    <s v="'45"/>
    <s v="'45130     "/>
    <s v="MEUNG-SUR-LOIRE"/>
  </r>
  <r>
    <x v="1"/>
    <x v="48"/>
    <n v="202606"/>
    <n v="51"/>
    <n v="1085442"/>
    <s v="'03814314  "/>
    <s v="'03814314  "/>
    <s v="COL"/>
    <s v="'4543814314751792"/>
    <n v="20260602"/>
    <s v="E20260602145729"/>
    <s v="J18"/>
    <n v="8.6"/>
    <s v="          "/>
    <n v="0"/>
    <s v="LARUCHE                         "/>
    <s v="VOIE COMMUNALE 4                "/>
    <s v="                                "/>
    <s v="FR"/>
    <s v="'21"/>
    <s v="'21320     "/>
    <s v="CREANCEY                        "/>
    <s v="PHARMAZON CHEZ DIRECTLOG        "/>
    <s v="PARC SYNERGIE VAL DE LOIRE      "/>
    <s v="DEPOT ALLOGA CELLULE 4          "/>
    <s v="FR"/>
    <s v="'45"/>
    <s v="'45130     "/>
    <s v="MEUNG-SUR-LOIRE"/>
  </r>
  <r>
    <x v="1"/>
    <x v="48"/>
    <n v="202606"/>
    <n v="51"/>
    <n v="1085442"/>
    <s v="'03814314  "/>
    <s v="'03814314  "/>
    <s v="CPC"/>
    <s v="'4543814314751792"/>
    <n v="20260602"/>
    <s v="E20260602145729"/>
    <s v="   "/>
    <n v="8.6"/>
    <s v="RS        "/>
    <n v="0"/>
    <s v="LARUCHE                         "/>
    <s v="VOIE COMMUNALE 4                "/>
    <s v="                                "/>
    <s v="FR"/>
    <s v="'21"/>
    <s v="'21320     "/>
    <s v="CREANCEY                        "/>
    <s v="PHARMAZON CHEZ DIRECTLOG        "/>
    <s v="PARC SYNERGIE VAL DE LOIRE      "/>
    <s v="DEPOT ALLOGA CELLULE 4          "/>
    <s v="FR"/>
    <s v="'45"/>
    <s v="'45130     "/>
    <s v="MEUNG-SUR-LOIRE"/>
  </r>
  <r>
    <x v="1"/>
    <x v="48"/>
    <n v="202606"/>
    <n v="51"/>
    <n v="1085442"/>
    <s v="'03814314  "/>
    <s v="'03814314  "/>
    <s v="CPC"/>
    <s v="'4543814314751792"/>
    <n v="20260602"/>
    <s v="E20260602145729"/>
    <s v="   "/>
    <n v="8.6"/>
    <s v="TMC       "/>
    <n v="1"/>
    <s v="LARUCHE                         "/>
    <s v="VOIE COMMUNALE 4                "/>
    <s v="                                "/>
    <s v="FR"/>
    <s v="'21"/>
    <s v="'21320     "/>
    <s v="CREANCEY                        "/>
    <s v="PHARMAZON CHEZ DIRECTLOG        "/>
    <s v="PARC SYNERGIE VAL DE LOIRE      "/>
    <s v="DEPOT ALLOGA CELLULE 4          "/>
    <s v="FR"/>
    <s v="'45"/>
    <s v="'45130     "/>
    <s v="MEUNG-SUR-LOIRE"/>
  </r>
  <r>
    <x v="1"/>
    <x v="48"/>
    <n v="202606"/>
    <n v="51"/>
    <n v="1085442"/>
    <s v="'03814314  "/>
    <s v="'03814314  "/>
    <s v="COL"/>
    <s v="'4543814314751803"/>
    <n v="20260602"/>
    <s v="E20260602145729"/>
    <s v="J18"/>
    <n v="8.6999999999999993"/>
    <s v="          "/>
    <n v="0"/>
    <s v="LARUCHE                         "/>
    <s v="VOIE COMMUNALE 4                "/>
    <s v="                                "/>
    <s v="FR"/>
    <s v="'21"/>
    <s v="'21320     "/>
    <s v="CREANCEY                        "/>
    <s v="PHARMAZON CHEZ DIRECTLOG        "/>
    <s v="PARC SYNERGIE VAL DE LOIRE      "/>
    <s v="DEPOT ALLOGA CELLULE 4          "/>
    <s v="FR"/>
    <s v="'45"/>
    <s v="'45130     "/>
    <s v="MEUNG-SUR-LOIRE"/>
  </r>
  <r>
    <x v="1"/>
    <x v="48"/>
    <n v="202606"/>
    <n v="51"/>
    <n v="1085442"/>
    <s v="'03814314  "/>
    <s v="'03814314  "/>
    <s v="CPC"/>
    <s v="'4543814314751803"/>
    <n v="20260602"/>
    <s v="E20260602145729"/>
    <s v="   "/>
    <n v="8.6999999999999993"/>
    <s v="RS        "/>
    <n v="0"/>
    <s v="LARUCHE                         "/>
    <s v="VOIE COMMUNALE 4                "/>
    <s v="                                "/>
    <s v="FR"/>
    <s v="'21"/>
    <s v="'21320     "/>
    <s v="CREANCEY                        "/>
    <s v="PHARMAZON CHEZ DIRECTLOG        "/>
    <s v="PARC SYNERGIE VAL DE LOIRE      "/>
    <s v="DEPOT ALLOGA CELLULE 4          "/>
    <s v="FR"/>
    <s v="'45"/>
    <s v="'45130     "/>
    <s v="MEUNG-SUR-LOIRE"/>
  </r>
  <r>
    <x v="1"/>
    <x v="48"/>
    <n v="202606"/>
    <n v="51"/>
    <n v="1085442"/>
    <s v="'03814314  "/>
    <s v="'03814314  "/>
    <s v="CPC"/>
    <s v="'4543814314751803"/>
    <n v="20260602"/>
    <s v="E20260602145729"/>
    <s v="   "/>
    <n v="8.6999999999999993"/>
    <s v="TMC       "/>
    <n v="1"/>
    <s v="LARUCHE                         "/>
    <s v="VOIE COMMUNALE 4                "/>
    <s v="                                "/>
    <s v="FR"/>
    <s v="'21"/>
    <s v="'21320     "/>
    <s v="CREANCEY                        "/>
    <s v="PHARMAZON CHEZ DIRECTLOG        "/>
    <s v="PARC SYNERGIE VAL DE LOIRE      "/>
    <s v="DEPOT ALLOGA CELLULE 4          "/>
    <s v="FR"/>
    <s v="'45"/>
    <s v="'45130     "/>
    <s v="MEUNG-SUR-LOIRE"/>
  </r>
  <r>
    <x v="1"/>
    <x v="48"/>
    <n v="202606"/>
    <n v="51"/>
    <n v="1085442"/>
    <s v="'03814314  "/>
    <s v="'03814314  "/>
    <s v="COL"/>
    <s v="'4543814314751810"/>
    <n v="20260602"/>
    <s v="E20260602145729"/>
    <s v="J18"/>
    <n v="9.1"/>
    <s v="          "/>
    <n v="0"/>
    <s v="LARUCHE                         "/>
    <s v="VOIE COMMUNALE 4                "/>
    <s v="                                "/>
    <s v="FR"/>
    <s v="'21"/>
    <s v="'21320     "/>
    <s v="CREANCEY                        "/>
    <s v="PHARMAZON CHEZ DIRECTLOG        "/>
    <s v="PARC SYNERGIE VAL DE LOIRE      "/>
    <s v="DEPOT ALLOGA CELLULE 4          "/>
    <s v="FR"/>
    <s v="'45"/>
    <s v="'45130     "/>
    <s v="MEUNG-SUR-LOIRE"/>
  </r>
  <r>
    <x v="1"/>
    <x v="48"/>
    <n v="202606"/>
    <n v="51"/>
    <n v="1085442"/>
    <s v="'03814314  "/>
    <s v="'03814314  "/>
    <s v="CPC"/>
    <s v="'4543814314751810"/>
    <n v="20260602"/>
    <s v="E20260602145729"/>
    <s v="   "/>
    <n v="9.1"/>
    <s v="RS        "/>
    <n v="0"/>
    <s v="LARUCHE                         "/>
    <s v="VOIE COMMUNALE 4                "/>
    <s v="                                "/>
    <s v="FR"/>
    <s v="'21"/>
    <s v="'21320     "/>
    <s v="CREANCEY                        "/>
    <s v="PHARMAZON CHEZ DIRECTLOG        "/>
    <s v="PARC SYNERGIE VAL DE LOIRE      "/>
    <s v="DEPOT ALLOGA CELLULE 4          "/>
    <s v="FR"/>
    <s v="'45"/>
    <s v="'45130     "/>
    <s v="MEUNG-SUR-LOIRE"/>
  </r>
  <r>
    <x v="1"/>
    <x v="48"/>
    <n v="202606"/>
    <n v="51"/>
    <n v="1085442"/>
    <s v="'03814314  "/>
    <s v="'03814314  "/>
    <s v="CPC"/>
    <s v="'4543814314751810"/>
    <n v="20260602"/>
    <s v="E20260602145729"/>
    <s v="   "/>
    <n v="9.1"/>
    <s v="TMC       "/>
    <n v="1"/>
    <s v="LARUCHE                         "/>
    <s v="VOIE COMMUNALE 4                "/>
    <s v="                                "/>
    <s v="FR"/>
    <s v="'21"/>
    <s v="'21320     "/>
    <s v="CREANCEY                        "/>
    <s v="PHARMAZON CHEZ DIRECTLOG        "/>
    <s v="PARC SYNERGIE VAL DE LOIRE      "/>
    <s v="DEPOT ALLOGA CELLULE 4          "/>
    <s v="FR"/>
    <s v="'45"/>
    <s v="'45130     "/>
    <s v="MEUNG-SUR-LOIRE"/>
  </r>
  <r>
    <x v="1"/>
    <x v="48"/>
    <n v="202606"/>
    <n v="51"/>
    <n v="1085442"/>
    <s v="'03814314  "/>
    <s v="'03814314  "/>
    <s v="COL"/>
    <s v="'4543814314751826"/>
    <n v="20260602"/>
    <s v="E20260602145729"/>
    <s v="J18"/>
    <n v="8.6"/>
    <s v="          "/>
    <n v="0"/>
    <s v="LARUCHE                         "/>
    <s v="VOIE COMMUNALE 4                "/>
    <s v="                                "/>
    <s v="FR"/>
    <s v="'21"/>
    <s v="'21320     "/>
    <s v="CREANCEY                        "/>
    <s v="PHARMAZON CHEZ DIRECTLOG        "/>
    <s v="PARC SYNERGIE VAL DE LOIRE      "/>
    <s v="DEPOT ALLOGA CELLULE 4          "/>
    <s v="FR"/>
    <s v="'45"/>
    <s v="'45130     "/>
    <s v="MEUNG-SUR-LOIRE"/>
  </r>
  <r>
    <x v="1"/>
    <x v="48"/>
    <n v="202606"/>
    <n v="51"/>
    <n v="1085442"/>
    <s v="'03814314  "/>
    <s v="'03814314  "/>
    <s v="CPC"/>
    <s v="'4543814314751826"/>
    <n v="20260602"/>
    <s v="E20260602145729"/>
    <s v="   "/>
    <n v="8.6"/>
    <s v="RS        "/>
    <n v="0"/>
    <s v="LARUCHE                         "/>
    <s v="VOIE COMMUNALE 4                "/>
    <s v="                                "/>
    <s v="FR"/>
    <s v="'21"/>
    <s v="'21320     "/>
    <s v="CREANCEY                        "/>
    <s v="PHARMAZON CHEZ DIRECTLOG        "/>
    <s v="PARC SYNERGIE VAL DE LOIRE      "/>
    <s v="DEPOT ALLOGA CELLULE 4          "/>
    <s v="FR"/>
    <s v="'45"/>
    <s v="'45130     "/>
    <s v="MEUNG-SUR-LOIRE"/>
  </r>
  <r>
    <x v="1"/>
    <x v="48"/>
    <n v="202606"/>
    <n v="51"/>
    <n v="1085442"/>
    <s v="'03814314  "/>
    <s v="'03814314  "/>
    <s v="CPC"/>
    <s v="'4543814314751826"/>
    <n v="20260602"/>
    <s v="E20260602145729"/>
    <s v="   "/>
    <n v="8.6"/>
    <s v="TMC       "/>
    <n v="1"/>
    <s v="LARUCHE                         "/>
    <s v="VOIE COMMUNALE 4                "/>
    <s v="                                "/>
    <s v="FR"/>
    <s v="'21"/>
    <s v="'21320     "/>
    <s v="CREANCEY                        "/>
    <s v="PHARMAZON CHEZ DIRECTLOG        "/>
    <s v="PARC SYNERGIE VAL DE LOIRE      "/>
    <s v="DEPOT ALLOGA CELLULE 4          "/>
    <s v="FR"/>
    <s v="'45"/>
    <s v="'45130     "/>
    <s v="MEUNG-SUR-LOIRE"/>
  </r>
  <r>
    <x v="1"/>
    <x v="48"/>
    <n v="202606"/>
    <n v="51"/>
    <n v="1085442"/>
    <s v="'03814314  "/>
    <s v="'03814314  "/>
    <s v="COL"/>
    <s v="'4543814314751832"/>
    <n v="20260602"/>
    <s v="E20260602145729"/>
    <s v="J18"/>
    <n v="8.6999999999999993"/>
    <s v="          "/>
    <n v="0"/>
    <s v="LARUCHE                         "/>
    <s v="VOIE COMMUNALE 4                "/>
    <s v="                                "/>
    <s v="FR"/>
    <s v="'21"/>
    <s v="'21320     "/>
    <s v="CREANCEY                        "/>
    <s v="PHARMAZON CHEZ DIRECTLOG        "/>
    <s v="PARC SYNERGIE VAL DE LOIRE      "/>
    <s v="DEPOT ALLOGA CELLULE 4          "/>
    <s v="FR"/>
    <s v="'45"/>
    <s v="'45130     "/>
    <s v="MEUNG-SUR-LOIRE"/>
  </r>
  <r>
    <x v="1"/>
    <x v="48"/>
    <n v="202606"/>
    <n v="51"/>
    <n v="1085442"/>
    <s v="'03814314  "/>
    <s v="'03814314  "/>
    <s v="CPC"/>
    <s v="'4543814314751832"/>
    <n v="20260602"/>
    <s v="E20260602145729"/>
    <s v="   "/>
    <n v="8.6999999999999993"/>
    <s v="RS        "/>
    <n v="0"/>
    <s v="LARUCHE                         "/>
    <s v="VOIE COMMUNALE 4                "/>
    <s v="                                "/>
    <s v="FR"/>
    <s v="'21"/>
    <s v="'21320     "/>
    <s v="CREANCEY                        "/>
    <s v="PHARMAZON CHEZ DIRECTLOG        "/>
    <s v="PARC SYNERGIE VAL DE LOIRE      "/>
    <s v="DEPOT ALLOGA CELLULE 4          "/>
    <s v="FR"/>
    <s v="'45"/>
    <s v="'45130     "/>
    <s v="MEUNG-SUR-LOIRE"/>
  </r>
  <r>
    <x v="1"/>
    <x v="48"/>
    <n v="202606"/>
    <n v="51"/>
    <n v="1085442"/>
    <s v="'03814314  "/>
    <s v="'03814314  "/>
    <s v="CPC"/>
    <s v="'4543814314751832"/>
    <n v="20260602"/>
    <s v="E20260602145729"/>
    <s v="   "/>
    <n v="8.6999999999999993"/>
    <s v="TMC       "/>
    <n v="1"/>
    <s v="LARUCHE                         "/>
    <s v="VOIE COMMUNALE 4                "/>
    <s v="                                "/>
    <s v="FR"/>
    <s v="'21"/>
    <s v="'21320     "/>
    <s v="CREANCEY                        "/>
    <s v="PHARMAZON CHEZ DIRECTLOG        "/>
    <s v="PARC SYNERGIE VAL DE LOIRE      "/>
    <s v="DEPOT ALLOGA CELLULE 4          "/>
    <s v="FR"/>
    <s v="'45"/>
    <s v="'45130     "/>
    <s v="MEUNG-SUR-LOIRE"/>
  </r>
  <r>
    <x v="1"/>
    <x v="48"/>
    <n v="202606"/>
    <n v="51"/>
    <n v="1085442"/>
    <s v="'03814314  "/>
    <s v="'03814314  "/>
    <s v="COL"/>
    <s v="'4543814314751849"/>
    <n v="20260602"/>
    <s v="E20260602145729"/>
    <s v="J18"/>
    <n v="8.6"/>
    <s v="          "/>
    <n v="0"/>
    <s v="LARUCHE                         "/>
    <s v="VOIE COMMUNALE 4                "/>
    <s v="                                "/>
    <s v="FR"/>
    <s v="'21"/>
    <s v="'21320     "/>
    <s v="CREANCEY                        "/>
    <s v="PHARMAZON CHEZ DIRECTLOG        "/>
    <s v="PARC SYNERGIE VAL DE LOIRE      "/>
    <s v="DEPOT ALLOGA CELLULE 4          "/>
    <s v="FR"/>
    <s v="'45"/>
    <s v="'45130     "/>
    <s v="MEUNG-SUR-LOIRE"/>
  </r>
  <r>
    <x v="1"/>
    <x v="48"/>
    <n v="202606"/>
    <n v="51"/>
    <n v="1085442"/>
    <s v="'03814314  "/>
    <s v="'03814314  "/>
    <s v="CPC"/>
    <s v="'4543814314751849"/>
    <n v="20260602"/>
    <s v="E20260602145729"/>
    <s v="   "/>
    <n v="8.6"/>
    <s v="RS        "/>
    <n v="0"/>
    <s v="LARUCHE                         "/>
    <s v="VOIE COMMUNALE 4                "/>
    <s v="                                "/>
    <s v="FR"/>
    <s v="'21"/>
    <s v="'21320     "/>
    <s v="CREANCEY                        "/>
    <s v="PHARMAZON CHEZ DIRECTLOG        "/>
    <s v="PARC SYNERGIE VAL DE LOIRE      "/>
    <s v="DEPOT ALLOGA CELLULE 4          "/>
    <s v="FR"/>
    <s v="'45"/>
    <s v="'45130     "/>
    <s v="MEUNG-SUR-LOIRE"/>
  </r>
  <r>
    <x v="1"/>
    <x v="48"/>
    <n v="202606"/>
    <n v="51"/>
    <n v="1085442"/>
    <s v="'03814314  "/>
    <s v="'03814314  "/>
    <s v="CPC"/>
    <s v="'4543814314751849"/>
    <n v="20260602"/>
    <s v="E20260602145729"/>
    <s v="   "/>
    <n v="8.6"/>
    <s v="TMC       "/>
    <n v="1"/>
    <s v="LARUCHE                         "/>
    <s v="VOIE COMMUNALE 4                "/>
    <s v="                                "/>
    <s v="FR"/>
    <s v="'21"/>
    <s v="'21320     "/>
    <s v="CREANCEY                        "/>
    <s v="PHARMAZON CHEZ DIRECTLOG        "/>
    <s v="PARC SYNERGIE VAL DE LOIRE      "/>
    <s v="DEPOT ALLOGA CELLULE 4          "/>
    <s v="FR"/>
    <s v="'45"/>
    <s v="'45130     "/>
    <s v="MEUNG-SUR-LOIRE"/>
  </r>
  <r>
    <x v="1"/>
    <x v="48"/>
    <n v="202606"/>
    <n v="51"/>
    <n v="1085442"/>
    <s v="'03814314  "/>
    <s v="'03814314  "/>
    <s v="COL"/>
    <s v="'4543814314751855"/>
    <n v="20260602"/>
    <s v="E20260602145729"/>
    <s v="J18"/>
    <n v="8.9"/>
    <s v="          "/>
    <n v="0"/>
    <s v="LARUCHE                         "/>
    <s v="VOIE COMMUNALE 4                "/>
    <s v="                                "/>
    <s v="FR"/>
    <s v="'21"/>
    <s v="'21320     "/>
    <s v="CREANCEY                        "/>
    <s v="PHARMAZON CHEZ DIRECTLOG        "/>
    <s v="PARC SYNERGIE VAL DE LOIRE      "/>
    <s v="DEPOT ALLOGA CELLULE 4          "/>
    <s v="FR"/>
    <s v="'45"/>
    <s v="'45130     "/>
    <s v="MEUNG-SUR-LOIRE"/>
  </r>
  <r>
    <x v="1"/>
    <x v="48"/>
    <n v="202606"/>
    <n v="51"/>
    <n v="1085442"/>
    <s v="'03814314  "/>
    <s v="'03814314  "/>
    <s v="CPC"/>
    <s v="'4543814314751855"/>
    <n v="20260602"/>
    <s v="E20260602145729"/>
    <s v="   "/>
    <n v="8.9"/>
    <s v="RS        "/>
    <n v="0"/>
    <s v="LARUCHE                         "/>
    <s v="VOIE COMMUNALE 4                "/>
    <s v="                                "/>
    <s v="FR"/>
    <s v="'21"/>
    <s v="'21320     "/>
    <s v="CREANCEY                        "/>
    <s v="PHARMAZON CHEZ DIRECTLOG        "/>
    <s v="PARC SYNERGIE VAL DE LOIRE      "/>
    <s v="DEPOT ALLOGA CELLULE 4          "/>
    <s v="FR"/>
    <s v="'45"/>
    <s v="'45130     "/>
    <s v="MEUNG-SUR-LOIRE"/>
  </r>
  <r>
    <x v="1"/>
    <x v="48"/>
    <n v="202606"/>
    <n v="51"/>
    <n v="1085442"/>
    <s v="'03814314  "/>
    <s v="'03814314  "/>
    <s v="CPC"/>
    <s v="'4543814314751855"/>
    <n v="20260602"/>
    <s v="E20260602145729"/>
    <s v="   "/>
    <n v="8.9"/>
    <s v="TMC       "/>
    <n v="1"/>
    <s v="LARUCHE                         "/>
    <s v="VOIE COMMUNALE 4                "/>
    <s v="                                "/>
    <s v="FR"/>
    <s v="'21"/>
    <s v="'21320     "/>
    <s v="CREANCEY                        "/>
    <s v="PHARMAZON CHEZ DIRECTLOG        "/>
    <s v="PARC SYNERGIE VAL DE LOIRE      "/>
    <s v="DEPOT ALLOGA CELLULE 4          "/>
    <s v="FR"/>
    <s v="'45"/>
    <s v="'45130     "/>
    <s v="MEUNG-SUR-LOIRE"/>
  </r>
  <r>
    <x v="1"/>
    <x v="48"/>
    <n v="202606"/>
    <n v="51"/>
    <n v="1085442"/>
    <s v="'03814314  "/>
    <s v="'03814314  "/>
    <s v="COL"/>
    <s v="'4543814314751861"/>
    <n v="20260602"/>
    <s v="E20260602145729"/>
    <s v="J18"/>
    <n v="8.9"/>
    <s v="          "/>
    <n v="0"/>
    <s v="LARUCHE                         "/>
    <s v="VOIE COMMUNALE 4                "/>
    <s v="                                "/>
    <s v="FR"/>
    <s v="'21"/>
    <s v="'21320     "/>
    <s v="CREANCEY                        "/>
    <s v="PHARMAZON CHEZ DIRECTLOG        "/>
    <s v="PARC SYNERGIE VAL DE LOIRE      "/>
    <s v="DEPOT ALLOGA CELLULE 4          "/>
    <s v="FR"/>
    <s v="'45"/>
    <s v="'45130     "/>
    <s v="MEUNG-SUR-LOIRE"/>
  </r>
  <r>
    <x v="1"/>
    <x v="48"/>
    <n v="202606"/>
    <n v="51"/>
    <n v="1085442"/>
    <s v="'03814314  "/>
    <s v="'03814314  "/>
    <s v="CPC"/>
    <s v="'4543814314751861"/>
    <n v="20260602"/>
    <s v="E20260602145729"/>
    <s v="   "/>
    <n v="8.9"/>
    <s v="RS        "/>
    <n v="0"/>
    <s v="LARUCHE                         "/>
    <s v="VOIE COMMUNALE 4                "/>
    <s v="                                "/>
    <s v="FR"/>
    <s v="'21"/>
    <s v="'21320     "/>
    <s v="CREANCEY                        "/>
    <s v="PHARMAZON CHEZ DIRECTLOG        "/>
    <s v="PARC SYNERGIE VAL DE LOIRE      "/>
    <s v="DEPOT ALLOGA CELLULE 4          "/>
    <s v="FR"/>
    <s v="'45"/>
    <s v="'45130     "/>
    <s v="MEUNG-SUR-LOIRE"/>
  </r>
  <r>
    <x v="1"/>
    <x v="48"/>
    <n v="202606"/>
    <n v="51"/>
    <n v="1085442"/>
    <s v="'03814314  "/>
    <s v="'03814314  "/>
    <s v="CPC"/>
    <s v="'4543814314751861"/>
    <n v="20260602"/>
    <s v="E20260602145729"/>
    <s v="   "/>
    <n v="8.9"/>
    <s v="TMC       "/>
    <n v="1"/>
    <s v="LARUCHE                         "/>
    <s v="VOIE COMMUNALE 4                "/>
    <s v="                                "/>
    <s v="FR"/>
    <s v="'21"/>
    <s v="'21320     "/>
    <s v="CREANCEY                        "/>
    <s v="PHARMAZON CHEZ DIRECTLOG        "/>
    <s v="PARC SYNERGIE VAL DE LOIRE      "/>
    <s v="DEPOT ALLOGA CELLULE 4          "/>
    <s v="FR"/>
    <s v="'45"/>
    <s v="'45130     "/>
    <s v="MEUNG-SUR-LOIRE"/>
  </r>
  <r>
    <x v="1"/>
    <x v="49"/>
    <n v="202606"/>
    <n v="51"/>
    <n v="1085442"/>
    <s v="'03814314  "/>
    <s v="'03814314  "/>
    <s v="ENV"/>
    <s v="'                "/>
    <n v="20260602"/>
    <s v="E20260602145730"/>
    <s v="J18"/>
    <n v="3.84"/>
    <s v="          "/>
    <n v="4.93"/>
    <s v="LARUCHE                         "/>
    <s v="VOIE COMMUNALE 4                "/>
    <s v="                                "/>
    <s v="FR"/>
    <s v="'21"/>
    <s v="'21320     "/>
    <s v="CREANCEY                        "/>
    <s v="PIERRESTEGUY CINDY              "/>
    <s v="8 PLACE BIR-HAKEIM              "/>
    <s v="                                "/>
    <s v="FR"/>
    <s v="'69"/>
    <s v="'69003     "/>
    <s v="LYON"/>
  </r>
  <r>
    <x v="1"/>
    <x v="49"/>
    <n v="202606"/>
    <n v="51"/>
    <n v="1085442"/>
    <s v="'03814314  "/>
    <s v="'03814314  "/>
    <s v="COL"/>
    <s v="'6943814314751383"/>
    <n v="20260602"/>
    <s v="E20260602145730"/>
    <s v="J18"/>
    <n v="3.84"/>
    <s v="          "/>
    <n v="0"/>
    <s v="LARUCHE                         "/>
    <s v="VOIE COMMUNALE 4                "/>
    <s v="                                "/>
    <s v="FR"/>
    <s v="'21"/>
    <s v="'21320     "/>
    <s v="CREANCEY                        "/>
    <s v="PIERRESTEGUY CINDY              "/>
    <s v="8 PLACE BIR-HAKEIM              "/>
    <s v="                                "/>
    <s v="FR"/>
    <s v="'69"/>
    <s v="'69003     "/>
    <s v="LYON"/>
  </r>
  <r>
    <x v="1"/>
    <x v="49"/>
    <n v="202606"/>
    <n v="51"/>
    <n v="1085442"/>
    <s v="'03814314  "/>
    <s v="'03814314  "/>
    <s v="CPC"/>
    <s v="'6943814314751383"/>
    <n v="20260602"/>
    <s v="E20260602145730"/>
    <s v="   "/>
    <n v="3.84"/>
    <s v="RS        "/>
    <n v="0"/>
    <s v="LARUCHE                         "/>
    <s v="VOIE COMMUNALE 4                "/>
    <s v="                                "/>
    <s v="FR"/>
    <s v="'21"/>
    <s v="'21320     "/>
    <s v="CREANCEY                        "/>
    <s v="PIERRESTEGUY CINDY              "/>
    <s v="8 PLACE BIR-HAKEIM              "/>
    <s v="                                "/>
    <s v="FR"/>
    <s v="'69"/>
    <s v="'69003     "/>
    <s v="LYON"/>
  </r>
  <r>
    <x v="1"/>
    <x v="50"/>
    <n v="202606"/>
    <n v="51"/>
    <n v="1085442"/>
    <s v="'03814314  "/>
    <s v="'03814314  "/>
    <s v="ENV"/>
    <s v="'                "/>
    <n v="20260602"/>
    <s v="E20260602145731"/>
    <s v="J18"/>
    <n v="65.63"/>
    <s v="          "/>
    <n v="21.05"/>
    <s v="LARUCHE                         "/>
    <s v="VOIE COMMUNALE 4                "/>
    <s v="                                "/>
    <s v="FR"/>
    <s v="'21"/>
    <s v="'21320     "/>
    <s v="CREANCEY                        "/>
    <s v="PIQ SEBASTIEN                   "/>
    <s v="27 RUE DE LA MONNAIE            "/>
    <s v="                                "/>
    <s v="FR"/>
    <s v="'59"/>
    <s v="'59000     "/>
    <s v="LILLE"/>
  </r>
  <r>
    <x v="1"/>
    <x v="50"/>
    <n v="202606"/>
    <n v="51"/>
    <n v="1085442"/>
    <s v="'03814314  "/>
    <s v="'03814314  "/>
    <s v="COL"/>
    <s v="'5943814314751895"/>
    <n v="20260602"/>
    <s v="E20260602145731"/>
    <s v="J18"/>
    <n v="17.7"/>
    <s v="          "/>
    <n v="0"/>
    <s v="LARUCHE                         "/>
    <s v="VOIE COMMUNALE 4                "/>
    <s v="                                "/>
    <s v="FR"/>
    <s v="'21"/>
    <s v="'21320     "/>
    <s v="CREANCEY                        "/>
    <s v="PIQ SEBASTIEN                   "/>
    <s v="27 RUE DE LA MONNAIE            "/>
    <s v="                                "/>
    <s v="FR"/>
    <s v="'59"/>
    <s v="'59000     "/>
    <s v="LILLE"/>
  </r>
  <r>
    <x v="1"/>
    <x v="50"/>
    <n v="202606"/>
    <n v="51"/>
    <n v="1085442"/>
    <s v="'03814314  "/>
    <s v="'03814314  "/>
    <s v="CPC"/>
    <s v="'5943814314751895"/>
    <n v="20260602"/>
    <s v="E20260602145731"/>
    <s v="   "/>
    <n v="17.7"/>
    <s v="RS        "/>
    <n v="0"/>
    <s v="LARUCHE                         "/>
    <s v="VOIE COMMUNALE 4                "/>
    <s v="                                "/>
    <s v="FR"/>
    <s v="'21"/>
    <s v="'21320     "/>
    <s v="CREANCEY                        "/>
    <s v="PIQ SEBASTIEN                   "/>
    <s v="27 RUE DE LA MONNAIE            "/>
    <s v="                                "/>
    <s v="FR"/>
    <s v="'59"/>
    <s v="'59000     "/>
    <s v="LILLE"/>
  </r>
  <r>
    <x v="1"/>
    <x v="50"/>
    <n v="202606"/>
    <n v="51"/>
    <n v="1085442"/>
    <s v="'03814314  "/>
    <s v="'03814314  "/>
    <s v="COL"/>
    <s v="'5943814314751906"/>
    <n v="20260602"/>
    <s v="E20260602145731"/>
    <s v="J18"/>
    <n v="17.7"/>
    <s v="          "/>
    <n v="0"/>
    <s v="LARUCHE                         "/>
    <s v="VOIE COMMUNALE 4                "/>
    <s v="                                "/>
    <s v="FR"/>
    <s v="'21"/>
    <s v="'21320     "/>
    <s v="CREANCEY                        "/>
    <s v="PIQ SEBASTIEN                   "/>
    <s v="27 RUE DE LA MONNAIE            "/>
    <s v="                                "/>
    <s v="FR"/>
    <s v="'59"/>
    <s v="'59000     "/>
    <s v="LILLE"/>
  </r>
  <r>
    <x v="1"/>
    <x v="50"/>
    <n v="202606"/>
    <n v="51"/>
    <n v="1085442"/>
    <s v="'03814314  "/>
    <s v="'03814314  "/>
    <s v="CPC"/>
    <s v="'5943814314751906"/>
    <n v="20260602"/>
    <s v="E20260602145731"/>
    <s v="   "/>
    <n v="17.7"/>
    <s v="RS        "/>
    <n v="0"/>
    <s v="LARUCHE                         "/>
    <s v="VOIE COMMUNALE 4                "/>
    <s v="                                "/>
    <s v="FR"/>
    <s v="'21"/>
    <s v="'21320     "/>
    <s v="CREANCEY                        "/>
    <s v="PIQ SEBASTIEN                   "/>
    <s v="27 RUE DE LA MONNAIE            "/>
    <s v="                                "/>
    <s v="FR"/>
    <s v="'59"/>
    <s v="'59000     "/>
    <s v="LILLE"/>
  </r>
  <r>
    <x v="1"/>
    <x v="50"/>
    <n v="202606"/>
    <n v="51"/>
    <n v="1085442"/>
    <s v="'03814314  "/>
    <s v="'03814314  "/>
    <s v="CPC"/>
    <s v="'5943814314751906"/>
    <n v="20260602"/>
    <s v="E20260602145731"/>
    <s v="   "/>
    <n v="17.7"/>
    <s v="TMC       "/>
    <n v="1"/>
    <s v="LARUCHE                         "/>
    <s v="VOIE COMMUNALE 4                "/>
    <s v="                                "/>
    <s v="FR"/>
    <s v="'21"/>
    <s v="'21320     "/>
    <s v="CREANCEY                        "/>
    <s v="PIQ SEBASTIEN                   "/>
    <s v="27 RUE DE LA MONNAIE            "/>
    <s v="                                "/>
    <s v="FR"/>
    <s v="'59"/>
    <s v="'59000     "/>
    <s v="LILLE"/>
  </r>
  <r>
    <x v="1"/>
    <x v="50"/>
    <n v="202606"/>
    <n v="51"/>
    <n v="1085442"/>
    <s v="'03814314  "/>
    <s v="'03814314  "/>
    <s v="COL"/>
    <s v="'5943814314751912"/>
    <n v="20260602"/>
    <s v="E20260602145731"/>
    <s v="J18"/>
    <n v="18.37"/>
    <s v="          "/>
    <n v="0"/>
    <s v="LARUCHE                         "/>
    <s v="VOIE COMMUNALE 4                "/>
    <s v="                                "/>
    <s v="FR"/>
    <s v="'21"/>
    <s v="'21320     "/>
    <s v="CREANCEY                        "/>
    <s v="PIQ SEBASTIEN                   "/>
    <s v="27 RUE DE LA MONNAIE            "/>
    <s v="                                "/>
    <s v="FR"/>
    <s v="'59"/>
    <s v="'59000     "/>
    <s v="LILLE"/>
  </r>
  <r>
    <x v="1"/>
    <x v="50"/>
    <n v="202606"/>
    <n v="51"/>
    <n v="1085442"/>
    <s v="'03814314  "/>
    <s v="'03814314  "/>
    <s v="CPC"/>
    <s v="'5943814314751912"/>
    <n v="20260602"/>
    <s v="E20260602145731"/>
    <s v="   "/>
    <n v="18.37"/>
    <s v="RS        "/>
    <n v="0"/>
    <s v="LARUCHE                         "/>
    <s v="VOIE COMMUNALE 4                "/>
    <s v="                                "/>
    <s v="FR"/>
    <s v="'21"/>
    <s v="'21320     "/>
    <s v="CREANCEY                        "/>
    <s v="PIQ SEBASTIEN                   "/>
    <s v="27 RUE DE LA MONNAIE            "/>
    <s v="                                "/>
    <s v="FR"/>
    <s v="'59"/>
    <s v="'59000     "/>
    <s v="LILLE"/>
  </r>
  <r>
    <x v="1"/>
    <x v="50"/>
    <n v="202606"/>
    <n v="51"/>
    <n v="1085442"/>
    <s v="'03814314  "/>
    <s v="'03814314  "/>
    <s v="CPC"/>
    <s v="'5943814314751912"/>
    <n v="20260602"/>
    <s v="E20260602145731"/>
    <s v="   "/>
    <n v="18.37"/>
    <s v="TMC       "/>
    <n v="1"/>
    <s v="LARUCHE                         "/>
    <s v="VOIE COMMUNALE 4                "/>
    <s v="                                "/>
    <s v="FR"/>
    <s v="'21"/>
    <s v="'21320     "/>
    <s v="CREANCEY                        "/>
    <s v="PIQ SEBASTIEN                   "/>
    <s v="27 RUE DE LA MONNAIE            "/>
    <s v="                                "/>
    <s v="FR"/>
    <s v="'59"/>
    <s v="'59000     "/>
    <s v="LILLE"/>
  </r>
  <r>
    <x v="1"/>
    <x v="50"/>
    <n v="202606"/>
    <n v="51"/>
    <n v="1085442"/>
    <s v="'03814314  "/>
    <s v="'03814314  "/>
    <s v="COL"/>
    <s v="'5943814314751929"/>
    <n v="20260602"/>
    <s v="E20260602145731"/>
    <s v="J18"/>
    <n v="11.86"/>
    <s v="          "/>
    <n v="0"/>
    <s v="LARUCHE                         "/>
    <s v="VOIE COMMUNALE 4                "/>
    <s v="                                "/>
    <s v="FR"/>
    <s v="'21"/>
    <s v="'21320     "/>
    <s v="CREANCEY                        "/>
    <s v="PIQ SEBASTIEN                   "/>
    <s v="27 RUE DE LA MONNAIE            "/>
    <s v="                                "/>
    <s v="FR"/>
    <s v="'59"/>
    <s v="'59000     "/>
    <s v="LILLE"/>
  </r>
  <r>
    <x v="1"/>
    <x v="50"/>
    <n v="202606"/>
    <n v="51"/>
    <n v="1085442"/>
    <s v="'03814314  "/>
    <s v="'03814314  "/>
    <s v="CPC"/>
    <s v="'5943814314751929"/>
    <n v="20260602"/>
    <s v="E20260602145731"/>
    <s v="   "/>
    <n v="11.86"/>
    <s v="RS        "/>
    <n v="0"/>
    <s v="LARUCHE                         "/>
    <s v="VOIE COMMUNALE 4                "/>
    <s v="                                "/>
    <s v="FR"/>
    <s v="'21"/>
    <s v="'21320     "/>
    <s v="CREANCEY                        "/>
    <s v="PIQ SEBASTIEN                   "/>
    <s v="27 RUE DE LA MONNAIE            "/>
    <s v="                                "/>
    <s v="FR"/>
    <s v="'59"/>
    <s v="'59000     "/>
    <s v="LILLE"/>
  </r>
  <r>
    <x v="1"/>
    <x v="50"/>
    <n v="202606"/>
    <n v="51"/>
    <n v="1085442"/>
    <s v="'03814314  "/>
    <s v="'03814314  "/>
    <s v="CPC"/>
    <s v="'5943814314751929"/>
    <n v="20260602"/>
    <s v="E20260602145731"/>
    <s v="   "/>
    <n v="11.86"/>
    <s v="TMC       "/>
    <n v="1"/>
    <s v="LARUCHE                         "/>
    <s v="VOIE COMMUNALE 4                "/>
    <s v="                                "/>
    <s v="FR"/>
    <s v="'21"/>
    <s v="'21320     "/>
    <s v="CREANCEY                        "/>
    <s v="PIQ SEBASTIEN                   "/>
    <s v="27 RUE DE LA MONNAIE            "/>
    <s v="                                "/>
    <s v="FR"/>
    <s v="'59"/>
    <s v="'59000     "/>
    <s v="LILLE"/>
  </r>
  <r>
    <x v="1"/>
    <x v="51"/>
    <n v="202606"/>
    <n v="51"/>
    <n v="1085442"/>
    <s v="'03814314  "/>
    <s v="'03814314  "/>
    <s v="ENV"/>
    <s v="'                "/>
    <n v="20260602"/>
    <s v="E20260602145732"/>
    <s v="J18"/>
    <n v="2"/>
    <s v="          "/>
    <n v="4.41"/>
    <s v="LARUCHE                         "/>
    <s v="VOIE COMMUNALE 4                "/>
    <s v="                                "/>
    <s v="FR"/>
    <s v="'21"/>
    <s v="'21320     "/>
    <s v="CREANCEY                        "/>
    <s v="QUILLAY SIMON                   "/>
    <s v="21 RUE DE LA CLEF               "/>
    <s v="                                "/>
    <s v="FR"/>
    <s v="'59"/>
    <s v="'59000     "/>
    <s v="LILLE"/>
  </r>
  <r>
    <x v="1"/>
    <x v="51"/>
    <n v="202606"/>
    <n v="51"/>
    <n v="1085442"/>
    <s v="'03814314  "/>
    <s v="'03814314  "/>
    <s v="COL"/>
    <s v="'5943814314751411"/>
    <n v="20260602"/>
    <s v="E20260602145732"/>
    <s v="J18"/>
    <n v="2"/>
    <s v="          "/>
    <n v="0"/>
    <s v="LARUCHE                         "/>
    <s v="VOIE COMMUNALE 4                "/>
    <s v="                                "/>
    <s v="FR"/>
    <s v="'21"/>
    <s v="'21320     "/>
    <s v="CREANCEY                        "/>
    <s v="QUILLAY SIMON                   "/>
    <s v="21 RUE DE LA CLEF               "/>
    <s v="                                "/>
    <s v="FR"/>
    <s v="'59"/>
    <s v="'59000     "/>
    <s v="LILLE"/>
  </r>
  <r>
    <x v="1"/>
    <x v="51"/>
    <n v="202606"/>
    <n v="51"/>
    <n v="1085442"/>
    <s v="'03814314  "/>
    <s v="'03814314  "/>
    <s v="CPC"/>
    <s v="'5943814314751411"/>
    <n v="20260602"/>
    <s v="E20260602145732"/>
    <s v="   "/>
    <n v="2"/>
    <s v="RS        "/>
    <n v="0"/>
    <s v="LARUCHE                         "/>
    <s v="VOIE COMMUNALE 4                "/>
    <s v="                                "/>
    <s v="FR"/>
    <s v="'21"/>
    <s v="'21320     "/>
    <s v="CREANCEY                        "/>
    <s v="QUILLAY SIMON                   "/>
    <s v="21 RUE DE LA CLEF               "/>
    <s v="                                "/>
    <s v="FR"/>
    <s v="'59"/>
    <s v="'59000     "/>
    <s v="LILLE"/>
  </r>
  <r>
    <x v="1"/>
    <x v="52"/>
    <n v="202606"/>
    <n v="51"/>
    <n v="1085442"/>
    <s v="'03814314  "/>
    <s v="'03814314  "/>
    <s v="ENV"/>
    <s v="'                "/>
    <n v="20260602"/>
    <s v="E20260602145734"/>
    <s v="J18"/>
    <n v="28.1"/>
    <s v="          "/>
    <n v="11.43"/>
    <s v="LARUCHE                         "/>
    <s v="VOIE COMMUNALE 4                "/>
    <s v="                                "/>
    <s v="FR"/>
    <s v="'21"/>
    <s v="'21320     "/>
    <s v="CREANCEY                        "/>
    <s v="SAID FREDERIQUE                 "/>
    <s v="19A RUE DU GENERAL DE GAULLE    "/>
    <s v="                                "/>
    <s v="FR"/>
    <s v="'68"/>
    <s v="'68560     "/>
    <s v="HIRSINGUE"/>
  </r>
  <r>
    <x v="1"/>
    <x v="52"/>
    <n v="202606"/>
    <n v="51"/>
    <n v="1085442"/>
    <s v="'03814314  "/>
    <s v="'03814314  "/>
    <s v="COL"/>
    <s v="'6843814314751553"/>
    <n v="20260602"/>
    <s v="E20260602145734"/>
    <s v="J18"/>
    <n v="15.2"/>
    <s v="          "/>
    <n v="0"/>
    <s v="LARUCHE                         "/>
    <s v="VOIE COMMUNALE 4                "/>
    <s v="                                "/>
    <s v="FR"/>
    <s v="'21"/>
    <s v="'21320     "/>
    <s v="CREANCEY                        "/>
    <s v="SAID FREDERIQUE                 "/>
    <s v="19A RUE DU GENERAL DE GAULLE    "/>
    <s v="                                "/>
    <s v="FR"/>
    <s v="'68"/>
    <s v="'68560     "/>
    <s v="HIRSINGUE"/>
  </r>
  <r>
    <x v="1"/>
    <x v="52"/>
    <n v="202606"/>
    <n v="51"/>
    <n v="1085442"/>
    <s v="'03814314  "/>
    <s v="'03814314  "/>
    <s v="CPC"/>
    <s v="'6843814314751553"/>
    <n v="20260602"/>
    <s v="E20260602145734"/>
    <s v="   "/>
    <n v="15.2"/>
    <s v="RS        "/>
    <n v="0"/>
    <s v="LARUCHE                         "/>
    <s v="VOIE COMMUNALE 4                "/>
    <s v="                                "/>
    <s v="FR"/>
    <s v="'21"/>
    <s v="'21320     "/>
    <s v="CREANCEY                        "/>
    <s v="SAID FREDERIQUE                 "/>
    <s v="19A RUE DU GENERAL DE GAULLE    "/>
    <s v="                                "/>
    <s v="FR"/>
    <s v="'68"/>
    <s v="'68560     "/>
    <s v="HIRSINGUE"/>
  </r>
  <r>
    <x v="1"/>
    <x v="52"/>
    <n v="202606"/>
    <n v="51"/>
    <n v="1085442"/>
    <s v="'03814314  "/>
    <s v="'03814314  "/>
    <s v="COL"/>
    <s v="'6843814314751560"/>
    <n v="20260602"/>
    <s v="E20260602145734"/>
    <s v="J18"/>
    <n v="12.9"/>
    <s v="          "/>
    <n v="0"/>
    <s v="LARUCHE                         "/>
    <s v="VOIE COMMUNALE 4                "/>
    <s v="                                "/>
    <s v="FR"/>
    <s v="'21"/>
    <s v="'21320     "/>
    <s v="CREANCEY                        "/>
    <s v="SAID FREDERIQUE                 "/>
    <s v="19A RUE DU GENERAL DE GAULLE    "/>
    <s v="                                "/>
    <s v="FR"/>
    <s v="'68"/>
    <s v="'68560     "/>
    <s v="HIRSINGUE"/>
  </r>
  <r>
    <x v="1"/>
    <x v="52"/>
    <n v="202606"/>
    <n v="51"/>
    <n v="1085442"/>
    <s v="'03814314  "/>
    <s v="'03814314  "/>
    <s v="CPC"/>
    <s v="'6843814314751560"/>
    <n v="20260602"/>
    <s v="E20260602145734"/>
    <s v="   "/>
    <n v="12.9"/>
    <s v="RS        "/>
    <n v="0"/>
    <s v="LARUCHE                         "/>
    <s v="VOIE COMMUNALE 4                "/>
    <s v="                                "/>
    <s v="FR"/>
    <s v="'21"/>
    <s v="'21320     "/>
    <s v="CREANCEY                        "/>
    <s v="SAID FREDERIQUE                 "/>
    <s v="19A RUE DU GENERAL DE GAULLE    "/>
    <s v="                                "/>
    <s v="FR"/>
    <s v="'68"/>
    <s v="'68560     "/>
    <s v="HIRSINGUE"/>
  </r>
  <r>
    <x v="1"/>
    <x v="52"/>
    <n v="202606"/>
    <n v="51"/>
    <n v="1085442"/>
    <s v="'03814314  "/>
    <s v="'03814314  "/>
    <s v="CPC"/>
    <s v="'6843814314751560"/>
    <n v="20260602"/>
    <s v="E20260602145734"/>
    <s v="   "/>
    <n v="12.9"/>
    <s v="TMC       "/>
    <n v="1"/>
    <s v="LARUCHE                         "/>
    <s v="VOIE COMMUNALE 4                "/>
    <s v="                                "/>
    <s v="FR"/>
    <s v="'21"/>
    <s v="'21320     "/>
    <s v="CREANCEY                        "/>
    <s v="SAID FREDERIQUE                 "/>
    <s v="19A RUE DU GENERAL DE GAULLE    "/>
    <s v="                                "/>
    <s v="FR"/>
    <s v="'68"/>
    <s v="'68560     "/>
    <s v="HIRSINGUE"/>
  </r>
  <r>
    <x v="1"/>
    <x v="53"/>
    <n v="202606"/>
    <n v="51"/>
    <n v="1085442"/>
    <s v="'03814314  "/>
    <s v="'03814314  "/>
    <s v="ENV"/>
    <s v="'                "/>
    <n v="20260602"/>
    <s v="E20260602145735"/>
    <s v="J18"/>
    <n v="6.01"/>
    <s v="          "/>
    <n v="5.71"/>
    <s v="LARUCHE                         "/>
    <s v="VOIE COMMUNALE 4                "/>
    <s v="                                "/>
    <s v="FR"/>
    <s v="'21"/>
    <s v="'21320     "/>
    <s v="CREANCEY                        "/>
    <s v="SCHEMBRI MARIE CECILE           "/>
    <s v="129 BOULEVARD DE LA CROIX ROUSSE"/>
    <s v="                                "/>
    <s v="FR"/>
    <s v="'69"/>
    <s v="'69004     "/>
    <s v="LYON"/>
  </r>
  <r>
    <x v="1"/>
    <x v="53"/>
    <n v="202606"/>
    <n v="51"/>
    <n v="1085442"/>
    <s v="'03814314  "/>
    <s v="'03814314  "/>
    <s v="COL"/>
    <s v="'6943814314751613"/>
    <n v="20260602"/>
    <s v="E20260602145735"/>
    <s v="J18"/>
    <n v="6.01"/>
    <s v="          "/>
    <n v="0"/>
    <s v="LARUCHE                         "/>
    <s v="VOIE COMMUNALE 4                "/>
    <s v="                                "/>
    <s v="FR"/>
    <s v="'21"/>
    <s v="'21320     "/>
    <s v="CREANCEY                        "/>
    <s v="SCHEMBRI MARIE CECILE           "/>
    <s v="129 BOULEVARD DE LA CROIX ROUSSE"/>
    <s v="                                "/>
    <s v="FR"/>
    <s v="'69"/>
    <s v="'69004     "/>
    <s v="LYON"/>
  </r>
  <r>
    <x v="1"/>
    <x v="53"/>
    <n v="202606"/>
    <n v="51"/>
    <n v="1085442"/>
    <s v="'03814314  "/>
    <s v="'03814314  "/>
    <s v="CPC"/>
    <s v="'6943814314751613"/>
    <n v="20260602"/>
    <s v="E20260602145735"/>
    <s v="   "/>
    <n v="6.01"/>
    <s v="RS        "/>
    <n v="0"/>
    <s v="LARUCHE                         "/>
    <s v="VOIE COMMUNALE 4                "/>
    <s v="                                "/>
    <s v="FR"/>
    <s v="'21"/>
    <s v="'21320     "/>
    <s v="CREANCEY                        "/>
    <s v="SCHEMBRI MARIE CECILE           "/>
    <s v="129 BOULEVARD DE LA CROIX ROUSSE"/>
    <s v="                                "/>
    <s v="FR"/>
    <s v="'69"/>
    <s v="'69004     "/>
    <s v="LYON"/>
  </r>
  <r>
    <x v="1"/>
    <x v="54"/>
    <n v="202606"/>
    <n v="51"/>
    <n v="1085442"/>
    <s v="'03814314  "/>
    <s v="'03814314  "/>
    <s v="ENV"/>
    <s v="'                "/>
    <n v="20260602"/>
    <s v="E20260602145736"/>
    <s v="J18"/>
    <n v="3.8"/>
    <s v="          "/>
    <n v="4.93"/>
    <s v="LARUCHE                         "/>
    <s v="VOIE COMMUNALE 4                "/>
    <s v="                                "/>
    <s v="FR"/>
    <s v="'21"/>
    <s v="'21320     "/>
    <s v="CREANCEY                        "/>
    <s v="SEROR LAURA                     "/>
    <s v="9 RUE BREGUET                   "/>
    <s v="                                "/>
    <s v="FR"/>
    <s v="'75"/>
    <s v="'75011     "/>
    <s v="PARIS"/>
  </r>
  <r>
    <x v="1"/>
    <x v="54"/>
    <n v="202606"/>
    <n v="51"/>
    <n v="1085442"/>
    <s v="'03814314  "/>
    <s v="'03814314  "/>
    <s v="COL"/>
    <s v="'7543814314751603"/>
    <n v="20260602"/>
    <s v="E20260602145736"/>
    <s v="J18"/>
    <n v="3.8"/>
    <s v="          "/>
    <n v="0"/>
    <s v="LARUCHE                         "/>
    <s v="VOIE COMMUNALE 4                "/>
    <s v="                                "/>
    <s v="FR"/>
    <s v="'21"/>
    <s v="'21320     "/>
    <s v="CREANCEY                        "/>
    <s v="SEROR LAURA                     "/>
    <s v="9 RUE BREGUET                   "/>
    <s v="                                "/>
    <s v="FR"/>
    <s v="'75"/>
    <s v="'75011     "/>
    <s v="PARIS"/>
  </r>
  <r>
    <x v="1"/>
    <x v="54"/>
    <n v="202606"/>
    <n v="51"/>
    <n v="1085442"/>
    <s v="'03814314  "/>
    <s v="'03814314  "/>
    <s v="CPC"/>
    <s v="'7543814314751603"/>
    <n v="20260602"/>
    <s v="E20260602145736"/>
    <s v="   "/>
    <n v="3.8"/>
    <s v="RS        "/>
    <n v="0"/>
    <s v="LARUCHE                         "/>
    <s v="VOIE COMMUNALE 4                "/>
    <s v="                                "/>
    <s v="FR"/>
    <s v="'21"/>
    <s v="'21320     "/>
    <s v="CREANCEY                        "/>
    <s v="SEROR LAURA                     "/>
    <s v="9 RUE BREGUET                   "/>
    <s v="                                "/>
    <s v="FR"/>
    <s v="'75"/>
    <s v="'75011     "/>
    <s v="PARIS"/>
  </r>
  <r>
    <x v="1"/>
    <x v="55"/>
    <n v="202606"/>
    <n v="51"/>
    <n v="1085442"/>
    <s v="'03814314  "/>
    <s v="'03814314  "/>
    <s v="ENV"/>
    <s v="'                "/>
    <n v="20260602"/>
    <s v="E20260602145737"/>
    <s v="J18"/>
    <n v="6.1"/>
    <s v="          "/>
    <n v="5.71"/>
    <s v="LARUCHE                         "/>
    <s v="VOIE COMMUNALE 4                "/>
    <s v="                                "/>
    <s v="FR"/>
    <s v="'21"/>
    <s v="'21320     "/>
    <s v="CREANCEY                        "/>
    <s v="VERCHOT PATRICK                 "/>
    <s v="4, QUAI DES BATELIERS           "/>
    <s v="                                "/>
    <s v="FR"/>
    <s v="'67"/>
    <s v="'67000     "/>
    <s v="STRASBOURG"/>
  </r>
  <r>
    <x v="1"/>
    <x v="55"/>
    <n v="202606"/>
    <n v="51"/>
    <n v="1085442"/>
    <s v="'03814314  "/>
    <s v="'03814314  "/>
    <s v="COL"/>
    <s v="'6743814314751372"/>
    <n v="20260602"/>
    <s v="E20260602145737"/>
    <s v="J18"/>
    <n v="6.1"/>
    <s v="          "/>
    <n v="0"/>
    <s v="LARUCHE                         "/>
    <s v="VOIE COMMUNALE 4                "/>
    <s v="                                "/>
    <s v="FR"/>
    <s v="'21"/>
    <s v="'21320     "/>
    <s v="CREANCEY                        "/>
    <s v="VERCHOT PATRICK                 "/>
    <s v="4, QUAI DES BATELIERS           "/>
    <s v="                                "/>
    <s v="FR"/>
    <s v="'67"/>
    <s v="'67000     "/>
    <s v="STRASBOURG"/>
  </r>
  <r>
    <x v="1"/>
    <x v="55"/>
    <n v="202606"/>
    <n v="51"/>
    <n v="1085442"/>
    <s v="'03814314  "/>
    <s v="'03814314  "/>
    <s v="CPC"/>
    <s v="'6743814314751372"/>
    <n v="20260602"/>
    <s v="E20260602145737"/>
    <s v="   "/>
    <n v="6.1"/>
    <s v="RS        "/>
    <n v="0"/>
    <s v="LARUCHE                         "/>
    <s v="VOIE COMMUNALE 4                "/>
    <s v="                                "/>
    <s v="FR"/>
    <s v="'21"/>
    <s v="'21320     "/>
    <s v="CREANCEY                        "/>
    <s v="VERCHOT PATRICK                 "/>
    <s v="4, QUAI DES BATELIERS           "/>
    <s v="                                "/>
    <s v="FR"/>
    <s v="'67"/>
    <s v="'67000     "/>
    <s v="STRASBOURG"/>
  </r>
  <r>
    <x v="1"/>
    <x v="56"/>
    <n v="202606"/>
    <n v="51"/>
    <n v="1085442"/>
    <s v="'03814314  "/>
    <s v="'03814314  "/>
    <s v="ENV"/>
    <s v="'                "/>
    <n v="20260602"/>
    <s v="E20260602236667"/>
    <s v="J18"/>
    <n v="6.8"/>
    <s v="          "/>
    <n v="5.71"/>
    <s v="LARUCHE                         "/>
    <s v="VOIE COMMUNALE 4                "/>
    <s v="                                "/>
    <s v="FR"/>
    <s v="'21"/>
    <s v="'21320     "/>
    <s v="CREANCEY                        "/>
    <s v="CHOURY SARA                     "/>
    <s v="1/3 RUE BELLINI                 "/>
    <s v="                                "/>
    <s v="FR"/>
    <s v="'92"/>
    <s v="'92800     "/>
    <s v="PUTEAUX"/>
  </r>
  <r>
    <x v="1"/>
    <x v="56"/>
    <n v="202606"/>
    <n v="51"/>
    <n v="1085442"/>
    <s v="'03814314  "/>
    <s v="'03814314  "/>
    <s v="COL"/>
    <s v="'9243814314751395"/>
    <n v="20260602"/>
    <s v="E20260602236667"/>
    <s v="J18"/>
    <n v="6.8"/>
    <s v="          "/>
    <n v="0"/>
    <s v="LARUCHE                         "/>
    <s v="VOIE COMMUNALE 4                "/>
    <s v="                                "/>
    <s v="FR"/>
    <s v="'21"/>
    <s v="'21320     "/>
    <s v="CREANCEY                        "/>
    <s v="CHOURY SARA                     "/>
    <s v="1/3 RUE BELLINI                 "/>
    <s v="                                "/>
    <s v="FR"/>
    <s v="'92"/>
    <s v="'92800     "/>
    <s v="PUTEAUX"/>
  </r>
  <r>
    <x v="1"/>
    <x v="56"/>
    <n v="202606"/>
    <n v="51"/>
    <n v="1085442"/>
    <s v="'03814314  "/>
    <s v="'03814314  "/>
    <s v="CPC"/>
    <s v="'9243814314751395"/>
    <n v="20260602"/>
    <s v="E20260602236667"/>
    <s v="   "/>
    <n v="6.8"/>
    <s v="RS        "/>
    <n v="0"/>
    <s v="LARUCHE                         "/>
    <s v="VOIE COMMUNALE 4                "/>
    <s v="                                "/>
    <s v="FR"/>
    <s v="'21"/>
    <s v="'21320     "/>
    <s v="CREANCEY                        "/>
    <s v="CHOURY SARA                     "/>
    <s v="1/3 RUE BELLINI                 "/>
    <s v="                                "/>
    <s v="FR"/>
    <s v="'92"/>
    <s v="'92800     "/>
    <s v="PUTEAUX"/>
  </r>
  <r>
    <x v="1"/>
    <x v="57"/>
    <n v="202606"/>
    <n v="51"/>
    <n v="1085442"/>
    <s v="'03814314  "/>
    <s v="'03814314  "/>
    <s v="ENV"/>
    <s v="'                "/>
    <n v="20260602"/>
    <s v="E20260602236668"/>
    <s v="J18"/>
    <n v="41.3"/>
    <s v="          "/>
    <n v="14.81"/>
    <s v="LARUCHE                         "/>
    <s v="VOIE COMMUNALE 4                "/>
    <s v="                                "/>
    <s v="FR"/>
    <s v="'21"/>
    <s v="'21320     "/>
    <s v="CREANCEY                        "/>
    <s v="RIVALIAN AUDREY                 "/>
    <s v="30 RUE VERNET 75008 PARIS       "/>
    <s v="QUAI DE LIVRAISON DRUGSTORE     "/>
    <s v="FR"/>
    <s v="'75"/>
    <s v="'75008     "/>
    <s v="PARIS"/>
  </r>
  <r>
    <x v="1"/>
    <x v="57"/>
    <n v="202606"/>
    <n v="51"/>
    <n v="1085442"/>
    <s v="'03814314  "/>
    <s v="'03814314  "/>
    <s v="COL"/>
    <s v="'7543814314751465"/>
    <n v="20260602"/>
    <s v="E20260602236668"/>
    <s v="J18"/>
    <n v="19.399999999999999"/>
    <s v="          "/>
    <n v="0"/>
    <s v="LARUCHE                         "/>
    <s v="VOIE COMMUNALE 4                "/>
    <s v="                                "/>
    <s v="FR"/>
    <s v="'21"/>
    <s v="'21320     "/>
    <s v="CREANCEY                        "/>
    <s v="RIVALIAN AUDREY                 "/>
    <s v="30 RUE VERNET 75008 PARIS       "/>
    <s v="QUAI DE LIVRAISON DRUGSTORE     "/>
    <s v="FR"/>
    <s v="'75"/>
    <s v="'75008     "/>
    <s v="PARIS"/>
  </r>
  <r>
    <x v="1"/>
    <x v="57"/>
    <n v="202606"/>
    <n v="51"/>
    <n v="1085442"/>
    <s v="'03814314  "/>
    <s v="'03814314  "/>
    <s v="CPC"/>
    <s v="'7543814314751465"/>
    <n v="20260602"/>
    <s v="E20260602236668"/>
    <s v="   "/>
    <n v="19.399999999999999"/>
    <s v="RS        "/>
    <n v="0"/>
    <s v="LARUCHE                         "/>
    <s v="VOIE COMMUNALE 4                "/>
    <s v="                                "/>
    <s v="FR"/>
    <s v="'21"/>
    <s v="'21320     "/>
    <s v="CREANCEY                        "/>
    <s v="RIVALIAN AUDREY                 "/>
    <s v="30 RUE VERNET 75008 PARIS       "/>
    <s v="QUAI DE LIVRAISON DRUGSTORE     "/>
    <s v="FR"/>
    <s v="'75"/>
    <s v="'75008     "/>
    <s v="PARIS"/>
  </r>
  <r>
    <x v="1"/>
    <x v="57"/>
    <n v="202606"/>
    <n v="51"/>
    <n v="1085442"/>
    <s v="'03814314  "/>
    <s v="'03814314  "/>
    <s v="COL"/>
    <s v="'7543814314751471"/>
    <n v="20260602"/>
    <s v="E20260602236668"/>
    <s v="J18"/>
    <n v="17"/>
    <s v="          "/>
    <n v="0"/>
    <s v="LARUCHE                         "/>
    <s v="VOIE COMMUNALE 4                "/>
    <s v="                                "/>
    <s v="FR"/>
    <s v="'21"/>
    <s v="'21320     "/>
    <s v="CREANCEY                        "/>
    <s v="RIVALIAN AUDREY                 "/>
    <s v="30 RUE VERNET 75008 PARIS       "/>
    <s v="QUAI DE LIVRAISON DRUGSTORE     "/>
    <s v="FR"/>
    <s v="'75"/>
    <s v="'75008     "/>
    <s v="PARIS"/>
  </r>
  <r>
    <x v="1"/>
    <x v="57"/>
    <n v="202606"/>
    <n v="51"/>
    <n v="1085442"/>
    <s v="'03814314  "/>
    <s v="'03814314  "/>
    <s v="CPC"/>
    <s v="'7543814314751471"/>
    <n v="20260602"/>
    <s v="E20260602236668"/>
    <s v="   "/>
    <n v="17"/>
    <s v="RS        "/>
    <n v="0"/>
    <s v="LARUCHE                         "/>
    <s v="VOIE COMMUNALE 4                "/>
    <s v="                                "/>
    <s v="FR"/>
    <s v="'21"/>
    <s v="'21320     "/>
    <s v="CREANCEY                        "/>
    <s v="RIVALIAN AUDREY                 "/>
    <s v="30 RUE VERNET 75008 PARIS       "/>
    <s v="QUAI DE LIVRAISON DRUGSTORE     "/>
    <s v="FR"/>
    <s v="'75"/>
    <s v="'75008     "/>
    <s v="PARIS"/>
  </r>
  <r>
    <x v="1"/>
    <x v="57"/>
    <n v="202606"/>
    <n v="51"/>
    <n v="1085442"/>
    <s v="'03814314  "/>
    <s v="'03814314  "/>
    <s v="CPC"/>
    <s v="'7543814314751471"/>
    <n v="20260602"/>
    <s v="E20260602236668"/>
    <s v="   "/>
    <n v="17"/>
    <s v="TMC       "/>
    <n v="1"/>
    <s v="LARUCHE                         "/>
    <s v="VOIE COMMUNALE 4                "/>
    <s v="                                "/>
    <s v="FR"/>
    <s v="'21"/>
    <s v="'21320     "/>
    <s v="CREANCEY                        "/>
    <s v="RIVALIAN AUDREY                 "/>
    <s v="30 RUE VERNET 75008 PARIS       "/>
    <s v="QUAI DE LIVRAISON DRUGSTORE     "/>
    <s v="FR"/>
    <s v="'75"/>
    <s v="'75008     "/>
    <s v="PARIS"/>
  </r>
  <r>
    <x v="1"/>
    <x v="57"/>
    <n v="202606"/>
    <n v="51"/>
    <n v="1085442"/>
    <s v="'03814314  "/>
    <s v="'03814314  "/>
    <s v="COL"/>
    <s v="'7543814314751488"/>
    <n v="20260602"/>
    <s v="E20260602236668"/>
    <s v="J18"/>
    <n v="4.9000000000000004"/>
    <s v="          "/>
    <n v="0"/>
    <s v="LARUCHE                         "/>
    <s v="VOIE COMMUNALE 4                "/>
    <s v="                                "/>
    <s v="FR"/>
    <s v="'21"/>
    <s v="'21320     "/>
    <s v="CREANCEY                        "/>
    <s v="RIVALIAN AUDREY                 "/>
    <s v="30 RUE VERNET 75008 PARIS       "/>
    <s v="QUAI DE LIVRAISON DRUGSTORE     "/>
    <s v="FR"/>
    <s v="'75"/>
    <s v="'75008     "/>
    <s v="PARIS"/>
  </r>
  <r>
    <x v="1"/>
    <x v="57"/>
    <n v="202606"/>
    <n v="51"/>
    <n v="1085442"/>
    <s v="'03814314  "/>
    <s v="'03814314  "/>
    <s v="CPC"/>
    <s v="'7543814314751488"/>
    <n v="20260602"/>
    <s v="E20260602236668"/>
    <s v="   "/>
    <n v="4.9000000000000004"/>
    <s v="RS        "/>
    <n v="0"/>
    <s v="LARUCHE                         "/>
    <s v="VOIE COMMUNALE 4                "/>
    <s v="                                "/>
    <s v="FR"/>
    <s v="'21"/>
    <s v="'21320     "/>
    <s v="CREANCEY                        "/>
    <s v="RIVALIAN AUDREY                 "/>
    <s v="30 RUE VERNET 75008 PARIS       "/>
    <s v="QUAI DE LIVRAISON DRUGSTORE     "/>
    <s v="FR"/>
    <s v="'75"/>
    <s v="'75008     "/>
    <s v="PARIS"/>
  </r>
  <r>
    <x v="1"/>
    <x v="57"/>
    <n v="202606"/>
    <n v="51"/>
    <n v="1085442"/>
    <s v="'03814314  "/>
    <s v="'03814314  "/>
    <s v="CPC"/>
    <s v="'7543814314751488"/>
    <n v="20260602"/>
    <s v="E20260602236668"/>
    <s v="   "/>
    <n v="4.9000000000000004"/>
    <s v="TMC       "/>
    <n v="1"/>
    <s v="LARUCHE                         "/>
    <s v="VOIE COMMUNALE 4                "/>
    <s v="                                "/>
    <s v="FR"/>
    <s v="'21"/>
    <s v="'21320     "/>
    <s v="CREANCEY                        "/>
    <s v="RIVALIAN AUDREY                 "/>
    <s v="30 RUE VERNET 75008 PARIS       "/>
    <s v="QUAI DE LIVRAISON DRUGSTORE     "/>
    <s v="FR"/>
    <s v="'75"/>
    <s v="'75008     "/>
    <s v="PARIS"/>
  </r>
  <r>
    <x v="1"/>
    <x v="58"/>
    <n v="202606"/>
    <n v="51"/>
    <n v="1085442"/>
    <s v="'03814314  "/>
    <s v="'03814314  "/>
    <s v="ENV"/>
    <s v="'                "/>
    <n v="20260603"/>
    <s v="E20260603141218"/>
    <s v="J18"/>
    <n v="30.3"/>
    <s v="          "/>
    <n v="11.95"/>
    <s v="LA RUCHE LOGISTIQUE             "/>
    <s v="VOIE COMMUNALE 4                "/>
    <s v="                                "/>
    <s v="FR"/>
    <s v="'21"/>
    <s v="'21320     "/>
    <s v="CREANCEY                        "/>
    <s v=" Madame Miettes                 "/>
    <s v="2 rue Piron                     "/>
    <s v="                                "/>
    <s v="FR"/>
    <s v="'21"/>
    <s v="'21000     "/>
    <s v="DIJON"/>
  </r>
  <r>
    <x v="1"/>
    <x v="58"/>
    <n v="202606"/>
    <n v="51"/>
    <n v="1085442"/>
    <s v="'03814314  "/>
    <s v="'03814314  "/>
    <s v="COL"/>
    <s v="'2117777429708502"/>
    <n v="20260603"/>
    <s v="E20260603141218"/>
    <s v="J18"/>
    <n v="16.5"/>
    <s v="          "/>
    <n v="0"/>
    <s v="LA RUCHE LOGISTIQUE             "/>
    <s v="VOIE COMMUNALE 4                "/>
    <s v="                                "/>
    <s v="FR"/>
    <s v="'21"/>
    <s v="'21320     "/>
    <s v="CREANCEY                        "/>
    <s v=" Madame Miettes                 "/>
    <s v="2 rue Piron                     "/>
    <s v="                                "/>
    <s v="FR"/>
    <s v="'21"/>
    <s v="'21000     "/>
    <s v="DIJON"/>
  </r>
  <r>
    <x v="1"/>
    <x v="58"/>
    <n v="202606"/>
    <n v="51"/>
    <n v="1085442"/>
    <s v="'03814314  "/>
    <s v="'03814314  "/>
    <s v="CPC"/>
    <s v="'2117777429708502"/>
    <n v="20260603"/>
    <s v="E20260603141218"/>
    <s v="   "/>
    <n v="16.5"/>
    <s v="RS        "/>
    <n v="0"/>
    <s v="LA RUCHE LOGISTIQUE             "/>
    <s v="VOIE COMMUNALE 4                "/>
    <s v="                                "/>
    <s v="FR"/>
    <s v="'21"/>
    <s v="'21320     "/>
    <s v="CREANCEY                        "/>
    <s v=" Madame Miettes                 "/>
    <s v="2 rue Piron                     "/>
    <s v="                                "/>
    <s v="FR"/>
    <s v="'21"/>
    <s v="'21000     "/>
    <s v="DIJON"/>
  </r>
  <r>
    <x v="1"/>
    <x v="58"/>
    <n v="202606"/>
    <n v="51"/>
    <n v="1085442"/>
    <s v="'03814314  "/>
    <s v="'03814314  "/>
    <s v="COL"/>
    <s v="'2117777429708519"/>
    <n v="20260603"/>
    <s v="E20260603141218"/>
    <s v="J18"/>
    <n v="13.8"/>
    <s v="          "/>
    <n v="0"/>
    <s v="LA RUCHE LOGISTIQUE             "/>
    <s v="VOIE COMMUNALE 4                "/>
    <s v="                                "/>
    <s v="FR"/>
    <s v="'21"/>
    <s v="'21320     "/>
    <s v="CREANCEY                        "/>
    <s v=" Madame Miettes                 "/>
    <s v="2 rue Piron                     "/>
    <s v="                                "/>
    <s v="FR"/>
    <s v="'21"/>
    <s v="'21000     "/>
    <s v="DIJON"/>
  </r>
  <r>
    <x v="1"/>
    <x v="58"/>
    <n v="202606"/>
    <n v="51"/>
    <n v="1085442"/>
    <s v="'03814314  "/>
    <s v="'03814314  "/>
    <s v="CPC"/>
    <s v="'2117777429708519"/>
    <n v="20260603"/>
    <s v="E20260603141218"/>
    <s v="   "/>
    <n v="13.8"/>
    <s v="RS        "/>
    <n v="0"/>
    <s v="LA RUCHE LOGISTIQUE             "/>
    <s v="VOIE COMMUNALE 4                "/>
    <s v="                                "/>
    <s v="FR"/>
    <s v="'21"/>
    <s v="'21320     "/>
    <s v="CREANCEY                        "/>
    <s v=" Madame Miettes                 "/>
    <s v="2 rue Piron                     "/>
    <s v="                                "/>
    <s v="FR"/>
    <s v="'21"/>
    <s v="'21000     "/>
    <s v="DIJON"/>
  </r>
  <r>
    <x v="1"/>
    <x v="58"/>
    <n v="202606"/>
    <n v="51"/>
    <n v="1085442"/>
    <s v="'03814314  "/>
    <s v="'03814314  "/>
    <s v="CPC"/>
    <s v="'2117777429708519"/>
    <n v="20260603"/>
    <s v="E20260603141218"/>
    <s v="   "/>
    <n v="13.8"/>
    <s v="TMC       "/>
    <n v="1"/>
    <s v="LA RUCHE LOGISTIQUE             "/>
    <s v="VOIE COMMUNALE 4                "/>
    <s v="                                "/>
    <s v="FR"/>
    <s v="'21"/>
    <s v="'21320     "/>
    <s v="CREANCEY                        "/>
    <s v=" Madame Miettes                 "/>
    <s v="2 rue Piron                     "/>
    <s v="                                "/>
    <s v="FR"/>
    <s v="'21"/>
    <s v="'21000     "/>
    <s v="DIJON"/>
  </r>
  <r>
    <x v="1"/>
    <x v="59"/>
    <n v="202606"/>
    <n v="51"/>
    <n v="1085442"/>
    <s v="'03814314  "/>
    <s v="'03814314  "/>
    <s v="ENV"/>
    <s v="'                "/>
    <n v="20260603"/>
    <s v="E20260603141219"/>
    <s v="J18"/>
    <n v="5.68"/>
    <s v="          "/>
    <n v="5.45"/>
    <s v="LARUCHE                         "/>
    <s v="VOIE COMMUNALE 4                "/>
    <s v="                                "/>
    <s v="FR"/>
    <s v="'21"/>
    <s v="'21320     "/>
    <s v="CREANCEY                        "/>
    <s v="AUCHER GAETAN                   "/>
    <s v="177 BOULEVARD JEAN JAURES       "/>
    <s v="                                "/>
    <s v="FR"/>
    <s v="'92"/>
    <s v="'92100     "/>
    <s v="BOULOGNE-BILLANCOURT"/>
  </r>
  <r>
    <x v="1"/>
    <x v="59"/>
    <n v="202606"/>
    <n v="51"/>
    <n v="1085442"/>
    <s v="'03814314  "/>
    <s v="'03814314  "/>
    <s v="COL"/>
    <s v="'9243814314751959"/>
    <n v="20260603"/>
    <s v="E20260603141219"/>
    <s v="J18"/>
    <n v="5.68"/>
    <s v="          "/>
    <n v="0"/>
    <s v="LARUCHE                         "/>
    <s v="VOIE COMMUNALE 4                "/>
    <s v="                                "/>
    <s v="FR"/>
    <s v="'21"/>
    <s v="'21320     "/>
    <s v="CREANCEY                        "/>
    <s v="AUCHER GAETAN                   "/>
    <s v="177 BOULEVARD JEAN JAURES       "/>
    <s v="                                "/>
    <s v="FR"/>
    <s v="'92"/>
    <s v="'92100     "/>
    <s v="BOULOGNE-BILLANCOURT"/>
  </r>
  <r>
    <x v="1"/>
    <x v="59"/>
    <n v="202606"/>
    <n v="51"/>
    <n v="1085442"/>
    <s v="'03814314  "/>
    <s v="'03814314  "/>
    <s v="CPC"/>
    <s v="'9243814314751959"/>
    <n v="20260603"/>
    <s v="E20260603141219"/>
    <s v="   "/>
    <n v="5.68"/>
    <s v="RS        "/>
    <n v="0"/>
    <s v="LARUCHE                         "/>
    <s v="VOIE COMMUNALE 4                "/>
    <s v="                                "/>
    <s v="FR"/>
    <s v="'21"/>
    <s v="'21320     "/>
    <s v="CREANCEY                        "/>
    <s v="AUCHER GAETAN                   "/>
    <s v="177 BOULEVARD JEAN JAURES       "/>
    <s v="                                "/>
    <s v="FR"/>
    <s v="'92"/>
    <s v="'92100     "/>
    <s v="BOULOGNE-BILLANCOURT"/>
  </r>
  <r>
    <x v="1"/>
    <x v="60"/>
    <n v="202606"/>
    <n v="51"/>
    <n v="1085442"/>
    <s v="'03814314  "/>
    <s v="'03814314  "/>
    <s v="ENV"/>
    <s v="'                "/>
    <n v="20260603"/>
    <s v="E20260603141220"/>
    <s v="J18"/>
    <n v="3.9"/>
    <s v="          "/>
    <n v="4.93"/>
    <s v="LARUCHE                         "/>
    <s v="VOIE COMMUNALE 4                "/>
    <s v="                                "/>
    <s v="FR"/>
    <s v="'21"/>
    <s v="'21320     "/>
    <s v="CREANCEY                        "/>
    <s v="BORDOT DOMINIQUE                "/>
    <s v="30 GRAND RUE                    "/>
    <s v="                                "/>
    <s v="FR"/>
    <s v="'67"/>
    <s v="'67000     "/>
    <s v="STRASBOURG"/>
  </r>
  <r>
    <x v="1"/>
    <x v="60"/>
    <n v="202606"/>
    <n v="51"/>
    <n v="1085442"/>
    <s v="'03814314  "/>
    <s v="'03814314  "/>
    <s v="COL"/>
    <s v="'6743814314751965"/>
    <n v="20260603"/>
    <s v="E20260603141220"/>
    <s v="J18"/>
    <n v="3.9"/>
    <s v="          "/>
    <n v="0"/>
    <s v="LARUCHE                         "/>
    <s v="VOIE COMMUNALE 4                "/>
    <s v="                                "/>
    <s v="FR"/>
    <s v="'21"/>
    <s v="'21320     "/>
    <s v="CREANCEY                        "/>
    <s v="BORDOT DOMINIQUE                "/>
    <s v="30 GRAND RUE                    "/>
    <s v="                                "/>
    <s v="FR"/>
    <s v="'67"/>
    <s v="'67000     "/>
    <s v="STRASBOURG"/>
  </r>
  <r>
    <x v="1"/>
    <x v="60"/>
    <n v="202606"/>
    <n v="51"/>
    <n v="1085442"/>
    <s v="'03814314  "/>
    <s v="'03814314  "/>
    <s v="CPC"/>
    <s v="'6743814314751965"/>
    <n v="20260603"/>
    <s v="E20260603141220"/>
    <s v="   "/>
    <n v="3.9"/>
    <s v="RS        "/>
    <n v="0"/>
    <s v="LARUCHE                         "/>
    <s v="VOIE COMMUNALE 4                "/>
    <s v="                                "/>
    <s v="FR"/>
    <s v="'21"/>
    <s v="'21320     "/>
    <s v="CREANCEY                        "/>
    <s v="BORDOT DOMINIQUE                "/>
    <s v="30 GRAND RUE                    "/>
    <s v="                                "/>
    <s v="FR"/>
    <s v="'67"/>
    <s v="'67000     "/>
    <s v="STRASBOURG"/>
  </r>
  <r>
    <x v="1"/>
    <x v="61"/>
    <n v="202606"/>
    <n v="51"/>
    <n v="1085442"/>
    <s v="'03814314  "/>
    <s v="'03814314  "/>
    <s v="ENV"/>
    <s v="'                "/>
    <n v="20260603"/>
    <s v="E20260603141221"/>
    <s v="J18"/>
    <n v="19.3"/>
    <s v="          "/>
    <n v="9.09"/>
    <s v="LARUCHE                         "/>
    <s v="VOIE COMMUNALE 4                "/>
    <s v="                                "/>
    <s v="FR"/>
    <s v="'21"/>
    <s v="'21320     "/>
    <s v="CREANCEY                        "/>
    <s v="BOUSSARIE MARION                "/>
    <s v="1 ECHELLE DU PALAIS             "/>
    <s v="                                "/>
    <s v="FR"/>
    <s v="'86"/>
    <s v="'86000     "/>
    <s v="POITIERS"/>
  </r>
  <r>
    <x v="1"/>
    <x v="61"/>
    <n v="202606"/>
    <n v="51"/>
    <n v="1085442"/>
    <s v="'03814314  "/>
    <s v="'03814314  "/>
    <s v="COL"/>
    <s v="'8643814314752036"/>
    <n v="20260603"/>
    <s v="E20260603141221"/>
    <s v="J18"/>
    <n v="9.4"/>
    <s v="          "/>
    <n v="0"/>
    <s v="LARUCHE                         "/>
    <s v="VOIE COMMUNALE 4                "/>
    <s v="                                "/>
    <s v="FR"/>
    <s v="'21"/>
    <s v="'21320     "/>
    <s v="CREANCEY                        "/>
    <s v="BOUSSARIE MARION                "/>
    <s v="1 ECHELLE DU PALAIS             "/>
    <s v="                                "/>
    <s v="FR"/>
    <s v="'86"/>
    <s v="'86000     "/>
    <s v="POITIERS"/>
  </r>
  <r>
    <x v="1"/>
    <x v="61"/>
    <n v="202606"/>
    <n v="51"/>
    <n v="1085442"/>
    <s v="'03814314  "/>
    <s v="'03814314  "/>
    <s v="CPC"/>
    <s v="'8643814314752036"/>
    <n v="20260603"/>
    <s v="E20260603141221"/>
    <s v="   "/>
    <n v="9.4"/>
    <s v="RS        "/>
    <n v="0"/>
    <s v="LARUCHE                         "/>
    <s v="VOIE COMMUNALE 4                "/>
    <s v="                                "/>
    <s v="FR"/>
    <s v="'21"/>
    <s v="'21320     "/>
    <s v="CREANCEY                        "/>
    <s v="BOUSSARIE MARION                "/>
    <s v="1 ECHELLE DU PALAIS             "/>
    <s v="                                "/>
    <s v="FR"/>
    <s v="'86"/>
    <s v="'86000     "/>
    <s v="POITIERS"/>
  </r>
  <r>
    <x v="1"/>
    <x v="61"/>
    <n v="202606"/>
    <n v="51"/>
    <n v="1085442"/>
    <s v="'03814314  "/>
    <s v="'03814314  "/>
    <s v="COL"/>
    <s v="'8643814314752042"/>
    <n v="20260603"/>
    <s v="E20260603141221"/>
    <s v="J18"/>
    <n v="9.9"/>
    <s v="          "/>
    <n v="0"/>
    <s v="LARUCHE                         "/>
    <s v="VOIE COMMUNALE 4                "/>
    <s v="                                "/>
    <s v="FR"/>
    <s v="'21"/>
    <s v="'21320     "/>
    <s v="CREANCEY                        "/>
    <s v="BOUSSARIE MARION                "/>
    <s v="1 ECHELLE DU PALAIS             "/>
    <s v="                                "/>
    <s v="FR"/>
    <s v="'86"/>
    <s v="'86000     "/>
    <s v="POITIERS"/>
  </r>
  <r>
    <x v="1"/>
    <x v="61"/>
    <n v="202606"/>
    <n v="51"/>
    <n v="1085442"/>
    <s v="'03814314  "/>
    <s v="'03814314  "/>
    <s v="CPC"/>
    <s v="'8643814314752042"/>
    <n v="20260603"/>
    <s v="E20260603141221"/>
    <s v="   "/>
    <n v="9.9"/>
    <s v="RS        "/>
    <n v="0"/>
    <s v="LARUCHE                         "/>
    <s v="VOIE COMMUNALE 4                "/>
    <s v="                                "/>
    <s v="FR"/>
    <s v="'21"/>
    <s v="'21320     "/>
    <s v="CREANCEY                        "/>
    <s v="BOUSSARIE MARION                "/>
    <s v="1 ECHELLE DU PALAIS             "/>
    <s v="                                "/>
    <s v="FR"/>
    <s v="'86"/>
    <s v="'86000     "/>
    <s v="POITIERS"/>
  </r>
  <r>
    <x v="1"/>
    <x v="61"/>
    <n v="202606"/>
    <n v="51"/>
    <n v="1085442"/>
    <s v="'03814314  "/>
    <s v="'03814314  "/>
    <s v="CPC"/>
    <s v="'8643814314752042"/>
    <n v="20260603"/>
    <s v="E20260603141221"/>
    <s v="   "/>
    <n v="9.9"/>
    <s v="TMC       "/>
    <n v="1"/>
    <s v="LARUCHE                         "/>
    <s v="VOIE COMMUNALE 4                "/>
    <s v="                                "/>
    <s v="FR"/>
    <s v="'21"/>
    <s v="'21320     "/>
    <s v="CREANCEY                        "/>
    <s v="BOUSSARIE MARION                "/>
    <s v="1 ECHELLE DU PALAIS             "/>
    <s v="                                "/>
    <s v="FR"/>
    <s v="'86"/>
    <s v="'86000     "/>
    <s v="POITIERS"/>
  </r>
  <r>
    <x v="1"/>
    <x v="62"/>
    <n v="202606"/>
    <n v="51"/>
    <n v="1085442"/>
    <s v="'03814314  "/>
    <s v="'03814314  "/>
    <s v="ENV"/>
    <s v="'                "/>
    <n v="20260603"/>
    <s v="E20260603141222"/>
    <s v="J18"/>
    <n v="21.9"/>
    <s v="          "/>
    <n v="9.61"/>
    <s v="LARUCHE                         "/>
    <s v="VOIE COMMUNALE 4                "/>
    <s v="                                "/>
    <s v="FR"/>
    <s v="'21"/>
    <s v="'21320     "/>
    <s v="CREANCEY                        "/>
    <s v="BOUTIQUE LUCETTE                "/>
    <s v="7 RUE DE LA BARILLERIE          "/>
    <s v="                                "/>
    <s v="FR"/>
    <s v="'72"/>
    <s v="'72100     "/>
    <s v="LE MANS"/>
  </r>
  <r>
    <x v="1"/>
    <x v="62"/>
    <n v="202606"/>
    <n v="51"/>
    <n v="1085442"/>
    <s v="'03814314  "/>
    <s v="'03814314  "/>
    <s v="COL"/>
    <s v="'7243814314752152"/>
    <n v="20260603"/>
    <s v="E20260603141222"/>
    <s v="J18"/>
    <n v="6.8"/>
    <s v="          "/>
    <n v="0"/>
    <s v="LARUCHE                         "/>
    <s v="VOIE COMMUNALE 4                "/>
    <s v="                                "/>
    <s v="FR"/>
    <s v="'21"/>
    <s v="'21320     "/>
    <s v="CREANCEY                        "/>
    <s v="BOUTIQUE LUCETTE                "/>
    <s v="7 RUE DE LA BARILLERIE          "/>
    <s v="                                "/>
    <s v="FR"/>
    <s v="'72"/>
    <s v="'72100     "/>
    <s v="LE MANS"/>
  </r>
  <r>
    <x v="1"/>
    <x v="62"/>
    <n v="202606"/>
    <n v="51"/>
    <n v="1085442"/>
    <s v="'03814314  "/>
    <s v="'03814314  "/>
    <s v="CPC"/>
    <s v="'7243814314752152"/>
    <n v="20260603"/>
    <s v="E20260603141222"/>
    <s v="   "/>
    <n v="6.8"/>
    <s v="RS        "/>
    <n v="0"/>
    <s v="LARUCHE                         "/>
    <s v="VOIE COMMUNALE 4                "/>
    <s v="                                "/>
    <s v="FR"/>
    <s v="'21"/>
    <s v="'21320     "/>
    <s v="CREANCEY                        "/>
    <s v="BOUTIQUE LUCETTE                "/>
    <s v="7 RUE DE LA BARILLERIE          "/>
    <s v="                                "/>
    <s v="FR"/>
    <s v="'72"/>
    <s v="'72100     "/>
    <s v="LE MANS"/>
  </r>
  <r>
    <x v="1"/>
    <x v="62"/>
    <n v="202606"/>
    <n v="51"/>
    <n v="1085442"/>
    <s v="'03814314  "/>
    <s v="'03814314  "/>
    <s v="COL"/>
    <s v="'7243814314752169"/>
    <n v="20260603"/>
    <s v="E20260603141222"/>
    <s v="J18"/>
    <n v="15.1"/>
    <s v="          "/>
    <n v="0"/>
    <s v="LARUCHE                         "/>
    <s v="VOIE COMMUNALE 4                "/>
    <s v="                                "/>
    <s v="FR"/>
    <s v="'21"/>
    <s v="'21320     "/>
    <s v="CREANCEY                        "/>
    <s v="BOUTIQUE LUCETTE                "/>
    <s v="7 RUE DE LA BARILLERIE          "/>
    <s v="                                "/>
    <s v="FR"/>
    <s v="'72"/>
    <s v="'72100     "/>
    <s v="LE MANS"/>
  </r>
  <r>
    <x v="1"/>
    <x v="62"/>
    <n v="202606"/>
    <n v="51"/>
    <n v="1085442"/>
    <s v="'03814314  "/>
    <s v="'03814314  "/>
    <s v="CPC"/>
    <s v="'7243814314752169"/>
    <n v="20260603"/>
    <s v="E20260603141222"/>
    <s v="   "/>
    <n v="15.1"/>
    <s v="RS        "/>
    <n v="0"/>
    <s v="LARUCHE                         "/>
    <s v="VOIE COMMUNALE 4                "/>
    <s v="                                "/>
    <s v="FR"/>
    <s v="'21"/>
    <s v="'21320     "/>
    <s v="CREANCEY                        "/>
    <s v="BOUTIQUE LUCETTE                "/>
    <s v="7 RUE DE LA BARILLERIE          "/>
    <s v="                                "/>
    <s v="FR"/>
    <s v="'72"/>
    <s v="'72100     "/>
    <s v="LE MANS"/>
  </r>
  <r>
    <x v="1"/>
    <x v="62"/>
    <n v="202606"/>
    <n v="51"/>
    <n v="1085442"/>
    <s v="'03814314  "/>
    <s v="'03814314  "/>
    <s v="CPC"/>
    <s v="'7243814314752169"/>
    <n v="20260603"/>
    <s v="E20260603141222"/>
    <s v="   "/>
    <n v="15.1"/>
    <s v="TMC       "/>
    <n v="1"/>
    <s v="LARUCHE                         "/>
    <s v="VOIE COMMUNALE 4                "/>
    <s v="                                "/>
    <s v="FR"/>
    <s v="'21"/>
    <s v="'21320     "/>
    <s v="CREANCEY                        "/>
    <s v="BOUTIQUE LUCETTE                "/>
    <s v="7 RUE DE LA BARILLERIE          "/>
    <s v="                                "/>
    <s v="FR"/>
    <s v="'72"/>
    <s v="'72100     "/>
    <s v="LE MANS"/>
  </r>
  <r>
    <x v="1"/>
    <x v="63"/>
    <n v="202606"/>
    <n v="51"/>
    <n v="1085442"/>
    <s v="'03814314  "/>
    <s v="'03814314  "/>
    <s v="ENV"/>
    <s v="'                "/>
    <n v="20260603"/>
    <s v="E20260603141223"/>
    <s v="J18"/>
    <n v="4.2"/>
    <s v="          "/>
    <n v="5.19"/>
    <s v="LARUCHE                         "/>
    <s v="VOIE COMMUNALE 4                "/>
    <s v="                                "/>
    <s v="FR"/>
    <s v="'21"/>
    <s v="'21320     "/>
    <s v="CREANCEY                        "/>
    <s v="CHARTRAIN MARIE                 "/>
    <s v="AVENUE ERNEST CRISTAL           "/>
    <s v="                                "/>
    <s v="FR"/>
    <s v="'63"/>
    <s v="'63000     "/>
    <s v="CLERMONT-FERRAND"/>
  </r>
  <r>
    <x v="1"/>
    <x v="63"/>
    <n v="202606"/>
    <n v="51"/>
    <n v="1085442"/>
    <s v="'03814314  "/>
    <s v="'03814314  "/>
    <s v="COL"/>
    <s v="'6343814314751989"/>
    <n v="20260603"/>
    <s v="E20260603141223"/>
    <s v="J18"/>
    <n v="4.2"/>
    <s v="          "/>
    <n v="0"/>
    <s v="LARUCHE                         "/>
    <s v="VOIE COMMUNALE 4                "/>
    <s v="                                "/>
    <s v="FR"/>
    <s v="'21"/>
    <s v="'21320     "/>
    <s v="CREANCEY                        "/>
    <s v="CHARTRAIN MARIE                 "/>
    <s v="AVENUE ERNEST CRISTAL           "/>
    <s v="                                "/>
    <s v="FR"/>
    <s v="'63"/>
    <s v="'63000     "/>
    <s v="CLERMONT-FERRAND"/>
  </r>
  <r>
    <x v="1"/>
    <x v="63"/>
    <n v="202606"/>
    <n v="51"/>
    <n v="1085442"/>
    <s v="'03814314  "/>
    <s v="'03814314  "/>
    <s v="CPC"/>
    <s v="'6343814314751989"/>
    <n v="20260603"/>
    <s v="E20260603141223"/>
    <s v="   "/>
    <n v="4.2"/>
    <s v="RS        "/>
    <n v="0"/>
    <s v="LARUCHE                         "/>
    <s v="VOIE COMMUNALE 4                "/>
    <s v="                                "/>
    <s v="FR"/>
    <s v="'21"/>
    <s v="'21320     "/>
    <s v="CREANCEY                        "/>
    <s v="CHARTRAIN MARIE                 "/>
    <s v="AVENUE ERNEST CRISTAL           "/>
    <s v="                                "/>
    <s v="FR"/>
    <s v="'63"/>
    <s v="'63000     "/>
    <s v="CLERMONT-FERRAND"/>
  </r>
  <r>
    <x v="1"/>
    <x v="64"/>
    <n v="202606"/>
    <n v="51"/>
    <n v="1085442"/>
    <s v="'03814314  "/>
    <s v="'03814314  "/>
    <s v="ENV"/>
    <s v="'                "/>
    <n v="20260603"/>
    <s v="E20260603141224"/>
    <s v="J18"/>
    <n v="41.4"/>
    <s v="          "/>
    <n v="14.81"/>
    <s v="LARUCHE                         "/>
    <s v="VOIE COMMUNALE 4                "/>
    <s v="                                "/>
    <s v="FR"/>
    <s v="'21"/>
    <s v="'21320     "/>
    <s v="CREANCEY                        "/>
    <s v="DELABYE VIRGINIE                "/>
    <s v="14 RUE DES VERGEAUX             "/>
    <s v="                                "/>
    <s v="FR"/>
    <s v="'80"/>
    <s v="'80000     "/>
    <s v="AMIENS"/>
  </r>
  <r>
    <x v="1"/>
    <x v="64"/>
    <n v="202606"/>
    <n v="51"/>
    <n v="1085442"/>
    <s v="'03814314  "/>
    <s v="'03814314  "/>
    <s v="COL"/>
    <s v="'8043814314752297"/>
    <n v="20260603"/>
    <s v="E20260603141224"/>
    <s v="J18"/>
    <n v="10.8"/>
    <s v="          "/>
    <n v="0"/>
    <s v="LARUCHE                         "/>
    <s v="VOIE COMMUNALE 4                "/>
    <s v="                                "/>
    <s v="FR"/>
    <s v="'21"/>
    <s v="'21320     "/>
    <s v="CREANCEY                        "/>
    <s v="DELABYE VIRGINIE                "/>
    <s v="14 RUE DES VERGEAUX             "/>
    <s v="                                "/>
    <s v="FR"/>
    <s v="'80"/>
    <s v="'80000     "/>
    <s v="AMIENS"/>
  </r>
  <r>
    <x v="1"/>
    <x v="64"/>
    <n v="202606"/>
    <n v="51"/>
    <n v="1085442"/>
    <s v="'03814314  "/>
    <s v="'03814314  "/>
    <s v="CPC"/>
    <s v="'8043814314752297"/>
    <n v="20260603"/>
    <s v="E20260603141224"/>
    <s v="   "/>
    <n v="10.8"/>
    <s v="RS        "/>
    <n v="0"/>
    <s v="LARUCHE                         "/>
    <s v="VOIE COMMUNALE 4                "/>
    <s v="                                "/>
    <s v="FR"/>
    <s v="'21"/>
    <s v="'21320     "/>
    <s v="CREANCEY                        "/>
    <s v="DELABYE VIRGINIE                "/>
    <s v="14 RUE DES VERGEAUX             "/>
    <s v="                                "/>
    <s v="FR"/>
    <s v="'80"/>
    <s v="'80000     "/>
    <s v="AMIENS"/>
  </r>
  <r>
    <x v="1"/>
    <x v="64"/>
    <n v="202606"/>
    <n v="51"/>
    <n v="1085442"/>
    <s v="'03814314  "/>
    <s v="'03814314  "/>
    <s v="COL"/>
    <s v="'8043814314752308"/>
    <n v="20260603"/>
    <s v="E20260603141224"/>
    <s v="J18"/>
    <n v="12.3"/>
    <s v="          "/>
    <n v="0"/>
    <s v="LARUCHE                         "/>
    <s v="VOIE COMMUNALE 4                "/>
    <s v="                                "/>
    <s v="FR"/>
    <s v="'21"/>
    <s v="'21320     "/>
    <s v="CREANCEY                        "/>
    <s v="DELABYE VIRGINIE                "/>
    <s v="14 RUE DES VERGEAUX             "/>
    <s v="                                "/>
    <s v="FR"/>
    <s v="'80"/>
    <s v="'80000     "/>
    <s v="AMIENS"/>
  </r>
  <r>
    <x v="1"/>
    <x v="64"/>
    <n v="202606"/>
    <n v="51"/>
    <n v="1085442"/>
    <s v="'03814314  "/>
    <s v="'03814314  "/>
    <s v="CPC"/>
    <s v="'8043814314752308"/>
    <n v="20260603"/>
    <s v="E20260603141224"/>
    <s v="   "/>
    <n v="12.3"/>
    <s v="RS        "/>
    <n v="0"/>
    <s v="LARUCHE                         "/>
    <s v="VOIE COMMUNALE 4                "/>
    <s v="                                "/>
    <s v="FR"/>
    <s v="'21"/>
    <s v="'21320     "/>
    <s v="CREANCEY                        "/>
    <s v="DELABYE VIRGINIE                "/>
    <s v="14 RUE DES VERGEAUX             "/>
    <s v="                                "/>
    <s v="FR"/>
    <s v="'80"/>
    <s v="'80000     "/>
    <s v="AMIENS"/>
  </r>
  <r>
    <x v="1"/>
    <x v="64"/>
    <n v="202606"/>
    <n v="51"/>
    <n v="1085442"/>
    <s v="'03814314  "/>
    <s v="'03814314  "/>
    <s v="CPC"/>
    <s v="'8043814314752308"/>
    <n v="20260603"/>
    <s v="E20260603141224"/>
    <s v="   "/>
    <n v="12.3"/>
    <s v="TMC       "/>
    <n v="1"/>
    <s v="LARUCHE                         "/>
    <s v="VOIE COMMUNALE 4                "/>
    <s v="                                "/>
    <s v="FR"/>
    <s v="'21"/>
    <s v="'21320     "/>
    <s v="CREANCEY                        "/>
    <s v="DELABYE VIRGINIE                "/>
    <s v="14 RUE DES VERGEAUX             "/>
    <s v="                                "/>
    <s v="FR"/>
    <s v="'80"/>
    <s v="'80000     "/>
    <s v="AMIENS"/>
  </r>
  <r>
    <x v="1"/>
    <x v="64"/>
    <n v="202606"/>
    <n v="51"/>
    <n v="1085442"/>
    <s v="'03814314  "/>
    <s v="'03814314  "/>
    <s v="COL"/>
    <s v="'8043814314752314"/>
    <n v="20260603"/>
    <s v="E20260603141224"/>
    <s v="J18"/>
    <n v="18.3"/>
    <s v="          "/>
    <n v="0"/>
    <s v="LARUCHE                         "/>
    <s v="VOIE COMMUNALE 4                "/>
    <s v="                                "/>
    <s v="FR"/>
    <s v="'21"/>
    <s v="'21320     "/>
    <s v="CREANCEY                        "/>
    <s v="DELABYE VIRGINIE                "/>
    <s v="14 RUE DES VERGEAUX             "/>
    <s v="                                "/>
    <s v="FR"/>
    <s v="'80"/>
    <s v="'80000     "/>
    <s v="AMIENS"/>
  </r>
  <r>
    <x v="1"/>
    <x v="64"/>
    <n v="202606"/>
    <n v="51"/>
    <n v="1085442"/>
    <s v="'03814314  "/>
    <s v="'03814314  "/>
    <s v="CPC"/>
    <s v="'8043814314752314"/>
    <n v="20260603"/>
    <s v="E20260603141224"/>
    <s v="   "/>
    <n v="18.3"/>
    <s v="RS        "/>
    <n v="0"/>
    <s v="LARUCHE                         "/>
    <s v="VOIE COMMUNALE 4                "/>
    <s v="                                "/>
    <s v="FR"/>
    <s v="'21"/>
    <s v="'21320     "/>
    <s v="CREANCEY                        "/>
    <s v="DELABYE VIRGINIE                "/>
    <s v="14 RUE DES VERGEAUX             "/>
    <s v="                                "/>
    <s v="FR"/>
    <s v="'80"/>
    <s v="'80000     "/>
    <s v="AMIENS"/>
  </r>
  <r>
    <x v="1"/>
    <x v="64"/>
    <n v="202606"/>
    <n v="51"/>
    <n v="1085442"/>
    <s v="'03814314  "/>
    <s v="'03814314  "/>
    <s v="CPC"/>
    <s v="'8043814314752314"/>
    <n v="20260603"/>
    <s v="E20260603141224"/>
    <s v="   "/>
    <n v="18.3"/>
    <s v="TMC       "/>
    <n v="1"/>
    <s v="LARUCHE                         "/>
    <s v="VOIE COMMUNALE 4                "/>
    <s v="                                "/>
    <s v="FR"/>
    <s v="'21"/>
    <s v="'21320     "/>
    <s v="CREANCEY                        "/>
    <s v="DELABYE VIRGINIE                "/>
    <s v="14 RUE DES VERGEAUX             "/>
    <s v="                                "/>
    <s v="FR"/>
    <s v="'80"/>
    <s v="'80000     "/>
    <s v="AMIENS"/>
  </r>
  <r>
    <x v="1"/>
    <x v="65"/>
    <n v="202606"/>
    <n v="51"/>
    <n v="1085442"/>
    <s v="'03814314  "/>
    <s v="'03814314  "/>
    <s v="ENV"/>
    <s v="'                "/>
    <n v="20260603"/>
    <s v="E20260603141227"/>
    <s v="J18"/>
    <n v="41.35"/>
    <s v="          "/>
    <n v="14.81"/>
    <s v="LARUCHE                         "/>
    <s v="VOIE COMMUNALE 4                "/>
    <s v="                                "/>
    <s v="FR"/>
    <s v="'21"/>
    <s v="'21320     "/>
    <s v="CREANCEY                        "/>
    <s v="HAMON AMELIE                    "/>
    <s v="2 BIS RUE DES ECOLES            "/>
    <s v="                                "/>
    <s v="FR"/>
    <s v="'14"/>
    <s v="'14112     "/>
    <s v="BIEVILLE BEUVILLE"/>
  </r>
  <r>
    <x v="1"/>
    <x v="65"/>
    <n v="202606"/>
    <n v="51"/>
    <n v="1085442"/>
    <s v="'03814314  "/>
    <s v="'03814314  "/>
    <s v="COL"/>
    <s v="'1443814314752177"/>
    <n v="20260603"/>
    <s v="E20260603141227"/>
    <s v="J18"/>
    <n v="5.85"/>
    <s v="          "/>
    <n v="0"/>
    <s v="LARUCHE                         "/>
    <s v="VOIE COMMUNALE 4                "/>
    <s v="                                "/>
    <s v="FR"/>
    <s v="'21"/>
    <s v="'21320     "/>
    <s v="CREANCEY                        "/>
    <s v="HAMON AMELIE                    "/>
    <s v="2 BIS RUE DES ECOLES            "/>
    <s v="                                "/>
    <s v="FR"/>
    <s v="'14"/>
    <s v="'14112     "/>
    <s v="BIEVILLE BEUVILLE"/>
  </r>
  <r>
    <x v="1"/>
    <x v="65"/>
    <n v="202606"/>
    <n v="51"/>
    <n v="1085442"/>
    <s v="'03814314  "/>
    <s v="'03814314  "/>
    <s v="CPC"/>
    <s v="'1443814314752177"/>
    <n v="20260603"/>
    <s v="E20260603141227"/>
    <s v="   "/>
    <n v="5.85"/>
    <s v="RS        "/>
    <n v="0"/>
    <s v="LARUCHE                         "/>
    <s v="VOIE COMMUNALE 4                "/>
    <s v="                                "/>
    <s v="FR"/>
    <s v="'21"/>
    <s v="'21320     "/>
    <s v="CREANCEY                        "/>
    <s v="HAMON AMELIE                    "/>
    <s v="2 BIS RUE DES ECOLES            "/>
    <s v="                                "/>
    <s v="FR"/>
    <s v="'14"/>
    <s v="'14112     "/>
    <s v="BIEVILLE BEUVILLE"/>
  </r>
  <r>
    <x v="1"/>
    <x v="65"/>
    <n v="202606"/>
    <n v="51"/>
    <n v="1085442"/>
    <s v="'03814314  "/>
    <s v="'03814314  "/>
    <s v="COL"/>
    <s v="'1443814314752183"/>
    <n v="20260603"/>
    <s v="E20260603141227"/>
    <s v="J18"/>
    <n v="17.7"/>
    <s v="          "/>
    <n v="0"/>
    <s v="LARUCHE                         "/>
    <s v="VOIE COMMUNALE 4                "/>
    <s v="                                "/>
    <s v="FR"/>
    <s v="'21"/>
    <s v="'21320     "/>
    <s v="CREANCEY                        "/>
    <s v="HAMON AMELIE                    "/>
    <s v="2 BIS RUE DES ECOLES            "/>
    <s v="                                "/>
    <s v="FR"/>
    <s v="'14"/>
    <s v="'14112     "/>
    <s v="BIEVILLE BEUVILLE"/>
  </r>
  <r>
    <x v="1"/>
    <x v="65"/>
    <n v="202606"/>
    <n v="51"/>
    <n v="1085442"/>
    <s v="'03814314  "/>
    <s v="'03814314  "/>
    <s v="CPC"/>
    <s v="'1443814314752183"/>
    <n v="20260603"/>
    <s v="E20260603141227"/>
    <s v="   "/>
    <n v="17.7"/>
    <s v="RS        "/>
    <n v="0"/>
    <s v="LARUCHE                         "/>
    <s v="VOIE COMMUNALE 4                "/>
    <s v="                                "/>
    <s v="FR"/>
    <s v="'21"/>
    <s v="'21320     "/>
    <s v="CREANCEY                        "/>
    <s v="HAMON AMELIE                    "/>
    <s v="2 BIS RUE DES ECOLES            "/>
    <s v="                                "/>
    <s v="FR"/>
    <s v="'14"/>
    <s v="'14112     "/>
    <s v="BIEVILLE BEUVILLE"/>
  </r>
  <r>
    <x v="1"/>
    <x v="65"/>
    <n v="202606"/>
    <n v="51"/>
    <n v="1085442"/>
    <s v="'03814314  "/>
    <s v="'03814314  "/>
    <s v="CPC"/>
    <s v="'1443814314752183"/>
    <n v="20260603"/>
    <s v="E20260603141227"/>
    <s v="   "/>
    <n v="17.7"/>
    <s v="TMC       "/>
    <n v="1"/>
    <s v="LARUCHE                         "/>
    <s v="VOIE COMMUNALE 4                "/>
    <s v="                                "/>
    <s v="FR"/>
    <s v="'21"/>
    <s v="'21320     "/>
    <s v="CREANCEY                        "/>
    <s v="HAMON AMELIE                    "/>
    <s v="2 BIS RUE DES ECOLES            "/>
    <s v="                                "/>
    <s v="FR"/>
    <s v="'14"/>
    <s v="'14112     "/>
    <s v="BIEVILLE BEUVILLE"/>
  </r>
  <r>
    <x v="1"/>
    <x v="65"/>
    <n v="202606"/>
    <n v="51"/>
    <n v="1085442"/>
    <s v="'03814314  "/>
    <s v="'03814314  "/>
    <s v="COL"/>
    <s v="'1443814314752190"/>
    <n v="20260603"/>
    <s v="E20260603141227"/>
    <s v="J18"/>
    <n v="17.8"/>
    <s v="          "/>
    <n v="0"/>
    <s v="LARUCHE                         "/>
    <s v="VOIE COMMUNALE 4                "/>
    <s v="                                "/>
    <s v="FR"/>
    <s v="'21"/>
    <s v="'21320     "/>
    <s v="CREANCEY                        "/>
    <s v="HAMON AMELIE                    "/>
    <s v="2 BIS RUE DES ECOLES            "/>
    <s v="                                "/>
    <s v="FR"/>
    <s v="'14"/>
    <s v="'14112     "/>
    <s v="BIEVILLE BEUVILLE"/>
  </r>
  <r>
    <x v="1"/>
    <x v="65"/>
    <n v="202606"/>
    <n v="51"/>
    <n v="1085442"/>
    <s v="'03814314  "/>
    <s v="'03814314  "/>
    <s v="CPC"/>
    <s v="'1443814314752190"/>
    <n v="20260603"/>
    <s v="E20260603141227"/>
    <s v="   "/>
    <n v="17.8"/>
    <s v="RS        "/>
    <n v="0"/>
    <s v="LARUCHE                         "/>
    <s v="VOIE COMMUNALE 4                "/>
    <s v="                                "/>
    <s v="FR"/>
    <s v="'21"/>
    <s v="'21320     "/>
    <s v="CREANCEY                        "/>
    <s v="HAMON AMELIE                    "/>
    <s v="2 BIS RUE DES ECOLES            "/>
    <s v="                                "/>
    <s v="FR"/>
    <s v="'14"/>
    <s v="'14112     "/>
    <s v="BIEVILLE BEUVILLE"/>
  </r>
  <r>
    <x v="1"/>
    <x v="65"/>
    <n v="202606"/>
    <n v="51"/>
    <n v="1085442"/>
    <s v="'03814314  "/>
    <s v="'03814314  "/>
    <s v="CPC"/>
    <s v="'1443814314752190"/>
    <n v="20260603"/>
    <s v="E20260603141227"/>
    <s v="   "/>
    <n v="17.8"/>
    <s v="TMC       "/>
    <n v="1"/>
    <s v="LARUCHE                         "/>
    <s v="VOIE COMMUNALE 4                "/>
    <s v="                                "/>
    <s v="FR"/>
    <s v="'21"/>
    <s v="'21320     "/>
    <s v="CREANCEY                        "/>
    <s v="HAMON AMELIE                    "/>
    <s v="2 BIS RUE DES ECOLES            "/>
    <s v="                                "/>
    <s v="FR"/>
    <s v="'14"/>
    <s v="'14112     "/>
    <s v="BIEVILLE BEUVILLE"/>
  </r>
  <r>
    <x v="1"/>
    <x v="66"/>
    <n v="202606"/>
    <n v="51"/>
    <n v="1085442"/>
    <s v="'03814314  "/>
    <s v="'03814314  "/>
    <s v="ENV"/>
    <s v="'                "/>
    <n v="20260603"/>
    <s v="E20260603141228"/>
    <s v="J18"/>
    <n v="3.01"/>
    <s v="          "/>
    <n v="4.93"/>
    <s v="LARUCHE                         "/>
    <s v="VOIE COMMUNALE 4                "/>
    <s v="                                "/>
    <s v="FR"/>
    <s v="'21"/>
    <s v="'21320     "/>
    <s v="CREANCEY                        "/>
    <s v="JOSSIEN JULIE                   "/>
    <s v="11 RUE TOM SOUVILLE             "/>
    <s v="CABINET DENTAIRE RDC            "/>
    <s v="FR"/>
    <s v="'62"/>
    <s v="'62100     "/>
    <s v="CALAIS"/>
  </r>
  <r>
    <x v="1"/>
    <x v="66"/>
    <n v="202606"/>
    <n v="51"/>
    <n v="1085442"/>
    <s v="'03814314  "/>
    <s v="'03814314  "/>
    <s v="COL"/>
    <s v="'6243814314751946"/>
    <n v="20260603"/>
    <s v="E20260603141228"/>
    <s v="J18"/>
    <n v="3.01"/>
    <s v="          "/>
    <n v="0"/>
    <s v="LARUCHE                         "/>
    <s v="VOIE COMMUNALE 4                "/>
    <s v="                                "/>
    <s v="FR"/>
    <s v="'21"/>
    <s v="'21320     "/>
    <s v="CREANCEY                        "/>
    <s v="JOSSIEN JULIE                   "/>
    <s v="11 RUE TOM SOUVILLE             "/>
    <s v="CABINET DENTAIRE RDC            "/>
    <s v="FR"/>
    <s v="'62"/>
    <s v="'62100     "/>
    <s v="CALAIS"/>
  </r>
  <r>
    <x v="1"/>
    <x v="66"/>
    <n v="202606"/>
    <n v="51"/>
    <n v="1085442"/>
    <s v="'03814314  "/>
    <s v="'03814314  "/>
    <s v="CPC"/>
    <s v="'6243814314751946"/>
    <n v="20260603"/>
    <s v="E20260603141228"/>
    <s v="   "/>
    <n v="3.01"/>
    <s v="RS        "/>
    <n v="0"/>
    <s v="LARUCHE                         "/>
    <s v="VOIE COMMUNALE 4                "/>
    <s v="                                "/>
    <s v="FR"/>
    <s v="'21"/>
    <s v="'21320     "/>
    <s v="CREANCEY                        "/>
    <s v="JOSSIEN JULIE                   "/>
    <s v="11 RUE TOM SOUVILLE             "/>
    <s v="CABINET DENTAIRE RDC            "/>
    <s v="FR"/>
    <s v="'62"/>
    <s v="'62100     "/>
    <s v="CALAIS"/>
  </r>
  <r>
    <x v="1"/>
    <x v="67"/>
    <n v="202606"/>
    <n v="51"/>
    <n v="1085442"/>
    <s v="'03814314  "/>
    <s v="'03814314  "/>
    <s v="ENV"/>
    <s v="'                "/>
    <n v="20260603"/>
    <s v="E20260603141229"/>
    <s v="J18"/>
    <n v="4.2"/>
    <s v="          "/>
    <n v="5.19"/>
    <s v="LARUCHE                         "/>
    <s v="VOIE COMMUNALE 4                "/>
    <s v="                                "/>
    <s v="FR"/>
    <s v="'21"/>
    <s v="'21320     "/>
    <s v="CREANCEY                        "/>
    <s v="KAHMVONGSA OLIVIER              "/>
    <s v="5 RUE DU DUREMONT               "/>
    <s v="                                "/>
    <s v="FR"/>
    <s v="'59"/>
    <s v="'59960     "/>
    <s v="NEUVILLE-EN-FERRAIN"/>
  </r>
  <r>
    <x v="1"/>
    <x v="67"/>
    <n v="202606"/>
    <n v="51"/>
    <n v="1085442"/>
    <s v="'03814314  "/>
    <s v="'03814314  "/>
    <s v="COL"/>
    <s v="'5943814314752025"/>
    <n v="20260603"/>
    <s v="E20260603141229"/>
    <s v="J18"/>
    <n v="4.2"/>
    <s v="          "/>
    <n v="0"/>
    <s v="LARUCHE                         "/>
    <s v="VOIE COMMUNALE 4                "/>
    <s v="                                "/>
    <s v="FR"/>
    <s v="'21"/>
    <s v="'21320     "/>
    <s v="CREANCEY                        "/>
    <s v="KAHMVONGSA OLIVIER              "/>
    <s v="5 RUE DU DUREMONT               "/>
    <s v="                                "/>
    <s v="FR"/>
    <s v="'59"/>
    <s v="'59960     "/>
    <s v="NEUVILLE-EN-FERRAIN"/>
  </r>
  <r>
    <x v="1"/>
    <x v="67"/>
    <n v="202606"/>
    <n v="51"/>
    <n v="1085442"/>
    <s v="'03814314  "/>
    <s v="'03814314  "/>
    <s v="CPC"/>
    <s v="'5943814314752025"/>
    <n v="20260603"/>
    <s v="E20260603141229"/>
    <s v="   "/>
    <n v="4.2"/>
    <s v="RS        "/>
    <n v="0"/>
    <s v="LARUCHE                         "/>
    <s v="VOIE COMMUNALE 4                "/>
    <s v="                                "/>
    <s v="FR"/>
    <s v="'21"/>
    <s v="'21320     "/>
    <s v="CREANCEY                        "/>
    <s v="KAHMVONGSA OLIVIER              "/>
    <s v="5 RUE DU DUREMONT               "/>
    <s v="                                "/>
    <s v="FR"/>
    <s v="'59"/>
    <s v="'59960     "/>
    <s v="NEUVILLE-EN-FERRAIN"/>
  </r>
  <r>
    <x v="1"/>
    <x v="68"/>
    <n v="202606"/>
    <n v="51"/>
    <n v="1085442"/>
    <s v="'03814314  "/>
    <s v="'03814314  "/>
    <s v="ENV"/>
    <s v="'                "/>
    <n v="20260603"/>
    <s v="E20260603141230"/>
    <s v="J18"/>
    <n v="15.3"/>
    <s v="          "/>
    <n v="8.0500000000000007"/>
    <s v="LARUCHE                         "/>
    <s v="VOIE COMMUNALE 4                "/>
    <s v="                                "/>
    <s v="FR"/>
    <s v="'21"/>
    <s v="'21320     "/>
    <s v="CREANCEY                        "/>
    <s v="LEROY PAULINE                   "/>
    <s v="ZAC ERETTE - 3 RUE OLIVIER DE SE"/>
    <s v="S, ZAC ERRETTE                  "/>
    <s v="FR"/>
    <s v="'44"/>
    <s v="'44119     "/>
    <s v="GRANDCHAMP DES FONTAINES"/>
  </r>
  <r>
    <x v="1"/>
    <x v="68"/>
    <n v="202606"/>
    <n v="51"/>
    <n v="1085442"/>
    <s v="'03814314  "/>
    <s v="'03814314  "/>
    <s v="COL"/>
    <s v="'4420234018480309"/>
    <n v="20260603"/>
    <s v="E20260603141230"/>
    <s v="J18"/>
    <n v="15.3"/>
    <s v="          "/>
    <n v="0"/>
    <s v="LARUCHE                         "/>
    <s v="VOIE COMMUNALE 4                "/>
    <s v="                                "/>
    <s v="FR"/>
    <s v="'21"/>
    <s v="'21320     "/>
    <s v="CREANCEY                        "/>
    <s v="LEROY PAULINE                   "/>
    <s v="ZAC ERETTE - 3 RUE OLIVIER DE SE"/>
    <s v="S, ZAC ERRETTE                  "/>
    <s v="FR"/>
    <s v="'44"/>
    <s v="'44119     "/>
    <s v="GRANDCHAMP DES FONTAINES"/>
  </r>
  <r>
    <x v="1"/>
    <x v="68"/>
    <n v="202606"/>
    <n v="51"/>
    <n v="1085442"/>
    <s v="'03814314  "/>
    <s v="'03814314  "/>
    <s v="CPC"/>
    <s v="'4420234018480309"/>
    <n v="20260603"/>
    <s v="E20260603141230"/>
    <s v="   "/>
    <n v="15.3"/>
    <s v="RS        "/>
    <n v="0"/>
    <s v="LARUCHE                         "/>
    <s v="VOIE COMMUNALE 4                "/>
    <s v="                                "/>
    <s v="FR"/>
    <s v="'21"/>
    <s v="'21320     "/>
    <s v="CREANCEY                        "/>
    <s v="LEROY PAULINE                   "/>
    <s v="ZAC ERETTE - 3 RUE OLIVIER DE SE"/>
    <s v="S, ZAC ERRETTE                  "/>
    <s v="FR"/>
    <s v="'44"/>
    <s v="'44119     "/>
    <s v="GRANDCHAMP DES FONTAINES"/>
  </r>
  <r>
    <x v="1"/>
    <x v="69"/>
    <n v="202606"/>
    <n v="51"/>
    <n v="1085442"/>
    <s v="'03814314  "/>
    <s v="'03814314  "/>
    <s v="ENV"/>
    <s v="'                "/>
    <n v="20260603"/>
    <s v="E20260603141231"/>
    <s v="J18"/>
    <n v="2"/>
    <s v="          "/>
    <n v="4.41"/>
    <s v="LARUCHE                         "/>
    <s v="VOIE COMMUNALE 4                "/>
    <s v="                                "/>
    <s v="FR"/>
    <s v="'21"/>
    <s v="'21320     "/>
    <s v="CREANCEY                        "/>
    <s v="MAKARIAN CONSTANCE              "/>
    <s v="9 AVENUE FREDERIC LE PLAY       "/>
    <s v="                                "/>
    <s v="FR"/>
    <s v="'75"/>
    <s v="'75007     "/>
    <s v="PARIS"/>
  </r>
  <r>
    <x v="1"/>
    <x v="69"/>
    <n v="202606"/>
    <n v="51"/>
    <n v="1085442"/>
    <s v="'03814314  "/>
    <s v="'03814314  "/>
    <s v="COL"/>
    <s v="'7543814314752230"/>
    <n v="20260603"/>
    <s v="E20260603141231"/>
    <s v="J18"/>
    <n v="2"/>
    <s v="          "/>
    <n v="0"/>
    <s v="LARUCHE                         "/>
    <s v="VOIE COMMUNALE 4                "/>
    <s v="                                "/>
    <s v="FR"/>
    <s v="'21"/>
    <s v="'21320     "/>
    <s v="CREANCEY                        "/>
    <s v="MAKARIAN CONSTANCE              "/>
    <s v="9 AVENUE FREDERIC LE PLAY       "/>
    <s v="                                "/>
    <s v="FR"/>
    <s v="'75"/>
    <s v="'75007     "/>
    <s v="PARIS"/>
  </r>
  <r>
    <x v="1"/>
    <x v="69"/>
    <n v="202606"/>
    <n v="51"/>
    <n v="1085442"/>
    <s v="'03814314  "/>
    <s v="'03814314  "/>
    <s v="CPC"/>
    <s v="'7543814314752230"/>
    <n v="20260603"/>
    <s v="E20260603141231"/>
    <s v="   "/>
    <n v="2"/>
    <s v="RS        "/>
    <n v="0"/>
    <s v="LARUCHE                         "/>
    <s v="VOIE COMMUNALE 4                "/>
    <s v="                                "/>
    <s v="FR"/>
    <s v="'21"/>
    <s v="'21320     "/>
    <s v="CREANCEY                        "/>
    <s v="MAKARIAN CONSTANCE              "/>
    <s v="9 AVENUE FREDERIC LE PLAY       "/>
    <s v="                                "/>
    <s v="FR"/>
    <s v="'75"/>
    <s v="'75007     "/>
    <s v="PARIS"/>
  </r>
  <r>
    <x v="1"/>
    <x v="70"/>
    <n v="202606"/>
    <n v="51"/>
    <n v="1085442"/>
    <s v="'03814314  "/>
    <s v="'03814314  "/>
    <s v="ENV"/>
    <s v="'                "/>
    <n v="20260603"/>
    <s v="E20260603141233"/>
    <s v="J18"/>
    <n v="18.04"/>
    <s v="          "/>
    <n v="8.83"/>
    <s v="LARUCHE                         "/>
    <s v="VOIE COMMUNALE 4                "/>
    <s v="                                "/>
    <s v="FR"/>
    <s v="'21"/>
    <s v="'21320     "/>
    <s v="CREANCEY                        "/>
    <s v="MAZERES STELLA                  "/>
    <s v="6 RUE MATHERON                  "/>
    <s v="                                "/>
    <s v="FR"/>
    <s v="'13"/>
    <s v="'13100     "/>
    <s v="AIX-EN-PROVENCE"/>
  </r>
  <r>
    <x v="1"/>
    <x v="70"/>
    <n v="202606"/>
    <n v="51"/>
    <n v="1085442"/>
    <s v="'03814314  "/>
    <s v="'03814314  "/>
    <s v="COL"/>
    <s v="'1343814314752094"/>
    <n v="20260603"/>
    <s v="E20260603141233"/>
    <s v="J18"/>
    <n v="18.04"/>
    <s v="          "/>
    <n v="0"/>
    <s v="LARUCHE                         "/>
    <s v="VOIE COMMUNALE 4                "/>
    <s v="                                "/>
    <s v="FR"/>
    <s v="'21"/>
    <s v="'21320     "/>
    <s v="CREANCEY                        "/>
    <s v="MAZERES STELLA                  "/>
    <s v="6 RUE MATHERON                  "/>
    <s v="                                "/>
    <s v="FR"/>
    <s v="'13"/>
    <s v="'13100     "/>
    <s v="AIX-EN-PROVENCE"/>
  </r>
  <r>
    <x v="1"/>
    <x v="70"/>
    <n v="202606"/>
    <n v="51"/>
    <n v="1085442"/>
    <s v="'03814314  "/>
    <s v="'03814314  "/>
    <s v="CPC"/>
    <s v="'1343814314752094"/>
    <n v="20260603"/>
    <s v="E20260603141233"/>
    <s v="   "/>
    <n v="18.04"/>
    <s v="RS        "/>
    <n v="0"/>
    <s v="LARUCHE                         "/>
    <s v="VOIE COMMUNALE 4                "/>
    <s v="                                "/>
    <s v="FR"/>
    <s v="'21"/>
    <s v="'21320     "/>
    <s v="CREANCEY                        "/>
    <s v="MAZERES STELLA                  "/>
    <s v="6 RUE MATHERON                  "/>
    <s v="                                "/>
    <s v="FR"/>
    <s v="'13"/>
    <s v="'13100     "/>
    <s v="AIX-EN-PROVENCE"/>
  </r>
  <r>
    <x v="1"/>
    <x v="71"/>
    <n v="202606"/>
    <n v="51"/>
    <n v="1085442"/>
    <s v="'03814314  "/>
    <s v="'03814314  "/>
    <s v="ENV"/>
    <s v="'                "/>
    <n v="20260603"/>
    <s v="E20260603141235"/>
    <s v="J18"/>
    <n v="0.67"/>
    <s v="          "/>
    <n v="4.1500000000000004"/>
    <s v="LARUCHE                         "/>
    <s v="VOIE COMMUNALE 4                "/>
    <s v="                                "/>
    <s v="FR"/>
    <s v="'21"/>
    <s v="'21320     "/>
    <s v="CREANCEY                        "/>
    <s v="MOLLARD COLETTE                 "/>
    <s v="1006 CHEMIN DE ROQUENEGRE       "/>
    <s v="                                "/>
    <s v="FR"/>
    <s v="'31"/>
    <s v="'31310     "/>
    <s v="MONTESQUIEU VOLVESTRE"/>
  </r>
  <r>
    <x v="1"/>
    <x v="71"/>
    <n v="202606"/>
    <n v="51"/>
    <n v="1085442"/>
    <s v="'03814314  "/>
    <s v="'03814314  "/>
    <s v="COL"/>
    <s v="'3143814314751936"/>
    <n v="20260603"/>
    <s v="E20260603141235"/>
    <s v="J18"/>
    <n v="0.67"/>
    <s v="          "/>
    <n v="0"/>
    <s v="LARUCHE                         "/>
    <s v="VOIE COMMUNALE 4                "/>
    <s v="                                "/>
    <s v="FR"/>
    <s v="'21"/>
    <s v="'21320     "/>
    <s v="CREANCEY                        "/>
    <s v="MOLLARD COLETTE                 "/>
    <s v="1006 CHEMIN DE ROQUENEGRE       "/>
    <s v="                                "/>
    <s v="FR"/>
    <s v="'31"/>
    <s v="'31310     "/>
    <s v="MONTESQUIEU VOLVESTRE"/>
  </r>
  <r>
    <x v="1"/>
    <x v="71"/>
    <n v="202606"/>
    <n v="51"/>
    <n v="1085442"/>
    <s v="'03814314  "/>
    <s v="'03814314  "/>
    <s v="CPC"/>
    <s v="'3143814314751936"/>
    <n v="20260603"/>
    <s v="E20260603141235"/>
    <s v="   "/>
    <n v="0.67"/>
    <s v="RS        "/>
    <n v="0"/>
    <s v="LARUCHE                         "/>
    <s v="VOIE COMMUNALE 4                "/>
    <s v="                                "/>
    <s v="FR"/>
    <s v="'21"/>
    <s v="'21320     "/>
    <s v="CREANCEY                        "/>
    <s v="MOLLARD COLETTE                 "/>
    <s v="1006 CHEMIN DE ROQUENEGRE       "/>
    <s v="                                "/>
    <s v="FR"/>
    <s v="'31"/>
    <s v="'31310     "/>
    <s v="MONTESQUIEU VOLVESTRE"/>
  </r>
  <r>
    <x v="1"/>
    <x v="72"/>
    <n v="202606"/>
    <n v="51"/>
    <n v="1085442"/>
    <s v="'03814314  "/>
    <s v="'03814314  "/>
    <s v="ENV"/>
    <s v="'                "/>
    <n v="20260603"/>
    <s v="E20260603141236"/>
    <s v="J18"/>
    <n v="3.2"/>
    <s v="          "/>
    <n v="4.93"/>
    <s v="LARUCHE                         "/>
    <s v="VOIE COMMUNALE 4                "/>
    <s v="                                "/>
    <s v="FR"/>
    <s v="'21"/>
    <s v="'21320     "/>
    <s v="CREANCEY                        "/>
    <s v="MOREUX EMMANUELLE               "/>
    <s v="16 RUE FAGON                    "/>
    <s v="                                "/>
    <s v="FR"/>
    <s v="'21"/>
    <s v="'21700     "/>
    <s v="NUITS SAINT GEORGES"/>
  </r>
  <r>
    <x v="1"/>
    <x v="72"/>
    <n v="202606"/>
    <n v="51"/>
    <n v="1085442"/>
    <s v="'03814314  "/>
    <s v="'03814314  "/>
    <s v="COL"/>
    <s v="'2143814314752262"/>
    <n v="20260603"/>
    <s v="E20260603141236"/>
    <s v="J18"/>
    <n v="3.2"/>
    <s v="          "/>
    <n v="0"/>
    <s v="LARUCHE                         "/>
    <s v="VOIE COMMUNALE 4                "/>
    <s v="                                "/>
    <s v="FR"/>
    <s v="'21"/>
    <s v="'21320     "/>
    <s v="CREANCEY                        "/>
    <s v="MOREUX EMMANUELLE               "/>
    <s v="16 RUE FAGON                    "/>
    <s v="                                "/>
    <s v="FR"/>
    <s v="'21"/>
    <s v="'21700     "/>
    <s v="NUITS SAINT GEORGES"/>
  </r>
  <r>
    <x v="1"/>
    <x v="72"/>
    <n v="202606"/>
    <n v="51"/>
    <n v="1085442"/>
    <s v="'03814314  "/>
    <s v="'03814314  "/>
    <s v="CPC"/>
    <s v="'2143814314752262"/>
    <n v="20260603"/>
    <s v="E20260603141236"/>
    <s v="   "/>
    <n v="3.2"/>
    <s v="RS        "/>
    <n v="0"/>
    <s v="LARUCHE                         "/>
    <s v="VOIE COMMUNALE 4                "/>
    <s v="                                "/>
    <s v="FR"/>
    <s v="'21"/>
    <s v="'21320     "/>
    <s v="CREANCEY                        "/>
    <s v="MOREUX EMMANUELLE               "/>
    <s v="16 RUE FAGON                    "/>
    <s v="                                "/>
    <s v="FR"/>
    <s v="'21"/>
    <s v="'21700     "/>
    <s v="NUITS SAINT GEORGES"/>
  </r>
  <r>
    <x v="1"/>
    <x v="73"/>
    <n v="202606"/>
    <n v="51"/>
    <n v="1085442"/>
    <s v="'03814314  "/>
    <s v="'03814314  "/>
    <s v="ENV"/>
    <s v="'                "/>
    <n v="20260603"/>
    <s v="E20260603141237"/>
    <s v="J18"/>
    <n v="11.52"/>
    <s v="          "/>
    <n v="7.01"/>
    <s v="LARUCHE                         "/>
    <s v="VOIE COMMUNALE 4                "/>
    <s v="                                "/>
    <s v="FR"/>
    <s v="'21"/>
    <s v="'21320     "/>
    <s v="CREANCEY                        "/>
    <s v="MOULIN LUC                      "/>
    <s v="177 BD JEAN JAURES              "/>
    <s v="                                "/>
    <s v="FR"/>
    <s v="'92"/>
    <s v="'92100     "/>
    <s v="BOULOGNE-BILLANCOURT"/>
  </r>
  <r>
    <x v="1"/>
    <x v="73"/>
    <n v="202606"/>
    <n v="51"/>
    <n v="1085442"/>
    <s v="'03814314  "/>
    <s v="'03814314  "/>
    <s v="COL"/>
    <s v="'9243814314751971"/>
    <n v="20260603"/>
    <s v="E20260603141237"/>
    <s v="J18"/>
    <n v="11.52"/>
    <s v="          "/>
    <n v="0"/>
    <s v="LARUCHE                         "/>
    <s v="VOIE COMMUNALE 4                "/>
    <s v="                                "/>
    <s v="FR"/>
    <s v="'21"/>
    <s v="'21320     "/>
    <s v="CREANCEY                        "/>
    <s v="MOULIN LUC                      "/>
    <s v="177 BD JEAN JAURES              "/>
    <s v="                                "/>
    <s v="FR"/>
    <s v="'92"/>
    <s v="'92100     "/>
    <s v="BOULOGNE-BILLANCOURT"/>
  </r>
  <r>
    <x v="1"/>
    <x v="73"/>
    <n v="202606"/>
    <n v="51"/>
    <n v="1085442"/>
    <s v="'03814314  "/>
    <s v="'03814314  "/>
    <s v="CPC"/>
    <s v="'9243814314751971"/>
    <n v="20260603"/>
    <s v="E20260603141237"/>
    <s v="   "/>
    <n v="11.52"/>
    <s v="RS        "/>
    <n v="0"/>
    <s v="LARUCHE                         "/>
    <s v="VOIE COMMUNALE 4                "/>
    <s v="                                "/>
    <s v="FR"/>
    <s v="'21"/>
    <s v="'21320     "/>
    <s v="CREANCEY                        "/>
    <s v="MOULIN LUC                      "/>
    <s v="177 BD JEAN JAURES              "/>
    <s v="                                "/>
    <s v="FR"/>
    <s v="'92"/>
    <s v="'92100     "/>
    <s v="BOULOGNE-BILLANCOURT"/>
  </r>
  <r>
    <x v="1"/>
    <x v="74"/>
    <n v="202606"/>
    <n v="51"/>
    <n v="1085442"/>
    <s v="'03814314  "/>
    <s v="'03814314  "/>
    <s v="ENV"/>
    <s v="'                "/>
    <n v="20260603"/>
    <s v="E20260603141238"/>
    <s v="J18"/>
    <n v="4.2"/>
    <s v="          "/>
    <n v="5.19"/>
    <s v="LARUCHE                         "/>
    <s v="VOIE COMMUNALE 4                "/>
    <s v="                                "/>
    <s v="FR"/>
    <s v="'21"/>
    <s v="'21320     "/>
    <s v="CREANCEY                        "/>
    <s v="OLLIER CHRISTOPHE               "/>
    <s v="58 AV MARCEL PAGNOL             "/>
    <s v="                                "/>
    <s v="FR"/>
    <s v="'13"/>
    <s v="'13880     "/>
    <s v="VELAUX"/>
  </r>
  <r>
    <x v="1"/>
    <x v="74"/>
    <n v="202606"/>
    <n v="51"/>
    <n v="1085442"/>
    <s v="'03814314  "/>
    <s v="'03814314  "/>
    <s v="COL"/>
    <s v="'1343814314752376"/>
    <n v="20260603"/>
    <s v="E20260603141238"/>
    <s v="J18"/>
    <n v="4.2"/>
    <s v="          "/>
    <n v="0"/>
    <s v="LARUCHE                         "/>
    <s v="VOIE COMMUNALE 4                "/>
    <s v="                                "/>
    <s v="FR"/>
    <s v="'21"/>
    <s v="'21320     "/>
    <s v="CREANCEY                        "/>
    <s v="OLLIER CHRISTOPHE               "/>
    <s v="58 AV MARCEL PAGNOL             "/>
    <s v="                                "/>
    <s v="FR"/>
    <s v="'13"/>
    <s v="'13880     "/>
    <s v="VELAUX"/>
  </r>
  <r>
    <x v="1"/>
    <x v="74"/>
    <n v="202606"/>
    <n v="51"/>
    <n v="1085442"/>
    <s v="'03814314  "/>
    <s v="'03814314  "/>
    <s v="CPC"/>
    <s v="'1343814314752376"/>
    <n v="20260603"/>
    <s v="E20260603141238"/>
    <s v="   "/>
    <n v="4.2"/>
    <s v="RS        "/>
    <n v="0"/>
    <s v="LARUCHE                         "/>
    <s v="VOIE COMMUNALE 4                "/>
    <s v="                                "/>
    <s v="FR"/>
    <s v="'21"/>
    <s v="'21320     "/>
    <s v="CREANCEY                        "/>
    <s v="OLLIER CHRISTOPHE               "/>
    <s v="58 AV MARCEL PAGNOL             "/>
    <s v="                                "/>
    <s v="FR"/>
    <s v="'13"/>
    <s v="'13880     "/>
    <s v="VELAUX"/>
  </r>
  <r>
    <x v="1"/>
    <x v="75"/>
    <n v="202606"/>
    <n v="51"/>
    <n v="1085442"/>
    <s v="'03814314  "/>
    <s v="'03814314  "/>
    <s v="ENV"/>
    <s v="'                "/>
    <n v="20260603"/>
    <s v="E20260603141239"/>
    <s v="J18"/>
    <n v="2"/>
    <s v="          "/>
    <n v="4.41"/>
    <s v="LARUCHE                         "/>
    <s v="VOIE COMMUNALE 4                "/>
    <s v="                                "/>
    <s v="FR"/>
    <s v="'21"/>
    <s v="'21320     "/>
    <s v="CREANCEY                        "/>
    <s v="PEES MARTIN SARAH               "/>
    <s v="8 RUE RAYMONDE SALEZ            "/>
    <s v="                                "/>
    <s v="FR"/>
    <s v="'93"/>
    <s v="'93260     "/>
    <s v="LES LILAS"/>
  </r>
  <r>
    <x v="1"/>
    <x v="75"/>
    <n v="202606"/>
    <n v="51"/>
    <n v="1085442"/>
    <s v="'03814314  "/>
    <s v="'03814314  "/>
    <s v="COL"/>
    <s v="'9343814314752259"/>
    <n v="20260603"/>
    <s v="E20260603141239"/>
    <s v="J18"/>
    <n v="2"/>
    <s v="          "/>
    <n v="0"/>
    <s v="LARUCHE                         "/>
    <s v="VOIE COMMUNALE 4                "/>
    <s v="                                "/>
    <s v="FR"/>
    <s v="'21"/>
    <s v="'21320     "/>
    <s v="CREANCEY                        "/>
    <s v="PEES MARTIN SARAH               "/>
    <s v="8 RUE RAYMONDE SALEZ            "/>
    <s v="                                "/>
    <s v="FR"/>
    <s v="'93"/>
    <s v="'93260     "/>
    <s v="LES LILAS"/>
  </r>
  <r>
    <x v="1"/>
    <x v="75"/>
    <n v="202606"/>
    <n v="51"/>
    <n v="1085442"/>
    <s v="'03814314  "/>
    <s v="'03814314  "/>
    <s v="CPC"/>
    <s v="'9343814314752259"/>
    <n v="20260603"/>
    <s v="E20260603141239"/>
    <s v="   "/>
    <n v="2"/>
    <s v="RS        "/>
    <n v="0"/>
    <s v="LARUCHE                         "/>
    <s v="VOIE COMMUNALE 4                "/>
    <s v="                                "/>
    <s v="FR"/>
    <s v="'21"/>
    <s v="'21320     "/>
    <s v="CREANCEY                        "/>
    <s v="PEES MARTIN SARAH               "/>
    <s v="8 RUE RAYMONDE SALEZ            "/>
    <s v="                                "/>
    <s v="FR"/>
    <s v="'93"/>
    <s v="'93260     "/>
    <s v="LES LILAS"/>
  </r>
  <r>
    <x v="1"/>
    <x v="76"/>
    <n v="202606"/>
    <n v="51"/>
    <n v="1085442"/>
    <s v="'03814314  "/>
    <s v="'03814314  "/>
    <s v="ENV"/>
    <s v="'                "/>
    <n v="20260603"/>
    <s v="E20260603141240"/>
    <s v="J18"/>
    <n v="19.97"/>
    <s v="          "/>
    <n v="9.09"/>
    <s v="LARUCHE                         "/>
    <s v="VOIE COMMUNALE 4                "/>
    <s v="                                "/>
    <s v="FR"/>
    <s v="'21"/>
    <s v="'21320     "/>
    <s v="CREANCEY                        "/>
    <s v="PERE PAULINE                    "/>
    <s v="51 RUE DES BAINS                "/>
    <s v="                                "/>
    <s v="FR"/>
    <s v="'14"/>
    <s v="'14360     "/>
    <s v="TROUVILLE SUR MER"/>
  </r>
  <r>
    <x v="1"/>
    <x v="76"/>
    <n v="202606"/>
    <n v="51"/>
    <n v="1085442"/>
    <s v="'03814314  "/>
    <s v="'03814314  "/>
    <s v="COL"/>
    <s v="'1443814314752125"/>
    <n v="20260603"/>
    <s v="E20260603141240"/>
    <s v="J18"/>
    <n v="2.1"/>
    <s v="          "/>
    <n v="0"/>
    <s v="LARUCHE                         "/>
    <s v="VOIE COMMUNALE 4                "/>
    <s v="                                "/>
    <s v="FR"/>
    <s v="'21"/>
    <s v="'21320     "/>
    <s v="CREANCEY                        "/>
    <s v="PERE PAULINE                    "/>
    <s v="51 RUE DES BAINS                "/>
    <s v="                                "/>
    <s v="FR"/>
    <s v="'14"/>
    <s v="'14360     "/>
    <s v="TROUVILLE SUR MER"/>
  </r>
  <r>
    <x v="1"/>
    <x v="76"/>
    <n v="202606"/>
    <n v="51"/>
    <n v="1085442"/>
    <s v="'03814314  "/>
    <s v="'03814314  "/>
    <s v="CPC"/>
    <s v="'1443814314752125"/>
    <n v="20260603"/>
    <s v="E20260603141240"/>
    <s v="   "/>
    <n v="2.1"/>
    <s v="RS        "/>
    <n v="0"/>
    <s v="LARUCHE                         "/>
    <s v="VOIE COMMUNALE 4                "/>
    <s v="                                "/>
    <s v="FR"/>
    <s v="'21"/>
    <s v="'21320     "/>
    <s v="CREANCEY                        "/>
    <s v="PERE PAULINE                    "/>
    <s v="51 RUE DES BAINS                "/>
    <s v="                                "/>
    <s v="FR"/>
    <s v="'14"/>
    <s v="'14360     "/>
    <s v="TROUVILLE SUR MER"/>
  </r>
  <r>
    <x v="1"/>
    <x v="76"/>
    <n v="202606"/>
    <n v="51"/>
    <n v="1085442"/>
    <s v="'03814314  "/>
    <s v="'03814314  "/>
    <s v="COL"/>
    <s v="'1443814314752131"/>
    <n v="20260603"/>
    <s v="E20260603141240"/>
    <s v="J18"/>
    <n v="17.87"/>
    <s v="          "/>
    <n v="0"/>
    <s v="LARUCHE                         "/>
    <s v="VOIE COMMUNALE 4                "/>
    <s v="                                "/>
    <s v="FR"/>
    <s v="'21"/>
    <s v="'21320     "/>
    <s v="CREANCEY                        "/>
    <s v="PERE PAULINE                    "/>
    <s v="51 RUE DES BAINS                "/>
    <s v="                                "/>
    <s v="FR"/>
    <s v="'14"/>
    <s v="'14360     "/>
    <s v="TROUVILLE SUR MER"/>
  </r>
  <r>
    <x v="1"/>
    <x v="76"/>
    <n v="202606"/>
    <n v="51"/>
    <n v="1085442"/>
    <s v="'03814314  "/>
    <s v="'03814314  "/>
    <s v="CPC"/>
    <s v="'1443814314752131"/>
    <n v="20260603"/>
    <s v="E20260603141240"/>
    <s v="   "/>
    <n v="17.87"/>
    <s v="RS        "/>
    <n v="0"/>
    <s v="LARUCHE                         "/>
    <s v="VOIE COMMUNALE 4                "/>
    <s v="                                "/>
    <s v="FR"/>
    <s v="'21"/>
    <s v="'21320     "/>
    <s v="CREANCEY                        "/>
    <s v="PERE PAULINE                    "/>
    <s v="51 RUE DES BAINS                "/>
    <s v="                                "/>
    <s v="FR"/>
    <s v="'14"/>
    <s v="'14360     "/>
    <s v="TROUVILLE SUR MER"/>
  </r>
  <r>
    <x v="1"/>
    <x v="76"/>
    <n v="202606"/>
    <n v="51"/>
    <n v="1085442"/>
    <s v="'03814314  "/>
    <s v="'03814314  "/>
    <s v="CPC"/>
    <s v="'1443814314752131"/>
    <n v="20260603"/>
    <s v="E20260603141240"/>
    <s v="   "/>
    <n v="17.87"/>
    <s v="TMC       "/>
    <n v="1"/>
    <s v="LARUCHE                         "/>
    <s v="VOIE COMMUNALE 4                "/>
    <s v="                                "/>
    <s v="FR"/>
    <s v="'21"/>
    <s v="'21320     "/>
    <s v="CREANCEY                        "/>
    <s v="PERE PAULINE                    "/>
    <s v="51 RUE DES BAINS                "/>
    <s v="                                "/>
    <s v="FR"/>
    <s v="'14"/>
    <s v="'14360     "/>
    <s v="TROUVILLE SUR MER"/>
  </r>
  <r>
    <x v="1"/>
    <x v="77"/>
    <n v="202606"/>
    <n v="51"/>
    <n v="1085442"/>
    <s v="'03814314  "/>
    <s v="'03814314  "/>
    <s v="ENV"/>
    <s v="'                "/>
    <n v="20260603"/>
    <s v="E20260603141245"/>
    <s v="J18"/>
    <n v="3.5"/>
    <s v="          "/>
    <n v="4.93"/>
    <s v="LARUCHE                         "/>
    <s v="VOIE COMMUNALE 4                "/>
    <s v="                                "/>
    <s v="FR"/>
    <s v="'21"/>
    <s v="'21320     "/>
    <s v="CREANCEY                        "/>
    <s v="RAIMBAULT CHARLOTTE             "/>
    <s v="7 RUE CARNOT                    "/>
    <s v="                                "/>
    <s v="FR"/>
    <s v="'49"/>
    <s v="'49290     "/>
    <s v="CHALONNES-SUR-LOIRE"/>
  </r>
  <r>
    <x v="1"/>
    <x v="77"/>
    <n v="202606"/>
    <n v="51"/>
    <n v="1085442"/>
    <s v="'03814314  "/>
    <s v="'03814314  "/>
    <s v="COL"/>
    <s v="'4943814314752284"/>
    <n v="20260603"/>
    <s v="E20260603141245"/>
    <s v="J18"/>
    <n v="3.5"/>
    <s v="          "/>
    <n v="0"/>
    <s v="LARUCHE                         "/>
    <s v="VOIE COMMUNALE 4                "/>
    <s v="                                "/>
    <s v="FR"/>
    <s v="'21"/>
    <s v="'21320     "/>
    <s v="CREANCEY                        "/>
    <s v="RAIMBAULT CHARLOTTE             "/>
    <s v="7 RUE CARNOT                    "/>
    <s v="                                "/>
    <s v="FR"/>
    <s v="'49"/>
    <s v="'49290     "/>
    <s v="CHALONNES-SUR-LOIRE"/>
  </r>
  <r>
    <x v="1"/>
    <x v="77"/>
    <n v="202606"/>
    <n v="51"/>
    <n v="1085442"/>
    <s v="'03814314  "/>
    <s v="'03814314  "/>
    <s v="CPC"/>
    <s v="'4943814314752284"/>
    <n v="20260603"/>
    <s v="E20260603141245"/>
    <s v="   "/>
    <n v="3.5"/>
    <s v="RS        "/>
    <n v="0"/>
    <s v="LARUCHE                         "/>
    <s v="VOIE COMMUNALE 4                "/>
    <s v="                                "/>
    <s v="FR"/>
    <s v="'21"/>
    <s v="'21320     "/>
    <s v="CREANCEY                        "/>
    <s v="RAIMBAULT CHARLOTTE             "/>
    <s v="7 RUE CARNOT                    "/>
    <s v="                                "/>
    <s v="FR"/>
    <s v="'49"/>
    <s v="'49290     "/>
    <s v="CHALONNES-SUR-LOIRE"/>
  </r>
  <r>
    <x v="1"/>
    <x v="78"/>
    <n v="202606"/>
    <n v="51"/>
    <n v="1085442"/>
    <s v="'03814314  "/>
    <s v="'03814314  "/>
    <s v="ENV"/>
    <s v="'                "/>
    <n v="20260603"/>
    <s v="E20260603141246"/>
    <s v="J18"/>
    <n v="16.399999999999999"/>
    <s v="          "/>
    <n v="8.31"/>
    <s v="LARUCHE                         "/>
    <s v="VOIE COMMUNALE 4                "/>
    <s v="                                "/>
    <s v="FR"/>
    <s v="'21"/>
    <s v="'21320     "/>
    <s v="CREANCEY                        "/>
    <s v="RIGOLI EMMA                     "/>
    <s v="10 RUE MASSILLON                "/>
    <s v="                                "/>
    <s v="FR"/>
    <s v="'63"/>
    <s v="'63000     "/>
    <s v="CLERMONT FERRAND"/>
  </r>
  <r>
    <x v="1"/>
    <x v="78"/>
    <n v="202606"/>
    <n v="51"/>
    <n v="1085442"/>
    <s v="'03814314  "/>
    <s v="'03814314  "/>
    <s v="COL"/>
    <s v="'6343814314752102"/>
    <n v="20260603"/>
    <s v="E20260603141246"/>
    <s v="J18"/>
    <n v="4.8"/>
    <s v="          "/>
    <n v="0"/>
    <s v="LARUCHE                         "/>
    <s v="VOIE COMMUNALE 4                "/>
    <s v="                                "/>
    <s v="FR"/>
    <s v="'21"/>
    <s v="'21320     "/>
    <s v="CREANCEY                        "/>
    <s v="RIGOLI EMMA                     "/>
    <s v="10 RUE MASSILLON                "/>
    <s v="                                "/>
    <s v="FR"/>
    <s v="'63"/>
    <s v="'63000     "/>
    <s v="CLERMONT FERRAND"/>
  </r>
  <r>
    <x v="1"/>
    <x v="78"/>
    <n v="202606"/>
    <n v="51"/>
    <n v="1085442"/>
    <s v="'03814314  "/>
    <s v="'03814314  "/>
    <s v="CPC"/>
    <s v="'6343814314752102"/>
    <n v="20260603"/>
    <s v="E20260603141246"/>
    <s v="   "/>
    <n v="4.8"/>
    <s v="RS        "/>
    <n v="0"/>
    <s v="LARUCHE                         "/>
    <s v="VOIE COMMUNALE 4                "/>
    <s v="                                "/>
    <s v="FR"/>
    <s v="'21"/>
    <s v="'21320     "/>
    <s v="CREANCEY                        "/>
    <s v="RIGOLI EMMA                     "/>
    <s v="10 RUE MASSILLON                "/>
    <s v="                                "/>
    <s v="FR"/>
    <s v="'63"/>
    <s v="'63000     "/>
    <s v="CLERMONT FERRAND"/>
  </r>
  <r>
    <x v="1"/>
    <x v="78"/>
    <n v="202606"/>
    <n v="51"/>
    <n v="1085442"/>
    <s v="'03814314  "/>
    <s v="'03814314  "/>
    <s v="COL"/>
    <s v="'6343814314752119"/>
    <n v="20260603"/>
    <s v="E20260603141246"/>
    <s v="J18"/>
    <n v="11.6"/>
    <s v="          "/>
    <n v="0"/>
    <s v="LARUCHE                         "/>
    <s v="VOIE COMMUNALE 4                "/>
    <s v="                                "/>
    <s v="FR"/>
    <s v="'21"/>
    <s v="'21320     "/>
    <s v="CREANCEY                        "/>
    <s v="RIGOLI EMMA                     "/>
    <s v="10 RUE MASSILLON                "/>
    <s v="                                "/>
    <s v="FR"/>
    <s v="'63"/>
    <s v="'63000     "/>
    <s v="CLERMONT FERRAND"/>
  </r>
  <r>
    <x v="1"/>
    <x v="78"/>
    <n v="202606"/>
    <n v="51"/>
    <n v="1085442"/>
    <s v="'03814314  "/>
    <s v="'03814314  "/>
    <s v="CPC"/>
    <s v="'6343814314752119"/>
    <n v="20260603"/>
    <s v="E20260603141246"/>
    <s v="   "/>
    <n v="11.6"/>
    <s v="RS        "/>
    <n v="0"/>
    <s v="LARUCHE                         "/>
    <s v="VOIE COMMUNALE 4                "/>
    <s v="                                "/>
    <s v="FR"/>
    <s v="'21"/>
    <s v="'21320     "/>
    <s v="CREANCEY                        "/>
    <s v="RIGOLI EMMA                     "/>
    <s v="10 RUE MASSILLON                "/>
    <s v="                                "/>
    <s v="FR"/>
    <s v="'63"/>
    <s v="'63000     "/>
    <s v="CLERMONT FERRAND"/>
  </r>
  <r>
    <x v="1"/>
    <x v="78"/>
    <n v="202606"/>
    <n v="51"/>
    <n v="1085442"/>
    <s v="'03814314  "/>
    <s v="'03814314  "/>
    <s v="CPC"/>
    <s v="'6343814314752119"/>
    <n v="20260603"/>
    <s v="E20260603141246"/>
    <s v="   "/>
    <n v="11.6"/>
    <s v="TMC       "/>
    <n v="1"/>
    <s v="LARUCHE                         "/>
    <s v="VOIE COMMUNALE 4                "/>
    <s v="                                "/>
    <s v="FR"/>
    <s v="'21"/>
    <s v="'21320     "/>
    <s v="CREANCEY                        "/>
    <s v="RIGOLI EMMA                     "/>
    <s v="10 RUE MASSILLON                "/>
    <s v="                                "/>
    <s v="FR"/>
    <s v="'63"/>
    <s v="'63000     "/>
    <s v="CLERMONT FERRAND"/>
  </r>
  <r>
    <x v="1"/>
    <x v="79"/>
    <n v="202606"/>
    <n v="51"/>
    <n v="1085442"/>
    <s v="'03814314  "/>
    <s v="'03814314  "/>
    <s v="ENV"/>
    <s v="'                "/>
    <n v="20260603"/>
    <s v="E20260603141247"/>
    <s v="J18"/>
    <n v="15.2"/>
    <s v="          "/>
    <n v="8.0500000000000007"/>
    <s v="LARUCHE                         "/>
    <s v="VOIE COMMUNALE 4                "/>
    <s v="                                "/>
    <s v="FR"/>
    <s v="'21"/>
    <s v="'21320     "/>
    <s v="CREANCEY                        "/>
    <s v="ROBINET VINENT                  "/>
    <s v="10 RUE DU MINAGE                "/>
    <s v="                                "/>
    <s v="FR"/>
    <s v="'17"/>
    <s v="'17000     "/>
    <s v="LA ROCHELLE"/>
  </r>
  <r>
    <x v="1"/>
    <x v="79"/>
    <n v="202606"/>
    <n v="51"/>
    <n v="1085442"/>
    <s v="'03814314  "/>
    <s v="'03814314  "/>
    <s v="COL"/>
    <s v="'1743814314752202"/>
    <n v="20260603"/>
    <s v="E20260603141247"/>
    <s v="J18"/>
    <n v="5.7"/>
    <s v="          "/>
    <n v="0"/>
    <s v="LARUCHE                         "/>
    <s v="VOIE COMMUNALE 4                "/>
    <s v="                                "/>
    <s v="FR"/>
    <s v="'21"/>
    <s v="'21320     "/>
    <s v="CREANCEY                        "/>
    <s v="ROBINET VINENT                  "/>
    <s v="10 RUE DU MINAGE                "/>
    <s v="                                "/>
    <s v="FR"/>
    <s v="'17"/>
    <s v="'17000     "/>
    <s v="LA ROCHELLE"/>
  </r>
  <r>
    <x v="1"/>
    <x v="79"/>
    <n v="202606"/>
    <n v="51"/>
    <n v="1085442"/>
    <s v="'03814314  "/>
    <s v="'03814314  "/>
    <s v="CPC"/>
    <s v="'1743814314752202"/>
    <n v="20260603"/>
    <s v="E20260603141247"/>
    <s v="   "/>
    <n v="5.7"/>
    <s v="RS        "/>
    <n v="0"/>
    <s v="LARUCHE                         "/>
    <s v="VOIE COMMUNALE 4                "/>
    <s v="                                "/>
    <s v="FR"/>
    <s v="'21"/>
    <s v="'21320     "/>
    <s v="CREANCEY                        "/>
    <s v="ROBINET VINENT                  "/>
    <s v="10 RUE DU MINAGE                "/>
    <s v="                                "/>
    <s v="FR"/>
    <s v="'17"/>
    <s v="'17000     "/>
    <s v="LA ROCHELLE"/>
  </r>
  <r>
    <x v="1"/>
    <x v="79"/>
    <n v="202606"/>
    <n v="51"/>
    <n v="1085442"/>
    <s v="'03814314  "/>
    <s v="'03814314  "/>
    <s v="COL"/>
    <s v="'1743814314752219"/>
    <n v="20260603"/>
    <s v="E20260603141247"/>
    <s v="J18"/>
    <n v="5.7"/>
    <s v="          "/>
    <n v="0"/>
    <s v="LARUCHE                         "/>
    <s v="VOIE COMMUNALE 4                "/>
    <s v="                                "/>
    <s v="FR"/>
    <s v="'21"/>
    <s v="'21320     "/>
    <s v="CREANCEY                        "/>
    <s v="ROBINET VINENT                  "/>
    <s v="10 RUE DU MINAGE                "/>
    <s v="                                "/>
    <s v="FR"/>
    <s v="'17"/>
    <s v="'17000     "/>
    <s v="LA ROCHELLE"/>
  </r>
  <r>
    <x v="1"/>
    <x v="79"/>
    <n v="202606"/>
    <n v="51"/>
    <n v="1085442"/>
    <s v="'03814314  "/>
    <s v="'03814314  "/>
    <s v="CPC"/>
    <s v="'1743814314752219"/>
    <n v="20260603"/>
    <s v="E20260603141247"/>
    <s v="   "/>
    <n v="5.7"/>
    <s v="RS        "/>
    <n v="0"/>
    <s v="LARUCHE                         "/>
    <s v="VOIE COMMUNALE 4                "/>
    <s v="                                "/>
    <s v="FR"/>
    <s v="'21"/>
    <s v="'21320     "/>
    <s v="CREANCEY                        "/>
    <s v="ROBINET VINENT                  "/>
    <s v="10 RUE DU MINAGE                "/>
    <s v="                                "/>
    <s v="FR"/>
    <s v="'17"/>
    <s v="'17000     "/>
    <s v="LA ROCHELLE"/>
  </r>
  <r>
    <x v="1"/>
    <x v="79"/>
    <n v="202606"/>
    <n v="51"/>
    <n v="1085442"/>
    <s v="'03814314  "/>
    <s v="'03814314  "/>
    <s v="CPC"/>
    <s v="'1743814314752219"/>
    <n v="20260603"/>
    <s v="E20260603141247"/>
    <s v="   "/>
    <n v="5.7"/>
    <s v="TMC       "/>
    <n v="1"/>
    <s v="LARUCHE                         "/>
    <s v="VOIE COMMUNALE 4                "/>
    <s v="                                "/>
    <s v="FR"/>
    <s v="'21"/>
    <s v="'21320     "/>
    <s v="CREANCEY                        "/>
    <s v="ROBINET VINENT                  "/>
    <s v="10 RUE DU MINAGE                "/>
    <s v="                                "/>
    <s v="FR"/>
    <s v="'17"/>
    <s v="'17000     "/>
    <s v="LA ROCHELLE"/>
  </r>
  <r>
    <x v="1"/>
    <x v="79"/>
    <n v="202606"/>
    <n v="51"/>
    <n v="1085442"/>
    <s v="'03814314  "/>
    <s v="'03814314  "/>
    <s v="COL"/>
    <s v="'1743814314752225"/>
    <n v="20260603"/>
    <s v="E20260603141247"/>
    <s v="J18"/>
    <n v="3.8"/>
    <s v="          "/>
    <n v="0"/>
    <s v="LARUCHE                         "/>
    <s v="VOIE COMMUNALE 4                "/>
    <s v="                                "/>
    <s v="FR"/>
    <s v="'21"/>
    <s v="'21320     "/>
    <s v="CREANCEY                        "/>
    <s v="ROBINET VINENT                  "/>
    <s v="10 RUE DU MINAGE                "/>
    <s v="                                "/>
    <s v="FR"/>
    <s v="'17"/>
    <s v="'17000     "/>
    <s v="LA ROCHELLE"/>
  </r>
  <r>
    <x v="1"/>
    <x v="79"/>
    <n v="202606"/>
    <n v="51"/>
    <n v="1085442"/>
    <s v="'03814314  "/>
    <s v="'03814314  "/>
    <s v="CPC"/>
    <s v="'1743814314752225"/>
    <n v="20260603"/>
    <s v="E20260603141247"/>
    <s v="   "/>
    <n v="3.8"/>
    <s v="RS        "/>
    <n v="0"/>
    <s v="LARUCHE                         "/>
    <s v="VOIE COMMUNALE 4                "/>
    <s v="                                "/>
    <s v="FR"/>
    <s v="'21"/>
    <s v="'21320     "/>
    <s v="CREANCEY                        "/>
    <s v="ROBINET VINENT                  "/>
    <s v="10 RUE DU MINAGE                "/>
    <s v="                                "/>
    <s v="FR"/>
    <s v="'17"/>
    <s v="'17000     "/>
    <s v="LA ROCHELLE"/>
  </r>
  <r>
    <x v="1"/>
    <x v="79"/>
    <n v="202606"/>
    <n v="51"/>
    <n v="1085442"/>
    <s v="'03814314  "/>
    <s v="'03814314  "/>
    <s v="CPC"/>
    <s v="'1743814314752225"/>
    <n v="20260603"/>
    <s v="E20260603141247"/>
    <s v="   "/>
    <n v="3.8"/>
    <s v="TMC       "/>
    <n v="1"/>
    <s v="LARUCHE                         "/>
    <s v="VOIE COMMUNALE 4                "/>
    <s v="                                "/>
    <s v="FR"/>
    <s v="'21"/>
    <s v="'21320     "/>
    <s v="CREANCEY                        "/>
    <s v="ROBINET VINENT                  "/>
    <s v="10 RUE DU MINAGE                "/>
    <s v="                                "/>
    <s v="FR"/>
    <s v="'17"/>
    <s v="'17000     "/>
    <s v="LA ROCHELLE"/>
  </r>
  <r>
    <x v="1"/>
    <x v="80"/>
    <n v="202606"/>
    <n v="51"/>
    <n v="1085442"/>
    <s v="'03814314  "/>
    <s v="'03814314  "/>
    <s v="ENV"/>
    <s v="'                "/>
    <n v="20260603"/>
    <s v="E20260603141249"/>
    <s v="J18"/>
    <n v="7.85"/>
    <s v="          "/>
    <n v="5.97"/>
    <s v="LARUCHE                         "/>
    <s v="VOIE COMMUNALE 4                "/>
    <s v="                                "/>
    <s v="FR"/>
    <s v="'21"/>
    <s v="'21320     "/>
    <s v="CREANCEY                        "/>
    <s v="TISAIRE ALISON                  "/>
    <s v="41 COURS DU GENERAL DE GAULLE   "/>
    <s v="                                "/>
    <s v="FR"/>
    <s v="'33"/>
    <s v="'33170     "/>
    <s v="GRADIGNAN"/>
  </r>
  <r>
    <x v="1"/>
    <x v="80"/>
    <n v="202606"/>
    <n v="51"/>
    <n v="1085442"/>
    <s v="'03814314  "/>
    <s v="'03814314  "/>
    <s v="COL"/>
    <s v="'3343814314752365"/>
    <n v="20260603"/>
    <s v="E20260603141249"/>
    <s v="J18"/>
    <n v="7.85"/>
    <s v="          "/>
    <n v="0"/>
    <s v="LARUCHE                         "/>
    <s v="VOIE COMMUNALE 4                "/>
    <s v="                                "/>
    <s v="FR"/>
    <s v="'21"/>
    <s v="'21320     "/>
    <s v="CREANCEY                        "/>
    <s v="TISAIRE ALISON                  "/>
    <s v="41 COURS DU GENERAL DE GAULLE   "/>
    <s v="                                "/>
    <s v="FR"/>
    <s v="'33"/>
    <s v="'33170     "/>
    <s v="GRADIGNAN"/>
  </r>
  <r>
    <x v="1"/>
    <x v="80"/>
    <n v="202606"/>
    <n v="51"/>
    <n v="1085442"/>
    <s v="'03814314  "/>
    <s v="'03814314  "/>
    <s v="CPC"/>
    <s v="'3343814314752365"/>
    <n v="20260603"/>
    <s v="E20260603141249"/>
    <s v="   "/>
    <n v="7.85"/>
    <s v="RS        "/>
    <n v="0"/>
    <s v="LARUCHE                         "/>
    <s v="VOIE COMMUNALE 4                "/>
    <s v="                                "/>
    <s v="FR"/>
    <s v="'21"/>
    <s v="'21320     "/>
    <s v="CREANCEY                        "/>
    <s v="TISAIRE ALISON                  "/>
    <s v="41 COURS DU GENERAL DE GAULLE   "/>
    <s v="                                "/>
    <s v="FR"/>
    <s v="'33"/>
    <s v="'33170     "/>
    <s v="GRADIGNAN"/>
  </r>
  <r>
    <x v="1"/>
    <x v="81"/>
    <n v="202606"/>
    <n v="51"/>
    <n v="1085442"/>
    <s v="'03814314  "/>
    <s v="'03814314  "/>
    <s v="ENV"/>
    <s v="'                "/>
    <n v="20260603"/>
    <s v="E20260603141250"/>
    <s v="J18"/>
    <n v="0.8"/>
    <s v="          "/>
    <n v="4.1500000000000004"/>
    <s v="LARUCHE                         "/>
    <s v="VOIE COMMUNALE 4                "/>
    <s v="                                "/>
    <s v="FR"/>
    <s v="'21"/>
    <s v="'21320     "/>
    <s v="CREANCEY                        "/>
    <s v="TORTERAT DELPHINE               "/>
    <s v="47 ROUTE DE MONTHIEUX           "/>
    <s v="                                "/>
    <s v="FR"/>
    <s v="'01"/>
    <s v="'01390     "/>
    <s v="SAINT-MARCEL"/>
  </r>
  <r>
    <x v="1"/>
    <x v="81"/>
    <n v="202606"/>
    <n v="51"/>
    <n v="1085442"/>
    <s v="'03814314  "/>
    <s v="'03814314  "/>
    <s v="COL"/>
    <s v="'0143814314752278"/>
    <n v="20260603"/>
    <s v="E20260603141250"/>
    <s v="J18"/>
    <n v="0.8"/>
    <s v="          "/>
    <n v="0"/>
    <s v="LARUCHE                         "/>
    <s v="VOIE COMMUNALE 4                "/>
    <s v="                                "/>
    <s v="FR"/>
    <s v="'21"/>
    <s v="'21320     "/>
    <s v="CREANCEY                        "/>
    <s v="TORTERAT DELPHINE               "/>
    <s v="47 ROUTE DE MONTHIEUX           "/>
    <s v="                                "/>
    <s v="FR"/>
    <s v="'01"/>
    <s v="'01390     "/>
    <s v="SAINT-MARCEL"/>
  </r>
  <r>
    <x v="1"/>
    <x v="81"/>
    <n v="202606"/>
    <n v="51"/>
    <n v="1085442"/>
    <s v="'03814314  "/>
    <s v="'03814314  "/>
    <s v="CPC"/>
    <s v="'0143814314752278"/>
    <n v="20260603"/>
    <s v="E20260603141250"/>
    <s v="   "/>
    <n v="0.8"/>
    <s v="RS        "/>
    <n v="0"/>
    <s v="LARUCHE                         "/>
    <s v="VOIE COMMUNALE 4                "/>
    <s v="                                "/>
    <s v="FR"/>
    <s v="'21"/>
    <s v="'21320     "/>
    <s v="CREANCEY                        "/>
    <s v="TORTERAT DELPHINE               "/>
    <s v="47 ROUTE DE MONTHIEUX           "/>
    <s v="                                "/>
    <s v="FR"/>
    <s v="'01"/>
    <s v="'01390     "/>
    <s v="SAINT-MARCEL"/>
  </r>
  <r>
    <x v="1"/>
    <x v="82"/>
    <n v="202606"/>
    <n v="51"/>
    <n v="1085442"/>
    <s v="'03814314  "/>
    <s v="'03814314  "/>
    <s v="ENV"/>
    <s v="'                "/>
    <n v="20260603"/>
    <s v="E20260603227683"/>
    <s v="J18"/>
    <n v="5.0999999999999996"/>
    <s v="          "/>
    <n v="5.45"/>
    <s v="LARUCHE                         "/>
    <s v="VOIE COMMUNALE 4                "/>
    <s v="                                "/>
    <s v="FR"/>
    <s v="'21"/>
    <s v="'21320     "/>
    <s v="CREANCEY                        "/>
    <s v="AUCHER GAETAN                   "/>
    <s v="50 RUE DE PASSY                 "/>
    <s v="                                "/>
    <s v="FR"/>
    <s v="'75"/>
    <s v="'75016     "/>
    <s v="PARIS 16E  ARRONDISSEMENT"/>
  </r>
  <r>
    <x v="1"/>
    <x v="82"/>
    <n v="202606"/>
    <n v="51"/>
    <n v="1085442"/>
    <s v="'03814314  "/>
    <s v="'03814314  "/>
    <s v="COL"/>
    <s v="'7543814314751995"/>
    <n v="20260603"/>
    <s v="E20260603227683"/>
    <s v="J18"/>
    <n v="5.0999999999999996"/>
    <s v="          "/>
    <n v="0"/>
    <s v="LARUCHE                         "/>
    <s v="VOIE COMMUNALE 4                "/>
    <s v="                                "/>
    <s v="FR"/>
    <s v="'21"/>
    <s v="'21320     "/>
    <s v="CREANCEY                        "/>
    <s v="AUCHER GAETAN                   "/>
    <s v="50 RUE DE PASSY                 "/>
    <s v="                                "/>
    <s v="FR"/>
    <s v="'75"/>
    <s v="'75016     "/>
    <s v="PARIS 16E  ARRONDISSEMENT"/>
  </r>
  <r>
    <x v="1"/>
    <x v="82"/>
    <n v="202606"/>
    <n v="51"/>
    <n v="1085442"/>
    <s v="'03814314  "/>
    <s v="'03814314  "/>
    <s v="CPC"/>
    <s v="'7543814314751995"/>
    <n v="20260603"/>
    <s v="E20260603227683"/>
    <s v="   "/>
    <n v="5.0999999999999996"/>
    <s v="RS        "/>
    <n v="0"/>
    <s v="LARUCHE                         "/>
    <s v="VOIE COMMUNALE 4                "/>
    <s v="                                "/>
    <s v="FR"/>
    <s v="'21"/>
    <s v="'21320     "/>
    <s v="CREANCEY                        "/>
    <s v="AUCHER GAETAN                   "/>
    <s v="50 RUE DE PASSY                 "/>
    <s v="                                "/>
    <s v="FR"/>
    <s v="'75"/>
    <s v="'75016     "/>
    <s v="PARIS 16E  ARRONDISSEMENT"/>
  </r>
  <r>
    <x v="1"/>
    <x v="83"/>
    <n v="202606"/>
    <n v="51"/>
    <n v="1085442"/>
    <s v="'03814314  "/>
    <s v="'03814314  "/>
    <s v="ENV"/>
    <s v="'                "/>
    <n v="20260603"/>
    <s v="E20260603227684"/>
    <s v="J18"/>
    <n v="9.1999999999999993"/>
    <s v="          "/>
    <n v="6.49"/>
    <s v="LARUCHE                         "/>
    <s v="VOIE COMMUNALE 4                "/>
    <s v="                                "/>
    <s v="FR"/>
    <s v="'21"/>
    <s v="'21320     "/>
    <s v="CREANCEY                        "/>
    <s v="DONNAT JULIEN                   "/>
    <s v="37 RUE SADE                     "/>
    <s v="                                "/>
    <s v="FR"/>
    <s v="'06"/>
    <s v="'06600     "/>
    <s v="ANTIBES"/>
  </r>
  <r>
    <x v="1"/>
    <x v="83"/>
    <n v="202606"/>
    <n v="51"/>
    <n v="1085442"/>
    <s v="'03814314  "/>
    <s v="'03814314  "/>
    <s v="COL"/>
    <s v="'0643814314752078"/>
    <n v="20260603"/>
    <s v="E20260603227684"/>
    <s v="J18"/>
    <n v="9.1999999999999993"/>
    <s v="          "/>
    <n v="0"/>
    <s v="LARUCHE                         "/>
    <s v="VOIE COMMUNALE 4                "/>
    <s v="                                "/>
    <s v="FR"/>
    <s v="'21"/>
    <s v="'21320     "/>
    <s v="CREANCEY                        "/>
    <s v="DONNAT JULIEN                   "/>
    <s v="37 RUE SADE                     "/>
    <s v="                                "/>
    <s v="FR"/>
    <s v="'06"/>
    <s v="'06600     "/>
    <s v="ANTIBES"/>
  </r>
  <r>
    <x v="1"/>
    <x v="83"/>
    <n v="202606"/>
    <n v="51"/>
    <n v="1085442"/>
    <s v="'03814314  "/>
    <s v="'03814314  "/>
    <s v="CPC"/>
    <s v="'0643814314752078"/>
    <n v="20260603"/>
    <s v="E20260603227684"/>
    <s v="   "/>
    <n v="9.1999999999999993"/>
    <s v="RS        "/>
    <n v="0"/>
    <s v="LARUCHE                         "/>
    <s v="VOIE COMMUNALE 4                "/>
    <s v="                                "/>
    <s v="FR"/>
    <s v="'21"/>
    <s v="'21320     "/>
    <s v="CREANCEY                        "/>
    <s v="DONNAT JULIEN                   "/>
    <s v="37 RUE SADE                     "/>
    <s v="                                "/>
    <s v="FR"/>
    <s v="'06"/>
    <s v="'06600     "/>
    <s v="ANTIBES"/>
  </r>
  <r>
    <x v="1"/>
    <x v="84"/>
    <n v="202606"/>
    <n v="51"/>
    <n v="1085442"/>
    <s v="'03814314  "/>
    <s v="'03814314  "/>
    <s v="ENV"/>
    <s v="'                "/>
    <n v="20260603"/>
    <s v="E20260603227685"/>
    <s v="J18"/>
    <n v="4.01"/>
    <s v="          "/>
    <n v="5.19"/>
    <s v="LARUCHE                         "/>
    <s v="VOIE COMMUNALE 4                "/>
    <s v="                                "/>
    <s v="FR"/>
    <s v="'21"/>
    <s v="'21320     "/>
    <s v="CREANCEY                        "/>
    <s v="FOSSEY ELISE                    "/>
    <s v="40 RUE DE PARIS                 "/>
    <s v="                                "/>
    <s v="FR"/>
    <s v="'76"/>
    <s v="'76600     "/>
    <s v="LE HAVRE"/>
  </r>
  <r>
    <x v="1"/>
    <x v="84"/>
    <n v="202606"/>
    <n v="51"/>
    <n v="1085442"/>
    <s v="'03814314  "/>
    <s v="'03814314  "/>
    <s v="COL"/>
    <s v="'7643814314752243"/>
    <n v="20260603"/>
    <s v="E20260603227685"/>
    <s v="J18"/>
    <n v="4.01"/>
    <s v="          "/>
    <n v="0"/>
    <s v="LARUCHE                         "/>
    <s v="VOIE COMMUNALE 4                "/>
    <s v="                                "/>
    <s v="FR"/>
    <s v="'21"/>
    <s v="'21320     "/>
    <s v="CREANCEY                        "/>
    <s v="FOSSEY ELISE                    "/>
    <s v="40 RUE DE PARIS                 "/>
    <s v="                                "/>
    <s v="FR"/>
    <s v="'76"/>
    <s v="'76600     "/>
    <s v="LE HAVRE"/>
  </r>
  <r>
    <x v="1"/>
    <x v="84"/>
    <n v="202606"/>
    <n v="51"/>
    <n v="1085442"/>
    <s v="'03814314  "/>
    <s v="'03814314  "/>
    <s v="CPC"/>
    <s v="'7643814314752243"/>
    <n v="20260603"/>
    <s v="E20260603227685"/>
    <s v="   "/>
    <n v="4.01"/>
    <s v="RS        "/>
    <n v="0"/>
    <s v="LARUCHE                         "/>
    <s v="VOIE COMMUNALE 4                "/>
    <s v="                                "/>
    <s v="FR"/>
    <s v="'21"/>
    <s v="'21320     "/>
    <s v="CREANCEY                        "/>
    <s v="FOSSEY ELISE                    "/>
    <s v="40 RUE DE PARIS                 "/>
    <s v="                                "/>
    <s v="FR"/>
    <s v="'76"/>
    <s v="'76600     "/>
    <s v="LE HAVRE"/>
  </r>
  <r>
    <x v="1"/>
    <x v="85"/>
    <n v="202606"/>
    <n v="51"/>
    <n v="1085442"/>
    <s v="'03814314  "/>
    <s v="'03814314  "/>
    <s v="ENV"/>
    <s v="'                "/>
    <n v="20260603"/>
    <s v="E20260603227686"/>
    <s v="J18"/>
    <n v="17.7"/>
    <s v="          "/>
    <n v="8.57"/>
    <s v="LARUCHE                         "/>
    <s v="VOIE COMMUNALE 4                "/>
    <s v="                                "/>
    <s v="FR"/>
    <s v="'21"/>
    <s v="'21320     "/>
    <s v="CREANCEY                        "/>
    <s v="LEGRIX SANDRINE                 "/>
    <s v="3 RUE DU COMMANDANT-THOREUX     "/>
    <s v="                                "/>
    <s v="FR"/>
    <s v="'35"/>
    <s v="'35800     "/>
    <s v="SAINT-BRIAC-SUR-MER"/>
  </r>
  <r>
    <x v="1"/>
    <x v="85"/>
    <n v="202606"/>
    <n v="51"/>
    <n v="1085442"/>
    <s v="'03814314  "/>
    <s v="'03814314  "/>
    <s v="COL"/>
    <s v="'3543814314752002"/>
    <n v="20260603"/>
    <s v="E20260603227686"/>
    <s v="J18"/>
    <n v="17.7"/>
    <s v="          "/>
    <n v="0"/>
    <s v="LARUCHE                         "/>
    <s v="VOIE COMMUNALE 4                "/>
    <s v="                                "/>
    <s v="FR"/>
    <s v="'21"/>
    <s v="'21320     "/>
    <s v="CREANCEY                        "/>
    <s v="LEGRIX SANDRINE                 "/>
    <s v="3 RUE DU COMMANDANT-THOREUX     "/>
    <s v="                                "/>
    <s v="FR"/>
    <s v="'35"/>
    <s v="'35800     "/>
    <s v="SAINT-BRIAC-SUR-MER"/>
  </r>
  <r>
    <x v="1"/>
    <x v="85"/>
    <n v="202606"/>
    <n v="51"/>
    <n v="1085442"/>
    <s v="'03814314  "/>
    <s v="'03814314  "/>
    <s v="CPC"/>
    <s v="'3543814314752002"/>
    <n v="20260603"/>
    <s v="E20260603227686"/>
    <s v="   "/>
    <n v="17.7"/>
    <s v="RS        "/>
    <n v="0"/>
    <s v="LARUCHE                         "/>
    <s v="VOIE COMMUNALE 4                "/>
    <s v="                                "/>
    <s v="FR"/>
    <s v="'21"/>
    <s v="'21320     "/>
    <s v="CREANCEY                        "/>
    <s v="LEGRIX SANDRINE                 "/>
    <s v="3 RUE DU COMMANDANT-THOREUX     "/>
    <s v="                                "/>
    <s v="FR"/>
    <s v="'35"/>
    <s v="'35800     "/>
    <s v="SAINT-BRIAC-SUR-MER"/>
  </r>
  <r>
    <x v="1"/>
    <x v="86"/>
    <n v="202606"/>
    <n v="51"/>
    <n v="1085442"/>
    <s v="'03814314  "/>
    <s v="'03814314  "/>
    <s v="ENV"/>
    <s v="'                "/>
    <n v="20260603"/>
    <s v="E20260603227687"/>
    <s v="J18"/>
    <n v="4"/>
    <s v="          "/>
    <n v="4.93"/>
    <s v="LARUCHE                         "/>
    <s v="VOIE COMMUNALE 4                "/>
    <s v="                                "/>
    <s v="FR"/>
    <s v="'21"/>
    <s v="'21320     "/>
    <s v="CREANCEY                        "/>
    <s v="MAKARIAN CONSTANCE              "/>
    <s v="42 AVENUE RAYMOND POINCARE      "/>
    <s v="                                "/>
    <s v="FR"/>
    <s v="'75"/>
    <s v="'75016     "/>
    <s v="PARIS"/>
  </r>
  <r>
    <x v="1"/>
    <x v="86"/>
    <n v="202606"/>
    <n v="51"/>
    <n v="1085442"/>
    <s v="'03814314  "/>
    <s v="'03814314  "/>
    <s v="COL"/>
    <s v="'7543814314752321"/>
    <n v="20260603"/>
    <s v="E20260603227687"/>
    <s v="J18"/>
    <n v="4"/>
    <s v="          "/>
    <n v="0"/>
    <s v="LARUCHE                         "/>
    <s v="VOIE COMMUNALE 4                "/>
    <s v="                                "/>
    <s v="FR"/>
    <s v="'21"/>
    <s v="'21320     "/>
    <s v="CREANCEY                        "/>
    <s v="MAKARIAN CONSTANCE              "/>
    <s v="42 AVENUE RAYMOND POINCARE      "/>
    <s v="                                "/>
    <s v="FR"/>
    <s v="'75"/>
    <s v="'75016     "/>
    <s v="PARIS"/>
  </r>
  <r>
    <x v="1"/>
    <x v="86"/>
    <n v="202606"/>
    <n v="51"/>
    <n v="1085442"/>
    <s v="'03814314  "/>
    <s v="'03814314  "/>
    <s v="CPC"/>
    <s v="'7543814314752321"/>
    <n v="20260603"/>
    <s v="E20260603227687"/>
    <s v="   "/>
    <n v="4"/>
    <s v="RS        "/>
    <n v="0"/>
    <s v="LARUCHE                         "/>
    <s v="VOIE COMMUNALE 4                "/>
    <s v="                                "/>
    <s v="FR"/>
    <s v="'21"/>
    <s v="'21320     "/>
    <s v="CREANCEY                        "/>
    <s v="MAKARIAN CONSTANCE              "/>
    <s v="42 AVENUE RAYMOND POINCARE      "/>
    <s v="                                "/>
    <s v="FR"/>
    <s v="'75"/>
    <s v="'75016     "/>
    <s v="PARIS"/>
  </r>
  <r>
    <x v="1"/>
    <x v="87"/>
    <n v="202606"/>
    <n v="51"/>
    <n v="1085442"/>
    <s v="'03814314  "/>
    <s v="'03814314  "/>
    <s v="ENV"/>
    <s v="'                "/>
    <n v="20260603"/>
    <s v="E20260603227688"/>
    <s v="J18"/>
    <n v="11.8"/>
    <s v="          "/>
    <n v="7.01"/>
    <s v="LARUCHE                         "/>
    <s v="VOIE COMMUNALE 4                "/>
    <s v="                                "/>
    <s v="FR"/>
    <s v="'21"/>
    <s v="'21320     "/>
    <s v="CREANCEY                        "/>
    <s v="MENDES DANIELE                  "/>
    <s v="16 RUE DUGUESCLIN               "/>
    <s v="                                "/>
    <s v="FR"/>
    <s v="'35"/>
    <s v="'35500     "/>
    <s v="VITRE"/>
  </r>
  <r>
    <x v="1"/>
    <x v="87"/>
    <n v="202606"/>
    <n v="51"/>
    <n v="1085442"/>
    <s v="'03814314  "/>
    <s v="'03814314  "/>
    <s v="COL"/>
    <s v="'3543814314752336"/>
    <n v="20260603"/>
    <s v="E20260603227688"/>
    <s v="J18"/>
    <n v="11.8"/>
    <s v="          "/>
    <n v="0"/>
    <s v="LARUCHE                         "/>
    <s v="VOIE COMMUNALE 4                "/>
    <s v="                                "/>
    <s v="FR"/>
    <s v="'21"/>
    <s v="'21320     "/>
    <s v="CREANCEY                        "/>
    <s v="MENDES DANIELE                  "/>
    <s v="16 RUE DUGUESCLIN               "/>
    <s v="                                "/>
    <s v="FR"/>
    <s v="'35"/>
    <s v="'35500     "/>
    <s v="VITRE"/>
  </r>
  <r>
    <x v="1"/>
    <x v="87"/>
    <n v="202606"/>
    <n v="51"/>
    <n v="1085442"/>
    <s v="'03814314  "/>
    <s v="'03814314  "/>
    <s v="CPC"/>
    <s v="'3543814314752336"/>
    <n v="20260603"/>
    <s v="E20260603227688"/>
    <s v="   "/>
    <n v="11.8"/>
    <s v="RS        "/>
    <n v="0"/>
    <s v="LARUCHE                         "/>
    <s v="VOIE COMMUNALE 4                "/>
    <s v="                                "/>
    <s v="FR"/>
    <s v="'21"/>
    <s v="'21320     "/>
    <s v="CREANCEY                        "/>
    <s v="MENDES DANIELE                  "/>
    <s v="16 RUE DUGUESCLIN               "/>
    <s v="                                "/>
    <s v="FR"/>
    <s v="'35"/>
    <s v="'35500     "/>
    <s v="VITRE"/>
  </r>
  <r>
    <x v="1"/>
    <x v="88"/>
    <n v="202606"/>
    <n v="51"/>
    <n v="1085442"/>
    <s v="'03814314  "/>
    <s v="'03814314  "/>
    <s v="ENV"/>
    <s v="'                "/>
    <n v="20260603"/>
    <s v="E20260603227689"/>
    <s v="J18"/>
    <n v="29.3"/>
    <s v="          "/>
    <n v="11.69"/>
    <s v="LARUCHE                         "/>
    <s v="VOIE COMMUNALE 4                "/>
    <s v="                                "/>
    <s v="FR"/>
    <s v="'21"/>
    <s v="'21320     "/>
    <s v="CREANCEY                        "/>
    <s v="PHARMACIE DU RER - BOTICINAL    "/>
    <s v="551 AV. DE LA COURONNE DES PRES "/>
    <s v="                                "/>
    <s v="FR"/>
    <s v="'78"/>
    <s v="'78680     "/>
    <s v="EPONE"/>
  </r>
  <r>
    <x v="1"/>
    <x v="88"/>
    <n v="202606"/>
    <n v="51"/>
    <n v="1085442"/>
    <s v="'03814314  "/>
    <s v="'03814314  "/>
    <s v="COL"/>
    <s v="'7843814314752058"/>
    <n v="20260603"/>
    <s v="E20260603227689"/>
    <s v="J18"/>
    <n v="18.5"/>
    <s v="          "/>
    <n v="0"/>
    <s v="LARUCHE                         "/>
    <s v="VOIE COMMUNALE 4                "/>
    <s v="                                "/>
    <s v="FR"/>
    <s v="'21"/>
    <s v="'21320     "/>
    <s v="CREANCEY                        "/>
    <s v="PHARMACIE DU RER - BOTICINAL    "/>
    <s v="551 AV. DE LA COURONNE DES PRES "/>
    <s v="                                "/>
    <s v="FR"/>
    <s v="'78"/>
    <s v="'78680     "/>
    <s v="EPONE"/>
  </r>
  <r>
    <x v="1"/>
    <x v="88"/>
    <n v="202606"/>
    <n v="51"/>
    <n v="1085442"/>
    <s v="'03814314  "/>
    <s v="'03814314  "/>
    <s v="CPC"/>
    <s v="'7843814314752058"/>
    <n v="20260603"/>
    <s v="E20260603227689"/>
    <s v="   "/>
    <n v="18.5"/>
    <s v="RS        "/>
    <n v="0"/>
    <s v="LARUCHE                         "/>
    <s v="VOIE COMMUNALE 4                "/>
    <s v="                                "/>
    <s v="FR"/>
    <s v="'21"/>
    <s v="'21320     "/>
    <s v="CREANCEY                        "/>
    <s v="PHARMACIE DU RER - BOTICINAL    "/>
    <s v="551 AV. DE LA COURONNE DES PRES "/>
    <s v="                                "/>
    <s v="FR"/>
    <s v="'78"/>
    <s v="'78680     "/>
    <s v="EPONE"/>
  </r>
  <r>
    <x v="1"/>
    <x v="88"/>
    <n v="202606"/>
    <n v="51"/>
    <n v="1085442"/>
    <s v="'03814314  "/>
    <s v="'03814314  "/>
    <s v="COL"/>
    <s v="'7843814314752064"/>
    <n v="20260603"/>
    <s v="E20260603227689"/>
    <s v="J18"/>
    <n v="10.8"/>
    <s v="          "/>
    <n v="0"/>
    <s v="LARUCHE                         "/>
    <s v="VOIE COMMUNALE 4                "/>
    <s v="                                "/>
    <s v="FR"/>
    <s v="'21"/>
    <s v="'21320     "/>
    <s v="CREANCEY                        "/>
    <s v="PHARMACIE DU RER - BOTICINAL    "/>
    <s v="551 AV. DE LA COURONNE DES PRES "/>
    <s v="                                "/>
    <s v="FR"/>
    <s v="'78"/>
    <s v="'78680     "/>
    <s v="EPONE"/>
  </r>
  <r>
    <x v="1"/>
    <x v="88"/>
    <n v="202606"/>
    <n v="51"/>
    <n v="1085442"/>
    <s v="'03814314  "/>
    <s v="'03814314  "/>
    <s v="CPC"/>
    <s v="'7843814314752064"/>
    <n v="20260603"/>
    <s v="E20260603227689"/>
    <s v="   "/>
    <n v="10.8"/>
    <s v="RS        "/>
    <n v="0"/>
    <s v="LARUCHE                         "/>
    <s v="VOIE COMMUNALE 4                "/>
    <s v="                                "/>
    <s v="FR"/>
    <s v="'21"/>
    <s v="'21320     "/>
    <s v="CREANCEY                        "/>
    <s v="PHARMACIE DU RER - BOTICINAL    "/>
    <s v="551 AV. DE LA COURONNE DES PRES "/>
    <s v="                                "/>
    <s v="FR"/>
    <s v="'78"/>
    <s v="'78680     "/>
    <s v="EPONE"/>
  </r>
  <r>
    <x v="1"/>
    <x v="88"/>
    <n v="202606"/>
    <n v="51"/>
    <n v="1085442"/>
    <s v="'03814314  "/>
    <s v="'03814314  "/>
    <s v="CPC"/>
    <s v="'7843814314752064"/>
    <n v="20260603"/>
    <s v="E20260603227689"/>
    <s v="   "/>
    <n v="10.8"/>
    <s v="TMC       "/>
    <n v="1"/>
    <s v="LARUCHE                         "/>
    <s v="VOIE COMMUNALE 4                "/>
    <s v="                                "/>
    <s v="FR"/>
    <s v="'21"/>
    <s v="'21320     "/>
    <s v="CREANCEY                        "/>
    <s v="PHARMACIE DU RER - BOTICINAL    "/>
    <s v="551 AV. DE LA COURONNE DES PRES "/>
    <s v="                                "/>
    <s v="FR"/>
    <s v="'78"/>
    <s v="'78680     "/>
    <s v="EPONE"/>
  </r>
  <r>
    <x v="1"/>
    <x v="89"/>
    <n v="202606"/>
    <n v="51"/>
    <n v="1085442"/>
    <s v="'03814314  "/>
    <s v="'03814314  "/>
    <s v="ENV"/>
    <s v="'                "/>
    <n v="20260603"/>
    <s v="E20260603227690"/>
    <s v="J18"/>
    <n v="8.02"/>
    <s v="          "/>
    <n v="6.23"/>
    <s v="LARUCHE                         "/>
    <s v="VOIE COMMUNALE 4                "/>
    <s v="                                "/>
    <s v="FR"/>
    <s v="'21"/>
    <s v="'21320     "/>
    <s v="CREANCEY                        "/>
    <s v="PORTE SYLVIE                    "/>
    <s v="11 GRAND RUE                    "/>
    <s v="                                "/>
    <s v="FR"/>
    <s v="'35"/>
    <s v="'35400     "/>
    <s v="SAINT MALO"/>
  </r>
  <r>
    <x v="1"/>
    <x v="89"/>
    <n v="202606"/>
    <n v="51"/>
    <n v="1085442"/>
    <s v="'03814314  "/>
    <s v="'03814314  "/>
    <s v="COL"/>
    <s v="'3543814314752342"/>
    <n v="20260603"/>
    <s v="E20260603227690"/>
    <s v="J18"/>
    <n v="8.02"/>
    <s v="          "/>
    <n v="0"/>
    <s v="LARUCHE                         "/>
    <s v="VOIE COMMUNALE 4                "/>
    <s v="                                "/>
    <s v="FR"/>
    <s v="'21"/>
    <s v="'21320     "/>
    <s v="CREANCEY                        "/>
    <s v="PORTE SYLVIE                    "/>
    <s v="11 GRAND RUE                    "/>
    <s v="                                "/>
    <s v="FR"/>
    <s v="'35"/>
    <s v="'35400     "/>
    <s v="SAINT MALO"/>
  </r>
  <r>
    <x v="1"/>
    <x v="89"/>
    <n v="202606"/>
    <n v="51"/>
    <n v="1085442"/>
    <s v="'03814314  "/>
    <s v="'03814314  "/>
    <s v="CPC"/>
    <s v="'3543814314752342"/>
    <n v="20260603"/>
    <s v="E20260603227690"/>
    <s v="   "/>
    <n v="8.02"/>
    <s v="RS        "/>
    <n v="0"/>
    <s v="LARUCHE                         "/>
    <s v="VOIE COMMUNALE 4                "/>
    <s v="                                "/>
    <s v="FR"/>
    <s v="'21"/>
    <s v="'21320     "/>
    <s v="CREANCEY                        "/>
    <s v="PORTE SYLVIE                    "/>
    <s v="11 GRAND RUE                    "/>
    <s v="                                "/>
    <s v="FR"/>
    <s v="'35"/>
    <s v="'35400     "/>
    <s v="SAINT MALO"/>
  </r>
  <r>
    <x v="1"/>
    <x v="90"/>
    <n v="202606"/>
    <n v="51"/>
    <n v="1085442"/>
    <s v="'03814314  "/>
    <s v="'03814314  "/>
    <s v="ENV"/>
    <s v="'                "/>
    <n v="20260603"/>
    <s v="E20260603227691"/>
    <s v="J18"/>
    <n v="5.0999999999999996"/>
    <s v="          "/>
    <n v="5.45"/>
    <s v="LARUCHE                         "/>
    <s v="VOIE COMMUNALE 4                "/>
    <s v="                                "/>
    <s v="FR"/>
    <s v="'21"/>
    <s v="'21320     "/>
    <s v="CREANCEY                        "/>
    <s v="PRUVOST EVA                     "/>
    <s v="10 AVENUE DU GENERAL DE GAULLE  "/>
    <s v="                                "/>
    <s v="FR"/>
    <s v="'83"/>
    <s v="'83980     "/>
    <s v="LE LAVANDOU"/>
  </r>
  <r>
    <x v="1"/>
    <x v="90"/>
    <n v="202606"/>
    <n v="51"/>
    <n v="1085442"/>
    <s v="'03814314  "/>
    <s v="'03814314  "/>
    <s v="COL"/>
    <s v="'8343814314752086"/>
    <n v="20260603"/>
    <s v="E20260603227691"/>
    <s v="J18"/>
    <n v="5.0999999999999996"/>
    <s v="          "/>
    <n v="0"/>
    <s v="LARUCHE                         "/>
    <s v="VOIE COMMUNALE 4                "/>
    <s v="                                "/>
    <s v="FR"/>
    <s v="'21"/>
    <s v="'21320     "/>
    <s v="CREANCEY                        "/>
    <s v="PRUVOST EVA                     "/>
    <s v="10 AVENUE DU GENERAL DE GAULLE  "/>
    <s v="                                "/>
    <s v="FR"/>
    <s v="'83"/>
    <s v="'83980     "/>
    <s v="LE LAVANDOU"/>
  </r>
  <r>
    <x v="1"/>
    <x v="90"/>
    <n v="202606"/>
    <n v="51"/>
    <n v="1085442"/>
    <s v="'03814314  "/>
    <s v="'03814314  "/>
    <s v="CPC"/>
    <s v="'8343814314752086"/>
    <n v="20260603"/>
    <s v="E20260603227691"/>
    <s v="   "/>
    <n v="5.0999999999999996"/>
    <s v="RS        "/>
    <n v="0"/>
    <s v="LARUCHE                         "/>
    <s v="VOIE COMMUNALE 4                "/>
    <s v="                                "/>
    <s v="FR"/>
    <s v="'21"/>
    <s v="'21320     "/>
    <s v="CREANCEY                        "/>
    <s v="PRUVOST EVA                     "/>
    <s v="10 AVENUE DU GENERAL DE GAULLE  "/>
    <s v="                                "/>
    <s v="FR"/>
    <s v="'83"/>
    <s v="'83980     "/>
    <s v="LE LAVANDOU"/>
  </r>
  <r>
    <x v="1"/>
    <x v="91"/>
    <n v="202606"/>
    <n v="51"/>
    <n v="1085442"/>
    <s v="'03814314  "/>
    <s v="'03814314  "/>
    <s v="ENV"/>
    <s v="'                "/>
    <n v="20260603"/>
    <s v="E20260603227692"/>
    <s v="J18"/>
    <n v="4.4000000000000004"/>
    <s v="          "/>
    <n v="5.19"/>
    <s v="LARUCHE                         "/>
    <s v="VOIE COMMUNALE 4                "/>
    <s v="                                "/>
    <s v="FR"/>
    <s v="'21"/>
    <s v="'21320     "/>
    <s v="CREANCEY                        "/>
    <s v="SOURIAU CARINE                  "/>
    <s v="45 RUE DE SAUMUR                "/>
    <s v="                                "/>
    <s v="FR"/>
    <s v="'86"/>
    <s v="'86440     "/>
    <s v="MIGNE AUXANCES"/>
  </r>
  <r>
    <x v="1"/>
    <x v="91"/>
    <n v="202606"/>
    <n v="51"/>
    <n v="1085442"/>
    <s v="'03814314  "/>
    <s v="'03814314  "/>
    <s v="COL"/>
    <s v="'8643814314752353"/>
    <n v="20260603"/>
    <s v="E20260603227692"/>
    <s v="J18"/>
    <n v="4.4000000000000004"/>
    <s v="          "/>
    <n v="0"/>
    <s v="LARUCHE                         "/>
    <s v="VOIE COMMUNALE 4                "/>
    <s v="                                "/>
    <s v="FR"/>
    <s v="'21"/>
    <s v="'21320     "/>
    <s v="CREANCEY                        "/>
    <s v="SOURIAU CARINE                  "/>
    <s v="45 RUE DE SAUMUR                "/>
    <s v="                                "/>
    <s v="FR"/>
    <s v="'86"/>
    <s v="'86440     "/>
    <s v="MIGNE AUXANCES"/>
  </r>
  <r>
    <x v="1"/>
    <x v="91"/>
    <n v="202606"/>
    <n v="51"/>
    <n v="1085442"/>
    <s v="'03814314  "/>
    <s v="'03814314  "/>
    <s v="CPC"/>
    <s v="'8643814314752353"/>
    <n v="20260603"/>
    <s v="E20260603227692"/>
    <s v="   "/>
    <n v="4.4000000000000004"/>
    <s v="RS        "/>
    <n v="0"/>
    <s v="LARUCHE                         "/>
    <s v="VOIE COMMUNALE 4                "/>
    <s v="                                "/>
    <s v="FR"/>
    <s v="'21"/>
    <s v="'21320     "/>
    <s v="CREANCEY                        "/>
    <s v="SOURIAU CARINE                  "/>
    <s v="45 RUE DE SAUMUR                "/>
    <s v="                                "/>
    <s v="FR"/>
    <s v="'86"/>
    <s v="'86440     "/>
    <s v="MIGNE AUXANCES"/>
  </r>
  <r>
    <x v="1"/>
    <x v="92"/>
    <n v="202606"/>
    <n v="51"/>
    <n v="1085442"/>
    <s v="'03814314  "/>
    <s v="'03814314  "/>
    <s v="ENV"/>
    <s v="'                "/>
    <n v="20260604"/>
    <s v="E20260604138101"/>
    <s v="J18"/>
    <n v="8.8000000000000007"/>
    <s v="          "/>
    <n v="6.23"/>
    <s v="FEDEX EXPRESS                   "/>
    <s v="2 RUE JOSEPH CUGNOT             "/>
    <s v="                                "/>
    <s v="FR"/>
    <s v="'71"/>
    <s v="'71380     "/>
    <s v="ST MARCEL                       "/>
    <s v="    LA RUCHE LOGISTIQUE         "/>
    <s v="VOIE COMMUNALE 4                "/>
    <s v="                                "/>
    <s v="FR"/>
    <s v="'21"/>
    <s v="'21320     "/>
    <s v="CREANCEY"/>
  </r>
  <r>
    <x v="1"/>
    <x v="92"/>
    <n v="202606"/>
    <n v="51"/>
    <n v="1085442"/>
    <s v="'03814314  "/>
    <s v="'03814314  "/>
    <s v="COL"/>
    <s v="'2183814314003022"/>
    <n v="20260604"/>
    <s v="E20260604138101"/>
    <s v="J18"/>
    <n v="8.8000000000000007"/>
    <s v="          "/>
    <n v="0"/>
    <s v="FEDEX EXPRESS                   "/>
    <s v="2 RUE JOSEPH CUGNOT             "/>
    <s v="                                "/>
    <s v="FR"/>
    <s v="'71"/>
    <s v="'71380     "/>
    <s v="ST MARCEL                       "/>
    <s v="    LA RUCHE LOGISTIQUE         "/>
    <s v="VOIE COMMUNALE 4                "/>
    <s v="                                "/>
    <s v="FR"/>
    <s v="'21"/>
    <s v="'21320     "/>
    <s v="CREANCEY"/>
  </r>
  <r>
    <x v="1"/>
    <x v="92"/>
    <n v="202606"/>
    <n v="51"/>
    <n v="1085442"/>
    <s v="'03814314  "/>
    <s v="'03814314  "/>
    <s v="CPC"/>
    <s v="'2183814314003022"/>
    <n v="20260604"/>
    <s v="E20260604138101"/>
    <s v="   "/>
    <n v="8.8000000000000007"/>
    <s v="RS        "/>
    <n v="0"/>
    <s v="FEDEX EXPRESS                   "/>
    <s v="2 RUE JOSEPH CUGNOT             "/>
    <s v="                                "/>
    <s v="FR"/>
    <s v="'71"/>
    <s v="'71380     "/>
    <s v="ST MARCEL                       "/>
    <s v="    LA RUCHE LOGISTIQUE         "/>
    <s v="VOIE COMMUNALE 4                "/>
    <s v="                                "/>
    <s v="FR"/>
    <s v="'21"/>
    <s v="'21320     "/>
    <s v="CREANCEY"/>
  </r>
  <r>
    <x v="1"/>
    <x v="93"/>
    <n v="202606"/>
    <n v="51"/>
    <n v="1085442"/>
    <s v="'03814314  "/>
    <s v="'03814314  "/>
    <s v="ENV"/>
    <s v="'                "/>
    <n v="20260604"/>
    <s v="E20260604138102"/>
    <s v="J18"/>
    <n v="3.2"/>
    <s v="          "/>
    <n v="4.93"/>
    <s v="LARUCHE                         "/>
    <s v="VOIE COMMUNALE 4                "/>
    <s v="                                "/>
    <s v="FR"/>
    <s v="'21"/>
    <s v="'21320     "/>
    <s v="CREANCEY                        "/>
    <s v="BANIAN NAILA                    "/>
    <s v="86 BOULEVARD VINCENT AURIOL     "/>
    <s v="                                "/>
    <s v="FR"/>
    <s v="'75"/>
    <s v="'75013     "/>
    <s v="PARIS"/>
  </r>
  <r>
    <x v="1"/>
    <x v="93"/>
    <n v="202606"/>
    <n v="51"/>
    <n v="1085442"/>
    <s v="'03814314  "/>
    <s v="'03814314  "/>
    <s v="COL"/>
    <s v="'7543814314752511"/>
    <n v="20260604"/>
    <s v="E20260604138102"/>
    <s v="J18"/>
    <n v="3.2"/>
    <s v="          "/>
    <n v="0"/>
    <s v="LARUCHE                         "/>
    <s v="VOIE COMMUNALE 4                "/>
    <s v="                                "/>
    <s v="FR"/>
    <s v="'21"/>
    <s v="'21320     "/>
    <s v="CREANCEY                        "/>
    <s v="BANIAN NAILA                    "/>
    <s v="86 BOULEVARD VINCENT AURIOL     "/>
    <s v="                                "/>
    <s v="FR"/>
    <s v="'75"/>
    <s v="'75013     "/>
    <s v="PARIS"/>
  </r>
  <r>
    <x v="1"/>
    <x v="93"/>
    <n v="202606"/>
    <n v="51"/>
    <n v="1085442"/>
    <s v="'03814314  "/>
    <s v="'03814314  "/>
    <s v="CPC"/>
    <s v="'7543814314752511"/>
    <n v="20260604"/>
    <s v="E20260604138102"/>
    <s v="   "/>
    <n v="3.2"/>
    <s v="RS        "/>
    <n v="0"/>
    <s v="LARUCHE                         "/>
    <s v="VOIE COMMUNALE 4                "/>
    <s v="                                "/>
    <s v="FR"/>
    <s v="'21"/>
    <s v="'21320     "/>
    <s v="CREANCEY                        "/>
    <s v="BANIAN NAILA                    "/>
    <s v="86 BOULEVARD VINCENT AURIOL     "/>
    <s v="                                "/>
    <s v="FR"/>
    <s v="'75"/>
    <s v="'75013     "/>
    <s v="PARIS"/>
  </r>
  <r>
    <x v="1"/>
    <x v="94"/>
    <n v="202606"/>
    <n v="51"/>
    <n v="1085442"/>
    <s v="'03814314  "/>
    <s v="'03814314  "/>
    <s v="ENV"/>
    <s v="'                "/>
    <n v="20260604"/>
    <s v="E20260604138103"/>
    <s v="J18"/>
    <n v="3.6"/>
    <s v="          "/>
    <n v="4.93"/>
    <s v="LARUCHE                         "/>
    <s v="VOIE COMMUNALE 4                "/>
    <s v="                                "/>
    <s v="FR"/>
    <s v="'21"/>
    <s v="'21320     "/>
    <s v="CREANCEY                        "/>
    <s v="BORDAS LAVIGNE ELSA             "/>
    <s v="4 BIS RUE DES TANNEURS          "/>
    <s v="                                "/>
    <s v="FR"/>
    <s v="'27"/>
    <s v="'27200     "/>
    <s v="VERNON"/>
  </r>
  <r>
    <x v="1"/>
    <x v="94"/>
    <n v="202606"/>
    <n v="51"/>
    <n v="1085442"/>
    <s v="'03814314  "/>
    <s v="'03814314  "/>
    <s v="COL"/>
    <s v="'2743814314752617"/>
    <n v="20260604"/>
    <s v="E20260604138103"/>
    <s v="J18"/>
    <n v="3.6"/>
    <s v="          "/>
    <n v="0"/>
    <s v="LARUCHE                         "/>
    <s v="VOIE COMMUNALE 4                "/>
    <s v="                                "/>
    <s v="FR"/>
    <s v="'21"/>
    <s v="'21320     "/>
    <s v="CREANCEY                        "/>
    <s v="BORDAS LAVIGNE ELSA             "/>
    <s v="4 BIS RUE DES TANNEURS          "/>
    <s v="                                "/>
    <s v="FR"/>
    <s v="'27"/>
    <s v="'27200     "/>
    <s v="VERNON"/>
  </r>
  <r>
    <x v="1"/>
    <x v="94"/>
    <n v="202606"/>
    <n v="51"/>
    <n v="1085442"/>
    <s v="'03814314  "/>
    <s v="'03814314  "/>
    <s v="CPC"/>
    <s v="'2743814314752617"/>
    <n v="20260604"/>
    <s v="E20260604138103"/>
    <s v="   "/>
    <n v="3.6"/>
    <s v="RS        "/>
    <n v="0"/>
    <s v="LARUCHE                         "/>
    <s v="VOIE COMMUNALE 4                "/>
    <s v="                                "/>
    <s v="FR"/>
    <s v="'21"/>
    <s v="'21320     "/>
    <s v="CREANCEY                        "/>
    <s v="BORDAS LAVIGNE ELSA             "/>
    <s v="4 BIS RUE DES TANNEURS          "/>
    <s v="                                "/>
    <s v="FR"/>
    <s v="'27"/>
    <s v="'27200     "/>
    <s v="VERNON"/>
  </r>
  <r>
    <x v="1"/>
    <x v="95"/>
    <n v="202606"/>
    <n v="51"/>
    <n v="1085442"/>
    <s v="'03814314  "/>
    <s v="'03814314  "/>
    <s v="ENV"/>
    <s v="'                "/>
    <n v="20260604"/>
    <s v="E20260604138104"/>
    <s v="J18"/>
    <n v="2.9"/>
    <s v="          "/>
    <n v="4.67"/>
    <s v="LARUCHE                         "/>
    <s v="VOIE COMMUNALE 4                "/>
    <s v="                                "/>
    <s v="FR"/>
    <s v="'21"/>
    <s v="'21320     "/>
    <s v="CREANCEY                        "/>
    <s v="DEMOL CECILIA                   "/>
    <s v="39 RUE DU PONT                  "/>
    <s v="                                "/>
    <s v="FR"/>
    <s v="'56"/>
    <s v="'56300     "/>
    <s v="PONTIVY"/>
  </r>
  <r>
    <x v="1"/>
    <x v="95"/>
    <n v="202606"/>
    <n v="51"/>
    <n v="1085442"/>
    <s v="'03814314  "/>
    <s v="'03814314  "/>
    <s v="COL"/>
    <s v="'5643814314752461"/>
    <n v="20260604"/>
    <s v="E20260604138104"/>
    <s v="J18"/>
    <n v="2.9"/>
    <s v="          "/>
    <n v="0"/>
    <s v="LARUCHE                         "/>
    <s v="VOIE COMMUNALE 4                "/>
    <s v="                                "/>
    <s v="FR"/>
    <s v="'21"/>
    <s v="'21320     "/>
    <s v="CREANCEY                        "/>
    <s v="DEMOL CECILIA                   "/>
    <s v="39 RUE DU PONT                  "/>
    <s v="                                "/>
    <s v="FR"/>
    <s v="'56"/>
    <s v="'56300     "/>
    <s v="PONTIVY"/>
  </r>
  <r>
    <x v="1"/>
    <x v="95"/>
    <n v="202606"/>
    <n v="51"/>
    <n v="1085442"/>
    <s v="'03814314  "/>
    <s v="'03814314  "/>
    <s v="CPC"/>
    <s v="'5643814314752461"/>
    <n v="20260604"/>
    <s v="E20260604138104"/>
    <s v="   "/>
    <n v="2.9"/>
    <s v="RS        "/>
    <n v="0"/>
    <s v="LARUCHE                         "/>
    <s v="VOIE COMMUNALE 4                "/>
    <s v="                                "/>
    <s v="FR"/>
    <s v="'21"/>
    <s v="'21320     "/>
    <s v="CREANCEY                        "/>
    <s v="DEMOL CECILIA                   "/>
    <s v="39 RUE DU PONT                  "/>
    <s v="                                "/>
    <s v="FR"/>
    <s v="'56"/>
    <s v="'56300     "/>
    <s v="PONTIVY"/>
  </r>
  <r>
    <x v="1"/>
    <x v="96"/>
    <n v="202606"/>
    <n v="51"/>
    <n v="1085442"/>
    <s v="'03814314  "/>
    <s v="'03814314  "/>
    <s v="ENV"/>
    <s v="'                "/>
    <n v="20260604"/>
    <s v="E20260604138105"/>
    <s v="J18"/>
    <n v="17.2"/>
    <s v="          "/>
    <n v="8.57"/>
    <s v="LARUCHE                         "/>
    <s v="VOIE COMMUNALE 4                "/>
    <s v="                                "/>
    <s v="FR"/>
    <s v="'21"/>
    <s v="'21320     "/>
    <s v="CREANCEY                        "/>
    <s v="DERMOROYALCLAIR                 "/>
    <s v="32 RUE POULET                   "/>
    <s v="                                "/>
    <s v="FR"/>
    <s v="'75"/>
    <s v="'75018     "/>
    <s v="PARIS"/>
  </r>
  <r>
    <x v="1"/>
    <x v="96"/>
    <n v="202606"/>
    <n v="51"/>
    <n v="1085442"/>
    <s v="'03814314  "/>
    <s v="'03814314  "/>
    <s v="COL"/>
    <s v="'7543814314752494"/>
    <n v="20260604"/>
    <s v="E20260604138105"/>
    <s v="J18"/>
    <n v="17.2"/>
    <s v="          "/>
    <n v="0"/>
    <s v="LARUCHE                         "/>
    <s v="VOIE COMMUNALE 4                "/>
    <s v="                                "/>
    <s v="FR"/>
    <s v="'21"/>
    <s v="'21320     "/>
    <s v="CREANCEY                        "/>
    <s v="DERMOROYALCLAIR                 "/>
    <s v="32 RUE POULET                   "/>
    <s v="                                "/>
    <s v="FR"/>
    <s v="'75"/>
    <s v="'75018     "/>
    <s v="PARIS"/>
  </r>
  <r>
    <x v="1"/>
    <x v="96"/>
    <n v="202606"/>
    <n v="51"/>
    <n v="1085442"/>
    <s v="'03814314  "/>
    <s v="'03814314  "/>
    <s v="CPC"/>
    <s v="'7543814314752494"/>
    <n v="20260604"/>
    <s v="E20260604138105"/>
    <s v="   "/>
    <n v="17.2"/>
    <s v="RS        "/>
    <n v="0"/>
    <s v="LARUCHE                         "/>
    <s v="VOIE COMMUNALE 4                "/>
    <s v="                                "/>
    <s v="FR"/>
    <s v="'21"/>
    <s v="'21320     "/>
    <s v="CREANCEY                        "/>
    <s v="DERMOROYALCLAIR                 "/>
    <s v="32 RUE POULET                   "/>
    <s v="                                "/>
    <s v="FR"/>
    <s v="'75"/>
    <s v="'75018     "/>
    <s v="PARIS"/>
  </r>
  <r>
    <x v="1"/>
    <x v="97"/>
    <n v="202606"/>
    <n v="51"/>
    <n v="1085442"/>
    <s v="'03814314  "/>
    <s v="'03814314  "/>
    <s v="ENV"/>
    <s v="'                "/>
    <n v="20260604"/>
    <s v="E20260604138106"/>
    <s v="J18"/>
    <n v="2.9"/>
    <s v="          "/>
    <n v="4.67"/>
    <s v="LARUCHE                         "/>
    <s v="VOIE COMMUNALE 4                "/>
    <s v="                                "/>
    <s v="FR"/>
    <s v="'21"/>
    <s v="'21320     "/>
    <s v="CREANCEY                        "/>
    <s v="DURAT STEPHANIE                 "/>
    <s v="4 ROUTE DU BREUIL               "/>
    <s v="                                "/>
    <s v="FR"/>
    <s v="'78"/>
    <s v="'78550     "/>
    <s v="BAZAINVILLE"/>
  </r>
  <r>
    <x v="1"/>
    <x v="97"/>
    <n v="202606"/>
    <n v="51"/>
    <n v="1085442"/>
    <s v="'03814314  "/>
    <s v="'03814314  "/>
    <s v="COL"/>
    <s v="'7843814314752605"/>
    <n v="20260604"/>
    <s v="E20260604138106"/>
    <s v="J18"/>
    <n v="2.9"/>
    <s v="          "/>
    <n v="0"/>
    <s v="LARUCHE                         "/>
    <s v="VOIE COMMUNALE 4                "/>
    <s v="                                "/>
    <s v="FR"/>
    <s v="'21"/>
    <s v="'21320     "/>
    <s v="CREANCEY                        "/>
    <s v="DURAT STEPHANIE                 "/>
    <s v="4 ROUTE DU BREUIL               "/>
    <s v="                                "/>
    <s v="FR"/>
    <s v="'78"/>
    <s v="'78550     "/>
    <s v="BAZAINVILLE"/>
  </r>
  <r>
    <x v="1"/>
    <x v="97"/>
    <n v="202606"/>
    <n v="51"/>
    <n v="1085442"/>
    <s v="'03814314  "/>
    <s v="'03814314  "/>
    <s v="CPC"/>
    <s v="'7843814314752605"/>
    <n v="20260604"/>
    <s v="E20260604138106"/>
    <s v="   "/>
    <n v="2.9"/>
    <s v="RS        "/>
    <n v="0"/>
    <s v="LARUCHE                         "/>
    <s v="VOIE COMMUNALE 4                "/>
    <s v="                                "/>
    <s v="FR"/>
    <s v="'21"/>
    <s v="'21320     "/>
    <s v="CREANCEY                        "/>
    <s v="DURAT STEPHANIE                 "/>
    <s v="4 ROUTE DU BREUIL               "/>
    <s v="                                "/>
    <s v="FR"/>
    <s v="'78"/>
    <s v="'78550     "/>
    <s v="BAZAINVILLE"/>
  </r>
  <r>
    <x v="1"/>
    <x v="98"/>
    <n v="202606"/>
    <n v="51"/>
    <n v="1085442"/>
    <s v="'03814314  "/>
    <s v="'03814314  "/>
    <s v="ENV"/>
    <s v="'                "/>
    <n v="20260604"/>
    <s v="E20260604138107"/>
    <s v="J18"/>
    <n v="2.5099999999999998"/>
    <s v="          "/>
    <n v="4.67"/>
    <s v="LARUCHE                         "/>
    <s v="VOIE COMMUNALE 4                "/>
    <s v="                                "/>
    <s v="FR"/>
    <s v="'21"/>
    <s v="'21320     "/>
    <s v="CREANCEY                        "/>
    <s v="GIRARDEAU BAPTISTE              "/>
    <s v="10 RUE ANDRE-MARIE AMPERE       "/>
    <s v="                                "/>
    <s v="FR"/>
    <s v="'13"/>
    <s v="'13880     "/>
    <s v="VELAUX"/>
  </r>
  <r>
    <x v="1"/>
    <x v="98"/>
    <n v="202606"/>
    <n v="51"/>
    <n v="1085442"/>
    <s v="'03814314  "/>
    <s v="'03814314  "/>
    <s v="COL"/>
    <s v="'1343814314752572"/>
    <n v="20260604"/>
    <s v="E20260604138107"/>
    <s v="J18"/>
    <n v="2.5099999999999998"/>
    <s v="          "/>
    <n v="0"/>
    <s v="LARUCHE                         "/>
    <s v="VOIE COMMUNALE 4                "/>
    <s v="                                "/>
    <s v="FR"/>
    <s v="'21"/>
    <s v="'21320     "/>
    <s v="CREANCEY                        "/>
    <s v="GIRARDEAU BAPTISTE              "/>
    <s v="10 RUE ANDRE-MARIE AMPERE       "/>
    <s v="                                "/>
    <s v="FR"/>
    <s v="'13"/>
    <s v="'13880     "/>
    <s v="VELAUX"/>
  </r>
  <r>
    <x v="1"/>
    <x v="98"/>
    <n v="202606"/>
    <n v="51"/>
    <n v="1085442"/>
    <s v="'03814314  "/>
    <s v="'03814314  "/>
    <s v="CPC"/>
    <s v="'1343814314752572"/>
    <n v="20260604"/>
    <s v="E20260604138107"/>
    <s v="   "/>
    <n v="2.5099999999999998"/>
    <s v="RS        "/>
    <n v="0"/>
    <s v="LARUCHE                         "/>
    <s v="VOIE COMMUNALE 4                "/>
    <s v="                                "/>
    <s v="FR"/>
    <s v="'21"/>
    <s v="'21320     "/>
    <s v="CREANCEY                        "/>
    <s v="GIRARDEAU BAPTISTE              "/>
    <s v="10 RUE ANDRE-MARIE AMPERE       "/>
    <s v="                                "/>
    <s v="FR"/>
    <s v="'13"/>
    <s v="'13880     "/>
    <s v="VELAUX"/>
  </r>
  <r>
    <x v="1"/>
    <x v="99"/>
    <n v="202606"/>
    <n v="51"/>
    <n v="1085442"/>
    <s v="'03814314  "/>
    <s v="'03814314  "/>
    <s v="ENV"/>
    <s v="'                "/>
    <n v="20260604"/>
    <s v="E20260604138108"/>
    <s v="J18"/>
    <n v="3.01"/>
    <s v="          "/>
    <n v="4.93"/>
    <s v="LARUCHE                         "/>
    <s v="VOIE COMMUNALE 4                "/>
    <s v="                                "/>
    <s v="FR"/>
    <s v="'21"/>
    <s v="'21320     "/>
    <s v="CREANCEY                        "/>
    <s v="JURION ERIC                     "/>
    <s v="27 RUE DE LA VISITATION         "/>
    <s v="                                "/>
    <s v="FR"/>
    <s v="'54"/>
    <s v="'54000     "/>
    <s v="NANCY"/>
  </r>
  <r>
    <x v="1"/>
    <x v="99"/>
    <n v="202606"/>
    <n v="51"/>
    <n v="1085442"/>
    <s v="'03814314  "/>
    <s v="'03814314  "/>
    <s v="COL"/>
    <s v="'5443814314752542"/>
    <n v="20260604"/>
    <s v="E20260604138108"/>
    <s v="J18"/>
    <n v="3.01"/>
    <s v="          "/>
    <n v="0"/>
    <s v="LARUCHE                         "/>
    <s v="VOIE COMMUNALE 4                "/>
    <s v="                                "/>
    <s v="FR"/>
    <s v="'21"/>
    <s v="'21320     "/>
    <s v="CREANCEY                        "/>
    <s v="JURION ERIC                     "/>
    <s v="27 RUE DE LA VISITATION         "/>
    <s v="                                "/>
    <s v="FR"/>
    <s v="'54"/>
    <s v="'54000     "/>
    <s v="NANCY"/>
  </r>
  <r>
    <x v="1"/>
    <x v="99"/>
    <n v="202606"/>
    <n v="51"/>
    <n v="1085442"/>
    <s v="'03814314  "/>
    <s v="'03814314  "/>
    <s v="CPC"/>
    <s v="'5443814314752542"/>
    <n v="20260604"/>
    <s v="E20260604138108"/>
    <s v="   "/>
    <n v="3.01"/>
    <s v="RS        "/>
    <n v="0"/>
    <s v="LARUCHE                         "/>
    <s v="VOIE COMMUNALE 4                "/>
    <s v="                                "/>
    <s v="FR"/>
    <s v="'21"/>
    <s v="'21320     "/>
    <s v="CREANCEY                        "/>
    <s v="JURION ERIC                     "/>
    <s v="27 RUE DE LA VISITATION         "/>
    <s v="                                "/>
    <s v="FR"/>
    <s v="'54"/>
    <s v="'54000     "/>
    <s v="NANCY"/>
  </r>
  <r>
    <x v="1"/>
    <x v="100"/>
    <n v="202606"/>
    <n v="51"/>
    <n v="1085442"/>
    <s v="'03814314  "/>
    <s v="'03814314  "/>
    <s v="ENV"/>
    <s v="'                "/>
    <n v="20260604"/>
    <s v="E20260604138109"/>
    <s v="J18"/>
    <n v="31.23"/>
    <s v="          "/>
    <n v="12.21"/>
    <s v="LARUCHE                         "/>
    <s v="VOIE COMMUNALE 4                "/>
    <s v="                                "/>
    <s v="FR"/>
    <s v="'21"/>
    <s v="'21320     "/>
    <s v="CREANCEY                        "/>
    <s v="LEBLOND JULIETTE                "/>
    <s v="280 AVENUE DE DUNKERQUE         "/>
    <s v="                                "/>
    <s v="FR"/>
    <s v="'59"/>
    <s v="'59130     "/>
    <s v="LAMBERSART"/>
  </r>
  <r>
    <x v="1"/>
    <x v="100"/>
    <n v="202606"/>
    <n v="51"/>
    <n v="1085442"/>
    <s v="'03814314  "/>
    <s v="'03814314  "/>
    <s v="COL"/>
    <s v="'5943814314752624"/>
    <n v="20260604"/>
    <s v="E20260604138109"/>
    <s v="J18"/>
    <n v="18.04"/>
    <s v="          "/>
    <n v="0"/>
    <s v="LARUCHE                         "/>
    <s v="VOIE COMMUNALE 4                "/>
    <s v="                                "/>
    <s v="FR"/>
    <s v="'21"/>
    <s v="'21320     "/>
    <s v="CREANCEY                        "/>
    <s v="LEBLOND JULIETTE                "/>
    <s v="280 AVENUE DE DUNKERQUE         "/>
    <s v="                                "/>
    <s v="FR"/>
    <s v="'59"/>
    <s v="'59130     "/>
    <s v="LAMBERSART"/>
  </r>
  <r>
    <x v="1"/>
    <x v="100"/>
    <n v="202606"/>
    <n v="51"/>
    <n v="1085442"/>
    <s v="'03814314  "/>
    <s v="'03814314  "/>
    <s v="CPC"/>
    <s v="'5943814314752624"/>
    <n v="20260604"/>
    <s v="E20260604138109"/>
    <s v="   "/>
    <n v="18.04"/>
    <s v="RS        "/>
    <n v="0"/>
    <s v="LARUCHE                         "/>
    <s v="VOIE COMMUNALE 4                "/>
    <s v="                                "/>
    <s v="FR"/>
    <s v="'21"/>
    <s v="'21320     "/>
    <s v="CREANCEY                        "/>
    <s v="LEBLOND JULIETTE                "/>
    <s v="280 AVENUE DE DUNKERQUE         "/>
    <s v="                                "/>
    <s v="FR"/>
    <s v="'59"/>
    <s v="'59130     "/>
    <s v="LAMBERSART"/>
  </r>
  <r>
    <x v="1"/>
    <x v="100"/>
    <n v="202606"/>
    <n v="51"/>
    <n v="1085442"/>
    <s v="'03814314  "/>
    <s v="'03814314  "/>
    <s v="COL"/>
    <s v="'5943814314752635"/>
    <n v="20260604"/>
    <s v="E20260604138109"/>
    <s v="J18"/>
    <n v="13.19"/>
    <s v="          "/>
    <n v="0"/>
    <s v="LARUCHE                         "/>
    <s v="VOIE COMMUNALE 4                "/>
    <s v="                                "/>
    <s v="FR"/>
    <s v="'21"/>
    <s v="'21320     "/>
    <s v="CREANCEY                        "/>
    <s v="LEBLOND JULIETTE                "/>
    <s v="280 AVENUE DE DUNKERQUE         "/>
    <s v="                                "/>
    <s v="FR"/>
    <s v="'59"/>
    <s v="'59130     "/>
    <s v="LAMBERSART"/>
  </r>
  <r>
    <x v="1"/>
    <x v="100"/>
    <n v="202606"/>
    <n v="51"/>
    <n v="1085442"/>
    <s v="'03814314  "/>
    <s v="'03814314  "/>
    <s v="CPC"/>
    <s v="'5943814314752635"/>
    <n v="20260604"/>
    <s v="E20260604138109"/>
    <s v="   "/>
    <n v="13.19"/>
    <s v="RS        "/>
    <n v="0"/>
    <s v="LARUCHE                         "/>
    <s v="VOIE COMMUNALE 4                "/>
    <s v="                                "/>
    <s v="FR"/>
    <s v="'21"/>
    <s v="'21320     "/>
    <s v="CREANCEY                        "/>
    <s v="LEBLOND JULIETTE                "/>
    <s v="280 AVENUE DE DUNKERQUE         "/>
    <s v="                                "/>
    <s v="FR"/>
    <s v="'59"/>
    <s v="'59130     "/>
    <s v="LAMBERSART"/>
  </r>
  <r>
    <x v="1"/>
    <x v="100"/>
    <n v="202606"/>
    <n v="51"/>
    <n v="1085442"/>
    <s v="'03814314  "/>
    <s v="'03814314  "/>
    <s v="CPC"/>
    <s v="'5943814314752635"/>
    <n v="20260604"/>
    <s v="E20260604138109"/>
    <s v="   "/>
    <n v="13.19"/>
    <s v="TMC       "/>
    <n v="1"/>
    <s v="LARUCHE                         "/>
    <s v="VOIE COMMUNALE 4                "/>
    <s v="                                "/>
    <s v="FR"/>
    <s v="'21"/>
    <s v="'21320     "/>
    <s v="CREANCEY                        "/>
    <s v="LEBLOND JULIETTE                "/>
    <s v="280 AVENUE DE DUNKERQUE         "/>
    <s v="                                "/>
    <s v="FR"/>
    <s v="'59"/>
    <s v="'59130     "/>
    <s v="LAMBERSART"/>
  </r>
  <r>
    <x v="1"/>
    <x v="101"/>
    <n v="202606"/>
    <n v="51"/>
    <n v="1085442"/>
    <s v="'03814314  "/>
    <s v="'03814314  "/>
    <s v="ENV"/>
    <s v="'                "/>
    <n v="20260604"/>
    <s v="E20260604138110"/>
    <s v="J18"/>
    <n v="9.6"/>
    <s v="          "/>
    <n v="6.49"/>
    <s v="LARUCHE                         "/>
    <s v="VOIE COMMUNALE 4                "/>
    <s v="                                "/>
    <s v="FR"/>
    <s v="'21"/>
    <s v="'21320     "/>
    <s v="CREANCEY                        "/>
    <s v="LEPAGE AURELIE                  "/>
    <s v="MOULIN DE BARBE                 "/>
    <s v="                                "/>
    <s v="FR"/>
    <s v="'53"/>
    <s v="'53000     "/>
    <s v="LAVAL"/>
  </r>
  <r>
    <x v="1"/>
    <x v="101"/>
    <n v="202606"/>
    <n v="51"/>
    <n v="1085442"/>
    <s v="'03814314  "/>
    <s v="'03814314  "/>
    <s v="COL"/>
    <s v="'5343814314752585"/>
    <n v="20260604"/>
    <s v="E20260604138110"/>
    <s v="J18"/>
    <n v="9.6"/>
    <s v="          "/>
    <n v="0"/>
    <s v="LARUCHE                         "/>
    <s v="VOIE COMMUNALE 4                "/>
    <s v="                                "/>
    <s v="FR"/>
    <s v="'21"/>
    <s v="'21320     "/>
    <s v="CREANCEY                        "/>
    <s v="LEPAGE AURELIE                  "/>
    <s v="MOULIN DE BARBE                 "/>
    <s v="                                "/>
    <s v="FR"/>
    <s v="'53"/>
    <s v="'53000     "/>
    <s v="LAVAL"/>
  </r>
  <r>
    <x v="1"/>
    <x v="101"/>
    <n v="202606"/>
    <n v="51"/>
    <n v="1085442"/>
    <s v="'03814314  "/>
    <s v="'03814314  "/>
    <s v="CPC"/>
    <s v="'5343814314752585"/>
    <n v="20260604"/>
    <s v="E20260604138110"/>
    <s v="   "/>
    <n v="9.6"/>
    <s v="RS        "/>
    <n v="0"/>
    <s v="LARUCHE                         "/>
    <s v="VOIE COMMUNALE 4                "/>
    <s v="                                "/>
    <s v="FR"/>
    <s v="'21"/>
    <s v="'21320     "/>
    <s v="CREANCEY                        "/>
    <s v="LEPAGE AURELIE                  "/>
    <s v="MOULIN DE BARBE                 "/>
    <s v="                                "/>
    <s v="FR"/>
    <s v="'53"/>
    <s v="'53000     "/>
    <s v="LAVAL"/>
  </r>
  <r>
    <x v="1"/>
    <x v="102"/>
    <n v="202606"/>
    <n v="51"/>
    <n v="1085442"/>
    <s v="'03814314  "/>
    <s v="'03814314  "/>
    <s v="ENV"/>
    <s v="'                "/>
    <n v="20260604"/>
    <s v="E20260604138111"/>
    <s v="J18"/>
    <n v="9.1999999999999993"/>
    <s v="          "/>
    <n v="6.49"/>
    <s v="LARUCHE                         "/>
    <s v="VOIE COMMUNALE 4                "/>
    <s v="                                "/>
    <s v="FR"/>
    <s v="'21"/>
    <s v="'21320     "/>
    <s v="CREANCEY                        "/>
    <s v="LIMOUSIN FREDERIQUE LFE         "/>
    <s v="38 RUE NOTRE DAME               "/>
    <s v="DE NAZARETH                     "/>
    <s v="FR"/>
    <s v="'75"/>
    <s v="'75003     "/>
    <s v="PARIS"/>
  </r>
  <r>
    <x v="1"/>
    <x v="102"/>
    <n v="202606"/>
    <n v="51"/>
    <n v="1085442"/>
    <s v="'03814314  "/>
    <s v="'03814314  "/>
    <s v="COL"/>
    <s v="'7543814314752563"/>
    <n v="20260604"/>
    <s v="E20260604138111"/>
    <s v="J18"/>
    <n v="9.1999999999999993"/>
    <s v="          "/>
    <n v="0"/>
    <s v="LARUCHE                         "/>
    <s v="VOIE COMMUNALE 4                "/>
    <s v="                                "/>
    <s v="FR"/>
    <s v="'21"/>
    <s v="'21320     "/>
    <s v="CREANCEY                        "/>
    <s v="LIMOUSIN FREDERIQUE LFE         "/>
    <s v="38 RUE NOTRE DAME               "/>
    <s v="DE NAZARETH                     "/>
    <s v="FR"/>
    <s v="'75"/>
    <s v="'75003     "/>
    <s v="PARIS"/>
  </r>
  <r>
    <x v="1"/>
    <x v="102"/>
    <n v="202606"/>
    <n v="51"/>
    <n v="1085442"/>
    <s v="'03814314  "/>
    <s v="'03814314  "/>
    <s v="CPC"/>
    <s v="'7543814314752563"/>
    <n v="20260604"/>
    <s v="E20260604138111"/>
    <s v="   "/>
    <n v="9.1999999999999993"/>
    <s v="RS        "/>
    <n v="0"/>
    <s v="LARUCHE                         "/>
    <s v="VOIE COMMUNALE 4                "/>
    <s v="                                "/>
    <s v="FR"/>
    <s v="'21"/>
    <s v="'21320     "/>
    <s v="CREANCEY                        "/>
    <s v="LIMOUSIN FREDERIQUE LFE         "/>
    <s v="38 RUE NOTRE DAME               "/>
    <s v="DE NAZARETH                     "/>
    <s v="FR"/>
    <s v="'75"/>
    <s v="'75003     "/>
    <s v="PARIS"/>
  </r>
  <r>
    <x v="1"/>
    <x v="103"/>
    <n v="202606"/>
    <n v="51"/>
    <n v="1085442"/>
    <s v="'03814314  "/>
    <s v="'03814314  "/>
    <s v="ENV"/>
    <s v="'                "/>
    <n v="20260604"/>
    <s v="E20260604138112"/>
    <s v="J18"/>
    <n v="0.2"/>
    <s v="          "/>
    <n v="4.1500000000000004"/>
    <s v="LARUCHE                         "/>
    <s v="VOIE COMMUNALE 4                "/>
    <s v="                                "/>
    <s v="FR"/>
    <s v="'21"/>
    <s v="'21320     "/>
    <s v="CREANCEY                        "/>
    <s v="LISON MARS                      "/>
    <s v="28 AV. CHARLES DE GAULLE        "/>
    <s v="                                "/>
    <s v="FR"/>
    <s v="'19"/>
    <s v="'19300     "/>
    <s v="EGLETONS"/>
  </r>
  <r>
    <x v="1"/>
    <x v="103"/>
    <n v="202606"/>
    <n v="51"/>
    <n v="1085442"/>
    <s v="'03814314  "/>
    <s v="'03814314  "/>
    <s v="COL"/>
    <s v="'1943814314752449"/>
    <n v="20260604"/>
    <s v="E20260604138112"/>
    <s v="J18"/>
    <n v="0.2"/>
    <s v="          "/>
    <n v="0"/>
    <s v="LARUCHE                         "/>
    <s v="VOIE COMMUNALE 4                "/>
    <s v="                                "/>
    <s v="FR"/>
    <s v="'21"/>
    <s v="'21320     "/>
    <s v="CREANCEY                        "/>
    <s v="LISON MARS                      "/>
    <s v="28 AV. CHARLES DE GAULLE        "/>
    <s v="                                "/>
    <s v="FR"/>
    <s v="'19"/>
    <s v="'19300     "/>
    <s v="EGLETONS"/>
  </r>
  <r>
    <x v="1"/>
    <x v="103"/>
    <n v="202606"/>
    <n v="51"/>
    <n v="1085442"/>
    <s v="'03814314  "/>
    <s v="'03814314  "/>
    <s v="CPC"/>
    <s v="'1943814314752449"/>
    <n v="20260604"/>
    <s v="E20260604138112"/>
    <s v="   "/>
    <n v="0.2"/>
    <s v="RS        "/>
    <n v="0"/>
    <s v="LARUCHE                         "/>
    <s v="VOIE COMMUNALE 4                "/>
    <s v="                                "/>
    <s v="FR"/>
    <s v="'21"/>
    <s v="'21320     "/>
    <s v="CREANCEY                        "/>
    <s v="LISON MARS                      "/>
    <s v="28 AV. CHARLES DE GAULLE        "/>
    <s v="                                "/>
    <s v="FR"/>
    <s v="'19"/>
    <s v="'19300     "/>
    <s v="EGLETONS"/>
  </r>
  <r>
    <x v="1"/>
    <x v="104"/>
    <n v="202606"/>
    <n v="51"/>
    <n v="1085442"/>
    <s v="'03814314  "/>
    <s v="'03814314  "/>
    <s v="ENV"/>
    <s v="'                "/>
    <n v="20260604"/>
    <s v="E20260604138113"/>
    <s v="J18"/>
    <n v="3.01"/>
    <s v="          "/>
    <n v="4.93"/>
    <s v="LARUCHE                         "/>
    <s v="VOIE COMMUNALE 4                "/>
    <s v="                                "/>
    <s v="FR"/>
    <s v="'21"/>
    <s v="'21320     "/>
    <s v="CREANCEY                        "/>
    <s v="MAHIEU AURELIE                  "/>
    <s v="56 RUE DE LA MAIRIE             "/>
    <s v="                                "/>
    <s v="FR"/>
    <s v="'59"/>
    <s v="'59500     "/>
    <s v="DOUAI"/>
  </r>
  <r>
    <x v="1"/>
    <x v="104"/>
    <n v="202606"/>
    <n v="51"/>
    <n v="1085442"/>
    <s v="'03814314  "/>
    <s v="'03814314  "/>
    <s v="COL"/>
    <s v="'5943814314752457"/>
    <n v="20260604"/>
    <s v="E20260604138113"/>
    <s v="J18"/>
    <n v="3.01"/>
    <s v="          "/>
    <n v="0"/>
    <s v="LARUCHE                         "/>
    <s v="VOIE COMMUNALE 4                "/>
    <s v="                                "/>
    <s v="FR"/>
    <s v="'21"/>
    <s v="'21320     "/>
    <s v="CREANCEY                        "/>
    <s v="MAHIEU AURELIE                  "/>
    <s v="56 RUE DE LA MAIRIE             "/>
    <s v="                                "/>
    <s v="FR"/>
    <s v="'59"/>
    <s v="'59500     "/>
    <s v="DOUAI"/>
  </r>
  <r>
    <x v="1"/>
    <x v="104"/>
    <n v="202606"/>
    <n v="51"/>
    <n v="1085442"/>
    <s v="'03814314  "/>
    <s v="'03814314  "/>
    <s v="CPC"/>
    <s v="'5943814314752457"/>
    <n v="20260604"/>
    <s v="E20260604138113"/>
    <s v="   "/>
    <n v="3.01"/>
    <s v="RS        "/>
    <n v="0"/>
    <s v="LARUCHE                         "/>
    <s v="VOIE COMMUNALE 4                "/>
    <s v="                                "/>
    <s v="FR"/>
    <s v="'21"/>
    <s v="'21320     "/>
    <s v="CREANCEY                        "/>
    <s v="MAHIEU AURELIE                  "/>
    <s v="56 RUE DE LA MAIRIE             "/>
    <s v="                                "/>
    <s v="FR"/>
    <s v="'59"/>
    <s v="'59500     "/>
    <s v="DOUAI"/>
  </r>
  <r>
    <x v="1"/>
    <x v="105"/>
    <n v="202606"/>
    <n v="51"/>
    <n v="1085442"/>
    <s v="'03814314  "/>
    <s v="'03814314  "/>
    <s v="ENV"/>
    <s v="'                "/>
    <n v="20260604"/>
    <s v="E20260604138114"/>
    <s v="J18"/>
    <n v="11.86"/>
    <s v="          "/>
    <n v="7.01"/>
    <s v="LARUCHE                         "/>
    <s v="VOIE COMMUNALE 4                "/>
    <s v="                                "/>
    <s v="FR"/>
    <s v="'21"/>
    <s v="'21320     "/>
    <s v="CREANCEY                        "/>
    <s v="MARSH ELVINE                    "/>
    <s v="12 RUE GAMBETTA                 "/>
    <s v="                                "/>
    <s v="FR"/>
    <s v="'57"/>
    <s v="'57000     "/>
    <s v="METZ"/>
  </r>
  <r>
    <x v="1"/>
    <x v="105"/>
    <n v="202606"/>
    <n v="51"/>
    <n v="1085442"/>
    <s v="'03814314  "/>
    <s v="'03814314  "/>
    <s v="COL"/>
    <s v="'5743814314752509"/>
    <n v="20260604"/>
    <s v="E20260604138114"/>
    <s v="J18"/>
    <n v="11.86"/>
    <s v="          "/>
    <n v="0"/>
    <s v="LARUCHE                         "/>
    <s v="VOIE COMMUNALE 4                "/>
    <s v="                                "/>
    <s v="FR"/>
    <s v="'21"/>
    <s v="'21320     "/>
    <s v="CREANCEY                        "/>
    <s v="MARSH ELVINE                    "/>
    <s v="12 RUE GAMBETTA                 "/>
    <s v="                                "/>
    <s v="FR"/>
    <s v="'57"/>
    <s v="'57000     "/>
    <s v="METZ"/>
  </r>
  <r>
    <x v="1"/>
    <x v="105"/>
    <n v="202606"/>
    <n v="51"/>
    <n v="1085442"/>
    <s v="'03814314  "/>
    <s v="'03814314  "/>
    <s v="CPC"/>
    <s v="'5743814314752509"/>
    <n v="20260604"/>
    <s v="E20260604138114"/>
    <s v="   "/>
    <n v="11.86"/>
    <s v="RS        "/>
    <n v="0"/>
    <s v="LARUCHE                         "/>
    <s v="VOIE COMMUNALE 4                "/>
    <s v="                                "/>
    <s v="FR"/>
    <s v="'21"/>
    <s v="'21320     "/>
    <s v="CREANCEY                        "/>
    <s v="MARSH ELVINE                    "/>
    <s v="12 RUE GAMBETTA                 "/>
    <s v="                                "/>
    <s v="FR"/>
    <s v="'57"/>
    <s v="'57000     "/>
    <s v="METZ"/>
  </r>
  <r>
    <x v="1"/>
    <x v="106"/>
    <n v="202606"/>
    <n v="51"/>
    <n v="1085442"/>
    <s v="'03814314  "/>
    <s v="'03814314  "/>
    <s v="ENV"/>
    <s v="'                "/>
    <n v="20260604"/>
    <s v="E20260604138116"/>
    <s v="J18"/>
    <n v="53.48"/>
    <s v="          "/>
    <n v="17.93"/>
    <s v="LARUCHE                         "/>
    <s v="VOIE COMMUNALE 4                "/>
    <s v="                                "/>
    <s v="FR"/>
    <s v="'21"/>
    <s v="'21320     "/>
    <s v="CREANCEY                        "/>
    <s v="PRITSCALOFF CHARLINE            "/>
    <s v="14 RUE BANNIER                  "/>
    <s v="                                "/>
    <s v="FR"/>
    <s v="'45"/>
    <s v="'45000     "/>
    <s v="ORLEANS"/>
  </r>
  <r>
    <x v="1"/>
    <x v="106"/>
    <n v="202606"/>
    <n v="51"/>
    <n v="1085442"/>
    <s v="'03814314  "/>
    <s v="'03814314  "/>
    <s v="COL"/>
    <s v="'4543814314752383"/>
    <n v="20260604"/>
    <s v="E20260604138116"/>
    <s v="J18"/>
    <n v="18.04"/>
    <s v="          "/>
    <n v="0"/>
    <s v="LARUCHE                         "/>
    <s v="VOIE COMMUNALE 4                "/>
    <s v="                                "/>
    <s v="FR"/>
    <s v="'21"/>
    <s v="'21320     "/>
    <s v="CREANCEY                        "/>
    <s v="PRITSCALOFF CHARLINE            "/>
    <s v="14 RUE BANNIER                  "/>
    <s v="                                "/>
    <s v="FR"/>
    <s v="'45"/>
    <s v="'45000     "/>
    <s v="ORLEANS"/>
  </r>
  <r>
    <x v="1"/>
    <x v="106"/>
    <n v="202606"/>
    <n v="51"/>
    <n v="1085442"/>
    <s v="'03814314  "/>
    <s v="'03814314  "/>
    <s v="CPC"/>
    <s v="'4543814314752383"/>
    <n v="20260604"/>
    <s v="E20260604138116"/>
    <s v="   "/>
    <n v="18.04"/>
    <s v="RS        "/>
    <n v="0"/>
    <s v="LARUCHE                         "/>
    <s v="VOIE COMMUNALE 4                "/>
    <s v="                                "/>
    <s v="FR"/>
    <s v="'21"/>
    <s v="'21320     "/>
    <s v="CREANCEY                        "/>
    <s v="PRITSCALOFF CHARLINE            "/>
    <s v="14 RUE BANNIER                  "/>
    <s v="                                "/>
    <s v="FR"/>
    <s v="'45"/>
    <s v="'45000     "/>
    <s v="ORLEANS"/>
  </r>
  <r>
    <x v="1"/>
    <x v="106"/>
    <n v="202606"/>
    <n v="51"/>
    <n v="1085442"/>
    <s v="'03814314  "/>
    <s v="'03814314  "/>
    <s v="COL"/>
    <s v="'4543814314752390"/>
    <n v="20260604"/>
    <s v="E20260604138116"/>
    <s v="J18"/>
    <n v="17.54"/>
    <s v="          "/>
    <n v="0"/>
    <s v="LARUCHE                         "/>
    <s v="VOIE COMMUNALE 4                "/>
    <s v="                                "/>
    <s v="FR"/>
    <s v="'21"/>
    <s v="'21320     "/>
    <s v="CREANCEY                        "/>
    <s v="PRITSCALOFF CHARLINE            "/>
    <s v="14 RUE BANNIER                  "/>
    <s v="                                "/>
    <s v="FR"/>
    <s v="'45"/>
    <s v="'45000     "/>
    <s v="ORLEANS"/>
  </r>
  <r>
    <x v="1"/>
    <x v="106"/>
    <n v="202606"/>
    <n v="51"/>
    <n v="1085442"/>
    <s v="'03814314  "/>
    <s v="'03814314  "/>
    <s v="CPC"/>
    <s v="'4543814314752390"/>
    <n v="20260604"/>
    <s v="E20260604138116"/>
    <s v="   "/>
    <n v="17.54"/>
    <s v="RS        "/>
    <n v="0"/>
    <s v="LARUCHE                         "/>
    <s v="VOIE COMMUNALE 4                "/>
    <s v="                                "/>
    <s v="FR"/>
    <s v="'21"/>
    <s v="'21320     "/>
    <s v="CREANCEY                        "/>
    <s v="PRITSCALOFF CHARLINE            "/>
    <s v="14 RUE BANNIER                  "/>
    <s v="                                "/>
    <s v="FR"/>
    <s v="'45"/>
    <s v="'45000     "/>
    <s v="ORLEANS"/>
  </r>
  <r>
    <x v="1"/>
    <x v="106"/>
    <n v="202606"/>
    <n v="51"/>
    <n v="1085442"/>
    <s v="'03814314  "/>
    <s v="'03814314  "/>
    <s v="CPC"/>
    <s v="'4543814314752390"/>
    <n v="20260604"/>
    <s v="E20260604138116"/>
    <s v="   "/>
    <n v="17.54"/>
    <s v="TMC       "/>
    <n v="1"/>
    <s v="LARUCHE                         "/>
    <s v="VOIE COMMUNALE 4                "/>
    <s v="                                "/>
    <s v="FR"/>
    <s v="'21"/>
    <s v="'21320     "/>
    <s v="CREANCEY                        "/>
    <s v="PRITSCALOFF CHARLINE            "/>
    <s v="14 RUE BANNIER                  "/>
    <s v="                                "/>
    <s v="FR"/>
    <s v="'45"/>
    <s v="'45000     "/>
    <s v="ORLEANS"/>
  </r>
  <r>
    <x v="1"/>
    <x v="106"/>
    <n v="202606"/>
    <n v="51"/>
    <n v="1085442"/>
    <s v="'03814314  "/>
    <s v="'03814314  "/>
    <s v="COL"/>
    <s v="'4543814314752405"/>
    <n v="20260604"/>
    <s v="E20260604138116"/>
    <s v="J18"/>
    <n v="17.899999999999999"/>
    <s v="          "/>
    <n v="0"/>
    <s v="LARUCHE                         "/>
    <s v="VOIE COMMUNALE 4                "/>
    <s v="                                "/>
    <s v="FR"/>
    <s v="'21"/>
    <s v="'21320     "/>
    <s v="CREANCEY                        "/>
    <s v="PRITSCALOFF CHARLINE            "/>
    <s v="14 RUE BANNIER                  "/>
    <s v="                                "/>
    <s v="FR"/>
    <s v="'45"/>
    <s v="'45000     "/>
    <s v="ORLEANS"/>
  </r>
  <r>
    <x v="1"/>
    <x v="106"/>
    <n v="202606"/>
    <n v="51"/>
    <n v="1085442"/>
    <s v="'03814314  "/>
    <s v="'03814314  "/>
    <s v="CPC"/>
    <s v="'4543814314752405"/>
    <n v="20260604"/>
    <s v="E20260604138116"/>
    <s v="   "/>
    <n v="17.899999999999999"/>
    <s v="RS        "/>
    <n v="0"/>
    <s v="LARUCHE                         "/>
    <s v="VOIE COMMUNALE 4                "/>
    <s v="                                "/>
    <s v="FR"/>
    <s v="'21"/>
    <s v="'21320     "/>
    <s v="CREANCEY                        "/>
    <s v="PRITSCALOFF CHARLINE            "/>
    <s v="14 RUE BANNIER                  "/>
    <s v="                                "/>
    <s v="FR"/>
    <s v="'45"/>
    <s v="'45000     "/>
    <s v="ORLEANS"/>
  </r>
  <r>
    <x v="1"/>
    <x v="106"/>
    <n v="202606"/>
    <n v="51"/>
    <n v="1085442"/>
    <s v="'03814314  "/>
    <s v="'03814314  "/>
    <s v="CPC"/>
    <s v="'4543814314752405"/>
    <n v="20260604"/>
    <s v="E20260604138116"/>
    <s v="   "/>
    <n v="17.899999999999999"/>
    <s v="TMC       "/>
    <n v="1"/>
    <s v="LARUCHE                         "/>
    <s v="VOIE COMMUNALE 4                "/>
    <s v="                                "/>
    <s v="FR"/>
    <s v="'21"/>
    <s v="'21320     "/>
    <s v="CREANCEY                        "/>
    <s v="PRITSCALOFF CHARLINE            "/>
    <s v="14 RUE BANNIER                  "/>
    <s v="                                "/>
    <s v="FR"/>
    <s v="'45"/>
    <s v="'45000     "/>
    <s v="ORLEANS"/>
  </r>
  <r>
    <x v="1"/>
    <x v="107"/>
    <n v="202606"/>
    <n v="51"/>
    <n v="1085442"/>
    <s v="'03814314  "/>
    <s v="'03814314  "/>
    <s v="ENV"/>
    <s v="'                "/>
    <n v="20260604"/>
    <s v="E20260604138117"/>
    <s v="J18"/>
    <n v="3.84"/>
    <s v="          "/>
    <n v="4.93"/>
    <s v="LARUCHE                         "/>
    <s v="VOIE COMMUNALE 4                "/>
    <s v="                                "/>
    <s v="FR"/>
    <s v="'21"/>
    <s v="'21320     "/>
    <s v="CREANCEY                        "/>
    <s v="QUESNE BANDZWOLEK JULIE         "/>
    <s v="11 AV. DE LA MER                "/>
    <s v="                                "/>
    <s v="FR"/>
    <s v="'14"/>
    <s v="'14150     "/>
    <s v="OUISTREHAM"/>
  </r>
  <r>
    <x v="1"/>
    <x v="107"/>
    <n v="202606"/>
    <n v="51"/>
    <n v="1085442"/>
    <s v="'03814314  "/>
    <s v="'03814314  "/>
    <s v="COL"/>
    <s v="'1443814314752528"/>
    <n v="20260604"/>
    <s v="E20260604138117"/>
    <s v="J18"/>
    <n v="3.84"/>
    <s v="          "/>
    <n v="0"/>
    <s v="LARUCHE                         "/>
    <s v="VOIE COMMUNALE 4                "/>
    <s v="                                "/>
    <s v="FR"/>
    <s v="'21"/>
    <s v="'21320     "/>
    <s v="CREANCEY                        "/>
    <s v="QUESNE BANDZWOLEK JULIE         "/>
    <s v="11 AV. DE LA MER                "/>
    <s v="                                "/>
    <s v="FR"/>
    <s v="'14"/>
    <s v="'14150     "/>
    <s v="OUISTREHAM"/>
  </r>
  <r>
    <x v="1"/>
    <x v="107"/>
    <n v="202606"/>
    <n v="51"/>
    <n v="1085442"/>
    <s v="'03814314  "/>
    <s v="'03814314  "/>
    <s v="CPC"/>
    <s v="'1443814314752528"/>
    <n v="20260604"/>
    <s v="E20260604138117"/>
    <s v="   "/>
    <n v="3.84"/>
    <s v="RS        "/>
    <n v="0"/>
    <s v="LARUCHE                         "/>
    <s v="VOIE COMMUNALE 4                "/>
    <s v="                                "/>
    <s v="FR"/>
    <s v="'21"/>
    <s v="'21320     "/>
    <s v="CREANCEY                        "/>
    <s v="QUESNE BANDZWOLEK JULIE         "/>
    <s v="11 AV. DE LA MER                "/>
    <s v="                                "/>
    <s v="FR"/>
    <s v="'14"/>
    <s v="'14150     "/>
    <s v="OUISTREHAM"/>
  </r>
  <r>
    <x v="1"/>
    <x v="108"/>
    <n v="202606"/>
    <n v="51"/>
    <n v="1085442"/>
    <s v="'03814314  "/>
    <s v="'03814314  "/>
    <s v="ENV"/>
    <s v="'                "/>
    <n v="20260604"/>
    <s v="E20260604138118"/>
    <s v="J18"/>
    <n v="1.2"/>
    <s v="          "/>
    <n v="4.41"/>
    <s v="LARUCHE                         "/>
    <s v="VOIE COMMUNALE 4                "/>
    <s v="                                "/>
    <s v="FR"/>
    <s v="'21"/>
    <s v="'21320     "/>
    <s v="CREANCEY                        "/>
    <s v="RETTERER JENNIFER               "/>
    <s v="14 RUE DU PETIT PRINCE          "/>
    <s v="                                "/>
    <s v="FR"/>
    <s v="'09"/>
    <s v="'09700     "/>
    <s v="SAVERDUN"/>
  </r>
  <r>
    <x v="1"/>
    <x v="108"/>
    <n v="202606"/>
    <n v="51"/>
    <n v="1085442"/>
    <s v="'03814314  "/>
    <s v="'03814314  "/>
    <s v="COL"/>
    <s v="'0943814314752593"/>
    <n v="20260604"/>
    <s v="E20260604138118"/>
    <s v="J18"/>
    <n v="1.2"/>
    <s v="          "/>
    <n v="0"/>
    <s v="LARUCHE                         "/>
    <s v="VOIE COMMUNALE 4                "/>
    <s v="                                "/>
    <s v="FR"/>
    <s v="'21"/>
    <s v="'21320     "/>
    <s v="CREANCEY                        "/>
    <s v="RETTERER JENNIFER               "/>
    <s v="14 RUE DU PETIT PRINCE          "/>
    <s v="                                "/>
    <s v="FR"/>
    <s v="'09"/>
    <s v="'09700     "/>
    <s v="SAVERDUN"/>
  </r>
  <r>
    <x v="1"/>
    <x v="108"/>
    <n v="202606"/>
    <n v="51"/>
    <n v="1085442"/>
    <s v="'03814314  "/>
    <s v="'03814314  "/>
    <s v="CPC"/>
    <s v="'0943814314752593"/>
    <n v="20260604"/>
    <s v="E20260604138118"/>
    <s v="   "/>
    <n v="1.2"/>
    <s v="RS        "/>
    <n v="0"/>
    <s v="LARUCHE                         "/>
    <s v="VOIE COMMUNALE 4                "/>
    <s v="                                "/>
    <s v="FR"/>
    <s v="'21"/>
    <s v="'21320     "/>
    <s v="CREANCEY                        "/>
    <s v="RETTERER JENNIFER               "/>
    <s v="14 RUE DU PETIT PRINCE          "/>
    <s v="                                "/>
    <s v="FR"/>
    <s v="'09"/>
    <s v="'09700     "/>
    <s v="SAVERDUN"/>
  </r>
  <r>
    <x v="1"/>
    <x v="109"/>
    <n v="202606"/>
    <n v="51"/>
    <n v="1085442"/>
    <s v="'03814314  "/>
    <s v="'03814314  "/>
    <s v="ENV"/>
    <s v="'                "/>
    <n v="20260604"/>
    <s v="E20260604138119"/>
    <s v="J18"/>
    <n v="18.37"/>
    <s v="          "/>
    <n v="8.83"/>
    <s v="LARUCHE                         "/>
    <s v="VOIE COMMUNALE 4                "/>
    <s v="                                "/>
    <s v="FR"/>
    <s v="'21"/>
    <s v="'21320     "/>
    <s v="CREANCEY                        "/>
    <s v="VOISIN GAELLE                   "/>
    <s v="93 RUE NOTRE DAME               "/>
    <s v="                                "/>
    <s v="FR"/>
    <s v="'33"/>
    <s v="'33000     "/>
    <s v="BORDEAUX"/>
  </r>
  <r>
    <x v="1"/>
    <x v="109"/>
    <n v="202606"/>
    <n v="51"/>
    <n v="1085442"/>
    <s v="'03814314  "/>
    <s v="'03814314  "/>
    <s v="COL"/>
    <s v="'3343814314752555"/>
    <n v="20260604"/>
    <s v="E20260604138119"/>
    <s v="J18"/>
    <n v="18.37"/>
    <s v="          "/>
    <n v="0"/>
    <s v="LARUCHE                         "/>
    <s v="VOIE COMMUNALE 4                "/>
    <s v="                                "/>
    <s v="FR"/>
    <s v="'21"/>
    <s v="'21320     "/>
    <s v="CREANCEY                        "/>
    <s v="VOISIN GAELLE                   "/>
    <s v="93 RUE NOTRE DAME               "/>
    <s v="                                "/>
    <s v="FR"/>
    <s v="'33"/>
    <s v="'33000     "/>
    <s v="BORDEAUX"/>
  </r>
  <r>
    <x v="1"/>
    <x v="109"/>
    <n v="202606"/>
    <n v="51"/>
    <n v="1085442"/>
    <s v="'03814314  "/>
    <s v="'03814314  "/>
    <s v="CPC"/>
    <s v="'3343814314752555"/>
    <n v="20260604"/>
    <s v="E20260604138119"/>
    <s v="   "/>
    <n v="18.37"/>
    <s v="RS        "/>
    <n v="0"/>
    <s v="LARUCHE                         "/>
    <s v="VOIE COMMUNALE 4                "/>
    <s v="                                "/>
    <s v="FR"/>
    <s v="'21"/>
    <s v="'21320     "/>
    <s v="CREANCEY                        "/>
    <s v="VOISIN GAELLE                   "/>
    <s v="93 RUE NOTRE DAME               "/>
    <s v="                                "/>
    <s v="FR"/>
    <s v="'33"/>
    <s v="'33000     "/>
    <s v="BORDEAUX"/>
  </r>
  <r>
    <x v="1"/>
    <x v="110"/>
    <n v="202606"/>
    <n v="51"/>
    <n v="1085442"/>
    <s v="'03814314  "/>
    <s v="'03814314  "/>
    <s v="ENV"/>
    <s v="'                "/>
    <n v="20260604"/>
    <s v="E20260604138120"/>
    <s v="J18"/>
    <n v="2.9"/>
    <s v="          "/>
    <n v="4.67"/>
    <s v="LARUCHE                         "/>
    <s v="VOIE COMMUNALE 4                "/>
    <s v="                                "/>
    <s v="FR"/>
    <s v="'21"/>
    <s v="'21320     "/>
    <s v="CREANCEY                        "/>
    <s v="YANN BEDERIC                    "/>
    <s v="28,RUE PEROLIERE                "/>
    <s v="                                "/>
    <s v="FR"/>
    <s v="'05"/>
    <s v="'05000     "/>
    <s v="GAP"/>
  </r>
  <r>
    <x v="1"/>
    <x v="110"/>
    <n v="202606"/>
    <n v="51"/>
    <n v="1085442"/>
    <s v="'03814314  "/>
    <s v="'03814314  "/>
    <s v="COL"/>
    <s v="'0543814314752536"/>
    <n v="20260604"/>
    <s v="E20260604138120"/>
    <s v="J18"/>
    <n v="2.9"/>
    <s v="          "/>
    <n v="0"/>
    <s v="LARUCHE                         "/>
    <s v="VOIE COMMUNALE 4                "/>
    <s v="                                "/>
    <s v="FR"/>
    <s v="'21"/>
    <s v="'21320     "/>
    <s v="CREANCEY                        "/>
    <s v="YANN BEDERIC                    "/>
    <s v="28,RUE PEROLIERE                "/>
    <s v="                                "/>
    <s v="FR"/>
    <s v="'05"/>
    <s v="'05000     "/>
    <s v="GAP"/>
  </r>
  <r>
    <x v="1"/>
    <x v="110"/>
    <n v="202606"/>
    <n v="51"/>
    <n v="1085442"/>
    <s v="'03814314  "/>
    <s v="'03814314  "/>
    <s v="CPC"/>
    <s v="'0543814314752536"/>
    <n v="20260604"/>
    <s v="E20260604138120"/>
    <s v="   "/>
    <n v="2.9"/>
    <s v="RS        "/>
    <n v="0"/>
    <s v="LARUCHE                         "/>
    <s v="VOIE COMMUNALE 4                "/>
    <s v="                                "/>
    <s v="FR"/>
    <s v="'21"/>
    <s v="'21320     "/>
    <s v="CREANCEY                        "/>
    <s v="YANN BEDERIC                    "/>
    <s v="28,RUE PEROLIERE                "/>
    <s v="                                "/>
    <s v="FR"/>
    <s v="'05"/>
    <s v="'05000     "/>
    <s v="GAP"/>
  </r>
  <r>
    <x v="1"/>
    <x v="111"/>
    <n v="202606"/>
    <n v="51"/>
    <n v="1085442"/>
    <s v="'03814314  "/>
    <s v="'03814314  "/>
    <s v="ENV"/>
    <s v="'                "/>
    <n v="20260604"/>
    <s v="E20260604138121"/>
    <s v="J18"/>
    <n v="44.09"/>
    <s v="          "/>
    <n v="15.59"/>
    <s v="LARUCHE                         "/>
    <s v="VOIE COMMUNALE 4                "/>
    <s v="                                "/>
    <s v="FR"/>
    <s v="'21"/>
    <s v="'21320     "/>
    <s v="CREANCEY                        "/>
    <s v="YON CLEMENCE                    "/>
    <s v="12 PLACE PHILIPPE LEBON         "/>
    <s v="                                "/>
    <s v="FR"/>
    <s v="'59"/>
    <s v="'59000     "/>
    <s v="LILLE"/>
  </r>
  <r>
    <x v="1"/>
    <x v="111"/>
    <n v="202606"/>
    <n v="51"/>
    <n v="1085442"/>
    <s v="'03814314  "/>
    <s v="'03814314  "/>
    <s v="COL"/>
    <s v="'5943814314752411"/>
    <n v="20260604"/>
    <s v="E20260604138121"/>
    <s v="J18"/>
    <n v="18.2"/>
    <s v="          "/>
    <n v="0"/>
    <s v="LARUCHE                         "/>
    <s v="VOIE COMMUNALE 4                "/>
    <s v="                                "/>
    <s v="FR"/>
    <s v="'21"/>
    <s v="'21320     "/>
    <s v="CREANCEY                        "/>
    <s v="YON CLEMENCE                    "/>
    <s v="12 PLACE PHILIPPE LEBON         "/>
    <s v="                                "/>
    <s v="FR"/>
    <s v="'59"/>
    <s v="'59000     "/>
    <s v="LILLE"/>
  </r>
  <r>
    <x v="1"/>
    <x v="111"/>
    <n v="202606"/>
    <n v="51"/>
    <n v="1085442"/>
    <s v="'03814314  "/>
    <s v="'03814314  "/>
    <s v="CPC"/>
    <s v="'5943814314752411"/>
    <n v="20260604"/>
    <s v="E20260604138121"/>
    <s v="   "/>
    <n v="18.2"/>
    <s v="RS        "/>
    <n v="0"/>
    <s v="LARUCHE                         "/>
    <s v="VOIE COMMUNALE 4                "/>
    <s v="                                "/>
    <s v="FR"/>
    <s v="'21"/>
    <s v="'21320     "/>
    <s v="CREANCEY                        "/>
    <s v="YON CLEMENCE                    "/>
    <s v="12 PLACE PHILIPPE LEBON         "/>
    <s v="                                "/>
    <s v="FR"/>
    <s v="'59"/>
    <s v="'59000     "/>
    <s v="LILLE"/>
  </r>
  <r>
    <x v="1"/>
    <x v="111"/>
    <n v="202606"/>
    <n v="51"/>
    <n v="1085442"/>
    <s v="'03814314  "/>
    <s v="'03814314  "/>
    <s v="COL"/>
    <s v="'5943814314752428"/>
    <n v="20260604"/>
    <s v="E20260604138121"/>
    <s v="J18"/>
    <n v="8.02"/>
    <s v="          "/>
    <n v="0"/>
    <s v="LARUCHE                         "/>
    <s v="VOIE COMMUNALE 4                "/>
    <s v="                                "/>
    <s v="FR"/>
    <s v="'21"/>
    <s v="'21320     "/>
    <s v="CREANCEY                        "/>
    <s v="YON CLEMENCE                    "/>
    <s v="12 PLACE PHILIPPE LEBON         "/>
    <s v="                                "/>
    <s v="FR"/>
    <s v="'59"/>
    <s v="'59000     "/>
    <s v="LILLE"/>
  </r>
  <r>
    <x v="1"/>
    <x v="111"/>
    <n v="202606"/>
    <n v="51"/>
    <n v="1085442"/>
    <s v="'03814314  "/>
    <s v="'03814314  "/>
    <s v="CPC"/>
    <s v="'5943814314752428"/>
    <n v="20260604"/>
    <s v="E20260604138121"/>
    <s v="   "/>
    <n v="8.02"/>
    <s v="RS        "/>
    <n v="0"/>
    <s v="LARUCHE                         "/>
    <s v="VOIE COMMUNALE 4                "/>
    <s v="                                "/>
    <s v="FR"/>
    <s v="'21"/>
    <s v="'21320     "/>
    <s v="CREANCEY                        "/>
    <s v="YON CLEMENCE                    "/>
    <s v="12 PLACE PHILIPPE LEBON         "/>
    <s v="                                "/>
    <s v="FR"/>
    <s v="'59"/>
    <s v="'59000     "/>
    <s v="LILLE"/>
  </r>
  <r>
    <x v="1"/>
    <x v="111"/>
    <n v="202606"/>
    <n v="51"/>
    <n v="1085442"/>
    <s v="'03814314  "/>
    <s v="'03814314  "/>
    <s v="CPC"/>
    <s v="'5943814314752428"/>
    <n v="20260604"/>
    <s v="E20260604138121"/>
    <s v="   "/>
    <n v="8.02"/>
    <s v="TMC       "/>
    <n v="1"/>
    <s v="LARUCHE                         "/>
    <s v="VOIE COMMUNALE 4                "/>
    <s v="                                "/>
    <s v="FR"/>
    <s v="'21"/>
    <s v="'21320     "/>
    <s v="CREANCEY                        "/>
    <s v="YON CLEMENCE                    "/>
    <s v="12 PLACE PHILIPPE LEBON         "/>
    <s v="                                "/>
    <s v="FR"/>
    <s v="'59"/>
    <s v="'59000     "/>
    <s v="LILLE"/>
  </r>
  <r>
    <x v="1"/>
    <x v="111"/>
    <n v="202606"/>
    <n v="51"/>
    <n v="1085442"/>
    <s v="'03814314  "/>
    <s v="'03814314  "/>
    <s v="COL"/>
    <s v="'5943814314752434"/>
    <n v="20260604"/>
    <s v="E20260604138121"/>
    <s v="J18"/>
    <n v="17.87"/>
    <s v="          "/>
    <n v="0"/>
    <s v="LARUCHE                         "/>
    <s v="VOIE COMMUNALE 4                "/>
    <s v="                                "/>
    <s v="FR"/>
    <s v="'21"/>
    <s v="'21320     "/>
    <s v="CREANCEY                        "/>
    <s v="YON CLEMENCE                    "/>
    <s v="12 PLACE PHILIPPE LEBON         "/>
    <s v="                                "/>
    <s v="FR"/>
    <s v="'59"/>
    <s v="'59000     "/>
    <s v="LILLE"/>
  </r>
  <r>
    <x v="1"/>
    <x v="111"/>
    <n v="202606"/>
    <n v="51"/>
    <n v="1085442"/>
    <s v="'03814314  "/>
    <s v="'03814314  "/>
    <s v="CPC"/>
    <s v="'5943814314752434"/>
    <n v="20260604"/>
    <s v="E20260604138121"/>
    <s v="   "/>
    <n v="17.87"/>
    <s v="RS        "/>
    <n v="0"/>
    <s v="LARUCHE                         "/>
    <s v="VOIE COMMUNALE 4                "/>
    <s v="                                "/>
    <s v="FR"/>
    <s v="'21"/>
    <s v="'21320     "/>
    <s v="CREANCEY                        "/>
    <s v="YON CLEMENCE                    "/>
    <s v="12 PLACE PHILIPPE LEBON         "/>
    <s v="                                "/>
    <s v="FR"/>
    <s v="'59"/>
    <s v="'59000     "/>
    <s v="LILLE"/>
  </r>
  <r>
    <x v="1"/>
    <x v="111"/>
    <n v="202606"/>
    <n v="51"/>
    <n v="1085442"/>
    <s v="'03814314  "/>
    <s v="'03814314  "/>
    <s v="CPC"/>
    <s v="'5943814314752434"/>
    <n v="20260604"/>
    <s v="E20260604138121"/>
    <s v="   "/>
    <n v="17.87"/>
    <s v="TMC       "/>
    <n v="1"/>
    <s v="LARUCHE                         "/>
    <s v="VOIE COMMUNALE 4                "/>
    <s v="                                "/>
    <s v="FR"/>
    <s v="'21"/>
    <s v="'21320     "/>
    <s v="CREANCEY                        "/>
    <s v="YON CLEMENCE                    "/>
    <s v="12 PLACE PHILIPPE LEBON         "/>
    <s v="                                "/>
    <s v="FR"/>
    <s v="'59"/>
    <s v="'59000     "/>
    <s v="LILLE"/>
  </r>
  <r>
    <x v="1"/>
    <x v="112"/>
    <n v="202606"/>
    <n v="51"/>
    <n v="1085442"/>
    <s v="'03814314  "/>
    <s v="'03814314  "/>
    <s v="ENV"/>
    <s v="'                "/>
    <n v="20260604"/>
    <s v="E20260604234771"/>
    <s v="J18"/>
    <n v="27.7"/>
    <s v="          "/>
    <n v="11.17"/>
    <s v="LARUCHE                         "/>
    <s v="VOIE COMMUNALE 4                "/>
    <s v="                                "/>
    <s v="FR"/>
    <s v="'21"/>
    <s v="'21320     "/>
    <s v="CREANCEY                        "/>
    <s v="POLI JACQUES ANTOINE            "/>
    <s v="43 RUE CARDINAL FESCH           "/>
    <s v="                                "/>
    <s v="FR"/>
    <s v="'20"/>
    <s v="'20000     "/>
    <s v="AJACCIO"/>
  </r>
  <r>
    <x v="1"/>
    <x v="112"/>
    <n v="202606"/>
    <n v="51"/>
    <n v="1085442"/>
    <s v="'03814314  "/>
    <s v="'03814314  "/>
    <s v="COL"/>
    <s v="'2043814314752478"/>
    <n v="20260604"/>
    <s v="E20260604234771"/>
    <s v="J18"/>
    <n v="15.9"/>
    <s v="          "/>
    <n v="0"/>
    <s v="LARUCHE                         "/>
    <s v="VOIE COMMUNALE 4                "/>
    <s v="                                "/>
    <s v="FR"/>
    <s v="'21"/>
    <s v="'21320     "/>
    <s v="CREANCEY                        "/>
    <s v="POLI JACQUES ANTOINE            "/>
    <s v="43 RUE CARDINAL FESCH           "/>
    <s v="                                "/>
    <s v="FR"/>
    <s v="'20"/>
    <s v="'20000     "/>
    <s v="AJACCIO"/>
  </r>
  <r>
    <x v="1"/>
    <x v="112"/>
    <n v="202606"/>
    <n v="51"/>
    <n v="1085442"/>
    <s v="'03814314  "/>
    <s v="'03814314  "/>
    <s v="CPC"/>
    <s v="'2043814314752478"/>
    <n v="20260604"/>
    <s v="E20260604234771"/>
    <s v="   "/>
    <n v="15.9"/>
    <s v="RS        "/>
    <n v="0"/>
    <s v="LARUCHE                         "/>
    <s v="VOIE COMMUNALE 4                "/>
    <s v="                                "/>
    <s v="FR"/>
    <s v="'21"/>
    <s v="'21320     "/>
    <s v="CREANCEY                        "/>
    <s v="POLI JACQUES ANTOINE            "/>
    <s v="43 RUE CARDINAL FESCH           "/>
    <s v="                                "/>
    <s v="FR"/>
    <s v="'20"/>
    <s v="'20000     "/>
    <s v="AJACCIO"/>
  </r>
  <r>
    <x v="1"/>
    <x v="112"/>
    <n v="202606"/>
    <n v="51"/>
    <n v="1085442"/>
    <s v="'03814314  "/>
    <s v="'03814314  "/>
    <s v="COL"/>
    <s v="'2043814314752484"/>
    <n v="20260604"/>
    <s v="E20260604234771"/>
    <s v="J18"/>
    <n v="11.8"/>
    <s v="          "/>
    <n v="0"/>
    <s v="LARUCHE                         "/>
    <s v="VOIE COMMUNALE 4                "/>
    <s v="                                "/>
    <s v="FR"/>
    <s v="'21"/>
    <s v="'21320     "/>
    <s v="CREANCEY                        "/>
    <s v="POLI JACQUES ANTOINE            "/>
    <s v="43 RUE CARDINAL FESCH           "/>
    <s v="                                "/>
    <s v="FR"/>
    <s v="'20"/>
    <s v="'20000     "/>
    <s v="AJACCIO"/>
  </r>
  <r>
    <x v="1"/>
    <x v="112"/>
    <n v="202606"/>
    <n v="51"/>
    <n v="1085442"/>
    <s v="'03814314  "/>
    <s v="'03814314  "/>
    <s v="CPC"/>
    <s v="'2043814314752484"/>
    <n v="20260604"/>
    <s v="E20260604234771"/>
    <s v="   "/>
    <n v="11.8"/>
    <s v="RS        "/>
    <n v="0"/>
    <s v="LARUCHE                         "/>
    <s v="VOIE COMMUNALE 4                "/>
    <s v="                                "/>
    <s v="FR"/>
    <s v="'21"/>
    <s v="'21320     "/>
    <s v="CREANCEY                        "/>
    <s v="POLI JACQUES ANTOINE            "/>
    <s v="43 RUE CARDINAL FESCH           "/>
    <s v="                                "/>
    <s v="FR"/>
    <s v="'20"/>
    <s v="'20000     "/>
    <s v="AJACCIO"/>
  </r>
  <r>
    <x v="1"/>
    <x v="112"/>
    <n v="202606"/>
    <n v="51"/>
    <n v="1085442"/>
    <s v="'03814314  "/>
    <s v="'03814314  "/>
    <s v="CPC"/>
    <s v="'2043814314752484"/>
    <n v="20260604"/>
    <s v="E20260604234771"/>
    <s v="   "/>
    <n v="11.8"/>
    <s v="TMC       "/>
    <n v="1"/>
    <s v="LARUCHE                         "/>
    <s v="VOIE COMMUNALE 4                "/>
    <s v="                                "/>
    <s v="FR"/>
    <s v="'21"/>
    <s v="'21320     "/>
    <s v="CREANCEY                        "/>
    <s v="POLI JACQUES ANTOINE            "/>
    <s v="43 RUE CARDINAL FESCH           "/>
    <s v="                                "/>
    <s v="FR"/>
    <s v="'20"/>
    <s v="'20000     "/>
    <s v="AJACCIO"/>
  </r>
  <r>
    <x v="1"/>
    <x v="113"/>
    <n v="202606"/>
    <n v="51"/>
    <n v="1085442"/>
    <s v="'03814314  "/>
    <s v="'03814314  "/>
    <s v="ENV"/>
    <s v="'                "/>
    <n v="20260605"/>
    <s v="E20260605293901"/>
    <s v="J18"/>
    <n v="16.399999999999999"/>
    <s v="          "/>
    <n v="8.31"/>
    <s v="FEDEX EXPRESS                   "/>
    <s v="2 RUE JOSEPH CUGNOT             "/>
    <s v="                                "/>
    <s v="FR"/>
    <s v="'71"/>
    <s v="'71380     "/>
    <s v="ST MARCEL                       "/>
    <s v="    LA RUCHE LOGISTIQUE         "/>
    <s v="VOIE COMMUNALE 4                "/>
    <s v="                                "/>
    <s v="FR"/>
    <s v="'21"/>
    <s v="'21320     "/>
    <s v="CREANCEY"/>
  </r>
  <r>
    <x v="1"/>
    <x v="113"/>
    <n v="202606"/>
    <n v="51"/>
    <n v="1085442"/>
    <s v="'03814314  "/>
    <s v="'03814314  "/>
    <s v="COL"/>
    <s v="'2183814314003068"/>
    <n v="20260605"/>
    <s v="E20260605293901"/>
    <s v="J18"/>
    <n v="5.3"/>
    <s v="          "/>
    <n v="0"/>
    <s v="FEDEX EXPRESS                   "/>
    <s v="2 RUE JOSEPH CUGNOT             "/>
    <s v="                                "/>
    <s v="FR"/>
    <s v="'71"/>
    <s v="'71380     "/>
    <s v="ST MARCEL                       "/>
    <s v="    LA RUCHE LOGISTIQUE         "/>
    <s v="VOIE COMMUNALE 4                "/>
    <s v="                                "/>
    <s v="FR"/>
    <s v="'21"/>
    <s v="'21320     "/>
    <s v="CREANCEY"/>
  </r>
  <r>
    <x v="1"/>
    <x v="113"/>
    <n v="202606"/>
    <n v="51"/>
    <n v="1085442"/>
    <s v="'03814314  "/>
    <s v="'03814314  "/>
    <s v="CPC"/>
    <s v="'2183814314003068"/>
    <n v="20260605"/>
    <s v="E20260605293901"/>
    <s v="   "/>
    <n v="5.3"/>
    <s v="RS        "/>
    <n v="0"/>
    <s v="FEDEX EXPRESS                   "/>
    <s v="2 RUE JOSEPH CUGNOT             "/>
    <s v="                                "/>
    <s v="FR"/>
    <s v="'71"/>
    <s v="'71380     "/>
    <s v="ST MARCEL                       "/>
    <s v="    LA RUCHE LOGISTIQUE         "/>
    <s v="VOIE COMMUNALE 4                "/>
    <s v="                                "/>
    <s v="FR"/>
    <s v="'21"/>
    <s v="'21320     "/>
    <s v="CREANCEY"/>
  </r>
  <r>
    <x v="1"/>
    <x v="113"/>
    <n v="202606"/>
    <n v="51"/>
    <n v="1085442"/>
    <s v="'03814314  "/>
    <s v="'03814314  "/>
    <s v="COL"/>
    <s v="'2183814314003074"/>
    <n v="20260605"/>
    <s v="E20260605293901"/>
    <s v="J18"/>
    <n v="5.3"/>
    <s v="          "/>
    <n v="0"/>
    <s v="FEDEX EXPRESS                   "/>
    <s v="2 RUE JOSEPH CUGNOT             "/>
    <s v="                                "/>
    <s v="FR"/>
    <s v="'71"/>
    <s v="'71380     "/>
    <s v="ST MARCEL                       "/>
    <s v="    LA RUCHE LOGISTIQUE         "/>
    <s v="VOIE COMMUNALE 4                "/>
    <s v="                                "/>
    <s v="FR"/>
    <s v="'21"/>
    <s v="'21320     "/>
    <s v="CREANCEY"/>
  </r>
  <r>
    <x v="1"/>
    <x v="113"/>
    <n v="202606"/>
    <n v="51"/>
    <n v="1085442"/>
    <s v="'03814314  "/>
    <s v="'03814314  "/>
    <s v="CPC"/>
    <s v="'2183814314003074"/>
    <n v="20260605"/>
    <s v="E20260605293901"/>
    <s v="   "/>
    <n v="5.3"/>
    <s v="RS        "/>
    <n v="0"/>
    <s v="FEDEX EXPRESS                   "/>
    <s v="2 RUE JOSEPH CUGNOT             "/>
    <s v="                                "/>
    <s v="FR"/>
    <s v="'71"/>
    <s v="'71380     "/>
    <s v="ST MARCEL                       "/>
    <s v="    LA RUCHE LOGISTIQUE         "/>
    <s v="VOIE COMMUNALE 4                "/>
    <s v="                                "/>
    <s v="FR"/>
    <s v="'21"/>
    <s v="'21320     "/>
    <s v="CREANCEY"/>
  </r>
  <r>
    <x v="1"/>
    <x v="113"/>
    <n v="202606"/>
    <n v="51"/>
    <n v="1085442"/>
    <s v="'03814314  "/>
    <s v="'03814314  "/>
    <s v="CPC"/>
    <s v="'2183814314003074"/>
    <n v="20260605"/>
    <s v="E20260605293901"/>
    <s v="   "/>
    <n v="5.3"/>
    <s v="TMC       "/>
    <n v="1"/>
    <s v="FEDEX EXPRESS                   "/>
    <s v="2 RUE JOSEPH CUGNOT             "/>
    <s v="                                "/>
    <s v="FR"/>
    <s v="'71"/>
    <s v="'71380     "/>
    <s v="ST MARCEL                       "/>
    <s v="    LA RUCHE LOGISTIQUE         "/>
    <s v="VOIE COMMUNALE 4                "/>
    <s v="                                "/>
    <s v="FR"/>
    <s v="'21"/>
    <s v="'21320     "/>
    <s v="CREANCEY"/>
  </r>
  <r>
    <x v="1"/>
    <x v="113"/>
    <n v="202606"/>
    <n v="51"/>
    <n v="1085442"/>
    <s v="'03814314  "/>
    <s v="'03814314  "/>
    <s v="COL"/>
    <s v="'2183814314003085"/>
    <n v="20260605"/>
    <s v="E20260605293901"/>
    <s v="J18"/>
    <n v="4.7"/>
    <s v="          "/>
    <n v="0"/>
    <s v="FEDEX EXPRESS                   "/>
    <s v="2 RUE JOSEPH CUGNOT             "/>
    <s v="                                "/>
    <s v="FR"/>
    <s v="'71"/>
    <s v="'71380     "/>
    <s v="ST MARCEL                       "/>
    <s v="    LA RUCHE LOGISTIQUE         "/>
    <s v="VOIE COMMUNALE 4                "/>
    <s v="                                "/>
    <s v="FR"/>
    <s v="'21"/>
    <s v="'21320     "/>
    <s v="CREANCEY"/>
  </r>
  <r>
    <x v="1"/>
    <x v="113"/>
    <n v="202606"/>
    <n v="51"/>
    <n v="1085442"/>
    <s v="'03814314  "/>
    <s v="'03814314  "/>
    <s v="CPC"/>
    <s v="'2183814314003085"/>
    <n v="20260605"/>
    <s v="E20260605293901"/>
    <s v="   "/>
    <n v="4.7"/>
    <s v="RS        "/>
    <n v="0"/>
    <s v="FEDEX EXPRESS                   "/>
    <s v="2 RUE JOSEPH CUGNOT             "/>
    <s v="                                "/>
    <s v="FR"/>
    <s v="'71"/>
    <s v="'71380     "/>
    <s v="ST MARCEL                       "/>
    <s v="    LA RUCHE LOGISTIQUE         "/>
    <s v="VOIE COMMUNALE 4                "/>
    <s v="                                "/>
    <s v="FR"/>
    <s v="'21"/>
    <s v="'21320     "/>
    <s v="CREANCEY"/>
  </r>
  <r>
    <x v="1"/>
    <x v="113"/>
    <n v="202606"/>
    <n v="51"/>
    <n v="1085442"/>
    <s v="'03814314  "/>
    <s v="'03814314  "/>
    <s v="CPC"/>
    <s v="'2183814314003085"/>
    <n v="20260605"/>
    <s v="E20260605293901"/>
    <s v="   "/>
    <n v="4.7"/>
    <s v="TMC       "/>
    <n v="1"/>
    <s v="FEDEX EXPRESS                   "/>
    <s v="2 RUE JOSEPH CUGNOT             "/>
    <s v="                                "/>
    <s v="FR"/>
    <s v="'71"/>
    <s v="'71380     "/>
    <s v="ST MARCEL                       "/>
    <s v="    LA RUCHE LOGISTIQUE         "/>
    <s v="VOIE COMMUNALE 4                "/>
    <s v="                                "/>
    <s v="FR"/>
    <s v="'21"/>
    <s v="'21320     "/>
    <s v="CREANCEY"/>
  </r>
  <r>
    <x v="1"/>
    <x v="113"/>
    <n v="202606"/>
    <n v="51"/>
    <n v="1085442"/>
    <s v="'03814314  "/>
    <s v="'03814314  "/>
    <s v="COL"/>
    <s v="'2183814314003097"/>
    <n v="20260605"/>
    <s v="E20260605293901"/>
    <s v="J18"/>
    <n v="1.1000000000000001"/>
    <s v="          "/>
    <n v="0"/>
    <s v="FEDEX EXPRESS                   "/>
    <s v="2 RUE JOSEPH CUGNOT             "/>
    <s v="                                "/>
    <s v="FR"/>
    <s v="'71"/>
    <s v="'71380     "/>
    <s v="ST MARCEL                       "/>
    <s v="    LA RUCHE LOGISTIQUE         "/>
    <s v="VOIE COMMUNALE 4                "/>
    <s v="                                "/>
    <s v="FR"/>
    <s v="'21"/>
    <s v="'21320     "/>
    <s v="CREANCEY"/>
  </r>
  <r>
    <x v="1"/>
    <x v="113"/>
    <n v="202606"/>
    <n v="51"/>
    <n v="1085442"/>
    <s v="'03814314  "/>
    <s v="'03814314  "/>
    <s v="CPC"/>
    <s v="'2183814314003097"/>
    <n v="20260605"/>
    <s v="E20260605293901"/>
    <s v="   "/>
    <n v="1.1000000000000001"/>
    <s v="RS        "/>
    <n v="0"/>
    <s v="FEDEX EXPRESS                   "/>
    <s v="2 RUE JOSEPH CUGNOT             "/>
    <s v="                                "/>
    <s v="FR"/>
    <s v="'71"/>
    <s v="'71380     "/>
    <s v="ST MARCEL                       "/>
    <s v="    LA RUCHE LOGISTIQUE         "/>
    <s v="VOIE COMMUNALE 4                "/>
    <s v="                                "/>
    <s v="FR"/>
    <s v="'21"/>
    <s v="'21320     "/>
    <s v="CREANCEY"/>
  </r>
  <r>
    <x v="1"/>
    <x v="113"/>
    <n v="202606"/>
    <n v="51"/>
    <n v="1085442"/>
    <s v="'03814314  "/>
    <s v="'03814314  "/>
    <s v="CPC"/>
    <s v="'2183814314003097"/>
    <n v="20260605"/>
    <s v="E20260605293901"/>
    <s v="   "/>
    <n v="1.1000000000000001"/>
    <s v="TMC       "/>
    <n v="1"/>
    <s v="FEDEX EXPRESS                   "/>
    <s v="2 RUE JOSEPH CUGNOT             "/>
    <s v="                                "/>
    <s v="FR"/>
    <s v="'71"/>
    <s v="'71380     "/>
    <s v="ST MARCEL                       "/>
    <s v="    LA RUCHE LOGISTIQUE         "/>
    <s v="VOIE COMMUNALE 4                "/>
    <s v="                                "/>
    <s v="FR"/>
    <s v="'21"/>
    <s v="'21320     "/>
    <s v="CREANCEY"/>
  </r>
  <r>
    <x v="1"/>
    <x v="114"/>
    <n v="202606"/>
    <n v="51"/>
    <n v="1085442"/>
    <s v="'03814314  "/>
    <s v="'03814314  "/>
    <s v="ENV"/>
    <s v="'                "/>
    <n v="20260605"/>
    <s v="E20260605293902"/>
    <s v="J18"/>
    <n v="0.3"/>
    <s v="          "/>
    <n v="4.1500000000000004"/>
    <s v="FEDEX EXPRESS                   "/>
    <s v="2 RUE JOSPEH CUGNOT             "/>
    <s v="                                "/>
    <s v="FR"/>
    <s v="'71"/>
    <s v="'71380     "/>
    <s v="ST MARCEL                       "/>
    <s v="    LA RUCHE LOGISTIQUE         "/>
    <s v="VOIE COMMUNALE 4                "/>
    <s v="                                "/>
    <s v="FR"/>
    <s v="'21"/>
    <s v="'21320     "/>
    <s v="CREANCEY"/>
  </r>
  <r>
    <x v="1"/>
    <x v="114"/>
    <n v="202606"/>
    <n v="51"/>
    <n v="1085442"/>
    <s v="'03814314  "/>
    <s v="'03814314  "/>
    <s v="COL"/>
    <s v="'2183814314003039"/>
    <n v="20260605"/>
    <s v="E20260605293902"/>
    <s v="J18"/>
    <n v="0.1"/>
    <s v="          "/>
    <n v="0"/>
    <s v="FEDEX EXPRESS                   "/>
    <s v="2 RUE JOSPEH CUGNOT             "/>
    <s v="                                "/>
    <s v="FR"/>
    <s v="'71"/>
    <s v="'71380     "/>
    <s v="ST MARCEL                       "/>
    <s v="    LA RUCHE LOGISTIQUE         "/>
    <s v="VOIE COMMUNALE 4                "/>
    <s v="                                "/>
    <s v="FR"/>
    <s v="'21"/>
    <s v="'21320     "/>
    <s v="CREANCEY"/>
  </r>
  <r>
    <x v="1"/>
    <x v="114"/>
    <n v="202606"/>
    <n v="51"/>
    <n v="1085442"/>
    <s v="'03814314  "/>
    <s v="'03814314  "/>
    <s v="CPC"/>
    <s v="'2183814314003039"/>
    <n v="20260605"/>
    <s v="E20260605293902"/>
    <s v="   "/>
    <n v="0.1"/>
    <s v="RS        "/>
    <n v="0"/>
    <s v="FEDEX EXPRESS                   "/>
    <s v="2 RUE JOSPEH CUGNOT             "/>
    <s v="                                "/>
    <s v="FR"/>
    <s v="'71"/>
    <s v="'71380     "/>
    <s v="ST MARCEL                       "/>
    <s v="    LA RUCHE LOGISTIQUE         "/>
    <s v="VOIE COMMUNALE 4                "/>
    <s v="                                "/>
    <s v="FR"/>
    <s v="'21"/>
    <s v="'21320     "/>
    <s v="CREANCEY"/>
  </r>
  <r>
    <x v="1"/>
    <x v="114"/>
    <n v="202606"/>
    <n v="51"/>
    <n v="1085442"/>
    <s v="'03814314  "/>
    <s v="'03814314  "/>
    <s v="COL"/>
    <s v="'2183814314003045"/>
    <n v="20260605"/>
    <s v="E20260605293902"/>
    <s v="J18"/>
    <n v="0.1"/>
    <s v="          "/>
    <n v="0"/>
    <s v="FEDEX EXPRESS                   "/>
    <s v="2 RUE JOSPEH CUGNOT             "/>
    <s v="                                "/>
    <s v="FR"/>
    <s v="'71"/>
    <s v="'71380     "/>
    <s v="ST MARCEL                       "/>
    <s v="    LA RUCHE LOGISTIQUE         "/>
    <s v="VOIE COMMUNALE 4                "/>
    <s v="                                "/>
    <s v="FR"/>
    <s v="'21"/>
    <s v="'21320     "/>
    <s v="CREANCEY"/>
  </r>
  <r>
    <x v="1"/>
    <x v="114"/>
    <n v="202606"/>
    <n v="51"/>
    <n v="1085442"/>
    <s v="'03814314  "/>
    <s v="'03814314  "/>
    <s v="CPC"/>
    <s v="'2183814314003045"/>
    <n v="20260605"/>
    <s v="E20260605293902"/>
    <s v="   "/>
    <n v="0.1"/>
    <s v="RS        "/>
    <n v="0"/>
    <s v="FEDEX EXPRESS                   "/>
    <s v="2 RUE JOSPEH CUGNOT             "/>
    <s v="                                "/>
    <s v="FR"/>
    <s v="'71"/>
    <s v="'71380     "/>
    <s v="ST MARCEL                       "/>
    <s v="    LA RUCHE LOGISTIQUE         "/>
    <s v="VOIE COMMUNALE 4                "/>
    <s v="                                "/>
    <s v="FR"/>
    <s v="'21"/>
    <s v="'21320     "/>
    <s v="CREANCEY"/>
  </r>
  <r>
    <x v="1"/>
    <x v="114"/>
    <n v="202606"/>
    <n v="51"/>
    <n v="1085442"/>
    <s v="'03814314  "/>
    <s v="'03814314  "/>
    <s v="CPC"/>
    <s v="'2183814314003045"/>
    <n v="20260605"/>
    <s v="E20260605293902"/>
    <s v="   "/>
    <n v="0.1"/>
    <s v="TMC       "/>
    <n v="1"/>
    <s v="FEDEX EXPRESS                   "/>
    <s v="2 RUE JOSPEH CUGNOT             "/>
    <s v="                                "/>
    <s v="FR"/>
    <s v="'71"/>
    <s v="'71380     "/>
    <s v="ST MARCEL                       "/>
    <s v="    LA RUCHE LOGISTIQUE         "/>
    <s v="VOIE COMMUNALE 4                "/>
    <s v="                                "/>
    <s v="FR"/>
    <s v="'21"/>
    <s v="'21320     "/>
    <s v="CREANCEY"/>
  </r>
  <r>
    <x v="1"/>
    <x v="114"/>
    <n v="202606"/>
    <n v="51"/>
    <n v="1085442"/>
    <s v="'03814314  "/>
    <s v="'03814314  "/>
    <s v="COL"/>
    <s v="'2183814314003051"/>
    <n v="20260605"/>
    <s v="E20260605293902"/>
    <s v="J18"/>
    <n v="0.1"/>
    <s v="          "/>
    <n v="0"/>
    <s v="FEDEX EXPRESS                   "/>
    <s v="2 RUE JOSPEH CUGNOT             "/>
    <s v="                                "/>
    <s v="FR"/>
    <s v="'71"/>
    <s v="'71380     "/>
    <s v="ST MARCEL                       "/>
    <s v="    LA RUCHE LOGISTIQUE         "/>
    <s v="VOIE COMMUNALE 4                "/>
    <s v="                                "/>
    <s v="FR"/>
    <s v="'21"/>
    <s v="'21320     "/>
    <s v="CREANCEY"/>
  </r>
  <r>
    <x v="1"/>
    <x v="114"/>
    <n v="202606"/>
    <n v="51"/>
    <n v="1085442"/>
    <s v="'03814314  "/>
    <s v="'03814314  "/>
    <s v="CPC"/>
    <s v="'2183814314003051"/>
    <n v="20260605"/>
    <s v="E20260605293902"/>
    <s v="   "/>
    <n v="0.1"/>
    <s v="RS        "/>
    <n v="0"/>
    <s v="FEDEX EXPRESS                   "/>
    <s v="2 RUE JOSPEH CUGNOT             "/>
    <s v="                                "/>
    <s v="FR"/>
    <s v="'71"/>
    <s v="'71380     "/>
    <s v="ST MARCEL                       "/>
    <s v="    LA RUCHE LOGISTIQUE         "/>
    <s v="VOIE COMMUNALE 4                "/>
    <s v="                                "/>
    <s v="FR"/>
    <s v="'21"/>
    <s v="'21320     "/>
    <s v="CREANCEY"/>
  </r>
  <r>
    <x v="1"/>
    <x v="114"/>
    <n v="202606"/>
    <n v="51"/>
    <n v="1085442"/>
    <s v="'03814314  "/>
    <s v="'03814314  "/>
    <s v="CPC"/>
    <s v="'2183814314003051"/>
    <n v="20260605"/>
    <s v="E20260605293902"/>
    <s v="   "/>
    <n v="0.1"/>
    <s v="TMC       "/>
    <n v="1"/>
    <s v="FEDEX EXPRESS                   "/>
    <s v="2 RUE JOSPEH CUGNOT             "/>
    <s v="                                "/>
    <s v="FR"/>
    <s v="'71"/>
    <s v="'71380     "/>
    <s v="ST MARCEL                       "/>
    <s v="    LA RUCHE LOGISTIQUE         "/>
    <s v="VOIE COMMUNALE 4                "/>
    <s v="                                "/>
    <s v="FR"/>
    <s v="'21"/>
    <s v="'21320     "/>
    <s v="CREANCEY"/>
  </r>
  <r>
    <x v="1"/>
    <x v="115"/>
    <n v="202606"/>
    <n v="51"/>
    <n v="1085442"/>
    <s v="'03814314  "/>
    <s v="'03814314  "/>
    <s v="ENV"/>
    <s v="'                "/>
    <n v="20260605"/>
    <s v="E20260605293903"/>
    <s v="J18"/>
    <n v="2.9"/>
    <s v="          "/>
    <n v="4.67"/>
    <s v="LARUCHE                         "/>
    <s v="VOIE COMMUNALE 4                "/>
    <s v="                                "/>
    <s v="FR"/>
    <s v="'21"/>
    <s v="'21320     "/>
    <s v="CREANCEY                        "/>
    <s v="BARGIN EMILIE                   "/>
    <s v="2 RUE BARILLERIE                "/>
    <s v="                                "/>
    <s v="FR"/>
    <s v="'06"/>
    <s v="'06300     "/>
    <s v="NICE"/>
  </r>
  <r>
    <x v="1"/>
    <x v="115"/>
    <n v="202606"/>
    <n v="51"/>
    <n v="1085442"/>
    <s v="'03814314  "/>
    <s v="'03814314  "/>
    <s v="COL"/>
    <s v="'0643814314752717"/>
    <n v="20260605"/>
    <s v="E20260605293903"/>
    <s v="J18"/>
    <n v="2.9"/>
    <s v="          "/>
    <n v="0"/>
    <s v="LARUCHE                         "/>
    <s v="VOIE COMMUNALE 4                "/>
    <s v="                                "/>
    <s v="FR"/>
    <s v="'21"/>
    <s v="'21320     "/>
    <s v="CREANCEY                        "/>
    <s v="BARGIN EMILIE                   "/>
    <s v="2 RUE BARILLERIE                "/>
    <s v="                                "/>
    <s v="FR"/>
    <s v="'06"/>
    <s v="'06300     "/>
    <s v="NICE"/>
  </r>
  <r>
    <x v="1"/>
    <x v="115"/>
    <n v="202606"/>
    <n v="51"/>
    <n v="1085442"/>
    <s v="'03814314  "/>
    <s v="'03814314  "/>
    <s v="CPC"/>
    <s v="'0643814314752717"/>
    <n v="20260605"/>
    <s v="E20260605293903"/>
    <s v="   "/>
    <n v="2.9"/>
    <s v="RS        "/>
    <n v="0"/>
    <s v="LARUCHE                         "/>
    <s v="VOIE COMMUNALE 4                "/>
    <s v="                                "/>
    <s v="FR"/>
    <s v="'21"/>
    <s v="'21320     "/>
    <s v="CREANCEY                        "/>
    <s v="BARGIN EMILIE                   "/>
    <s v="2 RUE BARILLERIE                "/>
    <s v="                                "/>
    <s v="FR"/>
    <s v="'06"/>
    <s v="'06300     "/>
    <s v="NICE"/>
  </r>
  <r>
    <x v="1"/>
    <x v="116"/>
    <n v="202606"/>
    <n v="51"/>
    <n v="1085442"/>
    <s v="'03814314  "/>
    <s v="'03814314  "/>
    <s v="ENV"/>
    <s v="'                "/>
    <n v="20260605"/>
    <s v="E20260605293905"/>
    <s v="J18"/>
    <n v="3.84"/>
    <s v="          "/>
    <n v="4.93"/>
    <s v="LARUCHE                         "/>
    <s v="VOIE COMMUNALE 4                "/>
    <s v="                                "/>
    <s v="FR"/>
    <s v="'21"/>
    <s v="'21320     "/>
    <s v="CREANCEY                        "/>
    <s v="DIGIOVANNI AURELIE              "/>
    <s v="14 AV. PRESIDENT ROOSEVELT      "/>
    <s v="                                "/>
    <s v="FR"/>
    <s v="'01"/>
    <s v="'01100     "/>
    <s v="OYONNAX"/>
  </r>
  <r>
    <x v="1"/>
    <x v="116"/>
    <n v="202606"/>
    <n v="51"/>
    <n v="1085442"/>
    <s v="'03814314  "/>
    <s v="'03814314  "/>
    <s v="COL"/>
    <s v="'0143814314752704"/>
    <n v="20260605"/>
    <s v="E20260605293905"/>
    <s v="J18"/>
    <n v="3.84"/>
    <s v="          "/>
    <n v="0"/>
    <s v="LARUCHE                         "/>
    <s v="VOIE COMMUNALE 4                "/>
    <s v="                                "/>
    <s v="FR"/>
    <s v="'21"/>
    <s v="'21320     "/>
    <s v="CREANCEY                        "/>
    <s v="DIGIOVANNI AURELIE              "/>
    <s v="14 AV. PRESIDENT ROOSEVELT      "/>
    <s v="                                "/>
    <s v="FR"/>
    <s v="'01"/>
    <s v="'01100     "/>
    <s v="OYONNAX"/>
  </r>
  <r>
    <x v="1"/>
    <x v="116"/>
    <n v="202606"/>
    <n v="51"/>
    <n v="1085442"/>
    <s v="'03814314  "/>
    <s v="'03814314  "/>
    <s v="CPC"/>
    <s v="'0143814314752704"/>
    <n v="20260605"/>
    <s v="E20260605293905"/>
    <s v="   "/>
    <n v="3.84"/>
    <s v="RS        "/>
    <n v="0"/>
    <s v="LARUCHE                         "/>
    <s v="VOIE COMMUNALE 4                "/>
    <s v="                                "/>
    <s v="FR"/>
    <s v="'21"/>
    <s v="'21320     "/>
    <s v="CREANCEY                        "/>
    <s v="DIGIOVANNI AURELIE              "/>
    <s v="14 AV. PRESIDENT ROOSEVELT      "/>
    <s v="                                "/>
    <s v="FR"/>
    <s v="'01"/>
    <s v="'01100     "/>
    <s v="OYONNAX"/>
  </r>
  <r>
    <x v="1"/>
    <x v="117"/>
    <n v="202606"/>
    <n v="51"/>
    <n v="1085442"/>
    <s v="'03814314  "/>
    <s v="'03814314  "/>
    <s v="ENV"/>
    <s v="'                "/>
    <n v="20260605"/>
    <s v="E20260605293907"/>
    <s v="J18"/>
    <n v="12.53"/>
    <s v="          "/>
    <n v="7.27"/>
    <s v="LARUCHE                         "/>
    <s v="VOIE COMMUNALE 4                "/>
    <s v="                                "/>
    <s v="FR"/>
    <s v="'21"/>
    <s v="'21320     "/>
    <s v="CREANCEY                        "/>
    <s v="LE BOMIN AURELIE                "/>
    <s v="17 RUE ROUGEMAILLE              "/>
    <s v="                                "/>
    <s v="FR"/>
    <s v="'60"/>
    <s v="'60300     "/>
    <s v="SENLIS"/>
  </r>
  <r>
    <x v="1"/>
    <x v="117"/>
    <n v="202606"/>
    <n v="51"/>
    <n v="1085442"/>
    <s v="'03814314  "/>
    <s v="'03814314  "/>
    <s v="COL"/>
    <s v="'6043814314752699"/>
    <n v="20260605"/>
    <s v="E20260605293907"/>
    <s v="J18"/>
    <n v="12.53"/>
    <s v="          "/>
    <n v="0"/>
    <s v="LARUCHE                         "/>
    <s v="VOIE COMMUNALE 4                "/>
    <s v="                                "/>
    <s v="FR"/>
    <s v="'21"/>
    <s v="'21320     "/>
    <s v="CREANCEY                        "/>
    <s v="LE BOMIN AURELIE                "/>
    <s v="17 RUE ROUGEMAILLE              "/>
    <s v="                                "/>
    <s v="FR"/>
    <s v="'60"/>
    <s v="'60300     "/>
    <s v="SENLIS"/>
  </r>
  <r>
    <x v="1"/>
    <x v="117"/>
    <n v="202606"/>
    <n v="51"/>
    <n v="1085442"/>
    <s v="'03814314  "/>
    <s v="'03814314  "/>
    <s v="CPC"/>
    <s v="'6043814314752699"/>
    <n v="20260605"/>
    <s v="E20260605293907"/>
    <s v="   "/>
    <n v="12.53"/>
    <s v="RS        "/>
    <n v="0"/>
    <s v="LARUCHE                         "/>
    <s v="VOIE COMMUNALE 4                "/>
    <s v="                                "/>
    <s v="FR"/>
    <s v="'21"/>
    <s v="'21320     "/>
    <s v="CREANCEY                        "/>
    <s v="LE BOMIN AURELIE                "/>
    <s v="17 RUE ROUGEMAILLE              "/>
    <s v="                                "/>
    <s v="FR"/>
    <s v="'60"/>
    <s v="'60300     "/>
    <s v="SENLIS"/>
  </r>
  <r>
    <x v="1"/>
    <x v="118"/>
    <n v="202606"/>
    <n v="51"/>
    <n v="1085442"/>
    <s v="'03814314  "/>
    <s v="'03814314  "/>
    <s v="ENV"/>
    <s v="'                "/>
    <n v="20260605"/>
    <s v="E20260605293908"/>
    <s v="J18"/>
    <n v="9.1999999999999993"/>
    <s v="          "/>
    <n v="6.49"/>
    <s v="LARUCHE                         "/>
    <s v="VOIE COMMUNALE 4                "/>
    <s v="                                "/>
    <s v="FR"/>
    <s v="'21"/>
    <s v="'21320     "/>
    <s v="CREANCEY                        "/>
    <s v="LEVEILLARD ANNE GAELE           "/>
    <s v="10 RUE DE LA RUETTE AUX LOUPS   "/>
    <s v="                                "/>
    <s v="FR"/>
    <s v="'35"/>
    <s v="'35400     "/>
    <s v="ST MALO"/>
  </r>
  <r>
    <x v="1"/>
    <x v="118"/>
    <n v="202606"/>
    <n v="51"/>
    <n v="1085442"/>
    <s v="'03814314  "/>
    <s v="'03814314  "/>
    <s v="COL"/>
    <s v="'3543814314752745"/>
    <n v="20260605"/>
    <s v="E20260605293908"/>
    <s v="J18"/>
    <n v="9.1999999999999993"/>
    <s v="          "/>
    <n v="0"/>
    <s v="LARUCHE                         "/>
    <s v="VOIE COMMUNALE 4                "/>
    <s v="                                "/>
    <s v="FR"/>
    <s v="'21"/>
    <s v="'21320     "/>
    <s v="CREANCEY                        "/>
    <s v="LEVEILLARD ANNE GAELE           "/>
    <s v="10 RUE DE LA RUETTE AUX LOUPS   "/>
    <s v="                                "/>
    <s v="FR"/>
    <s v="'35"/>
    <s v="'35400     "/>
    <s v="ST MALO"/>
  </r>
  <r>
    <x v="1"/>
    <x v="118"/>
    <n v="202606"/>
    <n v="51"/>
    <n v="1085442"/>
    <s v="'03814314  "/>
    <s v="'03814314  "/>
    <s v="CPC"/>
    <s v="'3543814314752745"/>
    <n v="20260605"/>
    <s v="E20260605293908"/>
    <s v="   "/>
    <n v="9.1999999999999993"/>
    <s v="RS        "/>
    <n v="0"/>
    <s v="LARUCHE                         "/>
    <s v="VOIE COMMUNALE 4                "/>
    <s v="                                "/>
    <s v="FR"/>
    <s v="'21"/>
    <s v="'21320     "/>
    <s v="CREANCEY                        "/>
    <s v="LEVEILLARD ANNE GAELE           "/>
    <s v="10 RUE DE LA RUETTE AUX LOUPS   "/>
    <s v="                                "/>
    <s v="FR"/>
    <s v="'35"/>
    <s v="'35400     "/>
    <s v="ST MALO"/>
  </r>
  <r>
    <x v="1"/>
    <x v="119"/>
    <n v="202606"/>
    <n v="51"/>
    <n v="1085442"/>
    <s v="'03814314  "/>
    <s v="'03814314  "/>
    <s v="ENV"/>
    <s v="'                "/>
    <n v="20260605"/>
    <s v="E20260605293909"/>
    <s v="J18"/>
    <n v="15.4"/>
    <s v="          "/>
    <n v="8.0500000000000007"/>
    <s v="LARUCHE                         "/>
    <s v="VOIE COMMUNALE 4                "/>
    <s v="                                "/>
    <s v="FR"/>
    <s v="'21"/>
    <s v="'21320     "/>
    <s v="CREANCEY                        "/>
    <s v="PERE PAULINE                    "/>
    <s v="51 RUE DES BAINS                "/>
    <s v="                                "/>
    <s v="FR"/>
    <s v="'14"/>
    <s v="'14360     "/>
    <s v="TROUVILLE SUR MER"/>
  </r>
  <r>
    <x v="1"/>
    <x v="119"/>
    <n v="202606"/>
    <n v="51"/>
    <n v="1085442"/>
    <s v="'03814314  "/>
    <s v="'03814314  "/>
    <s v="CPE"/>
    <s v="'                "/>
    <n v="20260605"/>
    <s v="E20260605293909"/>
    <s v="   "/>
    <n v="0"/>
    <s v="LS        "/>
    <n v="0"/>
    <s v="LARUCHE                         "/>
    <s v="VOIE COMMUNALE 4                "/>
    <s v="                                "/>
    <s v="FR"/>
    <s v="'21"/>
    <s v="'21320     "/>
    <s v="CREANCEY                        "/>
    <s v="PERE PAULINE                    "/>
    <s v="51 RUE DES BAINS                "/>
    <s v="                                "/>
    <s v="FR"/>
    <s v="'14"/>
    <s v="'14360     "/>
    <s v="TROUVILLE SUR MER"/>
  </r>
  <r>
    <x v="1"/>
    <x v="119"/>
    <n v="202606"/>
    <n v="51"/>
    <n v="1085442"/>
    <s v="'03814314  "/>
    <s v="'03814314  "/>
    <s v="COL"/>
    <s v="'1424014009543139"/>
    <n v="20260605"/>
    <s v="E20260605293909"/>
    <s v="J18"/>
    <n v="15.4"/>
    <s v="          "/>
    <n v="0"/>
    <s v="LARUCHE                         "/>
    <s v="VOIE COMMUNALE 4                "/>
    <s v="                                "/>
    <s v="FR"/>
    <s v="'21"/>
    <s v="'21320     "/>
    <s v="CREANCEY                        "/>
    <s v="PERE PAULINE                    "/>
    <s v="51 RUE DES BAINS                "/>
    <s v="                                "/>
    <s v="FR"/>
    <s v="'14"/>
    <s v="'14360     "/>
    <s v="TROUVILLE SUR MER"/>
  </r>
  <r>
    <x v="1"/>
    <x v="119"/>
    <n v="202606"/>
    <n v="51"/>
    <n v="1085442"/>
    <s v="'03814314  "/>
    <s v="'03814314  "/>
    <s v="CPC"/>
    <s v="'1424014009543139"/>
    <n v="20260605"/>
    <s v="E20260605293909"/>
    <s v="   "/>
    <n v="15.4"/>
    <s v="RS        "/>
    <n v="0"/>
    <s v="LARUCHE                         "/>
    <s v="VOIE COMMUNALE 4                "/>
    <s v="                                "/>
    <s v="FR"/>
    <s v="'21"/>
    <s v="'21320     "/>
    <s v="CREANCEY                        "/>
    <s v="PERE PAULINE                    "/>
    <s v="51 RUE DES BAINS                "/>
    <s v="                                "/>
    <s v="FR"/>
    <s v="'14"/>
    <s v="'14360     "/>
    <s v="TROUVILLE SUR MER"/>
  </r>
  <r>
    <x v="1"/>
    <x v="120"/>
    <n v="202606"/>
    <n v="51"/>
    <n v="1085442"/>
    <s v="'03814314  "/>
    <s v="'03814314  "/>
    <s v="ENV"/>
    <s v="'                "/>
    <n v="20260605"/>
    <s v="E20260605293910"/>
    <s v="J18"/>
    <n v="18.100000000000001"/>
    <s v="          "/>
    <n v="8.83"/>
    <s v="LARUCHE                         "/>
    <s v="VOIE COMMUNALE 4                "/>
    <s v="                                "/>
    <s v="FR"/>
    <s v="'21"/>
    <s v="'21320     "/>
    <s v="CREANCEY                        "/>
    <s v="2204365 - PHARMACIE SOCQUET     "/>
    <s v="1 AV IVAN PETROVIC PAVLOV       "/>
    <s v="                                "/>
    <s v="FR"/>
    <s v="'78"/>
    <s v="'78190     "/>
    <s v="TRAPPES"/>
  </r>
  <r>
    <x v="1"/>
    <x v="120"/>
    <n v="202606"/>
    <n v="51"/>
    <n v="1085442"/>
    <s v="'03814314  "/>
    <s v="'03814314  "/>
    <s v="COL"/>
    <s v="'7843814314752755"/>
    <n v="20260605"/>
    <s v="E20260605293910"/>
    <s v="J18"/>
    <n v="18.100000000000001"/>
    <s v="          "/>
    <n v="0"/>
    <s v="LARUCHE                         "/>
    <s v="VOIE COMMUNALE 4                "/>
    <s v="                                "/>
    <s v="FR"/>
    <s v="'21"/>
    <s v="'21320     "/>
    <s v="CREANCEY                        "/>
    <s v="2204365 - PHARMACIE SOCQUET     "/>
    <s v="1 AV IVAN PETROVIC PAVLOV       "/>
    <s v="                                "/>
    <s v="FR"/>
    <s v="'78"/>
    <s v="'78190     "/>
    <s v="TRAPPES"/>
  </r>
  <r>
    <x v="1"/>
    <x v="120"/>
    <n v="202606"/>
    <n v="51"/>
    <n v="1085442"/>
    <s v="'03814314  "/>
    <s v="'03814314  "/>
    <s v="CPC"/>
    <s v="'7843814314752755"/>
    <n v="20260605"/>
    <s v="E20260605293910"/>
    <s v="   "/>
    <n v="18.100000000000001"/>
    <s v="RS        "/>
    <n v="0"/>
    <s v="LARUCHE                         "/>
    <s v="VOIE COMMUNALE 4                "/>
    <s v="                                "/>
    <s v="FR"/>
    <s v="'21"/>
    <s v="'21320     "/>
    <s v="CREANCEY                        "/>
    <s v="2204365 - PHARMACIE SOCQUET     "/>
    <s v="1 AV IVAN PETROVIC PAVLOV       "/>
    <s v="                                "/>
    <s v="FR"/>
    <s v="'78"/>
    <s v="'78190     "/>
    <s v="TRAPPES"/>
  </r>
  <r>
    <x v="1"/>
    <x v="121"/>
    <n v="202606"/>
    <n v="51"/>
    <n v="1085442"/>
    <s v="'03814314  "/>
    <s v="'03814314  "/>
    <s v="ENV"/>
    <s v="'                "/>
    <n v="20260605"/>
    <s v="E20260605360669"/>
    <s v="J18"/>
    <n v="3.6"/>
    <s v="          "/>
    <n v="4.93"/>
    <s v="LARUCHE                         "/>
    <s v="VOIE COMMUNALE 4                "/>
    <s v="                                "/>
    <s v="FR"/>
    <s v="'21"/>
    <s v="'21320     "/>
    <s v="CREANCEY                        "/>
    <s v="DEPARIS ANGELE                  "/>
    <s v="14 RUE DES JUIFS                "/>
    <s v="                                "/>
    <s v="FR"/>
    <s v="'18"/>
    <s v="'18300     "/>
    <s v="SANCERRE"/>
  </r>
  <r>
    <x v="1"/>
    <x v="121"/>
    <n v="202606"/>
    <n v="51"/>
    <n v="1085442"/>
    <s v="'03814314  "/>
    <s v="'03814314  "/>
    <s v="COL"/>
    <s v="'1843814314752648"/>
    <n v="20260605"/>
    <s v="E20260605360669"/>
    <s v="J18"/>
    <n v="3.6"/>
    <s v="          "/>
    <n v="0"/>
    <s v="LARUCHE                         "/>
    <s v="VOIE COMMUNALE 4                "/>
    <s v="                                "/>
    <s v="FR"/>
    <s v="'21"/>
    <s v="'21320     "/>
    <s v="CREANCEY                        "/>
    <s v="DEPARIS ANGELE                  "/>
    <s v="14 RUE DES JUIFS                "/>
    <s v="                                "/>
    <s v="FR"/>
    <s v="'18"/>
    <s v="'18300     "/>
    <s v="SANCERRE"/>
  </r>
  <r>
    <x v="1"/>
    <x v="121"/>
    <n v="202606"/>
    <n v="51"/>
    <n v="1085442"/>
    <s v="'03814314  "/>
    <s v="'03814314  "/>
    <s v="CPC"/>
    <s v="'1843814314752648"/>
    <n v="20260605"/>
    <s v="E20260605360669"/>
    <s v="   "/>
    <n v="3.6"/>
    <s v="RS        "/>
    <n v="0"/>
    <s v="LARUCHE                         "/>
    <s v="VOIE COMMUNALE 4                "/>
    <s v="                                "/>
    <s v="FR"/>
    <s v="'21"/>
    <s v="'21320     "/>
    <s v="CREANCEY                        "/>
    <s v="DEPARIS ANGELE                  "/>
    <s v="14 RUE DES JUIFS                "/>
    <s v="                                "/>
    <s v="FR"/>
    <s v="'18"/>
    <s v="'18300     "/>
    <s v="SANCERRE"/>
  </r>
  <r>
    <x v="1"/>
    <x v="122"/>
    <n v="202606"/>
    <n v="51"/>
    <n v="1085442"/>
    <s v="'03814314  "/>
    <s v="'03814314  "/>
    <s v="ENV"/>
    <s v="'                "/>
    <n v="20260605"/>
    <s v="E20260605360670"/>
    <s v="J18"/>
    <n v="11.8"/>
    <s v="          "/>
    <n v="7.01"/>
    <s v="LARUCHE                         "/>
    <s v="VOIE COMMUNALE 4                "/>
    <s v="                                "/>
    <s v="FR"/>
    <s v="'21"/>
    <s v="'21320     "/>
    <s v="CREANCEY                        "/>
    <s v="JAN MARYLENE                    "/>
    <s v="986 CHEMIN DU GABRE             "/>
    <s v="                                "/>
    <s v="FR"/>
    <s v="'06"/>
    <s v="'06810     "/>
    <s v="AURIBEAU-SUR-SIAGNE"/>
  </r>
  <r>
    <x v="1"/>
    <x v="122"/>
    <n v="202606"/>
    <n v="51"/>
    <n v="1085442"/>
    <s v="'03814314  "/>
    <s v="'03814314  "/>
    <s v="COL"/>
    <s v="'0643814314752654"/>
    <n v="20260605"/>
    <s v="E20260605360670"/>
    <s v="J18"/>
    <n v="8.6999999999999993"/>
    <s v="          "/>
    <n v="0"/>
    <s v="LARUCHE                         "/>
    <s v="VOIE COMMUNALE 4                "/>
    <s v="                                "/>
    <s v="FR"/>
    <s v="'21"/>
    <s v="'21320     "/>
    <s v="CREANCEY                        "/>
    <s v="JAN MARYLENE                    "/>
    <s v="986 CHEMIN DU GABRE             "/>
    <s v="                                "/>
    <s v="FR"/>
    <s v="'06"/>
    <s v="'06810     "/>
    <s v="AURIBEAU-SUR-SIAGNE"/>
  </r>
  <r>
    <x v="1"/>
    <x v="122"/>
    <n v="202606"/>
    <n v="51"/>
    <n v="1085442"/>
    <s v="'03814314  "/>
    <s v="'03814314  "/>
    <s v="CPC"/>
    <s v="'0643814314752654"/>
    <n v="20260605"/>
    <s v="E20260605360670"/>
    <s v="   "/>
    <n v="8.6999999999999993"/>
    <s v="RS        "/>
    <n v="0"/>
    <s v="LARUCHE                         "/>
    <s v="VOIE COMMUNALE 4                "/>
    <s v="                                "/>
    <s v="FR"/>
    <s v="'21"/>
    <s v="'21320     "/>
    <s v="CREANCEY                        "/>
    <s v="JAN MARYLENE                    "/>
    <s v="986 CHEMIN DU GABRE             "/>
    <s v="                                "/>
    <s v="FR"/>
    <s v="'06"/>
    <s v="'06810     "/>
    <s v="AURIBEAU-SUR-SIAGNE"/>
  </r>
  <r>
    <x v="1"/>
    <x v="122"/>
    <n v="202606"/>
    <n v="51"/>
    <n v="1085442"/>
    <s v="'03814314  "/>
    <s v="'03814314  "/>
    <s v="COL"/>
    <s v="'0643814314752665"/>
    <n v="20260605"/>
    <s v="E20260605360670"/>
    <s v="J18"/>
    <n v="3.1"/>
    <s v="          "/>
    <n v="0"/>
    <s v="LARUCHE                         "/>
    <s v="VOIE COMMUNALE 4                "/>
    <s v="                                "/>
    <s v="FR"/>
    <s v="'21"/>
    <s v="'21320     "/>
    <s v="CREANCEY                        "/>
    <s v="JAN MARYLENE                    "/>
    <s v="986 CHEMIN DU GABRE             "/>
    <s v="                                "/>
    <s v="FR"/>
    <s v="'06"/>
    <s v="'06810     "/>
    <s v="AURIBEAU-SUR-SIAGNE"/>
  </r>
  <r>
    <x v="1"/>
    <x v="122"/>
    <n v="202606"/>
    <n v="51"/>
    <n v="1085442"/>
    <s v="'03814314  "/>
    <s v="'03814314  "/>
    <s v="CPC"/>
    <s v="'0643814314752665"/>
    <n v="20260605"/>
    <s v="E20260605360670"/>
    <s v="   "/>
    <n v="3.1"/>
    <s v="RS        "/>
    <n v="0"/>
    <s v="LARUCHE                         "/>
    <s v="VOIE COMMUNALE 4                "/>
    <s v="                                "/>
    <s v="FR"/>
    <s v="'21"/>
    <s v="'21320     "/>
    <s v="CREANCEY                        "/>
    <s v="JAN MARYLENE                    "/>
    <s v="986 CHEMIN DU GABRE             "/>
    <s v="                                "/>
    <s v="FR"/>
    <s v="'06"/>
    <s v="'06810     "/>
    <s v="AURIBEAU-SUR-SIAGNE"/>
  </r>
  <r>
    <x v="1"/>
    <x v="122"/>
    <n v="202606"/>
    <n v="51"/>
    <n v="1085442"/>
    <s v="'03814314  "/>
    <s v="'03814314  "/>
    <s v="CPC"/>
    <s v="'0643814314752665"/>
    <n v="20260605"/>
    <s v="E20260605360670"/>
    <s v="   "/>
    <n v="3.1"/>
    <s v="TMC       "/>
    <n v="1"/>
    <s v="LARUCHE                         "/>
    <s v="VOIE COMMUNALE 4                "/>
    <s v="                                "/>
    <s v="FR"/>
    <s v="'21"/>
    <s v="'21320     "/>
    <s v="CREANCEY                        "/>
    <s v="JAN MARYLENE                    "/>
    <s v="986 CHEMIN DU GABRE             "/>
    <s v="                                "/>
    <s v="FR"/>
    <s v="'06"/>
    <s v="'06810     "/>
    <s v="AURIBEAU-SUR-SIAGNE"/>
  </r>
  <r>
    <x v="1"/>
    <x v="123"/>
    <n v="202606"/>
    <n v="51"/>
    <n v="1085442"/>
    <s v="'03814314  "/>
    <s v="'03814314  "/>
    <s v="ENV"/>
    <s v="'                "/>
    <n v="20260605"/>
    <s v="E20260605360671"/>
    <s v="J18"/>
    <n v="0.5"/>
    <s v="          "/>
    <n v="4.1500000000000004"/>
    <s v="LARUCHE                         "/>
    <s v="VOIE COMMUNALE 4                "/>
    <s v="                                "/>
    <s v="FR"/>
    <s v="'21"/>
    <s v="'21320     "/>
    <s v="CREANCEY                        "/>
    <s v="LAFON BEATRICE                  "/>
    <s v="1 ALLEE DES CEDRES              "/>
    <s v="                                "/>
    <s v="FR"/>
    <s v="'65"/>
    <s v="'65500     "/>
    <s v="CAIXON"/>
  </r>
  <r>
    <x v="1"/>
    <x v="123"/>
    <n v="202606"/>
    <n v="51"/>
    <n v="1085442"/>
    <s v="'03814314  "/>
    <s v="'03814314  "/>
    <s v="COL"/>
    <s v="'6543814314752735"/>
    <n v="20260605"/>
    <s v="E20260605360671"/>
    <s v="J18"/>
    <n v="0.5"/>
    <s v="          "/>
    <n v="0"/>
    <s v="LARUCHE                         "/>
    <s v="VOIE COMMUNALE 4                "/>
    <s v="                                "/>
    <s v="FR"/>
    <s v="'21"/>
    <s v="'21320     "/>
    <s v="CREANCEY                        "/>
    <s v="LAFON BEATRICE                  "/>
    <s v="1 ALLEE DES CEDRES              "/>
    <s v="                                "/>
    <s v="FR"/>
    <s v="'65"/>
    <s v="'65500     "/>
    <s v="CAIXON"/>
  </r>
  <r>
    <x v="1"/>
    <x v="123"/>
    <n v="202606"/>
    <n v="51"/>
    <n v="1085442"/>
    <s v="'03814314  "/>
    <s v="'03814314  "/>
    <s v="CPC"/>
    <s v="'6543814314752735"/>
    <n v="20260605"/>
    <s v="E20260605360671"/>
    <s v="   "/>
    <n v="0.5"/>
    <s v="RS        "/>
    <n v="0"/>
    <s v="LARUCHE                         "/>
    <s v="VOIE COMMUNALE 4                "/>
    <s v="                                "/>
    <s v="FR"/>
    <s v="'21"/>
    <s v="'21320     "/>
    <s v="CREANCEY                        "/>
    <s v="LAFON BEATRICE                  "/>
    <s v="1 ALLEE DES CEDRES              "/>
    <s v="                                "/>
    <s v="FR"/>
    <s v="'65"/>
    <s v="'65500     "/>
    <s v="CAIXON"/>
  </r>
  <r>
    <x v="1"/>
    <x v="124"/>
    <n v="202606"/>
    <n v="51"/>
    <n v="1085442"/>
    <s v="'03814314  "/>
    <s v="'03814314  "/>
    <s v="ENV"/>
    <s v="'                "/>
    <n v="20260605"/>
    <s v="E20260605360672"/>
    <s v="J18"/>
    <n v="24.04"/>
    <s v="          "/>
    <n v="10.39"/>
    <s v="LARUCHE                         "/>
    <s v="VOIE COMMUNALE 4                "/>
    <s v="                                "/>
    <s v="FR"/>
    <s v="'21"/>
    <s v="'21320     "/>
    <s v="CREANCEY                        "/>
    <s v="LEE                             "/>
    <s v="6 RUE DE L'HOPITAL              "/>
    <s v="                                "/>
    <s v="FR"/>
    <s v="'76"/>
    <s v="'76000     "/>
    <s v="ROUEN"/>
  </r>
  <r>
    <x v="1"/>
    <x v="124"/>
    <n v="202606"/>
    <n v="51"/>
    <n v="1085442"/>
    <s v="'03814314  "/>
    <s v="'03814314  "/>
    <s v="COL"/>
    <s v="'7643814314752675"/>
    <n v="20260605"/>
    <s v="E20260605360672"/>
    <s v="J18"/>
    <n v="12.02"/>
    <s v="          "/>
    <n v="0"/>
    <s v="LARUCHE                         "/>
    <s v="VOIE COMMUNALE 4                "/>
    <s v="                                "/>
    <s v="FR"/>
    <s v="'21"/>
    <s v="'21320     "/>
    <s v="CREANCEY                        "/>
    <s v="LEE                             "/>
    <s v="6 RUE DE L'HOPITAL              "/>
    <s v="                                "/>
    <s v="FR"/>
    <s v="'76"/>
    <s v="'76000     "/>
    <s v="ROUEN"/>
  </r>
  <r>
    <x v="1"/>
    <x v="124"/>
    <n v="202606"/>
    <n v="51"/>
    <n v="1085442"/>
    <s v="'03814314  "/>
    <s v="'03814314  "/>
    <s v="CPC"/>
    <s v="'7643814314752675"/>
    <n v="20260605"/>
    <s v="E20260605360672"/>
    <s v="   "/>
    <n v="12.02"/>
    <s v="RS        "/>
    <n v="0"/>
    <s v="LARUCHE                         "/>
    <s v="VOIE COMMUNALE 4                "/>
    <s v="                                "/>
    <s v="FR"/>
    <s v="'21"/>
    <s v="'21320     "/>
    <s v="CREANCEY                        "/>
    <s v="LEE                             "/>
    <s v="6 RUE DE L'HOPITAL              "/>
    <s v="                                "/>
    <s v="FR"/>
    <s v="'76"/>
    <s v="'76000     "/>
    <s v="ROUEN"/>
  </r>
  <r>
    <x v="1"/>
    <x v="124"/>
    <n v="202606"/>
    <n v="51"/>
    <n v="1085442"/>
    <s v="'03814314  "/>
    <s v="'03814314  "/>
    <s v="COL"/>
    <s v="'7643814314752681"/>
    <n v="20260605"/>
    <s v="E20260605360672"/>
    <s v="J18"/>
    <n v="12.02"/>
    <s v="          "/>
    <n v="0"/>
    <s v="LARUCHE                         "/>
    <s v="VOIE COMMUNALE 4                "/>
    <s v="                                "/>
    <s v="FR"/>
    <s v="'21"/>
    <s v="'21320     "/>
    <s v="CREANCEY                        "/>
    <s v="LEE                             "/>
    <s v="6 RUE DE L'HOPITAL              "/>
    <s v="                                "/>
    <s v="FR"/>
    <s v="'76"/>
    <s v="'76000     "/>
    <s v="ROUEN"/>
  </r>
  <r>
    <x v="1"/>
    <x v="124"/>
    <n v="202606"/>
    <n v="51"/>
    <n v="1085442"/>
    <s v="'03814314  "/>
    <s v="'03814314  "/>
    <s v="CPC"/>
    <s v="'7643814314752681"/>
    <n v="20260605"/>
    <s v="E20260605360672"/>
    <s v="   "/>
    <n v="12.02"/>
    <s v="RS        "/>
    <n v="0"/>
    <s v="LARUCHE                         "/>
    <s v="VOIE COMMUNALE 4                "/>
    <s v="                                "/>
    <s v="FR"/>
    <s v="'21"/>
    <s v="'21320     "/>
    <s v="CREANCEY                        "/>
    <s v="LEE                             "/>
    <s v="6 RUE DE L'HOPITAL              "/>
    <s v="                                "/>
    <s v="FR"/>
    <s v="'76"/>
    <s v="'76000     "/>
    <s v="ROUEN"/>
  </r>
  <r>
    <x v="1"/>
    <x v="124"/>
    <n v="202606"/>
    <n v="51"/>
    <n v="1085442"/>
    <s v="'03814314  "/>
    <s v="'03814314  "/>
    <s v="CPC"/>
    <s v="'7643814314752681"/>
    <n v="20260605"/>
    <s v="E20260605360672"/>
    <s v="   "/>
    <n v="12.02"/>
    <s v="TMC       "/>
    <n v="1"/>
    <s v="LARUCHE                         "/>
    <s v="VOIE COMMUNALE 4                "/>
    <s v="                                "/>
    <s v="FR"/>
    <s v="'21"/>
    <s v="'21320     "/>
    <s v="CREANCEY                        "/>
    <s v="LEE                             "/>
    <s v="6 RUE DE L'HOPITAL              "/>
    <s v="                                "/>
    <s v="FR"/>
    <s v="'76"/>
    <s v="'76000     "/>
    <s v="ROUEN"/>
  </r>
  <r>
    <x v="1"/>
    <x v="125"/>
    <n v="202606"/>
    <n v="51"/>
    <n v="1085442"/>
    <s v="'03814314  "/>
    <s v="'03814314  "/>
    <s v="ENV"/>
    <s v="'                "/>
    <n v="20260605"/>
    <s v="E20260605360673"/>
    <s v="J18"/>
    <n v="3.84"/>
    <s v="          "/>
    <n v="4.93"/>
    <s v="LARUCHE                         "/>
    <s v="VOIE COMMUNALE 4                "/>
    <s v="                                "/>
    <s v="FR"/>
    <s v="'21"/>
    <s v="'21320     "/>
    <s v="CREANCEY                        "/>
    <s v="VOGNE VALERIE                   "/>
    <s v="2 RUELLE GERARD MENGUIN         "/>
    <s v="                                "/>
    <s v="FR"/>
    <s v="'33"/>
    <s v="'33640     "/>
    <s v="CASTRES GIRONDE"/>
  </r>
  <r>
    <x v="1"/>
    <x v="125"/>
    <n v="202606"/>
    <n v="51"/>
    <n v="1085442"/>
    <s v="'03814314  "/>
    <s v="'03814314  "/>
    <s v="COL"/>
    <s v="'3343814314752728"/>
    <n v="20260605"/>
    <s v="E20260605360673"/>
    <s v="J18"/>
    <n v="3.84"/>
    <s v="          "/>
    <n v="0"/>
    <s v="LARUCHE                         "/>
    <s v="VOIE COMMUNALE 4                "/>
    <s v="                                "/>
    <s v="FR"/>
    <s v="'21"/>
    <s v="'21320     "/>
    <s v="CREANCEY                        "/>
    <s v="VOGNE VALERIE                   "/>
    <s v="2 RUELLE GERARD MENGUIN         "/>
    <s v="                                "/>
    <s v="FR"/>
    <s v="'33"/>
    <s v="'33640     "/>
    <s v="CASTRES GIRONDE"/>
  </r>
  <r>
    <x v="1"/>
    <x v="125"/>
    <n v="202606"/>
    <n v="51"/>
    <n v="1085442"/>
    <s v="'03814314  "/>
    <s v="'03814314  "/>
    <s v="CPC"/>
    <s v="'3343814314752728"/>
    <n v="20260605"/>
    <s v="E20260605360673"/>
    <s v="   "/>
    <n v="3.84"/>
    <s v="RS        "/>
    <n v="0"/>
    <s v="LARUCHE                         "/>
    <s v="VOIE COMMUNALE 4                "/>
    <s v="                                "/>
    <s v="FR"/>
    <s v="'21"/>
    <s v="'21320     "/>
    <s v="CREANCEY                        "/>
    <s v="VOGNE VALERIE                   "/>
    <s v="2 RUELLE GERARD MENGUIN         "/>
    <s v="                                "/>
    <s v="FR"/>
    <s v="'33"/>
    <s v="'33640     "/>
    <s v="CASTRES GIRONDE"/>
  </r>
  <r>
    <x v="1"/>
    <x v="126"/>
    <n v="202606"/>
    <n v="51"/>
    <n v="1085442"/>
    <s v="'03814314  "/>
    <s v="'03814314  "/>
    <s v="ENV"/>
    <s v="'                "/>
    <n v="20260608"/>
    <s v="E20260608138112"/>
    <s v="J18"/>
    <n v="0.4"/>
    <s v="          "/>
    <n v="4.1500000000000004"/>
    <s v="FEDEX                           "/>
    <s v="                                "/>
    <s v="                                "/>
    <s v="FR"/>
    <s v="'71"/>
    <s v="'71380     "/>
    <s v="ST MARCEL                       "/>
    <s v="    LA RUCHE LOGISTIQUE         "/>
    <s v="VOIE COMMUNALE 4                "/>
    <s v="                                "/>
    <s v="FR"/>
    <s v="'21"/>
    <s v="'21320     "/>
    <s v="CREANCEY"/>
  </r>
  <r>
    <x v="1"/>
    <x v="126"/>
    <n v="202606"/>
    <n v="51"/>
    <n v="1085442"/>
    <s v="'03814314  "/>
    <s v="'03814314  "/>
    <s v="COL"/>
    <s v="'2183814314003108"/>
    <n v="20260608"/>
    <s v="E20260608138112"/>
    <s v="J18"/>
    <n v="0.4"/>
    <s v="          "/>
    <n v="0"/>
    <s v="FEDEX                           "/>
    <s v="                                "/>
    <s v="                                "/>
    <s v="FR"/>
    <s v="'71"/>
    <s v="'71380     "/>
    <s v="ST MARCEL                       "/>
    <s v="    LA RUCHE LOGISTIQUE         "/>
    <s v="VOIE COMMUNALE 4                "/>
    <s v="                                "/>
    <s v="FR"/>
    <s v="'21"/>
    <s v="'21320     "/>
    <s v="CREANCEY"/>
  </r>
  <r>
    <x v="1"/>
    <x v="126"/>
    <n v="202606"/>
    <n v="51"/>
    <n v="1085442"/>
    <s v="'03814314  "/>
    <s v="'03814314  "/>
    <s v="CPC"/>
    <s v="'2183814314003108"/>
    <n v="20260608"/>
    <s v="E20260608138112"/>
    <s v="   "/>
    <n v="0.4"/>
    <s v="RS        "/>
    <n v="0"/>
    <s v="FEDEX                           "/>
    <s v="                                "/>
    <s v="                                "/>
    <s v="FR"/>
    <s v="'71"/>
    <s v="'71380     "/>
    <s v="ST MARCEL                       "/>
    <s v="    LA RUCHE LOGISTIQUE         "/>
    <s v="VOIE COMMUNALE 4                "/>
    <s v="                                "/>
    <s v="FR"/>
    <s v="'21"/>
    <s v="'21320     "/>
    <s v="CREANCEY"/>
  </r>
  <r>
    <x v="1"/>
    <x v="127"/>
    <n v="202606"/>
    <n v="51"/>
    <n v="1085442"/>
    <s v="'03814314  "/>
    <s v="'03814314  "/>
    <s v="ENV"/>
    <s v="'                "/>
    <n v="20260608"/>
    <s v="E20260608138113"/>
    <s v="J18"/>
    <n v="41.1"/>
    <s v="          "/>
    <n v="14.81"/>
    <s v="LARUCHE                         "/>
    <s v="VOIE COMMUNALE 4                "/>
    <s v="                                "/>
    <s v="FR"/>
    <s v="'21"/>
    <s v="'21320     "/>
    <s v="CREANCEY                        "/>
    <s v="AUCHER GAETAN                   "/>
    <s v="39 RUE SAINTE CROIX DE LA BRETON"/>
    <s v="IE                              "/>
    <s v="FR"/>
    <s v="'75"/>
    <s v="'75004     "/>
    <s v="PARIS"/>
  </r>
  <r>
    <x v="1"/>
    <x v="127"/>
    <n v="202606"/>
    <n v="51"/>
    <n v="1085442"/>
    <s v="'03814314  "/>
    <s v="'03814314  "/>
    <s v="COL"/>
    <s v="'7543814314752989"/>
    <n v="20260608"/>
    <s v="E20260608138113"/>
    <s v="J18"/>
    <n v="15.9"/>
    <s v="          "/>
    <n v="0"/>
    <s v="LARUCHE                         "/>
    <s v="VOIE COMMUNALE 4                "/>
    <s v="                                "/>
    <s v="FR"/>
    <s v="'21"/>
    <s v="'21320     "/>
    <s v="CREANCEY                        "/>
    <s v="AUCHER GAETAN                   "/>
    <s v="39 RUE SAINTE CROIX DE LA BRETON"/>
    <s v="IE                              "/>
    <s v="FR"/>
    <s v="'75"/>
    <s v="'75004     "/>
    <s v="PARIS"/>
  </r>
  <r>
    <x v="1"/>
    <x v="127"/>
    <n v="202606"/>
    <n v="51"/>
    <n v="1085442"/>
    <s v="'03814314  "/>
    <s v="'03814314  "/>
    <s v="CPC"/>
    <s v="'7543814314752989"/>
    <n v="20260608"/>
    <s v="E20260608138113"/>
    <s v="   "/>
    <n v="15.9"/>
    <s v="RS        "/>
    <n v="0"/>
    <s v="LARUCHE                         "/>
    <s v="VOIE COMMUNALE 4                "/>
    <s v="                                "/>
    <s v="FR"/>
    <s v="'21"/>
    <s v="'21320     "/>
    <s v="CREANCEY                        "/>
    <s v="AUCHER GAETAN                   "/>
    <s v="39 RUE SAINTE CROIX DE LA BRETON"/>
    <s v="IE                              "/>
    <s v="FR"/>
    <s v="'75"/>
    <s v="'75004     "/>
    <s v="PARIS"/>
  </r>
  <r>
    <x v="1"/>
    <x v="127"/>
    <n v="202606"/>
    <n v="51"/>
    <n v="1085442"/>
    <s v="'03814314  "/>
    <s v="'03814314  "/>
    <s v="COL"/>
    <s v="'7543814314752995"/>
    <n v="20260608"/>
    <s v="E20260608138113"/>
    <s v="J18"/>
    <n v="14.6"/>
    <s v="          "/>
    <n v="0"/>
    <s v="LARUCHE                         "/>
    <s v="VOIE COMMUNALE 4                "/>
    <s v="                                "/>
    <s v="FR"/>
    <s v="'21"/>
    <s v="'21320     "/>
    <s v="CREANCEY                        "/>
    <s v="AUCHER GAETAN                   "/>
    <s v="39 RUE SAINTE CROIX DE LA BRETON"/>
    <s v="IE                              "/>
    <s v="FR"/>
    <s v="'75"/>
    <s v="'75004     "/>
    <s v="PARIS"/>
  </r>
  <r>
    <x v="1"/>
    <x v="127"/>
    <n v="202606"/>
    <n v="51"/>
    <n v="1085442"/>
    <s v="'03814314  "/>
    <s v="'03814314  "/>
    <s v="CPC"/>
    <s v="'7543814314752995"/>
    <n v="20260608"/>
    <s v="E20260608138113"/>
    <s v="   "/>
    <n v="14.6"/>
    <s v="RS        "/>
    <n v="0"/>
    <s v="LARUCHE                         "/>
    <s v="VOIE COMMUNALE 4                "/>
    <s v="                                "/>
    <s v="FR"/>
    <s v="'21"/>
    <s v="'21320     "/>
    <s v="CREANCEY                        "/>
    <s v="AUCHER GAETAN                   "/>
    <s v="39 RUE SAINTE CROIX DE LA BRETON"/>
    <s v="IE                              "/>
    <s v="FR"/>
    <s v="'75"/>
    <s v="'75004     "/>
    <s v="PARIS"/>
  </r>
  <r>
    <x v="1"/>
    <x v="127"/>
    <n v="202606"/>
    <n v="51"/>
    <n v="1085442"/>
    <s v="'03814314  "/>
    <s v="'03814314  "/>
    <s v="CPC"/>
    <s v="'7543814314752995"/>
    <n v="20260608"/>
    <s v="E20260608138113"/>
    <s v="   "/>
    <n v="14.6"/>
    <s v="TMC       "/>
    <n v="1"/>
    <s v="LARUCHE                         "/>
    <s v="VOIE COMMUNALE 4                "/>
    <s v="                                "/>
    <s v="FR"/>
    <s v="'21"/>
    <s v="'21320     "/>
    <s v="CREANCEY                        "/>
    <s v="AUCHER GAETAN                   "/>
    <s v="39 RUE SAINTE CROIX DE LA BRETON"/>
    <s v="IE                              "/>
    <s v="FR"/>
    <s v="'75"/>
    <s v="'75004     "/>
    <s v="PARIS"/>
  </r>
  <r>
    <x v="1"/>
    <x v="127"/>
    <n v="202606"/>
    <n v="51"/>
    <n v="1085442"/>
    <s v="'03814314  "/>
    <s v="'03814314  "/>
    <s v="COL"/>
    <s v="'7543814314753004"/>
    <n v="20260608"/>
    <s v="E20260608138113"/>
    <s v="J18"/>
    <n v="10.6"/>
    <s v="          "/>
    <n v="0"/>
    <s v="LARUCHE                         "/>
    <s v="VOIE COMMUNALE 4                "/>
    <s v="                                "/>
    <s v="FR"/>
    <s v="'21"/>
    <s v="'21320     "/>
    <s v="CREANCEY                        "/>
    <s v="AUCHER GAETAN                   "/>
    <s v="39 RUE SAINTE CROIX DE LA BRETON"/>
    <s v="IE                              "/>
    <s v="FR"/>
    <s v="'75"/>
    <s v="'75004     "/>
    <s v="PARIS"/>
  </r>
  <r>
    <x v="1"/>
    <x v="127"/>
    <n v="202606"/>
    <n v="51"/>
    <n v="1085442"/>
    <s v="'03814314  "/>
    <s v="'03814314  "/>
    <s v="CPC"/>
    <s v="'7543814314753004"/>
    <n v="20260608"/>
    <s v="E20260608138113"/>
    <s v="   "/>
    <n v="10.6"/>
    <s v="RS        "/>
    <n v="0"/>
    <s v="LARUCHE                         "/>
    <s v="VOIE COMMUNALE 4                "/>
    <s v="                                "/>
    <s v="FR"/>
    <s v="'21"/>
    <s v="'21320     "/>
    <s v="CREANCEY                        "/>
    <s v="AUCHER GAETAN                   "/>
    <s v="39 RUE SAINTE CROIX DE LA BRETON"/>
    <s v="IE                              "/>
    <s v="FR"/>
    <s v="'75"/>
    <s v="'75004     "/>
    <s v="PARIS"/>
  </r>
  <r>
    <x v="1"/>
    <x v="127"/>
    <n v="202606"/>
    <n v="51"/>
    <n v="1085442"/>
    <s v="'03814314  "/>
    <s v="'03814314  "/>
    <s v="CPC"/>
    <s v="'7543814314753004"/>
    <n v="20260608"/>
    <s v="E20260608138113"/>
    <s v="   "/>
    <n v="10.6"/>
    <s v="TMC       "/>
    <n v="1"/>
    <s v="LARUCHE                         "/>
    <s v="VOIE COMMUNALE 4                "/>
    <s v="                                "/>
    <s v="FR"/>
    <s v="'21"/>
    <s v="'21320     "/>
    <s v="CREANCEY                        "/>
    <s v="AUCHER GAETAN                   "/>
    <s v="39 RUE SAINTE CROIX DE LA BRETON"/>
    <s v="IE                              "/>
    <s v="FR"/>
    <s v="'75"/>
    <s v="'75004     "/>
    <s v="PARIS"/>
  </r>
  <r>
    <x v="1"/>
    <x v="128"/>
    <n v="202606"/>
    <n v="51"/>
    <n v="1085442"/>
    <s v="'03814314  "/>
    <s v="'03814314  "/>
    <s v="ENV"/>
    <s v="'                "/>
    <n v="20260608"/>
    <s v="E20260608138114"/>
    <s v="J18"/>
    <n v="36.58"/>
    <s v="          "/>
    <n v="13.51"/>
    <s v="LARUCHE                         "/>
    <s v="VOIE COMMUNALE 4                "/>
    <s v="                                "/>
    <s v="FR"/>
    <s v="'21"/>
    <s v="'21320     "/>
    <s v="CREANCEY                        "/>
    <s v="BENMOHAMMED ADELINE             "/>
    <s v="6 RUE DE LA BOURSE              "/>
    <s v="                                "/>
    <s v="FR"/>
    <s v="'31"/>
    <s v="'31000     "/>
    <s v="TOULOUSE"/>
  </r>
  <r>
    <x v="1"/>
    <x v="128"/>
    <n v="202606"/>
    <n v="51"/>
    <n v="1085442"/>
    <s v="'03814314  "/>
    <s v="'03814314  "/>
    <s v="COL"/>
    <s v="'3143814314752965"/>
    <n v="20260608"/>
    <s v="E20260608138114"/>
    <s v="J18"/>
    <n v="18.54"/>
    <s v="          "/>
    <n v="0"/>
    <s v="LARUCHE                         "/>
    <s v="VOIE COMMUNALE 4                "/>
    <s v="                                "/>
    <s v="FR"/>
    <s v="'21"/>
    <s v="'21320     "/>
    <s v="CREANCEY                        "/>
    <s v="BENMOHAMMED ADELINE             "/>
    <s v="6 RUE DE LA BOURSE              "/>
    <s v="                                "/>
    <s v="FR"/>
    <s v="'31"/>
    <s v="'31000     "/>
    <s v="TOULOUSE"/>
  </r>
  <r>
    <x v="1"/>
    <x v="128"/>
    <n v="202606"/>
    <n v="51"/>
    <n v="1085442"/>
    <s v="'03814314  "/>
    <s v="'03814314  "/>
    <s v="CPC"/>
    <s v="'3143814314752965"/>
    <n v="20260608"/>
    <s v="E20260608138114"/>
    <s v="   "/>
    <n v="18.54"/>
    <s v="RS        "/>
    <n v="0"/>
    <s v="LARUCHE                         "/>
    <s v="VOIE COMMUNALE 4                "/>
    <s v="                                "/>
    <s v="FR"/>
    <s v="'21"/>
    <s v="'21320     "/>
    <s v="CREANCEY                        "/>
    <s v="BENMOHAMMED ADELINE             "/>
    <s v="6 RUE DE LA BOURSE              "/>
    <s v="                                "/>
    <s v="FR"/>
    <s v="'31"/>
    <s v="'31000     "/>
    <s v="TOULOUSE"/>
  </r>
  <r>
    <x v="1"/>
    <x v="128"/>
    <n v="202606"/>
    <n v="51"/>
    <n v="1085442"/>
    <s v="'03814314  "/>
    <s v="'03814314  "/>
    <s v="COL"/>
    <s v="'3143814314752971"/>
    <n v="20260608"/>
    <s v="E20260608138114"/>
    <s v="J18"/>
    <n v="18.04"/>
    <s v="          "/>
    <n v="0"/>
    <s v="LARUCHE                         "/>
    <s v="VOIE COMMUNALE 4                "/>
    <s v="                                "/>
    <s v="FR"/>
    <s v="'21"/>
    <s v="'21320     "/>
    <s v="CREANCEY                        "/>
    <s v="BENMOHAMMED ADELINE             "/>
    <s v="6 RUE DE LA BOURSE              "/>
    <s v="                                "/>
    <s v="FR"/>
    <s v="'31"/>
    <s v="'31000     "/>
    <s v="TOULOUSE"/>
  </r>
  <r>
    <x v="1"/>
    <x v="128"/>
    <n v="202606"/>
    <n v="51"/>
    <n v="1085442"/>
    <s v="'03814314  "/>
    <s v="'03814314  "/>
    <s v="CPC"/>
    <s v="'3143814314752971"/>
    <n v="20260608"/>
    <s v="E20260608138114"/>
    <s v="   "/>
    <n v="18.04"/>
    <s v="RS        "/>
    <n v="0"/>
    <s v="LARUCHE                         "/>
    <s v="VOIE COMMUNALE 4                "/>
    <s v="                                "/>
    <s v="FR"/>
    <s v="'21"/>
    <s v="'21320     "/>
    <s v="CREANCEY                        "/>
    <s v="BENMOHAMMED ADELINE             "/>
    <s v="6 RUE DE LA BOURSE              "/>
    <s v="                                "/>
    <s v="FR"/>
    <s v="'31"/>
    <s v="'31000     "/>
    <s v="TOULOUSE"/>
  </r>
  <r>
    <x v="1"/>
    <x v="128"/>
    <n v="202606"/>
    <n v="51"/>
    <n v="1085442"/>
    <s v="'03814314  "/>
    <s v="'03814314  "/>
    <s v="CPC"/>
    <s v="'3143814314752971"/>
    <n v="20260608"/>
    <s v="E20260608138114"/>
    <s v="   "/>
    <n v="18.04"/>
    <s v="TMC       "/>
    <n v="1"/>
    <s v="LARUCHE                         "/>
    <s v="VOIE COMMUNALE 4                "/>
    <s v="                                "/>
    <s v="FR"/>
    <s v="'21"/>
    <s v="'21320     "/>
    <s v="CREANCEY                        "/>
    <s v="BENMOHAMMED ADELINE             "/>
    <s v="6 RUE DE LA BOURSE              "/>
    <s v="                                "/>
    <s v="FR"/>
    <s v="'31"/>
    <s v="'31000     "/>
    <s v="TOULOUSE"/>
  </r>
  <r>
    <x v="1"/>
    <x v="129"/>
    <n v="202606"/>
    <n v="51"/>
    <n v="1085442"/>
    <s v="'03814314  "/>
    <s v="'03814314  "/>
    <s v="ENV"/>
    <s v="'                "/>
    <n v="20260608"/>
    <s v="E20260608138115"/>
    <s v="J18"/>
    <n v="31.3"/>
    <s v="          "/>
    <n v="12.21"/>
    <s v="LARUCHE                         "/>
    <s v="VOIE COMMUNALE 4                "/>
    <s v="                                "/>
    <s v="FR"/>
    <s v="'21"/>
    <s v="'21320     "/>
    <s v="CREANCEY                        "/>
    <s v="BOISSIERE BERNADETTE            "/>
    <s v="28 RUE DE LA CITADELLE          "/>
    <s v="                                "/>
    <s v="FR"/>
    <s v="'34"/>
    <s v="'34500     "/>
    <s v="BEZIERS"/>
  </r>
  <r>
    <x v="1"/>
    <x v="129"/>
    <n v="202606"/>
    <n v="51"/>
    <n v="1085442"/>
    <s v="'03814314  "/>
    <s v="'03814314  "/>
    <s v="COL"/>
    <s v="'3443814314753034"/>
    <n v="20260608"/>
    <s v="E20260608138115"/>
    <s v="J18"/>
    <n v="16.2"/>
    <s v="          "/>
    <n v="0"/>
    <s v="LARUCHE                         "/>
    <s v="VOIE COMMUNALE 4                "/>
    <s v="                                "/>
    <s v="FR"/>
    <s v="'21"/>
    <s v="'21320     "/>
    <s v="CREANCEY                        "/>
    <s v="BOISSIERE BERNADETTE            "/>
    <s v="28 RUE DE LA CITADELLE          "/>
    <s v="                                "/>
    <s v="FR"/>
    <s v="'34"/>
    <s v="'34500     "/>
    <s v="BEZIERS"/>
  </r>
  <r>
    <x v="1"/>
    <x v="129"/>
    <n v="202606"/>
    <n v="51"/>
    <n v="1085442"/>
    <s v="'03814314  "/>
    <s v="'03814314  "/>
    <s v="CPC"/>
    <s v="'3443814314753034"/>
    <n v="20260608"/>
    <s v="E20260608138115"/>
    <s v="   "/>
    <n v="16.2"/>
    <s v="RS        "/>
    <n v="0"/>
    <s v="LARUCHE                         "/>
    <s v="VOIE COMMUNALE 4                "/>
    <s v="                                "/>
    <s v="FR"/>
    <s v="'21"/>
    <s v="'21320     "/>
    <s v="CREANCEY                        "/>
    <s v="BOISSIERE BERNADETTE            "/>
    <s v="28 RUE DE LA CITADELLE          "/>
    <s v="                                "/>
    <s v="FR"/>
    <s v="'34"/>
    <s v="'34500     "/>
    <s v="BEZIERS"/>
  </r>
  <r>
    <x v="1"/>
    <x v="129"/>
    <n v="202606"/>
    <n v="51"/>
    <n v="1085442"/>
    <s v="'03814314  "/>
    <s v="'03814314  "/>
    <s v="COL"/>
    <s v="'3443814314753045"/>
    <n v="20260608"/>
    <s v="E20260608138115"/>
    <s v="J18"/>
    <n v="15.1"/>
    <s v="          "/>
    <n v="0"/>
    <s v="LARUCHE                         "/>
    <s v="VOIE COMMUNALE 4                "/>
    <s v="                                "/>
    <s v="FR"/>
    <s v="'21"/>
    <s v="'21320     "/>
    <s v="CREANCEY                        "/>
    <s v="BOISSIERE BERNADETTE            "/>
    <s v="28 RUE DE LA CITADELLE          "/>
    <s v="                                "/>
    <s v="FR"/>
    <s v="'34"/>
    <s v="'34500     "/>
    <s v="BEZIERS"/>
  </r>
  <r>
    <x v="1"/>
    <x v="129"/>
    <n v="202606"/>
    <n v="51"/>
    <n v="1085442"/>
    <s v="'03814314  "/>
    <s v="'03814314  "/>
    <s v="CPC"/>
    <s v="'3443814314753045"/>
    <n v="20260608"/>
    <s v="E20260608138115"/>
    <s v="   "/>
    <n v="15.1"/>
    <s v="RS        "/>
    <n v="0"/>
    <s v="LARUCHE                         "/>
    <s v="VOIE COMMUNALE 4                "/>
    <s v="                                "/>
    <s v="FR"/>
    <s v="'21"/>
    <s v="'21320     "/>
    <s v="CREANCEY                        "/>
    <s v="BOISSIERE BERNADETTE            "/>
    <s v="28 RUE DE LA CITADELLE          "/>
    <s v="                                "/>
    <s v="FR"/>
    <s v="'34"/>
    <s v="'34500     "/>
    <s v="BEZIERS"/>
  </r>
  <r>
    <x v="1"/>
    <x v="129"/>
    <n v="202606"/>
    <n v="51"/>
    <n v="1085442"/>
    <s v="'03814314  "/>
    <s v="'03814314  "/>
    <s v="CPC"/>
    <s v="'3443814314753045"/>
    <n v="20260608"/>
    <s v="E20260608138115"/>
    <s v="   "/>
    <n v="15.1"/>
    <s v="TMC       "/>
    <n v="1"/>
    <s v="LARUCHE                         "/>
    <s v="VOIE COMMUNALE 4                "/>
    <s v="                                "/>
    <s v="FR"/>
    <s v="'21"/>
    <s v="'21320     "/>
    <s v="CREANCEY                        "/>
    <s v="BOISSIERE BERNADETTE            "/>
    <s v="28 RUE DE LA CITADELLE          "/>
    <s v="                                "/>
    <s v="FR"/>
    <s v="'34"/>
    <s v="'34500     "/>
    <s v="BEZIERS"/>
  </r>
  <r>
    <x v="1"/>
    <x v="130"/>
    <n v="202606"/>
    <n v="51"/>
    <n v="1085442"/>
    <s v="'03814314  "/>
    <s v="'03814314  "/>
    <s v="ENV"/>
    <s v="'                "/>
    <n v="20260608"/>
    <s v="E20260608138117"/>
    <s v="J18"/>
    <n v="33.9"/>
    <s v="          "/>
    <n v="12.73"/>
    <s v="LARUCHE                         "/>
    <s v="VOIE COMMUNALE 4                "/>
    <s v="                                "/>
    <s v="FR"/>
    <s v="'21"/>
    <s v="'21320     "/>
    <s v="CREANCEY                        "/>
    <s v="BUFFENOIR AXEL                  "/>
    <s v="6 RUE RENE RAZEL                "/>
    <s v="                                "/>
    <s v="FR"/>
    <s v="'91"/>
    <s v="'91400     "/>
    <s v="SACLAY"/>
  </r>
  <r>
    <x v="1"/>
    <x v="130"/>
    <n v="202606"/>
    <n v="51"/>
    <n v="1085442"/>
    <s v="'03814314  "/>
    <s v="'03814314  "/>
    <s v="COL"/>
    <s v="'9143814314752784"/>
    <n v="20260608"/>
    <s v="E20260608138117"/>
    <s v="J18"/>
    <n v="13.6"/>
    <s v="          "/>
    <n v="0"/>
    <s v="LARUCHE                         "/>
    <s v="VOIE COMMUNALE 4                "/>
    <s v="                                "/>
    <s v="FR"/>
    <s v="'21"/>
    <s v="'21320     "/>
    <s v="CREANCEY                        "/>
    <s v="BUFFENOIR AXEL                  "/>
    <s v="6 RUE RENE RAZEL                "/>
    <s v="                                "/>
    <s v="FR"/>
    <s v="'91"/>
    <s v="'91400     "/>
    <s v="SACLAY"/>
  </r>
  <r>
    <x v="1"/>
    <x v="130"/>
    <n v="202606"/>
    <n v="51"/>
    <n v="1085442"/>
    <s v="'03814314  "/>
    <s v="'03814314  "/>
    <s v="CPC"/>
    <s v="'9143814314752784"/>
    <n v="20260608"/>
    <s v="E20260608138117"/>
    <s v="   "/>
    <n v="13.6"/>
    <s v="RS        "/>
    <n v="0"/>
    <s v="LARUCHE                         "/>
    <s v="VOIE COMMUNALE 4                "/>
    <s v="                                "/>
    <s v="FR"/>
    <s v="'21"/>
    <s v="'21320     "/>
    <s v="CREANCEY                        "/>
    <s v="BUFFENOIR AXEL                  "/>
    <s v="6 RUE RENE RAZEL                "/>
    <s v="                                "/>
    <s v="FR"/>
    <s v="'91"/>
    <s v="'91400     "/>
    <s v="SACLAY"/>
  </r>
  <r>
    <x v="1"/>
    <x v="130"/>
    <n v="202606"/>
    <n v="51"/>
    <n v="1085442"/>
    <s v="'03814314  "/>
    <s v="'03814314  "/>
    <s v="COL"/>
    <s v="'9143814314752795"/>
    <n v="20260608"/>
    <s v="E20260608138117"/>
    <s v="J18"/>
    <n v="20.3"/>
    <s v="          "/>
    <n v="0"/>
    <s v="LARUCHE                         "/>
    <s v="VOIE COMMUNALE 4                "/>
    <s v="                                "/>
    <s v="FR"/>
    <s v="'21"/>
    <s v="'21320     "/>
    <s v="CREANCEY                        "/>
    <s v="BUFFENOIR AXEL                  "/>
    <s v="6 RUE RENE RAZEL                "/>
    <s v="                                "/>
    <s v="FR"/>
    <s v="'91"/>
    <s v="'91400     "/>
    <s v="SACLAY"/>
  </r>
  <r>
    <x v="1"/>
    <x v="130"/>
    <n v="202606"/>
    <n v="51"/>
    <n v="1085442"/>
    <s v="'03814314  "/>
    <s v="'03814314  "/>
    <s v="CPC"/>
    <s v="'9143814314752795"/>
    <n v="20260608"/>
    <s v="E20260608138117"/>
    <s v="   "/>
    <n v="20.3"/>
    <s v="RS        "/>
    <n v="0"/>
    <s v="LARUCHE                         "/>
    <s v="VOIE COMMUNALE 4                "/>
    <s v="                                "/>
    <s v="FR"/>
    <s v="'21"/>
    <s v="'21320     "/>
    <s v="CREANCEY                        "/>
    <s v="BUFFENOIR AXEL                  "/>
    <s v="6 RUE RENE RAZEL                "/>
    <s v="                                "/>
    <s v="FR"/>
    <s v="'91"/>
    <s v="'91400     "/>
    <s v="SACLAY"/>
  </r>
  <r>
    <x v="1"/>
    <x v="130"/>
    <n v="202606"/>
    <n v="51"/>
    <n v="1085442"/>
    <s v="'03814314  "/>
    <s v="'03814314  "/>
    <s v="CPC"/>
    <s v="'9143814314752795"/>
    <n v="20260608"/>
    <s v="E20260608138117"/>
    <s v="   "/>
    <n v="20.3"/>
    <s v="TMC       "/>
    <n v="1"/>
    <s v="LARUCHE                         "/>
    <s v="VOIE COMMUNALE 4                "/>
    <s v="                                "/>
    <s v="FR"/>
    <s v="'21"/>
    <s v="'21320     "/>
    <s v="CREANCEY                        "/>
    <s v="BUFFENOIR AXEL                  "/>
    <s v="6 RUE RENE RAZEL                "/>
    <s v="                                "/>
    <s v="FR"/>
    <s v="'91"/>
    <s v="'91400     "/>
    <s v="SACLAY"/>
  </r>
  <r>
    <x v="1"/>
    <x v="131"/>
    <n v="202606"/>
    <n v="51"/>
    <n v="1085442"/>
    <s v="'03814314  "/>
    <s v="'03814314  "/>
    <s v="ENV"/>
    <s v="'                "/>
    <n v="20260608"/>
    <s v="E20260608138118"/>
    <s v="J18"/>
    <n v="3.2"/>
    <s v="          "/>
    <n v="4.93"/>
    <s v="LARUCHE                         "/>
    <s v="VOIE COMMUNALE 4                "/>
    <s v="                                "/>
    <s v="FR"/>
    <s v="'21"/>
    <s v="'21320     "/>
    <s v="CREANCEY                        "/>
    <s v="BUSSIERE AURELIA                "/>
    <s v="3 RUE GOUAS                     "/>
    <s v="                                "/>
    <s v="FR"/>
    <s v="'77"/>
    <s v="'77860     "/>
    <s v="COUILLY-PONT-AUX-DAMES"/>
  </r>
  <r>
    <x v="1"/>
    <x v="131"/>
    <n v="202606"/>
    <n v="51"/>
    <n v="1085442"/>
    <s v="'03814314  "/>
    <s v="'03814314  "/>
    <s v="COL"/>
    <s v="'7743814314752827"/>
    <n v="20260608"/>
    <s v="E20260608138118"/>
    <s v="J18"/>
    <n v="3.2"/>
    <s v="          "/>
    <n v="0"/>
    <s v="LARUCHE                         "/>
    <s v="VOIE COMMUNALE 4                "/>
    <s v="                                "/>
    <s v="FR"/>
    <s v="'21"/>
    <s v="'21320     "/>
    <s v="CREANCEY                        "/>
    <s v="BUSSIERE AURELIA                "/>
    <s v="3 RUE GOUAS                     "/>
    <s v="                                "/>
    <s v="FR"/>
    <s v="'77"/>
    <s v="'77860     "/>
    <s v="COUILLY-PONT-AUX-DAMES"/>
  </r>
  <r>
    <x v="1"/>
    <x v="131"/>
    <n v="202606"/>
    <n v="51"/>
    <n v="1085442"/>
    <s v="'03814314  "/>
    <s v="'03814314  "/>
    <s v="CPC"/>
    <s v="'7743814314752827"/>
    <n v="20260608"/>
    <s v="E20260608138118"/>
    <s v="   "/>
    <n v="3.2"/>
    <s v="RS        "/>
    <n v="0"/>
    <s v="LARUCHE                         "/>
    <s v="VOIE COMMUNALE 4                "/>
    <s v="                                "/>
    <s v="FR"/>
    <s v="'21"/>
    <s v="'21320     "/>
    <s v="CREANCEY                        "/>
    <s v="BUSSIERE AURELIA                "/>
    <s v="3 RUE GOUAS                     "/>
    <s v="                                "/>
    <s v="FR"/>
    <s v="'77"/>
    <s v="'77860     "/>
    <s v="COUILLY-PONT-AUX-DAMES"/>
  </r>
  <r>
    <x v="1"/>
    <x v="132"/>
    <n v="202606"/>
    <n v="51"/>
    <n v="1085442"/>
    <s v="'03814314  "/>
    <s v="'03814314  "/>
    <s v="ENV"/>
    <s v="'                "/>
    <n v="20260608"/>
    <s v="E20260608138119"/>
    <s v="J18"/>
    <n v="1"/>
    <s v="          "/>
    <n v="4.1500000000000004"/>
    <s v="LARUCHE                         "/>
    <s v="VOIE COMMUNALE 4                "/>
    <s v="                                "/>
    <s v="FR"/>
    <s v="'21"/>
    <s v="'21320     "/>
    <s v="CREANCEY                        "/>
    <s v="CABOT LAURENCE                  "/>
    <s v="6 RUE PERONNE                   "/>
    <s v="                                "/>
    <s v="FR"/>
    <s v="'30"/>
    <s v="'30000     "/>
    <s v="NIMES"/>
  </r>
  <r>
    <x v="1"/>
    <x v="132"/>
    <n v="202606"/>
    <n v="51"/>
    <n v="1085442"/>
    <s v="'03814314  "/>
    <s v="'03814314  "/>
    <s v="COL"/>
    <s v="'3043814314752882"/>
    <n v="20260608"/>
    <s v="E20260608138119"/>
    <s v="J18"/>
    <n v="1"/>
    <s v="          "/>
    <n v="0"/>
    <s v="LARUCHE                         "/>
    <s v="VOIE COMMUNALE 4                "/>
    <s v="                                "/>
    <s v="FR"/>
    <s v="'21"/>
    <s v="'21320     "/>
    <s v="CREANCEY                        "/>
    <s v="CABOT LAURENCE                  "/>
    <s v="6 RUE PERONNE                   "/>
    <s v="                                "/>
    <s v="FR"/>
    <s v="'30"/>
    <s v="'30000     "/>
    <s v="NIMES"/>
  </r>
  <r>
    <x v="1"/>
    <x v="132"/>
    <n v="202606"/>
    <n v="51"/>
    <n v="1085442"/>
    <s v="'03814314  "/>
    <s v="'03814314  "/>
    <s v="CPC"/>
    <s v="'3043814314752882"/>
    <n v="20260608"/>
    <s v="E20260608138119"/>
    <s v="   "/>
    <n v="1"/>
    <s v="RS        "/>
    <n v="0"/>
    <s v="LARUCHE                         "/>
    <s v="VOIE COMMUNALE 4                "/>
    <s v="                                "/>
    <s v="FR"/>
    <s v="'21"/>
    <s v="'21320     "/>
    <s v="CREANCEY                        "/>
    <s v="CABOT LAURENCE                  "/>
    <s v="6 RUE PERONNE                   "/>
    <s v="                                "/>
    <s v="FR"/>
    <s v="'30"/>
    <s v="'30000     "/>
    <s v="NIMES"/>
  </r>
  <r>
    <x v="1"/>
    <x v="133"/>
    <n v="202606"/>
    <n v="51"/>
    <n v="1085442"/>
    <s v="'03814314  "/>
    <s v="'03814314  "/>
    <s v="ENV"/>
    <s v="'                "/>
    <n v="20260608"/>
    <s v="E20260608138120"/>
    <s v="J18"/>
    <n v="38.58"/>
    <s v="          "/>
    <n v="14.03"/>
    <s v="LARUCHE                         "/>
    <s v="VOIE COMMUNALE 4                "/>
    <s v="                                "/>
    <s v="FR"/>
    <s v="'21"/>
    <s v="'21320     "/>
    <s v="CREANCEY                        "/>
    <s v="CHAUVIERE LISA                  "/>
    <s v="5 RUE GUEPIN                    "/>
    <s v="                                "/>
    <s v="FR"/>
    <s v="'44"/>
    <s v="'44000     "/>
    <s v="NANTES"/>
  </r>
  <r>
    <x v="1"/>
    <x v="133"/>
    <n v="202606"/>
    <n v="51"/>
    <n v="1085442"/>
    <s v="'03814314  "/>
    <s v="'03814314  "/>
    <s v="COL"/>
    <s v="'4443814314753017"/>
    <n v="20260608"/>
    <s v="E20260608138120"/>
    <s v="J18"/>
    <n v="19.71"/>
    <s v="          "/>
    <n v="0"/>
    <s v="LARUCHE                         "/>
    <s v="VOIE COMMUNALE 4                "/>
    <s v="                                "/>
    <s v="FR"/>
    <s v="'21"/>
    <s v="'21320     "/>
    <s v="CREANCEY                        "/>
    <s v="CHAUVIERE LISA                  "/>
    <s v="5 RUE GUEPIN                    "/>
    <s v="                                "/>
    <s v="FR"/>
    <s v="'44"/>
    <s v="'44000     "/>
    <s v="NANTES"/>
  </r>
  <r>
    <x v="1"/>
    <x v="133"/>
    <n v="202606"/>
    <n v="51"/>
    <n v="1085442"/>
    <s v="'03814314  "/>
    <s v="'03814314  "/>
    <s v="CPC"/>
    <s v="'4443814314753017"/>
    <n v="20260608"/>
    <s v="E20260608138120"/>
    <s v="   "/>
    <n v="19.71"/>
    <s v="RS        "/>
    <n v="0"/>
    <s v="LARUCHE                         "/>
    <s v="VOIE COMMUNALE 4                "/>
    <s v="                                "/>
    <s v="FR"/>
    <s v="'21"/>
    <s v="'21320     "/>
    <s v="CREANCEY                        "/>
    <s v="CHAUVIERE LISA                  "/>
    <s v="5 RUE GUEPIN                    "/>
    <s v="                                "/>
    <s v="FR"/>
    <s v="'44"/>
    <s v="'44000     "/>
    <s v="NANTES"/>
  </r>
  <r>
    <x v="1"/>
    <x v="133"/>
    <n v="202606"/>
    <n v="51"/>
    <n v="1085442"/>
    <s v="'03814314  "/>
    <s v="'03814314  "/>
    <s v="COL"/>
    <s v="'4443814314753023"/>
    <n v="20260608"/>
    <s v="E20260608138120"/>
    <s v="J18"/>
    <n v="18.87"/>
    <s v="          "/>
    <n v="0"/>
    <s v="LARUCHE                         "/>
    <s v="VOIE COMMUNALE 4                "/>
    <s v="                                "/>
    <s v="FR"/>
    <s v="'21"/>
    <s v="'21320     "/>
    <s v="CREANCEY                        "/>
    <s v="CHAUVIERE LISA                  "/>
    <s v="5 RUE GUEPIN                    "/>
    <s v="                                "/>
    <s v="FR"/>
    <s v="'44"/>
    <s v="'44000     "/>
    <s v="NANTES"/>
  </r>
  <r>
    <x v="1"/>
    <x v="133"/>
    <n v="202606"/>
    <n v="51"/>
    <n v="1085442"/>
    <s v="'03814314  "/>
    <s v="'03814314  "/>
    <s v="CPC"/>
    <s v="'4443814314753023"/>
    <n v="20260608"/>
    <s v="E20260608138120"/>
    <s v="   "/>
    <n v="18.87"/>
    <s v="RS        "/>
    <n v="0"/>
    <s v="LARUCHE                         "/>
    <s v="VOIE COMMUNALE 4                "/>
    <s v="                                "/>
    <s v="FR"/>
    <s v="'21"/>
    <s v="'21320     "/>
    <s v="CREANCEY                        "/>
    <s v="CHAUVIERE LISA                  "/>
    <s v="5 RUE GUEPIN                    "/>
    <s v="                                "/>
    <s v="FR"/>
    <s v="'44"/>
    <s v="'44000     "/>
    <s v="NANTES"/>
  </r>
  <r>
    <x v="1"/>
    <x v="133"/>
    <n v="202606"/>
    <n v="51"/>
    <n v="1085442"/>
    <s v="'03814314  "/>
    <s v="'03814314  "/>
    <s v="CPC"/>
    <s v="'4443814314753023"/>
    <n v="20260608"/>
    <s v="E20260608138120"/>
    <s v="   "/>
    <n v="18.87"/>
    <s v="TMC       "/>
    <n v="1"/>
    <s v="LARUCHE                         "/>
    <s v="VOIE COMMUNALE 4                "/>
    <s v="                                "/>
    <s v="FR"/>
    <s v="'21"/>
    <s v="'21320     "/>
    <s v="CREANCEY                        "/>
    <s v="CHAUVIERE LISA                  "/>
    <s v="5 RUE GUEPIN                    "/>
    <s v="                                "/>
    <s v="FR"/>
    <s v="'44"/>
    <s v="'44000     "/>
    <s v="NANTES"/>
  </r>
  <r>
    <x v="1"/>
    <x v="134"/>
    <n v="202606"/>
    <n v="51"/>
    <n v="1085442"/>
    <s v="'03814314  "/>
    <s v="'03814314  "/>
    <s v="ENV"/>
    <s v="'                "/>
    <n v="20260608"/>
    <s v="E20260608138121"/>
    <s v="J18"/>
    <n v="16.899999999999999"/>
    <s v="          "/>
    <n v="8.31"/>
    <s v="LARUCHE                         "/>
    <s v="VOIE COMMUNALE 4                "/>
    <s v="                                "/>
    <s v="FR"/>
    <s v="'21"/>
    <s v="'21320     "/>
    <s v="CREANCEY                        "/>
    <s v="DELFORGE STEPHANIE              "/>
    <s v="43 RUE SIGORGNE                 "/>
    <s v="                                "/>
    <s v="FR"/>
    <s v="'71"/>
    <s v="'71000     "/>
    <s v="MACON"/>
  </r>
  <r>
    <x v="1"/>
    <x v="134"/>
    <n v="202606"/>
    <n v="51"/>
    <n v="1085442"/>
    <s v="'03814314  "/>
    <s v="'03814314  "/>
    <s v="COL"/>
    <s v="'7143814314752915"/>
    <n v="20260608"/>
    <s v="E20260608138121"/>
    <s v="J18"/>
    <n v="16.899999999999999"/>
    <s v="          "/>
    <n v="0"/>
    <s v="LARUCHE                         "/>
    <s v="VOIE COMMUNALE 4                "/>
    <s v="                                "/>
    <s v="FR"/>
    <s v="'21"/>
    <s v="'21320     "/>
    <s v="CREANCEY                        "/>
    <s v="DELFORGE STEPHANIE              "/>
    <s v="43 RUE SIGORGNE                 "/>
    <s v="                                "/>
    <s v="FR"/>
    <s v="'71"/>
    <s v="'71000     "/>
    <s v="MACON"/>
  </r>
  <r>
    <x v="1"/>
    <x v="134"/>
    <n v="202606"/>
    <n v="51"/>
    <n v="1085442"/>
    <s v="'03814314  "/>
    <s v="'03814314  "/>
    <s v="CPC"/>
    <s v="'7143814314752915"/>
    <n v="20260608"/>
    <s v="E20260608138121"/>
    <s v="   "/>
    <n v="16.899999999999999"/>
    <s v="RS        "/>
    <n v="0"/>
    <s v="LARUCHE                         "/>
    <s v="VOIE COMMUNALE 4                "/>
    <s v="                                "/>
    <s v="FR"/>
    <s v="'21"/>
    <s v="'21320     "/>
    <s v="CREANCEY                        "/>
    <s v="DELFORGE STEPHANIE              "/>
    <s v="43 RUE SIGORGNE                 "/>
    <s v="                                "/>
    <s v="FR"/>
    <s v="'71"/>
    <s v="'71000     "/>
    <s v="MACON"/>
  </r>
  <r>
    <x v="1"/>
    <x v="135"/>
    <n v="202606"/>
    <n v="51"/>
    <n v="1085442"/>
    <s v="'03814314  "/>
    <s v="'03814314  "/>
    <s v="ENV"/>
    <s v="'                "/>
    <n v="20260608"/>
    <s v="E20260608138123"/>
    <s v="J18"/>
    <n v="6.2"/>
    <s v="          "/>
    <n v="5.71"/>
    <s v="LARUCHE                         "/>
    <s v="VOIE COMMUNALE 4                "/>
    <s v="                                "/>
    <s v="FR"/>
    <s v="'21"/>
    <s v="'21320     "/>
    <s v="CREANCEY                        "/>
    <s v="FOUCHET BERANGERE               "/>
    <s v="7 RUE THOURET                   "/>
    <s v="                                "/>
    <s v="FR"/>
    <s v="'76"/>
    <s v="'76000     "/>
    <s v="ROUEN"/>
  </r>
  <r>
    <x v="1"/>
    <x v="135"/>
    <n v="202606"/>
    <n v="51"/>
    <n v="1085442"/>
    <s v="'03814314  "/>
    <s v="'03814314  "/>
    <s v="COL"/>
    <s v="'7643814314752945"/>
    <n v="20260608"/>
    <s v="E20260608138123"/>
    <s v="J18"/>
    <n v="6.2"/>
    <s v="          "/>
    <n v="0"/>
    <s v="LARUCHE                         "/>
    <s v="VOIE COMMUNALE 4                "/>
    <s v="                                "/>
    <s v="FR"/>
    <s v="'21"/>
    <s v="'21320     "/>
    <s v="CREANCEY                        "/>
    <s v="FOUCHET BERANGERE               "/>
    <s v="7 RUE THOURET                   "/>
    <s v="                                "/>
    <s v="FR"/>
    <s v="'76"/>
    <s v="'76000     "/>
    <s v="ROUEN"/>
  </r>
  <r>
    <x v="1"/>
    <x v="135"/>
    <n v="202606"/>
    <n v="51"/>
    <n v="1085442"/>
    <s v="'03814314  "/>
    <s v="'03814314  "/>
    <s v="CPC"/>
    <s v="'7643814314752945"/>
    <n v="20260608"/>
    <s v="E20260608138123"/>
    <s v="   "/>
    <n v="6.2"/>
    <s v="RS        "/>
    <n v="0"/>
    <s v="LARUCHE                         "/>
    <s v="VOIE COMMUNALE 4                "/>
    <s v="                                "/>
    <s v="FR"/>
    <s v="'21"/>
    <s v="'21320     "/>
    <s v="CREANCEY                        "/>
    <s v="FOUCHET BERANGERE               "/>
    <s v="7 RUE THOURET                   "/>
    <s v="                                "/>
    <s v="FR"/>
    <s v="'76"/>
    <s v="'76000     "/>
    <s v="ROUEN"/>
  </r>
  <r>
    <x v="1"/>
    <x v="136"/>
    <n v="202606"/>
    <n v="51"/>
    <n v="1085442"/>
    <s v="'03814314  "/>
    <s v="'03814314  "/>
    <s v="ENV"/>
    <s v="'                "/>
    <n v="20260608"/>
    <s v="E20260608138124"/>
    <s v="J18"/>
    <n v="4.18"/>
    <s v="          "/>
    <n v="5.19"/>
    <s v="LARUCHE                         "/>
    <s v="VOIE COMMUNALE 4                "/>
    <s v="                                "/>
    <s v="FR"/>
    <s v="'21"/>
    <s v="'21320     "/>
    <s v="CREANCEY                        "/>
    <s v="GOURDON ALINE                   "/>
    <s v="37 RUE ECUYERE                  "/>
    <s v="                                "/>
    <s v="FR"/>
    <s v="'14"/>
    <s v="'14000     "/>
    <s v="CAEN"/>
  </r>
  <r>
    <x v="1"/>
    <x v="136"/>
    <n v="202606"/>
    <n v="51"/>
    <n v="1085442"/>
    <s v="'03814314  "/>
    <s v="'03814314  "/>
    <s v="COL"/>
    <s v="'1443814314752839"/>
    <n v="20260608"/>
    <s v="E20260608138124"/>
    <s v="J18"/>
    <n v="4.18"/>
    <s v="          "/>
    <n v="0"/>
    <s v="LARUCHE                         "/>
    <s v="VOIE COMMUNALE 4                "/>
    <s v="                                "/>
    <s v="FR"/>
    <s v="'21"/>
    <s v="'21320     "/>
    <s v="CREANCEY                        "/>
    <s v="GOURDON ALINE                   "/>
    <s v="37 RUE ECUYERE                  "/>
    <s v="                                "/>
    <s v="FR"/>
    <s v="'14"/>
    <s v="'14000     "/>
    <s v="CAEN"/>
  </r>
  <r>
    <x v="1"/>
    <x v="136"/>
    <n v="202606"/>
    <n v="51"/>
    <n v="1085442"/>
    <s v="'03814314  "/>
    <s v="'03814314  "/>
    <s v="CPC"/>
    <s v="'1443814314752839"/>
    <n v="20260608"/>
    <s v="E20260608138124"/>
    <s v="   "/>
    <n v="4.18"/>
    <s v="RS        "/>
    <n v="0"/>
    <s v="LARUCHE                         "/>
    <s v="VOIE COMMUNALE 4                "/>
    <s v="                                "/>
    <s v="FR"/>
    <s v="'21"/>
    <s v="'21320     "/>
    <s v="CREANCEY                        "/>
    <s v="GOURDON ALINE                   "/>
    <s v="37 RUE ECUYERE                  "/>
    <s v="                                "/>
    <s v="FR"/>
    <s v="'14"/>
    <s v="'14000     "/>
    <s v="CAEN"/>
  </r>
  <r>
    <x v="1"/>
    <x v="137"/>
    <n v="202606"/>
    <n v="51"/>
    <n v="1085442"/>
    <s v="'03814314  "/>
    <s v="'03814314  "/>
    <s v="ENV"/>
    <s v="'                "/>
    <n v="20260608"/>
    <s v="E20260608138126"/>
    <s v="J18"/>
    <n v="17.7"/>
    <s v="          "/>
    <n v="8.57"/>
    <s v="LARUCHE                         "/>
    <s v="VOIE COMMUNALE 4                "/>
    <s v="                                "/>
    <s v="FR"/>
    <s v="'21"/>
    <s v="'21320     "/>
    <s v="CREANCEY                        "/>
    <s v="HUNAULT CELINE                  "/>
    <s v="4 RUE DE BERTRAND               "/>
    <s v="                                "/>
    <s v="FR"/>
    <s v="'35"/>
    <s v="'35000     "/>
    <s v="RENNES"/>
  </r>
  <r>
    <x v="1"/>
    <x v="137"/>
    <n v="202606"/>
    <n v="51"/>
    <n v="1085442"/>
    <s v="'03814314  "/>
    <s v="'03814314  "/>
    <s v="COL"/>
    <s v="'3543814314752895"/>
    <n v="20260608"/>
    <s v="E20260608138126"/>
    <s v="J18"/>
    <n v="17.7"/>
    <s v="          "/>
    <n v="0"/>
    <s v="LARUCHE                         "/>
    <s v="VOIE COMMUNALE 4                "/>
    <s v="                                "/>
    <s v="FR"/>
    <s v="'21"/>
    <s v="'21320     "/>
    <s v="CREANCEY                        "/>
    <s v="HUNAULT CELINE                  "/>
    <s v="4 RUE DE BERTRAND               "/>
    <s v="                                "/>
    <s v="FR"/>
    <s v="'35"/>
    <s v="'35000     "/>
    <s v="RENNES"/>
  </r>
  <r>
    <x v="1"/>
    <x v="137"/>
    <n v="202606"/>
    <n v="51"/>
    <n v="1085442"/>
    <s v="'03814314  "/>
    <s v="'03814314  "/>
    <s v="CPC"/>
    <s v="'3543814314752895"/>
    <n v="20260608"/>
    <s v="E20260608138126"/>
    <s v="   "/>
    <n v="17.7"/>
    <s v="RS        "/>
    <n v="0"/>
    <s v="LARUCHE                         "/>
    <s v="VOIE COMMUNALE 4                "/>
    <s v="                                "/>
    <s v="FR"/>
    <s v="'21"/>
    <s v="'21320     "/>
    <s v="CREANCEY                        "/>
    <s v="HUNAULT CELINE                  "/>
    <s v="4 RUE DE BERTRAND               "/>
    <s v="                                "/>
    <s v="FR"/>
    <s v="'35"/>
    <s v="'35000     "/>
    <s v="RENNES"/>
  </r>
  <r>
    <x v="1"/>
    <x v="138"/>
    <n v="202606"/>
    <n v="51"/>
    <n v="1085442"/>
    <s v="'03814314  "/>
    <s v="'03814314  "/>
    <s v="ENV"/>
    <s v="'                "/>
    <n v="20260608"/>
    <s v="E20260608138127"/>
    <s v="J18"/>
    <n v="0.5"/>
    <s v="          "/>
    <n v="4.1500000000000004"/>
    <s v="LARUCHE                         "/>
    <s v="VOIE COMMUNALE 4                "/>
    <s v="                                "/>
    <s v="FR"/>
    <s v="'21"/>
    <s v="'21320     "/>
    <s v="CREANCEY                        "/>
    <s v="LANGEVIN LIONEL                 "/>
    <s v="7 RUE DE LA CITE                "/>
    <s v="                                "/>
    <s v="FR"/>
    <s v="'72"/>
    <s v="'72500     "/>
    <s v="VAAS"/>
  </r>
  <r>
    <x v="1"/>
    <x v="138"/>
    <n v="202606"/>
    <n v="51"/>
    <n v="1085442"/>
    <s v="'03814314  "/>
    <s v="'03814314  "/>
    <s v="COL"/>
    <s v="'7243814314752958"/>
    <n v="20260608"/>
    <s v="E20260608138127"/>
    <s v="J18"/>
    <n v="0.5"/>
    <s v="          "/>
    <n v="0"/>
    <s v="LARUCHE                         "/>
    <s v="VOIE COMMUNALE 4                "/>
    <s v="                                "/>
    <s v="FR"/>
    <s v="'21"/>
    <s v="'21320     "/>
    <s v="CREANCEY                        "/>
    <s v="LANGEVIN LIONEL                 "/>
    <s v="7 RUE DE LA CITE                "/>
    <s v="                                "/>
    <s v="FR"/>
    <s v="'72"/>
    <s v="'72500     "/>
    <s v="VAAS"/>
  </r>
  <r>
    <x v="1"/>
    <x v="138"/>
    <n v="202606"/>
    <n v="51"/>
    <n v="1085442"/>
    <s v="'03814314  "/>
    <s v="'03814314  "/>
    <s v="CPC"/>
    <s v="'7243814314752958"/>
    <n v="20260608"/>
    <s v="E20260608138127"/>
    <s v="   "/>
    <n v="0.5"/>
    <s v="RS        "/>
    <n v="0"/>
    <s v="LARUCHE                         "/>
    <s v="VOIE COMMUNALE 4                "/>
    <s v="                                "/>
    <s v="FR"/>
    <s v="'21"/>
    <s v="'21320     "/>
    <s v="CREANCEY                        "/>
    <s v="LANGEVIN LIONEL                 "/>
    <s v="7 RUE DE LA CITE                "/>
    <s v="                                "/>
    <s v="FR"/>
    <s v="'72"/>
    <s v="'72500     "/>
    <s v="VAAS"/>
  </r>
  <r>
    <x v="1"/>
    <x v="139"/>
    <n v="202606"/>
    <n v="51"/>
    <n v="1085442"/>
    <s v="'03814314  "/>
    <s v="'03814314  "/>
    <s v="ENV"/>
    <s v="'                "/>
    <n v="20260608"/>
    <s v="E20260608138128"/>
    <s v="J18"/>
    <n v="3.2"/>
    <s v="          "/>
    <n v="4.93"/>
    <s v="LARUCHE                         "/>
    <s v="VOIE COMMUNALE 4                "/>
    <s v="                                "/>
    <s v="FR"/>
    <s v="'21"/>
    <s v="'21320     "/>
    <s v="CREANCEY                        "/>
    <s v="LE MASNE AURELIE                "/>
    <s v="29 RUE ROBERT BALLION           "/>
    <s v="                                "/>
    <s v="FR"/>
    <s v="'33"/>
    <s v="'33700     "/>
    <s v="MERIGNAC"/>
  </r>
  <r>
    <x v="1"/>
    <x v="139"/>
    <n v="202606"/>
    <n v="51"/>
    <n v="1085442"/>
    <s v="'03814314  "/>
    <s v="'03814314  "/>
    <s v="COL"/>
    <s v="'3343814314752763"/>
    <n v="20260608"/>
    <s v="E20260608138128"/>
    <s v="J18"/>
    <n v="3.2"/>
    <s v="          "/>
    <n v="0"/>
    <s v="LARUCHE                         "/>
    <s v="VOIE COMMUNALE 4                "/>
    <s v="                                "/>
    <s v="FR"/>
    <s v="'21"/>
    <s v="'21320     "/>
    <s v="CREANCEY                        "/>
    <s v="LE MASNE AURELIE                "/>
    <s v="29 RUE ROBERT BALLION           "/>
    <s v="                                "/>
    <s v="FR"/>
    <s v="'33"/>
    <s v="'33700     "/>
    <s v="MERIGNAC"/>
  </r>
  <r>
    <x v="1"/>
    <x v="139"/>
    <n v="202606"/>
    <n v="51"/>
    <n v="1085442"/>
    <s v="'03814314  "/>
    <s v="'03814314  "/>
    <s v="CPC"/>
    <s v="'3343814314752763"/>
    <n v="20260608"/>
    <s v="E20260608138128"/>
    <s v="   "/>
    <n v="3.2"/>
    <s v="RS        "/>
    <n v="0"/>
    <s v="LARUCHE                         "/>
    <s v="VOIE COMMUNALE 4                "/>
    <s v="                                "/>
    <s v="FR"/>
    <s v="'21"/>
    <s v="'21320     "/>
    <s v="CREANCEY                        "/>
    <s v="LE MASNE AURELIE                "/>
    <s v="29 RUE ROBERT BALLION           "/>
    <s v="                                "/>
    <s v="FR"/>
    <s v="'33"/>
    <s v="'33700     "/>
    <s v="MERIGNAC"/>
  </r>
  <r>
    <x v="1"/>
    <x v="140"/>
    <n v="202606"/>
    <n v="51"/>
    <n v="1085442"/>
    <s v="'03814314  "/>
    <s v="'03814314  "/>
    <s v="ENV"/>
    <s v="'                "/>
    <n v="20260608"/>
    <s v="E20260608138129"/>
    <s v="J18"/>
    <n v="27.4"/>
    <s v="          "/>
    <n v="11.17"/>
    <s v="LARUCHE                         "/>
    <s v="VOIE COMMUNALE 4                "/>
    <s v="                                "/>
    <s v="FR"/>
    <s v="'21"/>
    <s v="'21320     "/>
    <s v="CREANCEY                        "/>
    <s v="PHARMACIE DE STRASBOURG (PARIS 1"/>
    <s v="12 BD DE STRASBOURG             "/>
    <s v="                                "/>
    <s v="FR"/>
    <s v="'75"/>
    <s v="'75010     "/>
    <s v="PARIS"/>
  </r>
  <r>
    <x v="1"/>
    <x v="140"/>
    <n v="202606"/>
    <n v="51"/>
    <n v="1085442"/>
    <s v="'03814314  "/>
    <s v="'03814314  "/>
    <s v="COL"/>
    <s v="'7543814314752800"/>
    <n v="20260608"/>
    <s v="E20260608138129"/>
    <s v="J18"/>
    <n v="17.7"/>
    <s v="          "/>
    <n v="0"/>
    <s v="LARUCHE                         "/>
    <s v="VOIE COMMUNALE 4                "/>
    <s v="                                "/>
    <s v="FR"/>
    <s v="'21"/>
    <s v="'21320     "/>
    <s v="CREANCEY                        "/>
    <s v="PHARMACIE DE STRASBOURG (PARIS 1"/>
    <s v="12 BD DE STRASBOURG             "/>
    <s v="                                "/>
    <s v="FR"/>
    <s v="'75"/>
    <s v="'75010     "/>
    <s v="PARIS"/>
  </r>
  <r>
    <x v="1"/>
    <x v="140"/>
    <n v="202606"/>
    <n v="51"/>
    <n v="1085442"/>
    <s v="'03814314  "/>
    <s v="'03814314  "/>
    <s v="CPC"/>
    <s v="'7543814314752800"/>
    <n v="20260608"/>
    <s v="E20260608138129"/>
    <s v="   "/>
    <n v="17.7"/>
    <s v="RS        "/>
    <n v="0"/>
    <s v="LARUCHE                         "/>
    <s v="VOIE COMMUNALE 4                "/>
    <s v="                                "/>
    <s v="FR"/>
    <s v="'21"/>
    <s v="'21320     "/>
    <s v="CREANCEY                        "/>
    <s v="PHARMACIE DE STRASBOURG (PARIS 1"/>
    <s v="12 BD DE STRASBOURG             "/>
    <s v="                                "/>
    <s v="FR"/>
    <s v="'75"/>
    <s v="'75010     "/>
    <s v="PARIS"/>
  </r>
  <r>
    <x v="1"/>
    <x v="140"/>
    <n v="202606"/>
    <n v="51"/>
    <n v="1085442"/>
    <s v="'03814314  "/>
    <s v="'03814314  "/>
    <s v="COL"/>
    <s v="'7543814314752816"/>
    <n v="20260608"/>
    <s v="E20260608138129"/>
    <s v="J18"/>
    <n v="9.6999999999999993"/>
    <s v="          "/>
    <n v="0"/>
    <s v="LARUCHE                         "/>
    <s v="VOIE COMMUNALE 4                "/>
    <s v="                                "/>
    <s v="FR"/>
    <s v="'21"/>
    <s v="'21320     "/>
    <s v="CREANCEY                        "/>
    <s v="PHARMACIE DE STRASBOURG (PARIS 1"/>
    <s v="12 BD DE STRASBOURG             "/>
    <s v="                                "/>
    <s v="FR"/>
    <s v="'75"/>
    <s v="'75010     "/>
    <s v="PARIS"/>
  </r>
  <r>
    <x v="1"/>
    <x v="140"/>
    <n v="202606"/>
    <n v="51"/>
    <n v="1085442"/>
    <s v="'03814314  "/>
    <s v="'03814314  "/>
    <s v="CPC"/>
    <s v="'7543814314752816"/>
    <n v="20260608"/>
    <s v="E20260608138129"/>
    <s v="   "/>
    <n v="9.6999999999999993"/>
    <s v="RS        "/>
    <n v="0"/>
    <s v="LARUCHE                         "/>
    <s v="VOIE COMMUNALE 4                "/>
    <s v="                                "/>
    <s v="FR"/>
    <s v="'21"/>
    <s v="'21320     "/>
    <s v="CREANCEY                        "/>
    <s v="PHARMACIE DE STRASBOURG (PARIS 1"/>
    <s v="12 BD DE STRASBOURG             "/>
    <s v="                                "/>
    <s v="FR"/>
    <s v="'75"/>
    <s v="'75010     "/>
    <s v="PARIS"/>
  </r>
  <r>
    <x v="1"/>
    <x v="140"/>
    <n v="202606"/>
    <n v="51"/>
    <n v="1085442"/>
    <s v="'03814314  "/>
    <s v="'03814314  "/>
    <s v="CPC"/>
    <s v="'7543814314752816"/>
    <n v="20260608"/>
    <s v="E20260608138129"/>
    <s v="   "/>
    <n v="9.6999999999999993"/>
    <s v="TMC       "/>
    <n v="1"/>
    <s v="LARUCHE                         "/>
    <s v="VOIE COMMUNALE 4                "/>
    <s v="                                "/>
    <s v="FR"/>
    <s v="'21"/>
    <s v="'21320     "/>
    <s v="CREANCEY                        "/>
    <s v="PHARMACIE DE STRASBOURG (PARIS 1"/>
    <s v="12 BD DE STRASBOURG             "/>
    <s v="                                "/>
    <s v="FR"/>
    <s v="'75"/>
    <s v="'75010     "/>
    <s v="PARIS"/>
  </r>
  <r>
    <x v="1"/>
    <x v="141"/>
    <n v="202606"/>
    <n v="51"/>
    <n v="1085442"/>
    <s v="'03814314  "/>
    <s v="'03814314  "/>
    <s v="ENV"/>
    <s v="'                "/>
    <n v="20260608"/>
    <s v="E20260608138130"/>
    <s v="J18"/>
    <n v="3.6"/>
    <s v="          "/>
    <n v="4.93"/>
    <s v="LARUCHE                         "/>
    <s v="VOIE COMMUNALE 4                "/>
    <s v="                                "/>
    <s v="FR"/>
    <s v="'21"/>
    <s v="'21320     "/>
    <s v="CREANCEY                        "/>
    <s v="PICARD JULIE                    "/>
    <s v="15 RUE DE LA CITE               "/>
    <s v="                                "/>
    <s v="FR"/>
    <s v="'10"/>
    <s v="'10000     "/>
    <s v="TROYES"/>
  </r>
  <r>
    <x v="1"/>
    <x v="141"/>
    <n v="202606"/>
    <n v="51"/>
    <n v="1085442"/>
    <s v="'03814314  "/>
    <s v="'03814314  "/>
    <s v="COL"/>
    <s v="'1043814314752846"/>
    <n v="20260608"/>
    <s v="E20260608138130"/>
    <s v="J18"/>
    <n v="3.6"/>
    <s v="          "/>
    <n v="0"/>
    <s v="LARUCHE                         "/>
    <s v="VOIE COMMUNALE 4                "/>
    <s v="                                "/>
    <s v="FR"/>
    <s v="'21"/>
    <s v="'21320     "/>
    <s v="CREANCEY                        "/>
    <s v="PICARD JULIE                    "/>
    <s v="15 RUE DE LA CITE               "/>
    <s v="                                "/>
    <s v="FR"/>
    <s v="'10"/>
    <s v="'10000     "/>
    <s v="TROYES"/>
  </r>
  <r>
    <x v="1"/>
    <x v="141"/>
    <n v="202606"/>
    <n v="51"/>
    <n v="1085442"/>
    <s v="'03814314  "/>
    <s v="'03814314  "/>
    <s v="CPC"/>
    <s v="'1043814314752846"/>
    <n v="20260608"/>
    <s v="E20260608138130"/>
    <s v="   "/>
    <n v="3.6"/>
    <s v="RS        "/>
    <n v="0"/>
    <s v="LARUCHE                         "/>
    <s v="VOIE COMMUNALE 4                "/>
    <s v="                                "/>
    <s v="FR"/>
    <s v="'21"/>
    <s v="'21320     "/>
    <s v="CREANCEY                        "/>
    <s v="PICARD JULIE                    "/>
    <s v="15 RUE DE LA CITE               "/>
    <s v="                                "/>
    <s v="FR"/>
    <s v="'10"/>
    <s v="'10000     "/>
    <s v="TROYES"/>
  </r>
  <r>
    <x v="1"/>
    <x v="142"/>
    <n v="202606"/>
    <n v="51"/>
    <n v="1085442"/>
    <s v="'03814314  "/>
    <s v="'03814314  "/>
    <s v="ENV"/>
    <s v="'                "/>
    <n v="20260608"/>
    <s v="E20260608138131"/>
    <s v="J18"/>
    <n v="4.01"/>
    <s v="          "/>
    <n v="5.19"/>
    <s v="LARUCHE                         "/>
    <s v="VOIE COMMUNALE 4                "/>
    <s v="                                "/>
    <s v="FR"/>
    <s v="'21"/>
    <s v="'21320     "/>
    <s v="CREANCEY                        "/>
    <s v="PLANCQUE INES                   "/>
    <s v="19 RUE LOUIS ROCHE              "/>
    <s v="                                "/>
    <s v="FR"/>
    <s v="'02"/>
    <s v="'02200     "/>
    <s v="PASLY"/>
  </r>
  <r>
    <x v="1"/>
    <x v="142"/>
    <n v="202606"/>
    <n v="51"/>
    <n v="1085442"/>
    <s v="'03814314  "/>
    <s v="'03814314  "/>
    <s v="COL"/>
    <s v="'0243814314752776"/>
    <n v="20260608"/>
    <s v="E20260608138131"/>
    <s v="J18"/>
    <n v="4.01"/>
    <s v="          "/>
    <n v="0"/>
    <s v="LARUCHE                         "/>
    <s v="VOIE COMMUNALE 4                "/>
    <s v="                                "/>
    <s v="FR"/>
    <s v="'21"/>
    <s v="'21320     "/>
    <s v="CREANCEY                        "/>
    <s v="PLANCQUE INES                   "/>
    <s v="19 RUE LOUIS ROCHE              "/>
    <s v="                                "/>
    <s v="FR"/>
    <s v="'02"/>
    <s v="'02200     "/>
    <s v="PASLY"/>
  </r>
  <r>
    <x v="1"/>
    <x v="142"/>
    <n v="202606"/>
    <n v="51"/>
    <n v="1085442"/>
    <s v="'03814314  "/>
    <s v="'03814314  "/>
    <s v="CPC"/>
    <s v="'0243814314752776"/>
    <n v="20260608"/>
    <s v="E20260608138131"/>
    <s v="   "/>
    <n v="4.01"/>
    <s v="RS        "/>
    <n v="0"/>
    <s v="LARUCHE                         "/>
    <s v="VOIE COMMUNALE 4                "/>
    <s v="                                "/>
    <s v="FR"/>
    <s v="'21"/>
    <s v="'21320     "/>
    <s v="CREANCEY                        "/>
    <s v="PLANCQUE INES                   "/>
    <s v="19 RUE LOUIS ROCHE              "/>
    <s v="                                "/>
    <s v="FR"/>
    <s v="'02"/>
    <s v="'02200     "/>
    <s v="PASLY"/>
  </r>
  <r>
    <x v="1"/>
    <x v="143"/>
    <n v="202606"/>
    <n v="51"/>
    <n v="1085442"/>
    <s v="'03814314  "/>
    <s v="'03814314  "/>
    <s v="ENV"/>
    <s v="'                "/>
    <n v="20260608"/>
    <s v="E20260608138133"/>
    <s v="J18"/>
    <n v="4.5"/>
    <s v="          "/>
    <n v="5.19"/>
    <s v="LARUCHE                         "/>
    <s v="VOIE COMMUNALE 4                "/>
    <s v="                                "/>
    <s v="FR"/>
    <s v="'21"/>
    <s v="'21320     "/>
    <s v="CREANCEY                        "/>
    <s v="RANNOU MARION                   "/>
    <s v="5 RUE FERDINAND BUISSON         "/>
    <s v="                                "/>
    <s v="FR"/>
    <s v="'35"/>
    <s v="'35000     "/>
    <s v="RENNES"/>
  </r>
  <r>
    <x v="1"/>
    <x v="143"/>
    <n v="202606"/>
    <n v="51"/>
    <n v="1085442"/>
    <s v="'03814314  "/>
    <s v="'03814314  "/>
    <s v="COL"/>
    <s v="'3543814314752866"/>
    <n v="20260608"/>
    <s v="E20260608138133"/>
    <s v="J18"/>
    <n v="4.5"/>
    <s v="          "/>
    <n v="0"/>
    <s v="LARUCHE                         "/>
    <s v="VOIE COMMUNALE 4                "/>
    <s v="                                "/>
    <s v="FR"/>
    <s v="'21"/>
    <s v="'21320     "/>
    <s v="CREANCEY                        "/>
    <s v="RANNOU MARION                   "/>
    <s v="5 RUE FERDINAND BUISSON         "/>
    <s v="                                "/>
    <s v="FR"/>
    <s v="'35"/>
    <s v="'35000     "/>
    <s v="RENNES"/>
  </r>
  <r>
    <x v="1"/>
    <x v="143"/>
    <n v="202606"/>
    <n v="51"/>
    <n v="1085442"/>
    <s v="'03814314  "/>
    <s v="'03814314  "/>
    <s v="CPC"/>
    <s v="'3543814314752866"/>
    <n v="20260608"/>
    <s v="E20260608138133"/>
    <s v="   "/>
    <n v="4.5"/>
    <s v="RS        "/>
    <n v="0"/>
    <s v="LARUCHE                         "/>
    <s v="VOIE COMMUNALE 4                "/>
    <s v="                                "/>
    <s v="FR"/>
    <s v="'21"/>
    <s v="'21320     "/>
    <s v="CREANCEY                        "/>
    <s v="RANNOU MARION                   "/>
    <s v="5 RUE FERDINAND BUISSON         "/>
    <s v="                                "/>
    <s v="FR"/>
    <s v="'35"/>
    <s v="'35000     "/>
    <s v="RENNES"/>
  </r>
  <r>
    <x v="1"/>
    <x v="144"/>
    <n v="202606"/>
    <n v="51"/>
    <n v="1085442"/>
    <s v="'03814314  "/>
    <s v="'03814314  "/>
    <s v="ENV"/>
    <s v="'                "/>
    <n v="20260608"/>
    <s v="E20260608138135"/>
    <s v="J18"/>
    <n v="11.71"/>
    <s v="          "/>
    <n v="7.01"/>
    <s v="RACINE JULIEN                   "/>
    <s v="151 ROUTE DU COLOMBIER          "/>
    <s v="                                "/>
    <s v="FR"/>
    <s v="'76"/>
    <s v="'76210     "/>
    <s v="BEUZEVILLE LA GRENIER           "/>
    <s v="LARUCHE                         "/>
    <s v="VOIE COMMUNALE 4                "/>
    <s v="                                "/>
    <s v="FR"/>
    <s v="'21"/>
    <s v="'21320     "/>
    <s v="CREANCEY"/>
  </r>
  <r>
    <x v="1"/>
    <x v="144"/>
    <n v="202606"/>
    <n v="51"/>
    <n v="1085442"/>
    <s v="'03814314  "/>
    <s v="'03814314  "/>
    <s v="COL"/>
    <s v="'2124022012361941"/>
    <n v="20260608"/>
    <s v="E20260608138135"/>
    <s v="J18"/>
    <n v="8.6999999999999993"/>
    <s v="          "/>
    <n v="0"/>
    <s v="RACINE JULIEN                   "/>
    <s v="151 ROUTE DU COLOMBIER          "/>
    <s v="                                "/>
    <s v="FR"/>
    <s v="'76"/>
    <s v="'76210     "/>
    <s v="BEUZEVILLE LA GRENIER           "/>
    <s v="LARUCHE                         "/>
    <s v="VOIE COMMUNALE 4                "/>
    <s v="                                "/>
    <s v="FR"/>
    <s v="'21"/>
    <s v="'21320     "/>
    <s v="CREANCEY"/>
  </r>
  <r>
    <x v="1"/>
    <x v="144"/>
    <n v="202606"/>
    <n v="51"/>
    <n v="1085442"/>
    <s v="'03814314  "/>
    <s v="'03814314  "/>
    <s v="CPC"/>
    <s v="'2124022012361941"/>
    <n v="20260608"/>
    <s v="E20260608138135"/>
    <s v="   "/>
    <n v="8.6999999999999993"/>
    <s v="RS        "/>
    <n v="0"/>
    <s v="RACINE JULIEN                   "/>
    <s v="151 ROUTE DU COLOMBIER          "/>
    <s v="                                "/>
    <s v="FR"/>
    <s v="'76"/>
    <s v="'76210     "/>
    <s v="BEUZEVILLE LA GRENIER           "/>
    <s v="LARUCHE                         "/>
    <s v="VOIE COMMUNALE 4                "/>
    <s v="                                "/>
    <s v="FR"/>
    <s v="'21"/>
    <s v="'21320     "/>
    <s v="CREANCEY"/>
  </r>
  <r>
    <x v="1"/>
    <x v="144"/>
    <n v="202606"/>
    <n v="51"/>
    <n v="1085442"/>
    <s v="'03814314  "/>
    <s v="'03814314  "/>
    <s v="COL"/>
    <s v="'2124022012362077"/>
    <n v="20260608"/>
    <s v="E20260608138135"/>
    <s v="J18"/>
    <n v="3.01"/>
    <s v="          "/>
    <n v="0"/>
    <s v="RACINE JULIEN                   "/>
    <s v="151 ROUTE DU COLOMBIER          "/>
    <s v="                                "/>
    <s v="FR"/>
    <s v="'76"/>
    <s v="'76210     "/>
    <s v="BEUZEVILLE LA GRENIER           "/>
    <s v="LARUCHE                         "/>
    <s v="VOIE COMMUNALE 4                "/>
    <s v="                                "/>
    <s v="FR"/>
    <s v="'21"/>
    <s v="'21320     "/>
    <s v="CREANCEY"/>
  </r>
  <r>
    <x v="1"/>
    <x v="144"/>
    <n v="202606"/>
    <n v="51"/>
    <n v="1085442"/>
    <s v="'03814314  "/>
    <s v="'03814314  "/>
    <s v="CPC"/>
    <s v="'2124022012362077"/>
    <n v="20260608"/>
    <s v="E20260608138135"/>
    <s v="   "/>
    <n v="3.01"/>
    <s v="RS        "/>
    <n v="0"/>
    <s v="RACINE JULIEN                   "/>
    <s v="151 ROUTE DU COLOMBIER          "/>
    <s v="                                "/>
    <s v="FR"/>
    <s v="'76"/>
    <s v="'76210     "/>
    <s v="BEUZEVILLE LA GRENIER           "/>
    <s v="LARUCHE                         "/>
    <s v="VOIE COMMUNALE 4                "/>
    <s v="                                "/>
    <s v="FR"/>
    <s v="'21"/>
    <s v="'21320     "/>
    <s v="CREANCEY"/>
  </r>
  <r>
    <x v="1"/>
    <x v="144"/>
    <n v="202606"/>
    <n v="51"/>
    <n v="1085442"/>
    <s v="'03814314  "/>
    <s v="'03814314  "/>
    <s v="CPC"/>
    <s v="'2124022012362077"/>
    <n v="20260608"/>
    <s v="E20260608138135"/>
    <s v="   "/>
    <n v="3.01"/>
    <s v="TMC       "/>
    <n v="1"/>
    <s v="RACINE JULIEN                   "/>
    <s v="151 ROUTE DU COLOMBIER          "/>
    <s v="                                "/>
    <s v="FR"/>
    <s v="'76"/>
    <s v="'76210     "/>
    <s v="BEUZEVILLE LA GRENIER           "/>
    <s v="LARUCHE                         "/>
    <s v="VOIE COMMUNALE 4                "/>
    <s v="                                "/>
    <s v="FR"/>
    <s v="'21"/>
    <s v="'21320     "/>
    <s v="CREANCEY"/>
  </r>
  <r>
    <x v="1"/>
    <x v="145"/>
    <n v="202606"/>
    <n v="51"/>
    <n v="1085442"/>
    <s v="'03814314  "/>
    <s v="'03814314  "/>
    <s v="ENV"/>
    <s v="'                "/>
    <n v="20260608"/>
    <s v="E20260608223920"/>
    <s v="J18"/>
    <n v="10.8"/>
    <s v="          "/>
    <n v="6.75"/>
    <s v="LARUCHE                         "/>
    <s v="VOIE COMMUNALE 4                "/>
    <s v="                                "/>
    <s v="FR"/>
    <s v="'21"/>
    <s v="'21320     "/>
    <s v="CREANCEY                        "/>
    <s v="HABERT JULIE                    "/>
    <s v="8 PLACE ARISTIDE BRIAND         "/>
    <s v="                                "/>
    <s v="FR"/>
    <s v="'26"/>
    <s v="'26000     "/>
    <s v="VALENCE"/>
  </r>
  <r>
    <x v="1"/>
    <x v="145"/>
    <n v="202606"/>
    <n v="51"/>
    <n v="1085442"/>
    <s v="'03814314  "/>
    <s v="'03814314  "/>
    <s v="COL"/>
    <s v="'2643814314752908"/>
    <n v="20260608"/>
    <s v="E20260608223920"/>
    <s v="J18"/>
    <n v="10.8"/>
    <s v="          "/>
    <n v="0"/>
    <s v="LARUCHE                         "/>
    <s v="VOIE COMMUNALE 4                "/>
    <s v="                                "/>
    <s v="FR"/>
    <s v="'21"/>
    <s v="'21320     "/>
    <s v="CREANCEY                        "/>
    <s v="HABERT JULIE                    "/>
    <s v="8 PLACE ARISTIDE BRIAND         "/>
    <s v="                                "/>
    <s v="FR"/>
    <s v="'26"/>
    <s v="'26000     "/>
    <s v="VALENCE"/>
  </r>
  <r>
    <x v="1"/>
    <x v="145"/>
    <n v="202606"/>
    <n v="51"/>
    <n v="1085442"/>
    <s v="'03814314  "/>
    <s v="'03814314  "/>
    <s v="CPC"/>
    <s v="'2643814314752908"/>
    <n v="20260608"/>
    <s v="E20260608223920"/>
    <s v="   "/>
    <n v="10.8"/>
    <s v="RS        "/>
    <n v="0"/>
    <s v="LARUCHE                         "/>
    <s v="VOIE COMMUNALE 4                "/>
    <s v="                                "/>
    <s v="FR"/>
    <s v="'21"/>
    <s v="'21320     "/>
    <s v="CREANCEY                        "/>
    <s v="HABERT JULIE                    "/>
    <s v="8 PLACE ARISTIDE BRIAND         "/>
    <s v="                                "/>
    <s v="FR"/>
    <s v="'26"/>
    <s v="'26000     "/>
    <s v="VALENCE"/>
  </r>
  <r>
    <x v="1"/>
    <x v="146"/>
    <n v="202606"/>
    <n v="51"/>
    <n v="1085442"/>
    <s v="'03814314  "/>
    <s v="'03814314  "/>
    <s v="ENV"/>
    <s v="'                "/>
    <n v="20260608"/>
    <s v="E20260608223922"/>
    <s v="J18"/>
    <n v="3.01"/>
    <s v="          "/>
    <n v="4.93"/>
    <s v="LARUCHE                         "/>
    <s v="VOIE COMMUNALE 4                "/>
    <s v="                                "/>
    <s v="FR"/>
    <s v="'21"/>
    <s v="'21320     "/>
    <s v="CREANCEY                        "/>
    <s v="VISSEYRIAS DANIELE              "/>
    <s v="16 RUE DUGUESCLIN               "/>
    <s v="                                "/>
    <s v="FR"/>
    <s v="'35"/>
    <s v="'35500     "/>
    <s v="VITRE"/>
  </r>
  <r>
    <x v="1"/>
    <x v="146"/>
    <n v="202606"/>
    <n v="51"/>
    <n v="1085442"/>
    <s v="'03814314  "/>
    <s v="'03814314  "/>
    <s v="COL"/>
    <s v="'3543814314752850"/>
    <n v="20260608"/>
    <s v="E20260608223922"/>
    <s v="J18"/>
    <n v="3.01"/>
    <s v="          "/>
    <n v="0"/>
    <s v="LARUCHE                         "/>
    <s v="VOIE COMMUNALE 4                "/>
    <s v="                                "/>
    <s v="FR"/>
    <s v="'21"/>
    <s v="'21320     "/>
    <s v="CREANCEY                        "/>
    <s v="VISSEYRIAS DANIELE              "/>
    <s v="16 RUE DUGUESCLIN               "/>
    <s v="                                "/>
    <s v="FR"/>
    <s v="'35"/>
    <s v="'35500     "/>
    <s v="VITRE"/>
  </r>
  <r>
    <x v="1"/>
    <x v="146"/>
    <n v="202606"/>
    <n v="51"/>
    <n v="1085442"/>
    <s v="'03814314  "/>
    <s v="'03814314  "/>
    <s v="CPC"/>
    <s v="'3543814314752850"/>
    <n v="20260608"/>
    <s v="E20260608223922"/>
    <s v="   "/>
    <n v="3.01"/>
    <s v="RS        "/>
    <n v="0"/>
    <s v="LARUCHE                         "/>
    <s v="VOIE COMMUNALE 4                "/>
    <s v="                                "/>
    <s v="FR"/>
    <s v="'21"/>
    <s v="'21320     "/>
    <s v="CREANCEY                        "/>
    <s v="VISSEYRIAS DANIELE              "/>
    <s v="16 RUE DUGUESCLIN               "/>
    <s v="                                "/>
    <s v="FR"/>
    <s v="'35"/>
    <s v="'35500     "/>
    <s v="VITRE"/>
  </r>
  <r>
    <x v="1"/>
    <x v="147"/>
    <n v="202606"/>
    <n v="51"/>
    <n v="1085442"/>
    <s v="'03814314  "/>
    <s v="'03814314  "/>
    <s v="ENV"/>
    <s v="'                "/>
    <n v="20260608"/>
    <s v="E20260608236352"/>
    <s v="J18"/>
    <n v="3.6"/>
    <s v="          "/>
    <n v="4.93"/>
    <s v="LARUCHE                         "/>
    <s v="VOIE COMMUNALE 4                "/>
    <s v="                                "/>
    <s v="FR"/>
    <s v="'21"/>
    <s v="'21320     "/>
    <s v="CREANCEY                        "/>
    <s v="BOURCET MARIE                   "/>
    <s v="5 RUE DE LA TRESORERIE          "/>
    <s v="                                "/>
    <s v="FR"/>
    <s v="'73"/>
    <s v="'73000     "/>
    <s v="CHAMBERY"/>
  </r>
  <r>
    <x v="1"/>
    <x v="147"/>
    <n v="202606"/>
    <n v="51"/>
    <n v="1085442"/>
    <s v="'03814314  "/>
    <s v="'03814314  "/>
    <s v="COL"/>
    <s v="'7343814314752870"/>
    <n v="20260608"/>
    <s v="E20260608236352"/>
    <s v="J18"/>
    <n v="3.6"/>
    <s v="          "/>
    <n v="0"/>
    <s v="LARUCHE                         "/>
    <s v="VOIE COMMUNALE 4                "/>
    <s v="                                "/>
    <s v="FR"/>
    <s v="'21"/>
    <s v="'21320     "/>
    <s v="CREANCEY                        "/>
    <s v="BOURCET MARIE                   "/>
    <s v="5 RUE DE LA TRESORERIE          "/>
    <s v="                                "/>
    <s v="FR"/>
    <s v="'73"/>
    <s v="'73000     "/>
    <s v="CHAMBERY"/>
  </r>
  <r>
    <x v="1"/>
    <x v="147"/>
    <n v="202606"/>
    <n v="51"/>
    <n v="1085442"/>
    <s v="'03814314  "/>
    <s v="'03814314  "/>
    <s v="CPC"/>
    <s v="'7343814314752870"/>
    <n v="20260608"/>
    <s v="E20260608236352"/>
    <s v="   "/>
    <n v="3.6"/>
    <s v="RS        "/>
    <n v="0"/>
    <s v="LARUCHE                         "/>
    <s v="VOIE COMMUNALE 4                "/>
    <s v="                                "/>
    <s v="FR"/>
    <s v="'21"/>
    <s v="'21320     "/>
    <s v="CREANCEY                        "/>
    <s v="BOURCET MARIE                   "/>
    <s v="5 RUE DE LA TRESORERIE          "/>
    <s v="                                "/>
    <s v="FR"/>
    <s v="'73"/>
    <s v="'73000     "/>
    <s v="CHAMBERY"/>
  </r>
  <r>
    <x v="1"/>
    <x v="148"/>
    <n v="202606"/>
    <n v="51"/>
    <n v="1085442"/>
    <s v="'03814314  "/>
    <s v="'03814314  "/>
    <s v="ENV"/>
    <s v="'                "/>
    <n v="20260608"/>
    <s v="E20260608236353"/>
    <s v="J18"/>
    <n v="15.9"/>
    <s v="          "/>
    <n v="8.0500000000000007"/>
    <s v="LARUCHE                         "/>
    <s v="VOIE COMMUNALE 4                "/>
    <s v="                                "/>
    <s v="FR"/>
    <s v="'21"/>
    <s v="'21320     "/>
    <s v="CREANCEY                        "/>
    <s v="HUILIO BERNARD MARIE            "/>
    <s v="PLACE AUX HERBES                "/>
    <s v="                                "/>
    <s v="FR"/>
    <s v="'78"/>
    <s v="'78640     "/>
    <s v="NEAUPHLE LE CHATEAU"/>
  </r>
  <r>
    <x v="1"/>
    <x v="148"/>
    <n v="202606"/>
    <n v="51"/>
    <n v="1085442"/>
    <s v="'03814314  "/>
    <s v="'03814314  "/>
    <s v="COL"/>
    <s v="'7843814314753075"/>
    <n v="20260608"/>
    <s v="E20260608236353"/>
    <s v="J18"/>
    <n v="15.9"/>
    <s v="          "/>
    <n v="0"/>
    <s v="LARUCHE                         "/>
    <s v="VOIE COMMUNALE 4                "/>
    <s v="                                "/>
    <s v="FR"/>
    <s v="'21"/>
    <s v="'21320     "/>
    <s v="CREANCEY                        "/>
    <s v="HUILIO BERNARD MARIE            "/>
    <s v="PLACE AUX HERBES                "/>
    <s v="                                "/>
    <s v="FR"/>
    <s v="'78"/>
    <s v="'78640     "/>
    <s v="NEAUPHLE LE CHATEAU"/>
  </r>
  <r>
    <x v="1"/>
    <x v="148"/>
    <n v="202606"/>
    <n v="51"/>
    <n v="1085442"/>
    <s v="'03814314  "/>
    <s v="'03814314  "/>
    <s v="CPC"/>
    <s v="'7843814314753075"/>
    <n v="20260608"/>
    <s v="E20260608236353"/>
    <s v="   "/>
    <n v="15.9"/>
    <s v="RS        "/>
    <n v="0"/>
    <s v="LARUCHE                         "/>
    <s v="VOIE COMMUNALE 4                "/>
    <s v="                                "/>
    <s v="FR"/>
    <s v="'21"/>
    <s v="'21320     "/>
    <s v="CREANCEY                        "/>
    <s v="HUILIO BERNARD MARIE            "/>
    <s v="PLACE AUX HERBES                "/>
    <s v="                                "/>
    <s v="FR"/>
    <s v="'78"/>
    <s v="'78640     "/>
    <s v="NEAUPHLE LE CHATEAU"/>
  </r>
  <r>
    <x v="1"/>
    <x v="149"/>
    <n v="202606"/>
    <n v="51"/>
    <n v="1085442"/>
    <s v="'03814314  "/>
    <s v="'03814314  "/>
    <s v="ENV"/>
    <s v="'                "/>
    <n v="20260608"/>
    <s v="E20260608258255"/>
    <s v="J18"/>
    <n v="24.04"/>
    <s v="          "/>
    <n v="10.39"/>
    <s v="LARUCHE                         "/>
    <s v="VOIE COMMUNALE 4                "/>
    <s v="                                "/>
    <s v="FR"/>
    <s v="'21"/>
    <s v="'21320     "/>
    <s v="CREANCEY                        "/>
    <s v="DENNIEL CHRISTOPHE              "/>
    <s v="87 GRANDE RUE                   "/>
    <s v="                                "/>
    <s v="FR"/>
    <s v="'25"/>
    <s v="'25000     "/>
    <s v="BESANCON"/>
  </r>
  <r>
    <x v="1"/>
    <x v="149"/>
    <n v="202606"/>
    <n v="51"/>
    <n v="1085442"/>
    <s v="'03814314  "/>
    <s v="'03814314  "/>
    <s v="COL"/>
    <s v="'2543814314752923"/>
    <n v="20260608"/>
    <s v="E20260608258255"/>
    <s v="J18"/>
    <n v="12.02"/>
    <s v="          "/>
    <n v="0"/>
    <s v="LARUCHE                         "/>
    <s v="VOIE COMMUNALE 4                "/>
    <s v="                                "/>
    <s v="FR"/>
    <s v="'21"/>
    <s v="'21320     "/>
    <s v="CREANCEY                        "/>
    <s v="DENNIEL CHRISTOPHE              "/>
    <s v="87 GRANDE RUE                   "/>
    <s v="                                "/>
    <s v="FR"/>
    <s v="'25"/>
    <s v="'25000     "/>
    <s v="BESANCON"/>
  </r>
  <r>
    <x v="1"/>
    <x v="149"/>
    <n v="202606"/>
    <n v="51"/>
    <n v="1085442"/>
    <s v="'03814314  "/>
    <s v="'03814314  "/>
    <s v="CPC"/>
    <s v="'2543814314752923"/>
    <n v="20260608"/>
    <s v="E20260608258255"/>
    <s v="   "/>
    <n v="12.02"/>
    <s v="RS        "/>
    <n v="0"/>
    <s v="LARUCHE                         "/>
    <s v="VOIE COMMUNALE 4                "/>
    <s v="                                "/>
    <s v="FR"/>
    <s v="'21"/>
    <s v="'21320     "/>
    <s v="CREANCEY                        "/>
    <s v="DENNIEL CHRISTOPHE              "/>
    <s v="87 GRANDE RUE                   "/>
    <s v="                                "/>
    <s v="FR"/>
    <s v="'25"/>
    <s v="'25000     "/>
    <s v="BESANCON"/>
  </r>
  <r>
    <x v="1"/>
    <x v="149"/>
    <n v="202606"/>
    <n v="51"/>
    <n v="1085442"/>
    <s v="'03814314  "/>
    <s v="'03814314  "/>
    <s v="COL"/>
    <s v="'2543814314752930"/>
    <n v="20260608"/>
    <s v="E20260608258255"/>
    <s v="J18"/>
    <n v="12.02"/>
    <s v="          "/>
    <n v="0"/>
    <s v="LARUCHE                         "/>
    <s v="VOIE COMMUNALE 4                "/>
    <s v="                                "/>
    <s v="FR"/>
    <s v="'21"/>
    <s v="'21320     "/>
    <s v="CREANCEY                        "/>
    <s v="DENNIEL CHRISTOPHE              "/>
    <s v="87 GRANDE RUE                   "/>
    <s v="                                "/>
    <s v="FR"/>
    <s v="'25"/>
    <s v="'25000     "/>
    <s v="BESANCON"/>
  </r>
  <r>
    <x v="1"/>
    <x v="149"/>
    <n v="202606"/>
    <n v="51"/>
    <n v="1085442"/>
    <s v="'03814314  "/>
    <s v="'03814314  "/>
    <s v="CPC"/>
    <s v="'2543814314752930"/>
    <n v="20260608"/>
    <s v="E20260608258255"/>
    <s v="   "/>
    <n v="12.02"/>
    <s v="RS        "/>
    <n v="0"/>
    <s v="LARUCHE                         "/>
    <s v="VOIE COMMUNALE 4                "/>
    <s v="                                "/>
    <s v="FR"/>
    <s v="'21"/>
    <s v="'21320     "/>
    <s v="CREANCEY                        "/>
    <s v="DENNIEL CHRISTOPHE              "/>
    <s v="87 GRANDE RUE                   "/>
    <s v="                                "/>
    <s v="FR"/>
    <s v="'25"/>
    <s v="'25000     "/>
    <s v="BESANCON"/>
  </r>
  <r>
    <x v="1"/>
    <x v="149"/>
    <n v="202606"/>
    <n v="51"/>
    <n v="1085442"/>
    <s v="'03814314  "/>
    <s v="'03814314  "/>
    <s v="CPC"/>
    <s v="'2543814314752930"/>
    <n v="20260608"/>
    <s v="E20260608258255"/>
    <s v="   "/>
    <n v="12.02"/>
    <s v="TMC       "/>
    <n v="1"/>
    <s v="LARUCHE                         "/>
    <s v="VOIE COMMUNALE 4                "/>
    <s v="                                "/>
    <s v="FR"/>
    <s v="'21"/>
    <s v="'21320     "/>
    <s v="CREANCEY                        "/>
    <s v="DENNIEL CHRISTOPHE              "/>
    <s v="87 GRANDE RUE                   "/>
    <s v="                                "/>
    <s v="FR"/>
    <s v="'25"/>
    <s v="'25000     "/>
    <s v="BESANCON"/>
  </r>
  <r>
    <x v="1"/>
    <x v="150"/>
    <n v="202606"/>
    <n v="51"/>
    <n v="1085442"/>
    <s v="'03814314  "/>
    <s v="'03814314  "/>
    <s v="ENV"/>
    <s v="'                "/>
    <n v="20260609"/>
    <s v="E20260609142676"/>
    <s v="J18"/>
    <n v="41.25"/>
    <s v="          "/>
    <n v="14.81"/>
    <s v="LARUCHE                         "/>
    <s v="VOIE COMMUNALE 4                "/>
    <s v="                                "/>
    <s v="FR"/>
    <s v="'21"/>
    <s v="'21320     "/>
    <s v="CREANCEY                        "/>
    <s v="BEAUVISAGE DJAMILA              "/>
    <s v="26 RUE EMILE LEGRELLE           "/>
    <s v="                                "/>
    <s v="FR"/>
    <s v="'62"/>
    <s v="'62000     "/>
    <s v="ARRAS"/>
  </r>
  <r>
    <x v="1"/>
    <x v="150"/>
    <n v="202606"/>
    <n v="51"/>
    <n v="1085442"/>
    <s v="'03814314  "/>
    <s v="'03814314  "/>
    <s v="COL"/>
    <s v="'6243814314753163"/>
    <n v="20260609"/>
    <s v="E20260609142676"/>
    <s v="J18"/>
    <n v="17.7"/>
    <s v="          "/>
    <n v="0"/>
    <s v="LARUCHE                         "/>
    <s v="VOIE COMMUNALE 4                "/>
    <s v="                                "/>
    <s v="FR"/>
    <s v="'21"/>
    <s v="'21320     "/>
    <s v="CREANCEY                        "/>
    <s v="BEAUVISAGE DJAMILA              "/>
    <s v="26 RUE EMILE LEGRELLE           "/>
    <s v="                                "/>
    <s v="FR"/>
    <s v="'62"/>
    <s v="'62000     "/>
    <s v="ARRAS"/>
  </r>
  <r>
    <x v="1"/>
    <x v="150"/>
    <n v="202606"/>
    <n v="51"/>
    <n v="1085442"/>
    <s v="'03814314  "/>
    <s v="'03814314  "/>
    <s v="CPC"/>
    <s v="'6243814314753163"/>
    <n v="20260609"/>
    <s v="E20260609142676"/>
    <s v="   "/>
    <n v="17.7"/>
    <s v="RS        "/>
    <n v="0"/>
    <s v="LARUCHE                         "/>
    <s v="VOIE COMMUNALE 4                "/>
    <s v="                                "/>
    <s v="FR"/>
    <s v="'21"/>
    <s v="'21320     "/>
    <s v="CREANCEY                        "/>
    <s v="BEAUVISAGE DJAMILA              "/>
    <s v="26 RUE EMILE LEGRELLE           "/>
    <s v="                                "/>
    <s v="FR"/>
    <s v="'62"/>
    <s v="'62000     "/>
    <s v="ARRAS"/>
  </r>
  <r>
    <x v="1"/>
    <x v="150"/>
    <n v="202606"/>
    <n v="51"/>
    <n v="1085442"/>
    <s v="'03814314  "/>
    <s v="'03814314  "/>
    <s v="COL"/>
    <s v="'6243814314753170"/>
    <n v="20260609"/>
    <s v="E20260609142676"/>
    <s v="J18"/>
    <n v="11.69"/>
    <s v="          "/>
    <n v="0"/>
    <s v="LARUCHE                         "/>
    <s v="VOIE COMMUNALE 4                "/>
    <s v="                                "/>
    <s v="FR"/>
    <s v="'21"/>
    <s v="'21320     "/>
    <s v="CREANCEY                        "/>
    <s v="BEAUVISAGE DJAMILA              "/>
    <s v="26 RUE EMILE LEGRELLE           "/>
    <s v="                                "/>
    <s v="FR"/>
    <s v="'62"/>
    <s v="'62000     "/>
    <s v="ARRAS"/>
  </r>
  <r>
    <x v="1"/>
    <x v="150"/>
    <n v="202606"/>
    <n v="51"/>
    <n v="1085442"/>
    <s v="'03814314  "/>
    <s v="'03814314  "/>
    <s v="CPC"/>
    <s v="'6243814314753170"/>
    <n v="20260609"/>
    <s v="E20260609142676"/>
    <s v="   "/>
    <n v="11.69"/>
    <s v="RS        "/>
    <n v="0"/>
    <s v="LARUCHE                         "/>
    <s v="VOIE COMMUNALE 4                "/>
    <s v="                                "/>
    <s v="FR"/>
    <s v="'21"/>
    <s v="'21320     "/>
    <s v="CREANCEY                        "/>
    <s v="BEAUVISAGE DJAMILA              "/>
    <s v="26 RUE EMILE LEGRELLE           "/>
    <s v="                                "/>
    <s v="FR"/>
    <s v="'62"/>
    <s v="'62000     "/>
    <s v="ARRAS"/>
  </r>
  <r>
    <x v="1"/>
    <x v="150"/>
    <n v="202606"/>
    <n v="51"/>
    <n v="1085442"/>
    <s v="'03814314  "/>
    <s v="'03814314  "/>
    <s v="CPC"/>
    <s v="'6243814314753170"/>
    <n v="20260609"/>
    <s v="E20260609142676"/>
    <s v="   "/>
    <n v="11.69"/>
    <s v="TMC       "/>
    <n v="1"/>
    <s v="LARUCHE                         "/>
    <s v="VOIE COMMUNALE 4                "/>
    <s v="                                "/>
    <s v="FR"/>
    <s v="'21"/>
    <s v="'21320     "/>
    <s v="CREANCEY                        "/>
    <s v="BEAUVISAGE DJAMILA              "/>
    <s v="26 RUE EMILE LEGRELLE           "/>
    <s v="                                "/>
    <s v="FR"/>
    <s v="'62"/>
    <s v="'62000     "/>
    <s v="ARRAS"/>
  </r>
  <r>
    <x v="1"/>
    <x v="150"/>
    <n v="202606"/>
    <n v="51"/>
    <n v="1085442"/>
    <s v="'03814314  "/>
    <s v="'03814314  "/>
    <s v="COL"/>
    <s v="'6243814314753186"/>
    <n v="20260609"/>
    <s v="E20260609142676"/>
    <s v="J18"/>
    <n v="11.86"/>
    <s v="          "/>
    <n v="0"/>
    <s v="LARUCHE                         "/>
    <s v="VOIE COMMUNALE 4                "/>
    <s v="                                "/>
    <s v="FR"/>
    <s v="'21"/>
    <s v="'21320     "/>
    <s v="CREANCEY                        "/>
    <s v="BEAUVISAGE DJAMILA              "/>
    <s v="26 RUE EMILE LEGRELLE           "/>
    <s v="                                "/>
    <s v="FR"/>
    <s v="'62"/>
    <s v="'62000     "/>
    <s v="ARRAS"/>
  </r>
  <r>
    <x v="1"/>
    <x v="150"/>
    <n v="202606"/>
    <n v="51"/>
    <n v="1085442"/>
    <s v="'03814314  "/>
    <s v="'03814314  "/>
    <s v="CPC"/>
    <s v="'6243814314753186"/>
    <n v="20260609"/>
    <s v="E20260609142676"/>
    <s v="   "/>
    <n v="11.86"/>
    <s v="RS        "/>
    <n v="0"/>
    <s v="LARUCHE                         "/>
    <s v="VOIE COMMUNALE 4                "/>
    <s v="                                "/>
    <s v="FR"/>
    <s v="'21"/>
    <s v="'21320     "/>
    <s v="CREANCEY                        "/>
    <s v="BEAUVISAGE DJAMILA              "/>
    <s v="26 RUE EMILE LEGRELLE           "/>
    <s v="                                "/>
    <s v="FR"/>
    <s v="'62"/>
    <s v="'62000     "/>
    <s v="ARRAS"/>
  </r>
  <r>
    <x v="1"/>
    <x v="150"/>
    <n v="202606"/>
    <n v="51"/>
    <n v="1085442"/>
    <s v="'03814314  "/>
    <s v="'03814314  "/>
    <s v="CPC"/>
    <s v="'6243814314753186"/>
    <n v="20260609"/>
    <s v="E20260609142676"/>
    <s v="   "/>
    <n v="11.86"/>
    <s v="TMC       "/>
    <n v="1"/>
    <s v="LARUCHE                         "/>
    <s v="VOIE COMMUNALE 4                "/>
    <s v="                                "/>
    <s v="FR"/>
    <s v="'21"/>
    <s v="'21320     "/>
    <s v="CREANCEY                        "/>
    <s v="BEAUVISAGE DJAMILA              "/>
    <s v="26 RUE EMILE LEGRELLE           "/>
    <s v="                                "/>
    <s v="FR"/>
    <s v="'62"/>
    <s v="'62000     "/>
    <s v="ARRAS"/>
  </r>
  <r>
    <x v="1"/>
    <x v="151"/>
    <n v="202606"/>
    <n v="51"/>
    <n v="1085442"/>
    <s v="'03814314  "/>
    <s v="'03814314  "/>
    <s v="ENV"/>
    <s v="'                "/>
    <n v="20260609"/>
    <s v="E20260609142677"/>
    <s v="J18"/>
    <n v="6.2"/>
    <s v="          "/>
    <n v="5.71"/>
    <s v="LARUCHE                         "/>
    <s v="VOIE COMMUNALE 4                "/>
    <s v="                                "/>
    <s v="FR"/>
    <s v="'21"/>
    <s v="'21320     "/>
    <s v="CREANCEY                        "/>
    <s v="BERGE MANUELLE                  "/>
    <s v="279, AVENUE D'ALLEMAGNE         "/>
    <s v="                                "/>
    <s v="FR"/>
    <s v="'82"/>
    <s v="'82000     "/>
    <s v="MONTAUBAN"/>
  </r>
  <r>
    <x v="1"/>
    <x v="151"/>
    <n v="202606"/>
    <n v="51"/>
    <n v="1085442"/>
    <s v="'03814314  "/>
    <s v="'03814314  "/>
    <s v="COL"/>
    <s v="'8243814314753215"/>
    <n v="20260609"/>
    <s v="E20260609142677"/>
    <s v="J18"/>
    <n v="6.2"/>
    <s v="          "/>
    <n v="0"/>
    <s v="LARUCHE                         "/>
    <s v="VOIE COMMUNALE 4                "/>
    <s v="                                "/>
    <s v="FR"/>
    <s v="'21"/>
    <s v="'21320     "/>
    <s v="CREANCEY                        "/>
    <s v="BERGE MANUELLE                  "/>
    <s v="279, AVENUE D'ALLEMAGNE         "/>
    <s v="                                "/>
    <s v="FR"/>
    <s v="'82"/>
    <s v="'82000     "/>
    <s v="MONTAUBAN"/>
  </r>
  <r>
    <x v="1"/>
    <x v="151"/>
    <n v="202606"/>
    <n v="51"/>
    <n v="1085442"/>
    <s v="'03814314  "/>
    <s v="'03814314  "/>
    <s v="CPC"/>
    <s v="'8243814314753215"/>
    <n v="20260609"/>
    <s v="E20260609142677"/>
    <s v="   "/>
    <n v="6.2"/>
    <s v="RS        "/>
    <n v="0"/>
    <s v="LARUCHE                         "/>
    <s v="VOIE COMMUNALE 4                "/>
    <s v="                                "/>
    <s v="FR"/>
    <s v="'21"/>
    <s v="'21320     "/>
    <s v="CREANCEY                        "/>
    <s v="BERGE MANUELLE                  "/>
    <s v="279, AVENUE D'ALLEMAGNE         "/>
    <s v="                                "/>
    <s v="FR"/>
    <s v="'82"/>
    <s v="'82000     "/>
    <s v="MONTAUBAN"/>
  </r>
  <r>
    <x v="1"/>
    <x v="152"/>
    <n v="202606"/>
    <n v="51"/>
    <n v="1085442"/>
    <s v="'03814314  "/>
    <s v="'03814314  "/>
    <s v="ENV"/>
    <s v="'                "/>
    <n v="20260609"/>
    <s v="E20260609142679"/>
    <s v="J18"/>
    <n v="14.5"/>
    <s v="          "/>
    <n v="7.79"/>
    <s v="LARUCHE                         "/>
    <s v="VOIE COMMUNALE 4                "/>
    <s v="                                "/>
    <s v="FR"/>
    <s v="'21"/>
    <s v="'21320     "/>
    <s v="CREANCEY                        "/>
    <s v="BOUTIQUE PAMPA TERRALUNA        "/>
    <s v="63 RUE DOCTEUR TREMOLIERES      "/>
    <s v="                                "/>
    <s v="FR"/>
    <s v="'83"/>
    <s v="'83160     "/>
    <s v="LA VALETTE"/>
  </r>
  <r>
    <x v="1"/>
    <x v="152"/>
    <n v="202606"/>
    <n v="51"/>
    <n v="1085442"/>
    <s v="'03814314  "/>
    <s v="'03814314  "/>
    <s v="COL"/>
    <s v="'8343814314753224"/>
    <n v="20260609"/>
    <s v="E20260609142679"/>
    <s v="J18"/>
    <n v="14.5"/>
    <s v="          "/>
    <n v="0"/>
    <s v="LARUCHE                         "/>
    <s v="VOIE COMMUNALE 4                "/>
    <s v="                                "/>
    <s v="FR"/>
    <s v="'21"/>
    <s v="'21320     "/>
    <s v="CREANCEY                        "/>
    <s v="BOUTIQUE PAMPA TERRALUNA        "/>
    <s v="63 RUE DOCTEUR TREMOLIERES      "/>
    <s v="                                "/>
    <s v="FR"/>
    <s v="'83"/>
    <s v="'83160     "/>
    <s v="LA VALETTE"/>
  </r>
  <r>
    <x v="1"/>
    <x v="152"/>
    <n v="202606"/>
    <n v="51"/>
    <n v="1085442"/>
    <s v="'03814314  "/>
    <s v="'03814314  "/>
    <s v="CPC"/>
    <s v="'8343814314753224"/>
    <n v="20260609"/>
    <s v="E20260609142679"/>
    <s v="   "/>
    <n v="14.5"/>
    <s v="RS        "/>
    <n v="0"/>
    <s v="LARUCHE                         "/>
    <s v="VOIE COMMUNALE 4                "/>
    <s v="                                "/>
    <s v="FR"/>
    <s v="'21"/>
    <s v="'21320     "/>
    <s v="CREANCEY                        "/>
    <s v="BOUTIQUE PAMPA TERRALUNA        "/>
    <s v="63 RUE DOCTEUR TREMOLIERES      "/>
    <s v="                                "/>
    <s v="FR"/>
    <s v="'83"/>
    <s v="'83160     "/>
    <s v="LA VALETTE"/>
  </r>
  <r>
    <x v="1"/>
    <x v="153"/>
    <n v="202606"/>
    <n v="51"/>
    <n v="1085442"/>
    <s v="'03814314  "/>
    <s v="'03814314  "/>
    <s v="ENV"/>
    <s v="'                "/>
    <n v="20260609"/>
    <s v="E20260609142680"/>
    <s v="J18"/>
    <n v="29.72"/>
    <s v="          "/>
    <n v="11.69"/>
    <s v="LARUCHE                         "/>
    <s v="VOIE COMMUNALE 4                "/>
    <s v="                                "/>
    <s v="FR"/>
    <s v="'21"/>
    <s v="'21320     "/>
    <s v="CREANCEY                        "/>
    <s v="GERMONT CAROLINE                "/>
    <s v="6 GALERIE D ERLON               "/>
    <s v="                                "/>
    <s v="FR"/>
    <s v="'51"/>
    <s v="'51100     "/>
    <s v="REIMS"/>
  </r>
  <r>
    <x v="1"/>
    <x v="153"/>
    <n v="202606"/>
    <n v="51"/>
    <n v="1085442"/>
    <s v="'03814314  "/>
    <s v="'03814314  "/>
    <s v="COL"/>
    <s v="'5143814314753309"/>
    <n v="20260609"/>
    <s v="E20260609142680"/>
    <s v="J18"/>
    <n v="17.7"/>
    <s v="          "/>
    <n v="0"/>
    <s v="LARUCHE                         "/>
    <s v="VOIE COMMUNALE 4                "/>
    <s v="                                "/>
    <s v="FR"/>
    <s v="'21"/>
    <s v="'21320     "/>
    <s v="CREANCEY                        "/>
    <s v="GERMONT CAROLINE                "/>
    <s v="6 GALERIE D ERLON               "/>
    <s v="                                "/>
    <s v="FR"/>
    <s v="'51"/>
    <s v="'51100     "/>
    <s v="REIMS"/>
  </r>
  <r>
    <x v="1"/>
    <x v="153"/>
    <n v="202606"/>
    <n v="51"/>
    <n v="1085442"/>
    <s v="'03814314  "/>
    <s v="'03814314  "/>
    <s v="CPC"/>
    <s v="'5143814314753309"/>
    <n v="20260609"/>
    <s v="E20260609142680"/>
    <s v="   "/>
    <n v="17.7"/>
    <s v="RS        "/>
    <n v="0"/>
    <s v="LARUCHE                         "/>
    <s v="VOIE COMMUNALE 4                "/>
    <s v="                                "/>
    <s v="FR"/>
    <s v="'21"/>
    <s v="'21320     "/>
    <s v="CREANCEY                        "/>
    <s v="GERMONT CAROLINE                "/>
    <s v="6 GALERIE D ERLON               "/>
    <s v="                                "/>
    <s v="FR"/>
    <s v="'51"/>
    <s v="'51100     "/>
    <s v="REIMS"/>
  </r>
  <r>
    <x v="1"/>
    <x v="153"/>
    <n v="202606"/>
    <n v="51"/>
    <n v="1085442"/>
    <s v="'03814314  "/>
    <s v="'03814314  "/>
    <s v="COL"/>
    <s v="'5143814314753315"/>
    <n v="20260609"/>
    <s v="E20260609142680"/>
    <s v="J18"/>
    <n v="12.02"/>
    <s v="          "/>
    <n v="0"/>
    <s v="LARUCHE                         "/>
    <s v="VOIE COMMUNALE 4                "/>
    <s v="                                "/>
    <s v="FR"/>
    <s v="'21"/>
    <s v="'21320     "/>
    <s v="CREANCEY                        "/>
    <s v="GERMONT CAROLINE                "/>
    <s v="6 GALERIE D ERLON               "/>
    <s v="                                "/>
    <s v="FR"/>
    <s v="'51"/>
    <s v="'51100     "/>
    <s v="REIMS"/>
  </r>
  <r>
    <x v="1"/>
    <x v="153"/>
    <n v="202606"/>
    <n v="51"/>
    <n v="1085442"/>
    <s v="'03814314  "/>
    <s v="'03814314  "/>
    <s v="CPC"/>
    <s v="'5143814314753315"/>
    <n v="20260609"/>
    <s v="E20260609142680"/>
    <s v="   "/>
    <n v="12.02"/>
    <s v="RS        "/>
    <n v="0"/>
    <s v="LARUCHE                         "/>
    <s v="VOIE COMMUNALE 4                "/>
    <s v="                                "/>
    <s v="FR"/>
    <s v="'21"/>
    <s v="'21320     "/>
    <s v="CREANCEY                        "/>
    <s v="GERMONT CAROLINE                "/>
    <s v="6 GALERIE D ERLON               "/>
    <s v="                                "/>
    <s v="FR"/>
    <s v="'51"/>
    <s v="'51100     "/>
    <s v="REIMS"/>
  </r>
  <r>
    <x v="1"/>
    <x v="153"/>
    <n v="202606"/>
    <n v="51"/>
    <n v="1085442"/>
    <s v="'03814314  "/>
    <s v="'03814314  "/>
    <s v="CPC"/>
    <s v="'5143814314753315"/>
    <n v="20260609"/>
    <s v="E20260609142680"/>
    <s v="   "/>
    <n v="12.02"/>
    <s v="TMC       "/>
    <n v="1"/>
    <s v="LARUCHE                         "/>
    <s v="VOIE COMMUNALE 4                "/>
    <s v="                                "/>
    <s v="FR"/>
    <s v="'21"/>
    <s v="'21320     "/>
    <s v="CREANCEY                        "/>
    <s v="GERMONT CAROLINE                "/>
    <s v="6 GALERIE D ERLON               "/>
    <s v="                                "/>
    <s v="FR"/>
    <s v="'51"/>
    <s v="'51100     "/>
    <s v="REIMS"/>
  </r>
  <r>
    <x v="1"/>
    <x v="154"/>
    <n v="202606"/>
    <n v="51"/>
    <n v="1085442"/>
    <s v="'03814314  "/>
    <s v="'03814314  "/>
    <s v="ENV"/>
    <s v="'                "/>
    <n v="20260609"/>
    <s v="E20260609142681"/>
    <s v="J18"/>
    <n v="21.59"/>
    <s v="          "/>
    <n v="9.61"/>
    <s v="LARUCHE                         "/>
    <s v="VOIE COMMUNALE 4                "/>
    <s v="                                "/>
    <s v="FR"/>
    <s v="'21"/>
    <s v="'21320     "/>
    <s v="CREANCEY                        "/>
    <s v="HAJEB ARTHUR                    "/>
    <s v="PLACE LUCIEN DE GRACIA          "/>
    <s v="                                "/>
    <s v="FR"/>
    <s v="'33"/>
    <s v="'33120     "/>
    <s v="ARCACHON"/>
  </r>
  <r>
    <x v="1"/>
    <x v="154"/>
    <n v="202606"/>
    <n v="51"/>
    <n v="1085442"/>
    <s v="'03814314  "/>
    <s v="'03814314  "/>
    <s v="COL"/>
    <s v="'3343814314753141"/>
    <n v="20260609"/>
    <s v="E20260609142681"/>
    <s v="J18"/>
    <n v="9.9"/>
    <s v="          "/>
    <n v="0"/>
    <s v="LARUCHE                         "/>
    <s v="VOIE COMMUNALE 4                "/>
    <s v="                                "/>
    <s v="FR"/>
    <s v="'21"/>
    <s v="'21320     "/>
    <s v="CREANCEY                        "/>
    <s v="HAJEB ARTHUR                    "/>
    <s v="PLACE LUCIEN DE GRACIA          "/>
    <s v="                                "/>
    <s v="FR"/>
    <s v="'33"/>
    <s v="'33120     "/>
    <s v="ARCACHON"/>
  </r>
  <r>
    <x v="1"/>
    <x v="154"/>
    <n v="202606"/>
    <n v="51"/>
    <n v="1085442"/>
    <s v="'03814314  "/>
    <s v="'03814314  "/>
    <s v="CPC"/>
    <s v="'3343814314753141"/>
    <n v="20260609"/>
    <s v="E20260609142681"/>
    <s v="   "/>
    <n v="9.9"/>
    <s v="RS        "/>
    <n v="0"/>
    <s v="LARUCHE                         "/>
    <s v="VOIE COMMUNALE 4                "/>
    <s v="                                "/>
    <s v="FR"/>
    <s v="'21"/>
    <s v="'21320     "/>
    <s v="CREANCEY                        "/>
    <s v="HAJEB ARTHUR                    "/>
    <s v="PLACE LUCIEN DE GRACIA          "/>
    <s v="                                "/>
    <s v="FR"/>
    <s v="'33"/>
    <s v="'33120     "/>
    <s v="ARCACHON"/>
  </r>
  <r>
    <x v="1"/>
    <x v="154"/>
    <n v="202606"/>
    <n v="51"/>
    <n v="1085442"/>
    <s v="'03814314  "/>
    <s v="'03814314  "/>
    <s v="COL"/>
    <s v="'3343814314753158"/>
    <n v="20260609"/>
    <s v="E20260609142681"/>
    <s v="J18"/>
    <n v="11.69"/>
    <s v="          "/>
    <n v="0"/>
    <s v="LARUCHE                         "/>
    <s v="VOIE COMMUNALE 4                "/>
    <s v="                                "/>
    <s v="FR"/>
    <s v="'21"/>
    <s v="'21320     "/>
    <s v="CREANCEY                        "/>
    <s v="HAJEB ARTHUR                    "/>
    <s v="PLACE LUCIEN DE GRACIA          "/>
    <s v="                                "/>
    <s v="FR"/>
    <s v="'33"/>
    <s v="'33120     "/>
    <s v="ARCACHON"/>
  </r>
  <r>
    <x v="1"/>
    <x v="154"/>
    <n v="202606"/>
    <n v="51"/>
    <n v="1085442"/>
    <s v="'03814314  "/>
    <s v="'03814314  "/>
    <s v="CPC"/>
    <s v="'3343814314753158"/>
    <n v="20260609"/>
    <s v="E20260609142681"/>
    <s v="   "/>
    <n v="11.69"/>
    <s v="RS        "/>
    <n v="0"/>
    <s v="LARUCHE                         "/>
    <s v="VOIE COMMUNALE 4                "/>
    <s v="                                "/>
    <s v="FR"/>
    <s v="'21"/>
    <s v="'21320     "/>
    <s v="CREANCEY                        "/>
    <s v="HAJEB ARTHUR                    "/>
    <s v="PLACE LUCIEN DE GRACIA          "/>
    <s v="                                "/>
    <s v="FR"/>
    <s v="'33"/>
    <s v="'33120     "/>
    <s v="ARCACHON"/>
  </r>
  <r>
    <x v="1"/>
    <x v="154"/>
    <n v="202606"/>
    <n v="51"/>
    <n v="1085442"/>
    <s v="'03814314  "/>
    <s v="'03814314  "/>
    <s v="CPC"/>
    <s v="'3343814314753158"/>
    <n v="20260609"/>
    <s v="E20260609142681"/>
    <s v="   "/>
    <n v="11.69"/>
    <s v="TMC       "/>
    <n v="1"/>
    <s v="LARUCHE                         "/>
    <s v="VOIE COMMUNALE 4                "/>
    <s v="                                "/>
    <s v="FR"/>
    <s v="'21"/>
    <s v="'21320     "/>
    <s v="CREANCEY                        "/>
    <s v="HAJEB ARTHUR                    "/>
    <s v="PLACE LUCIEN DE GRACIA          "/>
    <s v="                                "/>
    <s v="FR"/>
    <s v="'33"/>
    <s v="'33120     "/>
    <s v="ARCACHON"/>
  </r>
  <r>
    <x v="1"/>
    <x v="155"/>
    <n v="202606"/>
    <n v="51"/>
    <n v="1085442"/>
    <s v="'03814314  "/>
    <s v="'03814314  "/>
    <s v="ENV"/>
    <s v="'                "/>
    <n v="20260609"/>
    <s v="E20260609142682"/>
    <s v="J18"/>
    <n v="3.84"/>
    <s v="          "/>
    <n v="4.93"/>
    <s v="LARUCHE                         "/>
    <s v="VOIE COMMUNALE 4                "/>
    <s v="                                "/>
    <s v="FR"/>
    <s v="'21"/>
    <s v="'21320     "/>
    <s v="CREANCEY                        "/>
    <s v="MARIA EMMANUEL                  "/>
    <s v="57 RUE DU MAIL                  "/>
    <s v="                                "/>
    <s v="FR"/>
    <s v="'49"/>
    <s v="'49100     "/>
    <s v="ANGERS"/>
  </r>
  <r>
    <x v="1"/>
    <x v="155"/>
    <n v="202606"/>
    <n v="51"/>
    <n v="1085442"/>
    <s v="'03814314  "/>
    <s v="'03814314  "/>
    <s v="COL"/>
    <s v="'4943814314753261"/>
    <n v="20260609"/>
    <s v="E20260609142682"/>
    <s v="J18"/>
    <n v="3.84"/>
    <s v="          "/>
    <n v="0"/>
    <s v="LARUCHE                         "/>
    <s v="VOIE COMMUNALE 4                "/>
    <s v="                                "/>
    <s v="FR"/>
    <s v="'21"/>
    <s v="'21320     "/>
    <s v="CREANCEY                        "/>
    <s v="MARIA EMMANUEL                  "/>
    <s v="57 RUE DU MAIL                  "/>
    <s v="                                "/>
    <s v="FR"/>
    <s v="'49"/>
    <s v="'49100     "/>
    <s v="ANGERS"/>
  </r>
  <r>
    <x v="1"/>
    <x v="155"/>
    <n v="202606"/>
    <n v="51"/>
    <n v="1085442"/>
    <s v="'03814314  "/>
    <s v="'03814314  "/>
    <s v="CPC"/>
    <s v="'4943814314753261"/>
    <n v="20260609"/>
    <s v="E20260609142682"/>
    <s v="   "/>
    <n v="3.84"/>
    <s v="RS        "/>
    <n v="0"/>
    <s v="LARUCHE                         "/>
    <s v="VOIE COMMUNALE 4                "/>
    <s v="                                "/>
    <s v="FR"/>
    <s v="'21"/>
    <s v="'21320     "/>
    <s v="CREANCEY                        "/>
    <s v="MARIA EMMANUEL                  "/>
    <s v="57 RUE DU MAIL                  "/>
    <s v="                                "/>
    <s v="FR"/>
    <s v="'49"/>
    <s v="'49100     "/>
    <s v="ANGERS"/>
  </r>
  <r>
    <x v="1"/>
    <x v="156"/>
    <n v="202606"/>
    <n v="51"/>
    <n v="1085442"/>
    <s v="'03814314  "/>
    <s v="'03814314  "/>
    <s v="ENV"/>
    <s v="'                "/>
    <n v="20260609"/>
    <s v="E20260609142683"/>
    <s v="J18"/>
    <n v="30.06"/>
    <s v="          "/>
    <n v="11.95"/>
    <s v="LARUCHE                         "/>
    <s v="VOIE COMMUNALE 4                "/>
    <s v="                                "/>
    <s v="FR"/>
    <s v="'21"/>
    <s v="'21320     "/>
    <s v="CREANCEY                        "/>
    <s v="MARTY-PALOMAR MATHIAS           "/>
    <s v="20 RUE LEON GAMBETTA            "/>
    <s v="                                "/>
    <s v="FR"/>
    <s v="'31"/>
    <s v="'31000     "/>
    <s v="TOULOUSE"/>
  </r>
  <r>
    <x v="1"/>
    <x v="156"/>
    <n v="202606"/>
    <n v="51"/>
    <n v="1085442"/>
    <s v="'03814314  "/>
    <s v="'03814314  "/>
    <s v="COL"/>
    <s v="'3143814314753084"/>
    <n v="20260609"/>
    <s v="E20260609142683"/>
    <s v="J18"/>
    <n v="12.02"/>
    <s v="          "/>
    <n v="0"/>
    <s v="LARUCHE                         "/>
    <s v="VOIE COMMUNALE 4                "/>
    <s v="                                "/>
    <s v="FR"/>
    <s v="'21"/>
    <s v="'21320     "/>
    <s v="CREANCEY                        "/>
    <s v="MARTY-PALOMAR MATHIAS           "/>
    <s v="20 RUE LEON GAMBETTA            "/>
    <s v="                                "/>
    <s v="FR"/>
    <s v="'31"/>
    <s v="'31000     "/>
    <s v="TOULOUSE"/>
  </r>
  <r>
    <x v="1"/>
    <x v="156"/>
    <n v="202606"/>
    <n v="51"/>
    <n v="1085442"/>
    <s v="'03814314  "/>
    <s v="'03814314  "/>
    <s v="CPC"/>
    <s v="'3143814314753084"/>
    <n v="20260609"/>
    <s v="E20260609142683"/>
    <s v="   "/>
    <n v="12.02"/>
    <s v="RS        "/>
    <n v="0"/>
    <s v="LARUCHE                         "/>
    <s v="VOIE COMMUNALE 4                "/>
    <s v="                                "/>
    <s v="FR"/>
    <s v="'21"/>
    <s v="'21320     "/>
    <s v="CREANCEY                        "/>
    <s v="MARTY-PALOMAR MATHIAS           "/>
    <s v="20 RUE LEON GAMBETTA            "/>
    <s v="                                "/>
    <s v="FR"/>
    <s v="'31"/>
    <s v="'31000     "/>
    <s v="TOULOUSE"/>
  </r>
  <r>
    <x v="1"/>
    <x v="156"/>
    <n v="202606"/>
    <n v="51"/>
    <n v="1085442"/>
    <s v="'03814314  "/>
    <s v="'03814314  "/>
    <s v="COL"/>
    <s v="'3143814314753095"/>
    <n v="20260609"/>
    <s v="E20260609142683"/>
    <s v="J18"/>
    <n v="18.04"/>
    <s v="          "/>
    <n v="0"/>
    <s v="LARUCHE                         "/>
    <s v="VOIE COMMUNALE 4                "/>
    <s v="                                "/>
    <s v="FR"/>
    <s v="'21"/>
    <s v="'21320     "/>
    <s v="CREANCEY                        "/>
    <s v="MARTY-PALOMAR MATHIAS           "/>
    <s v="20 RUE LEON GAMBETTA            "/>
    <s v="                                "/>
    <s v="FR"/>
    <s v="'31"/>
    <s v="'31000     "/>
    <s v="TOULOUSE"/>
  </r>
  <r>
    <x v="1"/>
    <x v="156"/>
    <n v="202606"/>
    <n v="51"/>
    <n v="1085442"/>
    <s v="'03814314  "/>
    <s v="'03814314  "/>
    <s v="CPC"/>
    <s v="'3143814314753095"/>
    <n v="20260609"/>
    <s v="E20260609142683"/>
    <s v="   "/>
    <n v="18.04"/>
    <s v="RS        "/>
    <n v="0"/>
    <s v="LARUCHE                         "/>
    <s v="VOIE COMMUNALE 4                "/>
    <s v="                                "/>
    <s v="FR"/>
    <s v="'21"/>
    <s v="'21320     "/>
    <s v="CREANCEY                        "/>
    <s v="MARTY-PALOMAR MATHIAS           "/>
    <s v="20 RUE LEON GAMBETTA            "/>
    <s v="                                "/>
    <s v="FR"/>
    <s v="'31"/>
    <s v="'31000     "/>
    <s v="TOULOUSE"/>
  </r>
  <r>
    <x v="1"/>
    <x v="156"/>
    <n v="202606"/>
    <n v="51"/>
    <n v="1085442"/>
    <s v="'03814314  "/>
    <s v="'03814314  "/>
    <s v="CPC"/>
    <s v="'3143814314753095"/>
    <n v="20260609"/>
    <s v="E20260609142683"/>
    <s v="   "/>
    <n v="18.04"/>
    <s v="TMC       "/>
    <n v="1"/>
    <s v="LARUCHE                         "/>
    <s v="VOIE COMMUNALE 4                "/>
    <s v="                                "/>
    <s v="FR"/>
    <s v="'21"/>
    <s v="'21320     "/>
    <s v="CREANCEY                        "/>
    <s v="MARTY-PALOMAR MATHIAS           "/>
    <s v="20 RUE LEON GAMBETTA            "/>
    <s v="                                "/>
    <s v="FR"/>
    <s v="'31"/>
    <s v="'31000     "/>
    <s v="TOULOUSE"/>
  </r>
  <r>
    <x v="1"/>
    <x v="157"/>
    <n v="202606"/>
    <n v="51"/>
    <n v="1085442"/>
    <s v="'03814314  "/>
    <s v="'03814314  "/>
    <s v="ENV"/>
    <s v="'                "/>
    <n v="20260609"/>
    <s v="E20260609142684"/>
    <s v="J18"/>
    <n v="23.4"/>
    <s v="          "/>
    <n v="10.130000000000001"/>
    <s v="LARUCHE                         "/>
    <s v="VOIE COMMUNALE 4                "/>
    <s v="                                "/>
    <s v="FR"/>
    <s v="'21"/>
    <s v="'21320     "/>
    <s v="CREANCEY                        "/>
    <s v="MEZIERES SOLENNE                "/>
    <s v="117 RUE DE BELLEVILLE           "/>
    <s v="                                "/>
    <s v="FR"/>
    <s v="'75"/>
    <s v="'75019     "/>
    <s v="PARIS"/>
  </r>
  <r>
    <x v="1"/>
    <x v="157"/>
    <n v="202606"/>
    <n v="51"/>
    <n v="1085442"/>
    <s v="'03814314  "/>
    <s v="'03814314  "/>
    <s v="COL"/>
    <s v="'7543814314753056"/>
    <n v="20260609"/>
    <s v="E20260609142684"/>
    <s v="J18"/>
    <n v="14.4"/>
    <s v="          "/>
    <n v="0"/>
    <s v="LARUCHE                         "/>
    <s v="VOIE COMMUNALE 4                "/>
    <s v="                                "/>
    <s v="FR"/>
    <s v="'21"/>
    <s v="'21320     "/>
    <s v="CREANCEY                        "/>
    <s v="MEZIERES SOLENNE                "/>
    <s v="117 RUE DE BELLEVILLE           "/>
    <s v="                                "/>
    <s v="FR"/>
    <s v="'75"/>
    <s v="'75019     "/>
    <s v="PARIS"/>
  </r>
  <r>
    <x v="1"/>
    <x v="157"/>
    <n v="202606"/>
    <n v="51"/>
    <n v="1085442"/>
    <s v="'03814314  "/>
    <s v="'03814314  "/>
    <s v="CPC"/>
    <s v="'7543814314753056"/>
    <n v="20260609"/>
    <s v="E20260609142684"/>
    <s v="   "/>
    <n v="14.4"/>
    <s v="RS        "/>
    <n v="0"/>
    <s v="LARUCHE                         "/>
    <s v="VOIE COMMUNALE 4                "/>
    <s v="                                "/>
    <s v="FR"/>
    <s v="'21"/>
    <s v="'21320     "/>
    <s v="CREANCEY                        "/>
    <s v="MEZIERES SOLENNE                "/>
    <s v="117 RUE DE BELLEVILLE           "/>
    <s v="                                "/>
    <s v="FR"/>
    <s v="'75"/>
    <s v="'75019     "/>
    <s v="PARIS"/>
  </r>
  <r>
    <x v="1"/>
    <x v="157"/>
    <n v="202606"/>
    <n v="51"/>
    <n v="1085442"/>
    <s v="'03814314  "/>
    <s v="'03814314  "/>
    <s v="COL"/>
    <s v="'7543814314753062"/>
    <n v="20260609"/>
    <s v="E20260609142684"/>
    <s v="J18"/>
    <n v="9"/>
    <s v="          "/>
    <n v="0"/>
    <s v="LARUCHE                         "/>
    <s v="VOIE COMMUNALE 4                "/>
    <s v="                                "/>
    <s v="FR"/>
    <s v="'21"/>
    <s v="'21320     "/>
    <s v="CREANCEY                        "/>
    <s v="MEZIERES SOLENNE                "/>
    <s v="117 RUE DE BELLEVILLE           "/>
    <s v="                                "/>
    <s v="FR"/>
    <s v="'75"/>
    <s v="'75019     "/>
    <s v="PARIS"/>
  </r>
  <r>
    <x v="1"/>
    <x v="157"/>
    <n v="202606"/>
    <n v="51"/>
    <n v="1085442"/>
    <s v="'03814314  "/>
    <s v="'03814314  "/>
    <s v="CPC"/>
    <s v="'7543814314753062"/>
    <n v="20260609"/>
    <s v="E20260609142684"/>
    <s v="   "/>
    <n v="9"/>
    <s v="RS        "/>
    <n v="0"/>
    <s v="LARUCHE                         "/>
    <s v="VOIE COMMUNALE 4                "/>
    <s v="                                "/>
    <s v="FR"/>
    <s v="'21"/>
    <s v="'21320     "/>
    <s v="CREANCEY                        "/>
    <s v="MEZIERES SOLENNE                "/>
    <s v="117 RUE DE BELLEVILLE           "/>
    <s v="                                "/>
    <s v="FR"/>
    <s v="'75"/>
    <s v="'75019     "/>
    <s v="PARIS"/>
  </r>
  <r>
    <x v="1"/>
    <x v="157"/>
    <n v="202606"/>
    <n v="51"/>
    <n v="1085442"/>
    <s v="'03814314  "/>
    <s v="'03814314  "/>
    <s v="CPC"/>
    <s v="'7543814314753062"/>
    <n v="20260609"/>
    <s v="E20260609142684"/>
    <s v="   "/>
    <n v="9"/>
    <s v="TMC       "/>
    <n v="1"/>
    <s v="LARUCHE                         "/>
    <s v="VOIE COMMUNALE 4                "/>
    <s v="                                "/>
    <s v="FR"/>
    <s v="'21"/>
    <s v="'21320     "/>
    <s v="CREANCEY                        "/>
    <s v="MEZIERES SOLENNE                "/>
    <s v="117 RUE DE BELLEVILLE           "/>
    <s v="                                "/>
    <s v="FR"/>
    <s v="'75"/>
    <s v="'75019     "/>
    <s v="PARIS"/>
  </r>
  <r>
    <x v="1"/>
    <x v="158"/>
    <n v="202606"/>
    <n v="51"/>
    <n v="1085442"/>
    <s v="'03814314  "/>
    <s v="'03814314  "/>
    <s v="ENV"/>
    <s v="'                "/>
    <n v="20260609"/>
    <s v="E20260609142685"/>
    <s v="J18"/>
    <n v="5"/>
    <s v="          "/>
    <n v="5.19"/>
    <s v="LARUCHE                         "/>
    <s v="VOIE COMMUNALE 4                "/>
    <s v="                                "/>
    <s v="FR"/>
    <s v="'21"/>
    <s v="'21320     "/>
    <s v="CREANCEY                        "/>
    <s v="OBERLING ZOE                    "/>
    <s v="82 GRAND RUE                    "/>
    <s v="                                "/>
    <s v="FR"/>
    <s v="'67"/>
    <s v="'67700     "/>
    <s v="SAVERNE"/>
  </r>
  <r>
    <x v="1"/>
    <x v="158"/>
    <n v="202606"/>
    <n v="51"/>
    <n v="1085442"/>
    <s v="'03814314  "/>
    <s v="'03814314  "/>
    <s v="COL"/>
    <s v="'6743814314753239"/>
    <n v="20260609"/>
    <s v="E20260609142685"/>
    <s v="J18"/>
    <n v="5"/>
    <s v="          "/>
    <n v="0"/>
    <s v="LARUCHE                         "/>
    <s v="VOIE COMMUNALE 4                "/>
    <s v="                                "/>
    <s v="FR"/>
    <s v="'21"/>
    <s v="'21320     "/>
    <s v="CREANCEY                        "/>
    <s v="OBERLING ZOE                    "/>
    <s v="82 GRAND RUE                    "/>
    <s v="                                "/>
    <s v="FR"/>
    <s v="'67"/>
    <s v="'67700     "/>
    <s v="SAVERNE"/>
  </r>
  <r>
    <x v="1"/>
    <x v="158"/>
    <n v="202606"/>
    <n v="51"/>
    <n v="1085442"/>
    <s v="'03814314  "/>
    <s v="'03814314  "/>
    <s v="CPC"/>
    <s v="'6743814314753239"/>
    <n v="20260609"/>
    <s v="E20260609142685"/>
    <s v="   "/>
    <n v="5"/>
    <s v="RS        "/>
    <n v="0"/>
    <s v="LARUCHE                         "/>
    <s v="VOIE COMMUNALE 4                "/>
    <s v="                                "/>
    <s v="FR"/>
    <s v="'21"/>
    <s v="'21320     "/>
    <s v="CREANCEY                        "/>
    <s v="OBERLING ZOE                    "/>
    <s v="82 GRAND RUE                    "/>
    <s v="                                "/>
    <s v="FR"/>
    <s v="'67"/>
    <s v="'67700     "/>
    <s v="SAVERNE"/>
  </r>
  <r>
    <x v="1"/>
    <x v="159"/>
    <n v="202606"/>
    <n v="51"/>
    <n v="1085442"/>
    <s v="'03814314  "/>
    <s v="'03814314  "/>
    <s v="ENV"/>
    <s v="'                "/>
    <n v="20260609"/>
    <s v="E20260609142686"/>
    <s v="J18"/>
    <n v="7.2"/>
    <s v="          "/>
    <n v="5.97"/>
    <s v="LARUCHE                         "/>
    <s v="VOIE COMMUNALE 4                "/>
    <s v="                                "/>
    <s v="FR"/>
    <s v="'21"/>
    <s v="'21320     "/>
    <s v="CREANCEY                        "/>
    <s v="PASSY FLEUX                     "/>
    <s v="50 RUE DE PASSY                 "/>
    <s v="                                "/>
    <s v="FR"/>
    <s v="'75"/>
    <s v="'75016     "/>
    <s v="PARIS"/>
  </r>
  <r>
    <x v="1"/>
    <x v="159"/>
    <n v="202606"/>
    <n v="51"/>
    <n v="1085442"/>
    <s v="'03814314  "/>
    <s v="'03814314  "/>
    <s v="COL"/>
    <s v="'7543814314753205"/>
    <n v="20260609"/>
    <s v="E20260609142686"/>
    <s v="J18"/>
    <n v="7.2"/>
    <s v="          "/>
    <n v="0"/>
    <s v="LARUCHE                         "/>
    <s v="VOIE COMMUNALE 4                "/>
    <s v="                                "/>
    <s v="FR"/>
    <s v="'21"/>
    <s v="'21320     "/>
    <s v="CREANCEY                        "/>
    <s v="PASSY FLEUX                     "/>
    <s v="50 RUE DE PASSY                 "/>
    <s v="                                "/>
    <s v="FR"/>
    <s v="'75"/>
    <s v="'75016     "/>
    <s v="PARIS"/>
  </r>
  <r>
    <x v="1"/>
    <x v="159"/>
    <n v="202606"/>
    <n v="51"/>
    <n v="1085442"/>
    <s v="'03814314  "/>
    <s v="'03814314  "/>
    <s v="CPC"/>
    <s v="'7543814314753205"/>
    <n v="20260609"/>
    <s v="E20260609142686"/>
    <s v="   "/>
    <n v="7.2"/>
    <s v="RS        "/>
    <n v="0"/>
    <s v="LARUCHE                         "/>
    <s v="VOIE COMMUNALE 4                "/>
    <s v="                                "/>
    <s v="FR"/>
    <s v="'21"/>
    <s v="'21320     "/>
    <s v="CREANCEY                        "/>
    <s v="PASSY FLEUX                     "/>
    <s v="50 RUE DE PASSY                 "/>
    <s v="                                "/>
    <s v="FR"/>
    <s v="'75"/>
    <s v="'75016     "/>
    <s v="PARIS"/>
  </r>
  <r>
    <x v="1"/>
    <x v="160"/>
    <n v="202606"/>
    <n v="51"/>
    <n v="1085442"/>
    <s v="'03814314  "/>
    <s v="'03814314  "/>
    <s v="ENV"/>
    <s v="'                "/>
    <n v="20260609"/>
    <s v="E20260609142687"/>
    <s v="J18"/>
    <n v="1.34"/>
    <s v="          "/>
    <n v="4.41"/>
    <s v="LARUCHE                         "/>
    <s v="VOIE COMMUNALE 4                "/>
    <s v="                                "/>
    <s v="FR"/>
    <s v="'21"/>
    <s v="'21320     "/>
    <s v="CREANCEY                        "/>
    <s v="PERO SANDRA                     "/>
    <s v="12 RUE DU BOIS SOULAGE          "/>
    <s v="                                "/>
    <s v="FR"/>
    <s v="'37"/>
    <s v="'37210     "/>
    <s v="VERNOU-SUR-BRENNE"/>
  </r>
  <r>
    <x v="1"/>
    <x v="160"/>
    <n v="202606"/>
    <n v="51"/>
    <n v="1085442"/>
    <s v="'03814314  "/>
    <s v="'03814314  "/>
    <s v="COL"/>
    <s v="'3743814314753278"/>
    <n v="20260609"/>
    <s v="E20260609142687"/>
    <s v="J18"/>
    <n v="1.34"/>
    <s v="          "/>
    <n v="0"/>
    <s v="LARUCHE                         "/>
    <s v="VOIE COMMUNALE 4                "/>
    <s v="                                "/>
    <s v="FR"/>
    <s v="'21"/>
    <s v="'21320     "/>
    <s v="CREANCEY                        "/>
    <s v="PERO SANDRA                     "/>
    <s v="12 RUE DU BOIS SOULAGE          "/>
    <s v="                                "/>
    <s v="FR"/>
    <s v="'37"/>
    <s v="'37210     "/>
    <s v="VERNOU-SUR-BRENNE"/>
  </r>
  <r>
    <x v="1"/>
    <x v="160"/>
    <n v="202606"/>
    <n v="51"/>
    <n v="1085442"/>
    <s v="'03814314  "/>
    <s v="'03814314  "/>
    <s v="CPC"/>
    <s v="'3743814314753278"/>
    <n v="20260609"/>
    <s v="E20260609142687"/>
    <s v="   "/>
    <n v="1.34"/>
    <s v="RS        "/>
    <n v="0"/>
    <s v="LARUCHE                         "/>
    <s v="VOIE COMMUNALE 4                "/>
    <s v="                                "/>
    <s v="FR"/>
    <s v="'21"/>
    <s v="'21320     "/>
    <s v="CREANCEY                        "/>
    <s v="PERO SANDRA                     "/>
    <s v="12 RUE DU BOIS SOULAGE          "/>
    <s v="                                "/>
    <s v="FR"/>
    <s v="'37"/>
    <s v="'37210     "/>
    <s v="VERNOU-SUR-BRENNE"/>
  </r>
  <r>
    <x v="1"/>
    <x v="161"/>
    <n v="202606"/>
    <n v="51"/>
    <n v="1085442"/>
    <s v="'03814314  "/>
    <s v="'03814314  "/>
    <s v="ENV"/>
    <s v="'                "/>
    <n v="20260609"/>
    <s v="E20260609142688"/>
    <s v="J18"/>
    <n v="11.86"/>
    <s v="          "/>
    <n v="7.01"/>
    <s v="LARUCHE                         "/>
    <s v="VOIE COMMUNALE 4                "/>
    <s v="                                "/>
    <s v="FR"/>
    <s v="'21"/>
    <s v="'21320     "/>
    <s v="CREANCEY                        "/>
    <s v="POMPONANDPETS@GMAILCOM CAMILLE  "/>
    <s v="91 RUE DE LA BONNETERIE         "/>
    <s v="                                "/>
    <s v="FR"/>
    <s v="'84"/>
    <s v="'84000     "/>
    <s v="AVIGNON"/>
  </r>
  <r>
    <x v="1"/>
    <x v="161"/>
    <n v="202606"/>
    <n v="51"/>
    <n v="1085442"/>
    <s v="'03814314  "/>
    <s v="'03814314  "/>
    <s v="COL"/>
    <s v="'8443814314753198"/>
    <n v="20260609"/>
    <s v="E20260609142688"/>
    <s v="J18"/>
    <n v="11.86"/>
    <s v="          "/>
    <n v="0"/>
    <s v="LARUCHE                         "/>
    <s v="VOIE COMMUNALE 4                "/>
    <s v="                                "/>
    <s v="FR"/>
    <s v="'21"/>
    <s v="'21320     "/>
    <s v="CREANCEY                        "/>
    <s v="POMPONANDPETS@GMAILCOM CAMILLE  "/>
    <s v="91 RUE DE LA BONNETERIE         "/>
    <s v="                                "/>
    <s v="FR"/>
    <s v="'84"/>
    <s v="'84000     "/>
    <s v="AVIGNON"/>
  </r>
  <r>
    <x v="1"/>
    <x v="161"/>
    <n v="202606"/>
    <n v="51"/>
    <n v="1085442"/>
    <s v="'03814314  "/>
    <s v="'03814314  "/>
    <s v="CPC"/>
    <s v="'8443814314753198"/>
    <n v="20260609"/>
    <s v="E20260609142688"/>
    <s v="   "/>
    <n v="11.86"/>
    <s v="RS        "/>
    <n v="0"/>
    <s v="LARUCHE                         "/>
    <s v="VOIE COMMUNALE 4                "/>
    <s v="                                "/>
    <s v="FR"/>
    <s v="'21"/>
    <s v="'21320     "/>
    <s v="CREANCEY                        "/>
    <s v="POMPONANDPETS@GMAILCOM CAMILLE  "/>
    <s v="91 RUE DE LA BONNETERIE         "/>
    <s v="                                "/>
    <s v="FR"/>
    <s v="'84"/>
    <s v="'84000     "/>
    <s v="AVIGNON"/>
  </r>
  <r>
    <x v="1"/>
    <x v="162"/>
    <n v="202606"/>
    <n v="51"/>
    <n v="1085442"/>
    <s v="'03814314  "/>
    <s v="'03814314  "/>
    <s v="ENV"/>
    <s v="'                "/>
    <n v="20260609"/>
    <s v="E20260609142689"/>
    <s v="J18"/>
    <n v="19.399999999999999"/>
    <s v="          "/>
    <n v="9.09"/>
    <s v="LARUCHE                         "/>
    <s v="VOIE COMMUNALE 4                "/>
    <s v="                                "/>
    <s v="FR"/>
    <s v="'21"/>
    <s v="'21320     "/>
    <s v="CREANCEY                        "/>
    <s v="PUENTE GARCIA MAUD              "/>
    <s v="36 RUE PAUL VERLAINE            "/>
    <s v="                                "/>
    <s v="FR"/>
    <s v="'69"/>
    <s v="'69100     "/>
    <s v="VILLEURBANNE"/>
  </r>
  <r>
    <x v="1"/>
    <x v="162"/>
    <n v="202606"/>
    <n v="51"/>
    <n v="1085442"/>
    <s v="'03814314  "/>
    <s v="'03814314  "/>
    <s v="COL"/>
    <s v="'6943814314753106"/>
    <n v="20260609"/>
    <s v="E20260609142689"/>
    <s v="J18"/>
    <n v="5.3"/>
    <s v="          "/>
    <n v="0"/>
    <s v="LARUCHE                         "/>
    <s v="VOIE COMMUNALE 4                "/>
    <s v="                                "/>
    <s v="FR"/>
    <s v="'21"/>
    <s v="'21320     "/>
    <s v="CREANCEY                        "/>
    <s v="PUENTE GARCIA MAUD              "/>
    <s v="36 RUE PAUL VERLAINE            "/>
    <s v="                                "/>
    <s v="FR"/>
    <s v="'69"/>
    <s v="'69100     "/>
    <s v="VILLEURBANNE"/>
  </r>
  <r>
    <x v="1"/>
    <x v="162"/>
    <n v="202606"/>
    <n v="51"/>
    <n v="1085442"/>
    <s v="'03814314  "/>
    <s v="'03814314  "/>
    <s v="CPC"/>
    <s v="'6943814314753106"/>
    <n v="20260609"/>
    <s v="E20260609142689"/>
    <s v="   "/>
    <n v="5.3"/>
    <s v="RS        "/>
    <n v="0"/>
    <s v="LARUCHE                         "/>
    <s v="VOIE COMMUNALE 4                "/>
    <s v="                                "/>
    <s v="FR"/>
    <s v="'21"/>
    <s v="'21320     "/>
    <s v="CREANCEY                        "/>
    <s v="PUENTE GARCIA MAUD              "/>
    <s v="36 RUE PAUL VERLAINE            "/>
    <s v="                                "/>
    <s v="FR"/>
    <s v="'69"/>
    <s v="'69100     "/>
    <s v="VILLEURBANNE"/>
  </r>
  <r>
    <x v="1"/>
    <x v="162"/>
    <n v="202606"/>
    <n v="51"/>
    <n v="1085442"/>
    <s v="'03814314  "/>
    <s v="'03814314  "/>
    <s v="COL"/>
    <s v="'6943814314753112"/>
    <n v="20260609"/>
    <s v="E20260609142689"/>
    <s v="J18"/>
    <n v="14.1"/>
    <s v="          "/>
    <n v="0"/>
    <s v="LARUCHE                         "/>
    <s v="VOIE COMMUNALE 4                "/>
    <s v="                                "/>
    <s v="FR"/>
    <s v="'21"/>
    <s v="'21320     "/>
    <s v="CREANCEY                        "/>
    <s v="PUENTE GARCIA MAUD              "/>
    <s v="36 RUE PAUL VERLAINE            "/>
    <s v="                                "/>
    <s v="FR"/>
    <s v="'69"/>
    <s v="'69100     "/>
    <s v="VILLEURBANNE"/>
  </r>
  <r>
    <x v="1"/>
    <x v="162"/>
    <n v="202606"/>
    <n v="51"/>
    <n v="1085442"/>
    <s v="'03814314  "/>
    <s v="'03814314  "/>
    <s v="CPC"/>
    <s v="'6943814314753112"/>
    <n v="20260609"/>
    <s v="E20260609142689"/>
    <s v="   "/>
    <n v="14.1"/>
    <s v="RS        "/>
    <n v="0"/>
    <s v="LARUCHE                         "/>
    <s v="VOIE COMMUNALE 4                "/>
    <s v="                                "/>
    <s v="FR"/>
    <s v="'21"/>
    <s v="'21320     "/>
    <s v="CREANCEY                        "/>
    <s v="PUENTE GARCIA MAUD              "/>
    <s v="36 RUE PAUL VERLAINE            "/>
    <s v="                                "/>
    <s v="FR"/>
    <s v="'69"/>
    <s v="'69100     "/>
    <s v="VILLEURBANNE"/>
  </r>
  <r>
    <x v="1"/>
    <x v="162"/>
    <n v="202606"/>
    <n v="51"/>
    <n v="1085442"/>
    <s v="'03814314  "/>
    <s v="'03814314  "/>
    <s v="CPC"/>
    <s v="'6943814314753112"/>
    <n v="20260609"/>
    <s v="E20260609142689"/>
    <s v="   "/>
    <n v="14.1"/>
    <s v="TMC       "/>
    <n v="1"/>
    <s v="LARUCHE                         "/>
    <s v="VOIE COMMUNALE 4                "/>
    <s v="                                "/>
    <s v="FR"/>
    <s v="'21"/>
    <s v="'21320     "/>
    <s v="CREANCEY                        "/>
    <s v="PUENTE GARCIA MAUD              "/>
    <s v="36 RUE PAUL VERLAINE            "/>
    <s v="                                "/>
    <s v="FR"/>
    <s v="'69"/>
    <s v="'69100     "/>
    <s v="VILLEURBANNE"/>
  </r>
  <r>
    <x v="1"/>
    <x v="163"/>
    <n v="202606"/>
    <n v="51"/>
    <n v="1085442"/>
    <s v="'03814314  "/>
    <s v="'03814314  "/>
    <s v="ENV"/>
    <s v="'                "/>
    <n v="20260609"/>
    <s v="E20260609142690"/>
    <s v="J18"/>
    <n v="2.4"/>
    <s v="          "/>
    <n v="4.67"/>
    <s v="LARUCHE                         "/>
    <s v="VOIE COMMUNALE 4                "/>
    <s v="                                "/>
    <s v="FR"/>
    <s v="'21"/>
    <s v="'21320     "/>
    <s v="CREANCEY                        "/>
    <s v="ROBILLARD SABRINE               "/>
    <s v="CAMPING LES AMANDIERS           "/>
    <s v="CHEMIN DE L'OUILLE              "/>
    <s v="FR"/>
    <s v="'66"/>
    <s v="'66190     "/>
    <s v="COLLIOURE"/>
  </r>
  <r>
    <x v="1"/>
    <x v="163"/>
    <n v="202606"/>
    <n v="51"/>
    <n v="1085442"/>
    <s v="'03814314  "/>
    <s v="'03814314  "/>
    <s v="COL"/>
    <s v="'6643814314753248"/>
    <n v="20260609"/>
    <s v="E20260609142690"/>
    <s v="J18"/>
    <n v="2.4"/>
    <s v="          "/>
    <n v="0"/>
    <s v="LARUCHE                         "/>
    <s v="VOIE COMMUNALE 4                "/>
    <s v="                                "/>
    <s v="FR"/>
    <s v="'21"/>
    <s v="'21320     "/>
    <s v="CREANCEY                        "/>
    <s v="ROBILLARD SABRINE               "/>
    <s v="CAMPING LES AMANDIERS           "/>
    <s v="CHEMIN DE L'OUILLE              "/>
    <s v="FR"/>
    <s v="'66"/>
    <s v="'66190     "/>
    <s v="COLLIOURE"/>
  </r>
  <r>
    <x v="1"/>
    <x v="163"/>
    <n v="202606"/>
    <n v="51"/>
    <n v="1085442"/>
    <s v="'03814314  "/>
    <s v="'03814314  "/>
    <s v="CPC"/>
    <s v="'6643814314753248"/>
    <n v="20260609"/>
    <s v="E20260609142690"/>
    <s v="   "/>
    <n v="2.4"/>
    <s v="RS        "/>
    <n v="0"/>
    <s v="LARUCHE                         "/>
    <s v="VOIE COMMUNALE 4                "/>
    <s v="                                "/>
    <s v="FR"/>
    <s v="'21"/>
    <s v="'21320     "/>
    <s v="CREANCEY                        "/>
    <s v="ROBILLARD SABRINE               "/>
    <s v="CAMPING LES AMANDIERS           "/>
    <s v="CHEMIN DE L'OUILLE              "/>
    <s v="FR"/>
    <s v="'66"/>
    <s v="'66190     "/>
    <s v="COLLIOURE"/>
  </r>
  <r>
    <x v="1"/>
    <x v="164"/>
    <n v="202606"/>
    <n v="51"/>
    <n v="1085442"/>
    <s v="'03814314  "/>
    <s v="'03814314  "/>
    <s v="ENV"/>
    <s v="'                "/>
    <n v="20260609"/>
    <s v="E20260609142691"/>
    <s v="J18"/>
    <n v="35.4"/>
    <s v="          "/>
    <n v="13.25"/>
    <s v="LARUCHE                         "/>
    <s v="VOIE COMMUNALE 4                "/>
    <s v="                                "/>
    <s v="FR"/>
    <s v="'21"/>
    <s v="'21320     "/>
    <s v="CREANCEY                        "/>
    <s v="VERGNE ROD                      "/>
    <s v="2 RUE DE LA CABREDEE            "/>
    <s v="                                "/>
    <s v="FR"/>
    <s v="'45"/>
    <s v="'45750     "/>
    <s v="SAINT PRYVE ST MESMIN"/>
  </r>
  <r>
    <x v="1"/>
    <x v="164"/>
    <n v="202606"/>
    <n v="51"/>
    <n v="1085442"/>
    <s v="'03814314  "/>
    <s v="'03814314  "/>
    <s v="COL"/>
    <s v="'4543814314753285"/>
    <n v="20260609"/>
    <s v="E20260609142691"/>
    <s v="J18"/>
    <n v="17.7"/>
    <s v="          "/>
    <n v="0"/>
    <s v="LARUCHE                         "/>
    <s v="VOIE COMMUNALE 4                "/>
    <s v="                                "/>
    <s v="FR"/>
    <s v="'21"/>
    <s v="'21320     "/>
    <s v="CREANCEY                        "/>
    <s v="VERGNE ROD                      "/>
    <s v="2 RUE DE LA CABREDEE            "/>
    <s v="                                "/>
    <s v="FR"/>
    <s v="'45"/>
    <s v="'45750     "/>
    <s v="SAINT PRYVE ST MESMIN"/>
  </r>
  <r>
    <x v="1"/>
    <x v="164"/>
    <n v="202606"/>
    <n v="51"/>
    <n v="1085442"/>
    <s v="'03814314  "/>
    <s v="'03814314  "/>
    <s v="CPC"/>
    <s v="'4543814314753285"/>
    <n v="20260609"/>
    <s v="E20260609142691"/>
    <s v="   "/>
    <n v="17.7"/>
    <s v="RS        "/>
    <n v="0"/>
    <s v="LARUCHE                         "/>
    <s v="VOIE COMMUNALE 4                "/>
    <s v="                                "/>
    <s v="FR"/>
    <s v="'21"/>
    <s v="'21320     "/>
    <s v="CREANCEY                        "/>
    <s v="VERGNE ROD                      "/>
    <s v="2 RUE DE LA CABREDEE            "/>
    <s v="                                "/>
    <s v="FR"/>
    <s v="'45"/>
    <s v="'45750     "/>
    <s v="SAINT PRYVE ST MESMIN"/>
  </r>
  <r>
    <x v="1"/>
    <x v="164"/>
    <n v="202606"/>
    <n v="51"/>
    <n v="1085442"/>
    <s v="'03814314  "/>
    <s v="'03814314  "/>
    <s v="COL"/>
    <s v="'4543814314753291"/>
    <n v="20260609"/>
    <s v="E20260609142691"/>
    <s v="J18"/>
    <n v="17.7"/>
    <s v="          "/>
    <n v="0"/>
    <s v="LARUCHE                         "/>
    <s v="VOIE COMMUNALE 4                "/>
    <s v="                                "/>
    <s v="FR"/>
    <s v="'21"/>
    <s v="'21320     "/>
    <s v="CREANCEY                        "/>
    <s v="VERGNE ROD                      "/>
    <s v="2 RUE DE LA CABREDEE            "/>
    <s v="                                "/>
    <s v="FR"/>
    <s v="'45"/>
    <s v="'45750     "/>
    <s v="SAINT PRYVE ST MESMIN"/>
  </r>
  <r>
    <x v="1"/>
    <x v="164"/>
    <n v="202606"/>
    <n v="51"/>
    <n v="1085442"/>
    <s v="'03814314  "/>
    <s v="'03814314  "/>
    <s v="CPC"/>
    <s v="'4543814314753291"/>
    <n v="20260609"/>
    <s v="E20260609142691"/>
    <s v="   "/>
    <n v="17.7"/>
    <s v="RS        "/>
    <n v="0"/>
    <s v="LARUCHE                         "/>
    <s v="VOIE COMMUNALE 4                "/>
    <s v="                                "/>
    <s v="FR"/>
    <s v="'21"/>
    <s v="'21320     "/>
    <s v="CREANCEY                        "/>
    <s v="VERGNE ROD                      "/>
    <s v="2 RUE DE LA CABREDEE            "/>
    <s v="                                "/>
    <s v="FR"/>
    <s v="'45"/>
    <s v="'45750     "/>
    <s v="SAINT PRYVE ST MESMIN"/>
  </r>
  <r>
    <x v="1"/>
    <x v="164"/>
    <n v="202606"/>
    <n v="51"/>
    <n v="1085442"/>
    <s v="'03814314  "/>
    <s v="'03814314  "/>
    <s v="CPC"/>
    <s v="'4543814314753291"/>
    <n v="20260609"/>
    <s v="E20260609142691"/>
    <s v="   "/>
    <n v="17.7"/>
    <s v="TMC       "/>
    <n v="1"/>
    <s v="LARUCHE                         "/>
    <s v="VOIE COMMUNALE 4                "/>
    <s v="                                "/>
    <s v="FR"/>
    <s v="'21"/>
    <s v="'21320     "/>
    <s v="CREANCEY                        "/>
    <s v="VERGNE ROD                      "/>
    <s v="2 RUE DE LA CABREDEE            "/>
    <s v="                                "/>
    <s v="FR"/>
    <s v="'45"/>
    <s v="'45750     "/>
    <s v="SAINT PRYVE ST MESMIN"/>
  </r>
  <r>
    <x v="1"/>
    <x v="165"/>
    <n v="202606"/>
    <n v="51"/>
    <n v="1085442"/>
    <s v="'03814314  "/>
    <s v="'03814314  "/>
    <s v="ENV"/>
    <s v="'                "/>
    <n v="20260609"/>
    <s v="E20260609142693"/>
    <s v="J18"/>
    <n v="3.84"/>
    <s v="          "/>
    <n v="4.93"/>
    <s v="LARUCHE                         "/>
    <s v="VOIE COMMUNALE 4                "/>
    <s v="                                "/>
    <s v="FR"/>
    <s v="'21"/>
    <s v="'21320     "/>
    <s v="CREANCEY                        "/>
    <s v="WINCKE CHARLIE                  "/>
    <s v="205 RUE AVERROES                "/>
    <s v="C12                             "/>
    <s v="FR"/>
    <s v="'34"/>
    <s v="'34170     "/>
    <s v="CASTELNAU-LE-LEZ"/>
  </r>
  <r>
    <x v="1"/>
    <x v="165"/>
    <n v="202606"/>
    <n v="51"/>
    <n v="1085442"/>
    <s v="'03814314  "/>
    <s v="'03814314  "/>
    <s v="COL"/>
    <s v="'3443814314753253"/>
    <n v="20260609"/>
    <s v="E20260609142693"/>
    <s v="J18"/>
    <n v="3.84"/>
    <s v="          "/>
    <n v="0"/>
    <s v="LARUCHE                         "/>
    <s v="VOIE COMMUNALE 4                "/>
    <s v="                                "/>
    <s v="FR"/>
    <s v="'21"/>
    <s v="'21320     "/>
    <s v="CREANCEY                        "/>
    <s v="WINCKE CHARLIE                  "/>
    <s v="205 RUE AVERROES                "/>
    <s v="C12                             "/>
    <s v="FR"/>
    <s v="'34"/>
    <s v="'34170     "/>
    <s v="CASTELNAU-LE-LEZ"/>
  </r>
  <r>
    <x v="1"/>
    <x v="165"/>
    <n v="202606"/>
    <n v="51"/>
    <n v="1085442"/>
    <s v="'03814314  "/>
    <s v="'03814314  "/>
    <s v="CPC"/>
    <s v="'3443814314753253"/>
    <n v="20260609"/>
    <s v="E20260609142693"/>
    <s v="   "/>
    <n v="3.84"/>
    <s v="RS        "/>
    <n v="0"/>
    <s v="LARUCHE                         "/>
    <s v="VOIE COMMUNALE 4                "/>
    <s v="                                "/>
    <s v="FR"/>
    <s v="'21"/>
    <s v="'21320     "/>
    <s v="CREANCEY                        "/>
    <s v="WINCKE CHARLIE                  "/>
    <s v="205 RUE AVERROES                "/>
    <s v="C12                             "/>
    <s v="FR"/>
    <s v="'34"/>
    <s v="'34170     "/>
    <s v="CASTELNAU-LE-LEZ"/>
  </r>
  <r>
    <x v="1"/>
    <x v="166"/>
    <n v="202606"/>
    <n v="51"/>
    <n v="1085442"/>
    <s v="'03814314  "/>
    <s v="'03814314  "/>
    <s v="ENV"/>
    <s v="'                "/>
    <n v="20260609"/>
    <s v="E20260609228623"/>
    <s v="J18"/>
    <n v="31.1"/>
    <s v="          "/>
    <n v="12.21"/>
    <s v="LARUCHE                         "/>
    <s v="VOIE COMMUNALE 4                "/>
    <s v="                                "/>
    <s v="FR"/>
    <s v="'21"/>
    <s v="'21320     "/>
    <s v="CREANCEY                        "/>
    <s v="BOURCET MARIE                   "/>
    <s v="5 RUE DE LA TRESORERIE          "/>
    <s v="                                "/>
    <s v="FR"/>
    <s v="'73"/>
    <s v="'73000     "/>
    <s v="CHAMBERY"/>
  </r>
  <r>
    <x v="1"/>
    <x v="166"/>
    <n v="202606"/>
    <n v="51"/>
    <n v="1085442"/>
    <s v="'03814314  "/>
    <s v="'03814314  "/>
    <s v="COL"/>
    <s v="'7343814314753125"/>
    <n v="20260609"/>
    <s v="E20260609228623"/>
    <s v="J18"/>
    <n v="14.5"/>
    <s v="          "/>
    <n v="0"/>
    <s v="LARUCHE                         "/>
    <s v="VOIE COMMUNALE 4                "/>
    <s v="                                "/>
    <s v="FR"/>
    <s v="'21"/>
    <s v="'21320     "/>
    <s v="CREANCEY                        "/>
    <s v="BOURCET MARIE                   "/>
    <s v="5 RUE DE LA TRESORERIE          "/>
    <s v="                                "/>
    <s v="FR"/>
    <s v="'73"/>
    <s v="'73000     "/>
    <s v="CHAMBERY"/>
  </r>
  <r>
    <x v="1"/>
    <x v="166"/>
    <n v="202606"/>
    <n v="51"/>
    <n v="1085442"/>
    <s v="'03814314  "/>
    <s v="'03814314  "/>
    <s v="CPC"/>
    <s v="'7343814314753125"/>
    <n v="20260609"/>
    <s v="E20260609228623"/>
    <s v="   "/>
    <n v="14.5"/>
    <s v="RS        "/>
    <n v="0"/>
    <s v="LARUCHE                         "/>
    <s v="VOIE COMMUNALE 4                "/>
    <s v="                                "/>
    <s v="FR"/>
    <s v="'21"/>
    <s v="'21320     "/>
    <s v="CREANCEY                        "/>
    <s v="BOURCET MARIE                   "/>
    <s v="5 RUE DE LA TRESORERIE          "/>
    <s v="                                "/>
    <s v="FR"/>
    <s v="'73"/>
    <s v="'73000     "/>
    <s v="CHAMBERY"/>
  </r>
  <r>
    <x v="1"/>
    <x v="166"/>
    <n v="202606"/>
    <n v="51"/>
    <n v="1085442"/>
    <s v="'03814314  "/>
    <s v="'03814314  "/>
    <s v="COL"/>
    <s v="'7343814314753137"/>
    <n v="20260609"/>
    <s v="E20260609228623"/>
    <s v="J18"/>
    <n v="16.600000000000001"/>
    <s v="          "/>
    <n v="0"/>
    <s v="LARUCHE                         "/>
    <s v="VOIE COMMUNALE 4                "/>
    <s v="                                "/>
    <s v="FR"/>
    <s v="'21"/>
    <s v="'21320     "/>
    <s v="CREANCEY                        "/>
    <s v="BOURCET MARIE                   "/>
    <s v="5 RUE DE LA TRESORERIE          "/>
    <s v="                                "/>
    <s v="FR"/>
    <s v="'73"/>
    <s v="'73000     "/>
    <s v="CHAMBERY"/>
  </r>
  <r>
    <x v="1"/>
    <x v="166"/>
    <n v="202606"/>
    <n v="51"/>
    <n v="1085442"/>
    <s v="'03814314  "/>
    <s v="'03814314  "/>
    <s v="CPC"/>
    <s v="'7343814314753137"/>
    <n v="20260609"/>
    <s v="E20260609228623"/>
    <s v="   "/>
    <n v="16.600000000000001"/>
    <s v="RS        "/>
    <n v="0"/>
    <s v="LARUCHE                         "/>
    <s v="VOIE COMMUNALE 4                "/>
    <s v="                                "/>
    <s v="FR"/>
    <s v="'21"/>
    <s v="'21320     "/>
    <s v="CREANCEY                        "/>
    <s v="BOURCET MARIE                   "/>
    <s v="5 RUE DE LA TRESORERIE          "/>
    <s v="                                "/>
    <s v="FR"/>
    <s v="'73"/>
    <s v="'73000     "/>
    <s v="CHAMBERY"/>
  </r>
  <r>
    <x v="1"/>
    <x v="166"/>
    <n v="202606"/>
    <n v="51"/>
    <n v="1085442"/>
    <s v="'03814314  "/>
    <s v="'03814314  "/>
    <s v="CPC"/>
    <s v="'7343814314753137"/>
    <n v="20260609"/>
    <s v="E20260609228623"/>
    <s v="   "/>
    <n v="16.600000000000001"/>
    <s v="TMC       "/>
    <n v="1"/>
    <s v="LARUCHE                         "/>
    <s v="VOIE COMMUNALE 4                "/>
    <s v="                                "/>
    <s v="FR"/>
    <s v="'21"/>
    <s v="'21320     "/>
    <s v="CREANCEY                        "/>
    <s v="BOURCET MARIE                   "/>
    <s v="5 RUE DE LA TRESORERIE          "/>
    <s v="                                "/>
    <s v="FR"/>
    <s v="'73"/>
    <s v="'73000     "/>
    <s v="CHAMBERY"/>
  </r>
  <r>
    <x v="1"/>
    <x v="167"/>
    <n v="202606"/>
    <n v="51"/>
    <n v="1085442"/>
    <s v="'03814314  "/>
    <s v="'03814314  "/>
    <s v="ENV"/>
    <s v="'                "/>
    <n v="20260609"/>
    <s v="E20260609241033"/>
    <s v="J18"/>
    <n v="3.01"/>
    <s v="          "/>
    <n v="4.93"/>
    <s v="LARUCHE                         "/>
    <s v="VOIE COMMUNALE 4                "/>
    <s v="                                "/>
    <s v="FR"/>
    <s v="'21"/>
    <s v="'21320     "/>
    <s v="CREANCEY                        "/>
    <s v="VERRIGNEUX CATHERINE            "/>
    <s v="5 GRANDE RUE                    "/>
    <s v="                                "/>
    <s v="FR"/>
    <s v="'69"/>
    <s v="'69110     "/>
    <s v="SAINTE-FOY-LES-LYON"/>
  </r>
  <r>
    <x v="1"/>
    <x v="167"/>
    <n v="202606"/>
    <n v="51"/>
    <n v="1085442"/>
    <s v="'03814314  "/>
    <s v="'03814314  "/>
    <s v="COL"/>
    <s v="'6943814314753325"/>
    <n v="20260609"/>
    <s v="E20260609241033"/>
    <s v="J18"/>
    <n v="3.01"/>
    <s v="          "/>
    <n v="0"/>
    <s v="LARUCHE                         "/>
    <s v="VOIE COMMUNALE 4                "/>
    <s v="                                "/>
    <s v="FR"/>
    <s v="'21"/>
    <s v="'21320     "/>
    <s v="CREANCEY                        "/>
    <s v="VERRIGNEUX CATHERINE            "/>
    <s v="5 GRANDE RUE                    "/>
    <s v="                                "/>
    <s v="FR"/>
    <s v="'69"/>
    <s v="'69110     "/>
    <s v="SAINTE-FOY-LES-LYON"/>
  </r>
  <r>
    <x v="1"/>
    <x v="167"/>
    <n v="202606"/>
    <n v="51"/>
    <n v="1085442"/>
    <s v="'03814314  "/>
    <s v="'03814314  "/>
    <s v="CPC"/>
    <s v="'6943814314753325"/>
    <n v="20260609"/>
    <s v="E20260609241033"/>
    <s v="   "/>
    <n v="3.01"/>
    <s v="RS        "/>
    <n v="0"/>
    <s v="LARUCHE                         "/>
    <s v="VOIE COMMUNALE 4                "/>
    <s v="                                "/>
    <s v="FR"/>
    <s v="'21"/>
    <s v="'21320     "/>
    <s v="CREANCEY                        "/>
    <s v="VERRIGNEUX CATHERINE            "/>
    <s v="5 GRANDE RUE                    "/>
    <s v="                                "/>
    <s v="FR"/>
    <s v="'69"/>
    <s v="'69110     "/>
    <s v="SAINTE-FOY-LES-LYON"/>
  </r>
  <r>
    <x v="1"/>
    <x v="168"/>
    <n v="202606"/>
    <n v="51"/>
    <n v="1085442"/>
    <s v="'03814314  "/>
    <s v="'03814314  "/>
    <s v="ENV"/>
    <s v="'                "/>
    <n v="20260610"/>
    <s v="E20260610138510"/>
    <s v="J18"/>
    <n v="8.5"/>
    <s v="          "/>
    <n v="6.23"/>
    <s v="LARUCHE                         "/>
    <s v="VOIE COMMUNALE 4                "/>
    <s v="                                "/>
    <s v="FR"/>
    <s v="'21"/>
    <s v="'21320     "/>
    <s v="CREANCEY                        "/>
    <s v="BORDOT DOMINIQUE                "/>
    <s v="30 GRAND RUE                    "/>
    <s v="                                "/>
    <s v="FR"/>
    <s v="'67"/>
    <s v="'67000     "/>
    <s v="STRASBOURG"/>
  </r>
  <r>
    <x v="1"/>
    <x v="168"/>
    <n v="202606"/>
    <n v="51"/>
    <n v="1085442"/>
    <s v="'03814314  "/>
    <s v="'03814314  "/>
    <s v="COL"/>
    <s v="'6743814314753389"/>
    <n v="20260610"/>
    <s v="E20260610138510"/>
    <s v="J18"/>
    <n v="8.5"/>
    <s v="          "/>
    <n v="0"/>
    <s v="LARUCHE                         "/>
    <s v="VOIE COMMUNALE 4                "/>
    <s v="                                "/>
    <s v="FR"/>
    <s v="'21"/>
    <s v="'21320     "/>
    <s v="CREANCEY                        "/>
    <s v="BORDOT DOMINIQUE                "/>
    <s v="30 GRAND RUE                    "/>
    <s v="                                "/>
    <s v="FR"/>
    <s v="'67"/>
    <s v="'67000     "/>
    <s v="STRASBOURG"/>
  </r>
  <r>
    <x v="1"/>
    <x v="168"/>
    <n v="202606"/>
    <n v="51"/>
    <n v="1085442"/>
    <s v="'03814314  "/>
    <s v="'03814314  "/>
    <s v="CPC"/>
    <s v="'6743814314753389"/>
    <n v="20260610"/>
    <s v="E20260610138510"/>
    <s v="   "/>
    <n v="8.5"/>
    <s v="RS        "/>
    <n v="0"/>
    <s v="LARUCHE                         "/>
    <s v="VOIE COMMUNALE 4                "/>
    <s v="                                "/>
    <s v="FR"/>
    <s v="'21"/>
    <s v="'21320     "/>
    <s v="CREANCEY                        "/>
    <s v="BORDOT DOMINIQUE                "/>
    <s v="30 GRAND RUE                    "/>
    <s v="                                "/>
    <s v="FR"/>
    <s v="'67"/>
    <s v="'67000     "/>
    <s v="STRASBOURG"/>
  </r>
  <r>
    <x v="1"/>
    <x v="169"/>
    <n v="202606"/>
    <n v="51"/>
    <n v="1085442"/>
    <s v="'03814314  "/>
    <s v="'03814314  "/>
    <s v="ENV"/>
    <s v="'                "/>
    <n v="20260610"/>
    <s v="E20260610138511"/>
    <s v="J18"/>
    <n v="6.01"/>
    <s v="          "/>
    <n v="5.71"/>
    <s v="LARUCHE                         "/>
    <s v="VOIE COMMUNALE 4                "/>
    <s v="                                "/>
    <s v="FR"/>
    <s v="'21"/>
    <s v="'21320     "/>
    <s v="CREANCEY                        "/>
    <s v="DELICORNER ACHAT                "/>
    <s v="24 RUE SOUBISE                  "/>
    <s v="                                "/>
    <s v="FR"/>
    <s v="'93"/>
    <s v="'93400     "/>
    <s v="SAINT-OUEN"/>
  </r>
  <r>
    <x v="1"/>
    <x v="169"/>
    <n v="202606"/>
    <n v="51"/>
    <n v="1085442"/>
    <s v="'03814314  "/>
    <s v="'03814314  "/>
    <s v="COL"/>
    <s v="'9343814314753392"/>
    <n v="20260610"/>
    <s v="E20260610138511"/>
    <s v="J18"/>
    <n v="6.01"/>
    <s v="          "/>
    <n v="0"/>
    <s v="LARUCHE                         "/>
    <s v="VOIE COMMUNALE 4                "/>
    <s v="                                "/>
    <s v="FR"/>
    <s v="'21"/>
    <s v="'21320     "/>
    <s v="CREANCEY                        "/>
    <s v="DELICORNER ACHAT                "/>
    <s v="24 RUE SOUBISE                  "/>
    <s v="                                "/>
    <s v="FR"/>
    <s v="'93"/>
    <s v="'93400     "/>
    <s v="SAINT-OUEN"/>
  </r>
  <r>
    <x v="1"/>
    <x v="169"/>
    <n v="202606"/>
    <n v="51"/>
    <n v="1085442"/>
    <s v="'03814314  "/>
    <s v="'03814314  "/>
    <s v="CPC"/>
    <s v="'9343814314753392"/>
    <n v="20260610"/>
    <s v="E20260610138511"/>
    <s v="   "/>
    <n v="6.01"/>
    <s v="RS        "/>
    <n v="0"/>
    <s v="LARUCHE                         "/>
    <s v="VOIE COMMUNALE 4                "/>
    <s v="                                "/>
    <s v="FR"/>
    <s v="'21"/>
    <s v="'21320     "/>
    <s v="CREANCEY                        "/>
    <s v="DELICORNER ACHAT                "/>
    <s v="24 RUE SOUBISE                  "/>
    <s v="                                "/>
    <s v="FR"/>
    <s v="'93"/>
    <s v="'93400     "/>
    <s v="SAINT-OUEN"/>
  </r>
  <r>
    <x v="1"/>
    <x v="170"/>
    <n v="202606"/>
    <n v="51"/>
    <n v="1085442"/>
    <s v="'03814314  "/>
    <s v="'03814314  "/>
    <s v="ENV"/>
    <s v="'                "/>
    <n v="20260610"/>
    <s v="E20260610138512"/>
    <s v="J18"/>
    <n v="23.89"/>
    <s v="          "/>
    <n v="10.130000000000001"/>
    <s v="LARUCHE                         "/>
    <s v="VOIE COMMUNALE 4                "/>
    <s v="                                "/>
    <s v="FR"/>
    <s v="'21"/>
    <s v="'21320     "/>
    <s v="CREANCEY                        "/>
    <s v="KLETT JEANNE                    "/>
    <s v="5 RUE TAISON                    "/>
    <s v="                                "/>
    <s v="FR"/>
    <s v="'57"/>
    <s v="'57000     "/>
    <s v="METZ"/>
  </r>
  <r>
    <x v="1"/>
    <x v="170"/>
    <n v="202606"/>
    <n v="51"/>
    <n v="1085442"/>
    <s v="'03814314  "/>
    <s v="'03814314  "/>
    <s v="COL"/>
    <s v="'5743814314753405"/>
    <n v="20260610"/>
    <s v="E20260610138512"/>
    <s v="J18"/>
    <n v="18.04"/>
    <s v="          "/>
    <n v="0"/>
    <s v="LARUCHE                         "/>
    <s v="VOIE COMMUNALE 4                "/>
    <s v="                                "/>
    <s v="FR"/>
    <s v="'21"/>
    <s v="'21320     "/>
    <s v="CREANCEY                        "/>
    <s v="KLETT JEANNE                    "/>
    <s v="5 RUE TAISON                    "/>
    <s v="                                "/>
    <s v="FR"/>
    <s v="'57"/>
    <s v="'57000     "/>
    <s v="METZ"/>
  </r>
  <r>
    <x v="1"/>
    <x v="170"/>
    <n v="202606"/>
    <n v="51"/>
    <n v="1085442"/>
    <s v="'03814314  "/>
    <s v="'03814314  "/>
    <s v="CPC"/>
    <s v="'5743814314753405"/>
    <n v="20260610"/>
    <s v="E20260610138512"/>
    <s v="   "/>
    <n v="18.04"/>
    <s v="RS        "/>
    <n v="0"/>
    <s v="LARUCHE                         "/>
    <s v="VOIE COMMUNALE 4                "/>
    <s v="                                "/>
    <s v="FR"/>
    <s v="'21"/>
    <s v="'21320     "/>
    <s v="CREANCEY                        "/>
    <s v="KLETT JEANNE                    "/>
    <s v="5 RUE TAISON                    "/>
    <s v="                                "/>
    <s v="FR"/>
    <s v="'57"/>
    <s v="'57000     "/>
    <s v="METZ"/>
  </r>
  <r>
    <x v="1"/>
    <x v="170"/>
    <n v="202606"/>
    <n v="51"/>
    <n v="1085442"/>
    <s v="'03814314  "/>
    <s v="'03814314  "/>
    <s v="COL"/>
    <s v="'5743814314753417"/>
    <n v="20260610"/>
    <s v="E20260610138512"/>
    <s v="J18"/>
    <n v="5.85"/>
    <s v="          "/>
    <n v="0"/>
    <s v="LARUCHE                         "/>
    <s v="VOIE COMMUNALE 4                "/>
    <s v="                                "/>
    <s v="FR"/>
    <s v="'21"/>
    <s v="'21320     "/>
    <s v="CREANCEY                        "/>
    <s v="KLETT JEANNE                    "/>
    <s v="5 RUE TAISON                    "/>
    <s v="                                "/>
    <s v="FR"/>
    <s v="'57"/>
    <s v="'57000     "/>
    <s v="METZ"/>
  </r>
  <r>
    <x v="1"/>
    <x v="170"/>
    <n v="202606"/>
    <n v="51"/>
    <n v="1085442"/>
    <s v="'03814314  "/>
    <s v="'03814314  "/>
    <s v="CPC"/>
    <s v="'5743814314753417"/>
    <n v="20260610"/>
    <s v="E20260610138512"/>
    <s v="   "/>
    <n v="5.85"/>
    <s v="RS        "/>
    <n v="0"/>
    <s v="LARUCHE                         "/>
    <s v="VOIE COMMUNALE 4                "/>
    <s v="                                "/>
    <s v="FR"/>
    <s v="'21"/>
    <s v="'21320     "/>
    <s v="CREANCEY                        "/>
    <s v="KLETT JEANNE                    "/>
    <s v="5 RUE TAISON                    "/>
    <s v="                                "/>
    <s v="FR"/>
    <s v="'57"/>
    <s v="'57000     "/>
    <s v="METZ"/>
  </r>
  <r>
    <x v="1"/>
    <x v="170"/>
    <n v="202606"/>
    <n v="51"/>
    <n v="1085442"/>
    <s v="'03814314  "/>
    <s v="'03814314  "/>
    <s v="CPC"/>
    <s v="'5743814314753417"/>
    <n v="20260610"/>
    <s v="E20260610138512"/>
    <s v="   "/>
    <n v="5.85"/>
    <s v="TMC       "/>
    <n v="1"/>
    <s v="LARUCHE                         "/>
    <s v="VOIE COMMUNALE 4                "/>
    <s v="                                "/>
    <s v="FR"/>
    <s v="'21"/>
    <s v="'21320     "/>
    <s v="CREANCEY                        "/>
    <s v="KLETT JEANNE                    "/>
    <s v="5 RUE TAISON                    "/>
    <s v="                                "/>
    <s v="FR"/>
    <s v="'57"/>
    <s v="'57000     "/>
    <s v="METZ"/>
  </r>
  <r>
    <x v="1"/>
    <x v="171"/>
    <n v="202606"/>
    <n v="51"/>
    <n v="1085442"/>
    <s v="'03814314  "/>
    <s v="'03814314  "/>
    <s v="ENV"/>
    <s v="'                "/>
    <n v="20260610"/>
    <s v="E20260610138513"/>
    <s v="J18"/>
    <n v="2.6"/>
    <s v="          "/>
    <n v="4.67"/>
    <s v="LARUCHE                         "/>
    <s v="VOIE COMMUNALE 4                "/>
    <s v="                                "/>
    <s v="FR"/>
    <s v="'21"/>
    <s v="'21320     "/>
    <s v="CREANCEY                        "/>
    <s v="LARTIGALOT GAELLE               "/>
    <s v="14 RUE PIERRE CLEMENT           "/>
    <s v="                                "/>
    <s v="FR"/>
    <s v="'83"/>
    <s v="'83300     "/>
    <s v="DRAGUIGNAN"/>
  </r>
  <r>
    <x v="1"/>
    <x v="171"/>
    <n v="202606"/>
    <n v="51"/>
    <n v="1085442"/>
    <s v="'03814314  "/>
    <s v="'03814314  "/>
    <s v="COL"/>
    <s v="'8343814314753339"/>
    <n v="20260610"/>
    <s v="E20260610138513"/>
    <s v="J18"/>
    <n v="2.6"/>
    <s v="          "/>
    <n v="0"/>
    <s v="LARUCHE                         "/>
    <s v="VOIE COMMUNALE 4                "/>
    <s v="                                "/>
    <s v="FR"/>
    <s v="'21"/>
    <s v="'21320     "/>
    <s v="CREANCEY                        "/>
    <s v="LARTIGALOT GAELLE               "/>
    <s v="14 RUE PIERRE CLEMENT           "/>
    <s v="                                "/>
    <s v="FR"/>
    <s v="'83"/>
    <s v="'83300     "/>
    <s v="DRAGUIGNAN"/>
  </r>
  <r>
    <x v="1"/>
    <x v="171"/>
    <n v="202606"/>
    <n v="51"/>
    <n v="1085442"/>
    <s v="'03814314  "/>
    <s v="'03814314  "/>
    <s v="CPC"/>
    <s v="'8343814314753339"/>
    <n v="20260610"/>
    <s v="E20260610138513"/>
    <s v="   "/>
    <n v="2.6"/>
    <s v="RS        "/>
    <n v="0"/>
    <s v="LARUCHE                         "/>
    <s v="VOIE COMMUNALE 4                "/>
    <s v="                                "/>
    <s v="FR"/>
    <s v="'21"/>
    <s v="'21320     "/>
    <s v="CREANCEY                        "/>
    <s v="LARTIGALOT GAELLE               "/>
    <s v="14 RUE PIERRE CLEMENT           "/>
    <s v="                                "/>
    <s v="FR"/>
    <s v="'83"/>
    <s v="'83300     "/>
    <s v="DRAGUIGNAN"/>
  </r>
  <r>
    <x v="1"/>
    <x v="172"/>
    <n v="202606"/>
    <n v="51"/>
    <n v="1085442"/>
    <s v="'03814314  "/>
    <s v="'03814314  "/>
    <s v="ENV"/>
    <s v="'                "/>
    <n v="20260610"/>
    <s v="E20260610138514"/>
    <s v="J18"/>
    <n v="17.7"/>
    <s v="          "/>
    <n v="8.57"/>
    <s v="LARUCHE                         "/>
    <s v="VOIE COMMUNALE 4                "/>
    <s v="                                "/>
    <s v="FR"/>
    <s v="'21"/>
    <s v="'21320     "/>
    <s v="CREANCEY                        "/>
    <s v="LATOR LEANE                     "/>
    <s v="22 RUE NATIONALE                "/>
    <s v="                                "/>
    <s v="FR"/>
    <s v="'37"/>
    <s v="'37000     "/>
    <s v="TOURS"/>
  </r>
  <r>
    <x v="1"/>
    <x v="172"/>
    <n v="202606"/>
    <n v="51"/>
    <n v="1085442"/>
    <s v="'03814314  "/>
    <s v="'03814314  "/>
    <s v="COL"/>
    <s v="'3743814314753347"/>
    <n v="20260610"/>
    <s v="E20260610138514"/>
    <s v="J18"/>
    <n v="17.7"/>
    <s v="          "/>
    <n v="0"/>
    <s v="LARUCHE                         "/>
    <s v="VOIE COMMUNALE 4                "/>
    <s v="                                "/>
    <s v="FR"/>
    <s v="'21"/>
    <s v="'21320     "/>
    <s v="CREANCEY                        "/>
    <s v="LATOR LEANE                     "/>
    <s v="22 RUE NATIONALE                "/>
    <s v="                                "/>
    <s v="FR"/>
    <s v="'37"/>
    <s v="'37000     "/>
    <s v="TOURS"/>
  </r>
  <r>
    <x v="1"/>
    <x v="172"/>
    <n v="202606"/>
    <n v="51"/>
    <n v="1085442"/>
    <s v="'03814314  "/>
    <s v="'03814314  "/>
    <s v="CPC"/>
    <s v="'3743814314753347"/>
    <n v="20260610"/>
    <s v="E20260610138514"/>
    <s v="   "/>
    <n v="17.7"/>
    <s v="RS        "/>
    <n v="0"/>
    <s v="LARUCHE                         "/>
    <s v="VOIE COMMUNALE 4                "/>
    <s v="                                "/>
    <s v="FR"/>
    <s v="'21"/>
    <s v="'21320     "/>
    <s v="CREANCEY                        "/>
    <s v="LATOR LEANE                     "/>
    <s v="22 RUE NATIONALE                "/>
    <s v="                                "/>
    <s v="FR"/>
    <s v="'37"/>
    <s v="'37000     "/>
    <s v="TOURS"/>
  </r>
  <r>
    <x v="1"/>
    <x v="173"/>
    <n v="202606"/>
    <n v="51"/>
    <n v="1085442"/>
    <s v="'03814314  "/>
    <s v="'03814314  "/>
    <s v="ENV"/>
    <s v="'                "/>
    <n v="20260610"/>
    <s v="E20260610138515"/>
    <s v="J18"/>
    <n v="31.2"/>
    <s v="          "/>
    <n v="12.21"/>
    <s v="LARUCHE                         "/>
    <s v="VOIE COMMUNALE 4                "/>
    <s v="                                "/>
    <s v="FR"/>
    <s v="'21"/>
    <s v="'21320     "/>
    <s v="CREANCEY                        "/>
    <s v="MARTIN CAROLINE                 "/>
    <s v="20 RUE JEAN ET BERNARD DE LATTRE"/>
    <s v="TASSIGNY                        "/>
    <s v="FR"/>
    <s v="'71"/>
    <s v="'71400     "/>
    <s v="AUTUN"/>
  </r>
  <r>
    <x v="1"/>
    <x v="173"/>
    <n v="202606"/>
    <n v="51"/>
    <n v="1085442"/>
    <s v="'03814314  "/>
    <s v="'03814314  "/>
    <s v="COL"/>
    <s v="'7143814314753351"/>
    <n v="20260610"/>
    <s v="E20260610138515"/>
    <s v="J18"/>
    <n v="16.3"/>
    <s v="          "/>
    <n v="0"/>
    <s v="LARUCHE                         "/>
    <s v="VOIE COMMUNALE 4                "/>
    <s v="                                "/>
    <s v="FR"/>
    <s v="'21"/>
    <s v="'21320     "/>
    <s v="CREANCEY                        "/>
    <s v="MARTIN CAROLINE                 "/>
    <s v="20 RUE JEAN ET BERNARD DE LATTRE"/>
    <s v="TASSIGNY                        "/>
    <s v="FR"/>
    <s v="'71"/>
    <s v="'71400     "/>
    <s v="AUTUN"/>
  </r>
  <r>
    <x v="1"/>
    <x v="173"/>
    <n v="202606"/>
    <n v="51"/>
    <n v="1085442"/>
    <s v="'03814314  "/>
    <s v="'03814314  "/>
    <s v="CPC"/>
    <s v="'7143814314753351"/>
    <n v="20260610"/>
    <s v="E20260610138515"/>
    <s v="   "/>
    <n v="16.3"/>
    <s v="RS        "/>
    <n v="0"/>
    <s v="LARUCHE                         "/>
    <s v="VOIE COMMUNALE 4                "/>
    <s v="                                "/>
    <s v="FR"/>
    <s v="'21"/>
    <s v="'21320     "/>
    <s v="CREANCEY                        "/>
    <s v="MARTIN CAROLINE                 "/>
    <s v="20 RUE JEAN ET BERNARD DE LATTRE"/>
    <s v="TASSIGNY                        "/>
    <s v="FR"/>
    <s v="'71"/>
    <s v="'71400     "/>
    <s v="AUTUN"/>
  </r>
  <r>
    <x v="1"/>
    <x v="173"/>
    <n v="202606"/>
    <n v="51"/>
    <n v="1085442"/>
    <s v="'03814314  "/>
    <s v="'03814314  "/>
    <s v="COL"/>
    <s v="'7143814314753368"/>
    <n v="20260610"/>
    <s v="E20260610138515"/>
    <s v="J18"/>
    <n v="14.9"/>
    <s v="          "/>
    <n v="0"/>
    <s v="LARUCHE                         "/>
    <s v="VOIE COMMUNALE 4                "/>
    <s v="                                "/>
    <s v="FR"/>
    <s v="'21"/>
    <s v="'21320     "/>
    <s v="CREANCEY                        "/>
    <s v="MARTIN CAROLINE                 "/>
    <s v="20 RUE JEAN ET BERNARD DE LATTRE"/>
    <s v="TASSIGNY                        "/>
    <s v="FR"/>
    <s v="'71"/>
    <s v="'71400     "/>
    <s v="AUTUN"/>
  </r>
  <r>
    <x v="1"/>
    <x v="173"/>
    <n v="202606"/>
    <n v="51"/>
    <n v="1085442"/>
    <s v="'03814314  "/>
    <s v="'03814314  "/>
    <s v="CPC"/>
    <s v="'7143814314753368"/>
    <n v="20260610"/>
    <s v="E20260610138515"/>
    <s v="   "/>
    <n v="14.9"/>
    <s v="RS        "/>
    <n v="0"/>
    <s v="LARUCHE                         "/>
    <s v="VOIE COMMUNALE 4                "/>
    <s v="                                "/>
    <s v="FR"/>
    <s v="'21"/>
    <s v="'21320     "/>
    <s v="CREANCEY                        "/>
    <s v="MARTIN CAROLINE                 "/>
    <s v="20 RUE JEAN ET BERNARD DE LATTRE"/>
    <s v="TASSIGNY                        "/>
    <s v="FR"/>
    <s v="'71"/>
    <s v="'71400     "/>
    <s v="AUTUN"/>
  </r>
  <r>
    <x v="1"/>
    <x v="173"/>
    <n v="202606"/>
    <n v="51"/>
    <n v="1085442"/>
    <s v="'03814314  "/>
    <s v="'03814314  "/>
    <s v="CPC"/>
    <s v="'7143814314753368"/>
    <n v="20260610"/>
    <s v="E20260610138515"/>
    <s v="   "/>
    <n v="14.9"/>
    <s v="TMC       "/>
    <n v="1"/>
    <s v="LARUCHE                         "/>
    <s v="VOIE COMMUNALE 4                "/>
    <s v="                                "/>
    <s v="FR"/>
    <s v="'21"/>
    <s v="'21320     "/>
    <s v="CREANCEY                        "/>
    <s v="MARTIN CAROLINE                 "/>
    <s v="20 RUE JEAN ET BERNARD DE LATTRE"/>
    <s v="TASSIGNY                        "/>
    <s v="FR"/>
    <s v="'71"/>
    <s v="'71400     "/>
    <s v="AUTUN"/>
  </r>
  <r>
    <x v="1"/>
    <x v="174"/>
    <n v="202606"/>
    <n v="51"/>
    <n v="1085442"/>
    <s v="'03814314  "/>
    <s v="'03814314  "/>
    <s v="ENV"/>
    <s v="'                "/>
    <n v="20260610"/>
    <s v="E20260610138516"/>
    <s v="J18"/>
    <n v="1.17"/>
    <s v="          "/>
    <n v="4.41"/>
    <s v="LARUCHE                         "/>
    <s v="VOIE COMMUNALE 4                "/>
    <s v="                                "/>
    <s v="FR"/>
    <s v="'21"/>
    <s v="'21320     "/>
    <s v="CREANCEY                        "/>
    <s v="PAPIN VIRGINIE                  "/>
    <s v="15 RESIDENCE LOUSTALOT          "/>
    <s v="                                "/>
    <s v="FR"/>
    <s v="'33"/>
    <s v="'33112     "/>
    <s v="SAINT-LAURENT-MEDOC"/>
  </r>
  <r>
    <x v="1"/>
    <x v="174"/>
    <n v="202606"/>
    <n v="51"/>
    <n v="1085442"/>
    <s v="'03814314  "/>
    <s v="'03814314  "/>
    <s v="COL"/>
    <s v="'3343814314753377"/>
    <n v="20260610"/>
    <s v="E20260610138516"/>
    <s v="J18"/>
    <n v="1.17"/>
    <s v="          "/>
    <n v="0"/>
    <s v="LARUCHE                         "/>
    <s v="VOIE COMMUNALE 4                "/>
    <s v="                                "/>
    <s v="FR"/>
    <s v="'21"/>
    <s v="'21320     "/>
    <s v="CREANCEY                        "/>
    <s v="PAPIN VIRGINIE                  "/>
    <s v="15 RESIDENCE LOUSTALOT          "/>
    <s v="                                "/>
    <s v="FR"/>
    <s v="'33"/>
    <s v="'33112     "/>
    <s v="SAINT-LAURENT-MEDOC"/>
  </r>
  <r>
    <x v="1"/>
    <x v="174"/>
    <n v="202606"/>
    <n v="51"/>
    <n v="1085442"/>
    <s v="'03814314  "/>
    <s v="'03814314  "/>
    <s v="CPC"/>
    <s v="'3343814314753377"/>
    <n v="20260610"/>
    <s v="E20260610138516"/>
    <s v="   "/>
    <n v="1.17"/>
    <s v="RS        "/>
    <n v="0"/>
    <s v="LARUCHE                         "/>
    <s v="VOIE COMMUNALE 4                "/>
    <s v="                                "/>
    <s v="FR"/>
    <s v="'21"/>
    <s v="'21320     "/>
    <s v="CREANCEY                        "/>
    <s v="PAPIN VIRGINIE                  "/>
    <s v="15 RESIDENCE LOUSTALOT          "/>
    <s v="                                "/>
    <s v="FR"/>
    <s v="'33"/>
    <s v="'33112     "/>
    <s v="SAINT-LAURENT-MEDOC"/>
  </r>
  <r>
    <x v="1"/>
    <x v="175"/>
    <n v="202606"/>
    <n v="51"/>
    <n v="1085442"/>
    <s v="'03814314  "/>
    <s v="'03814314  "/>
    <s v="ENV"/>
    <s v="'                "/>
    <n v="20260610"/>
    <s v="E20260610138517"/>
    <s v="J18"/>
    <n v="35.58"/>
    <s v="          "/>
    <n v="13.25"/>
    <s v="LARUCHE                         "/>
    <s v="VOIE COMMUNALE 4                "/>
    <s v="                                "/>
    <s v="FR"/>
    <s v="'21"/>
    <s v="'21320     "/>
    <s v="CREANCEY                        "/>
    <s v="PIQ SEBASTIEN                   "/>
    <s v="27 RUE DE LA MONNAIE            "/>
    <s v="                                "/>
    <s v="FR"/>
    <s v="'59"/>
    <s v="'59000     "/>
    <s v="LILLE"/>
  </r>
  <r>
    <x v="1"/>
    <x v="175"/>
    <n v="202606"/>
    <n v="51"/>
    <n v="1085442"/>
    <s v="'03814314  "/>
    <s v="'03814314  "/>
    <s v="COL"/>
    <s v="'5943814314753428"/>
    <n v="20260610"/>
    <s v="E20260610138517"/>
    <s v="J18"/>
    <n v="18.04"/>
    <s v="          "/>
    <n v="0"/>
    <s v="LARUCHE                         "/>
    <s v="VOIE COMMUNALE 4                "/>
    <s v="                                "/>
    <s v="FR"/>
    <s v="'21"/>
    <s v="'21320     "/>
    <s v="CREANCEY                        "/>
    <s v="PIQ SEBASTIEN                   "/>
    <s v="27 RUE DE LA MONNAIE            "/>
    <s v="                                "/>
    <s v="FR"/>
    <s v="'59"/>
    <s v="'59000     "/>
    <s v="LILLE"/>
  </r>
  <r>
    <x v="1"/>
    <x v="175"/>
    <n v="202606"/>
    <n v="51"/>
    <n v="1085442"/>
    <s v="'03814314  "/>
    <s v="'03814314  "/>
    <s v="CPC"/>
    <s v="'5943814314753428"/>
    <n v="20260610"/>
    <s v="E20260610138517"/>
    <s v="   "/>
    <n v="18.04"/>
    <s v="RS        "/>
    <n v="0"/>
    <s v="LARUCHE                         "/>
    <s v="VOIE COMMUNALE 4                "/>
    <s v="                                "/>
    <s v="FR"/>
    <s v="'21"/>
    <s v="'21320     "/>
    <s v="CREANCEY                        "/>
    <s v="PIQ SEBASTIEN                   "/>
    <s v="27 RUE DE LA MONNAIE            "/>
    <s v="                                "/>
    <s v="FR"/>
    <s v="'59"/>
    <s v="'59000     "/>
    <s v="LILLE"/>
  </r>
  <r>
    <x v="1"/>
    <x v="175"/>
    <n v="202606"/>
    <n v="51"/>
    <n v="1085442"/>
    <s v="'03814314  "/>
    <s v="'03814314  "/>
    <s v="COL"/>
    <s v="'5943814314753434"/>
    <n v="20260610"/>
    <s v="E20260610138517"/>
    <s v="J18"/>
    <n v="17.54"/>
    <s v="          "/>
    <n v="0"/>
    <s v="LARUCHE                         "/>
    <s v="VOIE COMMUNALE 4                "/>
    <s v="                                "/>
    <s v="FR"/>
    <s v="'21"/>
    <s v="'21320     "/>
    <s v="CREANCEY                        "/>
    <s v="PIQ SEBASTIEN                   "/>
    <s v="27 RUE DE LA MONNAIE            "/>
    <s v="                                "/>
    <s v="FR"/>
    <s v="'59"/>
    <s v="'59000     "/>
    <s v="LILLE"/>
  </r>
  <r>
    <x v="1"/>
    <x v="175"/>
    <n v="202606"/>
    <n v="51"/>
    <n v="1085442"/>
    <s v="'03814314  "/>
    <s v="'03814314  "/>
    <s v="CPC"/>
    <s v="'5943814314753434"/>
    <n v="20260610"/>
    <s v="E20260610138517"/>
    <s v="   "/>
    <n v="17.54"/>
    <s v="RS        "/>
    <n v="0"/>
    <s v="LARUCHE                         "/>
    <s v="VOIE COMMUNALE 4                "/>
    <s v="                                "/>
    <s v="FR"/>
    <s v="'21"/>
    <s v="'21320     "/>
    <s v="CREANCEY                        "/>
    <s v="PIQ SEBASTIEN                   "/>
    <s v="27 RUE DE LA MONNAIE            "/>
    <s v="                                "/>
    <s v="FR"/>
    <s v="'59"/>
    <s v="'59000     "/>
    <s v="LILLE"/>
  </r>
  <r>
    <x v="1"/>
    <x v="175"/>
    <n v="202606"/>
    <n v="51"/>
    <n v="1085442"/>
    <s v="'03814314  "/>
    <s v="'03814314  "/>
    <s v="CPC"/>
    <s v="'5943814314753434"/>
    <n v="20260610"/>
    <s v="E20260610138517"/>
    <s v="   "/>
    <n v="17.54"/>
    <s v="TMC       "/>
    <n v="1"/>
    <s v="LARUCHE                         "/>
    <s v="VOIE COMMUNALE 4                "/>
    <s v="                                "/>
    <s v="FR"/>
    <s v="'21"/>
    <s v="'21320     "/>
    <s v="CREANCEY                        "/>
    <s v="PIQ SEBASTIEN                   "/>
    <s v="27 RUE DE LA MONNAIE            "/>
    <s v="                                "/>
    <s v="FR"/>
    <s v="'59"/>
    <s v="'59000     "/>
    <s v="LILLE"/>
  </r>
  <r>
    <x v="1"/>
    <x v="176"/>
    <n v="202606"/>
    <n v="51"/>
    <n v="1085442"/>
    <s v="'03814314  "/>
    <s v="'03814314  "/>
    <s v="ENV"/>
    <s v="'                "/>
    <n v="20260611"/>
    <s v="E20260611132699"/>
    <s v="J18"/>
    <n v="1"/>
    <s v="          "/>
    <n v="4.1500000000000004"/>
    <s v="DEPOT FEDEX EXPRESS CHALON      "/>
    <s v="2 RUE JOSEPH CUGNOT             "/>
    <s v="                                "/>
    <s v="FR"/>
    <s v="'71"/>
    <s v="'71380     "/>
    <s v="ST MARCEL                       "/>
    <s v="    LA RUCHE LOGISTIQUE         "/>
    <s v="VOIE COMMUNALE 4                "/>
    <s v="                                "/>
    <s v="FR"/>
    <s v="'21"/>
    <s v="'21320     "/>
    <s v="CREANCEY"/>
  </r>
  <r>
    <x v="1"/>
    <x v="176"/>
    <n v="202606"/>
    <n v="51"/>
    <n v="1085442"/>
    <s v="'03814314  "/>
    <s v="'03814314  "/>
    <s v="COL"/>
    <s v="'2183814314003137"/>
    <n v="20260611"/>
    <s v="E20260611132699"/>
    <s v="J18"/>
    <n v="1"/>
    <s v="          "/>
    <n v="0"/>
    <s v="DEPOT FEDEX EXPRESS CHALON      "/>
    <s v="2 RUE JOSEPH CUGNOT             "/>
    <s v="                                "/>
    <s v="FR"/>
    <s v="'71"/>
    <s v="'71380     "/>
    <s v="ST MARCEL                       "/>
    <s v="    LA RUCHE LOGISTIQUE         "/>
    <s v="VOIE COMMUNALE 4                "/>
    <s v="                                "/>
    <s v="FR"/>
    <s v="'21"/>
    <s v="'21320     "/>
    <s v="CREANCEY"/>
  </r>
  <r>
    <x v="1"/>
    <x v="176"/>
    <n v="202606"/>
    <n v="51"/>
    <n v="1085442"/>
    <s v="'03814314  "/>
    <s v="'03814314  "/>
    <s v="CPC"/>
    <s v="'2183814314003137"/>
    <n v="20260611"/>
    <s v="E20260611132699"/>
    <s v="   "/>
    <n v="1"/>
    <s v="RS        "/>
    <n v="0"/>
    <s v="DEPOT FEDEX EXPRESS CHALON      "/>
    <s v="2 RUE JOSEPH CUGNOT             "/>
    <s v="                                "/>
    <s v="FR"/>
    <s v="'71"/>
    <s v="'71380     "/>
    <s v="ST MARCEL                       "/>
    <s v="    LA RUCHE LOGISTIQUE         "/>
    <s v="VOIE COMMUNALE 4                "/>
    <s v="                                "/>
    <s v="FR"/>
    <s v="'21"/>
    <s v="'21320     "/>
    <s v="CREANCEY"/>
  </r>
  <r>
    <x v="1"/>
    <x v="177"/>
    <n v="202606"/>
    <n v="51"/>
    <n v="1085442"/>
    <s v="'03814314  "/>
    <s v="'03814314  "/>
    <s v="ENV"/>
    <s v="'                "/>
    <n v="20260611"/>
    <s v="E20260611132700"/>
    <s v="J18"/>
    <n v="13.5"/>
    <s v="          "/>
    <n v="7.53"/>
    <s v="FEDEX EXPRESS                   "/>
    <s v="2 RUE JOSEPH CUGNOT             "/>
    <s v="                                "/>
    <s v="FR"/>
    <s v="'71"/>
    <s v="'71380     "/>
    <s v="ST MARCEL                       "/>
    <s v="    LA RUCHE LOGISTIQUE         "/>
    <s v="VOIE COMMUNALE 4                "/>
    <s v="                                "/>
    <s v="FR"/>
    <s v="'21"/>
    <s v="'21320     "/>
    <s v="CREANCEY"/>
  </r>
  <r>
    <x v="1"/>
    <x v="177"/>
    <n v="202606"/>
    <n v="51"/>
    <n v="1085442"/>
    <s v="'03814314  "/>
    <s v="'03814314  "/>
    <s v="COL"/>
    <s v="'2183814314003114"/>
    <n v="20260611"/>
    <s v="E20260611132700"/>
    <s v="J18"/>
    <n v="4.5999999999999996"/>
    <s v="          "/>
    <n v="0"/>
    <s v="FEDEX EXPRESS                   "/>
    <s v="2 RUE JOSEPH CUGNOT             "/>
    <s v="                                "/>
    <s v="FR"/>
    <s v="'71"/>
    <s v="'71380     "/>
    <s v="ST MARCEL                       "/>
    <s v="    LA RUCHE LOGISTIQUE         "/>
    <s v="VOIE COMMUNALE 4                "/>
    <s v="                                "/>
    <s v="FR"/>
    <s v="'21"/>
    <s v="'21320     "/>
    <s v="CREANCEY"/>
  </r>
  <r>
    <x v="1"/>
    <x v="177"/>
    <n v="202606"/>
    <n v="51"/>
    <n v="1085442"/>
    <s v="'03814314  "/>
    <s v="'03814314  "/>
    <s v="CPC"/>
    <s v="'2183814314003114"/>
    <n v="20260611"/>
    <s v="E20260611132700"/>
    <s v="   "/>
    <n v="4.5999999999999996"/>
    <s v="RS        "/>
    <n v="0"/>
    <s v="FEDEX EXPRESS                   "/>
    <s v="2 RUE JOSEPH CUGNOT             "/>
    <s v="                                "/>
    <s v="FR"/>
    <s v="'71"/>
    <s v="'71380     "/>
    <s v="ST MARCEL                       "/>
    <s v="    LA RUCHE LOGISTIQUE         "/>
    <s v="VOIE COMMUNALE 4                "/>
    <s v="                                "/>
    <s v="FR"/>
    <s v="'21"/>
    <s v="'21320     "/>
    <s v="CREANCEY"/>
  </r>
  <r>
    <x v="1"/>
    <x v="177"/>
    <n v="202606"/>
    <n v="51"/>
    <n v="1085442"/>
    <s v="'03814314  "/>
    <s v="'03814314  "/>
    <s v="COL"/>
    <s v="'2183814314003125"/>
    <n v="20260611"/>
    <s v="E20260611132700"/>
    <s v="J18"/>
    <n v="8.9"/>
    <s v="          "/>
    <n v="0"/>
    <s v="FEDEX EXPRESS                   "/>
    <s v="2 RUE JOSEPH CUGNOT             "/>
    <s v="                                "/>
    <s v="FR"/>
    <s v="'71"/>
    <s v="'71380     "/>
    <s v="ST MARCEL                       "/>
    <s v="    LA RUCHE LOGISTIQUE         "/>
    <s v="VOIE COMMUNALE 4                "/>
    <s v="                                "/>
    <s v="FR"/>
    <s v="'21"/>
    <s v="'21320     "/>
    <s v="CREANCEY"/>
  </r>
  <r>
    <x v="1"/>
    <x v="177"/>
    <n v="202606"/>
    <n v="51"/>
    <n v="1085442"/>
    <s v="'03814314  "/>
    <s v="'03814314  "/>
    <s v="CPC"/>
    <s v="'2183814314003125"/>
    <n v="20260611"/>
    <s v="E20260611132700"/>
    <s v="   "/>
    <n v="8.9"/>
    <s v="RS        "/>
    <n v="0"/>
    <s v="FEDEX EXPRESS                   "/>
    <s v="2 RUE JOSEPH CUGNOT             "/>
    <s v="                                "/>
    <s v="FR"/>
    <s v="'71"/>
    <s v="'71380     "/>
    <s v="ST MARCEL                       "/>
    <s v="    LA RUCHE LOGISTIQUE         "/>
    <s v="VOIE COMMUNALE 4                "/>
    <s v="                                "/>
    <s v="FR"/>
    <s v="'21"/>
    <s v="'21320     "/>
    <s v="CREANCEY"/>
  </r>
  <r>
    <x v="1"/>
    <x v="177"/>
    <n v="202606"/>
    <n v="51"/>
    <n v="1085442"/>
    <s v="'03814314  "/>
    <s v="'03814314  "/>
    <s v="CPC"/>
    <s v="'2183814314003125"/>
    <n v="20260611"/>
    <s v="E20260611132700"/>
    <s v="   "/>
    <n v="8.9"/>
    <s v="TMC       "/>
    <n v="1"/>
    <s v="FEDEX EXPRESS                   "/>
    <s v="2 RUE JOSEPH CUGNOT             "/>
    <s v="                                "/>
    <s v="FR"/>
    <s v="'71"/>
    <s v="'71380     "/>
    <s v="ST MARCEL                       "/>
    <s v="    LA RUCHE LOGISTIQUE         "/>
    <s v="VOIE COMMUNALE 4                "/>
    <s v="                                "/>
    <s v="FR"/>
    <s v="'21"/>
    <s v="'21320     "/>
    <s v="CREANCEY"/>
  </r>
  <r>
    <x v="1"/>
    <x v="178"/>
    <n v="202606"/>
    <n v="51"/>
    <n v="1085442"/>
    <s v="'03814314  "/>
    <s v="'03814314  "/>
    <s v="ENV"/>
    <s v="'                "/>
    <n v="20260611"/>
    <s v="E20260611132703"/>
    <s v="J18"/>
    <n v="9.6999999999999993"/>
    <s v="          "/>
    <n v="6.49"/>
    <s v="LARUCHE                         "/>
    <s v="VOIE COMMUNALE 4                "/>
    <s v="                                "/>
    <s v="FR"/>
    <s v="'21"/>
    <s v="'21320     "/>
    <s v="CREANCEY                        "/>
    <s v="ELODIE DAILLY                   "/>
    <s v="78 RTE DE PEGOMAS               "/>
    <s v="                                "/>
    <s v="FR"/>
    <s v="'06"/>
    <s v="'06130     "/>
    <s v="GRASSE"/>
  </r>
  <r>
    <x v="1"/>
    <x v="178"/>
    <n v="202606"/>
    <n v="51"/>
    <n v="1085442"/>
    <s v="'03814314  "/>
    <s v="'03814314  "/>
    <s v="COL"/>
    <s v="'0643814314753602"/>
    <n v="20260611"/>
    <s v="E20260611132703"/>
    <s v="J18"/>
    <n v="9.6999999999999993"/>
    <s v="          "/>
    <n v="0"/>
    <s v="LARUCHE                         "/>
    <s v="VOIE COMMUNALE 4                "/>
    <s v="                                "/>
    <s v="FR"/>
    <s v="'21"/>
    <s v="'21320     "/>
    <s v="CREANCEY                        "/>
    <s v="ELODIE DAILLY                   "/>
    <s v="78 RTE DE PEGOMAS               "/>
    <s v="                                "/>
    <s v="FR"/>
    <s v="'06"/>
    <s v="'06130     "/>
    <s v="GRASSE"/>
  </r>
  <r>
    <x v="1"/>
    <x v="178"/>
    <n v="202606"/>
    <n v="51"/>
    <n v="1085442"/>
    <s v="'03814314  "/>
    <s v="'03814314  "/>
    <s v="CPC"/>
    <s v="'0643814314753602"/>
    <n v="20260611"/>
    <s v="E20260611132703"/>
    <s v="   "/>
    <n v="9.6999999999999993"/>
    <s v="RS        "/>
    <n v="0"/>
    <s v="LARUCHE                         "/>
    <s v="VOIE COMMUNALE 4                "/>
    <s v="                                "/>
    <s v="FR"/>
    <s v="'21"/>
    <s v="'21320     "/>
    <s v="CREANCEY                        "/>
    <s v="ELODIE DAILLY                   "/>
    <s v="78 RTE DE PEGOMAS               "/>
    <s v="                                "/>
    <s v="FR"/>
    <s v="'06"/>
    <s v="'06130     "/>
    <s v="GRASSE"/>
  </r>
  <r>
    <x v="1"/>
    <x v="179"/>
    <n v="202606"/>
    <n v="51"/>
    <n v="1085442"/>
    <s v="'03814314  "/>
    <s v="'03814314  "/>
    <s v="ENV"/>
    <s v="'                "/>
    <n v="20260611"/>
    <s v="E20260611132704"/>
    <s v="J18"/>
    <n v="35.58"/>
    <s v="          "/>
    <n v="13.25"/>
    <s v="LARUCHE                         "/>
    <s v="VOIE COMMUNALE 4                "/>
    <s v="                                "/>
    <s v="FR"/>
    <s v="'21"/>
    <s v="'21320     "/>
    <s v="CREANCEY                        "/>
    <s v="ENSOVO POUR AVENTURE BIO        "/>
    <s v="52 RUE D AMSTERDAM              "/>
    <s v="LIVRAISON 7H-12H LUNDI-VENDREDI "/>
    <s v="FR"/>
    <s v="'59"/>
    <s v="'59200     "/>
    <s v="TOURCOING"/>
  </r>
  <r>
    <x v="1"/>
    <x v="179"/>
    <n v="202606"/>
    <n v="51"/>
    <n v="1085442"/>
    <s v="'03814314  "/>
    <s v="'03814314  "/>
    <s v="COL"/>
    <s v="'5943814314753785"/>
    <n v="20260611"/>
    <s v="E20260611132704"/>
    <s v="J18"/>
    <n v="18.04"/>
    <s v="          "/>
    <n v="0"/>
    <s v="LARUCHE                         "/>
    <s v="VOIE COMMUNALE 4                "/>
    <s v="                                "/>
    <s v="FR"/>
    <s v="'21"/>
    <s v="'21320     "/>
    <s v="CREANCEY                        "/>
    <s v="ENSOVO POUR AVENTURE BIO        "/>
    <s v="52 RUE D AMSTERDAM              "/>
    <s v="LIVRAISON 7H-12H LUNDI-VENDREDI "/>
    <s v="FR"/>
    <s v="'59"/>
    <s v="'59200     "/>
    <s v="TOURCOING"/>
  </r>
  <r>
    <x v="1"/>
    <x v="179"/>
    <n v="202606"/>
    <n v="51"/>
    <n v="1085442"/>
    <s v="'03814314  "/>
    <s v="'03814314  "/>
    <s v="CPC"/>
    <s v="'5943814314753785"/>
    <n v="20260611"/>
    <s v="E20260611132704"/>
    <s v="   "/>
    <n v="18.04"/>
    <s v="RS        "/>
    <n v="0"/>
    <s v="LARUCHE                         "/>
    <s v="VOIE COMMUNALE 4                "/>
    <s v="                                "/>
    <s v="FR"/>
    <s v="'21"/>
    <s v="'21320     "/>
    <s v="CREANCEY                        "/>
    <s v="ENSOVO POUR AVENTURE BIO        "/>
    <s v="52 RUE D AMSTERDAM              "/>
    <s v="LIVRAISON 7H-12H LUNDI-VENDREDI "/>
    <s v="FR"/>
    <s v="'59"/>
    <s v="'59200     "/>
    <s v="TOURCOING"/>
  </r>
  <r>
    <x v="1"/>
    <x v="179"/>
    <n v="202606"/>
    <n v="51"/>
    <n v="1085442"/>
    <s v="'03814314  "/>
    <s v="'03814314  "/>
    <s v="COL"/>
    <s v="'5943814314753797"/>
    <n v="20260611"/>
    <s v="E20260611132704"/>
    <s v="J18"/>
    <n v="17.54"/>
    <s v="          "/>
    <n v="0"/>
    <s v="LARUCHE                         "/>
    <s v="VOIE COMMUNALE 4                "/>
    <s v="                                "/>
    <s v="FR"/>
    <s v="'21"/>
    <s v="'21320     "/>
    <s v="CREANCEY                        "/>
    <s v="ENSOVO POUR AVENTURE BIO        "/>
    <s v="52 RUE D AMSTERDAM              "/>
    <s v="LIVRAISON 7H-12H LUNDI-VENDREDI "/>
    <s v="FR"/>
    <s v="'59"/>
    <s v="'59200     "/>
    <s v="TOURCOING"/>
  </r>
  <r>
    <x v="1"/>
    <x v="179"/>
    <n v="202606"/>
    <n v="51"/>
    <n v="1085442"/>
    <s v="'03814314  "/>
    <s v="'03814314  "/>
    <s v="CPC"/>
    <s v="'5943814314753797"/>
    <n v="20260611"/>
    <s v="E20260611132704"/>
    <s v="   "/>
    <n v="17.54"/>
    <s v="RS        "/>
    <n v="0"/>
    <s v="LARUCHE                         "/>
    <s v="VOIE COMMUNALE 4                "/>
    <s v="                                "/>
    <s v="FR"/>
    <s v="'21"/>
    <s v="'21320     "/>
    <s v="CREANCEY                        "/>
    <s v="ENSOVO POUR AVENTURE BIO        "/>
    <s v="52 RUE D AMSTERDAM              "/>
    <s v="LIVRAISON 7H-12H LUNDI-VENDREDI "/>
    <s v="FR"/>
    <s v="'59"/>
    <s v="'59200     "/>
    <s v="TOURCOING"/>
  </r>
  <r>
    <x v="1"/>
    <x v="179"/>
    <n v="202606"/>
    <n v="51"/>
    <n v="1085442"/>
    <s v="'03814314  "/>
    <s v="'03814314  "/>
    <s v="CPC"/>
    <s v="'5943814314753797"/>
    <n v="20260611"/>
    <s v="E20260611132704"/>
    <s v="   "/>
    <n v="17.54"/>
    <s v="TMC       "/>
    <n v="1"/>
    <s v="LARUCHE                         "/>
    <s v="VOIE COMMUNALE 4                "/>
    <s v="                                "/>
    <s v="FR"/>
    <s v="'21"/>
    <s v="'21320     "/>
    <s v="CREANCEY                        "/>
    <s v="ENSOVO POUR AVENTURE BIO        "/>
    <s v="52 RUE D AMSTERDAM              "/>
    <s v="LIVRAISON 7H-12H LUNDI-VENDREDI "/>
    <s v="FR"/>
    <s v="'59"/>
    <s v="'59200     "/>
    <s v="TOURCOING"/>
  </r>
  <r>
    <x v="1"/>
    <x v="180"/>
    <n v="202606"/>
    <n v="51"/>
    <n v="1085442"/>
    <s v="'03814314  "/>
    <s v="'03814314  "/>
    <s v="ENV"/>
    <s v="'                "/>
    <n v="20260611"/>
    <s v="E20260611132705"/>
    <s v="J18"/>
    <n v="23.89"/>
    <s v="          "/>
    <n v="10.130000000000001"/>
    <s v="LARUCHE                         "/>
    <s v="VOIE COMMUNALE 4                "/>
    <s v="                                "/>
    <s v="FR"/>
    <s v="'21"/>
    <s v="'21320     "/>
    <s v="CREANCEY                        "/>
    <s v="FOSSEY ELISE                    "/>
    <s v="40 RUE DE PARIS                 "/>
    <s v="                                "/>
    <s v="FR"/>
    <s v="'76"/>
    <s v="'76600     "/>
    <s v="LE HAVRE"/>
  </r>
  <r>
    <x v="1"/>
    <x v="180"/>
    <n v="202606"/>
    <n v="51"/>
    <n v="1085442"/>
    <s v="'03814314  "/>
    <s v="'03814314  "/>
    <s v="COL"/>
    <s v="'7643814314753456"/>
    <n v="20260611"/>
    <s v="E20260611132705"/>
    <s v="J18"/>
    <n v="18.04"/>
    <s v="          "/>
    <n v="0"/>
    <s v="LARUCHE                         "/>
    <s v="VOIE COMMUNALE 4                "/>
    <s v="                                "/>
    <s v="FR"/>
    <s v="'21"/>
    <s v="'21320     "/>
    <s v="CREANCEY                        "/>
    <s v="FOSSEY ELISE                    "/>
    <s v="40 RUE DE PARIS                 "/>
    <s v="                                "/>
    <s v="FR"/>
    <s v="'76"/>
    <s v="'76600     "/>
    <s v="LE HAVRE"/>
  </r>
  <r>
    <x v="1"/>
    <x v="180"/>
    <n v="202606"/>
    <n v="51"/>
    <n v="1085442"/>
    <s v="'03814314  "/>
    <s v="'03814314  "/>
    <s v="CPC"/>
    <s v="'7643814314753456"/>
    <n v="20260611"/>
    <s v="E20260611132705"/>
    <s v="   "/>
    <n v="18.04"/>
    <s v="RS        "/>
    <n v="0"/>
    <s v="LARUCHE                         "/>
    <s v="VOIE COMMUNALE 4                "/>
    <s v="                                "/>
    <s v="FR"/>
    <s v="'21"/>
    <s v="'21320     "/>
    <s v="CREANCEY                        "/>
    <s v="FOSSEY ELISE                    "/>
    <s v="40 RUE DE PARIS                 "/>
    <s v="                                "/>
    <s v="FR"/>
    <s v="'76"/>
    <s v="'76600     "/>
    <s v="LE HAVRE"/>
  </r>
  <r>
    <x v="1"/>
    <x v="180"/>
    <n v="202606"/>
    <n v="51"/>
    <n v="1085442"/>
    <s v="'03814314  "/>
    <s v="'03814314  "/>
    <s v="COL"/>
    <s v="'7643814314753462"/>
    <n v="20260611"/>
    <s v="E20260611132705"/>
    <s v="J18"/>
    <n v="5.85"/>
    <s v="          "/>
    <n v="0"/>
    <s v="LARUCHE                         "/>
    <s v="VOIE COMMUNALE 4                "/>
    <s v="                                "/>
    <s v="FR"/>
    <s v="'21"/>
    <s v="'21320     "/>
    <s v="CREANCEY                        "/>
    <s v="FOSSEY ELISE                    "/>
    <s v="40 RUE DE PARIS                 "/>
    <s v="                                "/>
    <s v="FR"/>
    <s v="'76"/>
    <s v="'76600     "/>
    <s v="LE HAVRE"/>
  </r>
  <r>
    <x v="1"/>
    <x v="180"/>
    <n v="202606"/>
    <n v="51"/>
    <n v="1085442"/>
    <s v="'03814314  "/>
    <s v="'03814314  "/>
    <s v="CPC"/>
    <s v="'7643814314753462"/>
    <n v="20260611"/>
    <s v="E20260611132705"/>
    <s v="   "/>
    <n v="5.85"/>
    <s v="RS        "/>
    <n v="0"/>
    <s v="LARUCHE                         "/>
    <s v="VOIE COMMUNALE 4                "/>
    <s v="                                "/>
    <s v="FR"/>
    <s v="'21"/>
    <s v="'21320     "/>
    <s v="CREANCEY                        "/>
    <s v="FOSSEY ELISE                    "/>
    <s v="40 RUE DE PARIS                 "/>
    <s v="                                "/>
    <s v="FR"/>
    <s v="'76"/>
    <s v="'76600     "/>
    <s v="LE HAVRE"/>
  </r>
  <r>
    <x v="1"/>
    <x v="180"/>
    <n v="202606"/>
    <n v="51"/>
    <n v="1085442"/>
    <s v="'03814314  "/>
    <s v="'03814314  "/>
    <s v="CPC"/>
    <s v="'7643814314753462"/>
    <n v="20260611"/>
    <s v="E20260611132705"/>
    <s v="   "/>
    <n v="5.85"/>
    <s v="TMC       "/>
    <n v="1"/>
    <s v="LARUCHE                         "/>
    <s v="VOIE COMMUNALE 4                "/>
    <s v="                                "/>
    <s v="FR"/>
    <s v="'21"/>
    <s v="'21320     "/>
    <s v="CREANCEY                        "/>
    <s v="FOSSEY ELISE                    "/>
    <s v="40 RUE DE PARIS                 "/>
    <s v="                                "/>
    <s v="FR"/>
    <s v="'76"/>
    <s v="'76600     "/>
    <s v="LE HAVRE"/>
  </r>
  <r>
    <x v="1"/>
    <x v="181"/>
    <n v="202606"/>
    <n v="51"/>
    <n v="1085442"/>
    <s v="'03814314  "/>
    <s v="'03814314  "/>
    <s v="ENV"/>
    <s v="'                "/>
    <n v="20260611"/>
    <s v="E20260611132706"/>
    <s v="J18"/>
    <n v="15.9"/>
    <s v="          "/>
    <n v="8.0500000000000007"/>
    <s v="LARUCHE                         "/>
    <s v="VOIE COMMUNALE 4                "/>
    <s v="                                "/>
    <s v="FR"/>
    <s v="'21"/>
    <s v="'21320     "/>
    <s v="CREANCEY                        "/>
    <s v="HUILIO BERNARD MARIE            "/>
    <s v="14 PLACE AUX HERBES             "/>
    <s v="                                "/>
    <s v="FR"/>
    <s v="'78"/>
    <s v="'78640     "/>
    <s v="NEAUPHLE LE CHATEAU"/>
  </r>
  <r>
    <x v="1"/>
    <x v="181"/>
    <n v="202606"/>
    <n v="51"/>
    <n v="1085442"/>
    <s v="'03814314  "/>
    <s v="'03814314  "/>
    <s v="COL"/>
    <s v="'7824030009802893"/>
    <n v="20260611"/>
    <s v="E20260611132706"/>
    <s v="J18"/>
    <n v="15.9"/>
    <s v="          "/>
    <n v="0"/>
    <s v="LARUCHE                         "/>
    <s v="VOIE COMMUNALE 4                "/>
    <s v="                                "/>
    <s v="FR"/>
    <s v="'21"/>
    <s v="'21320     "/>
    <s v="CREANCEY                        "/>
    <s v="HUILIO BERNARD MARIE            "/>
    <s v="14 PLACE AUX HERBES             "/>
    <s v="                                "/>
    <s v="FR"/>
    <s v="'78"/>
    <s v="'78640     "/>
    <s v="NEAUPHLE LE CHATEAU"/>
  </r>
  <r>
    <x v="1"/>
    <x v="181"/>
    <n v="202606"/>
    <n v="51"/>
    <n v="1085442"/>
    <s v="'03814314  "/>
    <s v="'03814314  "/>
    <s v="CPC"/>
    <s v="'7824030009802893"/>
    <n v="20260611"/>
    <s v="E20260611132706"/>
    <s v="   "/>
    <n v="15.9"/>
    <s v="RS        "/>
    <n v="0"/>
    <s v="LARUCHE                         "/>
    <s v="VOIE COMMUNALE 4                "/>
    <s v="                                "/>
    <s v="FR"/>
    <s v="'21"/>
    <s v="'21320     "/>
    <s v="CREANCEY                        "/>
    <s v="HUILIO BERNARD MARIE            "/>
    <s v="14 PLACE AUX HERBES             "/>
    <s v="                                "/>
    <s v="FR"/>
    <s v="'78"/>
    <s v="'78640     "/>
    <s v="NEAUPHLE LE CHATEAU"/>
  </r>
  <r>
    <x v="1"/>
    <x v="182"/>
    <n v="202606"/>
    <n v="51"/>
    <n v="1085442"/>
    <s v="'03814314  "/>
    <s v="'03814314  "/>
    <s v="ENV"/>
    <s v="'                "/>
    <n v="20260611"/>
    <s v="E20260611132708"/>
    <s v="J18"/>
    <n v="3.84"/>
    <s v="          "/>
    <n v="4.93"/>
    <s v="LARUCHE                         "/>
    <s v="VOIE COMMUNALE 4                "/>
    <s v="                                "/>
    <s v="FR"/>
    <s v="'21"/>
    <s v="'21320     "/>
    <s v="CREANCEY                        "/>
    <s v="KAHMVONGSA OLIVIER              "/>
    <s v="5 RUE DU DUREMONT               "/>
    <s v="                                "/>
    <s v="FR"/>
    <s v="'59"/>
    <s v="'59960     "/>
    <s v="NEUVILLE-EN-FERRAIN"/>
  </r>
  <r>
    <x v="1"/>
    <x v="182"/>
    <n v="202606"/>
    <n v="51"/>
    <n v="1085442"/>
    <s v="'03814314  "/>
    <s v="'03814314  "/>
    <s v="COL"/>
    <s v="'5943814314753486"/>
    <n v="20260611"/>
    <s v="E20260611132708"/>
    <s v="J18"/>
    <n v="3.84"/>
    <s v="          "/>
    <n v="0"/>
    <s v="LARUCHE                         "/>
    <s v="VOIE COMMUNALE 4                "/>
    <s v="                                "/>
    <s v="FR"/>
    <s v="'21"/>
    <s v="'21320     "/>
    <s v="CREANCEY                        "/>
    <s v="KAHMVONGSA OLIVIER              "/>
    <s v="5 RUE DU DUREMONT               "/>
    <s v="                                "/>
    <s v="FR"/>
    <s v="'59"/>
    <s v="'59960     "/>
    <s v="NEUVILLE-EN-FERRAIN"/>
  </r>
  <r>
    <x v="1"/>
    <x v="182"/>
    <n v="202606"/>
    <n v="51"/>
    <n v="1085442"/>
    <s v="'03814314  "/>
    <s v="'03814314  "/>
    <s v="CPC"/>
    <s v="'5943814314753486"/>
    <n v="20260611"/>
    <s v="E20260611132708"/>
    <s v="   "/>
    <n v="3.84"/>
    <s v="RS        "/>
    <n v="0"/>
    <s v="LARUCHE                         "/>
    <s v="VOIE COMMUNALE 4                "/>
    <s v="                                "/>
    <s v="FR"/>
    <s v="'21"/>
    <s v="'21320     "/>
    <s v="CREANCEY                        "/>
    <s v="KAHMVONGSA OLIVIER              "/>
    <s v="5 RUE DU DUREMONT               "/>
    <s v="                                "/>
    <s v="FR"/>
    <s v="'59"/>
    <s v="'59960     "/>
    <s v="NEUVILLE-EN-FERRAIN"/>
  </r>
  <r>
    <x v="1"/>
    <x v="183"/>
    <n v="202606"/>
    <n v="51"/>
    <n v="1085442"/>
    <s v="'03814314  "/>
    <s v="'03814314  "/>
    <s v="ENV"/>
    <s v="'                "/>
    <n v="20260611"/>
    <s v="E20260611132709"/>
    <s v="J18"/>
    <n v="49.63"/>
    <s v="          "/>
    <n v="16.89"/>
    <s v="LARUCHE                         "/>
    <s v="VOIE COMMUNALE 4                "/>
    <s v="                                "/>
    <s v="FR"/>
    <s v="'21"/>
    <s v="'21320     "/>
    <s v="CREANCEY                        "/>
    <s v="LA FOURCHE SAS                  "/>
    <s v="00 RUE GUSTAVE EIFFEL           "/>
    <s v="                                "/>
    <s v="FR"/>
    <s v="'77"/>
    <s v="'77290     "/>
    <s v="MITRY MORY"/>
  </r>
  <r>
    <x v="1"/>
    <x v="183"/>
    <n v="202606"/>
    <n v="51"/>
    <n v="1085442"/>
    <s v="'03814314  "/>
    <s v="'03814314  "/>
    <s v="COL"/>
    <s v="'7743814314753758"/>
    <n v="20260611"/>
    <s v="E20260611132709"/>
    <s v="J18"/>
    <n v="17.2"/>
    <s v="          "/>
    <n v="0"/>
    <s v="LARUCHE                         "/>
    <s v="VOIE COMMUNALE 4                "/>
    <s v="                                "/>
    <s v="FR"/>
    <s v="'21"/>
    <s v="'21320     "/>
    <s v="CREANCEY                        "/>
    <s v="LA FOURCHE SAS                  "/>
    <s v="00 RUE GUSTAVE EIFFEL           "/>
    <s v="                                "/>
    <s v="FR"/>
    <s v="'77"/>
    <s v="'77290     "/>
    <s v="MITRY MORY"/>
  </r>
  <r>
    <x v="1"/>
    <x v="183"/>
    <n v="202606"/>
    <n v="51"/>
    <n v="1085442"/>
    <s v="'03814314  "/>
    <s v="'03814314  "/>
    <s v="CPC"/>
    <s v="'7743814314753758"/>
    <n v="20260611"/>
    <s v="E20260611132709"/>
    <s v="   "/>
    <n v="17.2"/>
    <s v="RS        "/>
    <n v="0"/>
    <s v="LARUCHE                         "/>
    <s v="VOIE COMMUNALE 4                "/>
    <s v="                                "/>
    <s v="FR"/>
    <s v="'21"/>
    <s v="'21320     "/>
    <s v="CREANCEY                        "/>
    <s v="LA FOURCHE SAS                  "/>
    <s v="00 RUE GUSTAVE EIFFEL           "/>
    <s v="                                "/>
    <s v="FR"/>
    <s v="'77"/>
    <s v="'77290     "/>
    <s v="MITRY MORY"/>
  </r>
  <r>
    <x v="1"/>
    <x v="183"/>
    <n v="202606"/>
    <n v="51"/>
    <n v="1085442"/>
    <s v="'03814314  "/>
    <s v="'03814314  "/>
    <s v="COL"/>
    <s v="'7743814314753764"/>
    <n v="20260611"/>
    <s v="E20260611132709"/>
    <s v="J18"/>
    <n v="17.399999999999999"/>
    <s v="          "/>
    <n v="0"/>
    <s v="LARUCHE                         "/>
    <s v="VOIE COMMUNALE 4                "/>
    <s v="                                "/>
    <s v="FR"/>
    <s v="'21"/>
    <s v="'21320     "/>
    <s v="CREANCEY                        "/>
    <s v="LA FOURCHE SAS                  "/>
    <s v="00 RUE GUSTAVE EIFFEL           "/>
    <s v="                                "/>
    <s v="FR"/>
    <s v="'77"/>
    <s v="'77290     "/>
    <s v="MITRY MORY"/>
  </r>
  <r>
    <x v="1"/>
    <x v="183"/>
    <n v="202606"/>
    <n v="51"/>
    <n v="1085442"/>
    <s v="'03814314  "/>
    <s v="'03814314  "/>
    <s v="CPC"/>
    <s v="'7743814314753764"/>
    <n v="20260611"/>
    <s v="E20260611132709"/>
    <s v="   "/>
    <n v="17.399999999999999"/>
    <s v="RS        "/>
    <n v="0"/>
    <s v="LARUCHE                         "/>
    <s v="VOIE COMMUNALE 4                "/>
    <s v="                                "/>
    <s v="FR"/>
    <s v="'21"/>
    <s v="'21320     "/>
    <s v="CREANCEY                        "/>
    <s v="LA FOURCHE SAS                  "/>
    <s v="00 RUE GUSTAVE EIFFEL           "/>
    <s v="                                "/>
    <s v="FR"/>
    <s v="'77"/>
    <s v="'77290     "/>
    <s v="MITRY MORY"/>
  </r>
  <r>
    <x v="1"/>
    <x v="183"/>
    <n v="202606"/>
    <n v="51"/>
    <n v="1085442"/>
    <s v="'03814314  "/>
    <s v="'03814314  "/>
    <s v="CPC"/>
    <s v="'7743814314753764"/>
    <n v="20260611"/>
    <s v="E20260611132709"/>
    <s v="   "/>
    <n v="17.399999999999999"/>
    <s v="TMC       "/>
    <n v="1"/>
    <s v="LARUCHE                         "/>
    <s v="VOIE COMMUNALE 4                "/>
    <s v="                                "/>
    <s v="FR"/>
    <s v="'21"/>
    <s v="'21320     "/>
    <s v="CREANCEY                        "/>
    <s v="LA FOURCHE SAS                  "/>
    <s v="00 RUE GUSTAVE EIFFEL           "/>
    <s v="                                "/>
    <s v="FR"/>
    <s v="'77"/>
    <s v="'77290     "/>
    <s v="MITRY MORY"/>
  </r>
  <r>
    <x v="1"/>
    <x v="183"/>
    <n v="202606"/>
    <n v="51"/>
    <n v="1085442"/>
    <s v="'03814314  "/>
    <s v="'03814314  "/>
    <s v="COL"/>
    <s v="'7743814314753775"/>
    <n v="20260611"/>
    <s v="E20260611132709"/>
    <s v="J18"/>
    <n v="15.03"/>
    <s v="          "/>
    <n v="0"/>
    <s v="LARUCHE                         "/>
    <s v="VOIE COMMUNALE 4                "/>
    <s v="                                "/>
    <s v="FR"/>
    <s v="'21"/>
    <s v="'21320     "/>
    <s v="CREANCEY                        "/>
    <s v="LA FOURCHE SAS                  "/>
    <s v="00 RUE GUSTAVE EIFFEL           "/>
    <s v="                                "/>
    <s v="FR"/>
    <s v="'77"/>
    <s v="'77290     "/>
    <s v="MITRY MORY"/>
  </r>
  <r>
    <x v="1"/>
    <x v="183"/>
    <n v="202606"/>
    <n v="51"/>
    <n v="1085442"/>
    <s v="'03814314  "/>
    <s v="'03814314  "/>
    <s v="CPC"/>
    <s v="'7743814314753775"/>
    <n v="20260611"/>
    <s v="E20260611132709"/>
    <s v="   "/>
    <n v="15.03"/>
    <s v="RS        "/>
    <n v="0"/>
    <s v="LARUCHE                         "/>
    <s v="VOIE COMMUNALE 4                "/>
    <s v="                                "/>
    <s v="FR"/>
    <s v="'21"/>
    <s v="'21320     "/>
    <s v="CREANCEY                        "/>
    <s v="LA FOURCHE SAS                  "/>
    <s v="00 RUE GUSTAVE EIFFEL           "/>
    <s v="                                "/>
    <s v="FR"/>
    <s v="'77"/>
    <s v="'77290     "/>
    <s v="MITRY MORY"/>
  </r>
  <r>
    <x v="1"/>
    <x v="183"/>
    <n v="202606"/>
    <n v="51"/>
    <n v="1085442"/>
    <s v="'03814314  "/>
    <s v="'03814314  "/>
    <s v="CPC"/>
    <s v="'7743814314753775"/>
    <n v="20260611"/>
    <s v="E20260611132709"/>
    <s v="   "/>
    <n v="15.03"/>
    <s v="TMC       "/>
    <n v="1"/>
    <s v="LARUCHE                         "/>
    <s v="VOIE COMMUNALE 4                "/>
    <s v="                                "/>
    <s v="FR"/>
    <s v="'21"/>
    <s v="'21320     "/>
    <s v="CREANCEY                        "/>
    <s v="LA FOURCHE SAS                  "/>
    <s v="00 RUE GUSTAVE EIFFEL           "/>
    <s v="                                "/>
    <s v="FR"/>
    <s v="'77"/>
    <s v="'77290     "/>
    <s v="MITRY MORY"/>
  </r>
  <r>
    <x v="1"/>
    <x v="184"/>
    <n v="202606"/>
    <n v="51"/>
    <n v="1085442"/>
    <s v="'03814314  "/>
    <s v="'03814314  "/>
    <s v="ENV"/>
    <s v="'                "/>
    <n v="20260611"/>
    <s v="E20260611132710"/>
    <s v="J18"/>
    <n v="5.2"/>
    <s v="          "/>
    <n v="5.45"/>
    <s v="LARUCHE                         "/>
    <s v="VOIE COMMUNALE 4                "/>
    <s v="                                "/>
    <s v="FR"/>
    <s v="'21"/>
    <s v="'21320     "/>
    <s v="CREANCEY                        "/>
    <s v="LABOURDETTE LAURE               "/>
    <s v="56 RUE SAINT-NICOLAS            "/>
    <s v="                                "/>
    <s v="FR"/>
    <s v="'50"/>
    <s v="'50200     "/>
    <s v="COUTANCES"/>
  </r>
  <r>
    <x v="1"/>
    <x v="184"/>
    <n v="202606"/>
    <n v="51"/>
    <n v="1085442"/>
    <s v="'03814314  "/>
    <s v="'03814314  "/>
    <s v="COL"/>
    <s v="'5043814314753715"/>
    <n v="20260611"/>
    <s v="E20260611132710"/>
    <s v="J18"/>
    <n v="5.2"/>
    <s v="          "/>
    <n v="0"/>
    <s v="LARUCHE                         "/>
    <s v="VOIE COMMUNALE 4                "/>
    <s v="                                "/>
    <s v="FR"/>
    <s v="'21"/>
    <s v="'21320     "/>
    <s v="CREANCEY                        "/>
    <s v="LABOURDETTE LAURE               "/>
    <s v="56 RUE SAINT-NICOLAS            "/>
    <s v="                                "/>
    <s v="FR"/>
    <s v="'50"/>
    <s v="'50200     "/>
    <s v="COUTANCES"/>
  </r>
  <r>
    <x v="1"/>
    <x v="184"/>
    <n v="202606"/>
    <n v="51"/>
    <n v="1085442"/>
    <s v="'03814314  "/>
    <s v="'03814314  "/>
    <s v="CPC"/>
    <s v="'5043814314753715"/>
    <n v="20260611"/>
    <s v="E20260611132710"/>
    <s v="   "/>
    <n v="5.2"/>
    <s v="RS        "/>
    <n v="0"/>
    <s v="LARUCHE                         "/>
    <s v="VOIE COMMUNALE 4                "/>
    <s v="                                "/>
    <s v="FR"/>
    <s v="'21"/>
    <s v="'21320     "/>
    <s v="CREANCEY                        "/>
    <s v="LABOURDETTE LAURE               "/>
    <s v="56 RUE SAINT-NICOLAS            "/>
    <s v="                                "/>
    <s v="FR"/>
    <s v="'50"/>
    <s v="'50200     "/>
    <s v="COUTANCES"/>
  </r>
  <r>
    <x v="1"/>
    <x v="185"/>
    <n v="202606"/>
    <n v="51"/>
    <n v="1085442"/>
    <s v="'03814314  "/>
    <s v="'03814314  "/>
    <s v="ENV"/>
    <s v="'                "/>
    <n v="20260611"/>
    <s v="E20260611132711"/>
    <s v="J18"/>
    <n v="4.01"/>
    <s v="          "/>
    <n v="5.19"/>
    <s v="LARUCHE                         "/>
    <s v="VOIE COMMUNALE 4                "/>
    <s v="                                "/>
    <s v="FR"/>
    <s v="'21"/>
    <s v="'21320     "/>
    <s v="CREANCEY                        "/>
    <s v="LEONARD EMMANUELLE              "/>
    <s v="69 RUE PAUL DOUMER              "/>
    <s v="                                "/>
    <s v="FR"/>
    <s v="'76"/>
    <s v="'76600     "/>
    <s v="LE HAVRE"/>
  </r>
  <r>
    <x v="1"/>
    <x v="185"/>
    <n v="202606"/>
    <n v="51"/>
    <n v="1085442"/>
    <s v="'03814314  "/>
    <s v="'03814314  "/>
    <s v="COL"/>
    <s v="'7643814314753681"/>
    <n v="20260611"/>
    <s v="E20260611132711"/>
    <s v="J18"/>
    <n v="4.01"/>
    <s v="          "/>
    <n v="0"/>
    <s v="LARUCHE                         "/>
    <s v="VOIE COMMUNALE 4                "/>
    <s v="                                "/>
    <s v="FR"/>
    <s v="'21"/>
    <s v="'21320     "/>
    <s v="CREANCEY                        "/>
    <s v="LEONARD EMMANUELLE              "/>
    <s v="69 RUE PAUL DOUMER              "/>
    <s v="                                "/>
    <s v="FR"/>
    <s v="'76"/>
    <s v="'76600     "/>
    <s v="LE HAVRE"/>
  </r>
  <r>
    <x v="1"/>
    <x v="185"/>
    <n v="202606"/>
    <n v="51"/>
    <n v="1085442"/>
    <s v="'03814314  "/>
    <s v="'03814314  "/>
    <s v="CPC"/>
    <s v="'7643814314753681"/>
    <n v="20260611"/>
    <s v="E20260611132711"/>
    <s v="   "/>
    <n v="4.01"/>
    <s v="RS        "/>
    <n v="0"/>
    <s v="LARUCHE                         "/>
    <s v="VOIE COMMUNALE 4                "/>
    <s v="                                "/>
    <s v="FR"/>
    <s v="'21"/>
    <s v="'21320     "/>
    <s v="CREANCEY                        "/>
    <s v="LEONARD EMMANUELLE              "/>
    <s v="69 RUE PAUL DOUMER              "/>
    <s v="                                "/>
    <s v="FR"/>
    <s v="'76"/>
    <s v="'76600     "/>
    <s v="LE HAVRE"/>
  </r>
  <r>
    <x v="1"/>
    <x v="186"/>
    <n v="202606"/>
    <n v="51"/>
    <n v="1085442"/>
    <s v="'03814314  "/>
    <s v="'03814314  "/>
    <s v="ENV"/>
    <s v="'                "/>
    <n v="20260611"/>
    <s v="E20260611132712"/>
    <s v="J18"/>
    <n v="42.4"/>
    <s v="          "/>
    <n v="15.07"/>
    <s v="LARUCHE                         "/>
    <s v="VOIE COMMUNALE 4                "/>
    <s v="                                "/>
    <s v="FR"/>
    <s v="'21"/>
    <s v="'21320     "/>
    <s v="CREANCEY                        "/>
    <s v="LETERTRE CAROLINE               "/>
    <s v="22 RUE DES HALLES               "/>
    <s v="                                "/>
    <s v="FR"/>
    <s v="'85"/>
    <s v="'85100     "/>
    <s v="LES SABLES-D'OLONNE"/>
  </r>
  <r>
    <x v="1"/>
    <x v="186"/>
    <n v="202606"/>
    <n v="51"/>
    <n v="1085442"/>
    <s v="'03814314  "/>
    <s v="'03814314  "/>
    <s v="COL"/>
    <s v="'8543814314753805"/>
    <n v="20260611"/>
    <s v="E20260611132712"/>
    <s v="J18"/>
    <n v="7.4"/>
    <s v="          "/>
    <n v="0"/>
    <s v="LARUCHE                         "/>
    <s v="VOIE COMMUNALE 4                "/>
    <s v="                                "/>
    <s v="FR"/>
    <s v="'21"/>
    <s v="'21320     "/>
    <s v="CREANCEY                        "/>
    <s v="LETERTRE CAROLINE               "/>
    <s v="22 RUE DES HALLES               "/>
    <s v="                                "/>
    <s v="FR"/>
    <s v="'85"/>
    <s v="'85100     "/>
    <s v="LES SABLES-D'OLONNE"/>
  </r>
  <r>
    <x v="1"/>
    <x v="186"/>
    <n v="202606"/>
    <n v="51"/>
    <n v="1085442"/>
    <s v="'03814314  "/>
    <s v="'03814314  "/>
    <s v="CPC"/>
    <s v="'8543814314753805"/>
    <n v="20260611"/>
    <s v="E20260611132712"/>
    <s v="   "/>
    <n v="7.4"/>
    <s v="RS        "/>
    <n v="0"/>
    <s v="LARUCHE                         "/>
    <s v="VOIE COMMUNALE 4                "/>
    <s v="                                "/>
    <s v="FR"/>
    <s v="'21"/>
    <s v="'21320     "/>
    <s v="CREANCEY                        "/>
    <s v="LETERTRE CAROLINE               "/>
    <s v="22 RUE DES HALLES               "/>
    <s v="                                "/>
    <s v="FR"/>
    <s v="'85"/>
    <s v="'85100     "/>
    <s v="LES SABLES-D'OLONNE"/>
  </r>
  <r>
    <x v="1"/>
    <x v="186"/>
    <n v="202606"/>
    <n v="51"/>
    <n v="1085442"/>
    <s v="'03814314  "/>
    <s v="'03814314  "/>
    <s v="COL"/>
    <s v="'8543814314753811"/>
    <n v="20260611"/>
    <s v="E20260611132712"/>
    <s v="J18"/>
    <n v="17.600000000000001"/>
    <s v="          "/>
    <n v="0"/>
    <s v="LARUCHE                         "/>
    <s v="VOIE COMMUNALE 4                "/>
    <s v="                                "/>
    <s v="FR"/>
    <s v="'21"/>
    <s v="'21320     "/>
    <s v="CREANCEY                        "/>
    <s v="LETERTRE CAROLINE               "/>
    <s v="22 RUE DES HALLES               "/>
    <s v="                                "/>
    <s v="FR"/>
    <s v="'85"/>
    <s v="'85100     "/>
    <s v="LES SABLES-D'OLONNE"/>
  </r>
  <r>
    <x v="1"/>
    <x v="186"/>
    <n v="202606"/>
    <n v="51"/>
    <n v="1085442"/>
    <s v="'03814314  "/>
    <s v="'03814314  "/>
    <s v="CPC"/>
    <s v="'8543814314753811"/>
    <n v="20260611"/>
    <s v="E20260611132712"/>
    <s v="   "/>
    <n v="17.600000000000001"/>
    <s v="RS        "/>
    <n v="0"/>
    <s v="LARUCHE                         "/>
    <s v="VOIE COMMUNALE 4                "/>
    <s v="                                "/>
    <s v="FR"/>
    <s v="'21"/>
    <s v="'21320     "/>
    <s v="CREANCEY                        "/>
    <s v="LETERTRE CAROLINE               "/>
    <s v="22 RUE DES HALLES               "/>
    <s v="                                "/>
    <s v="FR"/>
    <s v="'85"/>
    <s v="'85100     "/>
    <s v="LES SABLES-D'OLONNE"/>
  </r>
  <r>
    <x v="1"/>
    <x v="186"/>
    <n v="202606"/>
    <n v="51"/>
    <n v="1085442"/>
    <s v="'03814314  "/>
    <s v="'03814314  "/>
    <s v="CPC"/>
    <s v="'8543814314753811"/>
    <n v="20260611"/>
    <s v="E20260611132712"/>
    <s v="   "/>
    <n v="17.600000000000001"/>
    <s v="TMC       "/>
    <n v="1"/>
    <s v="LARUCHE                         "/>
    <s v="VOIE COMMUNALE 4                "/>
    <s v="                                "/>
    <s v="FR"/>
    <s v="'21"/>
    <s v="'21320     "/>
    <s v="CREANCEY                        "/>
    <s v="LETERTRE CAROLINE               "/>
    <s v="22 RUE DES HALLES               "/>
    <s v="                                "/>
    <s v="FR"/>
    <s v="'85"/>
    <s v="'85100     "/>
    <s v="LES SABLES-D'OLONNE"/>
  </r>
  <r>
    <x v="1"/>
    <x v="186"/>
    <n v="202606"/>
    <n v="51"/>
    <n v="1085442"/>
    <s v="'03814314  "/>
    <s v="'03814314  "/>
    <s v="COL"/>
    <s v="'8543814314753828"/>
    <n v="20260611"/>
    <s v="E20260611132712"/>
    <s v="J18"/>
    <n v="17.399999999999999"/>
    <s v="          "/>
    <n v="0"/>
    <s v="LARUCHE                         "/>
    <s v="VOIE COMMUNALE 4                "/>
    <s v="                                "/>
    <s v="FR"/>
    <s v="'21"/>
    <s v="'21320     "/>
    <s v="CREANCEY                        "/>
    <s v="LETERTRE CAROLINE               "/>
    <s v="22 RUE DES HALLES               "/>
    <s v="                                "/>
    <s v="FR"/>
    <s v="'85"/>
    <s v="'85100     "/>
    <s v="LES SABLES-D'OLONNE"/>
  </r>
  <r>
    <x v="1"/>
    <x v="186"/>
    <n v="202606"/>
    <n v="51"/>
    <n v="1085442"/>
    <s v="'03814314  "/>
    <s v="'03814314  "/>
    <s v="CPC"/>
    <s v="'8543814314753828"/>
    <n v="20260611"/>
    <s v="E20260611132712"/>
    <s v="   "/>
    <n v="17.399999999999999"/>
    <s v="RS        "/>
    <n v="0"/>
    <s v="LARUCHE                         "/>
    <s v="VOIE COMMUNALE 4                "/>
    <s v="                                "/>
    <s v="FR"/>
    <s v="'21"/>
    <s v="'21320     "/>
    <s v="CREANCEY                        "/>
    <s v="LETERTRE CAROLINE               "/>
    <s v="22 RUE DES HALLES               "/>
    <s v="                                "/>
    <s v="FR"/>
    <s v="'85"/>
    <s v="'85100     "/>
    <s v="LES SABLES-D'OLONNE"/>
  </r>
  <r>
    <x v="1"/>
    <x v="186"/>
    <n v="202606"/>
    <n v="51"/>
    <n v="1085442"/>
    <s v="'03814314  "/>
    <s v="'03814314  "/>
    <s v="CPC"/>
    <s v="'8543814314753828"/>
    <n v="20260611"/>
    <s v="E20260611132712"/>
    <s v="   "/>
    <n v="17.399999999999999"/>
    <s v="TMC       "/>
    <n v="1"/>
    <s v="LARUCHE                         "/>
    <s v="VOIE COMMUNALE 4                "/>
    <s v="                                "/>
    <s v="FR"/>
    <s v="'21"/>
    <s v="'21320     "/>
    <s v="CREANCEY                        "/>
    <s v="LETERTRE CAROLINE               "/>
    <s v="22 RUE DES HALLES               "/>
    <s v="                                "/>
    <s v="FR"/>
    <s v="'85"/>
    <s v="'85100     "/>
    <s v="LES SABLES-D'OLONNE"/>
  </r>
  <r>
    <x v="1"/>
    <x v="187"/>
    <n v="202606"/>
    <n v="51"/>
    <n v="1085442"/>
    <s v="'03814314  "/>
    <s v="'03814314  "/>
    <s v="ENV"/>
    <s v="'                "/>
    <n v="20260611"/>
    <s v="E20260611132713"/>
    <s v="J18"/>
    <n v="23.6"/>
    <s v="          "/>
    <n v="10.130000000000001"/>
    <s v="LARUCHE                         "/>
    <s v="VOIE COMMUNALE 4                "/>
    <s v="                                "/>
    <s v="FR"/>
    <s v="'21"/>
    <s v="'21320     "/>
    <s v="CREANCEY                        "/>
    <s v="MAISON FLORENCE                 "/>
    <s v="113 RUE DE LA REPUBLO           "/>
    <s v="                                "/>
    <s v="FR"/>
    <s v="'17"/>
    <s v="'17300     "/>
    <s v="ROCHEFORT"/>
  </r>
  <r>
    <x v="1"/>
    <x v="187"/>
    <n v="202606"/>
    <n v="51"/>
    <n v="1085442"/>
    <s v="'03814314  "/>
    <s v="'03814314  "/>
    <s v="COL"/>
    <s v="'1743814314753645"/>
    <n v="20260611"/>
    <s v="E20260611132713"/>
    <s v="J18"/>
    <n v="11.7"/>
    <s v="          "/>
    <n v="0"/>
    <s v="LARUCHE                         "/>
    <s v="VOIE COMMUNALE 4                "/>
    <s v="                                "/>
    <s v="FR"/>
    <s v="'21"/>
    <s v="'21320     "/>
    <s v="CREANCEY                        "/>
    <s v="MAISON FLORENCE                 "/>
    <s v="113 RUE DE LA REPUBLO           "/>
    <s v="                                "/>
    <s v="FR"/>
    <s v="'17"/>
    <s v="'17300     "/>
    <s v="ROCHEFORT"/>
  </r>
  <r>
    <x v="1"/>
    <x v="187"/>
    <n v="202606"/>
    <n v="51"/>
    <n v="1085442"/>
    <s v="'03814314  "/>
    <s v="'03814314  "/>
    <s v="CPC"/>
    <s v="'1743814314753645"/>
    <n v="20260611"/>
    <s v="E20260611132713"/>
    <s v="   "/>
    <n v="11.7"/>
    <s v="RS        "/>
    <n v="0"/>
    <s v="LARUCHE                         "/>
    <s v="VOIE COMMUNALE 4                "/>
    <s v="                                "/>
    <s v="FR"/>
    <s v="'21"/>
    <s v="'21320     "/>
    <s v="CREANCEY                        "/>
    <s v="MAISON FLORENCE                 "/>
    <s v="113 RUE DE LA REPUBLO           "/>
    <s v="                                "/>
    <s v="FR"/>
    <s v="'17"/>
    <s v="'17300     "/>
    <s v="ROCHEFORT"/>
  </r>
  <r>
    <x v="1"/>
    <x v="187"/>
    <n v="202606"/>
    <n v="51"/>
    <n v="1085442"/>
    <s v="'03814314  "/>
    <s v="'03814314  "/>
    <s v="COL"/>
    <s v="'1743814314753657"/>
    <n v="20260611"/>
    <s v="E20260611132713"/>
    <s v="J18"/>
    <n v="11.9"/>
    <s v="          "/>
    <n v="0"/>
    <s v="LARUCHE                         "/>
    <s v="VOIE COMMUNALE 4                "/>
    <s v="                                "/>
    <s v="FR"/>
    <s v="'21"/>
    <s v="'21320     "/>
    <s v="CREANCEY                        "/>
    <s v="MAISON FLORENCE                 "/>
    <s v="113 RUE DE LA REPUBLO           "/>
    <s v="                                "/>
    <s v="FR"/>
    <s v="'17"/>
    <s v="'17300     "/>
    <s v="ROCHEFORT"/>
  </r>
  <r>
    <x v="1"/>
    <x v="187"/>
    <n v="202606"/>
    <n v="51"/>
    <n v="1085442"/>
    <s v="'03814314  "/>
    <s v="'03814314  "/>
    <s v="CPC"/>
    <s v="'1743814314753657"/>
    <n v="20260611"/>
    <s v="E20260611132713"/>
    <s v="   "/>
    <n v="11.9"/>
    <s v="RS        "/>
    <n v="0"/>
    <s v="LARUCHE                         "/>
    <s v="VOIE COMMUNALE 4                "/>
    <s v="                                "/>
    <s v="FR"/>
    <s v="'21"/>
    <s v="'21320     "/>
    <s v="CREANCEY                        "/>
    <s v="MAISON FLORENCE                 "/>
    <s v="113 RUE DE LA REPUBLO           "/>
    <s v="                                "/>
    <s v="FR"/>
    <s v="'17"/>
    <s v="'17300     "/>
    <s v="ROCHEFORT"/>
  </r>
  <r>
    <x v="1"/>
    <x v="187"/>
    <n v="202606"/>
    <n v="51"/>
    <n v="1085442"/>
    <s v="'03814314  "/>
    <s v="'03814314  "/>
    <s v="CPC"/>
    <s v="'1743814314753657"/>
    <n v="20260611"/>
    <s v="E20260611132713"/>
    <s v="   "/>
    <n v="11.9"/>
    <s v="TMC       "/>
    <n v="1"/>
    <s v="LARUCHE                         "/>
    <s v="VOIE COMMUNALE 4                "/>
    <s v="                                "/>
    <s v="FR"/>
    <s v="'21"/>
    <s v="'21320     "/>
    <s v="CREANCEY                        "/>
    <s v="MAISON FLORENCE                 "/>
    <s v="113 RUE DE LA REPUBLO           "/>
    <s v="                                "/>
    <s v="FR"/>
    <s v="'17"/>
    <s v="'17300     "/>
    <s v="ROCHEFORT"/>
  </r>
  <r>
    <x v="1"/>
    <x v="188"/>
    <n v="202606"/>
    <n v="51"/>
    <n v="1085442"/>
    <s v="'03814314  "/>
    <s v="'03814314  "/>
    <s v="ENV"/>
    <s v="'                "/>
    <n v="20260611"/>
    <s v="E20260611132714"/>
    <s v="J18"/>
    <n v="3.6"/>
    <s v="          "/>
    <n v="4.93"/>
    <s v="LARUCHE                         "/>
    <s v="VOIE COMMUNALE 4                "/>
    <s v="                                "/>
    <s v="FR"/>
    <s v="'21"/>
    <s v="'21320     "/>
    <s v="CREANCEY                        "/>
    <s v="MEROLA MARINE                   "/>
    <s v="14 RUE LAMALGUE                 "/>
    <s v="                                "/>
    <s v="FR"/>
    <s v="'83"/>
    <s v="'83000     "/>
    <s v="TOULON"/>
  </r>
  <r>
    <x v="1"/>
    <x v="188"/>
    <n v="202606"/>
    <n v="51"/>
    <n v="1085442"/>
    <s v="'03814314  "/>
    <s v="'03814314  "/>
    <s v="COL"/>
    <s v="'8343814314753443"/>
    <n v="20260611"/>
    <s v="E20260611132714"/>
    <s v="J18"/>
    <n v="3.6"/>
    <s v="          "/>
    <n v="0"/>
    <s v="LARUCHE                         "/>
    <s v="VOIE COMMUNALE 4                "/>
    <s v="                                "/>
    <s v="FR"/>
    <s v="'21"/>
    <s v="'21320     "/>
    <s v="CREANCEY                        "/>
    <s v="MEROLA MARINE                   "/>
    <s v="14 RUE LAMALGUE                 "/>
    <s v="                                "/>
    <s v="FR"/>
    <s v="'83"/>
    <s v="'83000     "/>
    <s v="TOULON"/>
  </r>
  <r>
    <x v="1"/>
    <x v="188"/>
    <n v="202606"/>
    <n v="51"/>
    <n v="1085442"/>
    <s v="'03814314  "/>
    <s v="'03814314  "/>
    <s v="CPC"/>
    <s v="'8343814314753443"/>
    <n v="20260611"/>
    <s v="E20260611132714"/>
    <s v="   "/>
    <n v="3.6"/>
    <s v="RS        "/>
    <n v="0"/>
    <s v="LARUCHE                         "/>
    <s v="VOIE COMMUNALE 4                "/>
    <s v="                                "/>
    <s v="FR"/>
    <s v="'21"/>
    <s v="'21320     "/>
    <s v="CREANCEY                        "/>
    <s v="MEROLA MARINE                   "/>
    <s v="14 RUE LAMALGUE                 "/>
    <s v="                                "/>
    <s v="FR"/>
    <s v="'83"/>
    <s v="'83000     "/>
    <s v="TOULON"/>
  </r>
  <r>
    <x v="1"/>
    <x v="189"/>
    <n v="202606"/>
    <n v="51"/>
    <n v="1085442"/>
    <s v="'03814314  "/>
    <s v="'03814314  "/>
    <s v="ENV"/>
    <s v="'                "/>
    <n v="20260611"/>
    <s v="E20260611132715"/>
    <s v="J18"/>
    <n v="2.9"/>
    <s v="          "/>
    <n v="4.67"/>
    <s v="LARUCHE                         "/>
    <s v="VOIE COMMUNALE 4                "/>
    <s v="                                "/>
    <s v="FR"/>
    <s v="'21"/>
    <s v="'21320     "/>
    <s v="CREANCEY                        "/>
    <s v="PAILLOCHER FLORE                "/>
    <s v="10 RUE GAY-LUSSAC               "/>
    <s v="                                "/>
    <s v="FR"/>
    <s v="'75"/>
    <s v="'75005     "/>
    <s v="PARIS"/>
  </r>
  <r>
    <x v="1"/>
    <x v="189"/>
    <n v="202606"/>
    <n v="51"/>
    <n v="1085442"/>
    <s v="'03814314  "/>
    <s v="'03814314  "/>
    <s v="COL"/>
    <s v="'7543814314753701"/>
    <n v="20260611"/>
    <s v="E20260611132715"/>
    <s v="J18"/>
    <n v="2.9"/>
    <s v="          "/>
    <n v="0"/>
    <s v="LARUCHE                         "/>
    <s v="VOIE COMMUNALE 4                "/>
    <s v="                                "/>
    <s v="FR"/>
    <s v="'21"/>
    <s v="'21320     "/>
    <s v="CREANCEY                        "/>
    <s v="PAILLOCHER FLORE                "/>
    <s v="10 RUE GAY-LUSSAC               "/>
    <s v="                                "/>
    <s v="FR"/>
    <s v="'75"/>
    <s v="'75005     "/>
    <s v="PARIS"/>
  </r>
  <r>
    <x v="1"/>
    <x v="189"/>
    <n v="202606"/>
    <n v="51"/>
    <n v="1085442"/>
    <s v="'03814314  "/>
    <s v="'03814314  "/>
    <s v="CPC"/>
    <s v="'7543814314753701"/>
    <n v="20260611"/>
    <s v="E20260611132715"/>
    <s v="   "/>
    <n v="2.9"/>
    <s v="RS        "/>
    <n v="0"/>
    <s v="LARUCHE                         "/>
    <s v="VOIE COMMUNALE 4                "/>
    <s v="                                "/>
    <s v="FR"/>
    <s v="'21"/>
    <s v="'21320     "/>
    <s v="CREANCEY                        "/>
    <s v="PAILLOCHER FLORE                "/>
    <s v="10 RUE GAY-LUSSAC               "/>
    <s v="                                "/>
    <s v="FR"/>
    <s v="'75"/>
    <s v="'75005     "/>
    <s v="PARIS"/>
  </r>
  <r>
    <x v="1"/>
    <x v="190"/>
    <n v="202606"/>
    <n v="51"/>
    <n v="1085442"/>
    <s v="'03814314  "/>
    <s v="'03814314  "/>
    <s v="ENV"/>
    <s v="'                "/>
    <n v="20260611"/>
    <s v="E20260611132716"/>
    <s v="J18"/>
    <n v="81.760000000000005"/>
    <s v="          "/>
    <n v="25.21"/>
    <s v="LARUCHE                         "/>
    <s v="VOIE COMMUNALE 4                "/>
    <s v="                                "/>
    <s v="FR"/>
    <s v="'21"/>
    <s v="'21320     "/>
    <s v="CREANCEY                        "/>
    <s v="QUAAK GABIN                     "/>
    <s v="GARONOR EST - BATIMENT 13       "/>
    <s v="                                "/>
    <s v="FR"/>
    <s v="'93"/>
    <s v="'93600     "/>
    <s v="AULNAY SOUS BOIS"/>
  </r>
  <r>
    <x v="1"/>
    <x v="190"/>
    <n v="202606"/>
    <n v="51"/>
    <n v="1085442"/>
    <s v="'03814314  "/>
    <s v="'03814314  "/>
    <s v="COL"/>
    <s v="'9343814314753495"/>
    <n v="20260611"/>
    <s v="E20260611132716"/>
    <s v="J18"/>
    <n v="12.02"/>
    <s v="          "/>
    <n v="0"/>
    <s v="LARUCHE                         "/>
    <s v="VOIE COMMUNALE 4                "/>
    <s v="                                "/>
    <s v="FR"/>
    <s v="'21"/>
    <s v="'21320     "/>
    <s v="CREANCEY                        "/>
    <s v="QUAAK GABIN                     "/>
    <s v="GARONOR EST - BATIMENT 13       "/>
    <s v="                                "/>
    <s v="FR"/>
    <s v="'93"/>
    <s v="'93600     "/>
    <s v="AULNAY SOUS BOIS"/>
  </r>
  <r>
    <x v="1"/>
    <x v="190"/>
    <n v="202606"/>
    <n v="51"/>
    <n v="1085442"/>
    <s v="'03814314  "/>
    <s v="'03814314  "/>
    <s v="CPC"/>
    <s v="'9343814314753495"/>
    <n v="20260611"/>
    <s v="E20260611132716"/>
    <s v="   "/>
    <n v="12.02"/>
    <s v="RS        "/>
    <n v="0"/>
    <s v="LARUCHE                         "/>
    <s v="VOIE COMMUNALE 4                "/>
    <s v="                                "/>
    <s v="FR"/>
    <s v="'21"/>
    <s v="'21320     "/>
    <s v="CREANCEY                        "/>
    <s v="QUAAK GABIN                     "/>
    <s v="GARONOR EST - BATIMENT 13       "/>
    <s v="                                "/>
    <s v="FR"/>
    <s v="'93"/>
    <s v="'93600     "/>
    <s v="AULNAY SOUS BOIS"/>
  </r>
  <r>
    <x v="1"/>
    <x v="190"/>
    <n v="202606"/>
    <n v="51"/>
    <n v="1085442"/>
    <s v="'03814314  "/>
    <s v="'03814314  "/>
    <s v="COL"/>
    <s v="'9343814314753501"/>
    <n v="20260611"/>
    <s v="E20260611132716"/>
    <s v="J18"/>
    <n v="17.3"/>
    <s v="          "/>
    <n v="0"/>
    <s v="LARUCHE                         "/>
    <s v="VOIE COMMUNALE 4                "/>
    <s v="                                "/>
    <s v="FR"/>
    <s v="'21"/>
    <s v="'21320     "/>
    <s v="CREANCEY                        "/>
    <s v="QUAAK GABIN                     "/>
    <s v="GARONOR EST - BATIMENT 13       "/>
    <s v="                                "/>
    <s v="FR"/>
    <s v="'93"/>
    <s v="'93600     "/>
    <s v="AULNAY SOUS BOIS"/>
  </r>
  <r>
    <x v="1"/>
    <x v="190"/>
    <n v="202606"/>
    <n v="51"/>
    <n v="1085442"/>
    <s v="'03814314  "/>
    <s v="'03814314  "/>
    <s v="CPC"/>
    <s v="'9343814314753501"/>
    <n v="20260611"/>
    <s v="E20260611132716"/>
    <s v="   "/>
    <n v="17.3"/>
    <s v="RS        "/>
    <n v="0"/>
    <s v="LARUCHE                         "/>
    <s v="VOIE COMMUNALE 4                "/>
    <s v="                                "/>
    <s v="FR"/>
    <s v="'21"/>
    <s v="'21320     "/>
    <s v="CREANCEY                        "/>
    <s v="QUAAK GABIN                     "/>
    <s v="GARONOR EST - BATIMENT 13       "/>
    <s v="                                "/>
    <s v="FR"/>
    <s v="'93"/>
    <s v="'93600     "/>
    <s v="AULNAY SOUS BOIS"/>
  </r>
  <r>
    <x v="1"/>
    <x v="190"/>
    <n v="202606"/>
    <n v="51"/>
    <n v="1085442"/>
    <s v="'03814314  "/>
    <s v="'03814314  "/>
    <s v="CPC"/>
    <s v="'9343814314753501"/>
    <n v="20260611"/>
    <s v="E20260611132716"/>
    <s v="   "/>
    <n v="17.3"/>
    <s v="TMC       "/>
    <n v="1"/>
    <s v="LARUCHE                         "/>
    <s v="VOIE COMMUNALE 4                "/>
    <s v="                                "/>
    <s v="FR"/>
    <s v="'21"/>
    <s v="'21320     "/>
    <s v="CREANCEY                        "/>
    <s v="QUAAK GABIN                     "/>
    <s v="GARONOR EST - BATIMENT 13       "/>
    <s v="                                "/>
    <s v="FR"/>
    <s v="'93"/>
    <s v="'93600     "/>
    <s v="AULNAY SOUS BOIS"/>
  </r>
  <r>
    <x v="1"/>
    <x v="190"/>
    <n v="202606"/>
    <n v="51"/>
    <n v="1085442"/>
    <s v="'03814314  "/>
    <s v="'03814314  "/>
    <s v="COL"/>
    <s v="'9343814314753518"/>
    <n v="20260611"/>
    <s v="E20260611132716"/>
    <s v="J18"/>
    <n v="17.2"/>
    <s v="          "/>
    <n v="0"/>
    <s v="LARUCHE                         "/>
    <s v="VOIE COMMUNALE 4                "/>
    <s v="                                "/>
    <s v="FR"/>
    <s v="'21"/>
    <s v="'21320     "/>
    <s v="CREANCEY                        "/>
    <s v="QUAAK GABIN                     "/>
    <s v="GARONOR EST - BATIMENT 13       "/>
    <s v="                                "/>
    <s v="FR"/>
    <s v="'93"/>
    <s v="'93600     "/>
    <s v="AULNAY SOUS BOIS"/>
  </r>
  <r>
    <x v="1"/>
    <x v="190"/>
    <n v="202606"/>
    <n v="51"/>
    <n v="1085442"/>
    <s v="'03814314  "/>
    <s v="'03814314  "/>
    <s v="CPC"/>
    <s v="'9343814314753518"/>
    <n v="20260611"/>
    <s v="E20260611132716"/>
    <s v="   "/>
    <n v="17.2"/>
    <s v="RS        "/>
    <n v="0"/>
    <s v="LARUCHE                         "/>
    <s v="VOIE COMMUNALE 4                "/>
    <s v="                                "/>
    <s v="FR"/>
    <s v="'21"/>
    <s v="'21320     "/>
    <s v="CREANCEY                        "/>
    <s v="QUAAK GABIN                     "/>
    <s v="GARONOR EST - BATIMENT 13       "/>
    <s v="                                "/>
    <s v="FR"/>
    <s v="'93"/>
    <s v="'93600     "/>
    <s v="AULNAY SOUS BOIS"/>
  </r>
  <r>
    <x v="1"/>
    <x v="190"/>
    <n v="202606"/>
    <n v="51"/>
    <n v="1085442"/>
    <s v="'03814314  "/>
    <s v="'03814314  "/>
    <s v="CPC"/>
    <s v="'9343814314753518"/>
    <n v="20260611"/>
    <s v="E20260611132716"/>
    <s v="   "/>
    <n v="17.2"/>
    <s v="TMC       "/>
    <n v="1"/>
    <s v="LARUCHE                         "/>
    <s v="VOIE COMMUNALE 4                "/>
    <s v="                                "/>
    <s v="FR"/>
    <s v="'21"/>
    <s v="'21320     "/>
    <s v="CREANCEY                        "/>
    <s v="QUAAK GABIN                     "/>
    <s v="GARONOR EST - BATIMENT 13       "/>
    <s v="                                "/>
    <s v="FR"/>
    <s v="'93"/>
    <s v="'93600     "/>
    <s v="AULNAY SOUS BOIS"/>
  </r>
  <r>
    <x v="1"/>
    <x v="190"/>
    <n v="202606"/>
    <n v="51"/>
    <n v="1085442"/>
    <s v="'03814314  "/>
    <s v="'03814314  "/>
    <s v="COL"/>
    <s v="'9343814314753524"/>
    <n v="20260611"/>
    <s v="E20260611132716"/>
    <s v="J18"/>
    <n v="18.04"/>
    <s v="          "/>
    <n v="0"/>
    <s v="LARUCHE                         "/>
    <s v="VOIE COMMUNALE 4                "/>
    <s v="                                "/>
    <s v="FR"/>
    <s v="'21"/>
    <s v="'21320     "/>
    <s v="CREANCEY                        "/>
    <s v="QUAAK GABIN                     "/>
    <s v="GARONOR EST - BATIMENT 13       "/>
    <s v="                                "/>
    <s v="FR"/>
    <s v="'93"/>
    <s v="'93600     "/>
    <s v="AULNAY SOUS BOIS"/>
  </r>
  <r>
    <x v="1"/>
    <x v="190"/>
    <n v="202606"/>
    <n v="51"/>
    <n v="1085442"/>
    <s v="'03814314  "/>
    <s v="'03814314  "/>
    <s v="CPC"/>
    <s v="'9343814314753524"/>
    <n v="20260611"/>
    <s v="E20260611132716"/>
    <s v="   "/>
    <n v="18.04"/>
    <s v="RS        "/>
    <n v="0"/>
    <s v="LARUCHE                         "/>
    <s v="VOIE COMMUNALE 4                "/>
    <s v="                                "/>
    <s v="FR"/>
    <s v="'21"/>
    <s v="'21320     "/>
    <s v="CREANCEY                        "/>
    <s v="QUAAK GABIN                     "/>
    <s v="GARONOR EST - BATIMENT 13       "/>
    <s v="                                "/>
    <s v="FR"/>
    <s v="'93"/>
    <s v="'93600     "/>
    <s v="AULNAY SOUS BOIS"/>
  </r>
  <r>
    <x v="1"/>
    <x v="190"/>
    <n v="202606"/>
    <n v="51"/>
    <n v="1085442"/>
    <s v="'03814314  "/>
    <s v="'03814314  "/>
    <s v="CPC"/>
    <s v="'9343814314753524"/>
    <n v="20260611"/>
    <s v="E20260611132716"/>
    <s v="   "/>
    <n v="18.04"/>
    <s v="TMC       "/>
    <n v="1"/>
    <s v="LARUCHE                         "/>
    <s v="VOIE COMMUNALE 4                "/>
    <s v="                                "/>
    <s v="FR"/>
    <s v="'21"/>
    <s v="'21320     "/>
    <s v="CREANCEY                        "/>
    <s v="QUAAK GABIN                     "/>
    <s v="GARONOR EST - BATIMENT 13       "/>
    <s v="                                "/>
    <s v="FR"/>
    <s v="'93"/>
    <s v="'93600     "/>
    <s v="AULNAY SOUS BOIS"/>
  </r>
  <r>
    <x v="1"/>
    <x v="190"/>
    <n v="202606"/>
    <n v="51"/>
    <n v="1085442"/>
    <s v="'03814314  "/>
    <s v="'03814314  "/>
    <s v="COL"/>
    <s v="'9343814314753535"/>
    <n v="20260611"/>
    <s v="E20260611132716"/>
    <s v="J18"/>
    <n v="17.2"/>
    <s v="          "/>
    <n v="0"/>
    <s v="LARUCHE                         "/>
    <s v="VOIE COMMUNALE 4                "/>
    <s v="                                "/>
    <s v="FR"/>
    <s v="'21"/>
    <s v="'21320     "/>
    <s v="CREANCEY                        "/>
    <s v="QUAAK GABIN                     "/>
    <s v="GARONOR EST - BATIMENT 13       "/>
    <s v="                                "/>
    <s v="FR"/>
    <s v="'93"/>
    <s v="'93600     "/>
    <s v="AULNAY SOUS BOIS"/>
  </r>
  <r>
    <x v="1"/>
    <x v="190"/>
    <n v="202606"/>
    <n v="51"/>
    <n v="1085442"/>
    <s v="'03814314  "/>
    <s v="'03814314  "/>
    <s v="CPC"/>
    <s v="'9343814314753535"/>
    <n v="20260611"/>
    <s v="E20260611132716"/>
    <s v="   "/>
    <n v="17.2"/>
    <s v="RS        "/>
    <n v="0"/>
    <s v="LARUCHE                         "/>
    <s v="VOIE COMMUNALE 4                "/>
    <s v="                                "/>
    <s v="FR"/>
    <s v="'21"/>
    <s v="'21320     "/>
    <s v="CREANCEY                        "/>
    <s v="QUAAK GABIN                     "/>
    <s v="GARONOR EST - BATIMENT 13       "/>
    <s v="                                "/>
    <s v="FR"/>
    <s v="'93"/>
    <s v="'93600     "/>
    <s v="AULNAY SOUS BOIS"/>
  </r>
  <r>
    <x v="1"/>
    <x v="190"/>
    <n v="202606"/>
    <n v="51"/>
    <n v="1085442"/>
    <s v="'03814314  "/>
    <s v="'03814314  "/>
    <s v="CPC"/>
    <s v="'9343814314753535"/>
    <n v="20260611"/>
    <s v="E20260611132716"/>
    <s v="   "/>
    <n v="17.2"/>
    <s v="TMC       "/>
    <n v="1"/>
    <s v="LARUCHE                         "/>
    <s v="VOIE COMMUNALE 4                "/>
    <s v="                                "/>
    <s v="FR"/>
    <s v="'21"/>
    <s v="'21320     "/>
    <s v="CREANCEY                        "/>
    <s v="QUAAK GABIN                     "/>
    <s v="GARONOR EST - BATIMENT 13       "/>
    <s v="                                "/>
    <s v="FR"/>
    <s v="'93"/>
    <s v="'93600     "/>
    <s v="AULNAY SOUS BOIS"/>
  </r>
  <r>
    <x v="1"/>
    <x v="191"/>
    <n v="202606"/>
    <n v="51"/>
    <n v="1085442"/>
    <s v="'03814314  "/>
    <s v="'03814314  "/>
    <s v="ENV"/>
    <s v="'                "/>
    <n v="20260611"/>
    <s v="E20260611132717"/>
    <s v="J18"/>
    <n v="2.9"/>
    <s v="          "/>
    <n v="4.67"/>
    <s v="LARUCHE                         "/>
    <s v="VOIE COMMUNALE 4                "/>
    <s v="                                "/>
    <s v="FR"/>
    <s v="'21"/>
    <s v="'21320     "/>
    <s v="CREANCEY                        "/>
    <s v="RENAUD MANON                    "/>
    <s v="5 RUE DES POULETS               "/>
    <s v="                                "/>
    <s v="FR"/>
    <s v="'71"/>
    <s v="'71100     "/>
    <s v="CHALON-SUR-SAONE"/>
  </r>
  <r>
    <x v="1"/>
    <x v="191"/>
    <n v="202606"/>
    <n v="51"/>
    <n v="1085442"/>
    <s v="'03814314  "/>
    <s v="'03814314  "/>
    <s v="COL"/>
    <s v="'7143814314753691"/>
    <n v="20260611"/>
    <s v="E20260611132717"/>
    <s v="J18"/>
    <n v="2.9"/>
    <s v="          "/>
    <n v="0"/>
    <s v="LARUCHE                         "/>
    <s v="VOIE COMMUNALE 4                "/>
    <s v="                                "/>
    <s v="FR"/>
    <s v="'21"/>
    <s v="'21320     "/>
    <s v="CREANCEY                        "/>
    <s v="RENAUD MANON                    "/>
    <s v="5 RUE DES POULETS               "/>
    <s v="                                "/>
    <s v="FR"/>
    <s v="'71"/>
    <s v="'71100     "/>
    <s v="CHALON-SUR-SAONE"/>
  </r>
  <r>
    <x v="1"/>
    <x v="191"/>
    <n v="202606"/>
    <n v="51"/>
    <n v="1085442"/>
    <s v="'03814314  "/>
    <s v="'03814314  "/>
    <s v="CPC"/>
    <s v="'7143814314753691"/>
    <n v="20260611"/>
    <s v="E20260611132717"/>
    <s v="   "/>
    <n v="2.9"/>
    <s v="RS        "/>
    <n v="0"/>
    <s v="LARUCHE                         "/>
    <s v="VOIE COMMUNALE 4                "/>
    <s v="                                "/>
    <s v="FR"/>
    <s v="'21"/>
    <s v="'21320     "/>
    <s v="CREANCEY                        "/>
    <s v="RENAUD MANON                    "/>
    <s v="5 RUE DES POULETS               "/>
    <s v="                                "/>
    <s v="FR"/>
    <s v="'71"/>
    <s v="'71100     "/>
    <s v="CHALON-SUR-SAONE"/>
  </r>
  <r>
    <x v="1"/>
    <x v="192"/>
    <n v="202606"/>
    <n v="51"/>
    <n v="1085442"/>
    <s v="'03814314  "/>
    <s v="'03814314  "/>
    <s v="ENV"/>
    <s v="'                "/>
    <n v="20260611"/>
    <s v="E20260611132718"/>
    <s v="J18"/>
    <n v="18.100000000000001"/>
    <s v="          "/>
    <n v="8.83"/>
    <s v="LARUCHE                         "/>
    <s v="VOIE COMMUNALE 4                "/>
    <s v="                                "/>
    <s v="FR"/>
    <s v="'21"/>
    <s v="'21320     "/>
    <s v="CREANCEY                        "/>
    <s v="SATORIZ CHAMBERY                "/>
    <s v="715 RUE DE BELLE EAU,           "/>
    <s v="ZONE DES LANDIERS NORD          "/>
    <s v="FR"/>
    <s v="'73"/>
    <s v="'73000     "/>
    <s v="CHAMBERY"/>
  </r>
  <r>
    <x v="1"/>
    <x v="192"/>
    <n v="202606"/>
    <n v="51"/>
    <n v="1085442"/>
    <s v="'03814314  "/>
    <s v="'03814314  "/>
    <s v="COL"/>
    <s v="'7343814314753638"/>
    <n v="20260611"/>
    <s v="E20260611132718"/>
    <s v="J18"/>
    <n v="18.100000000000001"/>
    <s v="          "/>
    <n v="0"/>
    <s v="LARUCHE                         "/>
    <s v="VOIE COMMUNALE 4                "/>
    <s v="                                "/>
    <s v="FR"/>
    <s v="'21"/>
    <s v="'21320     "/>
    <s v="CREANCEY                        "/>
    <s v="SATORIZ CHAMBERY                "/>
    <s v="715 RUE DE BELLE EAU,           "/>
    <s v="ZONE DES LANDIERS NORD          "/>
    <s v="FR"/>
    <s v="'73"/>
    <s v="'73000     "/>
    <s v="CHAMBERY"/>
  </r>
  <r>
    <x v="1"/>
    <x v="192"/>
    <n v="202606"/>
    <n v="51"/>
    <n v="1085442"/>
    <s v="'03814314  "/>
    <s v="'03814314  "/>
    <s v="CPC"/>
    <s v="'7343814314753638"/>
    <n v="20260611"/>
    <s v="E20260611132718"/>
    <s v="   "/>
    <n v="18.100000000000001"/>
    <s v="RS        "/>
    <n v="0"/>
    <s v="LARUCHE                         "/>
    <s v="VOIE COMMUNALE 4                "/>
    <s v="                                "/>
    <s v="FR"/>
    <s v="'21"/>
    <s v="'21320     "/>
    <s v="CREANCEY                        "/>
    <s v="SATORIZ CHAMBERY                "/>
    <s v="715 RUE DE BELLE EAU,           "/>
    <s v="ZONE DES LANDIERS NORD          "/>
    <s v="FR"/>
    <s v="'73"/>
    <s v="'73000     "/>
    <s v="CHAMBERY"/>
  </r>
  <r>
    <x v="1"/>
    <x v="193"/>
    <n v="202606"/>
    <n v="51"/>
    <n v="1085442"/>
    <s v="'03814314  "/>
    <s v="'03814314  "/>
    <s v="ENV"/>
    <s v="'                "/>
    <n v="20260611"/>
    <s v="E20260611132719"/>
    <s v="J18"/>
    <n v="29.6"/>
    <s v="          "/>
    <n v="11.69"/>
    <s v="LARUCHE                         "/>
    <s v="VOIE COMMUNALE 4                "/>
    <s v="                                "/>
    <s v="FR"/>
    <s v="'21"/>
    <s v="'21320     "/>
    <s v="CREANCEY                        "/>
    <s v="SATORIZ LES BOUCHARDES          "/>
    <s v="RN6 LIEU-DIT TERRE DE LA CURE,  "/>
    <s v="                                "/>
    <s v="FR"/>
    <s v="'71"/>
    <s v="'71680     "/>
    <s v="VINZELLES"/>
  </r>
  <r>
    <x v="1"/>
    <x v="193"/>
    <n v="202606"/>
    <n v="51"/>
    <n v="1085442"/>
    <s v="'03814314  "/>
    <s v="'03814314  "/>
    <s v="COL"/>
    <s v="'7143814314753587"/>
    <n v="20260611"/>
    <s v="E20260611132719"/>
    <s v="J18"/>
    <n v="16.8"/>
    <s v="          "/>
    <n v="0"/>
    <s v="LARUCHE                         "/>
    <s v="VOIE COMMUNALE 4                "/>
    <s v="                                "/>
    <s v="FR"/>
    <s v="'21"/>
    <s v="'21320     "/>
    <s v="CREANCEY                        "/>
    <s v="SATORIZ LES BOUCHARDES          "/>
    <s v="RN6 LIEU-DIT TERRE DE LA CURE,  "/>
    <s v="                                "/>
    <s v="FR"/>
    <s v="'71"/>
    <s v="'71680     "/>
    <s v="VINZELLES"/>
  </r>
  <r>
    <x v="1"/>
    <x v="193"/>
    <n v="202606"/>
    <n v="51"/>
    <n v="1085442"/>
    <s v="'03814314  "/>
    <s v="'03814314  "/>
    <s v="CPC"/>
    <s v="'7143814314753587"/>
    <n v="20260611"/>
    <s v="E20260611132719"/>
    <s v="   "/>
    <n v="16.8"/>
    <s v="RS        "/>
    <n v="0"/>
    <s v="LARUCHE                         "/>
    <s v="VOIE COMMUNALE 4                "/>
    <s v="                                "/>
    <s v="FR"/>
    <s v="'21"/>
    <s v="'21320     "/>
    <s v="CREANCEY                        "/>
    <s v="SATORIZ LES BOUCHARDES          "/>
    <s v="RN6 LIEU-DIT TERRE DE LA CURE,  "/>
    <s v="                                "/>
    <s v="FR"/>
    <s v="'71"/>
    <s v="'71680     "/>
    <s v="VINZELLES"/>
  </r>
  <r>
    <x v="1"/>
    <x v="193"/>
    <n v="202606"/>
    <n v="51"/>
    <n v="1085442"/>
    <s v="'03814314  "/>
    <s v="'03814314  "/>
    <s v="COL"/>
    <s v="'7143814314753593"/>
    <n v="20260611"/>
    <s v="E20260611132719"/>
    <s v="J18"/>
    <n v="12.8"/>
    <s v="          "/>
    <n v="0"/>
    <s v="LARUCHE                         "/>
    <s v="VOIE COMMUNALE 4                "/>
    <s v="                                "/>
    <s v="FR"/>
    <s v="'21"/>
    <s v="'21320     "/>
    <s v="CREANCEY                        "/>
    <s v="SATORIZ LES BOUCHARDES          "/>
    <s v="RN6 LIEU-DIT TERRE DE LA CURE,  "/>
    <s v="                                "/>
    <s v="FR"/>
    <s v="'71"/>
    <s v="'71680     "/>
    <s v="VINZELLES"/>
  </r>
  <r>
    <x v="1"/>
    <x v="193"/>
    <n v="202606"/>
    <n v="51"/>
    <n v="1085442"/>
    <s v="'03814314  "/>
    <s v="'03814314  "/>
    <s v="CPC"/>
    <s v="'7143814314753593"/>
    <n v="20260611"/>
    <s v="E20260611132719"/>
    <s v="   "/>
    <n v="12.8"/>
    <s v="RS        "/>
    <n v="0"/>
    <s v="LARUCHE                         "/>
    <s v="VOIE COMMUNALE 4                "/>
    <s v="                                "/>
    <s v="FR"/>
    <s v="'21"/>
    <s v="'21320     "/>
    <s v="CREANCEY                        "/>
    <s v="SATORIZ LES BOUCHARDES          "/>
    <s v="RN6 LIEU-DIT TERRE DE LA CURE,  "/>
    <s v="                                "/>
    <s v="FR"/>
    <s v="'71"/>
    <s v="'71680     "/>
    <s v="VINZELLES"/>
  </r>
  <r>
    <x v="1"/>
    <x v="193"/>
    <n v="202606"/>
    <n v="51"/>
    <n v="1085442"/>
    <s v="'03814314  "/>
    <s v="'03814314  "/>
    <s v="CPC"/>
    <s v="'7143814314753593"/>
    <n v="20260611"/>
    <s v="E20260611132719"/>
    <s v="   "/>
    <n v="12.8"/>
    <s v="TMC       "/>
    <n v="1"/>
    <s v="LARUCHE                         "/>
    <s v="VOIE COMMUNALE 4                "/>
    <s v="                                "/>
    <s v="FR"/>
    <s v="'21"/>
    <s v="'21320     "/>
    <s v="CREANCEY                        "/>
    <s v="SATORIZ LES BOUCHARDES          "/>
    <s v="RN6 LIEU-DIT TERRE DE LA CURE,  "/>
    <s v="                                "/>
    <s v="FR"/>
    <s v="'71"/>
    <s v="'71680     "/>
    <s v="VINZELLES"/>
  </r>
  <r>
    <x v="1"/>
    <x v="194"/>
    <n v="202606"/>
    <n v="51"/>
    <n v="1085442"/>
    <s v="'03814314  "/>
    <s v="'03814314  "/>
    <s v="ENV"/>
    <s v="'                "/>
    <n v="20260611"/>
    <s v="E20260611132720"/>
    <s v="J18"/>
    <n v="30.24"/>
    <s v="          "/>
    <n v="11.95"/>
    <s v="LARUCHE                         "/>
    <s v="VOIE COMMUNALE 4                "/>
    <s v="                                "/>
    <s v="FR"/>
    <s v="'21"/>
    <s v="'21320     "/>
    <s v="CREANCEY                        "/>
    <s v="SATORIZ SAINT MARTIN D'HERES    "/>
    <s v="2 AV. GABRIEL PERI              "/>
    <s v="                                "/>
    <s v="FR"/>
    <s v="'38"/>
    <s v="'38400     "/>
    <s v="SAINT-MARTIN-D'HERES"/>
  </r>
  <r>
    <x v="1"/>
    <x v="194"/>
    <n v="202606"/>
    <n v="51"/>
    <n v="1085442"/>
    <s v="'03814314  "/>
    <s v="'03814314  "/>
    <s v="COL"/>
    <s v="'3843814314753724"/>
    <n v="20260611"/>
    <s v="E20260611132720"/>
    <s v="J18"/>
    <n v="17.54"/>
    <s v="          "/>
    <n v="0"/>
    <s v="LARUCHE                         "/>
    <s v="VOIE COMMUNALE 4                "/>
    <s v="                                "/>
    <s v="FR"/>
    <s v="'21"/>
    <s v="'21320     "/>
    <s v="CREANCEY                        "/>
    <s v="SATORIZ SAINT MARTIN D'HERES    "/>
    <s v="2 AV. GABRIEL PERI              "/>
    <s v="                                "/>
    <s v="FR"/>
    <s v="'38"/>
    <s v="'38400     "/>
    <s v="SAINT-MARTIN-D'HERES"/>
  </r>
  <r>
    <x v="1"/>
    <x v="194"/>
    <n v="202606"/>
    <n v="51"/>
    <n v="1085442"/>
    <s v="'03814314  "/>
    <s v="'03814314  "/>
    <s v="CPC"/>
    <s v="'3843814314753724"/>
    <n v="20260611"/>
    <s v="E20260611132720"/>
    <s v="   "/>
    <n v="17.54"/>
    <s v="RS        "/>
    <n v="0"/>
    <s v="LARUCHE                         "/>
    <s v="VOIE COMMUNALE 4                "/>
    <s v="                                "/>
    <s v="FR"/>
    <s v="'21"/>
    <s v="'21320     "/>
    <s v="CREANCEY                        "/>
    <s v="SATORIZ SAINT MARTIN D'HERES    "/>
    <s v="2 AV. GABRIEL PERI              "/>
    <s v="                                "/>
    <s v="FR"/>
    <s v="'38"/>
    <s v="'38400     "/>
    <s v="SAINT-MARTIN-D'HERES"/>
  </r>
  <r>
    <x v="1"/>
    <x v="194"/>
    <n v="202606"/>
    <n v="51"/>
    <n v="1085442"/>
    <s v="'03814314  "/>
    <s v="'03814314  "/>
    <s v="COL"/>
    <s v="'3843814314753735"/>
    <n v="20260611"/>
    <s v="E20260611132720"/>
    <s v="J18"/>
    <n v="12.7"/>
    <s v="          "/>
    <n v="0"/>
    <s v="LARUCHE                         "/>
    <s v="VOIE COMMUNALE 4                "/>
    <s v="                                "/>
    <s v="FR"/>
    <s v="'21"/>
    <s v="'21320     "/>
    <s v="CREANCEY                        "/>
    <s v="SATORIZ SAINT MARTIN D'HERES    "/>
    <s v="2 AV. GABRIEL PERI              "/>
    <s v="                                "/>
    <s v="FR"/>
    <s v="'38"/>
    <s v="'38400     "/>
    <s v="SAINT-MARTIN-D'HERES"/>
  </r>
  <r>
    <x v="1"/>
    <x v="194"/>
    <n v="202606"/>
    <n v="51"/>
    <n v="1085442"/>
    <s v="'03814314  "/>
    <s v="'03814314  "/>
    <s v="CPC"/>
    <s v="'3843814314753735"/>
    <n v="20260611"/>
    <s v="E20260611132720"/>
    <s v="   "/>
    <n v="12.7"/>
    <s v="RS        "/>
    <n v="0"/>
    <s v="LARUCHE                         "/>
    <s v="VOIE COMMUNALE 4                "/>
    <s v="                                "/>
    <s v="FR"/>
    <s v="'21"/>
    <s v="'21320     "/>
    <s v="CREANCEY                        "/>
    <s v="SATORIZ SAINT MARTIN D'HERES    "/>
    <s v="2 AV. GABRIEL PERI              "/>
    <s v="                                "/>
    <s v="FR"/>
    <s v="'38"/>
    <s v="'38400     "/>
    <s v="SAINT-MARTIN-D'HERES"/>
  </r>
  <r>
    <x v="1"/>
    <x v="194"/>
    <n v="202606"/>
    <n v="51"/>
    <n v="1085442"/>
    <s v="'03814314  "/>
    <s v="'03814314  "/>
    <s v="CPC"/>
    <s v="'3843814314753735"/>
    <n v="20260611"/>
    <s v="E20260611132720"/>
    <s v="   "/>
    <n v="12.7"/>
    <s v="TMC       "/>
    <n v="1"/>
    <s v="LARUCHE                         "/>
    <s v="VOIE COMMUNALE 4                "/>
    <s v="                                "/>
    <s v="FR"/>
    <s v="'21"/>
    <s v="'21320     "/>
    <s v="CREANCEY                        "/>
    <s v="SATORIZ SAINT MARTIN D'HERES    "/>
    <s v="2 AV. GABRIEL PERI              "/>
    <s v="                                "/>
    <s v="FR"/>
    <s v="'38"/>
    <s v="'38400     "/>
    <s v="SAINT-MARTIN-D'HERES"/>
  </r>
  <r>
    <x v="1"/>
    <x v="195"/>
    <n v="202606"/>
    <n v="51"/>
    <n v="1085442"/>
    <s v="'03814314  "/>
    <s v="'03814314  "/>
    <s v="ENV"/>
    <s v="'                "/>
    <n v="20260611"/>
    <s v="E20260611132721"/>
    <s v="J18"/>
    <n v="17.899999999999999"/>
    <s v="          "/>
    <n v="8.57"/>
    <s v="LARUCHE                         "/>
    <s v="VOIE COMMUNALE 4                "/>
    <s v="                                "/>
    <s v="FR"/>
    <s v="'21"/>
    <s v="'21320     "/>
    <s v="CREANCEY                        "/>
    <s v="SATORIZ SAINT-PERAY             "/>
    <s v="ZONE DU MURET, ZONE DES MURETS  "/>
    <s v="100 AV. GROSS UMSTADT           "/>
    <s v="FR"/>
    <s v="'07"/>
    <s v="'07130     "/>
    <s v="SAINT-PERAY"/>
  </r>
  <r>
    <x v="1"/>
    <x v="195"/>
    <n v="202606"/>
    <n v="51"/>
    <n v="1085442"/>
    <s v="'03814314  "/>
    <s v="'03814314  "/>
    <s v="COL"/>
    <s v="'0743814314753616"/>
    <n v="20260611"/>
    <s v="E20260611132721"/>
    <s v="J18"/>
    <n v="8.3000000000000007"/>
    <s v="          "/>
    <n v="0"/>
    <s v="LARUCHE                         "/>
    <s v="VOIE COMMUNALE 4                "/>
    <s v="                                "/>
    <s v="FR"/>
    <s v="'21"/>
    <s v="'21320     "/>
    <s v="CREANCEY                        "/>
    <s v="SATORIZ SAINT-PERAY             "/>
    <s v="ZONE DU MURET, ZONE DES MURETS  "/>
    <s v="100 AV. GROSS UMSTADT           "/>
    <s v="FR"/>
    <s v="'07"/>
    <s v="'07130     "/>
    <s v="SAINT-PERAY"/>
  </r>
  <r>
    <x v="1"/>
    <x v="195"/>
    <n v="202606"/>
    <n v="51"/>
    <n v="1085442"/>
    <s v="'03814314  "/>
    <s v="'03814314  "/>
    <s v="CPC"/>
    <s v="'0743814314753616"/>
    <n v="20260611"/>
    <s v="E20260611132721"/>
    <s v="   "/>
    <n v="8.3000000000000007"/>
    <s v="RS        "/>
    <n v="0"/>
    <s v="LARUCHE                         "/>
    <s v="VOIE COMMUNALE 4                "/>
    <s v="                                "/>
    <s v="FR"/>
    <s v="'21"/>
    <s v="'21320     "/>
    <s v="CREANCEY                        "/>
    <s v="SATORIZ SAINT-PERAY             "/>
    <s v="ZONE DU MURET, ZONE DES MURETS  "/>
    <s v="100 AV. GROSS UMSTADT           "/>
    <s v="FR"/>
    <s v="'07"/>
    <s v="'07130     "/>
    <s v="SAINT-PERAY"/>
  </r>
  <r>
    <x v="1"/>
    <x v="195"/>
    <n v="202606"/>
    <n v="51"/>
    <n v="1085442"/>
    <s v="'03814314  "/>
    <s v="'03814314  "/>
    <s v="COL"/>
    <s v="'0743814314753622"/>
    <n v="20260611"/>
    <s v="E20260611132721"/>
    <s v="J18"/>
    <n v="9.6"/>
    <s v="          "/>
    <n v="0"/>
    <s v="LARUCHE                         "/>
    <s v="VOIE COMMUNALE 4                "/>
    <s v="                                "/>
    <s v="FR"/>
    <s v="'21"/>
    <s v="'21320     "/>
    <s v="CREANCEY                        "/>
    <s v="SATORIZ SAINT-PERAY             "/>
    <s v="ZONE DU MURET, ZONE DES MURETS  "/>
    <s v="100 AV. GROSS UMSTADT           "/>
    <s v="FR"/>
    <s v="'07"/>
    <s v="'07130     "/>
    <s v="SAINT-PERAY"/>
  </r>
  <r>
    <x v="1"/>
    <x v="195"/>
    <n v="202606"/>
    <n v="51"/>
    <n v="1085442"/>
    <s v="'03814314  "/>
    <s v="'03814314  "/>
    <s v="CPC"/>
    <s v="'0743814314753622"/>
    <n v="20260611"/>
    <s v="E20260611132721"/>
    <s v="   "/>
    <n v="9.6"/>
    <s v="RS        "/>
    <n v="0"/>
    <s v="LARUCHE                         "/>
    <s v="VOIE COMMUNALE 4                "/>
    <s v="                                "/>
    <s v="FR"/>
    <s v="'21"/>
    <s v="'21320     "/>
    <s v="CREANCEY                        "/>
    <s v="SATORIZ SAINT-PERAY             "/>
    <s v="ZONE DU MURET, ZONE DES MURETS  "/>
    <s v="100 AV. GROSS UMSTADT           "/>
    <s v="FR"/>
    <s v="'07"/>
    <s v="'07130     "/>
    <s v="SAINT-PERAY"/>
  </r>
  <r>
    <x v="1"/>
    <x v="195"/>
    <n v="202606"/>
    <n v="51"/>
    <n v="1085442"/>
    <s v="'03814314  "/>
    <s v="'03814314  "/>
    <s v="CPC"/>
    <s v="'0743814314753622"/>
    <n v="20260611"/>
    <s v="E20260611132721"/>
    <s v="   "/>
    <n v="9.6"/>
    <s v="TMC       "/>
    <n v="1"/>
    <s v="LARUCHE                         "/>
    <s v="VOIE COMMUNALE 4                "/>
    <s v="                                "/>
    <s v="FR"/>
    <s v="'21"/>
    <s v="'21320     "/>
    <s v="CREANCEY                        "/>
    <s v="SATORIZ SAINT-PERAY             "/>
    <s v="ZONE DU MURET, ZONE DES MURETS  "/>
    <s v="100 AV. GROSS UMSTADT           "/>
    <s v="FR"/>
    <s v="'07"/>
    <s v="'07130     "/>
    <s v="SAINT-PERAY"/>
  </r>
  <r>
    <x v="1"/>
    <x v="196"/>
    <n v="202606"/>
    <n v="51"/>
    <n v="1085442"/>
    <s v="'03814314  "/>
    <s v="'03814314  "/>
    <s v="ENV"/>
    <s v="'                "/>
    <n v="20260611"/>
    <s v="E20260611132722"/>
    <s v="J18"/>
    <n v="4.5"/>
    <s v="          "/>
    <n v="5.19"/>
    <s v="LARUCHE                         "/>
    <s v="VOIE COMMUNALE 4                "/>
    <s v="                                "/>
    <s v="FR"/>
    <s v="'21"/>
    <s v="'21320     "/>
    <s v="CREANCEY                        "/>
    <s v="SMAGGHE ZALIE                   "/>
    <s v="65 RUE PASCAL                   "/>
    <s v="BOUTIQUE VERTE OUVERTURE 11H30  "/>
    <s v="FR"/>
    <s v="'75"/>
    <s v="'75013     "/>
    <s v="PARIS"/>
  </r>
  <r>
    <x v="1"/>
    <x v="196"/>
    <n v="202606"/>
    <n v="51"/>
    <n v="1085442"/>
    <s v="'03814314  "/>
    <s v="'03814314  "/>
    <s v="COL"/>
    <s v="'7543814314753471"/>
    <n v="20260611"/>
    <s v="E20260611132722"/>
    <s v="J18"/>
    <n v="4.5"/>
    <s v="          "/>
    <n v="0"/>
    <s v="LARUCHE                         "/>
    <s v="VOIE COMMUNALE 4                "/>
    <s v="                                "/>
    <s v="FR"/>
    <s v="'21"/>
    <s v="'21320     "/>
    <s v="CREANCEY                        "/>
    <s v="SMAGGHE ZALIE                   "/>
    <s v="65 RUE PASCAL                   "/>
    <s v="BOUTIQUE VERTE OUVERTURE 11H30  "/>
    <s v="FR"/>
    <s v="'75"/>
    <s v="'75013     "/>
    <s v="PARIS"/>
  </r>
  <r>
    <x v="1"/>
    <x v="196"/>
    <n v="202606"/>
    <n v="51"/>
    <n v="1085442"/>
    <s v="'03814314  "/>
    <s v="'03814314  "/>
    <s v="CPC"/>
    <s v="'7543814314753471"/>
    <n v="20260611"/>
    <s v="E20260611132722"/>
    <s v="   "/>
    <n v="4.5"/>
    <s v="RS        "/>
    <n v="0"/>
    <s v="LARUCHE                         "/>
    <s v="VOIE COMMUNALE 4                "/>
    <s v="                                "/>
    <s v="FR"/>
    <s v="'21"/>
    <s v="'21320     "/>
    <s v="CREANCEY                        "/>
    <s v="SMAGGHE ZALIE                   "/>
    <s v="65 RUE PASCAL                   "/>
    <s v="BOUTIQUE VERTE OUVERTURE 11H30  "/>
    <s v="FR"/>
    <s v="'75"/>
    <s v="'75013     "/>
    <s v="PARIS"/>
  </r>
  <r>
    <x v="1"/>
    <x v="197"/>
    <n v="202606"/>
    <n v="51"/>
    <n v="1085442"/>
    <s v="'03814314  "/>
    <s v="'03814314  "/>
    <s v="ENV"/>
    <s v="'                "/>
    <n v="20260611"/>
    <s v="E20260611209679"/>
    <s v="J13"/>
    <n v="5.85"/>
    <s v="          "/>
    <n v="6.91"/>
    <s v="LARUCHE                         "/>
    <s v="VOIE COMMUNALE 4                "/>
    <s v="                                "/>
    <s v="FR"/>
    <s v="'21"/>
    <s v="'21320     "/>
    <s v="CREANCEY                        "/>
    <s v="JEUSSET FRANCK                  "/>
    <s v="ENTREPOT AU BAMBOU VERT PLACE MI"/>
    <s v="SKO                             "/>
    <s v="FR"/>
    <s v="'35"/>
    <s v="'35240     "/>
    <s v="RETIERS"/>
  </r>
  <r>
    <x v="1"/>
    <x v="197"/>
    <n v="202606"/>
    <n v="51"/>
    <n v="1085442"/>
    <s v="'03814314  "/>
    <s v="'03814314  "/>
    <s v="COL"/>
    <s v="'3543814314753745"/>
    <n v="20260611"/>
    <s v="E20260611209679"/>
    <s v="J13"/>
    <n v="5.85"/>
    <s v="          "/>
    <n v="0"/>
    <s v="LARUCHE                         "/>
    <s v="VOIE COMMUNALE 4                "/>
    <s v="                                "/>
    <s v="FR"/>
    <s v="'21"/>
    <s v="'21320     "/>
    <s v="CREANCEY                        "/>
    <s v="JEUSSET FRANCK                  "/>
    <s v="ENTREPOT AU BAMBOU VERT PLACE MI"/>
    <s v="SKO                             "/>
    <s v="FR"/>
    <s v="'35"/>
    <s v="'35240     "/>
    <s v="RETIERS"/>
  </r>
  <r>
    <x v="1"/>
    <x v="197"/>
    <n v="202606"/>
    <n v="51"/>
    <n v="1085442"/>
    <s v="'03814314  "/>
    <s v="'03814314  "/>
    <s v="CPC"/>
    <s v="'3543814314753745"/>
    <n v="20260611"/>
    <s v="E20260611209679"/>
    <s v="   "/>
    <n v="5.85"/>
    <s v="REC       "/>
    <n v="0.8"/>
    <s v="LARUCHE                         "/>
    <s v="VOIE COMMUNALE 4                "/>
    <s v="                                "/>
    <s v="FR"/>
    <s v="'21"/>
    <s v="'21320     "/>
    <s v="CREANCEY                        "/>
    <s v="JEUSSET FRANCK                  "/>
    <s v="ENTREPOT AU BAMBOU VERT PLACE MI"/>
    <s v="SKO                             "/>
    <s v="FR"/>
    <s v="'35"/>
    <s v="'35240     "/>
    <s v="RETIERS"/>
  </r>
  <r>
    <x v="1"/>
    <x v="197"/>
    <n v="202606"/>
    <n v="51"/>
    <n v="1085442"/>
    <s v="'03814314  "/>
    <s v="'03814314  "/>
    <s v="CPC"/>
    <s v="'3543814314753745"/>
    <n v="20260611"/>
    <s v="E20260611209679"/>
    <s v="   "/>
    <n v="5.85"/>
    <s v="RS        "/>
    <n v="0"/>
    <s v="LARUCHE                         "/>
    <s v="VOIE COMMUNALE 4                "/>
    <s v="                                "/>
    <s v="FR"/>
    <s v="'21"/>
    <s v="'21320     "/>
    <s v="CREANCEY                        "/>
    <s v="JEUSSET FRANCK                  "/>
    <s v="ENTREPOT AU BAMBOU VERT PLACE MI"/>
    <s v="SKO                             "/>
    <s v="FR"/>
    <s v="'35"/>
    <s v="'35240     "/>
    <s v="RETIERS"/>
  </r>
  <r>
    <x v="1"/>
    <x v="198"/>
    <n v="202606"/>
    <n v="51"/>
    <n v="1085442"/>
    <s v="'03814314  "/>
    <s v="'03814314  "/>
    <s v="ENV"/>
    <s v="'                "/>
    <n v="20260611"/>
    <s v="E20260611211995"/>
    <s v="J18"/>
    <n v="18"/>
    <s v="          "/>
    <n v="8.57"/>
    <s v="LARUCHE                         "/>
    <s v="VOIE COMMUNALE 4                "/>
    <s v="                                "/>
    <s v="FR"/>
    <s v="'21"/>
    <s v="'21320     "/>
    <s v="CREANCEY                        "/>
    <s v="BERNARDIN MARIE                 "/>
    <s v="4 PLACE DES 4 PILIERS           "/>
    <s v="                                "/>
    <s v="FR"/>
    <s v="'18"/>
    <s v="'18000     "/>
    <s v="BOURGES"/>
  </r>
  <r>
    <x v="1"/>
    <x v="198"/>
    <n v="202606"/>
    <n v="51"/>
    <n v="1085442"/>
    <s v="'03814314  "/>
    <s v="'03814314  "/>
    <s v="COL"/>
    <s v="'1843814314753838"/>
    <n v="20260611"/>
    <s v="E20260611211995"/>
    <s v="J18"/>
    <n v="8.9"/>
    <s v="          "/>
    <n v="0"/>
    <s v="LARUCHE                         "/>
    <s v="VOIE COMMUNALE 4                "/>
    <s v="                                "/>
    <s v="FR"/>
    <s v="'21"/>
    <s v="'21320     "/>
    <s v="CREANCEY                        "/>
    <s v="BERNARDIN MARIE                 "/>
    <s v="4 PLACE DES 4 PILIERS           "/>
    <s v="                                "/>
    <s v="FR"/>
    <s v="'18"/>
    <s v="'18000     "/>
    <s v="BOURGES"/>
  </r>
  <r>
    <x v="1"/>
    <x v="198"/>
    <n v="202606"/>
    <n v="51"/>
    <n v="1085442"/>
    <s v="'03814314  "/>
    <s v="'03814314  "/>
    <s v="CPC"/>
    <s v="'1843814314753838"/>
    <n v="20260611"/>
    <s v="E20260611211995"/>
    <s v="   "/>
    <n v="8.9"/>
    <s v="RS        "/>
    <n v="0"/>
    <s v="LARUCHE                         "/>
    <s v="VOIE COMMUNALE 4                "/>
    <s v="                                "/>
    <s v="FR"/>
    <s v="'21"/>
    <s v="'21320     "/>
    <s v="CREANCEY                        "/>
    <s v="BERNARDIN MARIE                 "/>
    <s v="4 PLACE DES 4 PILIERS           "/>
    <s v="                                "/>
    <s v="FR"/>
    <s v="'18"/>
    <s v="'18000     "/>
    <s v="BOURGES"/>
  </r>
  <r>
    <x v="1"/>
    <x v="198"/>
    <n v="202606"/>
    <n v="51"/>
    <n v="1085442"/>
    <s v="'03814314  "/>
    <s v="'03814314  "/>
    <s v="COL"/>
    <s v="'1843814314753844"/>
    <n v="20260611"/>
    <s v="E20260611211995"/>
    <s v="J18"/>
    <n v="9.1"/>
    <s v="          "/>
    <n v="0"/>
    <s v="LARUCHE                         "/>
    <s v="VOIE COMMUNALE 4                "/>
    <s v="                                "/>
    <s v="FR"/>
    <s v="'21"/>
    <s v="'21320     "/>
    <s v="CREANCEY                        "/>
    <s v="BERNARDIN MARIE                 "/>
    <s v="4 PLACE DES 4 PILIERS           "/>
    <s v="                                "/>
    <s v="FR"/>
    <s v="'18"/>
    <s v="'18000     "/>
    <s v="BOURGES"/>
  </r>
  <r>
    <x v="1"/>
    <x v="198"/>
    <n v="202606"/>
    <n v="51"/>
    <n v="1085442"/>
    <s v="'03814314  "/>
    <s v="'03814314  "/>
    <s v="CPC"/>
    <s v="'1843814314753844"/>
    <n v="20260611"/>
    <s v="E20260611211995"/>
    <s v="   "/>
    <n v="9.1"/>
    <s v="RS        "/>
    <n v="0"/>
    <s v="LARUCHE                         "/>
    <s v="VOIE COMMUNALE 4                "/>
    <s v="                                "/>
    <s v="FR"/>
    <s v="'21"/>
    <s v="'21320     "/>
    <s v="CREANCEY                        "/>
    <s v="BERNARDIN MARIE                 "/>
    <s v="4 PLACE DES 4 PILIERS           "/>
    <s v="                                "/>
    <s v="FR"/>
    <s v="'18"/>
    <s v="'18000     "/>
    <s v="BOURGES"/>
  </r>
  <r>
    <x v="1"/>
    <x v="198"/>
    <n v="202606"/>
    <n v="51"/>
    <n v="1085442"/>
    <s v="'03814314  "/>
    <s v="'03814314  "/>
    <s v="CPC"/>
    <s v="'1843814314753844"/>
    <n v="20260611"/>
    <s v="E20260611211995"/>
    <s v="   "/>
    <n v="9.1"/>
    <s v="TMC       "/>
    <n v="1"/>
    <s v="LARUCHE                         "/>
    <s v="VOIE COMMUNALE 4                "/>
    <s v="                                "/>
    <s v="FR"/>
    <s v="'21"/>
    <s v="'21320     "/>
    <s v="CREANCEY                        "/>
    <s v="BERNARDIN MARIE                 "/>
    <s v="4 PLACE DES 4 PILIERS           "/>
    <s v="                                "/>
    <s v="FR"/>
    <s v="'18"/>
    <s v="'18000     "/>
    <s v="BOURGES"/>
  </r>
  <r>
    <x v="1"/>
    <x v="199"/>
    <n v="202606"/>
    <n v="51"/>
    <n v="1085442"/>
    <s v="'03814314  "/>
    <s v="'03814314  "/>
    <s v="ENV"/>
    <s v="'                "/>
    <n v="20260612"/>
    <s v="E20260612292179"/>
    <s v="J18"/>
    <n v="3.2"/>
    <s v="          "/>
    <n v="4.93"/>
    <s v="LARUCHE                         "/>
    <s v="VOIE COMMUNALE 4                "/>
    <s v="                                "/>
    <s v="FR"/>
    <s v="'21"/>
    <s v="'21320     "/>
    <s v="CREANCEY                        "/>
    <s v="[TRANSFERT] - YLS-LOGISTIQUE    "/>
    <s v="ZA TRAPPES ELANCOURT            "/>
    <s v="8BIS, RUE DENIS PAPIN           "/>
    <s v="FR"/>
    <s v="'78"/>
    <s v="'78190     "/>
    <s v="TRAPPES"/>
  </r>
  <r>
    <x v="1"/>
    <x v="199"/>
    <n v="202606"/>
    <n v="51"/>
    <n v="1085442"/>
    <s v="'03814314  "/>
    <s v="'03814314  "/>
    <s v="COL"/>
    <s v="'7843814314753899"/>
    <n v="20260612"/>
    <s v="E20260612292179"/>
    <s v="J18"/>
    <n v="3.2"/>
    <s v="          "/>
    <n v="0"/>
    <s v="LARUCHE                         "/>
    <s v="VOIE COMMUNALE 4                "/>
    <s v="                                "/>
    <s v="FR"/>
    <s v="'21"/>
    <s v="'21320     "/>
    <s v="CREANCEY                        "/>
    <s v="[TRANSFERT] - YLS-LOGISTIQUE    "/>
    <s v="ZA TRAPPES ELANCOURT            "/>
    <s v="8BIS, RUE DENIS PAPIN           "/>
    <s v="FR"/>
    <s v="'78"/>
    <s v="'78190     "/>
    <s v="TRAPPES"/>
  </r>
  <r>
    <x v="1"/>
    <x v="199"/>
    <n v="202606"/>
    <n v="51"/>
    <n v="1085442"/>
    <s v="'03814314  "/>
    <s v="'03814314  "/>
    <s v="CPC"/>
    <s v="'7843814314753899"/>
    <n v="20260612"/>
    <s v="E20260612292179"/>
    <s v="   "/>
    <n v="3.2"/>
    <s v="RS        "/>
    <n v="0"/>
    <s v="LARUCHE                         "/>
    <s v="VOIE COMMUNALE 4                "/>
    <s v="                                "/>
    <s v="FR"/>
    <s v="'21"/>
    <s v="'21320     "/>
    <s v="CREANCEY                        "/>
    <s v="[TRANSFERT] - YLS-LOGISTIQUE    "/>
    <s v="ZA TRAPPES ELANCOURT            "/>
    <s v="8BIS, RUE DENIS PAPIN           "/>
    <s v="FR"/>
    <s v="'78"/>
    <s v="'78190     "/>
    <s v="TRAPPES"/>
  </r>
  <r>
    <x v="1"/>
    <x v="200"/>
    <n v="202606"/>
    <n v="51"/>
    <n v="1085442"/>
    <s v="'03814314  "/>
    <s v="'03814314  "/>
    <s v="ENV"/>
    <s v="'                "/>
    <n v="20260612"/>
    <s v="E20260612292180"/>
    <s v="J18"/>
    <n v="4.2"/>
    <s v="          "/>
    <n v="5.19"/>
    <s v="LARUCHE                         "/>
    <s v="VOIE COMMUNALE 4                "/>
    <s v="                                "/>
    <s v="FR"/>
    <s v="'21"/>
    <s v="'21320     "/>
    <s v="CREANCEY                        "/>
    <s v="BERNARDIN MARIE                 "/>
    <s v="4 PL. DES 4 PILIERS             "/>
    <s v="                                "/>
    <s v="FR"/>
    <s v="'18"/>
    <s v="'18000     "/>
    <s v="BOURGES"/>
  </r>
  <r>
    <x v="1"/>
    <x v="200"/>
    <n v="202606"/>
    <n v="51"/>
    <n v="1085442"/>
    <s v="'03814314  "/>
    <s v="'03814314  "/>
    <s v="CPE"/>
    <s v="'                "/>
    <n v="20260612"/>
    <s v="E20260612292180"/>
    <s v="   "/>
    <n v="0"/>
    <s v="LS        "/>
    <n v="0"/>
    <s v="LARUCHE                         "/>
    <s v="VOIE COMMUNALE 4                "/>
    <s v="                                "/>
    <s v="FR"/>
    <s v="'21"/>
    <s v="'21320     "/>
    <s v="CREANCEY                        "/>
    <s v="BERNARDIN MARIE                 "/>
    <s v="4 PL. DES 4 PILIERS             "/>
    <s v="                                "/>
    <s v="FR"/>
    <s v="'18"/>
    <s v="'18000     "/>
    <s v="BOURGES"/>
  </r>
  <r>
    <x v="1"/>
    <x v="200"/>
    <n v="202606"/>
    <n v="51"/>
    <n v="1085442"/>
    <s v="'03814314  "/>
    <s v="'03814314  "/>
    <s v="COL"/>
    <s v="'1843814314753855"/>
    <n v="20260612"/>
    <s v="E20260612292180"/>
    <s v="J18"/>
    <n v="4.2"/>
    <s v="          "/>
    <n v="0"/>
    <s v="LARUCHE                         "/>
    <s v="VOIE COMMUNALE 4                "/>
    <s v="                                "/>
    <s v="FR"/>
    <s v="'21"/>
    <s v="'21320     "/>
    <s v="CREANCEY                        "/>
    <s v="BERNARDIN MARIE                 "/>
    <s v="4 PL. DES 4 PILIERS             "/>
    <s v="                                "/>
    <s v="FR"/>
    <s v="'18"/>
    <s v="'18000     "/>
    <s v="BOURGES"/>
  </r>
  <r>
    <x v="1"/>
    <x v="200"/>
    <n v="202606"/>
    <n v="51"/>
    <n v="1085442"/>
    <s v="'03814314  "/>
    <s v="'03814314  "/>
    <s v="CPC"/>
    <s v="'1843814314753855"/>
    <n v="20260612"/>
    <s v="E20260612292180"/>
    <s v="   "/>
    <n v="4.2"/>
    <s v="RS        "/>
    <n v="0"/>
    <s v="LARUCHE                         "/>
    <s v="VOIE COMMUNALE 4                "/>
    <s v="                                "/>
    <s v="FR"/>
    <s v="'21"/>
    <s v="'21320     "/>
    <s v="CREANCEY                        "/>
    <s v="BERNARDIN MARIE                 "/>
    <s v="4 PL. DES 4 PILIERS             "/>
    <s v="                                "/>
    <s v="FR"/>
    <s v="'18"/>
    <s v="'18000     "/>
    <s v="BOURGES"/>
  </r>
  <r>
    <x v="1"/>
    <x v="201"/>
    <n v="202606"/>
    <n v="51"/>
    <n v="1085442"/>
    <s v="'03814314  "/>
    <s v="'03814314  "/>
    <s v="ENV"/>
    <s v="'                "/>
    <n v="20260612"/>
    <s v="E20260612292181"/>
    <s v="J18"/>
    <n v="4.01"/>
    <s v="          "/>
    <n v="5.19"/>
    <s v="LARUCHE                         "/>
    <s v="VOIE COMMUNALE 4                "/>
    <s v="                                "/>
    <s v="FR"/>
    <s v="'21"/>
    <s v="'21320     "/>
    <s v="CREANCEY                        "/>
    <s v="CHERBUT AURELIE                 "/>
    <s v="35, RUE DIDEROT                 "/>
    <s v="                                "/>
    <s v="FR"/>
    <s v="'42"/>
    <s v="'42300     "/>
    <s v="ROANNE"/>
  </r>
  <r>
    <x v="1"/>
    <x v="201"/>
    <n v="202606"/>
    <n v="51"/>
    <n v="1085442"/>
    <s v="'03814314  "/>
    <s v="'03814314  "/>
    <s v="COL"/>
    <s v="'4243814314753876"/>
    <n v="20260612"/>
    <s v="E20260612292181"/>
    <s v="J18"/>
    <n v="4.01"/>
    <s v="          "/>
    <n v="0"/>
    <s v="LARUCHE                         "/>
    <s v="VOIE COMMUNALE 4                "/>
    <s v="                                "/>
    <s v="FR"/>
    <s v="'21"/>
    <s v="'21320     "/>
    <s v="CREANCEY                        "/>
    <s v="CHERBUT AURELIE                 "/>
    <s v="35, RUE DIDEROT                 "/>
    <s v="                                "/>
    <s v="FR"/>
    <s v="'42"/>
    <s v="'42300     "/>
    <s v="ROANNE"/>
  </r>
  <r>
    <x v="1"/>
    <x v="201"/>
    <n v="202606"/>
    <n v="51"/>
    <n v="1085442"/>
    <s v="'03814314  "/>
    <s v="'03814314  "/>
    <s v="CPC"/>
    <s v="'4243814314753876"/>
    <n v="20260612"/>
    <s v="E20260612292181"/>
    <s v="   "/>
    <n v="4.01"/>
    <s v="RS        "/>
    <n v="0"/>
    <s v="LARUCHE                         "/>
    <s v="VOIE COMMUNALE 4                "/>
    <s v="                                "/>
    <s v="FR"/>
    <s v="'21"/>
    <s v="'21320     "/>
    <s v="CREANCEY                        "/>
    <s v="CHERBUT AURELIE                 "/>
    <s v="35, RUE DIDEROT                 "/>
    <s v="                                "/>
    <s v="FR"/>
    <s v="'42"/>
    <s v="'42300     "/>
    <s v="ROANNE"/>
  </r>
  <r>
    <x v="1"/>
    <x v="202"/>
    <n v="202606"/>
    <n v="51"/>
    <n v="1085442"/>
    <s v="'03814314  "/>
    <s v="'03814314  "/>
    <s v="ENV"/>
    <s v="'                "/>
    <n v="20260612"/>
    <s v="E20260612292183"/>
    <s v="J18"/>
    <n v="18.399999999999999"/>
    <s v="          "/>
    <n v="8.83"/>
    <s v="LARUCHE                         "/>
    <s v="VOIE COMMUNALE 4                "/>
    <s v="                                "/>
    <s v="FR"/>
    <s v="'21"/>
    <s v="'21320     "/>
    <s v="CREANCEY                        "/>
    <s v="SATORIZ GRENOBLE                "/>
    <s v="9 RUE DU BEAL                   "/>
    <s v="                                "/>
    <s v="FR"/>
    <s v="'38"/>
    <s v="'38400     "/>
    <s v="SAINT-MARTIN-D'HERES"/>
  </r>
  <r>
    <x v="1"/>
    <x v="202"/>
    <n v="202606"/>
    <n v="51"/>
    <n v="1085442"/>
    <s v="'03814314  "/>
    <s v="'03814314  "/>
    <s v="COL"/>
    <s v="'3843814314753908"/>
    <n v="20260612"/>
    <s v="E20260612292183"/>
    <s v="J18"/>
    <n v="18.399999999999999"/>
    <s v="          "/>
    <n v="0"/>
    <s v="LARUCHE                         "/>
    <s v="VOIE COMMUNALE 4                "/>
    <s v="                                "/>
    <s v="FR"/>
    <s v="'21"/>
    <s v="'21320     "/>
    <s v="CREANCEY                        "/>
    <s v="SATORIZ GRENOBLE                "/>
    <s v="9 RUE DU BEAL                   "/>
    <s v="                                "/>
    <s v="FR"/>
    <s v="'38"/>
    <s v="'38400     "/>
    <s v="SAINT-MARTIN-D'HERES"/>
  </r>
  <r>
    <x v="1"/>
    <x v="202"/>
    <n v="202606"/>
    <n v="51"/>
    <n v="1085442"/>
    <s v="'03814314  "/>
    <s v="'03814314  "/>
    <s v="CPC"/>
    <s v="'3843814314753908"/>
    <n v="20260612"/>
    <s v="E20260612292183"/>
    <s v="   "/>
    <n v="18.399999999999999"/>
    <s v="RS        "/>
    <n v="0"/>
    <s v="LARUCHE                         "/>
    <s v="VOIE COMMUNALE 4                "/>
    <s v="                                "/>
    <s v="FR"/>
    <s v="'21"/>
    <s v="'21320     "/>
    <s v="CREANCEY                        "/>
    <s v="SATORIZ GRENOBLE                "/>
    <s v="9 RUE DU BEAL                   "/>
    <s v="                                "/>
    <s v="FR"/>
    <s v="'38"/>
    <s v="'38400     "/>
    <s v="SAINT-MARTIN-D'HERES"/>
  </r>
  <r>
    <x v="1"/>
    <x v="203"/>
    <n v="202606"/>
    <n v="51"/>
    <n v="1085442"/>
    <s v="'03814314  "/>
    <s v="'03814314  "/>
    <s v="ENV"/>
    <s v="'                "/>
    <n v="20260612"/>
    <s v="E20260612292184"/>
    <s v="J18"/>
    <n v="16.899999999999999"/>
    <s v="          "/>
    <n v="8.31"/>
    <s v="LARUCHE                         "/>
    <s v="VOIE COMMUNALE 4                "/>
    <s v="                                "/>
    <s v="FR"/>
    <s v="'21"/>
    <s v="'21320     "/>
    <s v="CREANCEY                        "/>
    <s v="SATORIZ MULHOUSE                "/>
    <s v="93 RUE DE GUEBWILLER            "/>
    <s v="                                "/>
    <s v="FR"/>
    <s v="'68"/>
    <s v="'68260     "/>
    <s v="KINGERSHEIM"/>
  </r>
  <r>
    <x v="1"/>
    <x v="203"/>
    <n v="202606"/>
    <n v="51"/>
    <n v="1085442"/>
    <s v="'03814314  "/>
    <s v="'03814314  "/>
    <s v="COL"/>
    <s v="'6843814314753915"/>
    <n v="20260612"/>
    <s v="E20260612292184"/>
    <s v="J18"/>
    <n v="7.3"/>
    <s v="          "/>
    <n v="0"/>
    <s v="LARUCHE                         "/>
    <s v="VOIE COMMUNALE 4                "/>
    <s v="                                "/>
    <s v="FR"/>
    <s v="'21"/>
    <s v="'21320     "/>
    <s v="CREANCEY                        "/>
    <s v="SATORIZ MULHOUSE                "/>
    <s v="93 RUE DE GUEBWILLER            "/>
    <s v="                                "/>
    <s v="FR"/>
    <s v="'68"/>
    <s v="'68260     "/>
    <s v="KINGERSHEIM"/>
  </r>
  <r>
    <x v="1"/>
    <x v="203"/>
    <n v="202606"/>
    <n v="51"/>
    <n v="1085442"/>
    <s v="'03814314  "/>
    <s v="'03814314  "/>
    <s v="CPC"/>
    <s v="'6843814314753915"/>
    <n v="20260612"/>
    <s v="E20260612292184"/>
    <s v="   "/>
    <n v="7.3"/>
    <s v="RS        "/>
    <n v="0"/>
    <s v="LARUCHE                         "/>
    <s v="VOIE COMMUNALE 4                "/>
    <s v="                                "/>
    <s v="FR"/>
    <s v="'21"/>
    <s v="'21320     "/>
    <s v="CREANCEY                        "/>
    <s v="SATORIZ MULHOUSE                "/>
    <s v="93 RUE DE GUEBWILLER            "/>
    <s v="                                "/>
    <s v="FR"/>
    <s v="'68"/>
    <s v="'68260     "/>
    <s v="KINGERSHEIM"/>
  </r>
  <r>
    <x v="1"/>
    <x v="203"/>
    <n v="202606"/>
    <n v="51"/>
    <n v="1085442"/>
    <s v="'03814314  "/>
    <s v="'03814314  "/>
    <s v="COL"/>
    <s v="'6843814314753927"/>
    <n v="20260612"/>
    <s v="E20260612292184"/>
    <s v="J18"/>
    <n v="9.6"/>
    <s v="          "/>
    <n v="0"/>
    <s v="LARUCHE                         "/>
    <s v="VOIE COMMUNALE 4                "/>
    <s v="                                "/>
    <s v="FR"/>
    <s v="'21"/>
    <s v="'21320     "/>
    <s v="CREANCEY                        "/>
    <s v="SATORIZ MULHOUSE                "/>
    <s v="93 RUE DE GUEBWILLER            "/>
    <s v="                                "/>
    <s v="FR"/>
    <s v="'68"/>
    <s v="'68260     "/>
    <s v="KINGERSHEIM"/>
  </r>
  <r>
    <x v="1"/>
    <x v="203"/>
    <n v="202606"/>
    <n v="51"/>
    <n v="1085442"/>
    <s v="'03814314  "/>
    <s v="'03814314  "/>
    <s v="CPC"/>
    <s v="'6843814314753927"/>
    <n v="20260612"/>
    <s v="E20260612292184"/>
    <s v="   "/>
    <n v="9.6"/>
    <s v="RS        "/>
    <n v="0"/>
    <s v="LARUCHE                         "/>
    <s v="VOIE COMMUNALE 4                "/>
    <s v="                                "/>
    <s v="FR"/>
    <s v="'21"/>
    <s v="'21320     "/>
    <s v="CREANCEY                        "/>
    <s v="SATORIZ MULHOUSE                "/>
    <s v="93 RUE DE GUEBWILLER            "/>
    <s v="                                "/>
    <s v="FR"/>
    <s v="'68"/>
    <s v="'68260     "/>
    <s v="KINGERSHEIM"/>
  </r>
  <r>
    <x v="1"/>
    <x v="203"/>
    <n v="202606"/>
    <n v="51"/>
    <n v="1085442"/>
    <s v="'03814314  "/>
    <s v="'03814314  "/>
    <s v="CPC"/>
    <s v="'6843814314753927"/>
    <n v="20260612"/>
    <s v="E20260612292184"/>
    <s v="   "/>
    <n v="9.6"/>
    <s v="TMC       "/>
    <n v="1"/>
    <s v="LARUCHE                         "/>
    <s v="VOIE COMMUNALE 4                "/>
    <s v="                                "/>
    <s v="FR"/>
    <s v="'21"/>
    <s v="'21320     "/>
    <s v="CREANCEY                        "/>
    <s v="SATORIZ MULHOUSE                "/>
    <s v="93 RUE DE GUEBWILLER            "/>
    <s v="                                "/>
    <s v="FR"/>
    <s v="'68"/>
    <s v="'68260     "/>
    <s v="KINGERSHEIM"/>
  </r>
  <r>
    <x v="1"/>
    <x v="204"/>
    <n v="202606"/>
    <n v="51"/>
    <n v="1085442"/>
    <s v="'03814314  "/>
    <s v="'03814314  "/>
    <s v="ENV"/>
    <s v="'                "/>
    <n v="20260612"/>
    <s v="E20260612356780"/>
    <s v="J18"/>
    <n v="37.74"/>
    <s v="          "/>
    <n v="13.77"/>
    <s v="LARUCHE                         "/>
    <s v="VOIE COMMUNALE 4                "/>
    <s v="                                "/>
    <s v="FR"/>
    <s v="'21"/>
    <s v="'21320     "/>
    <s v="CREANCEY                        "/>
    <s v="DERYCKERE AGNES                 "/>
    <s v="83 RUE DU QUESNOY               "/>
    <s v="                                "/>
    <s v="FR"/>
    <s v="'59"/>
    <s v="'59300     "/>
    <s v="VALENCIENNES"/>
  </r>
  <r>
    <x v="1"/>
    <x v="204"/>
    <n v="202606"/>
    <n v="51"/>
    <n v="1085442"/>
    <s v="'03814314  "/>
    <s v="'03814314  "/>
    <s v="COL"/>
    <s v="'5943814314753941"/>
    <n v="20260612"/>
    <s v="E20260612356780"/>
    <s v="J18"/>
    <n v="2"/>
    <s v="          "/>
    <n v="0"/>
    <s v="LARUCHE                         "/>
    <s v="VOIE COMMUNALE 4                "/>
    <s v="                                "/>
    <s v="FR"/>
    <s v="'21"/>
    <s v="'21320     "/>
    <s v="CREANCEY                        "/>
    <s v="DERYCKERE AGNES                 "/>
    <s v="83 RUE DU QUESNOY               "/>
    <s v="                                "/>
    <s v="FR"/>
    <s v="'59"/>
    <s v="'59300     "/>
    <s v="VALENCIENNES"/>
  </r>
  <r>
    <x v="1"/>
    <x v="204"/>
    <n v="202606"/>
    <n v="51"/>
    <n v="1085442"/>
    <s v="'03814314  "/>
    <s v="'03814314  "/>
    <s v="CPC"/>
    <s v="'5943814314753941"/>
    <n v="20260612"/>
    <s v="E20260612356780"/>
    <s v="   "/>
    <n v="2"/>
    <s v="RS        "/>
    <n v="0"/>
    <s v="LARUCHE                         "/>
    <s v="VOIE COMMUNALE 4                "/>
    <s v="                                "/>
    <s v="FR"/>
    <s v="'21"/>
    <s v="'21320     "/>
    <s v="CREANCEY                        "/>
    <s v="DERYCKERE AGNES                 "/>
    <s v="83 RUE DU QUESNOY               "/>
    <s v="                                "/>
    <s v="FR"/>
    <s v="'59"/>
    <s v="'59300     "/>
    <s v="VALENCIENNES"/>
  </r>
  <r>
    <x v="1"/>
    <x v="204"/>
    <n v="202606"/>
    <n v="51"/>
    <n v="1085442"/>
    <s v="'03814314  "/>
    <s v="'03814314  "/>
    <s v="COL"/>
    <s v="'5943814314753958"/>
    <n v="20260612"/>
    <s v="E20260612356780"/>
    <s v="J18"/>
    <n v="17.7"/>
    <s v="          "/>
    <n v="0"/>
    <s v="LARUCHE                         "/>
    <s v="VOIE COMMUNALE 4                "/>
    <s v="                                "/>
    <s v="FR"/>
    <s v="'21"/>
    <s v="'21320     "/>
    <s v="CREANCEY                        "/>
    <s v="DERYCKERE AGNES                 "/>
    <s v="83 RUE DU QUESNOY               "/>
    <s v="                                "/>
    <s v="FR"/>
    <s v="'59"/>
    <s v="'59300     "/>
    <s v="VALENCIENNES"/>
  </r>
  <r>
    <x v="1"/>
    <x v="204"/>
    <n v="202606"/>
    <n v="51"/>
    <n v="1085442"/>
    <s v="'03814314  "/>
    <s v="'03814314  "/>
    <s v="CPC"/>
    <s v="'5943814314753958"/>
    <n v="20260612"/>
    <s v="E20260612356780"/>
    <s v="   "/>
    <n v="17.7"/>
    <s v="RS        "/>
    <n v="0"/>
    <s v="LARUCHE                         "/>
    <s v="VOIE COMMUNALE 4                "/>
    <s v="                                "/>
    <s v="FR"/>
    <s v="'21"/>
    <s v="'21320     "/>
    <s v="CREANCEY                        "/>
    <s v="DERYCKERE AGNES                 "/>
    <s v="83 RUE DU QUESNOY               "/>
    <s v="                                "/>
    <s v="FR"/>
    <s v="'59"/>
    <s v="'59300     "/>
    <s v="VALENCIENNES"/>
  </r>
  <r>
    <x v="1"/>
    <x v="204"/>
    <n v="202606"/>
    <n v="51"/>
    <n v="1085442"/>
    <s v="'03814314  "/>
    <s v="'03814314  "/>
    <s v="CPC"/>
    <s v="'5943814314753958"/>
    <n v="20260612"/>
    <s v="E20260612356780"/>
    <s v="   "/>
    <n v="17.7"/>
    <s v="TMC       "/>
    <n v="1"/>
    <s v="LARUCHE                         "/>
    <s v="VOIE COMMUNALE 4                "/>
    <s v="                                "/>
    <s v="FR"/>
    <s v="'21"/>
    <s v="'21320     "/>
    <s v="CREANCEY                        "/>
    <s v="DERYCKERE AGNES                 "/>
    <s v="83 RUE DU QUESNOY               "/>
    <s v="                                "/>
    <s v="FR"/>
    <s v="'59"/>
    <s v="'59300     "/>
    <s v="VALENCIENNES"/>
  </r>
  <r>
    <x v="1"/>
    <x v="204"/>
    <n v="202606"/>
    <n v="51"/>
    <n v="1085442"/>
    <s v="'03814314  "/>
    <s v="'03814314  "/>
    <s v="COL"/>
    <s v="'5943814314753964"/>
    <n v="20260612"/>
    <s v="E20260612356780"/>
    <s v="J18"/>
    <n v="18.04"/>
    <s v="          "/>
    <n v="0"/>
    <s v="LARUCHE                         "/>
    <s v="VOIE COMMUNALE 4                "/>
    <s v="                                "/>
    <s v="FR"/>
    <s v="'21"/>
    <s v="'21320     "/>
    <s v="CREANCEY                        "/>
    <s v="DERYCKERE AGNES                 "/>
    <s v="83 RUE DU QUESNOY               "/>
    <s v="                                "/>
    <s v="FR"/>
    <s v="'59"/>
    <s v="'59300     "/>
    <s v="VALENCIENNES"/>
  </r>
  <r>
    <x v="1"/>
    <x v="204"/>
    <n v="202606"/>
    <n v="51"/>
    <n v="1085442"/>
    <s v="'03814314  "/>
    <s v="'03814314  "/>
    <s v="CPC"/>
    <s v="'5943814314753964"/>
    <n v="20260612"/>
    <s v="E20260612356780"/>
    <s v="   "/>
    <n v="18.04"/>
    <s v="RS        "/>
    <n v="0"/>
    <s v="LARUCHE                         "/>
    <s v="VOIE COMMUNALE 4                "/>
    <s v="                                "/>
    <s v="FR"/>
    <s v="'21"/>
    <s v="'21320     "/>
    <s v="CREANCEY                        "/>
    <s v="DERYCKERE AGNES                 "/>
    <s v="83 RUE DU QUESNOY               "/>
    <s v="                                "/>
    <s v="FR"/>
    <s v="'59"/>
    <s v="'59300     "/>
    <s v="VALENCIENNES"/>
  </r>
  <r>
    <x v="1"/>
    <x v="204"/>
    <n v="202606"/>
    <n v="51"/>
    <n v="1085442"/>
    <s v="'03814314  "/>
    <s v="'03814314  "/>
    <s v="CPC"/>
    <s v="'5943814314753964"/>
    <n v="20260612"/>
    <s v="E20260612356780"/>
    <s v="   "/>
    <n v="18.04"/>
    <s v="TMC       "/>
    <n v="1"/>
    <s v="LARUCHE                         "/>
    <s v="VOIE COMMUNALE 4                "/>
    <s v="                                "/>
    <s v="FR"/>
    <s v="'21"/>
    <s v="'21320     "/>
    <s v="CREANCEY                        "/>
    <s v="DERYCKERE AGNES                 "/>
    <s v="83 RUE DU QUESNOY               "/>
    <s v="                                "/>
    <s v="FR"/>
    <s v="'59"/>
    <s v="'59300     "/>
    <s v="VALENCIENNES"/>
  </r>
  <r>
    <x v="1"/>
    <x v="205"/>
    <n v="202606"/>
    <n v="51"/>
    <n v="1085442"/>
    <s v="'03814314  "/>
    <s v="'03814314  "/>
    <s v="ENV"/>
    <s v="'                "/>
    <n v="20260612"/>
    <s v="E20260612365665"/>
    <s v="J18"/>
    <n v="4.0999999999999996"/>
    <s v="          "/>
    <n v="5.19"/>
    <s v="LARUCHE                         "/>
    <s v="VOIE COMMUNALE 4                "/>
    <s v="                                "/>
    <s v="FR"/>
    <s v="'21"/>
    <s v="'21320     "/>
    <s v="CREANCEY                        "/>
    <s v="LETOMBE ELODIE                  "/>
    <s v="2 RUE DE LAMBERSART             "/>
    <s v="                                "/>
    <s v="FR"/>
    <s v="'59"/>
    <s v="'59350     "/>
    <s v="SAINT-ANDRE-LEZ-LILLE"/>
  </r>
  <r>
    <x v="1"/>
    <x v="205"/>
    <n v="202606"/>
    <n v="51"/>
    <n v="1085442"/>
    <s v="'03814314  "/>
    <s v="'03814314  "/>
    <s v="COL"/>
    <s v="'5943814314753889"/>
    <n v="20260612"/>
    <s v="E20260612365665"/>
    <s v="J18"/>
    <n v="4.0999999999999996"/>
    <s v="          "/>
    <n v="0"/>
    <s v="LARUCHE                         "/>
    <s v="VOIE COMMUNALE 4                "/>
    <s v="                                "/>
    <s v="FR"/>
    <s v="'21"/>
    <s v="'21320     "/>
    <s v="CREANCEY                        "/>
    <s v="LETOMBE ELODIE                  "/>
    <s v="2 RUE DE LAMBERSART             "/>
    <s v="                                "/>
    <s v="FR"/>
    <s v="'59"/>
    <s v="'59350     "/>
    <s v="SAINT-ANDRE-LEZ-LILLE"/>
  </r>
  <r>
    <x v="1"/>
    <x v="205"/>
    <n v="202606"/>
    <n v="51"/>
    <n v="1085442"/>
    <s v="'03814314  "/>
    <s v="'03814314  "/>
    <s v="CPC"/>
    <s v="'5943814314753889"/>
    <n v="20260612"/>
    <s v="E20260612365665"/>
    <s v="   "/>
    <n v="4.0999999999999996"/>
    <s v="RS        "/>
    <n v="0"/>
    <s v="LARUCHE                         "/>
    <s v="VOIE COMMUNALE 4                "/>
    <s v="                                "/>
    <s v="FR"/>
    <s v="'21"/>
    <s v="'21320     "/>
    <s v="CREANCEY                        "/>
    <s v="LETOMBE ELODIE                  "/>
    <s v="2 RUE DE LAMBERSART             "/>
    <s v="                                "/>
    <s v="FR"/>
    <s v="'59"/>
    <s v="'59350     "/>
    <s v="SAINT-ANDRE-LEZ-LILLE"/>
  </r>
  <r>
    <x v="1"/>
    <x v="206"/>
    <n v="202606"/>
    <n v="51"/>
    <n v="1085442"/>
    <s v="'03814314  "/>
    <s v="'03814314  "/>
    <s v="ENV"/>
    <s v="'                "/>
    <n v="20260615"/>
    <s v="E20260615003437"/>
    <s v="J18"/>
    <n v="26.3"/>
    <s v="          "/>
    <n v="10.91"/>
    <s v="LARUCHE                         "/>
    <s v="VOIE COMMUNALE 4                "/>
    <s v="                                "/>
    <s v="FR"/>
    <s v="'21"/>
    <s v="'21320     "/>
    <s v="CREANCEY                        "/>
    <s v="BLOT GAELLE                     "/>
    <s v="5 PLACE DES JACOBINS,           "/>
    <s v="                                "/>
    <s v="FR"/>
    <s v="'29"/>
    <s v="'29600     "/>
    <s v="MORLAIX"/>
  </r>
  <r>
    <x v="1"/>
    <x v="206"/>
    <n v="202606"/>
    <n v="51"/>
    <n v="1085442"/>
    <s v="'03814314  "/>
    <s v="'03814314  "/>
    <s v="COL"/>
    <s v="'2943814314753663"/>
    <n v="20260615"/>
    <s v="E20260615003437"/>
    <s v="J18"/>
    <n v="12.5"/>
    <s v="          "/>
    <n v="0"/>
    <s v="LARUCHE                         "/>
    <s v="VOIE COMMUNALE 4                "/>
    <s v="                                "/>
    <s v="FR"/>
    <s v="'21"/>
    <s v="'21320     "/>
    <s v="CREANCEY                        "/>
    <s v="BLOT GAELLE                     "/>
    <s v="5 PLACE DES JACOBINS,           "/>
    <s v="                                "/>
    <s v="FR"/>
    <s v="'29"/>
    <s v="'29600     "/>
    <s v="MORLAIX"/>
  </r>
  <r>
    <x v="1"/>
    <x v="206"/>
    <n v="202606"/>
    <n v="51"/>
    <n v="1085442"/>
    <s v="'03814314  "/>
    <s v="'03814314  "/>
    <s v="CPC"/>
    <s v="'2943814314753663"/>
    <n v="20260615"/>
    <s v="E20260615003437"/>
    <s v="   "/>
    <n v="12.5"/>
    <s v="RS        "/>
    <n v="0"/>
    <s v="LARUCHE                         "/>
    <s v="VOIE COMMUNALE 4                "/>
    <s v="                                "/>
    <s v="FR"/>
    <s v="'21"/>
    <s v="'21320     "/>
    <s v="CREANCEY                        "/>
    <s v="BLOT GAELLE                     "/>
    <s v="5 PLACE DES JACOBINS,           "/>
    <s v="                                "/>
    <s v="FR"/>
    <s v="'29"/>
    <s v="'29600     "/>
    <s v="MORLAIX"/>
  </r>
  <r>
    <x v="1"/>
    <x v="206"/>
    <n v="202606"/>
    <n v="51"/>
    <n v="1085442"/>
    <s v="'03814314  "/>
    <s v="'03814314  "/>
    <s v="COL"/>
    <s v="'2943814314753670"/>
    <n v="20260615"/>
    <s v="E20260615003437"/>
    <s v="J18"/>
    <n v="13.8"/>
    <s v="          "/>
    <n v="0"/>
    <s v="LARUCHE                         "/>
    <s v="VOIE COMMUNALE 4                "/>
    <s v="                                "/>
    <s v="FR"/>
    <s v="'21"/>
    <s v="'21320     "/>
    <s v="CREANCEY                        "/>
    <s v="BLOT GAELLE                     "/>
    <s v="5 PLACE DES JACOBINS,           "/>
    <s v="                                "/>
    <s v="FR"/>
    <s v="'29"/>
    <s v="'29600     "/>
    <s v="MORLAIX"/>
  </r>
  <r>
    <x v="1"/>
    <x v="206"/>
    <n v="202606"/>
    <n v="51"/>
    <n v="1085442"/>
    <s v="'03814314  "/>
    <s v="'03814314  "/>
    <s v="CPC"/>
    <s v="'2943814314753670"/>
    <n v="20260615"/>
    <s v="E20260615003437"/>
    <s v="   "/>
    <n v="13.8"/>
    <s v="RS        "/>
    <n v="0"/>
    <s v="LARUCHE                         "/>
    <s v="VOIE COMMUNALE 4                "/>
    <s v="                                "/>
    <s v="FR"/>
    <s v="'21"/>
    <s v="'21320     "/>
    <s v="CREANCEY                        "/>
    <s v="BLOT GAELLE                     "/>
    <s v="5 PLACE DES JACOBINS,           "/>
    <s v="                                "/>
    <s v="FR"/>
    <s v="'29"/>
    <s v="'29600     "/>
    <s v="MORLAIX"/>
  </r>
  <r>
    <x v="1"/>
    <x v="206"/>
    <n v="202606"/>
    <n v="51"/>
    <n v="1085442"/>
    <s v="'03814314  "/>
    <s v="'03814314  "/>
    <s v="CPC"/>
    <s v="'2943814314753670"/>
    <n v="20260615"/>
    <s v="E20260615003437"/>
    <s v="   "/>
    <n v="13.8"/>
    <s v="TMC       "/>
    <n v="1"/>
    <s v="LARUCHE                         "/>
    <s v="VOIE COMMUNALE 4                "/>
    <s v="                                "/>
    <s v="FR"/>
    <s v="'21"/>
    <s v="'21320     "/>
    <s v="CREANCEY                        "/>
    <s v="BLOT GAELLE                     "/>
    <s v="5 PLACE DES JACOBINS,           "/>
    <s v="                                "/>
    <s v="FR"/>
    <s v="'29"/>
    <s v="'29600     "/>
    <s v="MORLAIX"/>
  </r>
  <r>
    <x v="1"/>
    <x v="207"/>
    <n v="202606"/>
    <n v="51"/>
    <n v="1085442"/>
    <s v="'03814314  "/>
    <s v="'03814314  "/>
    <s v="ENV"/>
    <s v="'                "/>
    <n v="20260615"/>
    <s v="E20260615132194"/>
    <s v="J18"/>
    <n v="0.9"/>
    <s v="          "/>
    <n v="4.1500000000000004"/>
    <s v="LARUCHE                         "/>
    <s v="VOIE COMMUNALE 4                "/>
    <s v="                                "/>
    <s v="FR"/>
    <s v="'21"/>
    <s v="'21320     "/>
    <s v="CREANCEY                        "/>
    <s v="ALLET DAVID                     "/>
    <s v="5 RUE  HENRI DOSSO, MARIGNE     "/>
    <s v="                                "/>
    <s v="FR"/>
    <s v="'49"/>
    <s v="'49330     "/>
    <s v="LES HAUTS-D'ANJOU"/>
  </r>
  <r>
    <x v="1"/>
    <x v="207"/>
    <n v="202606"/>
    <n v="51"/>
    <n v="1085442"/>
    <s v="'03814314  "/>
    <s v="'03814314  "/>
    <s v="COL"/>
    <s v="'4943814314753981"/>
    <n v="20260615"/>
    <s v="E20260615132194"/>
    <s v="J18"/>
    <n v="0.9"/>
    <s v="          "/>
    <n v="0"/>
    <s v="LARUCHE                         "/>
    <s v="VOIE COMMUNALE 4                "/>
    <s v="                                "/>
    <s v="FR"/>
    <s v="'21"/>
    <s v="'21320     "/>
    <s v="CREANCEY                        "/>
    <s v="ALLET DAVID                     "/>
    <s v="5 RUE  HENRI DOSSO, MARIGNE     "/>
    <s v="                                "/>
    <s v="FR"/>
    <s v="'49"/>
    <s v="'49330     "/>
    <s v="LES HAUTS-D'ANJOU"/>
  </r>
  <r>
    <x v="1"/>
    <x v="207"/>
    <n v="202606"/>
    <n v="51"/>
    <n v="1085442"/>
    <s v="'03814314  "/>
    <s v="'03814314  "/>
    <s v="CPC"/>
    <s v="'4943814314753981"/>
    <n v="20260615"/>
    <s v="E20260615132194"/>
    <s v="   "/>
    <n v="0.9"/>
    <s v="RS        "/>
    <n v="0"/>
    <s v="LARUCHE                         "/>
    <s v="VOIE COMMUNALE 4                "/>
    <s v="                                "/>
    <s v="FR"/>
    <s v="'21"/>
    <s v="'21320     "/>
    <s v="CREANCEY                        "/>
    <s v="ALLET DAVID                     "/>
    <s v="5 RUE  HENRI DOSSO, MARIGNE     "/>
    <s v="                                "/>
    <s v="FR"/>
    <s v="'49"/>
    <s v="'49330     "/>
    <s v="LES HAUTS-D'ANJOU"/>
  </r>
  <r>
    <x v="1"/>
    <x v="208"/>
    <n v="202606"/>
    <n v="51"/>
    <n v="1085442"/>
    <s v="'03814314  "/>
    <s v="'03814314  "/>
    <s v="ENV"/>
    <s v="'                "/>
    <n v="20260615"/>
    <s v="E20260615132195"/>
    <s v="J18"/>
    <n v="6.3"/>
    <s v="          "/>
    <n v="5.71"/>
    <s v="LARUCHE                         "/>
    <s v="VOIE COMMUNALE 4                "/>
    <s v="                                "/>
    <s v="FR"/>
    <s v="'21"/>
    <s v="'21320     "/>
    <s v="CREANCEY                        "/>
    <s v="AMALRIC ANNE-GABRIELLE          "/>
    <s v="43 RUE DE LA CHARITE            "/>
    <s v="                                "/>
    <s v="FR"/>
    <s v="'69"/>
    <s v="'69002     "/>
    <s v="LYON"/>
  </r>
  <r>
    <x v="1"/>
    <x v="208"/>
    <n v="202606"/>
    <n v="51"/>
    <n v="1085442"/>
    <s v="'03814314  "/>
    <s v="'03814314  "/>
    <s v="COL"/>
    <s v="'6943814314754014"/>
    <n v="20260615"/>
    <s v="E20260615132195"/>
    <s v="J18"/>
    <n v="6.3"/>
    <s v="          "/>
    <n v="0"/>
    <s v="LARUCHE                         "/>
    <s v="VOIE COMMUNALE 4                "/>
    <s v="                                "/>
    <s v="FR"/>
    <s v="'21"/>
    <s v="'21320     "/>
    <s v="CREANCEY                        "/>
    <s v="AMALRIC ANNE-GABRIELLE          "/>
    <s v="43 RUE DE LA CHARITE            "/>
    <s v="                                "/>
    <s v="FR"/>
    <s v="'69"/>
    <s v="'69002     "/>
    <s v="LYON"/>
  </r>
  <r>
    <x v="1"/>
    <x v="208"/>
    <n v="202606"/>
    <n v="51"/>
    <n v="1085442"/>
    <s v="'03814314  "/>
    <s v="'03814314  "/>
    <s v="CPC"/>
    <s v="'6943814314754014"/>
    <n v="20260615"/>
    <s v="E20260615132195"/>
    <s v="   "/>
    <n v="6.3"/>
    <s v="RS        "/>
    <n v="0"/>
    <s v="LARUCHE                         "/>
    <s v="VOIE COMMUNALE 4                "/>
    <s v="                                "/>
    <s v="FR"/>
    <s v="'21"/>
    <s v="'21320     "/>
    <s v="CREANCEY                        "/>
    <s v="AMALRIC ANNE-GABRIELLE          "/>
    <s v="43 RUE DE LA CHARITE            "/>
    <s v="                                "/>
    <s v="FR"/>
    <s v="'69"/>
    <s v="'69002     "/>
    <s v="LYON"/>
  </r>
  <r>
    <x v="1"/>
    <x v="209"/>
    <n v="202606"/>
    <n v="51"/>
    <n v="1085442"/>
    <s v="'03814314  "/>
    <s v="'03814314  "/>
    <s v="ENV"/>
    <s v="'                "/>
    <n v="20260615"/>
    <s v="E20260615132197"/>
    <s v="J18"/>
    <n v="3.6"/>
    <s v="          "/>
    <n v="4.93"/>
    <s v="LARUCHE                         "/>
    <s v="VOIE COMMUNALE 4                "/>
    <s v="                                "/>
    <s v="FR"/>
    <s v="'21"/>
    <s v="'21320     "/>
    <s v="CREANCEY                        "/>
    <s v="BELHARET ELISABETH              "/>
    <s v="21 RUE BARATTE CHOLET           "/>
    <s v="                                "/>
    <s v="FR"/>
    <s v="'94"/>
    <s v="'94100     "/>
    <s v="SAINT-MAUR-DES-FOSSES"/>
  </r>
  <r>
    <x v="1"/>
    <x v="209"/>
    <n v="202606"/>
    <n v="51"/>
    <n v="1085442"/>
    <s v="'03814314  "/>
    <s v="'03814314  "/>
    <s v="COL"/>
    <s v="'9443814314754050"/>
    <n v="20260615"/>
    <s v="E20260615132197"/>
    <s v="J18"/>
    <n v="3.6"/>
    <s v="          "/>
    <n v="0"/>
    <s v="LARUCHE                         "/>
    <s v="VOIE COMMUNALE 4                "/>
    <s v="                                "/>
    <s v="FR"/>
    <s v="'21"/>
    <s v="'21320     "/>
    <s v="CREANCEY                        "/>
    <s v="BELHARET ELISABETH              "/>
    <s v="21 RUE BARATTE CHOLET           "/>
    <s v="                                "/>
    <s v="FR"/>
    <s v="'94"/>
    <s v="'94100     "/>
    <s v="SAINT-MAUR-DES-FOSSES"/>
  </r>
  <r>
    <x v="1"/>
    <x v="209"/>
    <n v="202606"/>
    <n v="51"/>
    <n v="1085442"/>
    <s v="'03814314  "/>
    <s v="'03814314  "/>
    <s v="CPC"/>
    <s v="'9443814314754050"/>
    <n v="20260615"/>
    <s v="E20260615132197"/>
    <s v="   "/>
    <n v="3.6"/>
    <s v="RS        "/>
    <n v="0"/>
    <s v="LARUCHE                         "/>
    <s v="VOIE COMMUNALE 4                "/>
    <s v="                                "/>
    <s v="FR"/>
    <s v="'21"/>
    <s v="'21320     "/>
    <s v="CREANCEY                        "/>
    <s v="BELHARET ELISABETH              "/>
    <s v="21 RUE BARATTE CHOLET           "/>
    <s v="                                "/>
    <s v="FR"/>
    <s v="'94"/>
    <s v="'94100     "/>
    <s v="SAINT-MAUR-DES-FOSSES"/>
  </r>
  <r>
    <x v="1"/>
    <x v="210"/>
    <n v="202606"/>
    <n v="51"/>
    <n v="1085442"/>
    <s v="'03814314  "/>
    <s v="'03814314  "/>
    <s v="ENV"/>
    <s v="'                "/>
    <n v="20260615"/>
    <s v="E20260615132198"/>
    <s v="J18"/>
    <n v="2.9"/>
    <s v="          "/>
    <n v="4.67"/>
    <s v="LARUCHE                         "/>
    <s v="VOIE COMMUNALE 4                "/>
    <s v="                                "/>
    <s v="FR"/>
    <s v="'21"/>
    <s v="'21320     "/>
    <s v="CREANCEY                        "/>
    <s v="BELIN MARGAUX                   "/>
    <s v="12 RUE HIPPOLYTE LE BAS         "/>
    <s v="                                "/>
    <s v="FR"/>
    <s v="'29"/>
    <s v="'29140     "/>
    <s v="ROSPORDEN"/>
  </r>
  <r>
    <x v="1"/>
    <x v="210"/>
    <n v="202606"/>
    <n v="51"/>
    <n v="1085442"/>
    <s v="'03814314  "/>
    <s v="'03814314  "/>
    <s v="COL"/>
    <s v="'2943814314754006"/>
    <n v="20260615"/>
    <s v="E20260615132198"/>
    <s v="J18"/>
    <n v="2.9"/>
    <s v="          "/>
    <n v="0"/>
    <s v="LARUCHE                         "/>
    <s v="VOIE COMMUNALE 4                "/>
    <s v="                                "/>
    <s v="FR"/>
    <s v="'21"/>
    <s v="'21320     "/>
    <s v="CREANCEY                        "/>
    <s v="BELIN MARGAUX                   "/>
    <s v="12 RUE HIPPOLYTE LE BAS         "/>
    <s v="                                "/>
    <s v="FR"/>
    <s v="'29"/>
    <s v="'29140     "/>
    <s v="ROSPORDEN"/>
  </r>
  <r>
    <x v="1"/>
    <x v="210"/>
    <n v="202606"/>
    <n v="51"/>
    <n v="1085442"/>
    <s v="'03814314  "/>
    <s v="'03814314  "/>
    <s v="CPC"/>
    <s v="'2943814314754006"/>
    <n v="20260615"/>
    <s v="E20260615132198"/>
    <s v="   "/>
    <n v="2.9"/>
    <s v="RS        "/>
    <n v="0"/>
    <s v="LARUCHE                         "/>
    <s v="VOIE COMMUNALE 4                "/>
    <s v="                                "/>
    <s v="FR"/>
    <s v="'21"/>
    <s v="'21320     "/>
    <s v="CREANCEY                        "/>
    <s v="BELIN MARGAUX                   "/>
    <s v="12 RUE HIPPOLYTE LE BAS         "/>
    <s v="                                "/>
    <s v="FR"/>
    <s v="'29"/>
    <s v="'29140     "/>
    <s v="ROSPORDEN"/>
  </r>
  <r>
    <x v="1"/>
    <x v="211"/>
    <n v="202606"/>
    <n v="51"/>
    <n v="1085442"/>
    <s v="'03814314  "/>
    <s v="'03814314  "/>
    <s v="ENV"/>
    <s v="'                "/>
    <n v="20260615"/>
    <s v="E20260615132199"/>
    <s v="J18"/>
    <n v="0.5"/>
    <s v="          "/>
    <n v="4.1500000000000004"/>
    <s v="LARUCHE                         "/>
    <s v="VOIE COMMUNALE 4                "/>
    <s v="                                "/>
    <s v="FR"/>
    <s v="'21"/>
    <s v="'21320     "/>
    <s v="CREANCEY                        "/>
    <s v="COLDEBOEUF ISABELLE             "/>
    <s v="2 CHEMIN DU BOIS DU COURADEAU, ,"/>
    <s v="COURADEAU                       "/>
    <s v="FR"/>
    <s v="'16"/>
    <s v="'16330     "/>
    <e v="#NAME?"/>
  </r>
  <r>
    <x v="1"/>
    <x v="211"/>
    <n v="202606"/>
    <n v="51"/>
    <n v="1085442"/>
    <s v="'03814314  "/>
    <s v="'03814314  "/>
    <s v="COL"/>
    <s v="'1643814314754067"/>
    <n v="20260615"/>
    <s v="E20260615132199"/>
    <s v="J18"/>
    <n v="0.5"/>
    <s v="          "/>
    <n v="0"/>
    <s v="LARUCHE                         "/>
    <s v="VOIE COMMUNALE 4                "/>
    <s v="                                "/>
    <s v="FR"/>
    <s v="'21"/>
    <s v="'21320     "/>
    <s v="CREANCEY                        "/>
    <s v="COLDEBOEUF ISABELLE             "/>
    <s v="2 CHEMIN DU BOIS DU COURADEAU, ,"/>
    <s v="COURADEAU                       "/>
    <s v="FR"/>
    <s v="'16"/>
    <s v="'16330     "/>
    <e v="#NAME?"/>
  </r>
  <r>
    <x v="1"/>
    <x v="211"/>
    <n v="202606"/>
    <n v="51"/>
    <n v="1085442"/>
    <s v="'03814314  "/>
    <s v="'03814314  "/>
    <s v="CPC"/>
    <s v="'1643814314754067"/>
    <n v="20260615"/>
    <s v="E20260615132199"/>
    <s v="   "/>
    <n v="0.5"/>
    <s v="RS        "/>
    <n v="0"/>
    <s v="LARUCHE                         "/>
    <s v="VOIE COMMUNALE 4                "/>
    <s v="                                "/>
    <s v="FR"/>
    <s v="'21"/>
    <s v="'21320     "/>
    <s v="CREANCEY                        "/>
    <s v="COLDEBOEUF ISABELLE             "/>
    <s v="2 CHEMIN DU BOIS DU COURADEAU, ,"/>
    <s v="COURADEAU                       "/>
    <s v="FR"/>
    <s v="'16"/>
    <s v="'16330     "/>
    <e v="#NAME?"/>
  </r>
  <r>
    <x v="1"/>
    <x v="212"/>
    <n v="202606"/>
    <n v="51"/>
    <n v="1085442"/>
    <s v="'03814314  "/>
    <s v="'03814314  "/>
    <s v="ENV"/>
    <s v="'                "/>
    <n v="20260615"/>
    <s v="E20260615132200"/>
    <s v="J18"/>
    <n v="3.6"/>
    <s v="          "/>
    <n v="4.93"/>
    <s v="LARUCHE                         "/>
    <s v="VOIE COMMUNALE 4                "/>
    <s v="                                "/>
    <s v="FR"/>
    <s v="'21"/>
    <s v="'21320     "/>
    <s v="CREANCEY                        "/>
    <s v="EL SHALAKANI SARAH              "/>
    <s v="107 RUE SAINT-LAZARE            "/>
    <s v="                                "/>
    <s v="FR"/>
    <s v="'75"/>
    <s v="'75009     "/>
    <s v="PARIS"/>
  </r>
  <r>
    <x v="1"/>
    <x v="212"/>
    <n v="202606"/>
    <n v="51"/>
    <n v="1085442"/>
    <s v="'03814314  "/>
    <s v="'03814314  "/>
    <s v="COL"/>
    <s v="'7543814314754125"/>
    <n v="20260615"/>
    <s v="E20260615132200"/>
    <s v="J18"/>
    <n v="3.6"/>
    <s v="          "/>
    <n v="0"/>
    <s v="LARUCHE                         "/>
    <s v="VOIE COMMUNALE 4                "/>
    <s v="                                "/>
    <s v="FR"/>
    <s v="'21"/>
    <s v="'21320     "/>
    <s v="CREANCEY                        "/>
    <s v="EL SHALAKANI SARAH              "/>
    <s v="107 RUE SAINT-LAZARE            "/>
    <s v="                                "/>
    <s v="FR"/>
    <s v="'75"/>
    <s v="'75009     "/>
    <s v="PARIS"/>
  </r>
  <r>
    <x v="1"/>
    <x v="212"/>
    <n v="202606"/>
    <n v="51"/>
    <n v="1085442"/>
    <s v="'03814314  "/>
    <s v="'03814314  "/>
    <s v="CPC"/>
    <s v="'7543814314754125"/>
    <n v="20260615"/>
    <s v="E20260615132200"/>
    <s v="   "/>
    <n v="3.6"/>
    <s v="RS        "/>
    <n v="0"/>
    <s v="LARUCHE                         "/>
    <s v="VOIE COMMUNALE 4                "/>
    <s v="                                "/>
    <s v="FR"/>
    <s v="'21"/>
    <s v="'21320     "/>
    <s v="CREANCEY                        "/>
    <s v="EL SHALAKANI SARAH              "/>
    <s v="107 RUE SAINT-LAZARE            "/>
    <s v="                                "/>
    <s v="FR"/>
    <s v="'75"/>
    <s v="'75009     "/>
    <s v="PARIS"/>
  </r>
  <r>
    <x v="1"/>
    <x v="213"/>
    <n v="202606"/>
    <n v="51"/>
    <n v="1085442"/>
    <s v="'03814314  "/>
    <s v="'03814314  "/>
    <s v="ENV"/>
    <s v="'                "/>
    <n v="20260615"/>
    <s v="E20260615132201"/>
    <s v="J18"/>
    <n v="3.8"/>
    <s v="          "/>
    <n v="4.93"/>
    <s v="LARUCHE                         "/>
    <s v="VOIE COMMUNALE 4                "/>
    <s v="                                "/>
    <s v="FR"/>
    <s v="'21"/>
    <s v="'21320     "/>
    <s v="CREANCEY                        "/>
    <s v="EL SHALAKANI SARAH              "/>
    <s v="5 RUE TONY GARNIER              "/>
    <s v="                                "/>
    <s v="FR"/>
    <s v="'92"/>
    <s v="'92100     "/>
    <s v="BOULOGNE-BILLANCOURT"/>
  </r>
  <r>
    <x v="1"/>
    <x v="213"/>
    <n v="202606"/>
    <n v="51"/>
    <n v="1085442"/>
    <s v="'03814314  "/>
    <s v="'03814314  "/>
    <s v="COL"/>
    <s v="'9243814314754095"/>
    <n v="20260615"/>
    <s v="E20260615132201"/>
    <s v="J18"/>
    <n v="3.8"/>
    <s v="          "/>
    <n v="0"/>
    <s v="LARUCHE                         "/>
    <s v="VOIE COMMUNALE 4                "/>
    <s v="                                "/>
    <s v="FR"/>
    <s v="'21"/>
    <s v="'21320     "/>
    <s v="CREANCEY                        "/>
    <s v="EL SHALAKANI SARAH              "/>
    <s v="5 RUE TONY GARNIER              "/>
    <s v="                                "/>
    <s v="FR"/>
    <s v="'92"/>
    <s v="'92100     "/>
    <s v="BOULOGNE-BILLANCOURT"/>
  </r>
  <r>
    <x v="1"/>
    <x v="213"/>
    <n v="202606"/>
    <n v="51"/>
    <n v="1085442"/>
    <s v="'03814314  "/>
    <s v="'03814314  "/>
    <s v="CPC"/>
    <s v="'9243814314754095"/>
    <n v="20260615"/>
    <s v="E20260615132201"/>
    <s v="   "/>
    <n v="3.8"/>
    <s v="RS        "/>
    <n v="0"/>
    <s v="LARUCHE                         "/>
    <s v="VOIE COMMUNALE 4                "/>
    <s v="                                "/>
    <s v="FR"/>
    <s v="'21"/>
    <s v="'21320     "/>
    <s v="CREANCEY                        "/>
    <s v="EL SHALAKANI SARAH              "/>
    <s v="5 RUE TONY GARNIER              "/>
    <s v="                                "/>
    <s v="FR"/>
    <s v="'92"/>
    <s v="'92100     "/>
    <s v="BOULOGNE-BILLANCOURT"/>
  </r>
  <r>
    <x v="1"/>
    <x v="214"/>
    <n v="202606"/>
    <n v="51"/>
    <n v="1085442"/>
    <s v="'03814314  "/>
    <s v="'03814314  "/>
    <s v="ENV"/>
    <s v="'                "/>
    <n v="20260615"/>
    <s v="E20260615132203"/>
    <s v="J18"/>
    <n v="3.6"/>
    <s v="          "/>
    <n v="4.93"/>
    <s v="LARUCHE                         "/>
    <s v="VOIE COMMUNALE 4                "/>
    <s v="                                "/>
    <s v="FR"/>
    <s v="'21"/>
    <s v="'21320     "/>
    <s v="CREANCEY                        "/>
    <s v="LE NAGARD NATHALIE              "/>
    <s v="8 RUE MARC SEGUIN               "/>
    <s v="                                "/>
    <s v="FR"/>
    <s v="'22"/>
    <s v="'22950     "/>
    <s v="TREGUEUX"/>
  </r>
  <r>
    <x v="1"/>
    <x v="214"/>
    <n v="202606"/>
    <n v="51"/>
    <n v="1085442"/>
    <s v="'03814314  "/>
    <s v="'03814314  "/>
    <s v="COL"/>
    <s v="'2243814314753938"/>
    <n v="20260615"/>
    <s v="E20260615132203"/>
    <s v="J18"/>
    <n v="3.6"/>
    <s v="          "/>
    <n v="0"/>
    <s v="LARUCHE                         "/>
    <s v="VOIE COMMUNALE 4                "/>
    <s v="                                "/>
    <s v="FR"/>
    <s v="'21"/>
    <s v="'21320     "/>
    <s v="CREANCEY                        "/>
    <s v="LE NAGARD NATHALIE              "/>
    <s v="8 RUE MARC SEGUIN               "/>
    <s v="                                "/>
    <s v="FR"/>
    <s v="'22"/>
    <s v="'22950     "/>
    <s v="TREGUEUX"/>
  </r>
  <r>
    <x v="1"/>
    <x v="214"/>
    <n v="202606"/>
    <n v="51"/>
    <n v="1085442"/>
    <s v="'03814314  "/>
    <s v="'03814314  "/>
    <s v="CPC"/>
    <s v="'2243814314753938"/>
    <n v="20260615"/>
    <s v="E20260615132203"/>
    <s v="   "/>
    <n v="3.6"/>
    <s v="RS        "/>
    <n v="0"/>
    <s v="LARUCHE                         "/>
    <s v="VOIE COMMUNALE 4                "/>
    <s v="                                "/>
    <s v="FR"/>
    <s v="'21"/>
    <s v="'21320     "/>
    <s v="CREANCEY                        "/>
    <s v="LE NAGARD NATHALIE              "/>
    <s v="8 RUE MARC SEGUIN               "/>
    <s v="                                "/>
    <s v="FR"/>
    <s v="'22"/>
    <s v="'22950     "/>
    <s v="TREGUEUX"/>
  </r>
  <r>
    <x v="1"/>
    <x v="215"/>
    <n v="202606"/>
    <n v="51"/>
    <n v="1085442"/>
    <s v="'03814314  "/>
    <s v="'03814314  "/>
    <s v="ENV"/>
    <s v="'                "/>
    <n v="20260615"/>
    <s v="E20260615132204"/>
    <s v="J18"/>
    <n v="2.9"/>
    <s v="          "/>
    <n v="4.67"/>
    <s v="LARUCHE                         "/>
    <s v="VOIE COMMUNALE 4                "/>
    <s v="                                "/>
    <s v="FR"/>
    <s v="'21"/>
    <s v="'21320     "/>
    <s v="CREANCEY                        "/>
    <s v="MASIP CHARLOTTE                 "/>
    <s v="32 RUE DE L'EGLISE              "/>
    <s v="                                "/>
    <s v="FR"/>
    <s v="'22"/>
    <s v="'22500     "/>
    <s v="PAIMPOL"/>
  </r>
  <r>
    <x v="1"/>
    <x v="215"/>
    <n v="202606"/>
    <n v="51"/>
    <n v="1085442"/>
    <s v="'03814314  "/>
    <s v="'03814314  "/>
    <s v="COL"/>
    <s v="'2243814314754028"/>
    <n v="20260615"/>
    <s v="E20260615132204"/>
    <s v="J18"/>
    <n v="2.9"/>
    <s v="          "/>
    <n v="0"/>
    <s v="LARUCHE                         "/>
    <s v="VOIE COMMUNALE 4                "/>
    <s v="                                "/>
    <s v="FR"/>
    <s v="'21"/>
    <s v="'21320     "/>
    <s v="CREANCEY                        "/>
    <s v="MASIP CHARLOTTE                 "/>
    <s v="32 RUE DE L'EGLISE              "/>
    <s v="                                "/>
    <s v="FR"/>
    <s v="'22"/>
    <s v="'22500     "/>
    <s v="PAIMPOL"/>
  </r>
  <r>
    <x v="1"/>
    <x v="215"/>
    <n v="202606"/>
    <n v="51"/>
    <n v="1085442"/>
    <s v="'03814314  "/>
    <s v="'03814314  "/>
    <s v="CPC"/>
    <s v="'2243814314754028"/>
    <n v="20260615"/>
    <s v="E20260615132204"/>
    <s v="   "/>
    <n v="2.9"/>
    <s v="RS        "/>
    <n v="0"/>
    <s v="LARUCHE                         "/>
    <s v="VOIE COMMUNALE 4                "/>
    <s v="                                "/>
    <s v="FR"/>
    <s v="'21"/>
    <s v="'21320     "/>
    <s v="CREANCEY                        "/>
    <s v="MASIP CHARLOTTE                 "/>
    <s v="32 RUE DE L'EGLISE              "/>
    <s v="                                "/>
    <s v="FR"/>
    <s v="'22"/>
    <s v="'22500     "/>
    <s v="PAIMPOL"/>
  </r>
  <r>
    <x v="1"/>
    <x v="216"/>
    <n v="202606"/>
    <n v="51"/>
    <n v="1085442"/>
    <s v="'03814314  "/>
    <s v="'03814314  "/>
    <s v="ENV"/>
    <s v="'                "/>
    <n v="20260615"/>
    <s v="E20260615132205"/>
    <s v="J18"/>
    <n v="2.9"/>
    <s v="          "/>
    <n v="4.67"/>
    <s v="LARUCHE                         "/>
    <s v="VOIE COMMUNALE 4                "/>
    <s v="                                "/>
    <s v="FR"/>
    <s v="'21"/>
    <s v="'21320     "/>
    <s v="CREANCEY                        "/>
    <s v="MECHAIN LUDIVINE                "/>
    <s v="7 RUE DE LA VILLETTE            "/>
    <s v="                                "/>
    <s v="FR"/>
    <s v="'75"/>
    <s v="'75019     "/>
    <s v="PARIS"/>
  </r>
  <r>
    <x v="1"/>
    <x v="216"/>
    <n v="202606"/>
    <n v="51"/>
    <n v="1085442"/>
    <s v="'03814314  "/>
    <s v="'03814314  "/>
    <s v="COL"/>
    <s v="'7543814314754119"/>
    <n v="20260615"/>
    <s v="E20260615132205"/>
    <s v="J18"/>
    <n v="2.9"/>
    <s v="          "/>
    <n v="0"/>
    <s v="LARUCHE                         "/>
    <s v="VOIE COMMUNALE 4                "/>
    <s v="                                "/>
    <s v="FR"/>
    <s v="'21"/>
    <s v="'21320     "/>
    <s v="CREANCEY                        "/>
    <s v="MECHAIN LUDIVINE                "/>
    <s v="7 RUE DE LA VILLETTE            "/>
    <s v="                                "/>
    <s v="FR"/>
    <s v="'75"/>
    <s v="'75019     "/>
    <s v="PARIS"/>
  </r>
  <r>
    <x v="1"/>
    <x v="216"/>
    <n v="202606"/>
    <n v="51"/>
    <n v="1085442"/>
    <s v="'03814314  "/>
    <s v="'03814314  "/>
    <s v="CPC"/>
    <s v="'7543814314754119"/>
    <n v="20260615"/>
    <s v="E20260615132205"/>
    <s v="   "/>
    <n v="2.9"/>
    <s v="RS        "/>
    <n v="0"/>
    <s v="LARUCHE                         "/>
    <s v="VOIE COMMUNALE 4                "/>
    <s v="                                "/>
    <s v="FR"/>
    <s v="'21"/>
    <s v="'21320     "/>
    <s v="CREANCEY                        "/>
    <s v="MECHAIN LUDIVINE                "/>
    <s v="7 RUE DE LA VILLETTE            "/>
    <s v="                                "/>
    <s v="FR"/>
    <s v="'75"/>
    <s v="'75019     "/>
    <s v="PARIS"/>
  </r>
  <r>
    <x v="1"/>
    <x v="217"/>
    <n v="202606"/>
    <n v="51"/>
    <n v="1085442"/>
    <s v="'03814314  "/>
    <s v="'03814314  "/>
    <s v="ENV"/>
    <s v="'                "/>
    <n v="20260615"/>
    <s v="E20260615132206"/>
    <s v="J18"/>
    <n v="17.37"/>
    <s v="          "/>
    <n v="8.57"/>
    <s v="LARUCHE                         "/>
    <s v="VOIE COMMUNALE 4                "/>
    <s v="                                "/>
    <s v="FR"/>
    <s v="'21"/>
    <s v="'21320     "/>
    <s v="CREANCEY                        "/>
    <s v="NOUMEA FABRIQUE DE STYLES       "/>
    <s v="4118/4118 BLD DE L'EUROPE       "/>
    <s v="BP 99                           "/>
    <s v="FR"/>
    <s v="'59"/>
    <s v="'59279     "/>
    <s v="CRAYWICK"/>
  </r>
  <r>
    <x v="1"/>
    <x v="217"/>
    <n v="202606"/>
    <n v="51"/>
    <n v="1085442"/>
    <s v="'03814314  "/>
    <s v="'03814314  "/>
    <s v="COL"/>
    <s v="'5943814314753993"/>
    <n v="20260615"/>
    <s v="E20260615132206"/>
    <s v="J18"/>
    <n v="17.37"/>
    <s v="          "/>
    <n v="0"/>
    <s v="LARUCHE                         "/>
    <s v="VOIE COMMUNALE 4                "/>
    <s v="                                "/>
    <s v="FR"/>
    <s v="'21"/>
    <s v="'21320     "/>
    <s v="CREANCEY                        "/>
    <s v="NOUMEA FABRIQUE DE STYLES       "/>
    <s v="4118/4118 BLD DE L'EUROPE       "/>
    <s v="BP 99                           "/>
    <s v="FR"/>
    <s v="'59"/>
    <s v="'59279     "/>
    <s v="CRAYWICK"/>
  </r>
  <r>
    <x v="1"/>
    <x v="217"/>
    <n v="202606"/>
    <n v="51"/>
    <n v="1085442"/>
    <s v="'03814314  "/>
    <s v="'03814314  "/>
    <s v="CPC"/>
    <s v="'5943814314753993"/>
    <n v="20260615"/>
    <s v="E20260615132206"/>
    <s v="   "/>
    <n v="17.37"/>
    <s v="RS        "/>
    <n v="0"/>
    <s v="LARUCHE                         "/>
    <s v="VOIE COMMUNALE 4                "/>
    <s v="                                "/>
    <s v="FR"/>
    <s v="'21"/>
    <s v="'21320     "/>
    <s v="CREANCEY                        "/>
    <s v="NOUMEA FABRIQUE DE STYLES       "/>
    <s v="4118/4118 BLD DE L'EUROPE       "/>
    <s v="BP 99                           "/>
    <s v="FR"/>
    <s v="'59"/>
    <s v="'59279     "/>
    <s v="CRAYWICK"/>
  </r>
  <r>
    <x v="1"/>
    <x v="218"/>
    <n v="202606"/>
    <n v="51"/>
    <n v="1085442"/>
    <s v="'03814314  "/>
    <s v="'03814314  "/>
    <s v="ENV"/>
    <s v="'                "/>
    <n v="20260615"/>
    <s v="E20260615132207"/>
    <s v="J18"/>
    <n v="4.01"/>
    <s v="          "/>
    <n v="5.19"/>
    <s v="LARUCHE                         "/>
    <s v="VOIE COMMUNALE 4                "/>
    <s v="                                "/>
    <s v="FR"/>
    <s v="'21"/>
    <s v="'21320     "/>
    <s v="CREANCEY                        "/>
    <s v="PRUNIER GAELLE                  "/>
    <s v="6 PL. DU PILORI                 "/>
    <s v="                                "/>
    <s v="FR"/>
    <s v="'44"/>
    <s v="'44000     "/>
    <s v="NANTES"/>
  </r>
  <r>
    <x v="1"/>
    <x v="218"/>
    <n v="202606"/>
    <n v="51"/>
    <n v="1085442"/>
    <s v="'03814314  "/>
    <s v="'03814314  "/>
    <s v="COL"/>
    <s v="'4443814314753864"/>
    <n v="20260615"/>
    <s v="E20260615132207"/>
    <s v="J18"/>
    <n v="4.01"/>
    <s v="          "/>
    <n v="0"/>
    <s v="LARUCHE                         "/>
    <s v="VOIE COMMUNALE 4                "/>
    <s v="                                "/>
    <s v="FR"/>
    <s v="'21"/>
    <s v="'21320     "/>
    <s v="CREANCEY                        "/>
    <s v="PRUNIER GAELLE                  "/>
    <s v="6 PL. DU PILORI                 "/>
    <s v="                                "/>
    <s v="FR"/>
    <s v="'44"/>
    <s v="'44000     "/>
    <s v="NANTES"/>
  </r>
  <r>
    <x v="1"/>
    <x v="218"/>
    <n v="202606"/>
    <n v="51"/>
    <n v="1085442"/>
    <s v="'03814314  "/>
    <s v="'03814314  "/>
    <s v="CPC"/>
    <s v="'4443814314753864"/>
    <n v="20260615"/>
    <s v="E20260615132207"/>
    <s v="   "/>
    <n v="4.01"/>
    <s v="RS        "/>
    <n v="0"/>
    <s v="LARUCHE                         "/>
    <s v="VOIE COMMUNALE 4                "/>
    <s v="                                "/>
    <s v="FR"/>
    <s v="'21"/>
    <s v="'21320     "/>
    <s v="CREANCEY                        "/>
    <s v="PRUNIER GAELLE                  "/>
    <s v="6 PL. DU PILORI                 "/>
    <s v="                                "/>
    <s v="FR"/>
    <s v="'44"/>
    <s v="'44000     "/>
    <s v="NANTES"/>
  </r>
  <r>
    <x v="1"/>
    <x v="219"/>
    <n v="202606"/>
    <n v="51"/>
    <n v="1085442"/>
    <s v="'03814314  "/>
    <s v="'03814314  "/>
    <s v="ENV"/>
    <s v="'                "/>
    <n v="20260615"/>
    <s v="E20260615132208"/>
    <s v="J18"/>
    <n v="3.6"/>
    <s v="          "/>
    <n v="4.93"/>
    <s v="LARUCHE                         "/>
    <s v="VOIE COMMUNALE 4                "/>
    <s v="                                "/>
    <s v="FR"/>
    <s v="'21"/>
    <s v="'21320     "/>
    <s v="CREANCEY                        "/>
    <s v="ROSSI MILENA                    "/>
    <s v="56 TURBIGO                      "/>
    <s v="                                "/>
    <s v="FR"/>
    <s v="'75"/>
    <s v="'75003     "/>
    <s v="PARIS"/>
  </r>
  <r>
    <x v="1"/>
    <x v="219"/>
    <n v="202606"/>
    <n v="51"/>
    <n v="1085442"/>
    <s v="'03814314  "/>
    <s v="'03814314  "/>
    <s v="COL"/>
    <s v="'7543814314754079"/>
    <n v="20260615"/>
    <s v="E20260615132208"/>
    <s v="J18"/>
    <n v="3.6"/>
    <s v="          "/>
    <n v="0"/>
    <s v="LARUCHE                         "/>
    <s v="VOIE COMMUNALE 4                "/>
    <s v="                                "/>
    <s v="FR"/>
    <s v="'21"/>
    <s v="'21320     "/>
    <s v="CREANCEY                        "/>
    <s v="ROSSI MILENA                    "/>
    <s v="56 TURBIGO                      "/>
    <s v="                                "/>
    <s v="FR"/>
    <s v="'75"/>
    <s v="'75003     "/>
    <s v="PARIS"/>
  </r>
  <r>
    <x v="1"/>
    <x v="219"/>
    <n v="202606"/>
    <n v="51"/>
    <n v="1085442"/>
    <s v="'03814314  "/>
    <s v="'03814314  "/>
    <s v="CPC"/>
    <s v="'7543814314754079"/>
    <n v="20260615"/>
    <s v="E20260615132208"/>
    <s v="   "/>
    <n v="3.6"/>
    <s v="RS        "/>
    <n v="0"/>
    <s v="LARUCHE                         "/>
    <s v="VOIE COMMUNALE 4                "/>
    <s v="                                "/>
    <s v="FR"/>
    <s v="'21"/>
    <s v="'21320     "/>
    <s v="CREANCEY                        "/>
    <s v="ROSSI MILENA                    "/>
    <s v="56 TURBIGO                      "/>
    <s v="                                "/>
    <s v="FR"/>
    <s v="'75"/>
    <s v="'75003     "/>
    <s v="PARIS"/>
  </r>
  <r>
    <x v="1"/>
    <x v="220"/>
    <n v="202606"/>
    <n v="51"/>
    <n v="1085442"/>
    <s v="'03814314  "/>
    <s v="'03814314  "/>
    <s v="ENV"/>
    <s v="'                "/>
    <n v="20260615"/>
    <s v="E20260615132210"/>
    <s v="J18"/>
    <n v="4.3"/>
    <s v="          "/>
    <n v="5.19"/>
    <s v="LARUCHE                         "/>
    <s v="VOIE COMMUNALE 4                "/>
    <s v="                                "/>
    <s v="FR"/>
    <s v="'21"/>
    <s v="'21320     "/>
    <s v="CREANCEY                        "/>
    <s v="SCHEMBRI MARIE CECILE           "/>
    <s v="129 BOULEVARD DE LA CROIX ROUSSE"/>
    <s v="                                "/>
    <s v="FR"/>
    <s v="'69"/>
    <s v="'69004     "/>
    <s v="LYON"/>
  </r>
  <r>
    <x v="1"/>
    <x v="220"/>
    <n v="202606"/>
    <n v="51"/>
    <n v="1085442"/>
    <s v="'03814314  "/>
    <s v="'03814314  "/>
    <s v="COL"/>
    <s v="'6943814314754043"/>
    <n v="20260615"/>
    <s v="E20260615132210"/>
    <s v="J18"/>
    <n v="4.3"/>
    <s v="          "/>
    <n v="0"/>
    <s v="LARUCHE                         "/>
    <s v="VOIE COMMUNALE 4                "/>
    <s v="                                "/>
    <s v="FR"/>
    <s v="'21"/>
    <s v="'21320     "/>
    <s v="CREANCEY                        "/>
    <s v="SCHEMBRI MARIE CECILE           "/>
    <s v="129 BOULEVARD DE LA CROIX ROUSSE"/>
    <s v="                                "/>
    <s v="FR"/>
    <s v="'69"/>
    <s v="'69004     "/>
    <s v="LYON"/>
  </r>
  <r>
    <x v="1"/>
    <x v="220"/>
    <n v="202606"/>
    <n v="51"/>
    <n v="1085442"/>
    <s v="'03814314  "/>
    <s v="'03814314  "/>
    <s v="CPC"/>
    <s v="'6943814314754043"/>
    <n v="20260615"/>
    <s v="E20260615132210"/>
    <s v="   "/>
    <n v="4.3"/>
    <s v="RS        "/>
    <n v="0"/>
    <s v="LARUCHE                         "/>
    <s v="VOIE COMMUNALE 4                "/>
    <s v="                                "/>
    <s v="FR"/>
    <s v="'21"/>
    <s v="'21320     "/>
    <s v="CREANCEY                        "/>
    <s v="SCHEMBRI MARIE CECILE           "/>
    <s v="129 BOULEVARD DE LA CROIX ROUSSE"/>
    <s v="                                "/>
    <s v="FR"/>
    <s v="'69"/>
    <s v="'69004     "/>
    <s v="LYON"/>
  </r>
  <r>
    <x v="1"/>
    <x v="221"/>
    <n v="202606"/>
    <n v="51"/>
    <n v="1085442"/>
    <s v="'03814314  "/>
    <s v="'03814314  "/>
    <s v="ENV"/>
    <s v="'                "/>
    <n v="20260615"/>
    <s v="E20260615132211"/>
    <s v="J18"/>
    <n v="4.7"/>
    <s v="          "/>
    <n v="5.19"/>
    <s v="LARUCHE                         "/>
    <s v="VOIE COMMUNALE 4                "/>
    <s v="                                "/>
    <s v="FR"/>
    <s v="'21"/>
    <s v="'21320     "/>
    <s v="CREANCEY                        "/>
    <s v="SMAGGHE NATHALIE                "/>
    <s v="65 RUE PASCAL                   "/>
    <s v="                                "/>
    <s v="FR"/>
    <s v="'75"/>
    <s v="'75013     "/>
    <s v="PARIS"/>
  </r>
  <r>
    <x v="1"/>
    <x v="221"/>
    <n v="202606"/>
    <n v="51"/>
    <n v="1085442"/>
    <s v="'03814314  "/>
    <s v="'03814314  "/>
    <s v="COL"/>
    <s v="'7543814314754085"/>
    <n v="20260615"/>
    <s v="E20260615132211"/>
    <s v="J18"/>
    <n v="4.7"/>
    <s v="          "/>
    <n v="0"/>
    <s v="LARUCHE                         "/>
    <s v="VOIE COMMUNALE 4                "/>
    <s v="                                "/>
    <s v="FR"/>
    <s v="'21"/>
    <s v="'21320     "/>
    <s v="CREANCEY                        "/>
    <s v="SMAGGHE NATHALIE                "/>
    <s v="65 RUE PASCAL                   "/>
    <s v="                                "/>
    <s v="FR"/>
    <s v="'75"/>
    <s v="'75013     "/>
    <s v="PARIS"/>
  </r>
  <r>
    <x v="1"/>
    <x v="221"/>
    <n v="202606"/>
    <n v="51"/>
    <n v="1085442"/>
    <s v="'03814314  "/>
    <s v="'03814314  "/>
    <s v="CPC"/>
    <s v="'7543814314754085"/>
    <n v="20260615"/>
    <s v="E20260615132211"/>
    <s v="   "/>
    <n v="4.7"/>
    <s v="RS        "/>
    <n v="0"/>
    <s v="LARUCHE                         "/>
    <s v="VOIE COMMUNALE 4                "/>
    <s v="                                "/>
    <s v="FR"/>
    <s v="'21"/>
    <s v="'21320     "/>
    <s v="CREANCEY                        "/>
    <s v="SMAGGHE NATHALIE                "/>
    <s v="65 RUE PASCAL                   "/>
    <s v="                                "/>
    <s v="FR"/>
    <s v="'75"/>
    <s v="'75013     "/>
    <s v="PARIS"/>
  </r>
  <r>
    <x v="1"/>
    <x v="222"/>
    <n v="202606"/>
    <n v="51"/>
    <n v="1085442"/>
    <s v="'03814314  "/>
    <s v="'03814314  "/>
    <s v="ENV"/>
    <s v="'                "/>
    <n v="20260615"/>
    <s v="E20260615132212"/>
    <s v="J18"/>
    <n v="0.5"/>
    <s v="          "/>
    <n v="4.1500000000000004"/>
    <s v="LARUCHE                         "/>
    <s v="VOIE COMMUNALE 4                "/>
    <s v="                                "/>
    <s v="FR"/>
    <s v="'21"/>
    <s v="'21320     "/>
    <s v="CREANCEY                        "/>
    <s v="VELTY EDWINA                    "/>
    <s v="62 ROUTE DE L'ANCIENNE FORGE    "/>
    <s v="                                "/>
    <s v="FR"/>
    <s v="'85"/>
    <s v="'85000     "/>
    <s v="LA ROCHE-SUR-YON"/>
  </r>
  <r>
    <x v="1"/>
    <x v="222"/>
    <n v="202606"/>
    <n v="51"/>
    <n v="1085442"/>
    <s v="'03814314  "/>
    <s v="'03814314  "/>
    <s v="COL"/>
    <s v="'8543814314753978"/>
    <n v="20260615"/>
    <s v="E20260615132212"/>
    <s v="J18"/>
    <n v="0.5"/>
    <s v="          "/>
    <n v="0"/>
    <s v="LARUCHE                         "/>
    <s v="VOIE COMMUNALE 4                "/>
    <s v="                                "/>
    <s v="FR"/>
    <s v="'21"/>
    <s v="'21320     "/>
    <s v="CREANCEY                        "/>
    <s v="VELTY EDWINA                    "/>
    <s v="62 ROUTE DE L'ANCIENNE FORGE    "/>
    <s v="                                "/>
    <s v="FR"/>
    <s v="'85"/>
    <s v="'85000     "/>
    <s v="LA ROCHE-SUR-YON"/>
  </r>
  <r>
    <x v="1"/>
    <x v="222"/>
    <n v="202606"/>
    <n v="51"/>
    <n v="1085442"/>
    <s v="'03814314  "/>
    <s v="'03814314  "/>
    <s v="CPC"/>
    <s v="'8543814314753978"/>
    <n v="20260615"/>
    <s v="E20260615132212"/>
    <s v="   "/>
    <n v="0.5"/>
    <s v="RS        "/>
    <n v="0"/>
    <s v="LARUCHE                         "/>
    <s v="VOIE COMMUNALE 4                "/>
    <s v="                                "/>
    <s v="FR"/>
    <s v="'21"/>
    <s v="'21320     "/>
    <s v="CREANCEY                        "/>
    <s v="VELTY EDWINA                    "/>
    <s v="62 ROUTE DE L'ANCIENNE FORGE    "/>
    <s v="                                "/>
    <s v="FR"/>
    <s v="'85"/>
    <s v="'85000     "/>
    <s v="LA ROCHE-SUR-YON"/>
  </r>
  <r>
    <x v="1"/>
    <x v="223"/>
    <n v="202606"/>
    <n v="51"/>
    <n v="1085442"/>
    <s v="'03814314  "/>
    <s v="'03814314  "/>
    <s v="ENV"/>
    <s v="'                "/>
    <n v="20260615"/>
    <s v="E20260615132213"/>
    <s v="J18"/>
    <n v="3.6"/>
    <s v="          "/>
    <n v="4.93"/>
    <s v="LARUCHE                         "/>
    <s v="VOIE COMMUNALE 4                "/>
    <s v="                                "/>
    <s v="FR"/>
    <s v="'21"/>
    <s v="'21320     "/>
    <s v="CREANCEY                        "/>
    <s v="VERLHAC PATRICIA                "/>
    <s v="14 RUE DU COLONEL FARRO         "/>
    <s v="                                "/>
    <s v="FR"/>
    <s v="'19"/>
    <s v="'19100     "/>
    <s v="BRIVE LA GAILLARDE"/>
  </r>
  <r>
    <x v="1"/>
    <x v="223"/>
    <n v="202606"/>
    <n v="51"/>
    <n v="1085442"/>
    <s v="'03814314  "/>
    <s v="'03814314  "/>
    <s v="COL"/>
    <s v="'1943814314754109"/>
    <n v="20260615"/>
    <s v="E20260615132213"/>
    <s v="J18"/>
    <n v="3.6"/>
    <s v="          "/>
    <n v="0"/>
    <s v="LARUCHE                         "/>
    <s v="VOIE COMMUNALE 4                "/>
    <s v="                                "/>
    <s v="FR"/>
    <s v="'21"/>
    <s v="'21320     "/>
    <s v="CREANCEY                        "/>
    <s v="VERLHAC PATRICIA                "/>
    <s v="14 RUE DU COLONEL FARRO         "/>
    <s v="                                "/>
    <s v="FR"/>
    <s v="'19"/>
    <s v="'19100     "/>
    <s v="BRIVE LA GAILLARDE"/>
  </r>
  <r>
    <x v="1"/>
    <x v="223"/>
    <n v="202606"/>
    <n v="51"/>
    <n v="1085442"/>
    <s v="'03814314  "/>
    <s v="'03814314  "/>
    <s v="CPC"/>
    <s v="'1943814314754109"/>
    <n v="20260615"/>
    <s v="E20260615132213"/>
    <s v="   "/>
    <n v="3.6"/>
    <s v="RS        "/>
    <n v="0"/>
    <s v="LARUCHE                         "/>
    <s v="VOIE COMMUNALE 4                "/>
    <s v="                                "/>
    <s v="FR"/>
    <s v="'21"/>
    <s v="'21320     "/>
    <s v="CREANCEY                        "/>
    <s v="VERLHAC PATRICIA                "/>
    <s v="14 RUE DU COLONEL FARRO         "/>
    <s v="                                "/>
    <s v="FR"/>
    <s v="'19"/>
    <s v="'19100     "/>
    <s v="BRIVE LA GAILLARDE"/>
  </r>
  <r>
    <x v="1"/>
    <x v="224"/>
    <n v="202606"/>
    <n v="51"/>
    <n v="1085442"/>
    <s v="'03814314  "/>
    <s v="'03814314  "/>
    <s v="ENV"/>
    <s v="'                "/>
    <n v="20260615"/>
    <s v="E20260615213669"/>
    <s v="J18"/>
    <n v="2.9"/>
    <s v="          "/>
    <n v="4.67"/>
    <s v="LARUCHE                         "/>
    <s v="VOIE COMMUNALE 4                "/>
    <s v="                                "/>
    <s v="FR"/>
    <s v="'21"/>
    <s v="'21320     "/>
    <s v="CREANCEY                        "/>
    <s v="ARCESE MARION                   "/>
    <s v="29 RUE HENRI IV                 "/>
    <s v="                                "/>
    <s v="FR"/>
    <s v="'81"/>
    <s v="'81100     "/>
    <s v="CASTRES"/>
  </r>
  <r>
    <x v="1"/>
    <x v="224"/>
    <n v="202606"/>
    <n v="51"/>
    <n v="1085442"/>
    <s v="'03814314  "/>
    <s v="'03814314  "/>
    <s v="COL"/>
    <s v="'8143814314754030"/>
    <n v="20260615"/>
    <s v="E20260615213669"/>
    <s v="J18"/>
    <n v="2.9"/>
    <s v="          "/>
    <n v="0"/>
    <s v="LARUCHE                         "/>
    <s v="VOIE COMMUNALE 4                "/>
    <s v="                                "/>
    <s v="FR"/>
    <s v="'21"/>
    <s v="'21320     "/>
    <s v="CREANCEY                        "/>
    <s v="ARCESE MARION                   "/>
    <s v="29 RUE HENRI IV                 "/>
    <s v="                                "/>
    <s v="FR"/>
    <s v="'81"/>
    <s v="'81100     "/>
    <s v="CASTRES"/>
  </r>
  <r>
    <x v="1"/>
    <x v="224"/>
    <n v="202606"/>
    <n v="51"/>
    <n v="1085442"/>
    <s v="'03814314  "/>
    <s v="'03814314  "/>
    <s v="CPC"/>
    <s v="'8143814314754030"/>
    <n v="20260615"/>
    <s v="E20260615213669"/>
    <s v="   "/>
    <n v="2.9"/>
    <s v="RS        "/>
    <n v="0"/>
    <s v="LARUCHE                         "/>
    <s v="VOIE COMMUNALE 4                "/>
    <s v="                                "/>
    <s v="FR"/>
    <s v="'21"/>
    <s v="'21320     "/>
    <s v="CREANCEY                        "/>
    <s v="ARCESE MARION                   "/>
    <s v="29 RUE HENRI IV                 "/>
    <s v="                                "/>
    <s v="FR"/>
    <s v="'81"/>
    <s v="'81100     "/>
    <s v="CASTRES"/>
  </r>
  <r>
    <x v="1"/>
    <x v="225"/>
    <n v="202606"/>
    <n v="51"/>
    <n v="1085442"/>
    <s v="'03814314  "/>
    <s v="'03814314  "/>
    <s v="ENV"/>
    <s v="'                "/>
    <n v="20260616"/>
    <s v="E20260616145577"/>
    <s v="J18"/>
    <n v="4.5999999999999996"/>
    <s v="          "/>
    <n v="5.19"/>
    <s v="LARUCHE                         "/>
    <s v="VOIE COMMUNALE 4                "/>
    <s v="                                "/>
    <s v="FR"/>
    <s v="'21"/>
    <s v="'21320     "/>
    <s v="CREANCEY                        "/>
    <s v="BICHERON JEREMY                 "/>
    <s v="18 RUE GODOT DE MAUROY          "/>
    <s v="                                "/>
    <s v="FR"/>
    <s v="'75"/>
    <s v="'75009     "/>
    <s v="PARIS"/>
  </r>
  <r>
    <x v="1"/>
    <x v="225"/>
    <n v="202606"/>
    <n v="51"/>
    <n v="1085442"/>
    <s v="'03814314  "/>
    <s v="'03814314  "/>
    <s v="COL"/>
    <s v="'7543814314754190"/>
    <n v="20260616"/>
    <s v="E20260616145577"/>
    <s v="J18"/>
    <n v="4.5999999999999996"/>
    <s v="          "/>
    <n v="0"/>
    <s v="LARUCHE                         "/>
    <s v="VOIE COMMUNALE 4                "/>
    <s v="                                "/>
    <s v="FR"/>
    <s v="'21"/>
    <s v="'21320     "/>
    <s v="CREANCEY                        "/>
    <s v="BICHERON JEREMY                 "/>
    <s v="18 RUE GODOT DE MAUROY          "/>
    <s v="                                "/>
    <s v="FR"/>
    <s v="'75"/>
    <s v="'75009     "/>
    <s v="PARIS"/>
  </r>
  <r>
    <x v="1"/>
    <x v="225"/>
    <n v="202606"/>
    <n v="51"/>
    <n v="1085442"/>
    <s v="'03814314  "/>
    <s v="'03814314  "/>
    <s v="CPC"/>
    <s v="'7543814314754190"/>
    <n v="20260616"/>
    <s v="E20260616145577"/>
    <s v="   "/>
    <n v="4.5999999999999996"/>
    <s v="RS        "/>
    <n v="0"/>
    <s v="LARUCHE                         "/>
    <s v="VOIE COMMUNALE 4                "/>
    <s v="                                "/>
    <s v="FR"/>
    <s v="'21"/>
    <s v="'21320     "/>
    <s v="CREANCEY                        "/>
    <s v="BICHERON JEREMY                 "/>
    <s v="18 RUE GODOT DE MAUROY          "/>
    <s v="                                "/>
    <s v="FR"/>
    <s v="'75"/>
    <s v="'75009     "/>
    <s v="PARIS"/>
  </r>
  <r>
    <x v="1"/>
    <x v="226"/>
    <n v="202606"/>
    <n v="51"/>
    <n v="1085442"/>
    <s v="'03814314  "/>
    <s v="'03814314  "/>
    <s v="ENV"/>
    <s v="'                "/>
    <n v="20260616"/>
    <s v="E20260616145578"/>
    <s v="J18"/>
    <n v="7.9"/>
    <s v="          "/>
    <n v="5.97"/>
    <s v="LARUCHE                         "/>
    <s v="VOIE COMMUNALE 4                "/>
    <s v="                                "/>
    <s v="FR"/>
    <s v="'21"/>
    <s v="'21320     "/>
    <s v="CREANCEY                        "/>
    <s v="DERUDA LUCAS                    "/>
    <s v="9 RUE DE LA CITADELLE           "/>
    <s v="                                "/>
    <s v="FR"/>
    <s v="'83"/>
    <s v="'83990     "/>
    <s v="SAINT-TROPEZ"/>
  </r>
  <r>
    <x v="1"/>
    <x v="226"/>
    <n v="202606"/>
    <n v="51"/>
    <n v="1085442"/>
    <s v="'03814314  "/>
    <s v="'03814314  "/>
    <s v="COL"/>
    <s v="'8343814314754201"/>
    <n v="20260616"/>
    <s v="E20260616145578"/>
    <s v="J18"/>
    <n v="7.9"/>
    <s v="          "/>
    <n v="0"/>
    <s v="LARUCHE                         "/>
    <s v="VOIE COMMUNALE 4                "/>
    <s v="                                "/>
    <s v="FR"/>
    <s v="'21"/>
    <s v="'21320     "/>
    <s v="CREANCEY                        "/>
    <s v="DERUDA LUCAS                    "/>
    <s v="9 RUE DE LA CITADELLE           "/>
    <s v="                                "/>
    <s v="FR"/>
    <s v="'83"/>
    <s v="'83990     "/>
    <s v="SAINT-TROPEZ"/>
  </r>
  <r>
    <x v="1"/>
    <x v="226"/>
    <n v="202606"/>
    <n v="51"/>
    <n v="1085442"/>
    <s v="'03814314  "/>
    <s v="'03814314  "/>
    <s v="CPC"/>
    <s v="'8343814314754201"/>
    <n v="20260616"/>
    <s v="E20260616145578"/>
    <s v="   "/>
    <n v="7.9"/>
    <s v="RS        "/>
    <n v="0"/>
    <s v="LARUCHE                         "/>
    <s v="VOIE COMMUNALE 4                "/>
    <s v="                                "/>
    <s v="FR"/>
    <s v="'21"/>
    <s v="'21320     "/>
    <s v="CREANCEY                        "/>
    <s v="DERUDA LUCAS                    "/>
    <s v="9 RUE DE LA CITADELLE           "/>
    <s v="                                "/>
    <s v="FR"/>
    <s v="'83"/>
    <s v="'83990     "/>
    <s v="SAINT-TROPEZ"/>
  </r>
  <r>
    <x v="1"/>
    <x v="227"/>
    <n v="202606"/>
    <n v="51"/>
    <n v="1085442"/>
    <s v="'03814314  "/>
    <s v="'03814314  "/>
    <s v="ENV"/>
    <s v="'                "/>
    <n v="20260616"/>
    <s v="E20260616145579"/>
    <s v="J18"/>
    <n v="0.8"/>
    <s v="          "/>
    <n v="4.1500000000000004"/>
    <s v="LARUCHE                         "/>
    <s v="VOIE COMMUNALE 4                "/>
    <s v="                                "/>
    <s v="FR"/>
    <s v="'21"/>
    <s v="'21320     "/>
    <s v="CREANCEY                        "/>
    <s v="GUERARD SYLVETTE                "/>
    <s v="3 RUE DE LA COLLINE             "/>
    <s v="                                "/>
    <s v="FR"/>
    <s v="'79"/>
    <s v="'79000     "/>
    <s v="NIORT"/>
  </r>
  <r>
    <x v="1"/>
    <x v="227"/>
    <n v="202606"/>
    <n v="51"/>
    <n v="1085442"/>
    <s v="'03814314  "/>
    <s v="'03814314  "/>
    <s v="COL"/>
    <s v="'7943814314754239"/>
    <n v="20260616"/>
    <s v="E20260616145579"/>
    <s v="J18"/>
    <n v="0.8"/>
    <s v="          "/>
    <n v="0"/>
    <s v="LARUCHE                         "/>
    <s v="VOIE COMMUNALE 4                "/>
    <s v="                                "/>
    <s v="FR"/>
    <s v="'21"/>
    <s v="'21320     "/>
    <s v="CREANCEY                        "/>
    <s v="GUERARD SYLVETTE                "/>
    <s v="3 RUE DE LA COLLINE             "/>
    <s v="                                "/>
    <s v="FR"/>
    <s v="'79"/>
    <s v="'79000     "/>
    <s v="NIORT"/>
  </r>
  <r>
    <x v="1"/>
    <x v="227"/>
    <n v="202606"/>
    <n v="51"/>
    <n v="1085442"/>
    <s v="'03814314  "/>
    <s v="'03814314  "/>
    <s v="CPC"/>
    <s v="'7943814314754239"/>
    <n v="20260616"/>
    <s v="E20260616145579"/>
    <s v="   "/>
    <n v="0.8"/>
    <s v="RS        "/>
    <n v="0"/>
    <s v="LARUCHE                         "/>
    <s v="VOIE COMMUNALE 4                "/>
    <s v="                                "/>
    <s v="FR"/>
    <s v="'21"/>
    <s v="'21320     "/>
    <s v="CREANCEY                        "/>
    <s v="GUERARD SYLVETTE                "/>
    <s v="3 RUE DE LA COLLINE             "/>
    <s v="                                "/>
    <s v="FR"/>
    <s v="'79"/>
    <s v="'79000     "/>
    <s v="NIORT"/>
  </r>
  <r>
    <x v="1"/>
    <x v="228"/>
    <n v="202606"/>
    <n v="51"/>
    <n v="1085442"/>
    <s v="'03814314  "/>
    <s v="'03814314  "/>
    <s v="ENV"/>
    <s v="'                "/>
    <n v="20260616"/>
    <s v="E20260616145580"/>
    <s v="J18"/>
    <n v="1.17"/>
    <s v="          "/>
    <n v="4.41"/>
    <s v="LARUCHE                         "/>
    <s v="VOIE COMMUNALE 4                "/>
    <s v="                                "/>
    <s v="FR"/>
    <s v="'21"/>
    <s v="'21320     "/>
    <s v="CREANCEY                        "/>
    <s v="JAMET PIERRE                    "/>
    <s v="1722 ROUTE DE CHENELETTE        "/>
    <s v="                                "/>
    <s v="FR"/>
    <s v="'69"/>
    <s v="'69430     "/>
    <s v="LES ARDILLATS"/>
  </r>
  <r>
    <x v="1"/>
    <x v="228"/>
    <n v="202606"/>
    <n v="51"/>
    <n v="1085442"/>
    <s v="'03814314  "/>
    <s v="'03814314  "/>
    <s v="COL"/>
    <s v="'6943814314754187"/>
    <n v="20260616"/>
    <s v="E20260616145580"/>
    <s v="J18"/>
    <n v="1.17"/>
    <s v="          "/>
    <n v="0"/>
    <s v="LARUCHE                         "/>
    <s v="VOIE COMMUNALE 4                "/>
    <s v="                                "/>
    <s v="FR"/>
    <s v="'21"/>
    <s v="'21320     "/>
    <s v="CREANCEY                        "/>
    <s v="JAMET PIERRE                    "/>
    <s v="1722 ROUTE DE CHENELETTE        "/>
    <s v="                                "/>
    <s v="FR"/>
    <s v="'69"/>
    <s v="'69430     "/>
    <s v="LES ARDILLATS"/>
  </r>
  <r>
    <x v="1"/>
    <x v="228"/>
    <n v="202606"/>
    <n v="51"/>
    <n v="1085442"/>
    <s v="'03814314  "/>
    <s v="'03814314  "/>
    <s v="CPC"/>
    <s v="'6943814314754187"/>
    <n v="20260616"/>
    <s v="E20260616145580"/>
    <s v="   "/>
    <n v="1.17"/>
    <s v="RS        "/>
    <n v="0"/>
    <s v="LARUCHE                         "/>
    <s v="VOIE COMMUNALE 4                "/>
    <s v="                                "/>
    <s v="FR"/>
    <s v="'21"/>
    <s v="'21320     "/>
    <s v="CREANCEY                        "/>
    <s v="JAMET PIERRE                    "/>
    <s v="1722 ROUTE DE CHENELETTE        "/>
    <s v="                                "/>
    <s v="FR"/>
    <s v="'69"/>
    <s v="'69430     "/>
    <s v="LES ARDILLATS"/>
  </r>
  <r>
    <x v="1"/>
    <x v="229"/>
    <n v="202606"/>
    <n v="51"/>
    <n v="1085442"/>
    <s v="'03814314  "/>
    <s v="'03814314  "/>
    <s v="ENV"/>
    <s v="'                "/>
    <n v="20260616"/>
    <s v="E20260616145582"/>
    <s v="J18"/>
    <n v="0.8"/>
    <s v="          "/>
    <n v="4.1500000000000004"/>
    <s v="LARUCHE                         "/>
    <s v="VOIE COMMUNALE 4                "/>
    <s v="                                "/>
    <s v="FR"/>
    <s v="'21"/>
    <s v="'21320     "/>
    <s v="CREANCEY                        "/>
    <s v="PETITJEAN MARCEL                "/>
    <s v="687 CHEMIN DES RASTINES         "/>
    <s v="VILLA COCODY                    "/>
    <s v="FR"/>
    <s v="'06"/>
    <s v="'06600     "/>
    <s v="ANTIBES"/>
  </r>
  <r>
    <x v="1"/>
    <x v="229"/>
    <n v="202606"/>
    <n v="51"/>
    <n v="1085442"/>
    <s v="'03814314  "/>
    <s v="'03814314  "/>
    <s v="COL"/>
    <s v="'0643814314754245"/>
    <n v="20260616"/>
    <s v="E20260616145582"/>
    <s v="J18"/>
    <n v="0.8"/>
    <s v="          "/>
    <n v="0"/>
    <s v="LARUCHE                         "/>
    <s v="VOIE COMMUNALE 4                "/>
    <s v="                                "/>
    <s v="FR"/>
    <s v="'21"/>
    <s v="'21320     "/>
    <s v="CREANCEY                        "/>
    <s v="PETITJEAN MARCEL                "/>
    <s v="687 CHEMIN DES RASTINES         "/>
    <s v="VILLA COCODY                    "/>
    <s v="FR"/>
    <s v="'06"/>
    <s v="'06600     "/>
    <s v="ANTIBES"/>
  </r>
  <r>
    <x v="1"/>
    <x v="229"/>
    <n v="202606"/>
    <n v="51"/>
    <n v="1085442"/>
    <s v="'03814314  "/>
    <s v="'03814314  "/>
    <s v="CPC"/>
    <s v="'0643814314754245"/>
    <n v="20260616"/>
    <s v="E20260616145582"/>
    <s v="   "/>
    <n v="0.8"/>
    <s v="RS        "/>
    <n v="0"/>
    <s v="LARUCHE                         "/>
    <s v="VOIE COMMUNALE 4                "/>
    <s v="                                "/>
    <s v="FR"/>
    <s v="'21"/>
    <s v="'21320     "/>
    <s v="CREANCEY                        "/>
    <s v="PETITJEAN MARCEL                "/>
    <s v="687 CHEMIN DES RASTINES         "/>
    <s v="VILLA COCODY                    "/>
    <s v="FR"/>
    <s v="'06"/>
    <s v="'06600     "/>
    <s v="ANTIBES"/>
  </r>
  <r>
    <x v="1"/>
    <x v="230"/>
    <n v="202606"/>
    <n v="51"/>
    <n v="1085442"/>
    <s v="'03814314  "/>
    <s v="'03814314  "/>
    <s v="ENV"/>
    <s v="'                "/>
    <n v="20260616"/>
    <s v="E20260616145583"/>
    <s v="J18"/>
    <n v="4.01"/>
    <s v="          "/>
    <n v="5.19"/>
    <s v="LARUCHE                         "/>
    <s v="VOIE COMMUNALE 4                "/>
    <s v="                                "/>
    <s v="FR"/>
    <s v="'21"/>
    <s v="'21320     "/>
    <s v="CREANCEY                        "/>
    <s v="RENOUX MARINA                   "/>
    <s v="92 RUE GRANDE                   "/>
    <s v="                                "/>
    <s v="FR"/>
    <s v="'36"/>
    <s v="'36000     "/>
    <s v="CHATEAUROUX"/>
  </r>
  <r>
    <x v="1"/>
    <x v="230"/>
    <n v="202606"/>
    <n v="51"/>
    <n v="1085442"/>
    <s v="'03814314  "/>
    <s v="'03814314  "/>
    <s v="COL"/>
    <s v="'3643814314754212"/>
    <n v="20260616"/>
    <s v="E20260616145583"/>
    <s v="J18"/>
    <n v="4.01"/>
    <s v="          "/>
    <n v="0"/>
    <s v="LARUCHE                         "/>
    <s v="VOIE COMMUNALE 4                "/>
    <s v="                                "/>
    <s v="FR"/>
    <s v="'21"/>
    <s v="'21320     "/>
    <s v="CREANCEY                        "/>
    <s v="RENOUX MARINA                   "/>
    <s v="92 RUE GRANDE                   "/>
    <s v="                                "/>
    <s v="FR"/>
    <s v="'36"/>
    <s v="'36000     "/>
    <s v="CHATEAUROUX"/>
  </r>
  <r>
    <x v="1"/>
    <x v="230"/>
    <n v="202606"/>
    <n v="51"/>
    <n v="1085442"/>
    <s v="'03814314  "/>
    <s v="'03814314  "/>
    <s v="CPC"/>
    <s v="'3643814314754212"/>
    <n v="20260616"/>
    <s v="E20260616145583"/>
    <s v="   "/>
    <n v="4.01"/>
    <s v="RS        "/>
    <n v="0"/>
    <s v="LARUCHE                         "/>
    <s v="VOIE COMMUNALE 4                "/>
    <s v="                                "/>
    <s v="FR"/>
    <s v="'21"/>
    <s v="'21320     "/>
    <s v="CREANCEY                        "/>
    <s v="RENOUX MARINA                   "/>
    <s v="92 RUE GRANDE                   "/>
    <s v="                                "/>
    <s v="FR"/>
    <s v="'36"/>
    <s v="'36000     "/>
    <s v="CHATEAUROUX"/>
  </r>
  <r>
    <x v="1"/>
    <x v="231"/>
    <n v="202606"/>
    <n v="51"/>
    <n v="1085442"/>
    <s v="'03814314  "/>
    <s v="'03814314  "/>
    <s v="ENV"/>
    <s v="'                "/>
    <n v="20260616"/>
    <s v="E20260616145584"/>
    <s v="J18"/>
    <n v="25.8"/>
    <s v="          "/>
    <n v="10.65"/>
    <s v="LARUCHE                         "/>
    <s v="VOIE COMMUNALE 4                "/>
    <s v="                                "/>
    <s v="FR"/>
    <s v="'21"/>
    <s v="'21320     "/>
    <s v="CREANCEY                        "/>
    <s v="SATORIZ AUBAGNE                 "/>
    <s v="QUARTIER DES JONQUIERS CD2      "/>
    <s v="2136 RTE DE GEMENOS             "/>
    <s v="FR"/>
    <s v="'13"/>
    <s v="'13400     "/>
    <s v="AUBAGNE"/>
  </r>
  <r>
    <x v="1"/>
    <x v="231"/>
    <n v="202606"/>
    <n v="51"/>
    <n v="1085442"/>
    <s v="'03814314  "/>
    <s v="'03814314  "/>
    <s v="COL"/>
    <s v="'1343814314754134"/>
    <n v="20260616"/>
    <s v="E20260616145584"/>
    <s v="J18"/>
    <n v="9.6"/>
    <s v="          "/>
    <n v="0"/>
    <s v="LARUCHE                         "/>
    <s v="VOIE COMMUNALE 4                "/>
    <s v="                                "/>
    <s v="FR"/>
    <s v="'21"/>
    <s v="'21320     "/>
    <s v="CREANCEY                        "/>
    <s v="SATORIZ AUBAGNE                 "/>
    <s v="QUARTIER DES JONQUIERS CD2      "/>
    <s v="2136 RTE DE GEMENOS             "/>
    <s v="FR"/>
    <s v="'13"/>
    <s v="'13400     "/>
    <s v="AUBAGNE"/>
  </r>
  <r>
    <x v="1"/>
    <x v="231"/>
    <n v="202606"/>
    <n v="51"/>
    <n v="1085442"/>
    <s v="'03814314  "/>
    <s v="'03814314  "/>
    <s v="CPC"/>
    <s v="'1343814314754134"/>
    <n v="20260616"/>
    <s v="E20260616145584"/>
    <s v="   "/>
    <n v="9.6"/>
    <s v="RS        "/>
    <n v="0"/>
    <s v="LARUCHE                         "/>
    <s v="VOIE COMMUNALE 4                "/>
    <s v="                                "/>
    <s v="FR"/>
    <s v="'21"/>
    <s v="'21320     "/>
    <s v="CREANCEY                        "/>
    <s v="SATORIZ AUBAGNE                 "/>
    <s v="QUARTIER DES JONQUIERS CD2      "/>
    <s v="2136 RTE DE GEMENOS             "/>
    <s v="FR"/>
    <s v="'13"/>
    <s v="'13400     "/>
    <s v="AUBAGNE"/>
  </r>
  <r>
    <x v="1"/>
    <x v="231"/>
    <n v="202606"/>
    <n v="51"/>
    <n v="1085442"/>
    <s v="'03814314  "/>
    <s v="'03814314  "/>
    <s v="COL"/>
    <s v="'1343814314754145"/>
    <n v="20260616"/>
    <s v="E20260616145584"/>
    <s v="J18"/>
    <n v="9.5"/>
    <s v="          "/>
    <n v="0"/>
    <s v="LARUCHE                         "/>
    <s v="VOIE COMMUNALE 4                "/>
    <s v="                                "/>
    <s v="FR"/>
    <s v="'21"/>
    <s v="'21320     "/>
    <s v="CREANCEY                        "/>
    <s v="SATORIZ AUBAGNE                 "/>
    <s v="QUARTIER DES JONQUIERS CD2      "/>
    <s v="2136 RTE DE GEMENOS             "/>
    <s v="FR"/>
    <s v="'13"/>
    <s v="'13400     "/>
    <s v="AUBAGNE"/>
  </r>
  <r>
    <x v="1"/>
    <x v="231"/>
    <n v="202606"/>
    <n v="51"/>
    <n v="1085442"/>
    <s v="'03814314  "/>
    <s v="'03814314  "/>
    <s v="CPC"/>
    <s v="'1343814314754145"/>
    <n v="20260616"/>
    <s v="E20260616145584"/>
    <s v="   "/>
    <n v="9.5"/>
    <s v="RS        "/>
    <n v="0"/>
    <s v="LARUCHE                         "/>
    <s v="VOIE COMMUNALE 4                "/>
    <s v="                                "/>
    <s v="FR"/>
    <s v="'21"/>
    <s v="'21320     "/>
    <s v="CREANCEY                        "/>
    <s v="SATORIZ AUBAGNE                 "/>
    <s v="QUARTIER DES JONQUIERS CD2      "/>
    <s v="2136 RTE DE GEMENOS             "/>
    <s v="FR"/>
    <s v="'13"/>
    <s v="'13400     "/>
    <s v="AUBAGNE"/>
  </r>
  <r>
    <x v="1"/>
    <x v="231"/>
    <n v="202606"/>
    <n v="51"/>
    <n v="1085442"/>
    <s v="'03814314  "/>
    <s v="'03814314  "/>
    <s v="CPC"/>
    <s v="'1343814314754145"/>
    <n v="20260616"/>
    <s v="E20260616145584"/>
    <s v="   "/>
    <n v="9.5"/>
    <s v="TMC       "/>
    <n v="1"/>
    <s v="LARUCHE                         "/>
    <s v="VOIE COMMUNALE 4                "/>
    <s v="                                "/>
    <s v="FR"/>
    <s v="'21"/>
    <s v="'21320     "/>
    <s v="CREANCEY                        "/>
    <s v="SATORIZ AUBAGNE                 "/>
    <s v="QUARTIER DES JONQUIERS CD2      "/>
    <s v="2136 RTE DE GEMENOS             "/>
    <s v="FR"/>
    <s v="'13"/>
    <s v="'13400     "/>
    <s v="AUBAGNE"/>
  </r>
  <r>
    <x v="1"/>
    <x v="231"/>
    <n v="202606"/>
    <n v="51"/>
    <n v="1085442"/>
    <s v="'03814314  "/>
    <s v="'03814314  "/>
    <s v="COL"/>
    <s v="'1343814314754157"/>
    <n v="20260616"/>
    <s v="E20260616145584"/>
    <s v="J18"/>
    <n v="6.7"/>
    <s v="          "/>
    <n v="0"/>
    <s v="LARUCHE                         "/>
    <s v="VOIE COMMUNALE 4                "/>
    <s v="                                "/>
    <s v="FR"/>
    <s v="'21"/>
    <s v="'21320     "/>
    <s v="CREANCEY                        "/>
    <s v="SATORIZ AUBAGNE                 "/>
    <s v="QUARTIER DES JONQUIERS CD2      "/>
    <s v="2136 RTE DE GEMENOS             "/>
    <s v="FR"/>
    <s v="'13"/>
    <s v="'13400     "/>
    <s v="AUBAGNE"/>
  </r>
  <r>
    <x v="1"/>
    <x v="231"/>
    <n v="202606"/>
    <n v="51"/>
    <n v="1085442"/>
    <s v="'03814314  "/>
    <s v="'03814314  "/>
    <s v="CPC"/>
    <s v="'1343814314754157"/>
    <n v="20260616"/>
    <s v="E20260616145584"/>
    <s v="   "/>
    <n v="6.7"/>
    <s v="RS        "/>
    <n v="0"/>
    <s v="LARUCHE                         "/>
    <s v="VOIE COMMUNALE 4                "/>
    <s v="                                "/>
    <s v="FR"/>
    <s v="'21"/>
    <s v="'21320     "/>
    <s v="CREANCEY                        "/>
    <s v="SATORIZ AUBAGNE                 "/>
    <s v="QUARTIER DES JONQUIERS CD2      "/>
    <s v="2136 RTE DE GEMENOS             "/>
    <s v="FR"/>
    <s v="'13"/>
    <s v="'13400     "/>
    <s v="AUBAGNE"/>
  </r>
  <r>
    <x v="1"/>
    <x v="231"/>
    <n v="202606"/>
    <n v="51"/>
    <n v="1085442"/>
    <s v="'03814314  "/>
    <s v="'03814314  "/>
    <s v="CPC"/>
    <s v="'1343814314754157"/>
    <n v="20260616"/>
    <s v="E20260616145584"/>
    <s v="   "/>
    <n v="6.7"/>
    <s v="TMC       "/>
    <n v="1"/>
    <s v="LARUCHE                         "/>
    <s v="VOIE COMMUNALE 4                "/>
    <s v="                                "/>
    <s v="FR"/>
    <s v="'21"/>
    <s v="'21320     "/>
    <s v="CREANCEY                        "/>
    <s v="SATORIZ AUBAGNE                 "/>
    <s v="QUARTIER DES JONQUIERS CD2      "/>
    <s v="2136 RTE DE GEMENOS             "/>
    <s v="FR"/>
    <s v="'13"/>
    <s v="'13400     "/>
    <s v="AUBAGNE"/>
  </r>
  <r>
    <x v="1"/>
    <x v="232"/>
    <n v="202606"/>
    <n v="51"/>
    <n v="1085442"/>
    <s v="'03814314  "/>
    <s v="'03814314  "/>
    <s v="ENV"/>
    <s v="'                "/>
    <n v="20260616"/>
    <s v="E20260616145585"/>
    <s v="J18"/>
    <n v="12.61"/>
    <s v="          "/>
    <n v="7.27"/>
    <s v="LARUCHE                         "/>
    <s v="VOIE COMMUNALE 4                "/>
    <s v="                                "/>
    <s v="FR"/>
    <s v="'21"/>
    <s v="'21320     "/>
    <s v="CREANCEY                        "/>
    <s v="SATORIZ ORNEX                   "/>
    <s v="15 RUE DE PERRUET,              "/>
    <s v="Z.A LA MALADIERE                "/>
    <s v="FR"/>
    <s v="'01"/>
    <s v="'01210     "/>
    <s v="ORNEX"/>
  </r>
  <r>
    <x v="1"/>
    <x v="232"/>
    <n v="202606"/>
    <n v="51"/>
    <n v="1085442"/>
    <s v="'03814314  "/>
    <s v="'03814314  "/>
    <s v="COL"/>
    <s v="'0143814314754163"/>
    <n v="20260616"/>
    <s v="E20260616145585"/>
    <s v="J18"/>
    <n v="9.6"/>
    <s v="          "/>
    <n v="0"/>
    <s v="LARUCHE                         "/>
    <s v="VOIE COMMUNALE 4                "/>
    <s v="                                "/>
    <s v="FR"/>
    <s v="'21"/>
    <s v="'21320     "/>
    <s v="CREANCEY                        "/>
    <s v="SATORIZ ORNEX                   "/>
    <s v="15 RUE DE PERRUET,              "/>
    <s v="Z.A LA MALADIERE                "/>
    <s v="FR"/>
    <s v="'01"/>
    <s v="'01210     "/>
    <s v="ORNEX"/>
  </r>
  <r>
    <x v="1"/>
    <x v="232"/>
    <n v="202606"/>
    <n v="51"/>
    <n v="1085442"/>
    <s v="'03814314  "/>
    <s v="'03814314  "/>
    <s v="CPC"/>
    <s v="'0143814314754163"/>
    <n v="20260616"/>
    <s v="E20260616145585"/>
    <s v="   "/>
    <n v="9.6"/>
    <s v="RS        "/>
    <n v="0"/>
    <s v="LARUCHE                         "/>
    <s v="VOIE COMMUNALE 4                "/>
    <s v="                                "/>
    <s v="FR"/>
    <s v="'21"/>
    <s v="'21320     "/>
    <s v="CREANCEY                        "/>
    <s v="SATORIZ ORNEX                   "/>
    <s v="15 RUE DE PERRUET,              "/>
    <s v="Z.A LA MALADIERE                "/>
    <s v="FR"/>
    <s v="'01"/>
    <s v="'01210     "/>
    <s v="ORNEX"/>
  </r>
  <r>
    <x v="1"/>
    <x v="232"/>
    <n v="202606"/>
    <n v="51"/>
    <n v="1085442"/>
    <s v="'03814314  "/>
    <s v="'03814314  "/>
    <s v="COL"/>
    <s v="'0143814314754170"/>
    <n v="20260616"/>
    <s v="E20260616145585"/>
    <s v="J18"/>
    <n v="3.01"/>
    <s v="          "/>
    <n v="0"/>
    <s v="LARUCHE                         "/>
    <s v="VOIE COMMUNALE 4                "/>
    <s v="                                "/>
    <s v="FR"/>
    <s v="'21"/>
    <s v="'21320     "/>
    <s v="CREANCEY                        "/>
    <s v="SATORIZ ORNEX                   "/>
    <s v="15 RUE DE PERRUET,              "/>
    <s v="Z.A LA MALADIERE                "/>
    <s v="FR"/>
    <s v="'01"/>
    <s v="'01210     "/>
    <s v="ORNEX"/>
  </r>
  <r>
    <x v="1"/>
    <x v="232"/>
    <n v="202606"/>
    <n v="51"/>
    <n v="1085442"/>
    <s v="'03814314  "/>
    <s v="'03814314  "/>
    <s v="CPC"/>
    <s v="'0143814314754170"/>
    <n v="20260616"/>
    <s v="E20260616145585"/>
    <s v="   "/>
    <n v="3.01"/>
    <s v="RS        "/>
    <n v="0"/>
    <s v="LARUCHE                         "/>
    <s v="VOIE COMMUNALE 4                "/>
    <s v="                                "/>
    <s v="FR"/>
    <s v="'21"/>
    <s v="'21320     "/>
    <s v="CREANCEY                        "/>
    <s v="SATORIZ ORNEX                   "/>
    <s v="15 RUE DE PERRUET,              "/>
    <s v="Z.A LA MALADIERE                "/>
    <s v="FR"/>
    <s v="'01"/>
    <s v="'01210     "/>
    <s v="ORNEX"/>
  </r>
  <r>
    <x v="1"/>
    <x v="232"/>
    <n v="202606"/>
    <n v="51"/>
    <n v="1085442"/>
    <s v="'03814314  "/>
    <s v="'03814314  "/>
    <s v="CPC"/>
    <s v="'0143814314754170"/>
    <n v="20260616"/>
    <s v="E20260616145585"/>
    <s v="   "/>
    <n v="3.01"/>
    <s v="TMC       "/>
    <n v="1"/>
    <s v="LARUCHE                         "/>
    <s v="VOIE COMMUNALE 4                "/>
    <s v="                                "/>
    <s v="FR"/>
    <s v="'21"/>
    <s v="'21320     "/>
    <s v="CREANCEY                        "/>
    <s v="SATORIZ ORNEX                   "/>
    <s v="15 RUE DE PERRUET,              "/>
    <s v="Z.A LA MALADIERE                "/>
    <s v="FR"/>
    <s v="'01"/>
    <s v="'01210     "/>
    <s v="ORNEX"/>
  </r>
  <r>
    <x v="1"/>
    <x v="233"/>
    <n v="202606"/>
    <n v="51"/>
    <n v="1085442"/>
    <s v="'03814314  "/>
    <s v="'03814314  "/>
    <s v="ENV"/>
    <s v="'                "/>
    <n v="20260617"/>
    <s v="E20260617136472"/>
    <s v="J18"/>
    <n v="3"/>
    <s v="          "/>
    <n v="4.67"/>
    <s v="LARUCHE                         "/>
    <s v="VOIE COMMUNALE 4                "/>
    <s v="                                "/>
    <s v="FR"/>
    <s v="'21"/>
    <s v="'21320     "/>
    <s v="CREANCEY                        "/>
    <s v="ASNIERES MONOPRIX               "/>
    <s v="2 RUE DE LA STATION             "/>
    <s v="                                "/>
    <s v="FR"/>
    <s v="'92"/>
    <s v="'92600     "/>
    <s v="ASNIERES-SUR-SEINE"/>
  </r>
  <r>
    <x v="1"/>
    <x v="233"/>
    <n v="202606"/>
    <n v="51"/>
    <n v="1085442"/>
    <s v="'03814314  "/>
    <s v="'03814314  "/>
    <s v="COL"/>
    <s v="'9243814314754389"/>
    <n v="20260617"/>
    <s v="E20260617136472"/>
    <s v="J18"/>
    <n v="3"/>
    <s v="          "/>
    <n v="0"/>
    <s v="LARUCHE                         "/>
    <s v="VOIE COMMUNALE 4                "/>
    <s v="                                "/>
    <s v="FR"/>
    <s v="'21"/>
    <s v="'21320     "/>
    <s v="CREANCEY                        "/>
    <s v="ASNIERES MONOPRIX               "/>
    <s v="2 RUE DE LA STATION             "/>
    <s v="                                "/>
    <s v="FR"/>
    <s v="'92"/>
    <s v="'92600     "/>
    <s v="ASNIERES-SUR-SEINE"/>
  </r>
  <r>
    <x v="1"/>
    <x v="233"/>
    <n v="202606"/>
    <n v="51"/>
    <n v="1085442"/>
    <s v="'03814314  "/>
    <s v="'03814314  "/>
    <s v="CPC"/>
    <s v="'9243814314754389"/>
    <n v="20260617"/>
    <s v="E20260617136472"/>
    <s v="   "/>
    <n v="3"/>
    <s v="RS        "/>
    <n v="0"/>
    <s v="LARUCHE                         "/>
    <s v="VOIE COMMUNALE 4                "/>
    <s v="                                "/>
    <s v="FR"/>
    <s v="'21"/>
    <s v="'21320     "/>
    <s v="CREANCEY                        "/>
    <s v="ASNIERES MONOPRIX               "/>
    <s v="2 RUE DE LA STATION             "/>
    <s v="                                "/>
    <s v="FR"/>
    <s v="'92"/>
    <s v="'92600     "/>
    <s v="ASNIERES-SUR-SEINE"/>
  </r>
  <r>
    <x v="1"/>
    <x v="234"/>
    <n v="202606"/>
    <n v="51"/>
    <n v="1085442"/>
    <s v="'03814314  "/>
    <s v="'03814314  "/>
    <s v="ENV"/>
    <s v="'                "/>
    <n v="20260617"/>
    <s v="E20260617136473"/>
    <s v="J18"/>
    <n v="15.1"/>
    <s v="          "/>
    <n v="8.0500000000000007"/>
    <s v="LARUCHE                         "/>
    <s v="VOIE COMMUNALE 4                "/>
    <s v="                                "/>
    <s v="FR"/>
    <s v="'21"/>
    <s v="'21320     "/>
    <s v="CREANCEY                        "/>
    <s v="AUCHER GAETAN                   "/>
    <s v="39 RUE STE CROIX BRETONNERIE    "/>
    <s v="                                "/>
    <s v="FR"/>
    <s v="'75"/>
    <s v="'75004     "/>
    <s v="PARIS 4E  ARRONDISSEMENT"/>
  </r>
  <r>
    <x v="1"/>
    <x v="234"/>
    <n v="202606"/>
    <n v="51"/>
    <n v="1085442"/>
    <s v="'03814314  "/>
    <s v="'03814314  "/>
    <s v="COL"/>
    <s v="'7543814314754223"/>
    <n v="20260617"/>
    <s v="E20260617136473"/>
    <s v="J18"/>
    <n v="15.1"/>
    <s v="          "/>
    <n v="0"/>
    <s v="LARUCHE                         "/>
    <s v="VOIE COMMUNALE 4                "/>
    <s v="                                "/>
    <s v="FR"/>
    <s v="'21"/>
    <s v="'21320     "/>
    <s v="CREANCEY                        "/>
    <s v="AUCHER GAETAN                   "/>
    <s v="39 RUE STE CROIX BRETONNERIE    "/>
    <s v="                                "/>
    <s v="FR"/>
    <s v="'75"/>
    <s v="'75004     "/>
    <s v="PARIS 4E  ARRONDISSEMENT"/>
  </r>
  <r>
    <x v="1"/>
    <x v="234"/>
    <n v="202606"/>
    <n v="51"/>
    <n v="1085442"/>
    <s v="'03814314  "/>
    <s v="'03814314  "/>
    <s v="CPC"/>
    <s v="'7543814314754223"/>
    <n v="20260617"/>
    <s v="E20260617136473"/>
    <s v="   "/>
    <n v="15.1"/>
    <s v="RS        "/>
    <n v="0"/>
    <s v="LARUCHE                         "/>
    <s v="VOIE COMMUNALE 4                "/>
    <s v="                                "/>
    <s v="FR"/>
    <s v="'21"/>
    <s v="'21320     "/>
    <s v="CREANCEY                        "/>
    <s v="AUCHER GAETAN                   "/>
    <s v="39 RUE STE CROIX BRETONNERIE    "/>
    <s v="                                "/>
    <s v="FR"/>
    <s v="'75"/>
    <s v="'75004     "/>
    <s v="PARIS 4E  ARRONDISSEMENT"/>
  </r>
  <r>
    <x v="1"/>
    <x v="235"/>
    <n v="202606"/>
    <n v="51"/>
    <n v="1085442"/>
    <s v="'03814314  "/>
    <s v="'03814314  "/>
    <s v="ENV"/>
    <s v="'                "/>
    <n v="20260617"/>
    <s v="E20260617136474"/>
    <s v="J18"/>
    <n v="16.8"/>
    <s v="          "/>
    <n v="8.31"/>
    <s v="LARUCHE                         "/>
    <s v="VOIE COMMUNALE 4                "/>
    <s v="                                "/>
    <s v="FR"/>
    <s v="'21"/>
    <s v="'21320     "/>
    <s v="CREANCEY                        "/>
    <s v="AUCHER GAETAN                   "/>
    <s v="50 RUE DE PASSY                 "/>
    <s v="                                "/>
    <s v="FR"/>
    <s v="'75"/>
    <s v="'75116     "/>
    <s v="PARIS"/>
  </r>
  <r>
    <x v="1"/>
    <x v="235"/>
    <n v="202606"/>
    <n v="51"/>
    <n v="1085442"/>
    <s v="'03814314  "/>
    <s v="'03814314  "/>
    <s v="COL"/>
    <s v="'7543814314754309"/>
    <n v="20260617"/>
    <s v="E20260617136474"/>
    <s v="J18"/>
    <n v="16.8"/>
    <s v="          "/>
    <n v="0"/>
    <s v="LARUCHE                         "/>
    <s v="VOIE COMMUNALE 4                "/>
    <s v="                                "/>
    <s v="FR"/>
    <s v="'21"/>
    <s v="'21320     "/>
    <s v="CREANCEY                        "/>
    <s v="AUCHER GAETAN                   "/>
    <s v="50 RUE DE PASSY                 "/>
    <s v="                                "/>
    <s v="FR"/>
    <s v="'75"/>
    <s v="'75116     "/>
    <s v="PARIS"/>
  </r>
  <r>
    <x v="1"/>
    <x v="235"/>
    <n v="202606"/>
    <n v="51"/>
    <n v="1085442"/>
    <s v="'03814314  "/>
    <s v="'03814314  "/>
    <s v="CPC"/>
    <s v="'7543814314754309"/>
    <n v="20260617"/>
    <s v="E20260617136474"/>
    <s v="   "/>
    <n v="16.8"/>
    <s v="RS        "/>
    <n v="0"/>
    <s v="LARUCHE                         "/>
    <s v="VOIE COMMUNALE 4                "/>
    <s v="                                "/>
    <s v="FR"/>
    <s v="'21"/>
    <s v="'21320     "/>
    <s v="CREANCEY                        "/>
    <s v="AUCHER GAETAN                   "/>
    <s v="50 RUE DE PASSY                 "/>
    <s v="                                "/>
    <s v="FR"/>
    <s v="'75"/>
    <s v="'75116     "/>
    <s v="PARIS"/>
  </r>
  <r>
    <x v="1"/>
    <x v="236"/>
    <n v="202606"/>
    <n v="51"/>
    <n v="1085442"/>
    <s v="'03814314  "/>
    <s v="'03814314  "/>
    <s v="ENV"/>
    <s v="'                "/>
    <n v="20260617"/>
    <s v="E20260617136476"/>
    <s v="J18"/>
    <n v="3.6"/>
    <s v="          "/>
    <n v="4.93"/>
    <s v="LARUCHE                         "/>
    <s v="VOIE COMMUNALE 4                "/>
    <s v="                                "/>
    <s v="FR"/>
    <s v="'21"/>
    <s v="'21320     "/>
    <s v="CREANCEY                        "/>
    <s v="BOUCHERY CAMILLE                "/>
    <s v="2 RUE PIRON                     "/>
    <s v="                                "/>
    <s v="FR"/>
    <s v="'21"/>
    <s v="'21000     "/>
    <s v="DIJON"/>
  </r>
  <r>
    <x v="1"/>
    <x v="236"/>
    <n v="202606"/>
    <n v="51"/>
    <n v="1085442"/>
    <s v="'03814314  "/>
    <s v="'03814314  "/>
    <s v="COL"/>
    <s v="'2143814314754348"/>
    <n v="20260617"/>
    <s v="E20260617136476"/>
    <s v="J18"/>
    <n v="3.6"/>
    <s v="          "/>
    <n v="0"/>
    <s v="LARUCHE                         "/>
    <s v="VOIE COMMUNALE 4                "/>
    <s v="                                "/>
    <s v="FR"/>
    <s v="'21"/>
    <s v="'21320     "/>
    <s v="CREANCEY                        "/>
    <s v="BOUCHERY CAMILLE                "/>
    <s v="2 RUE PIRON                     "/>
    <s v="                                "/>
    <s v="FR"/>
    <s v="'21"/>
    <s v="'21000     "/>
    <s v="DIJON"/>
  </r>
  <r>
    <x v="1"/>
    <x v="236"/>
    <n v="202606"/>
    <n v="51"/>
    <n v="1085442"/>
    <s v="'03814314  "/>
    <s v="'03814314  "/>
    <s v="CPC"/>
    <s v="'2143814314754348"/>
    <n v="20260617"/>
    <s v="E20260617136476"/>
    <s v="   "/>
    <n v="3.6"/>
    <s v="RS        "/>
    <n v="0"/>
    <s v="LARUCHE                         "/>
    <s v="VOIE COMMUNALE 4                "/>
    <s v="                                "/>
    <s v="FR"/>
    <s v="'21"/>
    <s v="'21320     "/>
    <s v="CREANCEY                        "/>
    <s v="BOUCHERY CAMILLE                "/>
    <s v="2 RUE PIRON                     "/>
    <s v="                                "/>
    <s v="FR"/>
    <s v="'21"/>
    <s v="'21000     "/>
    <s v="DIJON"/>
  </r>
  <r>
    <x v="1"/>
    <x v="237"/>
    <n v="202606"/>
    <n v="51"/>
    <n v="1085442"/>
    <s v="'03814314  "/>
    <s v="'03814314  "/>
    <s v="ENV"/>
    <s v="'                "/>
    <n v="20260617"/>
    <s v="E20260617136477"/>
    <s v="J18"/>
    <n v="18.04"/>
    <s v="          "/>
    <n v="8.83"/>
    <s v="LARUCHE                         "/>
    <s v="VOIE COMMUNALE 4                "/>
    <s v="                                "/>
    <s v="FR"/>
    <s v="'21"/>
    <s v="'21320     "/>
    <s v="CREANCEY                        "/>
    <s v="CHAMPION INES                   "/>
    <s v="3 RUE TRUDAINE                  "/>
    <s v="                                "/>
    <s v="FR"/>
    <s v="'51"/>
    <s v="'51100     "/>
    <s v="REIMS"/>
  </r>
  <r>
    <x v="1"/>
    <x v="237"/>
    <n v="202606"/>
    <n v="51"/>
    <n v="1085442"/>
    <s v="'03814314  "/>
    <s v="'03814314  "/>
    <s v="COL"/>
    <s v="'5143814314754373"/>
    <n v="20260617"/>
    <s v="E20260617136477"/>
    <s v="J18"/>
    <n v="18.04"/>
    <s v="          "/>
    <n v="0"/>
    <s v="LARUCHE                         "/>
    <s v="VOIE COMMUNALE 4                "/>
    <s v="                                "/>
    <s v="FR"/>
    <s v="'21"/>
    <s v="'21320     "/>
    <s v="CREANCEY                        "/>
    <s v="CHAMPION INES                   "/>
    <s v="3 RUE TRUDAINE                  "/>
    <s v="                                "/>
    <s v="FR"/>
    <s v="'51"/>
    <s v="'51100     "/>
    <s v="REIMS"/>
  </r>
  <r>
    <x v="1"/>
    <x v="237"/>
    <n v="202606"/>
    <n v="51"/>
    <n v="1085442"/>
    <s v="'03814314  "/>
    <s v="'03814314  "/>
    <s v="CPC"/>
    <s v="'5143814314754373"/>
    <n v="20260617"/>
    <s v="E20260617136477"/>
    <s v="   "/>
    <n v="18.04"/>
    <s v="RS        "/>
    <n v="0"/>
    <s v="LARUCHE                         "/>
    <s v="VOIE COMMUNALE 4                "/>
    <s v="                                "/>
    <s v="FR"/>
    <s v="'21"/>
    <s v="'21320     "/>
    <s v="CREANCEY                        "/>
    <s v="CHAMPION INES                   "/>
    <s v="3 RUE TRUDAINE                  "/>
    <s v="                                "/>
    <s v="FR"/>
    <s v="'51"/>
    <s v="'51100     "/>
    <s v="REIMS"/>
  </r>
  <r>
    <x v="1"/>
    <x v="238"/>
    <n v="202606"/>
    <n v="51"/>
    <n v="1085442"/>
    <s v="'03814314  "/>
    <s v="'03814314  "/>
    <s v="ENV"/>
    <s v="'                "/>
    <n v="20260617"/>
    <s v="E20260617136478"/>
    <s v="J18"/>
    <n v="3.5"/>
    <s v="          "/>
    <n v="4.93"/>
    <s v="LARUCHE                         "/>
    <s v="VOIE COMMUNALE 4                "/>
    <s v="                                "/>
    <s v="FR"/>
    <s v="'21"/>
    <s v="'21320     "/>
    <s v="CREANCEY                        "/>
    <s v="DELFORGE STEPHANIE              "/>
    <s v="43 RUE SIGORGNE                 "/>
    <s v="                                "/>
    <s v="FR"/>
    <s v="'71"/>
    <s v="'71000     "/>
    <s v="MACON"/>
  </r>
  <r>
    <x v="1"/>
    <x v="238"/>
    <n v="202606"/>
    <n v="51"/>
    <n v="1085442"/>
    <s v="'03814314  "/>
    <s v="'03814314  "/>
    <s v="COL"/>
    <s v="'7143814314754276"/>
    <n v="20260617"/>
    <s v="E20260617136478"/>
    <s v="J18"/>
    <n v="3.5"/>
    <s v="          "/>
    <n v="0"/>
    <s v="LARUCHE                         "/>
    <s v="VOIE COMMUNALE 4                "/>
    <s v="                                "/>
    <s v="FR"/>
    <s v="'21"/>
    <s v="'21320     "/>
    <s v="CREANCEY                        "/>
    <s v="DELFORGE STEPHANIE              "/>
    <s v="43 RUE SIGORGNE                 "/>
    <s v="                                "/>
    <s v="FR"/>
    <s v="'71"/>
    <s v="'71000     "/>
    <s v="MACON"/>
  </r>
  <r>
    <x v="1"/>
    <x v="238"/>
    <n v="202606"/>
    <n v="51"/>
    <n v="1085442"/>
    <s v="'03814314  "/>
    <s v="'03814314  "/>
    <s v="CPC"/>
    <s v="'7143814314754276"/>
    <n v="20260617"/>
    <s v="E20260617136478"/>
    <s v="   "/>
    <n v="3.5"/>
    <s v="RS        "/>
    <n v="0"/>
    <s v="LARUCHE                         "/>
    <s v="VOIE COMMUNALE 4                "/>
    <s v="                                "/>
    <s v="FR"/>
    <s v="'21"/>
    <s v="'21320     "/>
    <s v="CREANCEY                        "/>
    <s v="DELFORGE STEPHANIE              "/>
    <s v="43 RUE SIGORGNE                 "/>
    <s v="                                "/>
    <s v="FR"/>
    <s v="'71"/>
    <s v="'71000     "/>
    <s v="MACON"/>
  </r>
  <r>
    <x v="1"/>
    <x v="239"/>
    <n v="202606"/>
    <n v="51"/>
    <n v="1085442"/>
    <s v="'03814314  "/>
    <s v="'03814314  "/>
    <s v="ENV"/>
    <s v="'                "/>
    <n v="20260617"/>
    <s v="E20260617136479"/>
    <s v="J18"/>
    <n v="23.72"/>
    <s v="          "/>
    <n v="10.130000000000001"/>
    <s v="LARUCHE                         "/>
    <s v="VOIE COMMUNALE 4                "/>
    <s v="                                "/>
    <s v="FR"/>
    <s v="'21"/>
    <s v="'21320     "/>
    <s v="CREANCEY                        "/>
    <s v="GRANDE PHARMACIE DE FLEURY      "/>
    <s v="24 RUE ROSA-PARKS               "/>
    <s v="                                "/>
    <s v="FR"/>
    <s v="'91"/>
    <s v="'91700     "/>
    <s v="FLEURY-MEROGIS"/>
  </r>
  <r>
    <x v="1"/>
    <x v="239"/>
    <n v="202606"/>
    <n v="51"/>
    <n v="1085442"/>
    <s v="'03814314  "/>
    <s v="'03814314  "/>
    <s v="COL"/>
    <s v="'9143814314754317"/>
    <n v="20260617"/>
    <s v="E20260617136479"/>
    <s v="J18"/>
    <n v="11.7"/>
    <s v="          "/>
    <n v="0"/>
    <s v="LARUCHE                         "/>
    <s v="VOIE COMMUNALE 4                "/>
    <s v="                                "/>
    <s v="FR"/>
    <s v="'21"/>
    <s v="'21320     "/>
    <s v="CREANCEY                        "/>
    <s v="GRANDE PHARMACIE DE FLEURY      "/>
    <s v="24 RUE ROSA-PARKS               "/>
    <s v="                                "/>
    <s v="FR"/>
    <s v="'91"/>
    <s v="'91700     "/>
    <s v="FLEURY-MEROGIS"/>
  </r>
  <r>
    <x v="1"/>
    <x v="239"/>
    <n v="202606"/>
    <n v="51"/>
    <n v="1085442"/>
    <s v="'03814314  "/>
    <s v="'03814314  "/>
    <s v="CPC"/>
    <s v="'9143814314754317"/>
    <n v="20260617"/>
    <s v="E20260617136479"/>
    <s v="   "/>
    <n v="11.7"/>
    <s v="RS        "/>
    <n v="0"/>
    <s v="LARUCHE                         "/>
    <s v="VOIE COMMUNALE 4                "/>
    <s v="                                "/>
    <s v="FR"/>
    <s v="'21"/>
    <s v="'21320     "/>
    <s v="CREANCEY                        "/>
    <s v="GRANDE PHARMACIE DE FLEURY      "/>
    <s v="24 RUE ROSA-PARKS               "/>
    <s v="                                "/>
    <s v="FR"/>
    <s v="'91"/>
    <s v="'91700     "/>
    <s v="FLEURY-MEROGIS"/>
  </r>
  <r>
    <x v="1"/>
    <x v="239"/>
    <n v="202606"/>
    <n v="51"/>
    <n v="1085442"/>
    <s v="'03814314  "/>
    <s v="'03814314  "/>
    <s v="COL"/>
    <s v="'9143814314754323"/>
    <n v="20260617"/>
    <s v="E20260617136479"/>
    <s v="J18"/>
    <n v="12.02"/>
    <s v="          "/>
    <n v="0"/>
    <s v="LARUCHE                         "/>
    <s v="VOIE COMMUNALE 4                "/>
    <s v="                                "/>
    <s v="FR"/>
    <s v="'21"/>
    <s v="'21320     "/>
    <s v="CREANCEY                        "/>
    <s v="GRANDE PHARMACIE DE FLEURY      "/>
    <s v="24 RUE ROSA-PARKS               "/>
    <s v="                                "/>
    <s v="FR"/>
    <s v="'91"/>
    <s v="'91700     "/>
    <s v="FLEURY-MEROGIS"/>
  </r>
  <r>
    <x v="1"/>
    <x v="239"/>
    <n v="202606"/>
    <n v="51"/>
    <n v="1085442"/>
    <s v="'03814314  "/>
    <s v="'03814314  "/>
    <s v="CPC"/>
    <s v="'9143814314754323"/>
    <n v="20260617"/>
    <s v="E20260617136479"/>
    <s v="   "/>
    <n v="12.02"/>
    <s v="RS        "/>
    <n v="0"/>
    <s v="LARUCHE                         "/>
    <s v="VOIE COMMUNALE 4                "/>
    <s v="                                "/>
    <s v="FR"/>
    <s v="'21"/>
    <s v="'21320     "/>
    <s v="CREANCEY                        "/>
    <s v="GRANDE PHARMACIE DE FLEURY      "/>
    <s v="24 RUE ROSA-PARKS               "/>
    <s v="                                "/>
    <s v="FR"/>
    <s v="'91"/>
    <s v="'91700     "/>
    <s v="FLEURY-MEROGIS"/>
  </r>
  <r>
    <x v="1"/>
    <x v="239"/>
    <n v="202606"/>
    <n v="51"/>
    <n v="1085442"/>
    <s v="'03814314  "/>
    <s v="'03814314  "/>
    <s v="CPC"/>
    <s v="'9143814314754323"/>
    <n v="20260617"/>
    <s v="E20260617136479"/>
    <s v="   "/>
    <n v="12.02"/>
    <s v="TMC       "/>
    <n v="1"/>
    <s v="LARUCHE                         "/>
    <s v="VOIE COMMUNALE 4                "/>
    <s v="                                "/>
    <s v="FR"/>
    <s v="'21"/>
    <s v="'21320     "/>
    <s v="CREANCEY                        "/>
    <s v="GRANDE PHARMACIE DE FLEURY      "/>
    <s v="24 RUE ROSA-PARKS               "/>
    <s v="                                "/>
    <s v="FR"/>
    <s v="'91"/>
    <s v="'91700     "/>
    <s v="FLEURY-MEROGIS"/>
  </r>
  <r>
    <x v="1"/>
    <x v="240"/>
    <n v="202606"/>
    <n v="51"/>
    <n v="1085442"/>
    <s v="'03814314  "/>
    <s v="'03814314  "/>
    <s v="ENV"/>
    <s v="'                "/>
    <n v="20260617"/>
    <s v="E20260617136480"/>
    <s v="J18"/>
    <n v="3.84"/>
    <s v="          "/>
    <n v="4.93"/>
    <s v="LARUCHE                         "/>
    <s v="VOIE COMMUNALE 4                "/>
    <s v="                                "/>
    <s v="FR"/>
    <s v="'21"/>
    <s v="'21320     "/>
    <s v="CREANCEY                        "/>
    <s v="GUISEMBERT AGNES                "/>
    <s v="434 RUE MARCEL BELOT            "/>
    <s v="                                "/>
    <s v="FR"/>
    <s v="'45"/>
    <s v="'45160     "/>
    <s v="OLIVET"/>
  </r>
  <r>
    <x v="1"/>
    <x v="240"/>
    <n v="202606"/>
    <n v="51"/>
    <n v="1085442"/>
    <s v="'03814314  "/>
    <s v="'03814314  "/>
    <s v="COL"/>
    <s v="'4543814314754405"/>
    <n v="20260617"/>
    <s v="E20260617136480"/>
    <s v="J18"/>
    <n v="3.84"/>
    <s v="          "/>
    <n v="0"/>
    <s v="LARUCHE                         "/>
    <s v="VOIE COMMUNALE 4                "/>
    <s v="                                "/>
    <s v="FR"/>
    <s v="'21"/>
    <s v="'21320     "/>
    <s v="CREANCEY                        "/>
    <s v="GUISEMBERT AGNES                "/>
    <s v="434 RUE MARCEL BELOT            "/>
    <s v="                                "/>
    <s v="FR"/>
    <s v="'45"/>
    <s v="'45160     "/>
    <s v="OLIVET"/>
  </r>
  <r>
    <x v="1"/>
    <x v="240"/>
    <n v="202606"/>
    <n v="51"/>
    <n v="1085442"/>
    <s v="'03814314  "/>
    <s v="'03814314  "/>
    <s v="CPC"/>
    <s v="'4543814314754405"/>
    <n v="20260617"/>
    <s v="E20260617136480"/>
    <s v="   "/>
    <n v="3.84"/>
    <s v="RS        "/>
    <n v="0"/>
    <s v="LARUCHE                         "/>
    <s v="VOIE COMMUNALE 4                "/>
    <s v="                                "/>
    <s v="FR"/>
    <s v="'21"/>
    <s v="'21320     "/>
    <s v="CREANCEY                        "/>
    <s v="GUISEMBERT AGNES                "/>
    <s v="434 RUE MARCEL BELOT            "/>
    <s v="                                "/>
    <s v="FR"/>
    <s v="'45"/>
    <s v="'45160     "/>
    <s v="OLIVET"/>
  </r>
  <r>
    <x v="1"/>
    <x v="241"/>
    <n v="202606"/>
    <n v="51"/>
    <n v="1085442"/>
    <s v="'03814314  "/>
    <s v="'03814314  "/>
    <s v="ENV"/>
    <s v="'                "/>
    <n v="20260617"/>
    <s v="E20260617136481"/>
    <s v="J18"/>
    <n v="7.6"/>
    <s v="          "/>
    <n v="5.97"/>
    <s v="LARUCHE                         "/>
    <s v="VOIE COMMUNALE 4                "/>
    <s v="                                "/>
    <s v="FR"/>
    <s v="'21"/>
    <s v="'21320     "/>
    <s v="CREANCEY                        "/>
    <s v="LEA HARISMENDY                  "/>
    <s v="26 RUE DU RUISSEAU DE LA COMBE  "/>
    <s v="                                "/>
    <s v="FR"/>
    <s v="'70"/>
    <s v="'70000     "/>
    <s v="VAIVRE-ET-MONTOILLE"/>
  </r>
  <r>
    <x v="1"/>
    <x v="241"/>
    <n v="202606"/>
    <n v="51"/>
    <n v="1085442"/>
    <s v="'03814314  "/>
    <s v="'03814314  "/>
    <s v="COL"/>
    <s v="'7043814314754262"/>
    <n v="20260617"/>
    <s v="E20260617136481"/>
    <s v="J18"/>
    <n v="7.6"/>
    <s v="          "/>
    <n v="0"/>
    <s v="LARUCHE                         "/>
    <s v="VOIE COMMUNALE 4                "/>
    <s v="                                "/>
    <s v="FR"/>
    <s v="'21"/>
    <s v="'21320     "/>
    <s v="CREANCEY                        "/>
    <s v="LEA HARISMENDY                  "/>
    <s v="26 RUE DU RUISSEAU DE LA COMBE  "/>
    <s v="                                "/>
    <s v="FR"/>
    <s v="'70"/>
    <s v="'70000     "/>
    <s v="VAIVRE-ET-MONTOILLE"/>
  </r>
  <r>
    <x v="1"/>
    <x v="241"/>
    <n v="202606"/>
    <n v="51"/>
    <n v="1085442"/>
    <s v="'03814314  "/>
    <s v="'03814314  "/>
    <s v="CPC"/>
    <s v="'7043814314754262"/>
    <n v="20260617"/>
    <s v="E20260617136481"/>
    <s v="   "/>
    <n v="7.6"/>
    <s v="RS        "/>
    <n v="0"/>
    <s v="LARUCHE                         "/>
    <s v="VOIE COMMUNALE 4                "/>
    <s v="                                "/>
    <s v="FR"/>
    <s v="'21"/>
    <s v="'21320     "/>
    <s v="CREANCEY                        "/>
    <s v="LEA HARISMENDY                  "/>
    <s v="26 RUE DU RUISSEAU DE LA COMBE  "/>
    <s v="                                "/>
    <s v="FR"/>
    <s v="'70"/>
    <s v="'70000     "/>
    <s v="VAIVRE-ET-MONTOILLE"/>
  </r>
  <r>
    <x v="1"/>
    <x v="242"/>
    <n v="202606"/>
    <n v="51"/>
    <n v="1085442"/>
    <s v="'03814314  "/>
    <s v="'03814314  "/>
    <s v="ENV"/>
    <s v="'                "/>
    <n v="20260617"/>
    <s v="E20260617136482"/>
    <s v="J18"/>
    <n v="2.9"/>
    <s v="          "/>
    <n v="4.67"/>
    <s v="LARUCHE                         "/>
    <s v="VOIE COMMUNALE 4                "/>
    <s v="                                "/>
    <s v="FR"/>
    <s v="'21"/>
    <s v="'21320     "/>
    <s v="CREANCEY                        "/>
    <s v="MASSIE CORINNE                  "/>
    <s v="23 RUE DE LA PAIX, APPART302    "/>
    <s v="                                "/>
    <s v="FR"/>
    <s v="'92"/>
    <s v="'92000     "/>
    <s v="NANTERRE"/>
  </r>
  <r>
    <x v="1"/>
    <x v="242"/>
    <n v="202606"/>
    <n v="51"/>
    <n v="1085442"/>
    <s v="'03814314  "/>
    <s v="'03814314  "/>
    <s v="COL"/>
    <s v="'9243814314754285"/>
    <n v="20260617"/>
    <s v="E20260617136482"/>
    <s v="J18"/>
    <n v="2.9"/>
    <s v="          "/>
    <n v="0"/>
    <s v="LARUCHE                         "/>
    <s v="VOIE COMMUNALE 4                "/>
    <s v="                                "/>
    <s v="FR"/>
    <s v="'21"/>
    <s v="'21320     "/>
    <s v="CREANCEY                        "/>
    <s v="MASSIE CORINNE                  "/>
    <s v="23 RUE DE LA PAIX, APPART302    "/>
    <s v="                                "/>
    <s v="FR"/>
    <s v="'92"/>
    <s v="'92000     "/>
    <s v="NANTERRE"/>
  </r>
  <r>
    <x v="1"/>
    <x v="242"/>
    <n v="202606"/>
    <n v="51"/>
    <n v="1085442"/>
    <s v="'03814314  "/>
    <s v="'03814314  "/>
    <s v="CPC"/>
    <s v="'9243814314754285"/>
    <n v="20260617"/>
    <s v="E20260617136482"/>
    <s v="   "/>
    <n v="2.9"/>
    <s v="RS        "/>
    <n v="0"/>
    <s v="LARUCHE                         "/>
    <s v="VOIE COMMUNALE 4                "/>
    <s v="                                "/>
    <s v="FR"/>
    <s v="'21"/>
    <s v="'21320     "/>
    <s v="CREANCEY                        "/>
    <s v="MASSIE CORINNE                  "/>
    <s v="23 RUE DE LA PAIX, APPART302    "/>
    <s v="                                "/>
    <s v="FR"/>
    <s v="'92"/>
    <s v="'92000     "/>
    <s v="NANTERRE"/>
  </r>
  <r>
    <x v="1"/>
    <x v="243"/>
    <n v="202606"/>
    <n v="51"/>
    <n v="1085442"/>
    <s v="'03814314  "/>
    <s v="'03814314  "/>
    <s v="ENV"/>
    <s v="'                "/>
    <n v="20260617"/>
    <s v="E20260617136483"/>
    <s v="J18"/>
    <n v="4.5999999999999996"/>
    <s v="          "/>
    <n v="5.19"/>
    <s v="LARUCHE                         "/>
    <s v="VOIE COMMUNALE 4                "/>
    <s v="                                "/>
    <s v="FR"/>
    <s v="'21"/>
    <s v="'21320     "/>
    <s v="CREANCEY                        "/>
    <s v="MAUNAS LINE                     "/>
    <s v="8 RUE CARNOT                    "/>
    <s v="                                "/>
    <s v="FR"/>
    <s v="'64"/>
    <s v="'64000     "/>
    <s v="PAU"/>
  </r>
  <r>
    <x v="1"/>
    <x v="243"/>
    <n v="202606"/>
    <n v="51"/>
    <n v="1085442"/>
    <s v="'03814314  "/>
    <s v="'03814314  "/>
    <s v="COL"/>
    <s v="'6443814314754250"/>
    <n v="20260617"/>
    <s v="E20260617136483"/>
    <s v="J18"/>
    <n v="4.5999999999999996"/>
    <s v="          "/>
    <n v="0"/>
    <s v="LARUCHE                         "/>
    <s v="VOIE COMMUNALE 4                "/>
    <s v="                                "/>
    <s v="FR"/>
    <s v="'21"/>
    <s v="'21320     "/>
    <s v="CREANCEY                        "/>
    <s v="MAUNAS LINE                     "/>
    <s v="8 RUE CARNOT                    "/>
    <s v="                                "/>
    <s v="FR"/>
    <s v="'64"/>
    <s v="'64000     "/>
    <s v="PAU"/>
  </r>
  <r>
    <x v="1"/>
    <x v="243"/>
    <n v="202606"/>
    <n v="51"/>
    <n v="1085442"/>
    <s v="'03814314  "/>
    <s v="'03814314  "/>
    <s v="CPC"/>
    <s v="'6443814314754250"/>
    <n v="20260617"/>
    <s v="E20260617136483"/>
    <s v="   "/>
    <n v="4.5999999999999996"/>
    <s v="RS        "/>
    <n v="0"/>
    <s v="LARUCHE                         "/>
    <s v="VOIE COMMUNALE 4                "/>
    <s v="                                "/>
    <s v="FR"/>
    <s v="'21"/>
    <s v="'21320     "/>
    <s v="CREANCEY                        "/>
    <s v="MAUNAS LINE                     "/>
    <s v="8 RUE CARNOT                    "/>
    <s v="                                "/>
    <s v="FR"/>
    <s v="'64"/>
    <s v="'64000     "/>
    <s v="PAU"/>
  </r>
  <r>
    <x v="1"/>
    <x v="244"/>
    <n v="202606"/>
    <n v="51"/>
    <n v="1085442"/>
    <s v="'03814314  "/>
    <s v="'03814314  "/>
    <s v="ENV"/>
    <s v="'                "/>
    <n v="20260617"/>
    <s v="E20260617136484"/>
    <s v="J18"/>
    <n v="11.69"/>
    <s v="          "/>
    <n v="7.01"/>
    <s v="LARUCHE                         "/>
    <s v="VOIE COMMUNALE 4                "/>
    <s v="                                "/>
    <s v="FR"/>
    <s v="'21"/>
    <s v="'21320     "/>
    <s v="CREANCEY                        "/>
    <s v="MAXIXME VIBERT                  "/>
    <s v="204 BIS, CCIAL REGIONAL EVRY 2  "/>
    <s v="2EME ETAGE                      "/>
    <s v="FR"/>
    <s v="'91"/>
    <s v="'91000     "/>
    <s v="EVRY-COURCOURONNES"/>
  </r>
  <r>
    <x v="1"/>
    <x v="244"/>
    <n v="202606"/>
    <n v="51"/>
    <n v="1085442"/>
    <s v="'03814314  "/>
    <s v="'03814314  "/>
    <s v="COL"/>
    <s v="'9143814314754330"/>
    <n v="20260617"/>
    <s v="E20260617136484"/>
    <s v="J18"/>
    <n v="11.69"/>
    <s v="          "/>
    <n v="0"/>
    <s v="LARUCHE                         "/>
    <s v="VOIE COMMUNALE 4                "/>
    <s v="                                "/>
    <s v="FR"/>
    <s v="'21"/>
    <s v="'21320     "/>
    <s v="CREANCEY                        "/>
    <s v="MAXIXME VIBERT                  "/>
    <s v="204 BIS, CCIAL REGIONAL EVRY 2  "/>
    <s v="2EME ETAGE                      "/>
    <s v="FR"/>
    <s v="'91"/>
    <s v="'91000     "/>
    <s v="EVRY-COURCOURONNES"/>
  </r>
  <r>
    <x v="1"/>
    <x v="244"/>
    <n v="202606"/>
    <n v="51"/>
    <n v="1085442"/>
    <s v="'03814314  "/>
    <s v="'03814314  "/>
    <s v="CPC"/>
    <s v="'9143814314754330"/>
    <n v="20260617"/>
    <s v="E20260617136484"/>
    <s v="   "/>
    <n v="11.69"/>
    <s v="RS        "/>
    <n v="0"/>
    <s v="LARUCHE                         "/>
    <s v="VOIE COMMUNALE 4                "/>
    <s v="                                "/>
    <s v="FR"/>
    <s v="'21"/>
    <s v="'21320     "/>
    <s v="CREANCEY                        "/>
    <s v="MAXIXME VIBERT                  "/>
    <s v="204 BIS, CCIAL REGIONAL EVRY 2  "/>
    <s v="2EME ETAGE                      "/>
    <s v="FR"/>
    <s v="'91"/>
    <s v="'91000     "/>
    <s v="EVRY-COURCOURONNES"/>
  </r>
  <r>
    <x v="1"/>
    <x v="245"/>
    <n v="202606"/>
    <n v="51"/>
    <n v="1085442"/>
    <s v="'03814314  "/>
    <s v="'03814314  "/>
    <s v="ENV"/>
    <s v="'                "/>
    <n v="20260617"/>
    <s v="E20260617136485"/>
    <s v="J18"/>
    <n v="22.9"/>
    <s v="          "/>
    <n v="9.8699999999999992"/>
    <s v="LARUCHE                         "/>
    <s v="VOIE COMMUNALE 4                "/>
    <s v="                                "/>
    <s v="FR"/>
    <s v="'21"/>
    <s v="'21320     "/>
    <s v="CREANCEY                        "/>
    <s v="SEMENTA MATHILDE                "/>
    <s v="1 RUE DU MARCHE                 "/>
    <s v="                                "/>
    <s v="FR"/>
    <s v="'85"/>
    <s v="'85330     "/>
    <s v="NOIRMOUTIER"/>
  </r>
  <r>
    <x v="1"/>
    <x v="245"/>
    <n v="202606"/>
    <n v="51"/>
    <n v="1085442"/>
    <s v="'03814314  "/>
    <s v="'03814314  "/>
    <s v="COL"/>
    <s v="'8543814314754356"/>
    <n v="20260617"/>
    <s v="E20260617136485"/>
    <s v="J18"/>
    <n v="19.399999999999999"/>
    <s v="          "/>
    <n v="0"/>
    <s v="LARUCHE                         "/>
    <s v="VOIE COMMUNALE 4                "/>
    <s v="                                "/>
    <s v="FR"/>
    <s v="'21"/>
    <s v="'21320     "/>
    <s v="CREANCEY                        "/>
    <s v="SEMENTA MATHILDE                "/>
    <s v="1 RUE DU MARCHE                 "/>
    <s v="                                "/>
    <s v="FR"/>
    <s v="'85"/>
    <s v="'85330     "/>
    <s v="NOIRMOUTIER"/>
  </r>
  <r>
    <x v="1"/>
    <x v="245"/>
    <n v="202606"/>
    <n v="51"/>
    <n v="1085442"/>
    <s v="'03814314  "/>
    <s v="'03814314  "/>
    <s v="CPC"/>
    <s v="'8543814314754356"/>
    <n v="20260617"/>
    <s v="E20260617136485"/>
    <s v="   "/>
    <n v="19.399999999999999"/>
    <s v="RS        "/>
    <n v="0"/>
    <s v="LARUCHE                         "/>
    <s v="VOIE COMMUNALE 4                "/>
    <s v="                                "/>
    <s v="FR"/>
    <s v="'21"/>
    <s v="'21320     "/>
    <s v="CREANCEY                        "/>
    <s v="SEMENTA MATHILDE                "/>
    <s v="1 RUE DU MARCHE                 "/>
    <s v="                                "/>
    <s v="FR"/>
    <s v="'85"/>
    <s v="'85330     "/>
    <s v="NOIRMOUTIER"/>
  </r>
  <r>
    <x v="1"/>
    <x v="245"/>
    <n v="202606"/>
    <n v="51"/>
    <n v="1085442"/>
    <s v="'03814314  "/>
    <s v="'03814314  "/>
    <s v="COL"/>
    <s v="'8543814314754362"/>
    <n v="20260617"/>
    <s v="E20260617136485"/>
    <s v="J18"/>
    <n v="3.5"/>
    <s v="          "/>
    <n v="0"/>
    <s v="LARUCHE                         "/>
    <s v="VOIE COMMUNALE 4                "/>
    <s v="                                "/>
    <s v="FR"/>
    <s v="'21"/>
    <s v="'21320     "/>
    <s v="CREANCEY                        "/>
    <s v="SEMENTA MATHILDE                "/>
    <s v="1 RUE DU MARCHE                 "/>
    <s v="                                "/>
    <s v="FR"/>
    <s v="'85"/>
    <s v="'85330     "/>
    <s v="NOIRMOUTIER"/>
  </r>
  <r>
    <x v="1"/>
    <x v="245"/>
    <n v="202606"/>
    <n v="51"/>
    <n v="1085442"/>
    <s v="'03814314  "/>
    <s v="'03814314  "/>
    <s v="CPC"/>
    <s v="'8543814314754362"/>
    <n v="20260617"/>
    <s v="E20260617136485"/>
    <s v="   "/>
    <n v="3.5"/>
    <s v="RS        "/>
    <n v="0"/>
    <s v="LARUCHE                         "/>
    <s v="VOIE COMMUNALE 4                "/>
    <s v="                                "/>
    <s v="FR"/>
    <s v="'21"/>
    <s v="'21320     "/>
    <s v="CREANCEY                        "/>
    <s v="SEMENTA MATHILDE                "/>
    <s v="1 RUE DU MARCHE                 "/>
    <s v="                                "/>
    <s v="FR"/>
    <s v="'85"/>
    <s v="'85330     "/>
    <s v="NOIRMOUTIER"/>
  </r>
  <r>
    <x v="1"/>
    <x v="245"/>
    <n v="202606"/>
    <n v="51"/>
    <n v="1085442"/>
    <s v="'03814314  "/>
    <s v="'03814314  "/>
    <s v="CPC"/>
    <s v="'8543814314754362"/>
    <n v="20260617"/>
    <s v="E20260617136485"/>
    <s v="   "/>
    <n v="3.5"/>
    <s v="TMC       "/>
    <n v="1"/>
    <s v="LARUCHE                         "/>
    <s v="VOIE COMMUNALE 4                "/>
    <s v="                                "/>
    <s v="FR"/>
    <s v="'21"/>
    <s v="'21320     "/>
    <s v="CREANCEY                        "/>
    <s v="SEMENTA MATHILDE                "/>
    <s v="1 RUE DU MARCHE                 "/>
    <s v="                                "/>
    <s v="FR"/>
    <s v="'85"/>
    <s v="'85330     "/>
    <s v="NOIRMOUTIER"/>
  </r>
  <r>
    <x v="1"/>
    <x v="246"/>
    <n v="202606"/>
    <n v="51"/>
    <n v="1085442"/>
    <s v="'03814314  "/>
    <s v="'03814314  "/>
    <s v="ENV"/>
    <s v="'                "/>
    <n v="20260617"/>
    <s v="E20260617223766"/>
    <s v="J18"/>
    <n v="3.6"/>
    <s v="          "/>
    <n v="4.93"/>
    <s v="LARUCHE                         "/>
    <s v="VOIE COMMUNALE 4                "/>
    <s v="                                "/>
    <s v="FR"/>
    <s v="'21"/>
    <s v="'21320     "/>
    <s v="CREANCEY                        "/>
    <s v="BONAVENTURE FLORIA              "/>
    <s v="16 PLACE CLEMENCEAU             "/>
    <s v="                                "/>
    <s v="FR"/>
    <s v="'49"/>
    <s v="'49320     "/>
    <s v="BRISSAC QUINCE"/>
  </r>
  <r>
    <x v="1"/>
    <x v="246"/>
    <n v="202606"/>
    <n v="51"/>
    <n v="1085442"/>
    <s v="'03814314  "/>
    <s v="'03814314  "/>
    <s v="COL"/>
    <s v="'4943814314754399"/>
    <n v="20260617"/>
    <s v="E20260617223766"/>
    <s v="J18"/>
    <n v="3.6"/>
    <s v="          "/>
    <n v="0"/>
    <s v="LARUCHE                         "/>
    <s v="VOIE COMMUNALE 4                "/>
    <s v="                                "/>
    <s v="FR"/>
    <s v="'21"/>
    <s v="'21320     "/>
    <s v="CREANCEY                        "/>
    <s v="BONAVENTURE FLORIA              "/>
    <s v="16 PLACE CLEMENCEAU             "/>
    <s v="                                "/>
    <s v="FR"/>
    <s v="'49"/>
    <s v="'49320     "/>
    <s v="BRISSAC QUINCE"/>
  </r>
  <r>
    <x v="1"/>
    <x v="246"/>
    <n v="202606"/>
    <n v="51"/>
    <n v="1085442"/>
    <s v="'03814314  "/>
    <s v="'03814314  "/>
    <s v="CPC"/>
    <s v="'4943814314754399"/>
    <n v="20260617"/>
    <s v="E20260617223766"/>
    <s v="   "/>
    <n v="3.6"/>
    <s v="RS        "/>
    <n v="0"/>
    <s v="LARUCHE                         "/>
    <s v="VOIE COMMUNALE 4                "/>
    <s v="                                "/>
    <s v="FR"/>
    <s v="'21"/>
    <s v="'21320     "/>
    <s v="CREANCEY                        "/>
    <s v="BONAVENTURE FLORIA              "/>
    <s v="16 PLACE CLEMENCEAU             "/>
    <s v="                                "/>
    <s v="FR"/>
    <s v="'49"/>
    <s v="'49320     "/>
    <s v="BRISSAC QUINCE"/>
  </r>
  <r>
    <x v="1"/>
    <x v="247"/>
    <n v="202606"/>
    <n v="51"/>
    <n v="1085442"/>
    <s v="'03814314  "/>
    <s v="'03814314  "/>
    <s v="ENV"/>
    <s v="'                "/>
    <n v="20260617"/>
    <s v="E20260617223767"/>
    <s v="J18"/>
    <n v="18.7"/>
    <s v="          "/>
    <n v="8.83"/>
    <s v="LARUCHE                         "/>
    <s v="VOIE COMMUNALE 4                "/>
    <s v="                                "/>
    <s v="FR"/>
    <s v="'21"/>
    <s v="'21320     "/>
    <s v="CREANCEY                        "/>
    <s v="SATORIZ MANDELIEU               "/>
    <s v="LES TOURRADES                   "/>
    <s v="85 ALL. LOUIS BLERIOT           "/>
    <s v="FR"/>
    <s v="'06"/>
    <s v="'06210     "/>
    <s v="MANDELIEU-LA-NAPOULE"/>
  </r>
  <r>
    <x v="1"/>
    <x v="247"/>
    <n v="202606"/>
    <n v="51"/>
    <n v="1085442"/>
    <s v="'03814314  "/>
    <s v="'03814314  "/>
    <s v="COL"/>
    <s v="'0643814314754297"/>
    <n v="20260617"/>
    <s v="E20260617223767"/>
    <s v="J18"/>
    <n v="18.7"/>
    <s v="          "/>
    <n v="0"/>
    <s v="LARUCHE                         "/>
    <s v="VOIE COMMUNALE 4                "/>
    <s v="                                "/>
    <s v="FR"/>
    <s v="'21"/>
    <s v="'21320     "/>
    <s v="CREANCEY                        "/>
    <s v="SATORIZ MANDELIEU               "/>
    <s v="LES TOURRADES                   "/>
    <s v="85 ALL. LOUIS BLERIOT           "/>
    <s v="FR"/>
    <s v="'06"/>
    <s v="'06210     "/>
    <s v="MANDELIEU-LA-NAPOULE"/>
  </r>
  <r>
    <x v="1"/>
    <x v="247"/>
    <n v="202606"/>
    <n v="51"/>
    <n v="1085442"/>
    <s v="'03814314  "/>
    <s v="'03814314  "/>
    <s v="CPC"/>
    <s v="'0643814314754297"/>
    <n v="20260617"/>
    <s v="E20260617223767"/>
    <s v="   "/>
    <n v="18.7"/>
    <s v="RS        "/>
    <n v="0"/>
    <s v="LARUCHE                         "/>
    <s v="VOIE COMMUNALE 4                "/>
    <s v="                                "/>
    <s v="FR"/>
    <s v="'21"/>
    <s v="'21320     "/>
    <s v="CREANCEY                        "/>
    <s v="SATORIZ MANDELIEU               "/>
    <s v="LES TOURRADES                   "/>
    <s v="85 ALL. LOUIS BLERIOT           "/>
    <s v="FR"/>
    <s v="'06"/>
    <s v="'06210     "/>
    <s v="MANDELIEU-LA-NAPOULE"/>
  </r>
  <r>
    <x v="1"/>
    <x v="248"/>
    <n v="202606"/>
    <n v="51"/>
    <n v="1085442"/>
    <s v="'03814314  "/>
    <s v="'03814314  "/>
    <s v="ENV"/>
    <s v="'                "/>
    <n v="20260618"/>
    <s v="E20260618134749"/>
    <s v="J18"/>
    <n v="4.01"/>
    <s v="          "/>
    <n v="5.19"/>
    <s v="LARUCHE                         "/>
    <s v="VOIE COMMUNALE 4                "/>
    <s v="                                "/>
    <s v="FR"/>
    <s v="'21"/>
    <s v="'21320     "/>
    <s v="CREANCEY                        "/>
    <s v="DE RONNE ALEXIA                 "/>
    <s v="95 BOULEVARD JEAN MOULIN        "/>
    <s v="                                "/>
    <s v="FR"/>
    <s v="'62"/>
    <s v="'62400     "/>
    <s v="BETHUNE"/>
  </r>
  <r>
    <x v="1"/>
    <x v="248"/>
    <n v="202606"/>
    <n v="51"/>
    <n v="1085442"/>
    <s v="'03814314  "/>
    <s v="'03814314  "/>
    <s v="COL"/>
    <s v="'6243814314754468"/>
    <n v="20260618"/>
    <s v="E20260618134749"/>
    <s v="J18"/>
    <n v="4.01"/>
    <s v="          "/>
    <n v="0"/>
    <s v="LARUCHE                         "/>
    <s v="VOIE COMMUNALE 4                "/>
    <s v="                                "/>
    <s v="FR"/>
    <s v="'21"/>
    <s v="'21320     "/>
    <s v="CREANCEY                        "/>
    <s v="DE RONNE ALEXIA                 "/>
    <s v="95 BOULEVARD JEAN MOULIN        "/>
    <s v="                                "/>
    <s v="FR"/>
    <s v="'62"/>
    <s v="'62400     "/>
    <s v="BETHUNE"/>
  </r>
  <r>
    <x v="1"/>
    <x v="248"/>
    <n v="202606"/>
    <n v="51"/>
    <n v="1085442"/>
    <s v="'03814314  "/>
    <s v="'03814314  "/>
    <s v="CPC"/>
    <s v="'6243814314754468"/>
    <n v="20260618"/>
    <s v="E20260618134749"/>
    <s v="   "/>
    <n v="4.01"/>
    <s v="RS        "/>
    <n v="0"/>
    <s v="LARUCHE                         "/>
    <s v="VOIE COMMUNALE 4                "/>
    <s v="                                "/>
    <s v="FR"/>
    <s v="'21"/>
    <s v="'21320     "/>
    <s v="CREANCEY                        "/>
    <s v="DE RONNE ALEXIA                 "/>
    <s v="95 BOULEVARD JEAN MOULIN        "/>
    <s v="                                "/>
    <s v="FR"/>
    <s v="'62"/>
    <s v="'62400     "/>
    <s v="BETHUNE"/>
  </r>
  <r>
    <x v="1"/>
    <x v="249"/>
    <n v="202606"/>
    <n v="51"/>
    <n v="1085442"/>
    <s v="'03814314  "/>
    <s v="'03814314  "/>
    <s v="ENV"/>
    <s v="'                "/>
    <n v="20260618"/>
    <s v="E20260618134750"/>
    <s v="J18"/>
    <n v="13.3"/>
    <s v="          "/>
    <n v="7.53"/>
    <s v="LARUCHE                         "/>
    <s v="VOIE COMMUNALE 4                "/>
    <s v="                                "/>
    <s v="FR"/>
    <s v="'21"/>
    <s v="'21320     "/>
    <s v="CREANCEY                        "/>
    <s v="DENIEL SANOE                    "/>
    <s v="142 RUE DU MRECHAL JOFFRE       "/>
    <s v="                                "/>
    <s v="FR"/>
    <s v="'22"/>
    <s v="'22700     "/>
    <s v="PERROS GUIREC"/>
  </r>
  <r>
    <x v="1"/>
    <x v="249"/>
    <n v="202606"/>
    <n v="51"/>
    <n v="1085442"/>
    <s v="'03814314  "/>
    <s v="'03814314  "/>
    <s v="COL"/>
    <s v="'2243814314754495"/>
    <n v="20260618"/>
    <s v="E20260618134750"/>
    <s v="J18"/>
    <n v="13.3"/>
    <s v="          "/>
    <n v="0"/>
    <s v="LARUCHE                         "/>
    <s v="VOIE COMMUNALE 4                "/>
    <s v="                                "/>
    <s v="FR"/>
    <s v="'21"/>
    <s v="'21320     "/>
    <s v="CREANCEY                        "/>
    <s v="DENIEL SANOE                    "/>
    <s v="142 RUE DU MRECHAL JOFFRE       "/>
    <s v="                                "/>
    <s v="FR"/>
    <s v="'22"/>
    <s v="'22700     "/>
    <s v="PERROS GUIREC"/>
  </r>
  <r>
    <x v="1"/>
    <x v="249"/>
    <n v="202606"/>
    <n v="51"/>
    <n v="1085442"/>
    <s v="'03814314  "/>
    <s v="'03814314  "/>
    <s v="CPC"/>
    <s v="'2243814314754495"/>
    <n v="20260618"/>
    <s v="E20260618134750"/>
    <s v="   "/>
    <n v="13.3"/>
    <s v="RS        "/>
    <n v="0"/>
    <s v="LARUCHE                         "/>
    <s v="VOIE COMMUNALE 4                "/>
    <s v="                                "/>
    <s v="FR"/>
    <s v="'21"/>
    <s v="'21320     "/>
    <s v="CREANCEY                        "/>
    <s v="DENIEL SANOE                    "/>
    <s v="142 RUE DU MRECHAL JOFFRE       "/>
    <s v="                                "/>
    <s v="FR"/>
    <s v="'22"/>
    <s v="'22700     "/>
    <s v="PERROS GUIREC"/>
  </r>
  <r>
    <x v="1"/>
    <x v="250"/>
    <n v="202606"/>
    <n v="51"/>
    <n v="1085442"/>
    <s v="'03814314  "/>
    <s v="'03814314  "/>
    <s v="ENV"/>
    <s v="'                "/>
    <n v="20260618"/>
    <s v="E20260618134751"/>
    <s v="J18"/>
    <n v="4.0999999999999996"/>
    <s v="          "/>
    <n v="5.19"/>
    <s v="LARUCHE                         "/>
    <s v="VOIE COMMUNALE 4                "/>
    <s v="                                "/>
    <s v="FR"/>
    <s v="'21"/>
    <s v="'21320     "/>
    <s v="CREANCEY                        "/>
    <s v="GERMONT CAROLINE                "/>
    <s v="6 GALERIE D ERLON               "/>
    <s v="                                "/>
    <s v="FR"/>
    <s v="'51"/>
    <s v="'51100     "/>
    <s v="REIMS"/>
  </r>
  <r>
    <x v="1"/>
    <x v="250"/>
    <n v="202606"/>
    <n v="51"/>
    <n v="1085442"/>
    <s v="'03814314  "/>
    <s v="'03814314  "/>
    <s v="COL"/>
    <s v="'5143814314754436"/>
    <n v="20260618"/>
    <s v="E20260618134751"/>
    <s v="J18"/>
    <n v="4.0999999999999996"/>
    <s v="          "/>
    <n v="0"/>
    <s v="LARUCHE                         "/>
    <s v="VOIE COMMUNALE 4                "/>
    <s v="                                "/>
    <s v="FR"/>
    <s v="'21"/>
    <s v="'21320     "/>
    <s v="CREANCEY                        "/>
    <s v="GERMONT CAROLINE                "/>
    <s v="6 GALERIE D ERLON               "/>
    <s v="                                "/>
    <s v="FR"/>
    <s v="'51"/>
    <s v="'51100     "/>
    <s v="REIMS"/>
  </r>
  <r>
    <x v="1"/>
    <x v="250"/>
    <n v="202606"/>
    <n v="51"/>
    <n v="1085442"/>
    <s v="'03814314  "/>
    <s v="'03814314  "/>
    <s v="CPC"/>
    <s v="'5143814314754436"/>
    <n v="20260618"/>
    <s v="E20260618134751"/>
    <s v="   "/>
    <n v="4.0999999999999996"/>
    <s v="RS        "/>
    <n v="0"/>
    <s v="LARUCHE                         "/>
    <s v="VOIE COMMUNALE 4                "/>
    <s v="                                "/>
    <s v="FR"/>
    <s v="'21"/>
    <s v="'21320     "/>
    <s v="CREANCEY                        "/>
    <s v="GERMONT CAROLINE                "/>
    <s v="6 GALERIE D ERLON               "/>
    <s v="                                "/>
    <s v="FR"/>
    <s v="'51"/>
    <s v="'51100     "/>
    <s v="REIMS"/>
  </r>
  <r>
    <x v="1"/>
    <x v="251"/>
    <n v="202606"/>
    <n v="51"/>
    <n v="1085442"/>
    <s v="'03814314  "/>
    <s v="'03814314  "/>
    <s v="ENV"/>
    <s v="'                "/>
    <n v="20260618"/>
    <s v="E20260618134752"/>
    <s v="J18"/>
    <n v="3.8"/>
    <s v="          "/>
    <n v="4.93"/>
    <s v="LARUCHE                         "/>
    <s v="VOIE COMMUNALE 4                "/>
    <s v="                                "/>
    <s v="FR"/>
    <s v="'21"/>
    <s v="'21320     "/>
    <s v="CREANCEY                        "/>
    <s v="LABILLE VIOLAINE                "/>
    <s v="36 RUE DE LA REPUBLIQUE         "/>
    <s v="                                "/>
    <s v="FR"/>
    <s v="'69"/>
    <s v="'69250     "/>
    <s v="NEUVILLE-SUR-SAONE"/>
  </r>
  <r>
    <x v="1"/>
    <x v="251"/>
    <n v="202606"/>
    <n v="51"/>
    <n v="1085442"/>
    <s v="'03814314  "/>
    <s v="'03814314  "/>
    <s v="COL"/>
    <s v="'6943814314754481"/>
    <n v="20260618"/>
    <s v="E20260618134752"/>
    <s v="J18"/>
    <n v="3.8"/>
    <s v="          "/>
    <n v="0"/>
    <s v="LARUCHE                         "/>
    <s v="VOIE COMMUNALE 4                "/>
    <s v="                                "/>
    <s v="FR"/>
    <s v="'21"/>
    <s v="'21320     "/>
    <s v="CREANCEY                        "/>
    <s v="LABILLE VIOLAINE                "/>
    <s v="36 RUE DE LA REPUBLIQUE         "/>
    <s v="                                "/>
    <s v="FR"/>
    <s v="'69"/>
    <s v="'69250     "/>
    <s v="NEUVILLE-SUR-SAONE"/>
  </r>
  <r>
    <x v="1"/>
    <x v="251"/>
    <n v="202606"/>
    <n v="51"/>
    <n v="1085442"/>
    <s v="'03814314  "/>
    <s v="'03814314  "/>
    <s v="CPC"/>
    <s v="'6943814314754481"/>
    <n v="20260618"/>
    <s v="E20260618134752"/>
    <s v="   "/>
    <n v="3.8"/>
    <s v="RS        "/>
    <n v="0"/>
    <s v="LARUCHE                         "/>
    <s v="VOIE COMMUNALE 4                "/>
    <s v="                                "/>
    <s v="FR"/>
    <s v="'21"/>
    <s v="'21320     "/>
    <s v="CREANCEY                        "/>
    <s v="LABILLE VIOLAINE                "/>
    <s v="36 RUE DE LA REPUBLIQUE         "/>
    <s v="                                "/>
    <s v="FR"/>
    <s v="'69"/>
    <s v="'69250     "/>
    <s v="NEUVILLE-SUR-SAONE"/>
  </r>
  <r>
    <x v="1"/>
    <x v="252"/>
    <n v="202606"/>
    <n v="51"/>
    <n v="1085442"/>
    <s v="'03814314  "/>
    <s v="'03814314  "/>
    <s v="ENV"/>
    <s v="'                "/>
    <n v="20260618"/>
    <s v="E20260618134753"/>
    <s v="J18"/>
    <n v="16.8"/>
    <s v="          "/>
    <n v="8.31"/>
    <s v="LARUCHE                         "/>
    <s v="VOIE COMMUNALE 4                "/>
    <s v="                                "/>
    <s v="FR"/>
    <s v="'21"/>
    <s v="'21320     "/>
    <s v="CREANCEY                        "/>
    <s v="LEFEU GUILLAUME                 "/>
    <s v="2 RUE DE RESERVOIRS             "/>
    <s v="APT 305                         "/>
    <s v="FR"/>
    <s v="'78"/>
    <s v="'78000     "/>
    <s v="VERSAILLES"/>
  </r>
  <r>
    <x v="1"/>
    <x v="252"/>
    <n v="202606"/>
    <n v="51"/>
    <n v="1085442"/>
    <s v="'03814314  "/>
    <s v="'03814314  "/>
    <s v="COL"/>
    <s v="'7843814314754507"/>
    <n v="20260618"/>
    <s v="E20260618134753"/>
    <s v="J18"/>
    <n v="8.6999999999999993"/>
    <s v="          "/>
    <n v="0"/>
    <s v="LARUCHE                         "/>
    <s v="VOIE COMMUNALE 4                "/>
    <s v="                                "/>
    <s v="FR"/>
    <s v="'21"/>
    <s v="'21320     "/>
    <s v="CREANCEY                        "/>
    <s v="LEFEU GUILLAUME                 "/>
    <s v="2 RUE DE RESERVOIRS             "/>
    <s v="APT 305                         "/>
    <s v="FR"/>
    <s v="'78"/>
    <s v="'78000     "/>
    <s v="VERSAILLES"/>
  </r>
  <r>
    <x v="1"/>
    <x v="252"/>
    <n v="202606"/>
    <n v="51"/>
    <n v="1085442"/>
    <s v="'03814314  "/>
    <s v="'03814314  "/>
    <s v="CPC"/>
    <s v="'7843814314754507"/>
    <n v="20260618"/>
    <s v="E20260618134753"/>
    <s v="   "/>
    <n v="8.6999999999999993"/>
    <s v="RS        "/>
    <n v="0"/>
    <s v="LARUCHE                         "/>
    <s v="VOIE COMMUNALE 4                "/>
    <s v="                                "/>
    <s v="FR"/>
    <s v="'21"/>
    <s v="'21320     "/>
    <s v="CREANCEY                        "/>
    <s v="LEFEU GUILLAUME                 "/>
    <s v="2 RUE DE RESERVOIRS             "/>
    <s v="APT 305                         "/>
    <s v="FR"/>
    <s v="'78"/>
    <s v="'78000     "/>
    <s v="VERSAILLES"/>
  </r>
  <r>
    <x v="1"/>
    <x v="252"/>
    <n v="202606"/>
    <n v="51"/>
    <n v="1085442"/>
    <s v="'03814314  "/>
    <s v="'03814314  "/>
    <s v="COL"/>
    <s v="'7843814314754513"/>
    <n v="20260618"/>
    <s v="E20260618134753"/>
    <s v="J18"/>
    <n v="8.1"/>
    <s v="          "/>
    <n v="0"/>
    <s v="LARUCHE                         "/>
    <s v="VOIE COMMUNALE 4                "/>
    <s v="                                "/>
    <s v="FR"/>
    <s v="'21"/>
    <s v="'21320     "/>
    <s v="CREANCEY                        "/>
    <s v="LEFEU GUILLAUME                 "/>
    <s v="2 RUE DE RESERVOIRS             "/>
    <s v="APT 305                         "/>
    <s v="FR"/>
    <s v="'78"/>
    <s v="'78000     "/>
    <s v="VERSAILLES"/>
  </r>
  <r>
    <x v="1"/>
    <x v="252"/>
    <n v="202606"/>
    <n v="51"/>
    <n v="1085442"/>
    <s v="'03814314  "/>
    <s v="'03814314  "/>
    <s v="CPC"/>
    <s v="'7843814314754513"/>
    <n v="20260618"/>
    <s v="E20260618134753"/>
    <s v="   "/>
    <n v="8.1"/>
    <s v="RS        "/>
    <n v="0"/>
    <s v="LARUCHE                         "/>
    <s v="VOIE COMMUNALE 4                "/>
    <s v="                                "/>
    <s v="FR"/>
    <s v="'21"/>
    <s v="'21320     "/>
    <s v="CREANCEY                        "/>
    <s v="LEFEU GUILLAUME                 "/>
    <s v="2 RUE DE RESERVOIRS             "/>
    <s v="APT 305                         "/>
    <s v="FR"/>
    <s v="'78"/>
    <s v="'78000     "/>
    <s v="VERSAILLES"/>
  </r>
  <r>
    <x v="1"/>
    <x v="252"/>
    <n v="202606"/>
    <n v="51"/>
    <n v="1085442"/>
    <s v="'03814314  "/>
    <s v="'03814314  "/>
    <s v="CPC"/>
    <s v="'7843814314754513"/>
    <n v="20260618"/>
    <s v="E20260618134753"/>
    <s v="   "/>
    <n v="8.1"/>
    <s v="TMC       "/>
    <n v="1"/>
    <s v="LARUCHE                         "/>
    <s v="VOIE COMMUNALE 4                "/>
    <s v="                                "/>
    <s v="FR"/>
    <s v="'21"/>
    <s v="'21320     "/>
    <s v="CREANCEY                        "/>
    <s v="LEFEU GUILLAUME                 "/>
    <s v="2 RUE DE RESERVOIRS             "/>
    <s v="APT 305                         "/>
    <s v="FR"/>
    <s v="'78"/>
    <s v="'78000     "/>
    <s v="VERSAILLES"/>
  </r>
  <r>
    <x v="1"/>
    <x v="253"/>
    <n v="202606"/>
    <n v="51"/>
    <n v="1085442"/>
    <s v="'03814314  "/>
    <s v="'03814314  "/>
    <s v="ENV"/>
    <s v="'                "/>
    <n v="20260618"/>
    <s v="E20260618134754"/>
    <s v="J18"/>
    <n v="4.2"/>
    <s v="          "/>
    <n v="5.19"/>
    <s v="LARUCHE                         "/>
    <s v="VOIE COMMUNALE 4                "/>
    <s v="                                "/>
    <s v="FR"/>
    <s v="'21"/>
    <s v="'21320     "/>
    <s v="CREANCEY                        "/>
    <s v="LEGROS SOLENE                   "/>
    <s v="36 RUE DE SAINT-CLOUD           "/>
    <s v="                                "/>
    <s v="FR"/>
    <s v="'92"/>
    <s v="'92410     "/>
    <s v="VILLE-D'AVRAY"/>
  </r>
  <r>
    <x v="1"/>
    <x v="253"/>
    <n v="202606"/>
    <n v="51"/>
    <n v="1085442"/>
    <s v="'03814314  "/>
    <s v="'03814314  "/>
    <s v="COL"/>
    <s v="'9243814314754412"/>
    <n v="20260618"/>
    <s v="E20260618134754"/>
    <s v="J18"/>
    <n v="4.2"/>
    <s v="          "/>
    <n v="0"/>
    <s v="LARUCHE                         "/>
    <s v="VOIE COMMUNALE 4                "/>
    <s v="                                "/>
    <s v="FR"/>
    <s v="'21"/>
    <s v="'21320     "/>
    <s v="CREANCEY                        "/>
    <s v="LEGROS SOLENE                   "/>
    <s v="36 RUE DE SAINT-CLOUD           "/>
    <s v="                                "/>
    <s v="FR"/>
    <s v="'92"/>
    <s v="'92410     "/>
    <s v="VILLE-D'AVRAY"/>
  </r>
  <r>
    <x v="1"/>
    <x v="253"/>
    <n v="202606"/>
    <n v="51"/>
    <n v="1085442"/>
    <s v="'03814314  "/>
    <s v="'03814314  "/>
    <s v="CPC"/>
    <s v="'9243814314754412"/>
    <n v="20260618"/>
    <s v="E20260618134754"/>
    <s v="   "/>
    <n v="4.2"/>
    <s v="RS        "/>
    <n v="0"/>
    <s v="LARUCHE                         "/>
    <s v="VOIE COMMUNALE 4                "/>
    <s v="                                "/>
    <s v="FR"/>
    <s v="'21"/>
    <s v="'21320     "/>
    <s v="CREANCEY                        "/>
    <s v="LEGROS SOLENE                   "/>
    <s v="36 RUE DE SAINT-CLOUD           "/>
    <s v="                                "/>
    <s v="FR"/>
    <s v="'92"/>
    <s v="'92410     "/>
    <s v="VILLE-D'AVRAY"/>
  </r>
  <r>
    <x v="1"/>
    <x v="254"/>
    <n v="202606"/>
    <n v="51"/>
    <n v="1085442"/>
    <s v="'03814314  "/>
    <s v="'03814314  "/>
    <s v="ENV"/>
    <s v="'                "/>
    <n v="20260618"/>
    <s v="E20260618134755"/>
    <s v="J18"/>
    <n v="37"/>
    <s v="          "/>
    <n v="13.51"/>
    <s v="LARUCHE                         "/>
    <s v="VOIE COMMUNALE 4                "/>
    <s v="                                "/>
    <s v="FR"/>
    <s v="'21"/>
    <s v="'21320     "/>
    <s v="CREANCEY                        "/>
    <s v="MEURISSE CLARA                  "/>
    <s v="25 AVENUE DU PARMELAN           "/>
    <s v="                                "/>
    <s v="FR"/>
    <s v="'74"/>
    <s v="'74000     "/>
    <s v="ANNECY"/>
  </r>
  <r>
    <x v="1"/>
    <x v="254"/>
    <n v="202606"/>
    <n v="51"/>
    <n v="1085442"/>
    <s v="'03814314  "/>
    <s v="'03814314  "/>
    <s v="COL"/>
    <s v="'7443814314754525"/>
    <n v="20260618"/>
    <s v="E20260618134755"/>
    <s v="J18"/>
    <n v="15.8"/>
    <s v="          "/>
    <n v="0"/>
    <s v="LARUCHE                         "/>
    <s v="VOIE COMMUNALE 4                "/>
    <s v="                                "/>
    <s v="FR"/>
    <s v="'21"/>
    <s v="'21320     "/>
    <s v="CREANCEY                        "/>
    <s v="MEURISSE CLARA                  "/>
    <s v="25 AVENUE DU PARMELAN           "/>
    <s v="                                "/>
    <s v="FR"/>
    <s v="'74"/>
    <s v="'74000     "/>
    <s v="ANNECY"/>
  </r>
  <r>
    <x v="1"/>
    <x v="254"/>
    <n v="202606"/>
    <n v="51"/>
    <n v="1085442"/>
    <s v="'03814314  "/>
    <s v="'03814314  "/>
    <s v="CPC"/>
    <s v="'7443814314754525"/>
    <n v="20260618"/>
    <s v="E20260618134755"/>
    <s v="   "/>
    <n v="15.8"/>
    <s v="RS        "/>
    <n v="0"/>
    <s v="LARUCHE                         "/>
    <s v="VOIE COMMUNALE 4                "/>
    <s v="                                "/>
    <s v="FR"/>
    <s v="'21"/>
    <s v="'21320     "/>
    <s v="CREANCEY                        "/>
    <s v="MEURISSE CLARA                  "/>
    <s v="25 AVENUE DU PARMELAN           "/>
    <s v="                                "/>
    <s v="FR"/>
    <s v="'74"/>
    <s v="'74000     "/>
    <s v="ANNECY"/>
  </r>
  <r>
    <x v="1"/>
    <x v="254"/>
    <n v="202606"/>
    <n v="51"/>
    <n v="1085442"/>
    <s v="'03814314  "/>
    <s v="'03814314  "/>
    <s v="COL"/>
    <s v="'7443814314754537"/>
    <n v="20260618"/>
    <s v="E20260618134755"/>
    <s v="J18"/>
    <n v="13.7"/>
    <s v="          "/>
    <n v="0"/>
    <s v="LARUCHE                         "/>
    <s v="VOIE COMMUNALE 4                "/>
    <s v="                                "/>
    <s v="FR"/>
    <s v="'21"/>
    <s v="'21320     "/>
    <s v="CREANCEY                        "/>
    <s v="MEURISSE CLARA                  "/>
    <s v="25 AVENUE DU PARMELAN           "/>
    <s v="                                "/>
    <s v="FR"/>
    <s v="'74"/>
    <s v="'74000     "/>
    <s v="ANNECY"/>
  </r>
  <r>
    <x v="1"/>
    <x v="254"/>
    <n v="202606"/>
    <n v="51"/>
    <n v="1085442"/>
    <s v="'03814314  "/>
    <s v="'03814314  "/>
    <s v="CPC"/>
    <s v="'7443814314754537"/>
    <n v="20260618"/>
    <s v="E20260618134755"/>
    <s v="   "/>
    <n v="13.7"/>
    <s v="RS        "/>
    <n v="0"/>
    <s v="LARUCHE                         "/>
    <s v="VOIE COMMUNALE 4                "/>
    <s v="                                "/>
    <s v="FR"/>
    <s v="'21"/>
    <s v="'21320     "/>
    <s v="CREANCEY                        "/>
    <s v="MEURISSE CLARA                  "/>
    <s v="25 AVENUE DU PARMELAN           "/>
    <s v="                                "/>
    <s v="FR"/>
    <s v="'74"/>
    <s v="'74000     "/>
    <s v="ANNECY"/>
  </r>
  <r>
    <x v="1"/>
    <x v="254"/>
    <n v="202606"/>
    <n v="51"/>
    <n v="1085442"/>
    <s v="'03814314  "/>
    <s v="'03814314  "/>
    <s v="CPC"/>
    <s v="'7443814314754537"/>
    <n v="20260618"/>
    <s v="E20260618134755"/>
    <s v="   "/>
    <n v="13.7"/>
    <s v="TMC       "/>
    <n v="1"/>
    <s v="LARUCHE                         "/>
    <s v="VOIE COMMUNALE 4                "/>
    <s v="                                "/>
    <s v="FR"/>
    <s v="'21"/>
    <s v="'21320     "/>
    <s v="CREANCEY                        "/>
    <s v="MEURISSE CLARA                  "/>
    <s v="25 AVENUE DU PARMELAN           "/>
    <s v="                                "/>
    <s v="FR"/>
    <s v="'74"/>
    <s v="'74000     "/>
    <s v="ANNECY"/>
  </r>
  <r>
    <x v="1"/>
    <x v="254"/>
    <n v="202606"/>
    <n v="51"/>
    <n v="1085442"/>
    <s v="'03814314  "/>
    <s v="'03814314  "/>
    <s v="COL"/>
    <s v="'7443814314754543"/>
    <n v="20260618"/>
    <s v="E20260618134755"/>
    <s v="J18"/>
    <n v="7.5"/>
    <s v="          "/>
    <n v="0"/>
    <s v="LARUCHE                         "/>
    <s v="VOIE COMMUNALE 4                "/>
    <s v="                                "/>
    <s v="FR"/>
    <s v="'21"/>
    <s v="'21320     "/>
    <s v="CREANCEY                        "/>
    <s v="MEURISSE CLARA                  "/>
    <s v="25 AVENUE DU PARMELAN           "/>
    <s v="                                "/>
    <s v="FR"/>
    <s v="'74"/>
    <s v="'74000     "/>
    <s v="ANNECY"/>
  </r>
  <r>
    <x v="1"/>
    <x v="254"/>
    <n v="202606"/>
    <n v="51"/>
    <n v="1085442"/>
    <s v="'03814314  "/>
    <s v="'03814314  "/>
    <s v="CPC"/>
    <s v="'7443814314754543"/>
    <n v="20260618"/>
    <s v="E20260618134755"/>
    <s v="   "/>
    <n v="7.5"/>
    <s v="RS        "/>
    <n v="0"/>
    <s v="LARUCHE                         "/>
    <s v="VOIE COMMUNALE 4                "/>
    <s v="                                "/>
    <s v="FR"/>
    <s v="'21"/>
    <s v="'21320     "/>
    <s v="CREANCEY                        "/>
    <s v="MEURISSE CLARA                  "/>
    <s v="25 AVENUE DU PARMELAN           "/>
    <s v="                                "/>
    <s v="FR"/>
    <s v="'74"/>
    <s v="'74000     "/>
    <s v="ANNECY"/>
  </r>
  <r>
    <x v="1"/>
    <x v="254"/>
    <n v="202606"/>
    <n v="51"/>
    <n v="1085442"/>
    <s v="'03814314  "/>
    <s v="'03814314  "/>
    <s v="CPC"/>
    <s v="'7443814314754543"/>
    <n v="20260618"/>
    <s v="E20260618134755"/>
    <s v="   "/>
    <n v="7.5"/>
    <s v="TMC       "/>
    <n v="1"/>
    <s v="LARUCHE                         "/>
    <s v="VOIE COMMUNALE 4                "/>
    <s v="                                "/>
    <s v="FR"/>
    <s v="'21"/>
    <s v="'21320     "/>
    <s v="CREANCEY                        "/>
    <s v="MEURISSE CLARA                  "/>
    <s v="25 AVENUE DU PARMELAN           "/>
    <s v="                                "/>
    <s v="FR"/>
    <s v="'74"/>
    <s v="'74000     "/>
    <s v="ANNECY"/>
  </r>
  <r>
    <x v="1"/>
    <x v="255"/>
    <n v="202606"/>
    <n v="51"/>
    <n v="1085442"/>
    <s v="'03814314  "/>
    <s v="'03814314  "/>
    <s v="ENV"/>
    <s v="'                "/>
    <n v="20260618"/>
    <s v="E20260618134756"/>
    <s v="J18"/>
    <n v="17.28"/>
    <s v="          "/>
    <n v="8.57"/>
    <s v="LARUCHE                         "/>
    <s v="VOIE COMMUNALE 4                "/>
    <s v="                                "/>
    <s v="FR"/>
    <s v="'21"/>
    <s v="'21320     "/>
    <s v="CREANCEY                        "/>
    <s v="SATORIZ VENDENHEIM              "/>
    <s v="15 RUE DU COMMERCE,             "/>
    <s v="                                "/>
    <s v="FR"/>
    <s v="'67"/>
    <s v="'67550     "/>
    <s v="VENDENHEIM"/>
  </r>
  <r>
    <x v="1"/>
    <x v="255"/>
    <n v="202606"/>
    <n v="51"/>
    <n v="1085442"/>
    <s v="'03814314  "/>
    <s v="'03814314  "/>
    <s v="COL"/>
    <s v="'6743814314754441"/>
    <n v="20260618"/>
    <s v="E20260618134756"/>
    <s v="J18"/>
    <n v="7.68"/>
    <s v="          "/>
    <n v="0"/>
    <s v="LARUCHE                         "/>
    <s v="VOIE COMMUNALE 4                "/>
    <s v="                                "/>
    <s v="FR"/>
    <s v="'21"/>
    <s v="'21320     "/>
    <s v="CREANCEY                        "/>
    <s v="SATORIZ VENDENHEIM              "/>
    <s v="15 RUE DU COMMERCE,             "/>
    <s v="                                "/>
    <s v="FR"/>
    <s v="'67"/>
    <s v="'67550     "/>
    <s v="VENDENHEIM"/>
  </r>
  <r>
    <x v="1"/>
    <x v="255"/>
    <n v="202606"/>
    <n v="51"/>
    <n v="1085442"/>
    <s v="'03814314  "/>
    <s v="'03814314  "/>
    <s v="CPC"/>
    <s v="'6743814314754441"/>
    <n v="20260618"/>
    <s v="E20260618134756"/>
    <s v="   "/>
    <n v="7.68"/>
    <s v="RS        "/>
    <n v="0"/>
    <s v="LARUCHE                         "/>
    <s v="VOIE COMMUNALE 4                "/>
    <s v="                                "/>
    <s v="FR"/>
    <s v="'21"/>
    <s v="'21320     "/>
    <s v="CREANCEY                        "/>
    <s v="SATORIZ VENDENHEIM              "/>
    <s v="15 RUE DU COMMERCE,             "/>
    <s v="                                "/>
    <s v="FR"/>
    <s v="'67"/>
    <s v="'67550     "/>
    <s v="VENDENHEIM"/>
  </r>
  <r>
    <x v="1"/>
    <x v="255"/>
    <n v="202606"/>
    <n v="51"/>
    <n v="1085442"/>
    <s v="'03814314  "/>
    <s v="'03814314  "/>
    <s v="COL"/>
    <s v="'6743814314754458"/>
    <n v="20260618"/>
    <s v="E20260618134756"/>
    <s v="J18"/>
    <n v="9.6"/>
    <s v="          "/>
    <n v="0"/>
    <s v="LARUCHE                         "/>
    <s v="VOIE COMMUNALE 4                "/>
    <s v="                                "/>
    <s v="FR"/>
    <s v="'21"/>
    <s v="'21320     "/>
    <s v="CREANCEY                        "/>
    <s v="SATORIZ VENDENHEIM              "/>
    <s v="15 RUE DU COMMERCE,             "/>
    <s v="                                "/>
    <s v="FR"/>
    <s v="'67"/>
    <s v="'67550     "/>
    <s v="VENDENHEIM"/>
  </r>
  <r>
    <x v="1"/>
    <x v="255"/>
    <n v="202606"/>
    <n v="51"/>
    <n v="1085442"/>
    <s v="'03814314  "/>
    <s v="'03814314  "/>
    <s v="CPC"/>
    <s v="'6743814314754458"/>
    <n v="20260618"/>
    <s v="E20260618134756"/>
    <s v="   "/>
    <n v="9.6"/>
    <s v="RS        "/>
    <n v="0"/>
    <s v="LARUCHE                         "/>
    <s v="VOIE COMMUNALE 4                "/>
    <s v="                                "/>
    <s v="FR"/>
    <s v="'21"/>
    <s v="'21320     "/>
    <s v="CREANCEY                        "/>
    <s v="SATORIZ VENDENHEIM              "/>
    <s v="15 RUE DU COMMERCE,             "/>
    <s v="                                "/>
    <s v="FR"/>
    <s v="'67"/>
    <s v="'67550     "/>
    <s v="VENDENHEIM"/>
  </r>
  <r>
    <x v="1"/>
    <x v="255"/>
    <n v="202606"/>
    <n v="51"/>
    <n v="1085442"/>
    <s v="'03814314  "/>
    <s v="'03814314  "/>
    <s v="CPC"/>
    <s v="'6743814314754458"/>
    <n v="20260618"/>
    <s v="E20260618134756"/>
    <s v="   "/>
    <n v="9.6"/>
    <s v="TMC       "/>
    <n v="1"/>
    <s v="LARUCHE                         "/>
    <s v="VOIE COMMUNALE 4                "/>
    <s v="                                "/>
    <s v="FR"/>
    <s v="'21"/>
    <s v="'21320     "/>
    <s v="CREANCEY                        "/>
    <s v="SATORIZ VENDENHEIM              "/>
    <s v="15 RUE DU COMMERCE,             "/>
    <s v="                                "/>
    <s v="FR"/>
    <s v="'67"/>
    <s v="'67550     "/>
    <s v="VENDENHEIM"/>
  </r>
  <r>
    <x v="1"/>
    <x v="256"/>
    <n v="202606"/>
    <n v="51"/>
    <n v="1085442"/>
    <s v="'03814314  "/>
    <s v="'03814314  "/>
    <s v="ENV"/>
    <s v="'                "/>
    <n v="20260618"/>
    <s v="E20260618134757"/>
    <s v="J18"/>
    <n v="2.9"/>
    <s v="          "/>
    <n v="4.67"/>
    <s v="LARUCHE                         "/>
    <s v="VOIE COMMUNALE 4                "/>
    <s v="                                "/>
    <s v="FR"/>
    <s v="'21"/>
    <s v="'21320     "/>
    <s v="CREANCEY                        "/>
    <s v="TRONTIN GUILLAUME               "/>
    <s v="30 RUE DURANTIN                 "/>
    <s v="                                "/>
    <s v="FR"/>
    <s v="'75"/>
    <s v="'75018     "/>
    <s v="PARIS"/>
  </r>
  <r>
    <x v="1"/>
    <x v="256"/>
    <n v="202606"/>
    <n v="51"/>
    <n v="1085442"/>
    <s v="'03814314  "/>
    <s v="'03814314  "/>
    <s v="COL"/>
    <s v="'7543814314754471"/>
    <n v="20260618"/>
    <s v="E20260618134757"/>
    <s v="J18"/>
    <n v="2.9"/>
    <s v="          "/>
    <n v="0"/>
    <s v="LARUCHE                         "/>
    <s v="VOIE COMMUNALE 4                "/>
    <s v="                                "/>
    <s v="FR"/>
    <s v="'21"/>
    <s v="'21320     "/>
    <s v="CREANCEY                        "/>
    <s v="TRONTIN GUILLAUME               "/>
    <s v="30 RUE DURANTIN                 "/>
    <s v="                                "/>
    <s v="FR"/>
    <s v="'75"/>
    <s v="'75018     "/>
    <s v="PARIS"/>
  </r>
  <r>
    <x v="1"/>
    <x v="256"/>
    <n v="202606"/>
    <n v="51"/>
    <n v="1085442"/>
    <s v="'03814314  "/>
    <s v="'03814314  "/>
    <s v="CPC"/>
    <s v="'7543814314754471"/>
    <n v="20260618"/>
    <s v="E20260618134757"/>
    <s v="   "/>
    <n v="2.9"/>
    <s v="RS        "/>
    <n v="0"/>
    <s v="LARUCHE                         "/>
    <s v="VOIE COMMUNALE 4                "/>
    <s v="                                "/>
    <s v="FR"/>
    <s v="'21"/>
    <s v="'21320     "/>
    <s v="CREANCEY                        "/>
    <s v="TRONTIN GUILLAUME               "/>
    <s v="30 RUE DURANTIN                 "/>
    <s v="                                "/>
    <s v="FR"/>
    <s v="'75"/>
    <s v="'75018     "/>
    <s v="PARIS"/>
  </r>
  <r>
    <x v="1"/>
    <x v="257"/>
    <n v="202606"/>
    <n v="51"/>
    <n v="1085442"/>
    <s v="'03814314  "/>
    <s v="'03814314  "/>
    <s v="ENV"/>
    <s v="'                "/>
    <n v="20260618"/>
    <s v="E20260618219122"/>
    <s v="J18"/>
    <n v="3.84"/>
    <s v="          "/>
    <n v="4.93"/>
    <s v="LARUCHE                         "/>
    <s v="VOIE COMMUNALE 4                "/>
    <s v="                                "/>
    <s v="FR"/>
    <s v="'21"/>
    <s v="'21320     "/>
    <s v="CREANCEY                        "/>
    <s v="RANNOU MARION                   "/>
    <s v="5 RUE FERDINAND BUISSON         "/>
    <s v="                                "/>
    <s v="FR"/>
    <s v="'35"/>
    <s v="'35000     "/>
    <s v="RENNES"/>
  </r>
  <r>
    <x v="1"/>
    <x v="257"/>
    <n v="202606"/>
    <n v="51"/>
    <n v="1085442"/>
    <s v="'03814314  "/>
    <s v="'03814314  "/>
    <s v="COL"/>
    <s v="'3543814314754428"/>
    <n v="20260618"/>
    <s v="E20260618219122"/>
    <s v="J18"/>
    <n v="3.84"/>
    <s v="          "/>
    <n v="0"/>
    <s v="LARUCHE                         "/>
    <s v="VOIE COMMUNALE 4                "/>
    <s v="                                "/>
    <s v="FR"/>
    <s v="'21"/>
    <s v="'21320     "/>
    <s v="CREANCEY                        "/>
    <s v="RANNOU MARION                   "/>
    <s v="5 RUE FERDINAND BUISSON         "/>
    <s v="                                "/>
    <s v="FR"/>
    <s v="'35"/>
    <s v="'35000     "/>
    <s v="RENNES"/>
  </r>
  <r>
    <x v="1"/>
    <x v="257"/>
    <n v="202606"/>
    <n v="51"/>
    <n v="1085442"/>
    <s v="'03814314  "/>
    <s v="'03814314  "/>
    <s v="CPC"/>
    <s v="'3543814314754428"/>
    <n v="20260618"/>
    <s v="E20260618219122"/>
    <s v="   "/>
    <n v="3.84"/>
    <s v="RS        "/>
    <n v="0"/>
    <s v="LARUCHE                         "/>
    <s v="VOIE COMMUNALE 4                "/>
    <s v="                                "/>
    <s v="FR"/>
    <s v="'21"/>
    <s v="'21320     "/>
    <s v="CREANCEY                        "/>
    <s v="RANNOU MARION                   "/>
    <s v="5 RUE FERDINAND BUISSON         "/>
    <s v="                                "/>
    <s v="FR"/>
    <s v="'35"/>
    <s v="'35000     "/>
    <s v="RENNES"/>
  </r>
  <r>
    <x v="1"/>
    <x v="258"/>
    <n v="202606"/>
    <n v="51"/>
    <n v="1085442"/>
    <s v="'03814314  "/>
    <s v="'03814314  "/>
    <s v="ENV"/>
    <s v="'                "/>
    <n v="20260619"/>
    <s v="E20260619122775"/>
    <s v="J18"/>
    <n v="0.5"/>
    <s v="          "/>
    <n v="4.1500000000000004"/>
    <s v="LARUCHE                         "/>
    <s v="VOIE COMMUNALE 4                "/>
    <s v="                                "/>
    <s v="FR"/>
    <s v="'21"/>
    <s v="'21320     "/>
    <s v="CREANCEY                        "/>
    <s v="AGOSTINI ERINE                  "/>
    <s v="3 RUE DES MESSNGES              "/>
    <s v="                                "/>
    <s v="FR"/>
    <s v="'35"/>
    <s v="'35650     "/>
    <s v="LE FHEU"/>
  </r>
  <r>
    <x v="1"/>
    <x v="258"/>
    <n v="202606"/>
    <n v="51"/>
    <n v="1085442"/>
    <s v="'03814314  "/>
    <s v="'03814314  "/>
    <s v="CPE"/>
    <s v="'                "/>
    <n v="20260619"/>
    <s v="E20260619122775"/>
    <s v="   "/>
    <n v="0"/>
    <s v="LS        "/>
    <n v="0"/>
    <s v="LARUCHE                         "/>
    <s v="VOIE COMMUNALE 4                "/>
    <s v="                                "/>
    <s v="FR"/>
    <s v="'21"/>
    <s v="'21320     "/>
    <s v="CREANCEY                        "/>
    <s v="AGOSTINI ERINE                  "/>
    <s v="3 RUE DES MESSNGES              "/>
    <s v="                                "/>
    <s v="FR"/>
    <s v="'35"/>
    <s v="'35650     "/>
    <s v="LE FHEU"/>
  </r>
  <r>
    <x v="1"/>
    <x v="258"/>
    <n v="202606"/>
    <n v="51"/>
    <n v="1085442"/>
    <s v="'03814314  "/>
    <s v="'03814314  "/>
    <s v="COL"/>
    <s v="'3543814314754555"/>
    <n v="20260619"/>
    <s v="E20260619122775"/>
    <s v="J18"/>
    <n v="0.5"/>
    <s v="          "/>
    <n v="0"/>
    <s v="LARUCHE                         "/>
    <s v="VOIE COMMUNALE 4                "/>
    <s v="                                "/>
    <s v="FR"/>
    <s v="'21"/>
    <s v="'21320     "/>
    <s v="CREANCEY                        "/>
    <s v="AGOSTINI ERINE                  "/>
    <s v="3 RUE DES MESSNGES              "/>
    <s v="                                "/>
    <s v="FR"/>
    <s v="'35"/>
    <s v="'35650     "/>
    <s v="LE FHEU"/>
  </r>
  <r>
    <x v="1"/>
    <x v="258"/>
    <n v="202606"/>
    <n v="51"/>
    <n v="1085442"/>
    <s v="'03814314  "/>
    <s v="'03814314  "/>
    <s v="CPC"/>
    <s v="'3543814314754555"/>
    <n v="20260619"/>
    <s v="E20260619122775"/>
    <s v="   "/>
    <n v="0.5"/>
    <s v="RS        "/>
    <n v="0"/>
    <s v="LARUCHE                         "/>
    <s v="VOIE COMMUNALE 4                "/>
    <s v="                                "/>
    <s v="FR"/>
    <s v="'21"/>
    <s v="'21320     "/>
    <s v="CREANCEY                        "/>
    <s v="AGOSTINI ERINE                  "/>
    <s v="3 RUE DES MESSNGES              "/>
    <s v="                                "/>
    <s v="FR"/>
    <s v="'35"/>
    <s v="'35650     "/>
    <s v="LE FHEU"/>
  </r>
  <r>
    <x v="1"/>
    <x v="259"/>
    <n v="202606"/>
    <n v="51"/>
    <n v="1085442"/>
    <s v="'03814314  "/>
    <s v="'03814314  "/>
    <s v="ENV"/>
    <s v="'                "/>
    <n v="20260619"/>
    <s v="E20260619284055"/>
    <s v="J18"/>
    <n v="1.6"/>
    <s v="          "/>
    <n v="4.41"/>
    <s v="FEDEX                           "/>
    <s v="                                "/>
    <s v="                                "/>
    <s v="FR"/>
    <s v="'71"/>
    <s v="'71380     "/>
    <s v="ST MARCEL                       "/>
    <s v="    LA RUCHE LOGISTIQUE         "/>
    <s v="VOIE COMMUNALE 4                "/>
    <s v="                                "/>
    <s v="FR"/>
    <s v="'21"/>
    <s v="'21320     "/>
    <s v="CREANCEY"/>
  </r>
  <r>
    <x v="1"/>
    <x v="259"/>
    <n v="202606"/>
    <n v="51"/>
    <n v="1085442"/>
    <s v="'03814314  "/>
    <s v="'03814314  "/>
    <s v="COL"/>
    <s v="'2183814314003143"/>
    <n v="20260619"/>
    <s v="E20260619284055"/>
    <s v="J18"/>
    <n v="1.6"/>
    <s v="          "/>
    <n v="0"/>
    <s v="FEDEX                           "/>
    <s v="                                "/>
    <s v="                                "/>
    <s v="FR"/>
    <s v="'71"/>
    <s v="'71380     "/>
    <s v="ST MARCEL                       "/>
    <s v="    LA RUCHE LOGISTIQUE         "/>
    <s v="VOIE COMMUNALE 4                "/>
    <s v="                                "/>
    <s v="FR"/>
    <s v="'21"/>
    <s v="'21320     "/>
    <s v="CREANCEY"/>
  </r>
  <r>
    <x v="1"/>
    <x v="259"/>
    <n v="202606"/>
    <n v="51"/>
    <n v="1085442"/>
    <s v="'03814314  "/>
    <s v="'03814314  "/>
    <s v="CPC"/>
    <s v="'2183814314003143"/>
    <n v="20260619"/>
    <s v="E20260619284055"/>
    <s v="   "/>
    <n v="1.6"/>
    <s v="RS        "/>
    <n v="0"/>
    <s v="FEDEX                           "/>
    <s v="                                "/>
    <s v="                                "/>
    <s v="FR"/>
    <s v="'71"/>
    <s v="'71380     "/>
    <s v="ST MARCEL                       "/>
    <s v="    LA RUCHE LOGISTIQUE         "/>
    <s v="VOIE COMMUNALE 4                "/>
    <s v="                                "/>
    <s v="FR"/>
    <s v="'21"/>
    <s v="'21320     "/>
    <s v="CREANCEY"/>
  </r>
  <r>
    <x v="1"/>
    <x v="260"/>
    <n v="202606"/>
    <n v="51"/>
    <n v="1085442"/>
    <s v="'03814314  "/>
    <s v="'03814314  "/>
    <s v="ENV"/>
    <s v="'                "/>
    <n v="20260619"/>
    <s v="E20260619284058"/>
    <s v="J18"/>
    <n v="2"/>
    <s v="          "/>
    <n v="4.41"/>
    <s v="LARUCHE                         "/>
    <s v="VOIE COMMUNALE 4                "/>
    <s v="                                "/>
    <s v="FR"/>
    <s v="'21"/>
    <s v="'21320     "/>
    <s v="CREANCEY                        "/>
    <s v="WEHIB NOUIRA                    "/>
    <s v="18 AVENUE LEDRU ROLLIN          "/>
    <s v="                                "/>
    <s v="FR"/>
    <s v="'75"/>
    <s v="'75012     "/>
    <s v="PARIS"/>
  </r>
  <r>
    <x v="1"/>
    <x v="260"/>
    <n v="202606"/>
    <n v="51"/>
    <n v="1085442"/>
    <s v="'03814314  "/>
    <s v="'03814314  "/>
    <s v="COL"/>
    <s v="'7543814314754655"/>
    <n v="20260619"/>
    <s v="E20260619284058"/>
    <s v="J18"/>
    <n v="2"/>
    <s v="          "/>
    <n v="0"/>
    <s v="LARUCHE                         "/>
    <s v="VOIE COMMUNALE 4                "/>
    <s v="                                "/>
    <s v="FR"/>
    <s v="'21"/>
    <s v="'21320     "/>
    <s v="CREANCEY                        "/>
    <s v="WEHIB NOUIRA                    "/>
    <s v="18 AVENUE LEDRU ROLLIN          "/>
    <s v="                                "/>
    <s v="FR"/>
    <s v="'75"/>
    <s v="'75012     "/>
    <s v="PARIS"/>
  </r>
  <r>
    <x v="1"/>
    <x v="260"/>
    <n v="202606"/>
    <n v="51"/>
    <n v="1085442"/>
    <s v="'03814314  "/>
    <s v="'03814314  "/>
    <s v="CPC"/>
    <s v="'7543814314754655"/>
    <n v="20260619"/>
    <s v="E20260619284058"/>
    <s v="   "/>
    <n v="2"/>
    <s v="RS        "/>
    <n v="0"/>
    <s v="LARUCHE                         "/>
    <s v="VOIE COMMUNALE 4                "/>
    <s v="                                "/>
    <s v="FR"/>
    <s v="'21"/>
    <s v="'21320     "/>
    <s v="CREANCEY                        "/>
    <s v="WEHIB NOUIRA                    "/>
    <s v="18 AVENUE LEDRU ROLLIN          "/>
    <s v="                                "/>
    <s v="FR"/>
    <s v="'75"/>
    <s v="'75012     "/>
    <s v="PARIS"/>
  </r>
  <r>
    <x v="1"/>
    <x v="261"/>
    <n v="202606"/>
    <n v="51"/>
    <n v="1085442"/>
    <s v="'03814314  "/>
    <s v="'03814314  "/>
    <s v="ENV"/>
    <s v="'                "/>
    <n v="20260619"/>
    <s v="E20260619352701"/>
    <s v="J18"/>
    <n v="94.7"/>
    <s v="          "/>
    <n v="28.59"/>
    <s v="LARUCHE                         "/>
    <s v="VOIE COMMUNALE 4                "/>
    <s v="                                "/>
    <s v="FR"/>
    <s v="'21"/>
    <s v="'21320     "/>
    <s v="CREANCEY                        "/>
    <s v="CHADER M                        "/>
    <s v="1ERE AVENUE - 2EME RUE          "/>
    <s v="PORTAIL N 2                     "/>
    <s v="FR"/>
    <s v="'06"/>
    <s v="'06510     "/>
    <s v="CARROS"/>
  </r>
  <r>
    <x v="1"/>
    <x v="261"/>
    <n v="202606"/>
    <n v="51"/>
    <n v="1085442"/>
    <s v="'03814314  "/>
    <s v="'03814314  "/>
    <s v="CPE"/>
    <s v="'                "/>
    <n v="20260619"/>
    <s v="E20260619352701"/>
    <s v="   "/>
    <n v="0"/>
    <s v="FACTOR_FOR"/>
    <n v="8"/>
    <s v="LARUCHE                         "/>
    <s v="VOIE COMMUNALE 4                "/>
    <s v="                                "/>
    <s v="FR"/>
    <s v="'21"/>
    <s v="'21320     "/>
    <s v="CREANCEY                        "/>
    <s v="CHADER M                        "/>
    <s v="1ERE AVENUE - 2EME RUE          "/>
    <s v="PORTAIL N 2                     "/>
    <s v="FR"/>
    <s v="'06"/>
    <s v="'06510     "/>
    <s v="CARROS"/>
  </r>
  <r>
    <x v="1"/>
    <x v="261"/>
    <n v="202606"/>
    <n v="51"/>
    <n v="1085442"/>
    <s v="'03814314  "/>
    <s v="'03814314  "/>
    <s v="COL"/>
    <s v="'0643814314754562"/>
    <n v="20260619"/>
    <s v="E20260619352701"/>
    <s v="J18"/>
    <n v="9.8000000000000007"/>
    <s v="          "/>
    <n v="0"/>
    <s v="LARUCHE                         "/>
    <s v="VOIE COMMUNALE 4                "/>
    <s v="                                "/>
    <s v="FR"/>
    <s v="'21"/>
    <s v="'21320     "/>
    <s v="CREANCEY                        "/>
    <s v="CHADER M                        "/>
    <s v="1ERE AVENUE - 2EME RUE          "/>
    <s v="PORTAIL N 2                     "/>
    <s v="FR"/>
    <s v="'06"/>
    <s v="'06510     "/>
    <s v="CARROS"/>
  </r>
  <r>
    <x v="1"/>
    <x v="261"/>
    <n v="202606"/>
    <n v="51"/>
    <n v="1085442"/>
    <s v="'03814314  "/>
    <s v="'03814314  "/>
    <s v="CPC"/>
    <s v="'0643814314754562"/>
    <n v="20260619"/>
    <s v="E20260619352701"/>
    <s v="   "/>
    <n v="9.8000000000000007"/>
    <s v="RS        "/>
    <n v="0"/>
    <s v="LARUCHE                         "/>
    <s v="VOIE COMMUNALE 4                "/>
    <s v="                                "/>
    <s v="FR"/>
    <s v="'21"/>
    <s v="'21320     "/>
    <s v="CREANCEY                        "/>
    <s v="CHADER M                        "/>
    <s v="1ERE AVENUE - 2EME RUE          "/>
    <s v="PORTAIL N 2                     "/>
    <s v="FR"/>
    <s v="'06"/>
    <s v="'06510     "/>
    <s v="CARROS"/>
  </r>
  <r>
    <x v="1"/>
    <x v="261"/>
    <n v="202606"/>
    <n v="51"/>
    <n v="1085442"/>
    <s v="'03814314  "/>
    <s v="'03814314  "/>
    <s v="COL"/>
    <s v="'0643814314754579"/>
    <n v="20260619"/>
    <s v="E20260619352701"/>
    <s v="J18"/>
    <n v="9.9"/>
    <s v="          "/>
    <n v="0"/>
    <s v="LARUCHE                         "/>
    <s v="VOIE COMMUNALE 4                "/>
    <s v="                                "/>
    <s v="FR"/>
    <s v="'21"/>
    <s v="'21320     "/>
    <s v="CREANCEY                        "/>
    <s v="CHADER M                        "/>
    <s v="1ERE AVENUE - 2EME RUE          "/>
    <s v="PORTAIL N 2                     "/>
    <s v="FR"/>
    <s v="'06"/>
    <s v="'06510     "/>
    <s v="CARROS"/>
  </r>
  <r>
    <x v="1"/>
    <x v="261"/>
    <n v="202606"/>
    <n v="51"/>
    <n v="1085442"/>
    <s v="'03814314  "/>
    <s v="'03814314  "/>
    <s v="CPC"/>
    <s v="'0643814314754579"/>
    <n v="20260619"/>
    <s v="E20260619352701"/>
    <s v="   "/>
    <n v="9.9"/>
    <s v="RS        "/>
    <n v="0"/>
    <s v="LARUCHE                         "/>
    <s v="VOIE COMMUNALE 4                "/>
    <s v="                                "/>
    <s v="FR"/>
    <s v="'21"/>
    <s v="'21320     "/>
    <s v="CREANCEY                        "/>
    <s v="CHADER M                        "/>
    <s v="1ERE AVENUE - 2EME RUE          "/>
    <s v="PORTAIL N 2                     "/>
    <s v="FR"/>
    <s v="'06"/>
    <s v="'06510     "/>
    <s v="CARROS"/>
  </r>
  <r>
    <x v="1"/>
    <x v="261"/>
    <n v="202606"/>
    <n v="51"/>
    <n v="1085442"/>
    <s v="'03814314  "/>
    <s v="'03814314  "/>
    <s v="CPC"/>
    <s v="'0643814314754579"/>
    <n v="20260619"/>
    <s v="E20260619352701"/>
    <s v="   "/>
    <n v="9.9"/>
    <s v="TMC       "/>
    <n v="1"/>
    <s v="LARUCHE                         "/>
    <s v="VOIE COMMUNALE 4                "/>
    <s v="                                "/>
    <s v="FR"/>
    <s v="'21"/>
    <s v="'21320     "/>
    <s v="CREANCEY                        "/>
    <s v="CHADER M                        "/>
    <s v="1ERE AVENUE - 2EME RUE          "/>
    <s v="PORTAIL N 2                     "/>
    <s v="FR"/>
    <s v="'06"/>
    <s v="'06510     "/>
    <s v="CARROS"/>
  </r>
  <r>
    <x v="1"/>
    <x v="261"/>
    <n v="202606"/>
    <n v="51"/>
    <n v="1085442"/>
    <s v="'03814314  "/>
    <s v="'03814314  "/>
    <s v="COL"/>
    <s v="'0643814314754585"/>
    <n v="20260619"/>
    <s v="E20260619352701"/>
    <s v="J18"/>
    <n v="13.6"/>
    <s v="          "/>
    <n v="0"/>
    <s v="LARUCHE                         "/>
    <s v="VOIE COMMUNALE 4                "/>
    <s v="                                "/>
    <s v="FR"/>
    <s v="'21"/>
    <s v="'21320     "/>
    <s v="CREANCEY                        "/>
    <s v="CHADER M                        "/>
    <s v="1ERE AVENUE - 2EME RUE          "/>
    <s v="PORTAIL N 2                     "/>
    <s v="FR"/>
    <s v="'06"/>
    <s v="'06510     "/>
    <s v="CARROS"/>
  </r>
  <r>
    <x v="1"/>
    <x v="261"/>
    <n v="202606"/>
    <n v="51"/>
    <n v="1085442"/>
    <s v="'03814314  "/>
    <s v="'03814314  "/>
    <s v="CPC"/>
    <s v="'0643814314754585"/>
    <n v="20260619"/>
    <s v="E20260619352701"/>
    <s v="   "/>
    <n v="13.6"/>
    <s v="RS        "/>
    <n v="0"/>
    <s v="LARUCHE                         "/>
    <s v="VOIE COMMUNALE 4                "/>
    <s v="                                "/>
    <s v="FR"/>
    <s v="'21"/>
    <s v="'21320     "/>
    <s v="CREANCEY                        "/>
    <s v="CHADER M                        "/>
    <s v="1ERE AVENUE - 2EME RUE          "/>
    <s v="PORTAIL N 2                     "/>
    <s v="FR"/>
    <s v="'06"/>
    <s v="'06510     "/>
    <s v="CARROS"/>
  </r>
  <r>
    <x v="1"/>
    <x v="261"/>
    <n v="202606"/>
    <n v="51"/>
    <n v="1085442"/>
    <s v="'03814314  "/>
    <s v="'03814314  "/>
    <s v="CPC"/>
    <s v="'0643814314754585"/>
    <n v="20260619"/>
    <s v="E20260619352701"/>
    <s v="   "/>
    <n v="13.6"/>
    <s v="TMC       "/>
    <n v="1"/>
    <s v="LARUCHE                         "/>
    <s v="VOIE COMMUNALE 4                "/>
    <s v="                                "/>
    <s v="FR"/>
    <s v="'21"/>
    <s v="'21320     "/>
    <s v="CREANCEY                        "/>
    <s v="CHADER M                        "/>
    <s v="1ERE AVENUE - 2EME RUE          "/>
    <s v="PORTAIL N 2                     "/>
    <s v="FR"/>
    <s v="'06"/>
    <s v="'06510     "/>
    <s v="CARROS"/>
  </r>
  <r>
    <x v="1"/>
    <x v="261"/>
    <n v="202606"/>
    <n v="51"/>
    <n v="1085442"/>
    <s v="'03814314  "/>
    <s v="'03814314  "/>
    <s v="COL"/>
    <s v="'0643814314754591"/>
    <n v="20260619"/>
    <s v="E20260619352701"/>
    <s v="J18"/>
    <n v="9.8000000000000007"/>
    <s v="          "/>
    <n v="0"/>
    <s v="LARUCHE                         "/>
    <s v="VOIE COMMUNALE 4                "/>
    <s v="                                "/>
    <s v="FR"/>
    <s v="'21"/>
    <s v="'21320     "/>
    <s v="CREANCEY                        "/>
    <s v="CHADER M                        "/>
    <s v="1ERE AVENUE - 2EME RUE          "/>
    <s v="PORTAIL N 2                     "/>
    <s v="FR"/>
    <s v="'06"/>
    <s v="'06510     "/>
    <s v="CARROS"/>
  </r>
  <r>
    <x v="1"/>
    <x v="261"/>
    <n v="202606"/>
    <n v="51"/>
    <n v="1085442"/>
    <s v="'03814314  "/>
    <s v="'03814314  "/>
    <s v="CPC"/>
    <s v="'0643814314754591"/>
    <n v="20260619"/>
    <s v="E20260619352701"/>
    <s v="   "/>
    <n v="9.8000000000000007"/>
    <s v="RS        "/>
    <n v="0"/>
    <s v="LARUCHE                         "/>
    <s v="VOIE COMMUNALE 4                "/>
    <s v="                                "/>
    <s v="FR"/>
    <s v="'21"/>
    <s v="'21320     "/>
    <s v="CREANCEY                        "/>
    <s v="CHADER M                        "/>
    <s v="1ERE AVENUE - 2EME RUE          "/>
    <s v="PORTAIL N 2                     "/>
    <s v="FR"/>
    <s v="'06"/>
    <s v="'06510     "/>
    <s v="CARROS"/>
  </r>
  <r>
    <x v="1"/>
    <x v="261"/>
    <n v="202606"/>
    <n v="51"/>
    <n v="1085442"/>
    <s v="'03814314  "/>
    <s v="'03814314  "/>
    <s v="CPC"/>
    <s v="'0643814314754591"/>
    <n v="20260619"/>
    <s v="E20260619352701"/>
    <s v="   "/>
    <n v="9.8000000000000007"/>
    <s v="TMC       "/>
    <n v="1"/>
    <s v="LARUCHE                         "/>
    <s v="VOIE COMMUNALE 4                "/>
    <s v="                                "/>
    <s v="FR"/>
    <s v="'21"/>
    <s v="'21320     "/>
    <s v="CREANCEY                        "/>
    <s v="CHADER M                        "/>
    <s v="1ERE AVENUE - 2EME RUE          "/>
    <s v="PORTAIL N 2                     "/>
    <s v="FR"/>
    <s v="'06"/>
    <s v="'06510     "/>
    <s v="CARROS"/>
  </r>
  <r>
    <x v="1"/>
    <x v="261"/>
    <n v="202606"/>
    <n v="51"/>
    <n v="1085442"/>
    <s v="'03814314  "/>
    <s v="'03814314  "/>
    <s v="COL"/>
    <s v="'0643814314754602"/>
    <n v="20260619"/>
    <s v="E20260619352701"/>
    <s v="J18"/>
    <n v="9.8000000000000007"/>
    <s v="          "/>
    <n v="0"/>
    <s v="LARUCHE                         "/>
    <s v="VOIE COMMUNALE 4                "/>
    <s v="                                "/>
    <s v="FR"/>
    <s v="'21"/>
    <s v="'21320     "/>
    <s v="CREANCEY                        "/>
    <s v="CHADER M                        "/>
    <s v="1ERE AVENUE - 2EME RUE          "/>
    <s v="PORTAIL N 2                     "/>
    <s v="FR"/>
    <s v="'06"/>
    <s v="'06510     "/>
    <s v="CARROS"/>
  </r>
  <r>
    <x v="1"/>
    <x v="261"/>
    <n v="202606"/>
    <n v="51"/>
    <n v="1085442"/>
    <s v="'03814314  "/>
    <s v="'03814314  "/>
    <s v="CPC"/>
    <s v="'0643814314754602"/>
    <n v="20260619"/>
    <s v="E20260619352701"/>
    <s v="   "/>
    <n v="9.8000000000000007"/>
    <s v="RS        "/>
    <n v="0"/>
    <s v="LARUCHE                         "/>
    <s v="VOIE COMMUNALE 4                "/>
    <s v="                                "/>
    <s v="FR"/>
    <s v="'21"/>
    <s v="'21320     "/>
    <s v="CREANCEY                        "/>
    <s v="CHADER M                        "/>
    <s v="1ERE AVENUE - 2EME RUE          "/>
    <s v="PORTAIL N 2                     "/>
    <s v="FR"/>
    <s v="'06"/>
    <s v="'06510     "/>
    <s v="CARROS"/>
  </r>
  <r>
    <x v="1"/>
    <x v="261"/>
    <n v="202606"/>
    <n v="51"/>
    <n v="1085442"/>
    <s v="'03814314  "/>
    <s v="'03814314  "/>
    <s v="CPC"/>
    <s v="'0643814314754602"/>
    <n v="20260619"/>
    <s v="E20260619352701"/>
    <s v="   "/>
    <n v="9.8000000000000007"/>
    <s v="TMC       "/>
    <n v="1"/>
    <s v="LARUCHE                         "/>
    <s v="VOIE COMMUNALE 4                "/>
    <s v="                                "/>
    <s v="FR"/>
    <s v="'21"/>
    <s v="'21320     "/>
    <s v="CREANCEY                        "/>
    <s v="CHADER M                        "/>
    <s v="1ERE AVENUE - 2EME RUE          "/>
    <s v="PORTAIL N 2                     "/>
    <s v="FR"/>
    <s v="'06"/>
    <s v="'06510     "/>
    <s v="CARROS"/>
  </r>
  <r>
    <x v="1"/>
    <x v="261"/>
    <n v="202606"/>
    <n v="51"/>
    <n v="1085442"/>
    <s v="'03814314  "/>
    <s v="'03814314  "/>
    <s v="COL"/>
    <s v="'0643814314754619"/>
    <n v="20260619"/>
    <s v="E20260619352701"/>
    <s v="J18"/>
    <n v="9.8000000000000007"/>
    <s v="          "/>
    <n v="0"/>
    <s v="LARUCHE                         "/>
    <s v="VOIE COMMUNALE 4                "/>
    <s v="                                "/>
    <s v="FR"/>
    <s v="'21"/>
    <s v="'21320     "/>
    <s v="CREANCEY                        "/>
    <s v="CHADER M                        "/>
    <s v="1ERE AVENUE - 2EME RUE          "/>
    <s v="PORTAIL N 2                     "/>
    <s v="FR"/>
    <s v="'06"/>
    <s v="'06510     "/>
    <s v="CARROS"/>
  </r>
  <r>
    <x v="1"/>
    <x v="261"/>
    <n v="202606"/>
    <n v="51"/>
    <n v="1085442"/>
    <s v="'03814314  "/>
    <s v="'03814314  "/>
    <s v="CPC"/>
    <s v="'0643814314754619"/>
    <n v="20260619"/>
    <s v="E20260619352701"/>
    <s v="   "/>
    <n v="9.8000000000000007"/>
    <s v="RS        "/>
    <n v="0"/>
    <s v="LARUCHE                         "/>
    <s v="VOIE COMMUNALE 4                "/>
    <s v="                                "/>
    <s v="FR"/>
    <s v="'21"/>
    <s v="'21320     "/>
    <s v="CREANCEY                        "/>
    <s v="CHADER M                        "/>
    <s v="1ERE AVENUE - 2EME RUE          "/>
    <s v="PORTAIL N 2                     "/>
    <s v="FR"/>
    <s v="'06"/>
    <s v="'06510     "/>
    <s v="CARROS"/>
  </r>
  <r>
    <x v="1"/>
    <x v="261"/>
    <n v="202606"/>
    <n v="51"/>
    <n v="1085442"/>
    <s v="'03814314  "/>
    <s v="'03814314  "/>
    <s v="CPC"/>
    <s v="'0643814314754619"/>
    <n v="20260619"/>
    <s v="E20260619352701"/>
    <s v="   "/>
    <n v="9.8000000000000007"/>
    <s v="TMC       "/>
    <n v="1"/>
    <s v="LARUCHE                         "/>
    <s v="VOIE COMMUNALE 4                "/>
    <s v="                                "/>
    <s v="FR"/>
    <s v="'21"/>
    <s v="'21320     "/>
    <s v="CREANCEY                        "/>
    <s v="CHADER M                        "/>
    <s v="1ERE AVENUE - 2EME RUE          "/>
    <s v="PORTAIL N 2                     "/>
    <s v="FR"/>
    <s v="'06"/>
    <s v="'06510     "/>
    <s v="CARROS"/>
  </r>
  <r>
    <x v="1"/>
    <x v="261"/>
    <n v="202606"/>
    <n v="51"/>
    <n v="1085442"/>
    <s v="'03814314  "/>
    <s v="'03814314  "/>
    <s v="COL"/>
    <s v="'0643814314754625"/>
    <n v="20260619"/>
    <s v="E20260619352701"/>
    <s v="J18"/>
    <n v="13.6"/>
    <s v="          "/>
    <n v="0"/>
    <s v="LARUCHE                         "/>
    <s v="VOIE COMMUNALE 4                "/>
    <s v="                                "/>
    <s v="FR"/>
    <s v="'21"/>
    <s v="'21320     "/>
    <s v="CREANCEY                        "/>
    <s v="CHADER M                        "/>
    <s v="1ERE AVENUE - 2EME RUE          "/>
    <s v="PORTAIL N 2                     "/>
    <s v="FR"/>
    <s v="'06"/>
    <s v="'06510     "/>
    <s v="CARROS"/>
  </r>
  <r>
    <x v="1"/>
    <x v="261"/>
    <n v="202606"/>
    <n v="51"/>
    <n v="1085442"/>
    <s v="'03814314  "/>
    <s v="'03814314  "/>
    <s v="CPC"/>
    <s v="'0643814314754625"/>
    <n v="20260619"/>
    <s v="E20260619352701"/>
    <s v="   "/>
    <n v="13.6"/>
    <s v="RS        "/>
    <n v="0"/>
    <s v="LARUCHE                         "/>
    <s v="VOIE COMMUNALE 4                "/>
    <s v="                                "/>
    <s v="FR"/>
    <s v="'21"/>
    <s v="'21320     "/>
    <s v="CREANCEY                        "/>
    <s v="CHADER M                        "/>
    <s v="1ERE AVENUE - 2EME RUE          "/>
    <s v="PORTAIL N 2                     "/>
    <s v="FR"/>
    <s v="'06"/>
    <s v="'06510     "/>
    <s v="CARROS"/>
  </r>
  <r>
    <x v="1"/>
    <x v="261"/>
    <n v="202606"/>
    <n v="51"/>
    <n v="1085442"/>
    <s v="'03814314  "/>
    <s v="'03814314  "/>
    <s v="CPC"/>
    <s v="'0643814314754625"/>
    <n v="20260619"/>
    <s v="E20260619352701"/>
    <s v="   "/>
    <n v="13.6"/>
    <s v="TMC       "/>
    <n v="1"/>
    <s v="LARUCHE                         "/>
    <s v="VOIE COMMUNALE 4                "/>
    <s v="                                "/>
    <s v="FR"/>
    <s v="'21"/>
    <s v="'21320     "/>
    <s v="CREANCEY                        "/>
    <s v="CHADER M                        "/>
    <s v="1ERE AVENUE - 2EME RUE          "/>
    <s v="PORTAIL N 2                     "/>
    <s v="FR"/>
    <s v="'06"/>
    <s v="'06510     "/>
    <s v="CARROS"/>
  </r>
  <r>
    <x v="1"/>
    <x v="261"/>
    <n v="202606"/>
    <n v="51"/>
    <n v="1085442"/>
    <s v="'03814314  "/>
    <s v="'03814314  "/>
    <s v="COL"/>
    <s v="'0643814314754631"/>
    <n v="20260619"/>
    <s v="E20260619352701"/>
    <s v="J18"/>
    <n v="9.9"/>
    <s v="          "/>
    <n v="0"/>
    <s v="LARUCHE                         "/>
    <s v="VOIE COMMUNALE 4                "/>
    <s v="                                "/>
    <s v="FR"/>
    <s v="'21"/>
    <s v="'21320     "/>
    <s v="CREANCEY                        "/>
    <s v="CHADER M                        "/>
    <s v="1ERE AVENUE - 2EME RUE          "/>
    <s v="PORTAIL N 2                     "/>
    <s v="FR"/>
    <s v="'06"/>
    <s v="'06510     "/>
    <s v="CARROS"/>
  </r>
  <r>
    <x v="1"/>
    <x v="261"/>
    <n v="202606"/>
    <n v="51"/>
    <n v="1085442"/>
    <s v="'03814314  "/>
    <s v="'03814314  "/>
    <s v="CPC"/>
    <s v="'0643814314754631"/>
    <n v="20260619"/>
    <s v="E20260619352701"/>
    <s v="   "/>
    <n v="9.9"/>
    <s v="RS        "/>
    <n v="0"/>
    <s v="LARUCHE                         "/>
    <s v="VOIE COMMUNALE 4                "/>
    <s v="                                "/>
    <s v="FR"/>
    <s v="'21"/>
    <s v="'21320     "/>
    <s v="CREANCEY                        "/>
    <s v="CHADER M                        "/>
    <s v="1ERE AVENUE - 2EME RUE          "/>
    <s v="PORTAIL N 2                     "/>
    <s v="FR"/>
    <s v="'06"/>
    <s v="'06510     "/>
    <s v="CARROS"/>
  </r>
  <r>
    <x v="1"/>
    <x v="261"/>
    <n v="202606"/>
    <n v="51"/>
    <n v="1085442"/>
    <s v="'03814314  "/>
    <s v="'03814314  "/>
    <s v="CPC"/>
    <s v="'0643814314754631"/>
    <n v="20260619"/>
    <s v="E20260619352701"/>
    <s v="   "/>
    <n v="9.9"/>
    <s v="TMC       "/>
    <n v="1"/>
    <s v="LARUCHE                         "/>
    <s v="VOIE COMMUNALE 4                "/>
    <s v="                                "/>
    <s v="FR"/>
    <s v="'21"/>
    <s v="'21320     "/>
    <s v="CREANCEY                        "/>
    <s v="CHADER M                        "/>
    <s v="1ERE AVENUE - 2EME RUE          "/>
    <s v="PORTAIL N 2                     "/>
    <s v="FR"/>
    <s v="'06"/>
    <s v="'06510     "/>
    <s v="CARROS"/>
  </r>
  <r>
    <x v="1"/>
    <x v="261"/>
    <n v="202606"/>
    <n v="51"/>
    <n v="1085442"/>
    <s v="'03814314  "/>
    <s v="'03814314  "/>
    <s v="COL"/>
    <s v="'0643814314754648"/>
    <n v="20260619"/>
    <s v="E20260619352701"/>
    <s v="J18"/>
    <n v="8.5"/>
    <s v="          "/>
    <n v="0"/>
    <s v="LARUCHE                         "/>
    <s v="VOIE COMMUNALE 4                "/>
    <s v="                                "/>
    <s v="FR"/>
    <s v="'21"/>
    <s v="'21320     "/>
    <s v="CREANCEY                        "/>
    <s v="CHADER M                        "/>
    <s v="1ERE AVENUE - 2EME RUE          "/>
    <s v="PORTAIL N 2                     "/>
    <s v="FR"/>
    <s v="'06"/>
    <s v="'06510     "/>
    <s v="CARROS"/>
  </r>
  <r>
    <x v="1"/>
    <x v="261"/>
    <n v="202606"/>
    <n v="51"/>
    <n v="1085442"/>
    <s v="'03814314  "/>
    <s v="'03814314  "/>
    <s v="CPC"/>
    <s v="'0643814314754648"/>
    <n v="20260619"/>
    <s v="E20260619352701"/>
    <s v="   "/>
    <n v="8.5"/>
    <s v="RS        "/>
    <n v="0"/>
    <s v="LARUCHE                         "/>
    <s v="VOIE COMMUNALE 4                "/>
    <s v="                                "/>
    <s v="FR"/>
    <s v="'21"/>
    <s v="'21320     "/>
    <s v="CREANCEY                        "/>
    <s v="CHADER M                        "/>
    <s v="1ERE AVENUE - 2EME RUE          "/>
    <s v="PORTAIL N 2                     "/>
    <s v="FR"/>
    <s v="'06"/>
    <s v="'06510     "/>
    <s v="CARROS"/>
  </r>
  <r>
    <x v="1"/>
    <x v="261"/>
    <n v="202606"/>
    <n v="51"/>
    <n v="1085442"/>
    <s v="'03814314  "/>
    <s v="'03814314  "/>
    <s v="CPC"/>
    <s v="'0643814314754648"/>
    <n v="20260619"/>
    <s v="E20260619352701"/>
    <s v="   "/>
    <n v="8.5"/>
    <s v="TMC       "/>
    <n v="1"/>
    <s v="LARUCHE                         "/>
    <s v="VOIE COMMUNALE 4                "/>
    <s v="                                "/>
    <s v="FR"/>
    <s v="'21"/>
    <s v="'21320     "/>
    <s v="CREANCEY                        "/>
    <s v="CHADER M                        "/>
    <s v="1ERE AVENUE - 2EME RUE          "/>
    <s v="PORTAIL N 2                     "/>
    <s v="FR"/>
    <s v="'06"/>
    <s v="'06510     "/>
    <s v="CARROS"/>
  </r>
  <r>
    <x v="1"/>
    <x v="262"/>
    <n v="202606"/>
    <n v="51"/>
    <n v="1085442"/>
    <s v="'03814314  "/>
    <s v="'03814314  "/>
    <s v="ENV"/>
    <s v="'                "/>
    <n v="20260619"/>
    <s v="E20260619364967"/>
    <s v="J18"/>
    <n v="0.8"/>
    <s v="          "/>
    <n v="4.1500000000000004"/>
    <s v="LARUCHE                         "/>
    <s v="VOIE COMMUNALE 4                "/>
    <s v="                                "/>
    <s v="FR"/>
    <s v="'21"/>
    <s v="'21320     "/>
    <s v="CREANCEY                        "/>
    <s v="LE MEE CATHERINE                "/>
    <s v="11 RUE DE RETHONDES             "/>
    <s v="                                "/>
    <s v="FR"/>
    <s v="'95"/>
    <s v="'95100     "/>
    <s v="ARGENTEUIL"/>
  </r>
  <r>
    <x v="1"/>
    <x v="262"/>
    <n v="202606"/>
    <n v="51"/>
    <n v="1085442"/>
    <s v="'03814314  "/>
    <s v="'03814314  "/>
    <s v="COL"/>
    <s v="'9543814314754754"/>
    <n v="20260619"/>
    <s v="E20260619364967"/>
    <s v="J18"/>
    <n v="0.8"/>
    <s v="          "/>
    <n v="0"/>
    <s v="LARUCHE                         "/>
    <s v="VOIE COMMUNALE 4                "/>
    <s v="                                "/>
    <s v="FR"/>
    <s v="'21"/>
    <s v="'21320     "/>
    <s v="CREANCEY                        "/>
    <s v="LE MEE CATHERINE                "/>
    <s v="11 RUE DE RETHONDES             "/>
    <s v="                                "/>
    <s v="FR"/>
    <s v="'95"/>
    <s v="'95100     "/>
    <s v="ARGENTEUIL"/>
  </r>
  <r>
    <x v="1"/>
    <x v="262"/>
    <n v="202606"/>
    <n v="51"/>
    <n v="1085442"/>
    <s v="'03814314  "/>
    <s v="'03814314  "/>
    <s v="CPC"/>
    <s v="'9543814314754754"/>
    <n v="20260619"/>
    <s v="E20260619364967"/>
    <s v="   "/>
    <n v="0.8"/>
    <s v="RS        "/>
    <n v="0"/>
    <s v="LARUCHE                         "/>
    <s v="VOIE COMMUNALE 4                "/>
    <s v="                                "/>
    <s v="FR"/>
    <s v="'21"/>
    <s v="'21320     "/>
    <s v="CREANCEY                        "/>
    <s v="LE MEE CATHERINE                "/>
    <s v="11 RUE DE RETHONDES             "/>
    <s v="                                "/>
    <s v="FR"/>
    <s v="'95"/>
    <s v="'95100     "/>
    <s v="ARGENTEUIL"/>
  </r>
  <r>
    <x v="1"/>
    <x v="263"/>
    <n v="202606"/>
    <n v="51"/>
    <n v="1085442"/>
    <s v="'03814314  "/>
    <s v="'03814314  "/>
    <s v="ENV"/>
    <s v="'                "/>
    <n v="20260622"/>
    <s v="E20260622129322"/>
    <s v="J18"/>
    <n v="1.17"/>
    <s v="          "/>
    <n v="4.41"/>
    <s v="LARUCHE                         "/>
    <s v="VOIE COMMUNALE 4                "/>
    <s v="                                "/>
    <s v="FR"/>
    <s v="'21"/>
    <s v="'21320     "/>
    <s v="CREANCEY                        "/>
    <s v="AGOSTINI ERINE                  "/>
    <s v="3 RUE DES MESSNGES              "/>
    <s v="                                "/>
    <s v="FR"/>
    <s v="'35"/>
    <s v="'35650     "/>
    <s v="LE FHEU"/>
  </r>
  <r>
    <x v="1"/>
    <x v="263"/>
    <n v="202606"/>
    <n v="51"/>
    <n v="1085442"/>
    <s v="'03814314  "/>
    <s v="'03814314  "/>
    <s v="COL"/>
    <s v="'3543814314754814"/>
    <n v="20260622"/>
    <s v="E20260622129322"/>
    <s v="J18"/>
    <n v="1.17"/>
    <s v="          "/>
    <n v="0"/>
    <s v="LARUCHE                         "/>
    <s v="VOIE COMMUNALE 4                "/>
    <s v="                                "/>
    <s v="FR"/>
    <s v="'21"/>
    <s v="'21320     "/>
    <s v="CREANCEY                        "/>
    <s v="AGOSTINI ERINE                  "/>
    <s v="3 RUE DES MESSNGES              "/>
    <s v="                                "/>
    <s v="FR"/>
    <s v="'35"/>
    <s v="'35650     "/>
    <s v="LE FHEU"/>
  </r>
  <r>
    <x v="1"/>
    <x v="263"/>
    <n v="202606"/>
    <n v="51"/>
    <n v="1085442"/>
    <s v="'03814314  "/>
    <s v="'03814314  "/>
    <s v="CPC"/>
    <s v="'3543814314754814"/>
    <n v="20260622"/>
    <s v="E20260622129322"/>
    <s v="   "/>
    <n v="1.17"/>
    <s v="RS        "/>
    <n v="0"/>
    <s v="LARUCHE                         "/>
    <s v="VOIE COMMUNALE 4                "/>
    <s v="                                "/>
    <s v="FR"/>
    <s v="'21"/>
    <s v="'21320     "/>
    <s v="CREANCEY                        "/>
    <s v="AGOSTINI ERINE                  "/>
    <s v="3 RUE DES MESSNGES              "/>
    <s v="                                "/>
    <s v="FR"/>
    <s v="'35"/>
    <s v="'35650     "/>
    <s v="LE FHEU"/>
  </r>
  <r>
    <x v="1"/>
    <x v="264"/>
    <n v="202606"/>
    <n v="51"/>
    <n v="1085442"/>
    <s v="'03814314  "/>
    <s v="'03814314  "/>
    <s v="ENV"/>
    <s v="'                "/>
    <n v="20260622"/>
    <s v="E20260622129323"/>
    <s v="J18"/>
    <n v="2.9"/>
    <s v="          "/>
    <n v="4.67"/>
    <s v="LARUCHE                         "/>
    <s v="VOIE COMMUNALE 4                "/>
    <s v="                                "/>
    <s v="FR"/>
    <s v="'21"/>
    <s v="'21320     "/>
    <s v="CREANCEY                        "/>
    <s v="BARANGER CELINE                 "/>
    <s v="7 RUE DE LA PAIX                "/>
    <s v="                                "/>
    <s v="FR"/>
    <s v="'85"/>
    <s v="'85300     "/>
    <s v="CHALLANS"/>
  </r>
  <r>
    <x v="1"/>
    <x v="264"/>
    <n v="202606"/>
    <n v="51"/>
    <n v="1085442"/>
    <s v="'03814314  "/>
    <s v="'03814314  "/>
    <s v="COL"/>
    <s v="'8543814314754765"/>
    <n v="20260622"/>
    <s v="E20260622129323"/>
    <s v="J18"/>
    <n v="2.9"/>
    <s v="          "/>
    <n v="0"/>
    <s v="LARUCHE                         "/>
    <s v="VOIE COMMUNALE 4                "/>
    <s v="                                "/>
    <s v="FR"/>
    <s v="'21"/>
    <s v="'21320     "/>
    <s v="CREANCEY                        "/>
    <s v="BARANGER CELINE                 "/>
    <s v="7 RUE DE LA PAIX                "/>
    <s v="                                "/>
    <s v="FR"/>
    <s v="'85"/>
    <s v="'85300     "/>
    <s v="CHALLANS"/>
  </r>
  <r>
    <x v="1"/>
    <x v="264"/>
    <n v="202606"/>
    <n v="51"/>
    <n v="1085442"/>
    <s v="'03814314  "/>
    <s v="'03814314  "/>
    <s v="CPC"/>
    <s v="'8543814314754765"/>
    <n v="20260622"/>
    <s v="E20260622129323"/>
    <s v="   "/>
    <n v="2.9"/>
    <s v="RS        "/>
    <n v="0"/>
    <s v="LARUCHE                         "/>
    <s v="VOIE COMMUNALE 4                "/>
    <s v="                                "/>
    <s v="FR"/>
    <s v="'21"/>
    <s v="'21320     "/>
    <s v="CREANCEY                        "/>
    <s v="BARANGER CELINE                 "/>
    <s v="7 RUE DE LA PAIX                "/>
    <s v="                                "/>
    <s v="FR"/>
    <s v="'85"/>
    <s v="'85300     "/>
    <s v="CHALLANS"/>
  </r>
  <r>
    <x v="1"/>
    <x v="265"/>
    <n v="202606"/>
    <n v="51"/>
    <n v="1085442"/>
    <s v="'03814314  "/>
    <s v="'03814314  "/>
    <s v="ENV"/>
    <s v="'                "/>
    <n v="20260622"/>
    <s v="E20260622129324"/>
    <s v="J18"/>
    <n v="3.6"/>
    <s v="          "/>
    <n v="4.93"/>
    <s v="LARUCHE                         "/>
    <s v="VOIE COMMUNALE 4                "/>
    <s v="                                "/>
    <s v="FR"/>
    <s v="'21"/>
    <s v="'21320     "/>
    <s v="CREANCEY                        "/>
    <s v="BERNARDIN MARIE                 "/>
    <s v="4 PL. DES 4 PILIERS             "/>
    <s v="                                "/>
    <s v="FR"/>
    <s v="'18"/>
    <s v="'18000     "/>
    <s v="BOURGES"/>
  </r>
  <r>
    <x v="1"/>
    <x v="265"/>
    <n v="202606"/>
    <n v="51"/>
    <n v="1085442"/>
    <s v="'03814314  "/>
    <s v="'03814314  "/>
    <s v="COL"/>
    <s v="'1843814314754730"/>
    <n v="20260622"/>
    <s v="E20260622129324"/>
    <s v="J18"/>
    <n v="3.6"/>
    <s v="          "/>
    <n v="0"/>
    <s v="LARUCHE                         "/>
    <s v="VOIE COMMUNALE 4                "/>
    <s v="                                "/>
    <s v="FR"/>
    <s v="'21"/>
    <s v="'21320     "/>
    <s v="CREANCEY                        "/>
    <s v="BERNARDIN MARIE                 "/>
    <s v="4 PL. DES 4 PILIERS             "/>
    <s v="                                "/>
    <s v="FR"/>
    <s v="'18"/>
    <s v="'18000     "/>
    <s v="BOURGES"/>
  </r>
  <r>
    <x v="1"/>
    <x v="265"/>
    <n v="202606"/>
    <n v="51"/>
    <n v="1085442"/>
    <s v="'03814314  "/>
    <s v="'03814314  "/>
    <s v="CPC"/>
    <s v="'1843814314754730"/>
    <n v="20260622"/>
    <s v="E20260622129324"/>
    <s v="   "/>
    <n v="3.6"/>
    <s v="RS        "/>
    <n v="0"/>
    <s v="LARUCHE                         "/>
    <s v="VOIE COMMUNALE 4                "/>
    <s v="                                "/>
    <s v="FR"/>
    <s v="'21"/>
    <s v="'21320     "/>
    <s v="CREANCEY                        "/>
    <s v="BERNARDIN MARIE                 "/>
    <s v="4 PL. DES 4 PILIERS             "/>
    <s v="                                "/>
    <s v="FR"/>
    <s v="'18"/>
    <s v="'18000     "/>
    <s v="BOURGES"/>
  </r>
  <r>
    <x v="1"/>
    <x v="266"/>
    <n v="202606"/>
    <n v="51"/>
    <n v="1085442"/>
    <s v="'03814314  "/>
    <s v="'03814314  "/>
    <s v="ENV"/>
    <s v="'                "/>
    <n v="20260622"/>
    <s v="E20260622129325"/>
    <s v="J18"/>
    <n v="3.8"/>
    <s v="          "/>
    <n v="4.93"/>
    <s v="LARUCHE                         "/>
    <s v="VOIE COMMUNALE 4                "/>
    <s v="                                "/>
    <s v="FR"/>
    <s v="'21"/>
    <s v="'21320     "/>
    <s v="CREANCEY                        "/>
    <s v="BONNICHON VALERIE               "/>
    <s v="6 PLACE BROSSON                 "/>
    <s v="                                "/>
    <s v="FR"/>
    <s v="'63"/>
    <s v="'63140     "/>
    <s v="CHATEL GUYON"/>
  </r>
  <r>
    <x v="1"/>
    <x v="266"/>
    <n v="202606"/>
    <n v="51"/>
    <n v="1085442"/>
    <s v="'03814314  "/>
    <s v="'03814314  "/>
    <s v="COL"/>
    <s v="'6343814314754822"/>
    <n v="20260622"/>
    <s v="E20260622129325"/>
    <s v="J18"/>
    <n v="3.8"/>
    <s v="          "/>
    <n v="0"/>
    <s v="LARUCHE                         "/>
    <s v="VOIE COMMUNALE 4                "/>
    <s v="                                "/>
    <s v="FR"/>
    <s v="'21"/>
    <s v="'21320     "/>
    <s v="CREANCEY                        "/>
    <s v="BONNICHON VALERIE               "/>
    <s v="6 PLACE BROSSON                 "/>
    <s v="                                "/>
    <s v="FR"/>
    <s v="'63"/>
    <s v="'63140     "/>
    <s v="CHATEL GUYON"/>
  </r>
  <r>
    <x v="1"/>
    <x v="266"/>
    <n v="202606"/>
    <n v="51"/>
    <n v="1085442"/>
    <s v="'03814314  "/>
    <s v="'03814314  "/>
    <s v="CPC"/>
    <s v="'6343814314754822"/>
    <n v="20260622"/>
    <s v="E20260622129325"/>
    <s v="   "/>
    <n v="3.8"/>
    <s v="RS        "/>
    <n v="0"/>
    <s v="LARUCHE                         "/>
    <s v="VOIE COMMUNALE 4                "/>
    <s v="                                "/>
    <s v="FR"/>
    <s v="'21"/>
    <s v="'21320     "/>
    <s v="CREANCEY                        "/>
    <s v="BONNICHON VALERIE               "/>
    <s v="6 PLACE BROSSON                 "/>
    <s v="                                "/>
    <s v="FR"/>
    <s v="'63"/>
    <s v="'63140     "/>
    <s v="CHATEL GUYON"/>
  </r>
  <r>
    <x v="1"/>
    <x v="267"/>
    <n v="202606"/>
    <n v="51"/>
    <n v="1085442"/>
    <s v="'03814314  "/>
    <s v="'03814314  "/>
    <s v="ENV"/>
    <s v="'                "/>
    <n v="20260622"/>
    <s v="E20260622129326"/>
    <s v="J18"/>
    <n v="11.6"/>
    <s v="          "/>
    <n v="7.01"/>
    <s v="LARUCHE                         "/>
    <s v="VOIE COMMUNALE 4                "/>
    <s v="                                "/>
    <s v="FR"/>
    <s v="'21"/>
    <s v="'21320     "/>
    <s v="CREANCEY                        "/>
    <s v="BROSSETTE CHARLES               "/>
    <s v="3 PLACE DE LA LIBERTE           "/>
    <s v="                                "/>
    <s v="FR"/>
    <s v="'69"/>
    <s v="'69270     "/>
    <s v="FONTAINES SUR SAONE"/>
  </r>
  <r>
    <x v="1"/>
    <x v="267"/>
    <n v="202606"/>
    <n v="51"/>
    <n v="1085442"/>
    <s v="'03814314  "/>
    <s v="'03814314  "/>
    <s v="COL"/>
    <s v="'6943814314754745"/>
    <n v="20260622"/>
    <s v="E20260622129326"/>
    <s v="J18"/>
    <n v="11.6"/>
    <s v="          "/>
    <n v="0"/>
    <s v="LARUCHE                         "/>
    <s v="VOIE COMMUNALE 4                "/>
    <s v="                                "/>
    <s v="FR"/>
    <s v="'21"/>
    <s v="'21320     "/>
    <s v="CREANCEY                        "/>
    <s v="BROSSETTE CHARLES               "/>
    <s v="3 PLACE DE LA LIBERTE           "/>
    <s v="                                "/>
    <s v="FR"/>
    <s v="'69"/>
    <s v="'69270     "/>
    <s v="FONTAINES SUR SAONE"/>
  </r>
  <r>
    <x v="1"/>
    <x v="267"/>
    <n v="202606"/>
    <n v="51"/>
    <n v="1085442"/>
    <s v="'03814314  "/>
    <s v="'03814314  "/>
    <s v="CPC"/>
    <s v="'6943814314754745"/>
    <n v="20260622"/>
    <s v="E20260622129326"/>
    <s v="   "/>
    <n v="11.6"/>
    <s v="RS        "/>
    <n v="0"/>
    <s v="LARUCHE                         "/>
    <s v="VOIE COMMUNALE 4                "/>
    <s v="                                "/>
    <s v="FR"/>
    <s v="'21"/>
    <s v="'21320     "/>
    <s v="CREANCEY                        "/>
    <s v="BROSSETTE CHARLES               "/>
    <s v="3 PLACE DE LA LIBERTE           "/>
    <s v="                                "/>
    <s v="FR"/>
    <s v="'69"/>
    <s v="'69270     "/>
    <s v="FONTAINES SUR SAONE"/>
  </r>
  <r>
    <x v="1"/>
    <x v="268"/>
    <n v="202606"/>
    <n v="51"/>
    <n v="1085442"/>
    <s v="'03814314  "/>
    <s v="'03814314  "/>
    <s v="ENV"/>
    <s v="'                "/>
    <n v="20260622"/>
    <s v="E20260622129327"/>
    <s v="J18"/>
    <n v="3.2"/>
    <s v="          "/>
    <n v="4.93"/>
    <s v="LARUCHE                         "/>
    <s v="VOIE COMMUNALE 4                "/>
    <s v="                                "/>
    <s v="FR"/>
    <s v="'21"/>
    <s v="'21320     "/>
    <s v="CREANCEY                        "/>
    <s v="CARLOTTI NICOLAS                "/>
    <s v="8 RUE RAYMOND DU TEMPLE         "/>
    <s v="                                "/>
    <s v="FR"/>
    <s v="'94"/>
    <s v="'94300     "/>
    <s v="VINCENNES"/>
  </r>
  <r>
    <x v="1"/>
    <x v="268"/>
    <n v="202606"/>
    <n v="51"/>
    <n v="1085442"/>
    <s v="'03814314  "/>
    <s v="'03814314  "/>
    <s v="COL"/>
    <s v="'9443814314754803"/>
    <n v="20260622"/>
    <s v="E20260622129327"/>
    <s v="J18"/>
    <n v="3.2"/>
    <s v="          "/>
    <n v="0"/>
    <s v="LARUCHE                         "/>
    <s v="VOIE COMMUNALE 4                "/>
    <s v="                                "/>
    <s v="FR"/>
    <s v="'21"/>
    <s v="'21320     "/>
    <s v="CREANCEY                        "/>
    <s v="CARLOTTI NICOLAS                "/>
    <s v="8 RUE RAYMOND DU TEMPLE         "/>
    <s v="                                "/>
    <s v="FR"/>
    <s v="'94"/>
    <s v="'94300     "/>
    <s v="VINCENNES"/>
  </r>
  <r>
    <x v="1"/>
    <x v="268"/>
    <n v="202606"/>
    <n v="51"/>
    <n v="1085442"/>
    <s v="'03814314  "/>
    <s v="'03814314  "/>
    <s v="CPC"/>
    <s v="'9443814314754803"/>
    <n v="20260622"/>
    <s v="E20260622129327"/>
    <s v="   "/>
    <n v="3.2"/>
    <s v="RS        "/>
    <n v="0"/>
    <s v="LARUCHE                         "/>
    <s v="VOIE COMMUNALE 4                "/>
    <s v="                                "/>
    <s v="FR"/>
    <s v="'21"/>
    <s v="'21320     "/>
    <s v="CREANCEY                        "/>
    <s v="CARLOTTI NICOLAS                "/>
    <s v="8 RUE RAYMOND DU TEMPLE         "/>
    <s v="                                "/>
    <s v="FR"/>
    <s v="'94"/>
    <s v="'94300     "/>
    <s v="VINCENNES"/>
  </r>
  <r>
    <x v="1"/>
    <x v="269"/>
    <n v="202606"/>
    <n v="51"/>
    <n v="1085442"/>
    <s v="'03814314  "/>
    <s v="'03814314  "/>
    <s v="ENV"/>
    <s v="'                "/>
    <n v="20260622"/>
    <s v="E20260622129329"/>
    <s v="J18"/>
    <n v="3.2"/>
    <s v="          "/>
    <n v="4.93"/>
    <s v="LARUCHE                         "/>
    <s v="VOIE COMMUNALE 4                "/>
    <s v="                                "/>
    <s v="FR"/>
    <s v="'21"/>
    <s v="'21320     "/>
    <s v="CREANCEY                        "/>
    <s v="DEL OLMO JOACHIM                "/>
    <s v="10 PLACE DU NOMBRE D'OR         "/>
    <s v="                                "/>
    <s v="FR"/>
    <s v="'34"/>
    <s v="'34000     "/>
    <s v="MONTPELLIER"/>
  </r>
  <r>
    <x v="1"/>
    <x v="269"/>
    <n v="202606"/>
    <n v="51"/>
    <n v="1085442"/>
    <s v="'03814314  "/>
    <s v="'03814314  "/>
    <s v="COL"/>
    <s v="'3443814314754679"/>
    <n v="20260622"/>
    <s v="E20260622129329"/>
    <s v="J18"/>
    <n v="3.2"/>
    <s v="          "/>
    <n v="0"/>
    <s v="LARUCHE                         "/>
    <s v="VOIE COMMUNALE 4                "/>
    <s v="                                "/>
    <s v="FR"/>
    <s v="'21"/>
    <s v="'21320     "/>
    <s v="CREANCEY                        "/>
    <s v="DEL OLMO JOACHIM                "/>
    <s v="10 PLACE DU NOMBRE D'OR         "/>
    <s v="                                "/>
    <s v="FR"/>
    <s v="'34"/>
    <s v="'34000     "/>
    <s v="MONTPELLIER"/>
  </r>
  <r>
    <x v="1"/>
    <x v="269"/>
    <n v="202606"/>
    <n v="51"/>
    <n v="1085442"/>
    <s v="'03814314  "/>
    <s v="'03814314  "/>
    <s v="CPC"/>
    <s v="'3443814314754679"/>
    <n v="20260622"/>
    <s v="E20260622129329"/>
    <s v="   "/>
    <n v="3.2"/>
    <s v="RS        "/>
    <n v="0"/>
    <s v="LARUCHE                         "/>
    <s v="VOIE COMMUNALE 4                "/>
    <s v="                                "/>
    <s v="FR"/>
    <s v="'21"/>
    <s v="'21320     "/>
    <s v="CREANCEY                        "/>
    <s v="DEL OLMO JOACHIM                "/>
    <s v="10 PLACE DU NOMBRE D'OR         "/>
    <s v="                                "/>
    <s v="FR"/>
    <s v="'34"/>
    <s v="'34000     "/>
    <s v="MONTPELLIER"/>
  </r>
  <r>
    <x v="1"/>
    <x v="270"/>
    <n v="202606"/>
    <n v="51"/>
    <n v="1085442"/>
    <s v="'03814314  "/>
    <s v="'03814314  "/>
    <s v="ENV"/>
    <s v="'                "/>
    <n v="20260622"/>
    <s v="E20260622129330"/>
    <s v="J18"/>
    <n v="4.18"/>
    <s v="          "/>
    <n v="5.19"/>
    <s v="LARUCHE                         "/>
    <s v="VOIE COMMUNALE 4                "/>
    <s v="                                "/>
    <s v="FR"/>
    <s v="'21"/>
    <s v="'21320     "/>
    <s v="CREANCEY                        "/>
    <s v="DELANGLE OPHELIE                "/>
    <s v="39 RUE DES FORGES               "/>
    <s v="                                "/>
    <s v="FR"/>
    <s v="'44"/>
    <s v="'44330     "/>
    <s v="VALLET"/>
  </r>
  <r>
    <x v="1"/>
    <x v="270"/>
    <n v="202606"/>
    <n v="51"/>
    <n v="1085442"/>
    <s v="'03814314  "/>
    <s v="'03814314  "/>
    <s v="COL"/>
    <s v="'4443814314754841"/>
    <n v="20260622"/>
    <s v="E20260622129330"/>
    <s v="J18"/>
    <n v="4.18"/>
    <s v="          "/>
    <n v="0"/>
    <s v="LARUCHE                         "/>
    <s v="VOIE COMMUNALE 4                "/>
    <s v="                                "/>
    <s v="FR"/>
    <s v="'21"/>
    <s v="'21320     "/>
    <s v="CREANCEY                        "/>
    <s v="DELANGLE OPHELIE                "/>
    <s v="39 RUE DES FORGES               "/>
    <s v="                                "/>
    <s v="FR"/>
    <s v="'44"/>
    <s v="'44330     "/>
    <s v="VALLET"/>
  </r>
  <r>
    <x v="1"/>
    <x v="270"/>
    <n v="202606"/>
    <n v="51"/>
    <n v="1085442"/>
    <s v="'03814314  "/>
    <s v="'03814314  "/>
    <s v="CPC"/>
    <s v="'4443814314754841"/>
    <n v="20260622"/>
    <s v="E20260622129330"/>
    <s v="   "/>
    <n v="4.18"/>
    <s v="RS        "/>
    <n v="0"/>
    <s v="LARUCHE                         "/>
    <s v="VOIE COMMUNALE 4                "/>
    <s v="                                "/>
    <s v="FR"/>
    <s v="'21"/>
    <s v="'21320     "/>
    <s v="CREANCEY                        "/>
    <s v="DELANGLE OPHELIE                "/>
    <s v="39 RUE DES FORGES               "/>
    <s v="                                "/>
    <s v="FR"/>
    <s v="'44"/>
    <s v="'44330     "/>
    <s v="VALLET"/>
  </r>
  <r>
    <x v="1"/>
    <x v="271"/>
    <n v="202606"/>
    <n v="51"/>
    <n v="1085442"/>
    <s v="'03814314  "/>
    <s v="'03814314  "/>
    <s v="ENV"/>
    <s v="'                "/>
    <n v="20260622"/>
    <s v="E20260622129331"/>
    <s v="J18"/>
    <n v="7.4"/>
    <s v="          "/>
    <n v="5.97"/>
    <s v="LARUCHE                         "/>
    <s v="VOIE COMMUNALE 4                "/>
    <s v="                                "/>
    <s v="FR"/>
    <s v="'21"/>
    <s v="'21320     "/>
    <s v="CREANCEY                        "/>
    <s v="DELFORGE STEPHANIE              "/>
    <s v="43 RUE SIGORGNE                 "/>
    <s v="                                "/>
    <s v="FR"/>
    <s v="'71"/>
    <s v="'71000     "/>
    <s v="MACON"/>
  </r>
  <r>
    <x v="1"/>
    <x v="271"/>
    <n v="202606"/>
    <n v="51"/>
    <n v="1085442"/>
    <s v="'03814314  "/>
    <s v="'03814314  "/>
    <s v="COL"/>
    <s v="'7143814314754777"/>
    <n v="20260622"/>
    <s v="E20260622129331"/>
    <s v="J18"/>
    <n v="7.4"/>
    <s v="          "/>
    <n v="0"/>
    <s v="LARUCHE                         "/>
    <s v="VOIE COMMUNALE 4                "/>
    <s v="                                "/>
    <s v="FR"/>
    <s v="'21"/>
    <s v="'21320     "/>
    <s v="CREANCEY                        "/>
    <s v="DELFORGE STEPHANIE              "/>
    <s v="43 RUE SIGORGNE                 "/>
    <s v="                                "/>
    <s v="FR"/>
    <s v="'71"/>
    <s v="'71000     "/>
    <s v="MACON"/>
  </r>
  <r>
    <x v="1"/>
    <x v="271"/>
    <n v="202606"/>
    <n v="51"/>
    <n v="1085442"/>
    <s v="'03814314  "/>
    <s v="'03814314  "/>
    <s v="CPC"/>
    <s v="'7143814314754777"/>
    <n v="20260622"/>
    <s v="E20260622129331"/>
    <s v="   "/>
    <n v="7.4"/>
    <s v="RS        "/>
    <n v="0"/>
    <s v="LARUCHE                         "/>
    <s v="VOIE COMMUNALE 4                "/>
    <s v="                                "/>
    <s v="FR"/>
    <s v="'21"/>
    <s v="'21320     "/>
    <s v="CREANCEY                        "/>
    <s v="DELFORGE STEPHANIE              "/>
    <s v="43 RUE SIGORGNE                 "/>
    <s v="                                "/>
    <s v="FR"/>
    <s v="'71"/>
    <s v="'71000     "/>
    <s v="MACON"/>
  </r>
  <r>
    <x v="1"/>
    <x v="272"/>
    <n v="202606"/>
    <n v="51"/>
    <n v="1085442"/>
    <s v="'03814314  "/>
    <s v="'03814314  "/>
    <s v="ENV"/>
    <s v="'                "/>
    <n v="20260622"/>
    <s v="E20260622129333"/>
    <s v="J18"/>
    <n v="4.5"/>
    <s v="          "/>
    <n v="5.19"/>
    <s v="LARUCHE                         "/>
    <s v="VOIE COMMUNALE 4                "/>
    <s v="                                "/>
    <s v="FR"/>
    <s v="'21"/>
    <s v="'21320     "/>
    <s v="CREANCEY                        "/>
    <s v="FRISON ELISA                    "/>
    <s v="17 RUE DE LA FOIRE              "/>
    <s v="                                "/>
    <s v="FR"/>
    <s v="'34"/>
    <s v="'34120     "/>
    <s v="PEZENAS"/>
  </r>
  <r>
    <x v="1"/>
    <x v="272"/>
    <n v="202606"/>
    <n v="51"/>
    <n v="1085442"/>
    <s v="'03814314  "/>
    <s v="'03814314  "/>
    <s v="COL"/>
    <s v="'3443814314754725"/>
    <n v="20260622"/>
    <s v="E20260622129333"/>
    <s v="J18"/>
    <n v="4.5"/>
    <s v="          "/>
    <n v="0"/>
    <s v="LARUCHE                         "/>
    <s v="VOIE COMMUNALE 4                "/>
    <s v="                                "/>
    <s v="FR"/>
    <s v="'21"/>
    <s v="'21320     "/>
    <s v="CREANCEY                        "/>
    <s v="FRISON ELISA                    "/>
    <s v="17 RUE DE LA FOIRE              "/>
    <s v="                                "/>
    <s v="FR"/>
    <s v="'34"/>
    <s v="'34120     "/>
    <s v="PEZENAS"/>
  </r>
  <r>
    <x v="1"/>
    <x v="272"/>
    <n v="202606"/>
    <n v="51"/>
    <n v="1085442"/>
    <s v="'03814314  "/>
    <s v="'03814314  "/>
    <s v="CPC"/>
    <s v="'3443814314754725"/>
    <n v="20260622"/>
    <s v="E20260622129333"/>
    <s v="   "/>
    <n v="4.5"/>
    <s v="RS        "/>
    <n v="0"/>
    <s v="LARUCHE                         "/>
    <s v="VOIE COMMUNALE 4                "/>
    <s v="                                "/>
    <s v="FR"/>
    <s v="'21"/>
    <s v="'21320     "/>
    <s v="CREANCEY                        "/>
    <s v="FRISON ELISA                    "/>
    <s v="17 RUE DE LA FOIRE              "/>
    <s v="                                "/>
    <s v="FR"/>
    <s v="'34"/>
    <s v="'34120     "/>
    <s v="PEZENAS"/>
  </r>
  <r>
    <x v="1"/>
    <x v="273"/>
    <n v="202606"/>
    <n v="51"/>
    <n v="1085442"/>
    <s v="'03814314  "/>
    <s v="'03814314  "/>
    <s v="ENV"/>
    <s v="'                "/>
    <n v="20260622"/>
    <s v="E20260622129334"/>
    <s v="J18"/>
    <n v="3.84"/>
    <s v="          "/>
    <n v="4.93"/>
    <s v="LARUCHE                         "/>
    <s v="VOIE COMMUNALE 4                "/>
    <s v="                                "/>
    <s v="FR"/>
    <s v="'21"/>
    <s v="'21320     "/>
    <s v="CREANCEY                        "/>
    <s v="GASTINEAU ALEXANDRE             "/>
    <s v="87 RUE JOSEPH VERNET            "/>
    <s v="                                "/>
    <s v="FR"/>
    <s v="'84"/>
    <s v="'84000     "/>
    <s v="AVIGNON"/>
  </r>
  <r>
    <x v="1"/>
    <x v="273"/>
    <n v="202606"/>
    <n v="51"/>
    <n v="1085442"/>
    <s v="'03814314  "/>
    <s v="'03814314  "/>
    <s v="COL"/>
    <s v="'8443814314754797"/>
    <n v="20260622"/>
    <s v="E20260622129334"/>
    <s v="J18"/>
    <n v="3.84"/>
    <s v="          "/>
    <n v="0"/>
    <s v="LARUCHE                         "/>
    <s v="VOIE COMMUNALE 4                "/>
    <s v="                                "/>
    <s v="FR"/>
    <s v="'21"/>
    <s v="'21320     "/>
    <s v="CREANCEY                        "/>
    <s v="GASTINEAU ALEXANDRE             "/>
    <s v="87 RUE JOSEPH VERNET            "/>
    <s v="                                "/>
    <s v="FR"/>
    <s v="'84"/>
    <s v="'84000     "/>
    <s v="AVIGNON"/>
  </r>
  <r>
    <x v="1"/>
    <x v="273"/>
    <n v="202606"/>
    <n v="51"/>
    <n v="1085442"/>
    <s v="'03814314  "/>
    <s v="'03814314  "/>
    <s v="CPC"/>
    <s v="'8443814314754797"/>
    <n v="20260622"/>
    <s v="E20260622129334"/>
    <s v="   "/>
    <n v="3.84"/>
    <s v="RS        "/>
    <n v="0"/>
    <s v="LARUCHE                         "/>
    <s v="VOIE COMMUNALE 4                "/>
    <s v="                                "/>
    <s v="FR"/>
    <s v="'21"/>
    <s v="'21320     "/>
    <s v="CREANCEY                        "/>
    <s v="GASTINEAU ALEXANDRE             "/>
    <s v="87 RUE JOSEPH VERNET            "/>
    <s v="                                "/>
    <s v="FR"/>
    <s v="'84"/>
    <s v="'84000     "/>
    <s v="AVIGNON"/>
  </r>
  <r>
    <x v="1"/>
    <x v="274"/>
    <n v="202606"/>
    <n v="51"/>
    <n v="1085442"/>
    <s v="'03814314  "/>
    <s v="'03814314  "/>
    <s v="ENV"/>
    <s v="'                "/>
    <n v="20260622"/>
    <s v="E20260622129335"/>
    <s v="J18"/>
    <n v="3.5"/>
    <s v="          "/>
    <n v="4.93"/>
    <s v="LARUCHE                         "/>
    <s v="VOIE COMMUNALE 4                "/>
    <s v="                                "/>
    <s v="FR"/>
    <s v="'21"/>
    <s v="'21320     "/>
    <s v="CREANCEY                        "/>
    <s v="HABERT JULIE                    "/>
    <s v="8 PLACE ARISTIDE BRIAND         "/>
    <s v="                                "/>
    <s v="FR"/>
    <s v="'26"/>
    <s v="'26000     "/>
    <s v="VALENCE"/>
  </r>
  <r>
    <x v="1"/>
    <x v="274"/>
    <n v="202606"/>
    <n v="51"/>
    <n v="1085442"/>
    <s v="'03814314  "/>
    <s v="'03814314  "/>
    <s v="COL"/>
    <s v="'2643814314754839"/>
    <n v="20260622"/>
    <s v="E20260622129335"/>
    <s v="J18"/>
    <n v="3.5"/>
    <s v="          "/>
    <n v="0"/>
    <s v="LARUCHE                         "/>
    <s v="VOIE COMMUNALE 4                "/>
    <s v="                                "/>
    <s v="FR"/>
    <s v="'21"/>
    <s v="'21320     "/>
    <s v="CREANCEY                        "/>
    <s v="HABERT JULIE                    "/>
    <s v="8 PLACE ARISTIDE BRIAND         "/>
    <s v="                                "/>
    <s v="FR"/>
    <s v="'26"/>
    <s v="'26000     "/>
    <s v="VALENCE"/>
  </r>
  <r>
    <x v="1"/>
    <x v="274"/>
    <n v="202606"/>
    <n v="51"/>
    <n v="1085442"/>
    <s v="'03814314  "/>
    <s v="'03814314  "/>
    <s v="CPC"/>
    <s v="'2643814314754839"/>
    <n v="20260622"/>
    <s v="E20260622129335"/>
    <s v="   "/>
    <n v="3.5"/>
    <s v="RS        "/>
    <n v="0"/>
    <s v="LARUCHE                         "/>
    <s v="VOIE COMMUNALE 4                "/>
    <s v="                                "/>
    <s v="FR"/>
    <s v="'21"/>
    <s v="'21320     "/>
    <s v="CREANCEY                        "/>
    <s v="HABERT JULIE                    "/>
    <s v="8 PLACE ARISTIDE BRIAND         "/>
    <s v="                                "/>
    <s v="FR"/>
    <s v="'26"/>
    <s v="'26000     "/>
    <s v="VALENCE"/>
  </r>
  <r>
    <x v="1"/>
    <x v="275"/>
    <n v="202606"/>
    <n v="51"/>
    <n v="1085442"/>
    <s v="'03814314  "/>
    <s v="'03814314  "/>
    <s v="ENV"/>
    <s v="'                "/>
    <n v="20260622"/>
    <s v="E20260622129336"/>
    <s v="J18"/>
    <n v="6.01"/>
    <s v="          "/>
    <n v="5.71"/>
    <s v="LARUCHE                         "/>
    <s v="VOIE COMMUNALE 4                "/>
    <s v="                                "/>
    <s v="FR"/>
    <s v="'21"/>
    <s v="'21320     "/>
    <s v="CREANCEY                        "/>
    <s v="JURION ERIC                     "/>
    <s v="27 RUE DE LA VISITATION         "/>
    <s v="                                "/>
    <s v="FR"/>
    <s v="'54"/>
    <s v="'54000     "/>
    <s v="NANCY"/>
  </r>
  <r>
    <x v="1"/>
    <x v="275"/>
    <n v="202606"/>
    <n v="51"/>
    <n v="1085442"/>
    <s v="'03814314  "/>
    <s v="'03814314  "/>
    <s v="COL"/>
    <s v="'5443814314754703"/>
    <n v="20260622"/>
    <s v="E20260622129336"/>
    <s v="J18"/>
    <n v="6.01"/>
    <s v="          "/>
    <n v="0"/>
    <s v="LARUCHE                         "/>
    <s v="VOIE COMMUNALE 4                "/>
    <s v="                                "/>
    <s v="FR"/>
    <s v="'21"/>
    <s v="'21320     "/>
    <s v="CREANCEY                        "/>
    <s v="JURION ERIC                     "/>
    <s v="27 RUE DE LA VISITATION         "/>
    <s v="                                "/>
    <s v="FR"/>
    <s v="'54"/>
    <s v="'54000     "/>
    <s v="NANCY"/>
  </r>
  <r>
    <x v="1"/>
    <x v="275"/>
    <n v="202606"/>
    <n v="51"/>
    <n v="1085442"/>
    <s v="'03814314  "/>
    <s v="'03814314  "/>
    <s v="CPC"/>
    <s v="'5443814314754703"/>
    <n v="20260622"/>
    <s v="E20260622129336"/>
    <s v="   "/>
    <n v="6.01"/>
    <s v="RS        "/>
    <n v="0"/>
    <s v="LARUCHE                         "/>
    <s v="VOIE COMMUNALE 4                "/>
    <s v="                                "/>
    <s v="FR"/>
    <s v="'21"/>
    <s v="'21320     "/>
    <s v="CREANCEY                        "/>
    <s v="JURION ERIC                     "/>
    <s v="27 RUE DE LA VISITATION         "/>
    <s v="                                "/>
    <s v="FR"/>
    <s v="'54"/>
    <s v="'54000     "/>
    <s v="NANCY"/>
  </r>
  <r>
    <x v="1"/>
    <x v="276"/>
    <n v="202606"/>
    <n v="51"/>
    <n v="1085442"/>
    <s v="'03814314  "/>
    <s v="'03814314  "/>
    <s v="ENV"/>
    <s v="'                "/>
    <n v="20260622"/>
    <s v="E20260622129337"/>
    <s v="J18"/>
    <n v="4.2"/>
    <s v="          "/>
    <n v="5.19"/>
    <s v="LARUCHE                         "/>
    <s v="VOIE COMMUNALE 4                "/>
    <s v="                                "/>
    <s v="FR"/>
    <s v="'21"/>
    <s v="'21320     "/>
    <s v="CREANCEY                        "/>
    <s v="LALU ELISE                      "/>
    <s v="11 RUE TAILLEFER                "/>
    <s v="                                "/>
    <s v="FR"/>
    <s v="'24"/>
    <s v="'24000     "/>
    <s v="PERIGUEUX"/>
  </r>
  <r>
    <x v="1"/>
    <x v="276"/>
    <n v="202606"/>
    <n v="51"/>
    <n v="1085442"/>
    <s v="'03814314  "/>
    <s v="'03814314  "/>
    <s v="COL"/>
    <s v="'2443814314754713"/>
    <n v="20260622"/>
    <s v="E20260622129337"/>
    <s v="J18"/>
    <n v="4.2"/>
    <s v="          "/>
    <n v="0"/>
    <s v="LARUCHE                         "/>
    <s v="VOIE COMMUNALE 4                "/>
    <s v="                                "/>
    <s v="FR"/>
    <s v="'21"/>
    <s v="'21320     "/>
    <s v="CREANCEY                        "/>
    <s v="LALU ELISE                      "/>
    <s v="11 RUE TAILLEFER                "/>
    <s v="                                "/>
    <s v="FR"/>
    <s v="'24"/>
    <s v="'24000     "/>
    <s v="PERIGUEUX"/>
  </r>
  <r>
    <x v="1"/>
    <x v="276"/>
    <n v="202606"/>
    <n v="51"/>
    <n v="1085442"/>
    <s v="'03814314  "/>
    <s v="'03814314  "/>
    <s v="CPC"/>
    <s v="'2443814314754713"/>
    <n v="20260622"/>
    <s v="E20260622129337"/>
    <s v="   "/>
    <n v="4.2"/>
    <s v="RS        "/>
    <n v="0"/>
    <s v="LARUCHE                         "/>
    <s v="VOIE COMMUNALE 4                "/>
    <s v="                                "/>
    <s v="FR"/>
    <s v="'21"/>
    <s v="'21320     "/>
    <s v="CREANCEY                        "/>
    <s v="LALU ELISE                      "/>
    <s v="11 RUE TAILLEFER                "/>
    <s v="                                "/>
    <s v="FR"/>
    <s v="'24"/>
    <s v="'24000     "/>
    <s v="PERIGUEUX"/>
  </r>
  <r>
    <x v="1"/>
    <x v="277"/>
    <n v="202606"/>
    <n v="51"/>
    <n v="1085442"/>
    <s v="'03814314  "/>
    <s v="'03814314  "/>
    <s v="ENV"/>
    <s v="'                "/>
    <n v="20260622"/>
    <s v="E20260622213008"/>
    <s v="J18"/>
    <n v="4.0999999999999996"/>
    <s v="          "/>
    <n v="5.19"/>
    <s v="LARUCHE                         "/>
    <s v="VOIE COMMUNALE 4                "/>
    <s v="                                "/>
    <s v="FR"/>
    <s v="'21"/>
    <s v="'21320     "/>
    <s v="CREANCEY                        "/>
    <s v="DESTAILLEUR VIRGINIE            "/>
    <s v="81 GRANDE RUE                   "/>
    <s v="                                "/>
    <s v="FR"/>
    <s v="'74"/>
    <s v="'74200     "/>
    <s v="THONON-LES-BAINS"/>
  </r>
  <r>
    <x v="1"/>
    <x v="277"/>
    <n v="202606"/>
    <n v="51"/>
    <n v="1085442"/>
    <s v="'03814314  "/>
    <s v="'03814314  "/>
    <s v="COL"/>
    <s v="'7443814314754693"/>
    <n v="20260622"/>
    <s v="E20260622213008"/>
    <s v="J18"/>
    <n v="4.0999999999999996"/>
    <s v="          "/>
    <n v="0"/>
    <s v="LARUCHE                         "/>
    <s v="VOIE COMMUNALE 4                "/>
    <s v="                                "/>
    <s v="FR"/>
    <s v="'21"/>
    <s v="'21320     "/>
    <s v="CREANCEY                        "/>
    <s v="DESTAILLEUR VIRGINIE            "/>
    <s v="81 GRANDE RUE                   "/>
    <s v="                                "/>
    <s v="FR"/>
    <s v="'74"/>
    <s v="'74200     "/>
    <s v="THONON-LES-BAINS"/>
  </r>
  <r>
    <x v="1"/>
    <x v="277"/>
    <n v="202606"/>
    <n v="51"/>
    <n v="1085442"/>
    <s v="'03814314  "/>
    <s v="'03814314  "/>
    <s v="CPC"/>
    <s v="'7443814314754693"/>
    <n v="20260622"/>
    <s v="E20260622213008"/>
    <s v="   "/>
    <n v="4.0999999999999996"/>
    <s v="RS        "/>
    <n v="0"/>
    <s v="LARUCHE                         "/>
    <s v="VOIE COMMUNALE 4                "/>
    <s v="                                "/>
    <s v="FR"/>
    <s v="'21"/>
    <s v="'21320     "/>
    <s v="CREANCEY                        "/>
    <s v="DESTAILLEUR VIRGINIE            "/>
    <s v="81 GRANDE RUE                   "/>
    <s v="                                "/>
    <s v="FR"/>
    <s v="'74"/>
    <s v="'74200     "/>
    <s v="THONON-LES-BAINS"/>
  </r>
  <r>
    <x v="1"/>
    <x v="278"/>
    <n v="202606"/>
    <n v="51"/>
    <n v="1085442"/>
    <s v="'03814314  "/>
    <s v="'03814314  "/>
    <s v="ENV"/>
    <s v="'                "/>
    <n v="20260622"/>
    <s v="E20260622213011"/>
    <s v="J18"/>
    <n v="3.2"/>
    <s v="          "/>
    <n v="4.93"/>
    <s v="LARUCHE                         "/>
    <s v="VOIE COMMUNALE 4                "/>
    <s v="                                "/>
    <s v="FR"/>
    <s v="'21"/>
    <s v="'21320     "/>
    <s v="CREANCEY                        "/>
    <s v="VILLARD FRANK                   "/>
    <s v="19 RUE DES BOUCHERIES           "/>
    <s v="                                "/>
    <s v="FR"/>
    <s v="'29"/>
    <s v="'29000     "/>
    <s v="QUIMPER"/>
  </r>
  <r>
    <x v="1"/>
    <x v="278"/>
    <n v="202606"/>
    <n v="51"/>
    <n v="1085442"/>
    <s v="'03814314  "/>
    <s v="'03814314  "/>
    <s v="COL"/>
    <s v="'2943814314754686"/>
    <n v="20260622"/>
    <s v="E20260622213011"/>
    <s v="J18"/>
    <n v="3.2"/>
    <s v="          "/>
    <n v="0"/>
    <s v="LARUCHE                         "/>
    <s v="VOIE COMMUNALE 4                "/>
    <s v="                                "/>
    <s v="FR"/>
    <s v="'21"/>
    <s v="'21320     "/>
    <s v="CREANCEY                        "/>
    <s v="VILLARD FRANK                   "/>
    <s v="19 RUE DES BOUCHERIES           "/>
    <s v="                                "/>
    <s v="FR"/>
    <s v="'29"/>
    <s v="'29000     "/>
    <s v="QUIMPER"/>
  </r>
  <r>
    <x v="1"/>
    <x v="278"/>
    <n v="202606"/>
    <n v="51"/>
    <n v="1085442"/>
    <s v="'03814314  "/>
    <s v="'03814314  "/>
    <s v="CPC"/>
    <s v="'2943814314754686"/>
    <n v="20260622"/>
    <s v="E20260622213011"/>
    <s v="   "/>
    <n v="3.2"/>
    <s v="RS        "/>
    <n v="0"/>
    <s v="LARUCHE                         "/>
    <s v="VOIE COMMUNALE 4                "/>
    <s v="                                "/>
    <s v="FR"/>
    <s v="'21"/>
    <s v="'21320     "/>
    <s v="CREANCEY                        "/>
    <s v="VILLARD FRANK                   "/>
    <s v="19 RUE DES BOUCHERIES           "/>
    <s v="                                "/>
    <s v="FR"/>
    <s v="'29"/>
    <s v="'29000     "/>
    <s v="QUIMPER"/>
  </r>
  <r>
    <x v="1"/>
    <x v="279"/>
    <n v="202606"/>
    <n v="51"/>
    <n v="1085442"/>
    <s v="'03814314  "/>
    <s v="'03814314  "/>
    <s v="ENV"/>
    <s v="'                "/>
    <n v="20260622"/>
    <s v="E20260622227103"/>
    <s v="J18"/>
    <n v="2.9"/>
    <s v="          "/>
    <n v="4.67"/>
    <s v="LARUCHE                         "/>
    <s v="VOIE COMMUNALE 4                "/>
    <s v="                                "/>
    <s v="FR"/>
    <s v="'21"/>
    <s v="'21320     "/>
    <s v="CREANCEY                        "/>
    <s v="PICHET ANNE                     "/>
    <s v="2 BIS RUE DES FAUVETTES         "/>
    <s v="                                "/>
    <s v="FR"/>
    <s v="'66"/>
    <s v="'66300     "/>
    <s v="THUIR"/>
  </r>
  <r>
    <x v="1"/>
    <x v="279"/>
    <n v="202606"/>
    <n v="51"/>
    <n v="1085442"/>
    <s v="'03814314  "/>
    <s v="'03814314  "/>
    <s v="COL"/>
    <s v="'6643814314754784"/>
    <n v="20260622"/>
    <s v="E20260622227103"/>
    <s v="J18"/>
    <n v="2.9"/>
    <s v="          "/>
    <n v="0"/>
    <s v="LARUCHE                         "/>
    <s v="VOIE COMMUNALE 4                "/>
    <s v="                                "/>
    <s v="FR"/>
    <s v="'21"/>
    <s v="'21320     "/>
    <s v="CREANCEY                        "/>
    <s v="PICHET ANNE                     "/>
    <s v="2 BIS RUE DES FAUVETTES         "/>
    <s v="                                "/>
    <s v="FR"/>
    <s v="'66"/>
    <s v="'66300     "/>
    <s v="THUIR"/>
  </r>
  <r>
    <x v="1"/>
    <x v="279"/>
    <n v="202606"/>
    <n v="51"/>
    <n v="1085442"/>
    <s v="'03814314  "/>
    <s v="'03814314  "/>
    <s v="CPC"/>
    <s v="'6643814314754784"/>
    <n v="20260622"/>
    <s v="E20260622227103"/>
    <s v="   "/>
    <n v="2.9"/>
    <s v="RS        "/>
    <n v="0"/>
    <s v="LARUCHE                         "/>
    <s v="VOIE COMMUNALE 4                "/>
    <s v="                                "/>
    <s v="FR"/>
    <s v="'21"/>
    <s v="'21320     "/>
    <s v="CREANCEY                        "/>
    <s v="PICHET ANNE                     "/>
    <s v="2 BIS RUE DES FAUVETTES         "/>
    <s v="                                "/>
    <s v="FR"/>
    <s v="'66"/>
    <s v="'66300     "/>
    <s v="THUIR"/>
  </r>
  <r>
    <x v="1"/>
    <x v="280"/>
    <n v="202606"/>
    <n v="51"/>
    <n v="1085442"/>
    <s v="'03814314  "/>
    <s v="'03814314  "/>
    <s v="ENV"/>
    <s v="'                "/>
    <n v="20260622"/>
    <s v="E20260622230454"/>
    <s v="J18"/>
    <n v="8.6999999999999993"/>
    <s v="          "/>
    <n v="6.23"/>
    <s v="LARUCHE                         "/>
    <s v="VOIE COMMUNALE 4                "/>
    <s v="                                "/>
    <s v="FR"/>
    <s v="'21"/>
    <s v="'21320     "/>
    <s v="CREANCEY                        "/>
    <s v="PERE PAULINE                    "/>
    <s v="51 RUE DES BAINS                "/>
    <s v="                                "/>
    <s v="FR"/>
    <s v="'14"/>
    <s v="'14360     "/>
    <s v="TROUVILLE-SUR-MER"/>
  </r>
  <r>
    <x v="1"/>
    <x v="280"/>
    <n v="202606"/>
    <n v="51"/>
    <n v="1085442"/>
    <s v="'03814314  "/>
    <s v="'03814314  "/>
    <s v="COL"/>
    <s v="'1443814314754661"/>
    <n v="20260622"/>
    <s v="E20260622230454"/>
    <s v="J18"/>
    <n v="8.6999999999999993"/>
    <s v="          "/>
    <n v="0"/>
    <s v="LARUCHE                         "/>
    <s v="VOIE COMMUNALE 4                "/>
    <s v="                                "/>
    <s v="FR"/>
    <s v="'21"/>
    <s v="'21320     "/>
    <s v="CREANCEY                        "/>
    <s v="PERE PAULINE                    "/>
    <s v="51 RUE DES BAINS                "/>
    <s v="                                "/>
    <s v="FR"/>
    <s v="'14"/>
    <s v="'14360     "/>
    <s v="TROUVILLE-SUR-MER"/>
  </r>
  <r>
    <x v="1"/>
    <x v="280"/>
    <n v="202606"/>
    <n v="51"/>
    <n v="1085442"/>
    <s v="'03814314  "/>
    <s v="'03814314  "/>
    <s v="CPC"/>
    <s v="'1443814314754661"/>
    <n v="20260622"/>
    <s v="E20260622230454"/>
    <s v="   "/>
    <n v="8.6999999999999993"/>
    <s v="RS        "/>
    <n v="0"/>
    <s v="LARUCHE                         "/>
    <s v="VOIE COMMUNALE 4                "/>
    <s v="                                "/>
    <s v="FR"/>
    <s v="'21"/>
    <s v="'21320     "/>
    <s v="CREANCEY                        "/>
    <s v="PERE PAULINE                    "/>
    <s v="51 RUE DES BAINS                "/>
    <s v="                                "/>
    <s v="FR"/>
    <s v="'14"/>
    <s v="'14360     "/>
    <s v="TROUVILLE-SUR-MER"/>
  </r>
  <r>
    <x v="1"/>
    <x v="281"/>
    <n v="202606"/>
    <n v="51"/>
    <n v="1085442"/>
    <s v="'03814314  "/>
    <s v="'03814314  "/>
    <s v="ENV"/>
    <s v="'                "/>
    <n v="20260623"/>
    <s v="E20260623129965"/>
    <s v="J18"/>
    <n v="21.5"/>
    <s v="          "/>
    <n v="9.61"/>
    <s v="LARUCHE                         "/>
    <s v="VOIE COMMUNALE 4                "/>
    <s v="                                "/>
    <s v="FR"/>
    <s v="'21"/>
    <s v="'21320     "/>
    <s v="CREANCEY                        "/>
    <s v="AUCHER GAETAN                   "/>
    <s v="39 RUE STE CROIX BRETONNERIE    "/>
    <s v="                                "/>
    <s v="FR"/>
    <s v="'75"/>
    <s v="'75004     "/>
    <s v="PARIS 4E  ARRONDISSEMENT"/>
  </r>
  <r>
    <x v="1"/>
    <x v="281"/>
    <n v="202606"/>
    <n v="51"/>
    <n v="1085442"/>
    <s v="'03814314  "/>
    <s v="'03814314  "/>
    <s v="COL"/>
    <s v="'7543814314755223"/>
    <n v="20260623"/>
    <s v="E20260623129965"/>
    <s v="J18"/>
    <n v="19.100000000000001"/>
    <s v="          "/>
    <n v="0"/>
    <s v="LARUCHE                         "/>
    <s v="VOIE COMMUNALE 4                "/>
    <s v="                                "/>
    <s v="FR"/>
    <s v="'21"/>
    <s v="'21320     "/>
    <s v="CREANCEY                        "/>
    <s v="AUCHER GAETAN                   "/>
    <s v="39 RUE STE CROIX BRETONNERIE    "/>
    <s v="                                "/>
    <s v="FR"/>
    <s v="'75"/>
    <s v="'75004     "/>
    <s v="PARIS 4E  ARRONDISSEMENT"/>
  </r>
  <r>
    <x v="1"/>
    <x v="281"/>
    <n v="202606"/>
    <n v="51"/>
    <n v="1085442"/>
    <s v="'03814314  "/>
    <s v="'03814314  "/>
    <s v="CPC"/>
    <s v="'7543814314755223"/>
    <n v="20260623"/>
    <s v="E20260623129965"/>
    <s v="   "/>
    <n v="19.100000000000001"/>
    <s v="RS        "/>
    <n v="0"/>
    <s v="LARUCHE                         "/>
    <s v="VOIE COMMUNALE 4                "/>
    <s v="                                "/>
    <s v="FR"/>
    <s v="'21"/>
    <s v="'21320     "/>
    <s v="CREANCEY                        "/>
    <s v="AUCHER GAETAN                   "/>
    <s v="39 RUE STE CROIX BRETONNERIE    "/>
    <s v="                                "/>
    <s v="FR"/>
    <s v="'75"/>
    <s v="'75004     "/>
    <s v="PARIS 4E  ARRONDISSEMENT"/>
  </r>
  <r>
    <x v="1"/>
    <x v="281"/>
    <n v="202606"/>
    <n v="51"/>
    <n v="1085442"/>
    <s v="'03814314  "/>
    <s v="'03814314  "/>
    <s v="COL"/>
    <s v="'7543814314755230"/>
    <n v="20260623"/>
    <s v="E20260623129965"/>
    <s v="J18"/>
    <n v="2.4"/>
    <s v="          "/>
    <n v="0"/>
    <s v="LARUCHE                         "/>
    <s v="VOIE COMMUNALE 4                "/>
    <s v="                                "/>
    <s v="FR"/>
    <s v="'21"/>
    <s v="'21320     "/>
    <s v="CREANCEY                        "/>
    <s v="AUCHER GAETAN                   "/>
    <s v="39 RUE STE CROIX BRETONNERIE    "/>
    <s v="                                "/>
    <s v="FR"/>
    <s v="'75"/>
    <s v="'75004     "/>
    <s v="PARIS 4E  ARRONDISSEMENT"/>
  </r>
  <r>
    <x v="1"/>
    <x v="281"/>
    <n v="202606"/>
    <n v="51"/>
    <n v="1085442"/>
    <s v="'03814314  "/>
    <s v="'03814314  "/>
    <s v="CPC"/>
    <s v="'7543814314755230"/>
    <n v="20260623"/>
    <s v="E20260623129965"/>
    <s v="   "/>
    <n v="2.4"/>
    <s v="RS        "/>
    <n v="0"/>
    <s v="LARUCHE                         "/>
    <s v="VOIE COMMUNALE 4                "/>
    <s v="                                "/>
    <s v="FR"/>
    <s v="'21"/>
    <s v="'21320     "/>
    <s v="CREANCEY                        "/>
    <s v="AUCHER GAETAN                   "/>
    <s v="39 RUE STE CROIX BRETONNERIE    "/>
    <s v="                                "/>
    <s v="FR"/>
    <s v="'75"/>
    <s v="'75004     "/>
    <s v="PARIS 4E  ARRONDISSEMENT"/>
  </r>
  <r>
    <x v="1"/>
    <x v="281"/>
    <n v="202606"/>
    <n v="51"/>
    <n v="1085442"/>
    <s v="'03814314  "/>
    <s v="'03814314  "/>
    <s v="CPC"/>
    <s v="'7543814314755230"/>
    <n v="20260623"/>
    <s v="E20260623129965"/>
    <s v="   "/>
    <n v="2.4"/>
    <s v="TMC       "/>
    <n v="1"/>
    <s v="LARUCHE                         "/>
    <s v="VOIE COMMUNALE 4                "/>
    <s v="                                "/>
    <s v="FR"/>
    <s v="'21"/>
    <s v="'21320     "/>
    <s v="CREANCEY                        "/>
    <s v="AUCHER GAETAN                   "/>
    <s v="39 RUE STE CROIX BRETONNERIE    "/>
    <s v="                                "/>
    <s v="FR"/>
    <s v="'75"/>
    <s v="'75004     "/>
    <s v="PARIS 4E  ARRONDISSEMENT"/>
  </r>
  <r>
    <x v="1"/>
    <x v="282"/>
    <n v="202606"/>
    <n v="51"/>
    <n v="1085442"/>
    <s v="'03814314  "/>
    <s v="'03814314  "/>
    <s v="ENV"/>
    <s v="'                "/>
    <n v="20260623"/>
    <s v="E20260623129966"/>
    <s v="J18"/>
    <n v="11"/>
    <s v="          "/>
    <n v="6.75"/>
    <s v="LARUCHE                         "/>
    <s v="VOIE COMMUNALE 4                "/>
    <s v="                                "/>
    <s v="FR"/>
    <s v="'21"/>
    <s v="'21320     "/>
    <s v="CREANCEY                        "/>
    <s v="AUCHER GAETAN                   "/>
    <s v="50 RUE DE PASSY                 "/>
    <s v="                                "/>
    <s v="FR"/>
    <s v="'75"/>
    <s v="'75016     "/>
    <s v="PARIS 16E  ARRONDISSEMENT"/>
  </r>
  <r>
    <x v="1"/>
    <x v="282"/>
    <n v="202606"/>
    <n v="51"/>
    <n v="1085442"/>
    <s v="'03814314  "/>
    <s v="'03814314  "/>
    <s v="COL"/>
    <s v="'7543814314754914"/>
    <n v="20260623"/>
    <s v="E20260623129966"/>
    <s v="J18"/>
    <n v="11"/>
    <s v="          "/>
    <n v="0"/>
    <s v="LARUCHE                         "/>
    <s v="VOIE COMMUNALE 4                "/>
    <s v="                                "/>
    <s v="FR"/>
    <s v="'21"/>
    <s v="'21320     "/>
    <s v="CREANCEY                        "/>
    <s v="AUCHER GAETAN                   "/>
    <s v="50 RUE DE PASSY                 "/>
    <s v="                                "/>
    <s v="FR"/>
    <s v="'75"/>
    <s v="'75016     "/>
    <s v="PARIS 16E  ARRONDISSEMENT"/>
  </r>
  <r>
    <x v="1"/>
    <x v="282"/>
    <n v="202606"/>
    <n v="51"/>
    <n v="1085442"/>
    <s v="'03814314  "/>
    <s v="'03814314  "/>
    <s v="CPC"/>
    <s v="'7543814314754914"/>
    <n v="20260623"/>
    <s v="E20260623129966"/>
    <s v="   "/>
    <n v="11"/>
    <s v="RS        "/>
    <n v="0"/>
    <s v="LARUCHE                         "/>
    <s v="VOIE COMMUNALE 4                "/>
    <s v="                                "/>
    <s v="FR"/>
    <s v="'21"/>
    <s v="'21320     "/>
    <s v="CREANCEY                        "/>
    <s v="AUCHER GAETAN                   "/>
    <s v="50 RUE DE PASSY                 "/>
    <s v="                                "/>
    <s v="FR"/>
    <s v="'75"/>
    <s v="'75016     "/>
    <s v="PARIS 16E  ARRONDISSEMENT"/>
  </r>
  <r>
    <x v="1"/>
    <x v="283"/>
    <n v="202606"/>
    <n v="51"/>
    <n v="1085442"/>
    <s v="'03814314  "/>
    <s v="'03814314  "/>
    <s v="ENV"/>
    <s v="'                "/>
    <n v="20260623"/>
    <s v="E20260623129967"/>
    <s v="J18"/>
    <n v="8.4"/>
    <s v="          "/>
    <n v="6.23"/>
    <s v="LARUCHE                         "/>
    <s v="VOIE COMMUNALE 4                "/>
    <s v="                                "/>
    <s v="FR"/>
    <s v="'21"/>
    <s v="'21320     "/>
    <s v="CREANCEY                        "/>
    <s v="AUCHER GAETAN                   "/>
    <s v="177 BOULEVARD JEAN JAURES       "/>
    <s v="                                "/>
    <s v="FR"/>
    <s v="'92"/>
    <s v="'92100     "/>
    <s v="BOULOGNE-BILLANCOURT"/>
  </r>
  <r>
    <x v="1"/>
    <x v="283"/>
    <n v="202606"/>
    <n v="51"/>
    <n v="1085442"/>
    <s v="'03814314  "/>
    <s v="'03814314  "/>
    <s v="COL"/>
    <s v="'9243814314755026"/>
    <n v="20260623"/>
    <s v="E20260623129967"/>
    <s v="J18"/>
    <n v="8.4"/>
    <s v="          "/>
    <n v="0"/>
    <s v="LARUCHE                         "/>
    <s v="VOIE COMMUNALE 4                "/>
    <s v="                                "/>
    <s v="FR"/>
    <s v="'21"/>
    <s v="'21320     "/>
    <s v="CREANCEY                        "/>
    <s v="AUCHER GAETAN                   "/>
    <s v="177 BOULEVARD JEAN JAURES       "/>
    <s v="                                "/>
    <s v="FR"/>
    <s v="'92"/>
    <s v="'92100     "/>
    <s v="BOULOGNE-BILLANCOURT"/>
  </r>
  <r>
    <x v="1"/>
    <x v="283"/>
    <n v="202606"/>
    <n v="51"/>
    <n v="1085442"/>
    <s v="'03814314  "/>
    <s v="'03814314  "/>
    <s v="CPC"/>
    <s v="'9243814314755026"/>
    <n v="20260623"/>
    <s v="E20260623129967"/>
    <s v="   "/>
    <n v="8.4"/>
    <s v="RS        "/>
    <n v="0"/>
    <s v="LARUCHE                         "/>
    <s v="VOIE COMMUNALE 4                "/>
    <s v="                                "/>
    <s v="FR"/>
    <s v="'21"/>
    <s v="'21320     "/>
    <s v="CREANCEY                        "/>
    <s v="AUCHER GAETAN                   "/>
    <s v="177 BOULEVARD JEAN JAURES       "/>
    <s v="                                "/>
    <s v="FR"/>
    <s v="'92"/>
    <s v="'92100     "/>
    <s v="BOULOGNE-BILLANCOURT"/>
  </r>
  <r>
    <x v="1"/>
    <x v="284"/>
    <n v="202606"/>
    <n v="51"/>
    <n v="1085442"/>
    <s v="'03814314  "/>
    <s v="'03814314  "/>
    <s v="ENV"/>
    <s v="'                "/>
    <n v="20260623"/>
    <s v="E20260623129968"/>
    <s v="J18"/>
    <n v="9.9"/>
    <s v="          "/>
    <n v="6.49"/>
    <s v="LARUCHE                         "/>
    <s v="VOIE COMMUNALE 4                "/>
    <s v="                                "/>
    <s v="FR"/>
    <s v="'21"/>
    <s v="'21320     "/>
    <s v="CREANCEY                        "/>
    <s v="BATEJAT VICTOR                  "/>
    <s v="26 RUE DES VIERGES              "/>
    <s v="                                "/>
    <s v="FR"/>
    <s v="'56"/>
    <s v="'56000     "/>
    <s v="VANNES"/>
  </r>
  <r>
    <x v="1"/>
    <x v="284"/>
    <n v="202606"/>
    <n v="51"/>
    <n v="1085442"/>
    <s v="'03814314  "/>
    <s v="'03814314  "/>
    <s v="COL"/>
    <s v="'5643814314754933"/>
    <n v="20260623"/>
    <s v="E20260623129968"/>
    <s v="J18"/>
    <n v="9.9"/>
    <s v="          "/>
    <n v="0"/>
    <s v="LARUCHE                         "/>
    <s v="VOIE COMMUNALE 4                "/>
    <s v="                                "/>
    <s v="FR"/>
    <s v="'21"/>
    <s v="'21320     "/>
    <s v="CREANCEY                        "/>
    <s v="BATEJAT VICTOR                  "/>
    <s v="26 RUE DES VIERGES              "/>
    <s v="                                "/>
    <s v="FR"/>
    <s v="'56"/>
    <s v="'56000     "/>
    <s v="VANNES"/>
  </r>
  <r>
    <x v="1"/>
    <x v="284"/>
    <n v="202606"/>
    <n v="51"/>
    <n v="1085442"/>
    <s v="'03814314  "/>
    <s v="'03814314  "/>
    <s v="CPC"/>
    <s v="'5643814314754933"/>
    <n v="20260623"/>
    <s v="E20260623129968"/>
    <s v="   "/>
    <n v="9.9"/>
    <s v="RS        "/>
    <n v="0"/>
    <s v="LARUCHE                         "/>
    <s v="VOIE COMMUNALE 4                "/>
    <s v="                                "/>
    <s v="FR"/>
    <s v="'21"/>
    <s v="'21320     "/>
    <s v="CREANCEY                        "/>
    <s v="BATEJAT VICTOR                  "/>
    <s v="26 RUE DES VIERGES              "/>
    <s v="                                "/>
    <s v="FR"/>
    <s v="'56"/>
    <s v="'56000     "/>
    <s v="VANNES"/>
  </r>
  <r>
    <x v="1"/>
    <x v="285"/>
    <n v="202606"/>
    <n v="51"/>
    <n v="1085442"/>
    <s v="'03814314  "/>
    <s v="'03814314  "/>
    <s v="ENV"/>
    <s v="'                "/>
    <n v="20260623"/>
    <s v="E20260623129969"/>
    <s v="J18"/>
    <n v="22.3"/>
    <s v="          "/>
    <n v="9.8699999999999992"/>
    <s v="LARUCHE                         "/>
    <s v="VOIE COMMUNALE 4                "/>
    <s v="                                "/>
    <s v="FR"/>
    <s v="'21"/>
    <s v="'21320     "/>
    <s v="CREANCEY                        "/>
    <s v="BOUCHERY CAMILLE                "/>
    <s v="2 RUE PIRON                     "/>
    <s v="                                "/>
    <s v="FR"/>
    <s v="'21"/>
    <s v="'21000     "/>
    <s v="DIJON"/>
  </r>
  <r>
    <x v="1"/>
    <x v="285"/>
    <n v="202606"/>
    <n v="51"/>
    <n v="1085442"/>
    <s v="'03814314  "/>
    <s v="'03814314  "/>
    <s v="COL"/>
    <s v="'2143814314755319"/>
    <n v="20260623"/>
    <s v="E20260623129969"/>
    <s v="J18"/>
    <n v="14.1"/>
    <s v="          "/>
    <n v="0"/>
    <s v="LARUCHE                         "/>
    <s v="VOIE COMMUNALE 4                "/>
    <s v="                                "/>
    <s v="FR"/>
    <s v="'21"/>
    <s v="'21320     "/>
    <s v="CREANCEY                        "/>
    <s v="BOUCHERY CAMILLE                "/>
    <s v="2 RUE PIRON                     "/>
    <s v="                                "/>
    <s v="FR"/>
    <s v="'21"/>
    <s v="'21000     "/>
    <s v="DIJON"/>
  </r>
  <r>
    <x v="1"/>
    <x v="285"/>
    <n v="202606"/>
    <n v="51"/>
    <n v="1085442"/>
    <s v="'03814314  "/>
    <s v="'03814314  "/>
    <s v="CPC"/>
    <s v="'2143814314755319"/>
    <n v="20260623"/>
    <s v="E20260623129969"/>
    <s v="   "/>
    <n v="14.1"/>
    <s v="RS        "/>
    <n v="0"/>
    <s v="LARUCHE                         "/>
    <s v="VOIE COMMUNALE 4                "/>
    <s v="                                "/>
    <s v="FR"/>
    <s v="'21"/>
    <s v="'21320     "/>
    <s v="CREANCEY                        "/>
    <s v="BOUCHERY CAMILLE                "/>
    <s v="2 RUE PIRON                     "/>
    <s v="                                "/>
    <s v="FR"/>
    <s v="'21"/>
    <s v="'21000     "/>
    <s v="DIJON"/>
  </r>
  <r>
    <x v="1"/>
    <x v="285"/>
    <n v="202606"/>
    <n v="51"/>
    <n v="1085442"/>
    <s v="'03814314  "/>
    <s v="'03814314  "/>
    <s v="COL"/>
    <s v="'2143814314755325"/>
    <n v="20260623"/>
    <s v="E20260623129969"/>
    <s v="J18"/>
    <n v="8.1999999999999993"/>
    <s v="          "/>
    <n v="0"/>
    <s v="LARUCHE                         "/>
    <s v="VOIE COMMUNALE 4                "/>
    <s v="                                "/>
    <s v="FR"/>
    <s v="'21"/>
    <s v="'21320     "/>
    <s v="CREANCEY                        "/>
    <s v="BOUCHERY CAMILLE                "/>
    <s v="2 RUE PIRON                     "/>
    <s v="                                "/>
    <s v="FR"/>
    <s v="'21"/>
    <s v="'21000     "/>
    <s v="DIJON"/>
  </r>
  <r>
    <x v="1"/>
    <x v="285"/>
    <n v="202606"/>
    <n v="51"/>
    <n v="1085442"/>
    <s v="'03814314  "/>
    <s v="'03814314  "/>
    <s v="CPC"/>
    <s v="'2143814314755325"/>
    <n v="20260623"/>
    <s v="E20260623129969"/>
    <s v="   "/>
    <n v="8.1999999999999993"/>
    <s v="RS        "/>
    <n v="0"/>
    <s v="LARUCHE                         "/>
    <s v="VOIE COMMUNALE 4                "/>
    <s v="                                "/>
    <s v="FR"/>
    <s v="'21"/>
    <s v="'21320     "/>
    <s v="CREANCEY                        "/>
    <s v="BOUCHERY CAMILLE                "/>
    <s v="2 RUE PIRON                     "/>
    <s v="                                "/>
    <s v="FR"/>
    <s v="'21"/>
    <s v="'21000     "/>
    <s v="DIJON"/>
  </r>
  <r>
    <x v="1"/>
    <x v="285"/>
    <n v="202606"/>
    <n v="51"/>
    <n v="1085442"/>
    <s v="'03814314  "/>
    <s v="'03814314  "/>
    <s v="CPC"/>
    <s v="'2143814314755325"/>
    <n v="20260623"/>
    <s v="E20260623129969"/>
    <s v="   "/>
    <n v="8.1999999999999993"/>
    <s v="TMC       "/>
    <n v="1"/>
    <s v="LARUCHE                         "/>
    <s v="VOIE COMMUNALE 4                "/>
    <s v="                                "/>
    <s v="FR"/>
    <s v="'21"/>
    <s v="'21320     "/>
    <s v="CREANCEY                        "/>
    <s v="BOUCHERY CAMILLE                "/>
    <s v="2 RUE PIRON                     "/>
    <s v="                                "/>
    <s v="FR"/>
    <s v="'21"/>
    <s v="'21000     "/>
    <s v="DIJON"/>
  </r>
  <r>
    <x v="1"/>
    <x v="286"/>
    <n v="202606"/>
    <n v="51"/>
    <n v="1085442"/>
    <s v="'03814314  "/>
    <s v="'03814314  "/>
    <s v="ENV"/>
    <s v="'                "/>
    <n v="20260623"/>
    <s v="E20260623129970"/>
    <s v="J18"/>
    <n v="4.01"/>
    <s v="          "/>
    <n v="5.19"/>
    <s v="LARUCHE                         "/>
    <s v="VOIE COMMUNALE 4                "/>
    <s v="                                "/>
    <s v="FR"/>
    <s v="'21"/>
    <s v="'21320     "/>
    <s v="CREANCEY                        "/>
    <s v="BOULAY CHARLENE                 "/>
    <s v="25 RUE DES POELIERS             "/>
    <s v="                                "/>
    <s v="FR"/>
    <s v="'49"/>
    <s v="'49000     "/>
    <s v="ANGERS"/>
  </r>
  <r>
    <x v="1"/>
    <x v="286"/>
    <n v="202606"/>
    <n v="51"/>
    <n v="1085442"/>
    <s v="'03814314  "/>
    <s v="'03814314  "/>
    <s v="COL"/>
    <s v="'4943814314755065"/>
    <n v="20260623"/>
    <s v="E20260623129970"/>
    <s v="J18"/>
    <n v="4.01"/>
    <s v="          "/>
    <n v="0"/>
    <s v="LARUCHE                         "/>
    <s v="VOIE COMMUNALE 4                "/>
    <s v="                                "/>
    <s v="FR"/>
    <s v="'21"/>
    <s v="'21320     "/>
    <s v="CREANCEY                        "/>
    <s v="BOULAY CHARLENE                 "/>
    <s v="25 RUE DES POELIERS             "/>
    <s v="                                "/>
    <s v="FR"/>
    <s v="'49"/>
    <s v="'49000     "/>
    <s v="ANGERS"/>
  </r>
  <r>
    <x v="1"/>
    <x v="286"/>
    <n v="202606"/>
    <n v="51"/>
    <n v="1085442"/>
    <s v="'03814314  "/>
    <s v="'03814314  "/>
    <s v="CPC"/>
    <s v="'4943814314755065"/>
    <n v="20260623"/>
    <s v="E20260623129970"/>
    <s v="   "/>
    <n v="4.01"/>
    <s v="RS        "/>
    <n v="0"/>
    <s v="LARUCHE                         "/>
    <s v="VOIE COMMUNALE 4                "/>
    <s v="                                "/>
    <s v="FR"/>
    <s v="'21"/>
    <s v="'21320     "/>
    <s v="CREANCEY                        "/>
    <s v="BOULAY CHARLENE                 "/>
    <s v="25 RUE DES POELIERS             "/>
    <s v="                                "/>
    <s v="FR"/>
    <s v="'49"/>
    <s v="'49000     "/>
    <s v="ANGERS"/>
  </r>
  <r>
    <x v="1"/>
    <x v="287"/>
    <n v="202606"/>
    <n v="51"/>
    <n v="1085442"/>
    <s v="'03814314  "/>
    <s v="'03814314  "/>
    <s v="ENV"/>
    <s v="'                "/>
    <n v="20260623"/>
    <s v="E20260623129971"/>
    <s v="J18"/>
    <n v="3.6"/>
    <s v="          "/>
    <n v="4.93"/>
    <s v="LARUCHE                         "/>
    <s v="VOIE COMMUNALE 4                "/>
    <s v="                                "/>
    <s v="FR"/>
    <s v="'21"/>
    <s v="'21320     "/>
    <s v="CREANCEY                        "/>
    <s v="BOUSSARIE MARION                "/>
    <s v="1 RUE DES GRANDES ECOLES        "/>
    <s v="                                "/>
    <s v="FR"/>
    <s v="'86"/>
    <s v="'86000     "/>
    <s v="POITIERS"/>
  </r>
  <r>
    <x v="1"/>
    <x v="287"/>
    <n v="202606"/>
    <n v="51"/>
    <n v="1085442"/>
    <s v="'03814314  "/>
    <s v="'03814314  "/>
    <s v="COL"/>
    <s v="'8643814314754877"/>
    <n v="20260623"/>
    <s v="E20260623129971"/>
    <s v="J18"/>
    <n v="3.6"/>
    <s v="          "/>
    <n v="0"/>
    <s v="LARUCHE                         "/>
    <s v="VOIE COMMUNALE 4                "/>
    <s v="                                "/>
    <s v="FR"/>
    <s v="'21"/>
    <s v="'21320     "/>
    <s v="CREANCEY                        "/>
    <s v="BOUSSARIE MARION                "/>
    <s v="1 RUE DES GRANDES ECOLES        "/>
    <s v="                                "/>
    <s v="FR"/>
    <s v="'86"/>
    <s v="'86000     "/>
    <s v="POITIERS"/>
  </r>
  <r>
    <x v="1"/>
    <x v="287"/>
    <n v="202606"/>
    <n v="51"/>
    <n v="1085442"/>
    <s v="'03814314  "/>
    <s v="'03814314  "/>
    <s v="CPC"/>
    <s v="'8643814314754877"/>
    <n v="20260623"/>
    <s v="E20260623129971"/>
    <s v="   "/>
    <n v="3.6"/>
    <s v="RS        "/>
    <n v="0"/>
    <s v="LARUCHE                         "/>
    <s v="VOIE COMMUNALE 4                "/>
    <s v="                                "/>
    <s v="FR"/>
    <s v="'21"/>
    <s v="'21320     "/>
    <s v="CREANCEY                        "/>
    <s v="BOUSSARIE MARION                "/>
    <s v="1 RUE DES GRANDES ECOLES        "/>
    <s v="                                "/>
    <s v="FR"/>
    <s v="'86"/>
    <s v="'86000     "/>
    <s v="POITIERS"/>
  </r>
  <r>
    <x v="1"/>
    <x v="288"/>
    <n v="202606"/>
    <n v="51"/>
    <n v="1085442"/>
    <s v="'03814314  "/>
    <s v="'03814314  "/>
    <s v="ENV"/>
    <s v="'                "/>
    <n v="20260623"/>
    <s v="E20260623129972"/>
    <s v="J18"/>
    <n v="2.9"/>
    <s v="          "/>
    <n v="4.67"/>
    <s v="LARUCHE                         "/>
    <s v="VOIE COMMUNALE 4                "/>
    <s v="                                "/>
    <s v="FR"/>
    <s v="'21"/>
    <s v="'21320     "/>
    <s v="CREANCEY                        "/>
    <s v="CAMBLONG JOEL                   "/>
    <s v="1 AVENUE DU GENERAL LECLERC GALE"/>
    <s v="COMMERCIALE HYPERMARCHE AUCHAN  "/>
    <s v="FR"/>
    <s v="'64"/>
    <s v="'64000     "/>
    <s v="PAU"/>
  </r>
  <r>
    <x v="1"/>
    <x v="288"/>
    <n v="202606"/>
    <n v="51"/>
    <n v="1085442"/>
    <s v="'03814314  "/>
    <s v="'03814314  "/>
    <s v="COL"/>
    <s v="'6443814314755100"/>
    <n v="20260623"/>
    <s v="E20260623129972"/>
    <s v="J18"/>
    <n v="2.9"/>
    <s v="          "/>
    <n v="0"/>
    <s v="LARUCHE                         "/>
    <s v="VOIE COMMUNALE 4                "/>
    <s v="                                "/>
    <s v="FR"/>
    <s v="'21"/>
    <s v="'21320     "/>
    <s v="CREANCEY                        "/>
    <s v="CAMBLONG JOEL                   "/>
    <s v="1 AVENUE DU GENERAL LECLERC GALE"/>
    <s v="COMMERCIALE HYPERMARCHE AUCHAN  "/>
    <s v="FR"/>
    <s v="'64"/>
    <s v="'64000     "/>
    <s v="PAU"/>
  </r>
  <r>
    <x v="1"/>
    <x v="288"/>
    <n v="202606"/>
    <n v="51"/>
    <n v="1085442"/>
    <s v="'03814314  "/>
    <s v="'03814314  "/>
    <s v="CPC"/>
    <s v="'6443814314755100"/>
    <n v="20260623"/>
    <s v="E20260623129972"/>
    <s v="   "/>
    <n v="2.9"/>
    <s v="RS        "/>
    <n v="0"/>
    <s v="LARUCHE                         "/>
    <s v="VOIE COMMUNALE 4                "/>
    <s v="                                "/>
    <s v="FR"/>
    <s v="'21"/>
    <s v="'21320     "/>
    <s v="CREANCEY                        "/>
    <s v="CAMBLONG JOEL                   "/>
    <s v="1 AVENUE DU GENERAL LECLERC GALE"/>
    <s v="COMMERCIALE HYPERMARCHE AUCHAN  "/>
    <s v="FR"/>
    <s v="'64"/>
    <s v="'64000     "/>
    <s v="PAU"/>
  </r>
  <r>
    <x v="1"/>
    <x v="289"/>
    <n v="202606"/>
    <n v="51"/>
    <n v="1085442"/>
    <s v="'03814314  "/>
    <s v="'03814314  "/>
    <s v="ENV"/>
    <s v="'                "/>
    <n v="20260623"/>
    <s v="E20260623129973"/>
    <s v="J18"/>
    <n v="2.9"/>
    <s v="          "/>
    <n v="4.67"/>
    <s v="LARUCHE                         "/>
    <s v="VOIE COMMUNALE 4                "/>
    <s v="                                "/>
    <s v="FR"/>
    <s v="'21"/>
    <s v="'21320     "/>
    <s v="CREANCEY                        "/>
    <s v="CHARTRAIN MARIE                 "/>
    <s v="AVENUE ERNEST CRISTAL           "/>
    <s v="                                "/>
    <s v="FR"/>
    <s v="'63"/>
    <s v="'63000     "/>
    <s v="CLERMONT-FERRAND"/>
  </r>
  <r>
    <x v="1"/>
    <x v="289"/>
    <n v="202606"/>
    <n v="51"/>
    <n v="1085442"/>
    <s v="'03814314  "/>
    <s v="'03814314  "/>
    <s v="COL"/>
    <s v="'6343814314754885"/>
    <n v="20260623"/>
    <s v="E20260623129973"/>
    <s v="J18"/>
    <n v="2.9"/>
    <s v="          "/>
    <n v="0"/>
    <s v="LARUCHE                         "/>
    <s v="VOIE COMMUNALE 4                "/>
    <s v="                                "/>
    <s v="FR"/>
    <s v="'21"/>
    <s v="'21320     "/>
    <s v="CREANCEY                        "/>
    <s v="CHARTRAIN MARIE                 "/>
    <s v="AVENUE ERNEST CRISTAL           "/>
    <s v="                                "/>
    <s v="FR"/>
    <s v="'63"/>
    <s v="'63000     "/>
    <s v="CLERMONT-FERRAND"/>
  </r>
  <r>
    <x v="1"/>
    <x v="289"/>
    <n v="202606"/>
    <n v="51"/>
    <n v="1085442"/>
    <s v="'03814314  "/>
    <s v="'03814314  "/>
    <s v="CPC"/>
    <s v="'6343814314754885"/>
    <n v="20260623"/>
    <s v="E20260623129973"/>
    <s v="   "/>
    <n v="2.9"/>
    <s v="RS        "/>
    <n v="0"/>
    <s v="LARUCHE                         "/>
    <s v="VOIE COMMUNALE 4                "/>
    <s v="                                "/>
    <s v="FR"/>
    <s v="'21"/>
    <s v="'21320     "/>
    <s v="CREANCEY                        "/>
    <s v="CHARTRAIN MARIE                 "/>
    <s v="AVENUE ERNEST CRISTAL           "/>
    <s v="                                "/>
    <s v="FR"/>
    <s v="'63"/>
    <s v="'63000     "/>
    <s v="CLERMONT-FERRAND"/>
  </r>
  <r>
    <x v="1"/>
    <x v="290"/>
    <n v="202606"/>
    <n v="51"/>
    <n v="1085442"/>
    <s v="'03814314  "/>
    <s v="'03814314  "/>
    <s v="ENV"/>
    <s v="'                "/>
    <n v="20260623"/>
    <s v="E20260623129974"/>
    <s v="J18"/>
    <n v="6.01"/>
    <s v="          "/>
    <n v="5.71"/>
    <s v="LARUCHE                         "/>
    <s v="VOIE COMMUNALE 4                "/>
    <s v="                                "/>
    <s v="FR"/>
    <s v="'21"/>
    <s v="'21320     "/>
    <s v="CREANCEY                        "/>
    <s v="CHRISTOPHE DENNIEL              "/>
    <s v="87 GRANDE RUE                   "/>
    <s v="                                "/>
    <s v="FR"/>
    <s v="'25"/>
    <s v="'25000     "/>
    <s v="BESANCON"/>
  </r>
  <r>
    <x v="1"/>
    <x v="290"/>
    <n v="202606"/>
    <n v="51"/>
    <n v="1085442"/>
    <s v="'03814314  "/>
    <s v="'03814314  "/>
    <s v="COL"/>
    <s v="'2543814314754952"/>
    <n v="20260623"/>
    <s v="E20260623129974"/>
    <s v="J18"/>
    <n v="6.01"/>
    <s v="          "/>
    <n v="0"/>
    <s v="LARUCHE                         "/>
    <s v="VOIE COMMUNALE 4                "/>
    <s v="                                "/>
    <s v="FR"/>
    <s v="'21"/>
    <s v="'21320     "/>
    <s v="CREANCEY                        "/>
    <s v="CHRISTOPHE DENNIEL              "/>
    <s v="87 GRANDE RUE                   "/>
    <s v="                                "/>
    <s v="FR"/>
    <s v="'25"/>
    <s v="'25000     "/>
    <s v="BESANCON"/>
  </r>
  <r>
    <x v="1"/>
    <x v="290"/>
    <n v="202606"/>
    <n v="51"/>
    <n v="1085442"/>
    <s v="'03814314  "/>
    <s v="'03814314  "/>
    <s v="CPC"/>
    <s v="'2543814314754952"/>
    <n v="20260623"/>
    <s v="E20260623129974"/>
    <s v="   "/>
    <n v="6.01"/>
    <s v="RS        "/>
    <n v="0"/>
    <s v="LARUCHE                         "/>
    <s v="VOIE COMMUNALE 4                "/>
    <s v="                                "/>
    <s v="FR"/>
    <s v="'21"/>
    <s v="'21320     "/>
    <s v="CREANCEY                        "/>
    <s v="CHRISTOPHE DENNIEL              "/>
    <s v="87 GRANDE RUE                   "/>
    <s v="                                "/>
    <s v="FR"/>
    <s v="'25"/>
    <s v="'25000     "/>
    <s v="BESANCON"/>
  </r>
  <r>
    <x v="1"/>
    <x v="291"/>
    <n v="202606"/>
    <n v="51"/>
    <n v="1085442"/>
    <s v="'03814314  "/>
    <s v="'03814314  "/>
    <s v="ENV"/>
    <s v="'                "/>
    <n v="20260623"/>
    <s v="E20260623129975"/>
    <s v="J18"/>
    <n v="2"/>
    <s v="          "/>
    <n v="4.41"/>
    <s v="LARUCHE                         "/>
    <s v="VOIE COMMUNALE 4                "/>
    <s v="                                "/>
    <s v="FR"/>
    <s v="'21"/>
    <s v="'21320     "/>
    <s v="CREANCEY                        "/>
    <s v="CORNU ROMAIN                    "/>
    <s v="37 RUE D'ESBLY                  "/>
    <s v="                                "/>
    <s v="FR"/>
    <s v="'77"/>
    <s v="'77700     "/>
    <s v="COUPVRAY"/>
  </r>
  <r>
    <x v="1"/>
    <x v="291"/>
    <n v="202606"/>
    <n v="51"/>
    <n v="1085442"/>
    <s v="'03814314  "/>
    <s v="'03814314  "/>
    <s v="COL"/>
    <s v="'7743814314755303"/>
    <n v="20260623"/>
    <s v="E20260623129975"/>
    <s v="J18"/>
    <n v="2"/>
    <s v="          "/>
    <n v="0"/>
    <s v="LARUCHE                         "/>
    <s v="VOIE COMMUNALE 4                "/>
    <s v="                                "/>
    <s v="FR"/>
    <s v="'21"/>
    <s v="'21320     "/>
    <s v="CREANCEY                        "/>
    <s v="CORNU ROMAIN                    "/>
    <s v="37 RUE D'ESBLY                  "/>
    <s v="                                "/>
    <s v="FR"/>
    <s v="'77"/>
    <s v="'77700     "/>
    <s v="COUPVRAY"/>
  </r>
  <r>
    <x v="1"/>
    <x v="291"/>
    <n v="202606"/>
    <n v="51"/>
    <n v="1085442"/>
    <s v="'03814314  "/>
    <s v="'03814314  "/>
    <s v="CPC"/>
    <s v="'7743814314755303"/>
    <n v="20260623"/>
    <s v="E20260623129975"/>
    <s v="   "/>
    <n v="2"/>
    <s v="RS        "/>
    <n v="0"/>
    <s v="LARUCHE                         "/>
    <s v="VOIE COMMUNALE 4                "/>
    <s v="                                "/>
    <s v="FR"/>
    <s v="'21"/>
    <s v="'21320     "/>
    <s v="CREANCEY                        "/>
    <s v="CORNU ROMAIN                    "/>
    <s v="37 RUE D'ESBLY                  "/>
    <s v="                                "/>
    <s v="FR"/>
    <s v="'77"/>
    <s v="'77700     "/>
    <s v="COUPVRAY"/>
  </r>
  <r>
    <x v="1"/>
    <x v="292"/>
    <n v="202606"/>
    <n v="51"/>
    <n v="1085442"/>
    <s v="'03814314  "/>
    <s v="'03814314  "/>
    <s v="ENV"/>
    <s v="'                "/>
    <n v="20260623"/>
    <s v="E20260623129977"/>
    <s v="J18"/>
    <n v="3"/>
    <s v="          "/>
    <n v="4.67"/>
    <s v="LARUCHE                         "/>
    <s v="VOIE COMMUNALE 4                "/>
    <s v="                                "/>
    <s v="FR"/>
    <s v="'21"/>
    <s v="'21320     "/>
    <s v="CREANCEY                        "/>
    <s v="DELABYE VIRGINIE                "/>
    <s v="14 RUE DES VERGEAUX             "/>
    <s v="                                "/>
    <s v="FR"/>
    <s v="'80"/>
    <s v="'80000     "/>
    <s v="AMIENS"/>
  </r>
  <r>
    <x v="1"/>
    <x v="292"/>
    <n v="202606"/>
    <n v="51"/>
    <n v="1085442"/>
    <s v="'03814314  "/>
    <s v="'03814314  "/>
    <s v="COL"/>
    <s v="'8043814314755160"/>
    <n v="20260623"/>
    <s v="E20260623129977"/>
    <s v="J18"/>
    <n v="3"/>
    <s v="          "/>
    <n v="0"/>
    <s v="LARUCHE                         "/>
    <s v="VOIE COMMUNALE 4                "/>
    <s v="                                "/>
    <s v="FR"/>
    <s v="'21"/>
    <s v="'21320     "/>
    <s v="CREANCEY                        "/>
    <s v="DELABYE VIRGINIE                "/>
    <s v="14 RUE DES VERGEAUX             "/>
    <s v="                                "/>
    <s v="FR"/>
    <s v="'80"/>
    <s v="'80000     "/>
    <s v="AMIENS"/>
  </r>
  <r>
    <x v="1"/>
    <x v="292"/>
    <n v="202606"/>
    <n v="51"/>
    <n v="1085442"/>
    <s v="'03814314  "/>
    <s v="'03814314  "/>
    <s v="CPC"/>
    <s v="'8043814314755160"/>
    <n v="20260623"/>
    <s v="E20260623129977"/>
    <s v="   "/>
    <n v="3"/>
    <s v="RS        "/>
    <n v="0"/>
    <s v="LARUCHE                         "/>
    <s v="VOIE COMMUNALE 4                "/>
    <s v="                                "/>
    <s v="FR"/>
    <s v="'21"/>
    <s v="'21320     "/>
    <s v="CREANCEY                        "/>
    <s v="DELABYE VIRGINIE                "/>
    <s v="14 RUE DES VERGEAUX             "/>
    <s v="                                "/>
    <s v="FR"/>
    <s v="'80"/>
    <s v="'80000     "/>
    <s v="AMIENS"/>
  </r>
  <r>
    <x v="1"/>
    <x v="293"/>
    <n v="202606"/>
    <n v="51"/>
    <n v="1085442"/>
    <s v="'03814314  "/>
    <s v="'03814314  "/>
    <s v="ENV"/>
    <s v="'                "/>
    <n v="20260623"/>
    <s v="E20260623129978"/>
    <s v="J18"/>
    <n v="4.4000000000000004"/>
    <s v="          "/>
    <n v="5.19"/>
    <s v="LARUCHE                         "/>
    <s v="VOIE COMMUNALE 4                "/>
    <s v="                                "/>
    <s v="FR"/>
    <s v="'21"/>
    <s v="'21320     "/>
    <s v="CREANCEY                        "/>
    <s v="EL SHALAKANI SARAH              "/>
    <s v="107 RUE SAINT-LAZARE            "/>
    <s v="                                "/>
    <s v="FR"/>
    <s v="'75"/>
    <s v="'75009     "/>
    <s v="PARIS"/>
  </r>
  <r>
    <x v="1"/>
    <x v="293"/>
    <n v="202606"/>
    <n v="51"/>
    <n v="1085442"/>
    <s v="'03814314  "/>
    <s v="'03814314  "/>
    <s v="COL"/>
    <s v="'7543814314755079"/>
    <n v="20260623"/>
    <s v="E20260623129978"/>
    <s v="J18"/>
    <n v="4.4000000000000004"/>
    <s v="          "/>
    <n v="0"/>
    <s v="LARUCHE                         "/>
    <s v="VOIE COMMUNALE 4                "/>
    <s v="                                "/>
    <s v="FR"/>
    <s v="'21"/>
    <s v="'21320     "/>
    <s v="CREANCEY                        "/>
    <s v="EL SHALAKANI SARAH              "/>
    <s v="107 RUE SAINT-LAZARE            "/>
    <s v="                                "/>
    <s v="FR"/>
    <s v="'75"/>
    <s v="'75009     "/>
    <s v="PARIS"/>
  </r>
  <r>
    <x v="1"/>
    <x v="293"/>
    <n v="202606"/>
    <n v="51"/>
    <n v="1085442"/>
    <s v="'03814314  "/>
    <s v="'03814314  "/>
    <s v="CPC"/>
    <s v="'7543814314755079"/>
    <n v="20260623"/>
    <s v="E20260623129978"/>
    <s v="   "/>
    <n v="4.4000000000000004"/>
    <s v="RS        "/>
    <n v="0"/>
    <s v="LARUCHE                         "/>
    <s v="VOIE COMMUNALE 4                "/>
    <s v="                                "/>
    <s v="FR"/>
    <s v="'21"/>
    <s v="'21320     "/>
    <s v="CREANCEY                        "/>
    <s v="EL SHALAKANI SARAH              "/>
    <s v="107 RUE SAINT-LAZARE            "/>
    <s v="                                "/>
    <s v="FR"/>
    <s v="'75"/>
    <s v="'75009     "/>
    <s v="PARIS"/>
  </r>
  <r>
    <x v="1"/>
    <x v="294"/>
    <n v="202606"/>
    <n v="51"/>
    <n v="1085442"/>
    <s v="'03814314  "/>
    <s v="'03814314  "/>
    <s v="ENV"/>
    <s v="'                "/>
    <n v="20260623"/>
    <s v="E20260623129979"/>
    <s v="J18"/>
    <n v="3.9"/>
    <s v="          "/>
    <n v="4.93"/>
    <s v="LARUCHE                         "/>
    <s v="VOIE COMMUNALE 4                "/>
    <s v="                                "/>
    <s v="FR"/>
    <s v="'21"/>
    <s v="'21320     "/>
    <s v="CREANCEY                        "/>
    <s v="FERTE AMELIE                    "/>
    <s v="8 RUE RAYMOND POINCARE          "/>
    <s v="                                "/>
    <s v="FR"/>
    <s v="'10"/>
    <s v="'10300     "/>
    <s v="STE SAVINE"/>
  </r>
  <r>
    <x v="1"/>
    <x v="294"/>
    <n v="202606"/>
    <n v="51"/>
    <n v="1085442"/>
    <s v="'03814314  "/>
    <s v="'03814314  "/>
    <s v="COL"/>
    <s v="'1043814314754852"/>
    <n v="20260623"/>
    <s v="E20260623129979"/>
    <s v="J18"/>
    <n v="3.9"/>
    <s v="          "/>
    <n v="0"/>
    <s v="LARUCHE                         "/>
    <s v="VOIE COMMUNALE 4                "/>
    <s v="                                "/>
    <s v="FR"/>
    <s v="'21"/>
    <s v="'21320     "/>
    <s v="CREANCEY                        "/>
    <s v="FERTE AMELIE                    "/>
    <s v="8 RUE RAYMOND POINCARE          "/>
    <s v="                                "/>
    <s v="FR"/>
    <s v="'10"/>
    <s v="'10300     "/>
    <s v="STE SAVINE"/>
  </r>
  <r>
    <x v="1"/>
    <x v="294"/>
    <n v="202606"/>
    <n v="51"/>
    <n v="1085442"/>
    <s v="'03814314  "/>
    <s v="'03814314  "/>
    <s v="CPC"/>
    <s v="'1043814314754852"/>
    <n v="20260623"/>
    <s v="E20260623129979"/>
    <s v="   "/>
    <n v="3.9"/>
    <s v="RS        "/>
    <n v="0"/>
    <s v="LARUCHE                         "/>
    <s v="VOIE COMMUNALE 4                "/>
    <s v="                                "/>
    <s v="FR"/>
    <s v="'21"/>
    <s v="'21320     "/>
    <s v="CREANCEY                        "/>
    <s v="FERTE AMELIE                    "/>
    <s v="8 RUE RAYMOND POINCARE          "/>
    <s v="                                "/>
    <s v="FR"/>
    <s v="'10"/>
    <s v="'10300     "/>
    <s v="STE SAVINE"/>
  </r>
  <r>
    <x v="1"/>
    <x v="295"/>
    <n v="202606"/>
    <n v="51"/>
    <n v="1085442"/>
    <s v="'03814314  "/>
    <s v="'03814314  "/>
    <s v="ENV"/>
    <s v="'                "/>
    <n v="20260623"/>
    <s v="E20260623129980"/>
    <s v="J18"/>
    <n v="3.2"/>
    <s v="          "/>
    <n v="4.93"/>
    <s v="LARUCHE                         "/>
    <s v="VOIE COMMUNALE 4                "/>
    <s v="                                "/>
    <s v="FR"/>
    <s v="'21"/>
    <s v="'21320     "/>
    <s v="CREANCEY                        "/>
    <s v="FOSSEY ELISE                    "/>
    <s v="40 RUE DE PARIS                 "/>
    <s v="                                "/>
    <s v="FR"/>
    <s v="'76"/>
    <s v="'76600     "/>
    <s v="LE HAVRE"/>
  </r>
  <r>
    <x v="1"/>
    <x v="295"/>
    <n v="202606"/>
    <n v="51"/>
    <n v="1085442"/>
    <s v="'03814314  "/>
    <s v="'03814314  "/>
    <s v="COL"/>
    <s v="'7643814314755174"/>
    <n v="20260623"/>
    <s v="E20260623129980"/>
    <s v="J18"/>
    <n v="3.2"/>
    <s v="          "/>
    <n v="0"/>
    <s v="LARUCHE                         "/>
    <s v="VOIE COMMUNALE 4                "/>
    <s v="                                "/>
    <s v="FR"/>
    <s v="'21"/>
    <s v="'21320     "/>
    <s v="CREANCEY                        "/>
    <s v="FOSSEY ELISE                    "/>
    <s v="40 RUE DE PARIS                 "/>
    <s v="                                "/>
    <s v="FR"/>
    <s v="'76"/>
    <s v="'76600     "/>
    <s v="LE HAVRE"/>
  </r>
  <r>
    <x v="1"/>
    <x v="295"/>
    <n v="202606"/>
    <n v="51"/>
    <n v="1085442"/>
    <s v="'03814314  "/>
    <s v="'03814314  "/>
    <s v="CPC"/>
    <s v="'7643814314755174"/>
    <n v="20260623"/>
    <s v="E20260623129980"/>
    <s v="   "/>
    <n v="3.2"/>
    <s v="RS        "/>
    <n v="0"/>
    <s v="LARUCHE                         "/>
    <s v="VOIE COMMUNALE 4                "/>
    <s v="                                "/>
    <s v="FR"/>
    <s v="'21"/>
    <s v="'21320     "/>
    <s v="CREANCEY                        "/>
    <s v="FOSSEY ELISE                    "/>
    <s v="40 RUE DE PARIS                 "/>
    <s v="                                "/>
    <s v="FR"/>
    <s v="'76"/>
    <s v="'76600     "/>
    <s v="LE HAVRE"/>
  </r>
  <r>
    <x v="1"/>
    <x v="296"/>
    <n v="202606"/>
    <n v="51"/>
    <n v="1085442"/>
    <s v="'03814314  "/>
    <s v="'03814314  "/>
    <s v="ENV"/>
    <s v="'                "/>
    <n v="20260623"/>
    <s v="E20260623129981"/>
    <s v="J18"/>
    <n v="0.5"/>
    <s v="          "/>
    <n v="4.1500000000000004"/>
    <s v="LARUCHE                         "/>
    <s v="VOIE COMMUNALE 4                "/>
    <s v="                                "/>
    <s v="FR"/>
    <s v="'21"/>
    <s v="'21320     "/>
    <s v="CREANCEY                        "/>
    <s v="GIBASSIER MARTINE               "/>
    <s v="20 RUE DE FLEUREY               "/>
    <s v="                                "/>
    <s v="FR"/>
    <s v="'21"/>
    <s v="'21320     "/>
    <s v="MONT SAINT JEAN"/>
  </r>
  <r>
    <x v="1"/>
    <x v="296"/>
    <n v="202606"/>
    <n v="51"/>
    <n v="1085442"/>
    <s v="'03814314  "/>
    <s v="'03814314  "/>
    <s v="COL"/>
    <s v="'2143814314754895"/>
    <n v="20260623"/>
    <s v="E20260623129981"/>
    <s v="J18"/>
    <n v="0.5"/>
    <s v="          "/>
    <n v="0"/>
    <s v="LARUCHE                         "/>
    <s v="VOIE COMMUNALE 4                "/>
    <s v="                                "/>
    <s v="FR"/>
    <s v="'21"/>
    <s v="'21320     "/>
    <s v="CREANCEY                        "/>
    <s v="GIBASSIER MARTINE               "/>
    <s v="20 RUE DE FLEUREY               "/>
    <s v="                                "/>
    <s v="FR"/>
    <s v="'21"/>
    <s v="'21320     "/>
    <s v="MONT SAINT JEAN"/>
  </r>
  <r>
    <x v="1"/>
    <x v="296"/>
    <n v="202606"/>
    <n v="51"/>
    <n v="1085442"/>
    <s v="'03814314  "/>
    <s v="'03814314  "/>
    <s v="CPC"/>
    <s v="'2143814314754895"/>
    <n v="20260623"/>
    <s v="E20260623129981"/>
    <s v="   "/>
    <n v="0.5"/>
    <s v="RS        "/>
    <n v="0"/>
    <s v="LARUCHE                         "/>
    <s v="VOIE COMMUNALE 4                "/>
    <s v="                                "/>
    <s v="FR"/>
    <s v="'21"/>
    <s v="'21320     "/>
    <s v="CREANCEY                        "/>
    <s v="GIBASSIER MARTINE               "/>
    <s v="20 RUE DE FLEUREY               "/>
    <s v="                                "/>
    <s v="FR"/>
    <s v="'21"/>
    <s v="'21320     "/>
    <s v="MONT SAINT JEAN"/>
  </r>
  <r>
    <x v="1"/>
    <x v="297"/>
    <n v="202606"/>
    <n v="51"/>
    <n v="1085442"/>
    <s v="'03814314  "/>
    <s v="'03814314  "/>
    <s v="ENV"/>
    <s v="'                "/>
    <n v="20260623"/>
    <s v="E20260623129983"/>
    <s v="J18"/>
    <n v="2.9"/>
    <s v="          "/>
    <n v="4.67"/>
    <s v="LARUCHE                         "/>
    <s v="VOIE COMMUNALE 4                "/>
    <s v="                                "/>
    <s v="FR"/>
    <s v="'21"/>
    <s v="'21320     "/>
    <s v="CREANCEY                        "/>
    <s v="LARDY NATHALIE                  "/>
    <s v="20 RUE DES PIERRIERES           "/>
    <s v="                                "/>
    <s v="FR"/>
    <s v="'79"/>
    <s v="'79400     "/>
    <s v="SAINT-MARTIN-DE-SAINT-MAIXE"/>
  </r>
  <r>
    <x v="1"/>
    <x v="297"/>
    <n v="202606"/>
    <n v="51"/>
    <n v="1085442"/>
    <s v="'03814314  "/>
    <s v="'03814314  "/>
    <s v="COL"/>
    <s v="'7943814314755147"/>
    <n v="20260623"/>
    <s v="E20260623129983"/>
    <s v="J18"/>
    <n v="2.9"/>
    <s v="          "/>
    <n v="0"/>
    <s v="LARUCHE                         "/>
    <s v="VOIE COMMUNALE 4                "/>
    <s v="                                "/>
    <s v="FR"/>
    <s v="'21"/>
    <s v="'21320     "/>
    <s v="CREANCEY                        "/>
    <s v="LARDY NATHALIE                  "/>
    <s v="20 RUE DES PIERRIERES           "/>
    <s v="                                "/>
    <s v="FR"/>
    <s v="'79"/>
    <s v="'79400     "/>
    <s v="SAINT-MARTIN-DE-SAINT-MAIXE"/>
  </r>
  <r>
    <x v="1"/>
    <x v="297"/>
    <n v="202606"/>
    <n v="51"/>
    <n v="1085442"/>
    <s v="'03814314  "/>
    <s v="'03814314  "/>
    <s v="CPC"/>
    <s v="'7943814314755147"/>
    <n v="20260623"/>
    <s v="E20260623129983"/>
    <s v="   "/>
    <n v="2.9"/>
    <s v="RS        "/>
    <n v="0"/>
    <s v="LARUCHE                         "/>
    <s v="VOIE COMMUNALE 4                "/>
    <s v="                                "/>
    <s v="FR"/>
    <s v="'21"/>
    <s v="'21320     "/>
    <s v="CREANCEY                        "/>
    <s v="LARDY NATHALIE                  "/>
    <s v="20 RUE DES PIERRIERES           "/>
    <s v="                                "/>
    <s v="FR"/>
    <s v="'79"/>
    <s v="'79400     "/>
    <s v="SAINT-MARTIN-DE-SAINT-MAIXE"/>
  </r>
  <r>
    <x v="1"/>
    <x v="298"/>
    <n v="202606"/>
    <n v="51"/>
    <n v="1085442"/>
    <s v="'03814314  "/>
    <s v="'03814314  "/>
    <s v="ENV"/>
    <s v="'                "/>
    <n v="20260623"/>
    <s v="E20260623129984"/>
    <s v="J18"/>
    <n v="3.6"/>
    <s v="          "/>
    <n v="4.93"/>
    <s v="LARUCHE                         "/>
    <s v="VOIE COMMUNALE 4                "/>
    <s v="                                "/>
    <s v="FR"/>
    <s v="'21"/>
    <s v="'21320     "/>
    <s v="CREANCEY                        "/>
    <s v="LAYADI HAYAT                    "/>
    <s v="7 RUE MONTGALLET                "/>
    <s v="                                "/>
    <s v="FR"/>
    <s v="'75"/>
    <s v="'75012     "/>
    <s v="PARIS"/>
  </r>
  <r>
    <x v="1"/>
    <x v="298"/>
    <n v="202606"/>
    <n v="51"/>
    <n v="1085442"/>
    <s v="'03814314  "/>
    <s v="'03814314  "/>
    <s v="COL"/>
    <s v="'7543814314755246"/>
    <n v="20260623"/>
    <s v="E20260623129984"/>
    <s v="J18"/>
    <n v="3.6"/>
    <s v="          "/>
    <n v="0"/>
    <s v="LARUCHE                         "/>
    <s v="VOIE COMMUNALE 4                "/>
    <s v="                                "/>
    <s v="FR"/>
    <s v="'21"/>
    <s v="'21320     "/>
    <s v="CREANCEY                        "/>
    <s v="LAYADI HAYAT                    "/>
    <s v="7 RUE MONTGALLET                "/>
    <s v="                                "/>
    <s v="FR"/>
    <s v="'75"/>
    <s v="'75012     "/>
    <s v="PARIS"/>
  </r>
  <r>
    <x v="1"/>
    <x v="298"/>
    <n v="202606"/>
    <n v="51"/>
    <n v="1085442"/>
    <s v="'03814314  "/>
    <s v="'03814314  "/>
    <s v="CPC"/>
    <s v="'7543814314755246"/>
    <n v="20260623"/>
    <s v="E20260623129984"/>
    <s v="   "/>
    <n v="3.6"/>
    <s v="RS        "/>
    <n v="0"/>
    <s v="LARUCHE                         "/>
    <s v="VOIE COMMUNALE 4                "/>
    <s v="                                "/>
    <s v="FR"/>
    <s v="'21"/>
    <s v="'21320     "/>
    <s v="CREANCEY                        "/>
    <s v="LAYADI HAYAT                    "/>
    <s v="7 RUE MONTGALLET                "/>
    <s v="                                "/>
    <s v="FR"/>
    <s v="'75"/>
    <s v="'75012     "/>
    <s v="PARIS"/>
  </r>
  <r>
    <x v="1"/>
    <x v="299"/>
    <n v="202606"/>
    <n v="51"/>
    <n v="1085442"/>
    <s v="'03814314  "/>
    <s v="'03814314  "/>
    <s v="ENV"/>
    <s v="'                "/>
    <n v="20260623"/>
    <s v="E20260623129985"/>
    <s v="J18"/>
    <n v="4.01"/>
    <s v="          "/>
    <n v="5.19"/>
    <s v="LARUCHE                         "/>
    <s v="VOIE COMMUNALE 4                "/>
    <s v="                                "/>
    <s v="FR"/>
    <s v="'21"/>
    <s v="'21320     "/>
    <s v="CREANCEY                        "/>
    <s v="LIBRAIRIE LIRAGIF               "/>
    <s v="15 SQ. DE LA MAIRIE             "/>
    <s v="                                "/>
    <s v="FR"/>
    <s v="'91"/>
    <s v="'91190     "/>
    <s v="GIF-SUR-YVETTE"/>
  </r>
  <r>
    <x v="1"/>
    <x v="299"/>
    <n v="202606"/>
    <n v="51"/>
    <n v="1085442"/>
    <s v="'03814314  "/>
    <s v="'03814314  "/>
    <s v="COL"/>
    <s v="'9143814314754974"/>
    <n v="20260623"/>
    <s v="E20260623129985"/>
    <s v="J18"/>
    <n v="4.01"/>
    <s v="          "/>
    <n v="0"/>
    <s v="LARUCHE                         "/>
    <s v="VOIE COMMUNALE 4                "/>
    <s v="                                "/>
    <s v="FR"/>
    <s v="'21"/>
    <s v="'21320     "/>
    <s v="CREANCEY                        "/>
    <s v="LIBRAIRIE LIRAGIF               "/>
    <s v="15 SQ. DE LA MAIRIE             "/>
    <s v="                                "/>
    <s v="FR"/>
    <s v="'91"/>
    <s v="'91190     "/>
    <s v="GIF-SUR-YVETTE"/>
  </r>
  <r>
    <x v="1"/>
    <x v="299"/>
    <n v="202606"/>
    <n v="51"/>
    <n v="1085442"/>
    <s v="'03814314  "/>
    <s v="'03814314  "/>
    <s v="CPC"/>
    <s v="'9143814314754974"/>
    <n v="20260623"/>
    <s v="E20260623129985"/>
    <s v="   "/>
    <n v="4.01"/>
    <s v="RS        "/>
    <n v="0"/>
    <s v="LARUCHE                         "/>
    <s v="VOIE COMMUNALE 4                "/>
    <s v="                                "/>
    <s v="FR"/>
    <s v="'21"/>
    <s v="'21320     "/>
    <s v="CREANCEY                        "/>
    <s v="LIBRAIRIE LIRAGIF               "/>
    <s v="15 SQ. DE LA MAIRIE             "/>
    <s v="                                "/>
    <s v="FR"/>
    <s v="'91"/>
    <s v="'91190     "/>
    <s v="GIF-SUR-YVETTE"/>
  </r>
  <r>
    <x v="1"/>
    <x v="300"/>
    <n v="202606"/>
    <n v="51"/>
    <n v="1085442"/>
    <s v="'03814314  "/>
    <s v="'03814314  "/>
    <s v="ENV"/>
    <s v="'                "/>
    <n v="20260623"/>
    <s v="E20260623129986"/>
    <s v="J18"/>
    <n v="3.2"/>
    <s v="          "/>
    <n v="4.93"/>
    <s v="LARUCHE                         "/>
    <s v="VOIE COMMUNALE 4                "/>
    <s v="                                "/>
    <s v="FR"/>
    <s v="'21"/>
    <s v="'21320     "/>
    <s v="CREANCEY                        "/>
    <s v="MAHIEU AURELIE                  "/>
    <s v="56 RUE DE LA MAIRIE             "/>
    <s v="                                "/>
    <s v="FR"/>
    <s v="'59"/>
    <s v="'59500     "/>
    <s v="DOUAI"/>
  </r>
  <r>
    <x v="1"/>
    <x v="300"/>
    <n v="202606"/>
    <n v="51"/>
    <n v="1085442"/>
    <s v="'03814314  "/>
    <s v="'03814314  "/>
    <s v="COL"/>
    <s v="'5943814314755198"/>
    <n v="20260623"/>
    <s v="E20260623129986"/>
    <s v="J18"/>
    <n v="3.2"/>
    <s v="          "/>
    <n v="0"/>
    <s v="LARUCHE                         "/>
    <s v="VOIE COMMUNALE 4                "/>
    <s v="                                "/>
    <s v="FR"/>
    <s v="'21"/>
    <s v="'21320     "/>
    <s v="CREANCEY                        "/>
    <s v="MAHIEU AURELIE                  "/>
    <s v="56 RUE DE LA MAIRIE             "/>
    <s v="                                "/>
    <s v="FR"/>
    <s v="'59"/>
    <s v="'59500     "/>
    <s v="DOUAI"/>
  </r>
  <r>
    <x v="1"/>
    <x v="300"/>
    <n v="202606"/>
    <n v="51"/>
    <n v="1085442"/>
    <s v="'03814314  "/>
    <s v="'03814314  "/>
    <s v="CPC"/>
    <s v="'5943814314755198"/>
    <n v="20260623"/>
    <s v="E20260623129986"/>
    <s v="   "/>
    <n v="3.2"/>
    <s v="RS        "/>
    <n v="0"/>
    <s v="LARUCHE                         "/>
    <s v="VOIE COMMUNALE 4                "/>
    <s v="                                "/>
    <s v="FR"/>
    <s v="'21"/>
    <s v="'21320     "/>
    <s v="CREANCEY                        "/>
    <s v="MAHIEU AURELIE                  "/>
    <s v="56 RUE DE LA MAIRIE             "/>
    <s v="                                "/>
    <s v="FR"/>
    <s v="'59"/>
    <s v="'59500     "/>
    <s v="DOUAI"/>
  </r>
  <r>
    <x v="1"/>
    <x v="301"/>
    <n v="202606"/>
    <n v="51"/>
    <n v="1085442"/>
    <s v="'03814314  "/>
    <s v="'03814314  "/>
    <s v="ENV"/>
    <s v="'                "/>
    <n v="20260623"/>
    <s v="E20260623129987"/>
    <s v="J18"/>
    <n v="0.5"/>
    <s v="          "/>
    <n v="4.1500000000000004"/>
    <s v="LARUCHE                         "/>
    <s v="VOIE COMMUNALE 4                "/>
    <s v="                                "/>
    <s v="FR"/>
    <s v="'21"/>
    <s v="'21320     "/>
    <s v="CREANCEY                        "/>
    <s v="MANESSIER ANNIE                 "/>
    <s v="1 RUE DES FRENES                "/>
    <s v="VILLA CIRTA                     "/>
    <s v="FR"/>
    <s v="'64"/>
    <s v="'64160     "/>
    <s v="MORLAAS"/>
  </r>
  <r>
    <x v="1"/>
    <x v="301"/>
    <n v="202606"/>
    <n v="51"/>
    <n v="1085442"/>
    <s v="'03814314  "/>
    <s v="'03814314  "/>
    <s v="COL"/>
    <s v="'6443814314754945"/>
    <n v="20260623"/>
    <s v="E20260623129987"/>
    <s v="J18"/>
    <n v="0.5"/>
    <s v="          "/>
    <n v="0"/>
    <s v="LARUCHE                         "/>
    <s v="VOIE COMMUNALE 4                "/>
    <s v="                                "/>
    <s v="FR"/>
    <s v="'21"/>
    <s v="'21320     "/>
    <s v="CREANCEY                        "/>
    <s v="MANESSIER ANNIE                 "/>
    <s v="1 RUE DES FRENES                "/>
    <s v="VILLA CIRTA                     "/>
    <s v="FR"/>
    <s v="'64"/>
    <s v="'64160     "/>
    <s v="MORLAAS"/>
  </r>
  <r>
    <x v="1"/>
    <x v="301"/>
    <n v="202606"/>
    <n v="51"/>
    <n v="1085442"/>
    <s v="'03814314  "/>
    <s v="'03814314  "/>
    <s v="CPC"/>
    <s v="'6443814314754945"/>
    <n v="20260623"/>
    <s v="E20260623129987"/>
    <s v="   "/>
    <n v="0.5"/>
    <s v="RS        "/>
    <n v="0"/>
    <s v="LARUCHE                         "/>
    <s v="VOIE COMMUNALE 4                "/>
    <s v="                                "/>
    <s v="FR"/>
    <s v="'21"/>
    <s v="'21320     "/>
    <s v="CREANCEY                        "/>
    <s v="MANESSIER ANNIE                 "/>
    <s v="1 RUE DES FRENES                "/>
    <s v="VILLA CIRTA                     "/>
    <s v="FR"/>
    <s v="'64"/>
    <s v="'64160     "/>
    <s v="MORLAAS"/>
  </r>
  <r>
    <x v="1"/>
    <x v="302"/>
    <n v="202606"/>
    <n v="51"/>
    <n v="1085442"/>
    <s v="'03814314  "/>
    <s v="'03814314  "/>
    <s v="ENV"/>
    <s v="'                "/>
    <n v="20260623"/>
    <s v="E20260623129988"/>
    <s v="J18"/>
    <n v="3.01"/>
    <s v="          "/>
    <n v="4.93"/>
    <s v="LARUCHE                         "/>
    <s v="VOIE COMMUNALE 4                "/>
    <s v="                                "/>
    <s v="FR"/>
    <s v="'21"/>
    <s v="'21320     "/>
    <s v="CREANCEY                        "/>
    <s v="MANNA LUCILE                    "/>
    <s v="16 AVENUE GEORGES CLEMENCEAU    "/>
    <s v="                                "/>
    <s v="FR"/>
    <s v="'59"/>
    <s v="'59300     "/>
    <s v="VALENCIENNES"/>
  </r>
  <r>
    <x v="1"/>
    <x v="302"/>
    <n v="202606"/>
    <n v="51"/>
    <n v="1085442"/>
    <s v="'03814314  "/>
    <s v="'03814314  "/>
    <s v="COL"/>
    <s v="'5943814314755090"/>
    <n v="20260623"/>
    <s v="E20260623129988"/>
    <s v="J18"/>
    <n v="3.01"/>
    <s v="          "/>
    <n v="0"/>
    <s v="LARUCHE                         "/>
    <s v="VOIE COMMUNALE 4                "/>
    <s v="                                "/>
    <s v="FR"/>
    <s v="'21"/>
    <s v="'21320     "/>
    <s v="CREANCEY                        "/>
    <s v="MANNA LUCILE                    "/>
    <s v="16 AVENUE GEORGES CLEMENCEAU    "/>
    <s v="                                "/>
    <s v="FR"/>
    <s v="'59"/>
    <s v="'59300     "/>
    <s v="VALENCIENNES"/>
  </r>
  <r>
    <x v="1"/>
    <x v="302"/>
    <n v="202606"/>
    <n v="51"/>
    <n v="1085442"/>
    <s v="'03814314  "/>
    <s v="'03814314  "/>
    <s v="CPC"/>
    <s v="'5943814314755090"/>
    <n v="20260623"/>
    <s v="E20260623129988"/>
    <s v="   "/>
    <n v="3.01"/>
    <s v="RS        "/>
    <n v="0"/>
    <s v="LARUCHE                         "/>
    <s v="VOIE COMMUNALE 4                "/>
    <s v="                                "/>
    <s v="FR"/>
    <s v="'21"/>
    <s v="'21320     "/>
    <s v="CREANCEY                        "/>
    <s v="MANNA LUCILE                    "/>
    <s v="16 AVENUE GEORGES CLEMENCEAU    "/>
    <s v="                                "/>
    <s v="FR"/>
    <s v="'59"/>
    <s v="'59300     "/>
    <s v="VALENCIENNES"/>
  </r>
  <r>
    <x v="1"/>
    <x v="303"/>
    <n v="202606"/>
    <n v="51"/>
    <n v="1085442"/>
    <s v="'03814314  "/>
    <s v="'03814314  "/>
    <s v="ENV"/>
    <s v="'                "/>
    <n v="20260623"/>
    <s v="E20260623129989"/>
    <s v="J18"/>
    <n v="2.6"/>
    <s v="          "/>
    <n v="4.67"/>
    <s v="LARUCHE                         "/>
    <s v="VOIE COMMUNALE 4                "/>
    <s v="                                "/>
    <s v="FR"/>
    <s v="'21"/>
    <s v="'21320     "/>
    <s v="CREANCEY                        "/>
    <s v="MARICAL ISABELLE                "/>
    <s v="27 RUE LESUEUR                  "/>
    <s v="                                "/>
    <s v="FR"/>
    <s v="'76"/>
    <s v="'76600     "/>
    <s v="LE HAVRE"/>
  </r>
  <r>
    <x v="1"/>
    <x v="303"/>
    <n v="202606"/>
    <n v="51"/>
    <n v="1085442"/>
    <s v="'03814314  "/>
    <s v="'03814314  "/>
    <s v="COL"/>
    <s v="'7643814314755116"/>
    <n v="20260623"/>
    <s v="E20260623129989"/>
    <s v="J18"/>
    <n v="2.6"/>
    <s v="          "/>
    <n v="0"/>
    <s v="LARUCHE                         "/>
    <s v="VOIE COMMUNALE 4                "/>
    <s v="                                "/>
    <s v="FR"/>
    <s v="'21"/>
    <s v="'21320     "/>
    <s v="CREANCEY                        "/>
    <s v="MARICAL ISABELLE                "/>
    <s v="27 RUE LESUEUR                  "/>
    <s v="                                "/>
    <s v="FR"/>
    <s v="'76"/>
    <s v="'76600     "/>
    <s v="LE HAVRE"/>
  </r>
  <r>
    <x v="1"/>
    <x v="303"/>
    <n v="202606"/>
    <n v="51"/>
    <n v="1085442"/>
    <s v="'03814314  "/>
    <s v="'03814314  "/>
    <s v="CPC"/>
    <s v="'7643814314755116"/>
    <n v="20260623"/>
    <s v="E20260623129989"/>
    <s v="   "/>
    <n v="2.6"/>
    <s v="RS        "/>
    <n v="0"/>
    <s v="LARUCHE                         "/>
    <s v="VOIE COMMUNALE 4                "/>
    <s v="                                "/>
    <s v="FR"/>
    <s v="'21"/>
    <s v="'21320     "/>
    <s v="CREANCEY                        "/>
    <s v="MARICAL ISABELLE                "/>
    <s v="27 RUE LESUEUR                  "/>
    <s v="                                "/>
    <s v="FR"/>
    <s v="'76"/>
    <s v="'76600     "/>
    <s v="LE HAVRE"/>
  </r>
  <r>
    <x v="1"/>
    <x v="304"/>
    <n v="202606"/>
    <n v="51"/>
    <n v="1085442"/>
    <s v="'03814314  "/>
    <s v="'03814314  "/>
    <s v="ENV"/>
    <s v="'                "/>
    <n v="20260623"/>
    <s v="E20260623129990"/>
    <s v="J18"/>
    <n v="2.6"/>
    <s v="          "/>
    <n v="4.67"/>
    <s v="LARUCHE                         "/>
    <s v="VOIE COMMUNALE 4                "/>
    <s v="                                "/>
    <s v="FR"/>
    <s v="'21"/>
    <s v="'21320     "/>
    <s v="CREANCEY                        "/>
    <s v="MAZERES STELLA                  "/>
    <s v="6 RUE MATHERON                  "/>
    <s v="                                "/>
    <s v="FR"/>
    <s v="'13"/>
    <s v="'13100     "/>
    <s v="AIX EN PROVENCE"/>
  </r>
  <r>
    <x v="1"/>
    <x v="304"/>
    <n v="202606"/>
    <n v="51"/>
    <n v="1085442"/>
    <s v="'03814314  "/>
    <s v="'03814314  "/>
    <s v="COL"/>
    <s v="'1343814314755134"/>
    <n v="20260623"/>
    <s v="E20260623129990"/>
    <s v="J18"/>
    <n v="2.6"/>
    <s v="          "/>
    <n v="0"/>
    <s v="LARUCHE                         "/>
    <s v="VOIE COMMUNALE 4                "/>
    <s v="                                "/>
    <s v="FR"/>
    <s v="'21"/>
    <s v="'21320     "/>
    <s v="CREANCEY                        "/>
    <s v="MAZERES STELLA                  "/>
    <s v="6 RUE MATHERON                  "/>
    <s v="                                "/>
    <s v="FR"/>
    <s v="'13"/>
    <s v="'13100     "/>
    <s v="AIX EN PROVENCE"/>
  </r>
  <r>
    <x v="1"/>
    <x v="304"/>
    <n v="202606"/>
    <n v="51"/>
    <n v="1085442"/>
    <s v="'03814314  "/>
    <s v="'03814314  "/>
    <s v="CPC"/>
    <s v="'1343814314755134"/>
    <n v="20260623"/>
    <s v="E20260623129990"/>
    <s v="   "/>
    <n v="2.6"/>
    <s v="RS        "/>
    <n v="0"/>
    <s v="LARUCHE                         "/>
    <s v="VOIE COMMUNALE 4                "/>
    <s v="                                "/>
    <s v="FR"/>
    <s v="'21"/>
    <s v="'21320     "/>
    <s v="CREANCEY                        "/>
    <s v="MAZERES STELLA                  "/>
    <s v="6 RUE MATHERON                  "/>
    <s v="                                "/>
    <s v="FR"/>
    <s v="'13"/>
    <s v="'13100     "/>
    <s v="AIX EN PROVENCE"/>
  </r>
  <r>
    <x v="1"/>
    <x v="305"/>
    <n v="202606"/>
    <n v="51"/>
    <n v="1085442"/>
    <s v="'03814314  "/>
    <s v="'03814314  "/>
    <s v="ENV"/>
    <s v="'                "/>
    <n v="20260623"/>
    <s v="E20260623129991"/>
    <s v="J18"/>
    <n v="2.9"/>
    <s v="          "/>
    <n v="4.67"/>
    <s v="LARUCHE                         "/>
    <s v="VOIE COMMUNALE 4                "/>
    <s v="                                "/>
    <s v="FR"/>
    <s v="'21"/>
    <s v="'21320     "/>
    <s v="CREANCEY                        "/>
    <s v="MONIER ANNE                     "/>
    <s v="7, RUE VERSIGNY                 "/>
    <s v="                                "/>
    <s v="FR"/>
    <s v="'75"/>
    <s v="'75018     "/>
    <s v="PARIS"/>
  </r>
  <r>
    <x v="1"/>
    <x v="305"/>
    <n v="202606"/>
    <n v="51"/>
    <n v="1085442"/>
    <s v="'03814314  "/>
    <s v="'03814314  "/>
    <s v="COL"/>
    <s v="'7543814314755125"/>
    <n v="20260623"/>
    <s v="E20260623129991"/>
    <s v="J18"/>
    <n v="2.9"/>
    <s v="          "/>
    <n v="0"/>
    <s v="LARUCHE                         "/>
    <s v="VOIE COMMUNALE 4                "/>
    <s v="                                "/>
    <s v="FR"/>
    <s v="'21"/>
    <s v="'21320     "/>
    <s v="CREANCEY                        "/>
    <s v="MONIER ANNE                     "/>
    <s v="7, RUE VERSIGNY                 "/>
    <s v="                                "/>
    <s v="FR"/>
    <s v="'75"/>
    <s v="'75018     "/>
    <s v="PARIS"/>
  </r>
  <r>
    <x v="1"/>
    <x v="305"/>
    <n v="202606"/>
    <n v="51"/>
    <n v="1085442"/>
    <s v="'03814314  "/>
    <s v="'03814314  "/>
    <s v="CPC"/>
    <s v="'7543814314755125"/>
    <n v="20260623"/>
    <s v="E20260623129991"/>
    <s v="   "/>
    <n v="2.9"/>
    <s v="RS        "/>
    <n v="0"/>
    <s v="LARUCHE                         "/>
    <s v="VOIE COMMUNALE 4                "/>
    <s v="                                "/>
    <s v="FR"/>
    <s v="'21"/>
    <s v="'21320     "/>
    <s v="CREANCEY                        "/>
    <s v="MONIER ANNE                     "/>
    <s v="7, RUE VERSIGNY                 "/>
    <s v="                                "/>
    <s v="FR"/>
    <s v="'75"/>
    <s v="'75018     "/>
    <s v="PARIS"/>
  </r>
  <r>
    <x v="1"/>
    <x v="306"/>
    <n v="202606"/>
    <n v="51"/>
    <n v="1085442"/>
    <s v="'03814314  "/>
    <s v="'03814314  "/>
    <s v="ENV"/>
    <s v="'                "/>
    <n v="20260623"/>
    <s v="E20260623129993"/>
    <s v="J18"/>
    <n v="4.0999999999999996"/>
    <s v="          "/>
    <n v="5.19"/>
    <s v="LARUCHE                         "/>
    <s v="VOIE COMMUNALE 4                "/>
    <s v="                                "/>
    <s v="FR"/>
    <s v="'21"/>
    <s v="'21320     "/>
    <s v="CREANCEY                        "/>
    <s v="NABIL RABHI                     "/>
    <s v="5 RUE DU PETIT PUITS            "/>
    <s v="                                "/>
    <s v="FR"/>
    <s v="'13"/>
    <s v="'13002     "/>
    <s v="MARSEILLE"/>
  </r>
  <r>
    <x v="1"/>
    <x v="306"/>
    <n v="202606"/>
    <n v="51"/>
    <n v="1085442"/>
    <s v="'03814314  "/>
    <s v="'03814314  "/>
    <s v="COL"/>
    <s v="'1343814314754969"/>
    <n v="20260623"/>
    <s v="E20260623129993"/>
    <s v="J18"/>
    <n v="4.0999999999999996"/>
    <s v="          "/>
    <n v="0"/>
    <s v="LARUCHE                         "/>
    <s v="VOIE COMMUNALE 4                "/>
    <s v="                                "/>
    <s v="FR"/>
    <s v="'21"/>
    <s v="'21320     "/>
    <s v="CREANCEY                        "/>
    <s v="NABIL RABHI                     "/>
    <s v="5 RUE DU PETIT PUITS            "/>
    <s v="                                "/>
    <s v="FR"/>
    <s v="'13"/>
    <s v="'13002     "/>
    <s v="MARSEILLE"/>
  </r>
  <r>
    <x v="1"/>
    <x v="306"/>
    <n v="202606"/>
    <n v="51"/>
    <n v="1085442"/>
    <s v="'03814314  "/>
    <s v="'03814314  "/>
    <s v="CPC"/>
    <s v="'1343814314754969"/>
    <n v="20260623"/>
    <s v="E20260623129993"/>
    <s v="   "/>
    <n v="4.0999999999999996"/>
    <s v="RS        "/>
    <n v="0"/>
    <s v="LARUCHE                         "/>
    <s v="VOIE COMMUNALE 4                "/>
    <s v="                                "/>
    <s v="FR"/>
    <s v="'21"/>
    <s v="'21320     "/>
    <s v="CREANCEY                        "/>
    <s v="NABIL RABHI                     "/>
    <s v="5 RUE DU PETIT PUITS            "/>
    <s v="                                "/>
    <s v="FR"/>
    <s v="'13"/>
    <s v="'13002     "/>
    <s v="MARSEILLE"/>
  </r>
  <r>
    <x v="1"/>
    <x v="307"/>
    <n v="202606"/>
    <n v="51"/>
    <n v="1085442"/>
    <s v="'03814314  "/>
    <s v="'03814314  "/>
    <s v="ENV"/>
    <s v="'                "/>
    <n v="20260623"/>
    <s v="E20260623129994"/>
    <s v="J18"/>
    <n v="2.9"/>
    <s v="          "/>
    <n v="4.67"/>
    <s v="LARUCHE                         "/>
    <s v="VOIE COMMUNALE 4                "/>
    <s v="                                "/>
    <s v="FR"/>
    <s v="'21"/>
    <s v="'21320     "/>
    <s v="CREANCEY                        "/>
    <s v="PELLUAU CELINE                  "/>
    <s v="111 RUE ARISTIDE BRIAND         "/>
    <s v="                                "/>
    <s v="FR"/>
    <s v="'53"/>
    <s v="'53140     "/>
    <s v="PRE EN PAIL"/>
  </r>
  <r>
    <x v="1"/>
    <x v="307"/>
    <n v="202606"/>
    <n v="51"/>
    <n v="1085442"/>
    <s v="'03814314  "/>
    <s v="'03814314  "/>
    <s v="COL"/>
    <s v="'5343814314754983"/>
    <n v="20260623"/>
    <s v="E20260623129994"/>
    <s v="J18"/>
    <n v="2.9"/>
    <s v="          "/>
    <n v="0"/>
    <s v="LARUCHE                         "/>
    <s v="VOIE COMMUNALE 4                "/>
    <s v="                                "/>
    <s v="FR"/>
    <s v="'21"/>
    <s v="'21320     "/>
    <s v="CREANCEY                        "/>
    <s v="PELLUAU CELINE                  "/>
    <s v="111 RUE ARISTIDE BRIAND         "/>
    <s v="                                "/>
    <s v="FR"/>
    <s v="'53"/>
    <s v="'53140     "/>
    <s v="PRE EN PAIL"/>
  </r>
  <r>
    <x v="1"/>
    <x v="307"/>
    <n v="202606"/>
    <n v="51"/>
    <n v="1085442"/>
    <s v="'03814314  "/>
    <s v="'03814314  "/>
    <s v="CPC"/>
    <s v="'5343814314754983"/>
    <n v="20260623"/>
    <s v="E20260623129994"/>
    <s v="   "/>
    <n v="2.9"/>
    <s v="RS        "/>
    <n v="0"/>
    <s v="LARUCHE                         "/>
    <s v="VOIE COMMUNALE 4                "/>
    <s v="                                "/>
    <s v="FR"/>
    <s v="'21"/>
    <s v="'21320     "/>
    <s v="CREANCEY                        "/>
    <s v="PELLUAU CELINE                  "/>
    <s v="111 RUE ARISTIDE BRIAND         "/>
    <s v="                                "/>
    <s v="FR"/>
    <s v="'53"/>
    <s v="'53140     "/>
    <s v="PRE EN PAIL"/>
  </r>
  <r>
    <x v="1"/>
    <x v="308"/>
    <n v="202606"/>
    <n v="51"/>
    <n v="1085442"/>
    <s v="'03814314  "/>
    <s v="'03814314  "/>
    <s v="ENV"/>
    <s v="'                "/>
    <n v="20260623"/>
    <s v="E20260623129995"/>
    <s v="J18"/>
    <n v="2.9"/>
    <s v="          "/>
    <n v="4.67"/>
    <s v="LARUCHE                         "/>
    <s v="VOIE COMMUNALE 4                "/>
    <s v="                                "/>
    <s v="FR"/>
    <s v="'21"/>
    <s v="'21320     "/>
    <s v="CREANCEY                        "/>
    <s v="PERBET MARIE-GAELLE             "/>
    <s v="10 ALL. DE MONTBARNIER          "/>
    <s v="                                "/>
    <s v="FR"/>
    <s v="'43"/>
    <s v="'43200     "/>
    <s v="YSSINGEAUX"/>
  </r>
  <r>
    <x v="1"/>
    <x v="308"/>
    <n v="202606"/>
    <n v="51"/>
    <n v="1085442"/>
    <s v="'03814314  "/>
    <s v="'03814314  "/>
    <s v="COL"/>
    <s v="'4343814314755200"/>
    <n v="20260623"/>
    <s v="E20260623129995"/>
    <s v="J18"/>
    <n v="2.9"/>
    <s v="          "/>
    <n v="0"/>
    <s v="LARUCHE                         "/>
    <s v="VOIE COMMUNALE 4                "/>
    <s v="                                "/>
    <s v="FR"/>
    <s v="'21"/>
    <s v="'21320     "/>
    <s v="CREANCEY                        "/>
    <s v="PERBET MARIE-GAELLE             "/>
    <s v="10 ALL. DE MONTBARNIER          "/>
    <s v="                                "/>
    <s v="FR"/>
    <s v="'43"/>
    <s v="'43200     "/>
    <s v="YSSINGEAUX"/>
  </r>
  <r>
    <x v="1"/>
    <x v="308"/>
    <n v="202606"/>
    <n v="51"/>
    <n v="1085442"/>
    <s v="'03814314  "/>
    <s v="'03814314  "/>
    <s v="CPC"/>
    <s v="'4343814314755200"/>
    <n v="20260623"/>
    <s v="E20260623129995"/>
    <s v="   "/>
    <n v="2.9"/>
    <s v="RS        "/>
    <n v="0"/>
    <s v="LARUCHE                         "/>
    <s v="VOIE COMMUNALE 4                "/>
    <s v="                                "/>
    <s v="FR"/>
    <s v="'21"/>
    <s v="'21320     "/>
    <s v="CREANCEY                        "/>
    <s v="PERBET MARIE-GAELLE             "/>
    <s v="10 ALL. DE MONTBARNIER          "/>
    <s v="                                "/>
    <s v="FR"/>
    <s v="'43"/>
    <s v="'43200     "/>
    <s v="YSSINGEAUX"/>
  </r>
  <r>
    <x v="1"/>
    <x v="309"/>
    <n v="202606"/>
    <n v="51"/>
    <n v="1085442"/>
    <s v="'03814314  "/>
    <s v="'03814314  "/>
    <s v="ENV"/>
    <s v="'                "/>
    <n v="20260623"/>
    <s v="E20260623129996"/>
    <s v="J18"/>
    <n v="38.700000000000003"/>
    <s v="          "/>
    <n v="14.03"/>
    <s v="LARUCHE                         "/>
    <s v="VOIE COMMUNALE 4                "/>
    <s v="                                "/>
    <s v="FR"/>
    <s v="'21"/>
    <s v="'21320     "/>
    <s v="CREANCEY                        "/>
    <s v="PHARMAZON                       "/>
    <s v="CHEZ DIRECTLOG                  "/>
    <s v="PARC SYNERGIE VAL DE LOIRE      "/>
    <s v="FR"/>
    <s v="'45"/>
    <s v="'45130     "/>
    <s v="MEUNG-SUR-LOIRE"/>
  </r>
  <r>
    <x v="1"/>
    <x v="309"/>
    <n v="202606"/>
    <n v="51"/>
    <n v="1085442"/>
    <s v="'03814314  "/>
    <s v="'03814314  "/>
    <s v="COL"/>
    <s v="'4543814314755331"/>
    <n v="20260623"/>
    <s v="E20260623129996"/>
    <s v="J18"/>
    <n v="8.9"/>
    <s v="          "/>
    <n v="0"/>
    <s v="LARUCHE                         "/>
    <s v="VOIE COMMUNALE 4                "/>
    <s v="                                "/>
    <s v="FR"/>
    <s v="'21"/>
    <s v="'21320     "/>
    <s v="CREANCEY                        "/>
    <s v="PHARMAZON                       "/>
    <s v="CHEZ DIRECTLOG                  "/>
    <s v="PARC SYNERGIE VAL DE LOIRE      "/>
    <s v="FR"/>
    <s v="'45"/>
    <s v="'45130     "/>
    <s v="MEUNG-SUR-LOIRE"/>
  </r>
  <r>
    <x v="1"/>
    <x v="309"/>
    <n v="202606"/>
    <n v="51"/>
    <n v="1085442"/>
    <s v="'03814314  "/>
    <s v="'03814314  "/>
    <s v="CPC"/>
    <s v="'4543814314755331"/>
    <n v="20260623"/>
    <s v="E20260623129996"/>
    <s v="   "/>
    <n v="8.9"/>
    <s v="RS        "/>
    <n v="0"/>
    <s v="LARUCHE                         "/>
    <s v="VOIE COMMUNALE 4                "/>
    <s v="                                "/>
    <s v="FR"/>
    <s v="'21"/>
    <s v="'21320     "/>
    <s v="CREANCEY                        "/>
    <s v="PHARMAZON                       "/>
    <s v="CHEZ DIRECTLOG                  "/>
    <s v="PARC SYNERGIE VAL DE LOIRE      "/>
    <s v="FR"/>
    <s v="'45"/>
    <s v="'45130     "/>
    <s v="MEUNG-SUR-LOIRE"/>
  </r>
  <r>
    <x v="1"/>
    <x v="309"/>
    <n v="202606"/>
    <n v="51"/>
    <n v="1085442"/>
    <s v="'03814314  "/>
    <s v="'03814314  "/>
    <s v="COL"/>
    <s v="'4543814314755348"/>
    <n v="20260623"/>
    <s v="E20260623129996"/>
    <s v="J18"/>
    <n v="7.9"/>
    <s v="          "/>
    <n v="0"/>
    <s v="LARUCHE                         "/>
    <s v="VOIE COMMUNALE 4                "/>
    <s v="                                "/>
    <s v="FR"/>
    <s v="'21"/>
    <s v="'21320     "/>
    <s v="CREANCEY                        "/>
    <s v="PHARMAZON                       "/>
    <s v="CHEZ DIRECTLOG                  "/>
    <s v="PARC SYNERGIE VAL DE LOIRE      "/>
    <s v="FR"/>
    <s v="'45"/>
    <s v="'45130     "/>
    <s v="MEUNG-SUR-LOIRE"/>
  </r>
  <r>
    <x v="1"/>
    <x v="309"/>
    <n v="202606"/>
    <n v="51"/>
    <n v="1085442"/>
    <s v="'03814314  "/>
    <s v="'03814314  "/>
    <s v="CPC"/>
    <s v="'4543814314755348"/>
    <n v="20260623"/>
    <s v="E20260623129996"/>
    <s v="   "/>
    <n v="7.9"/>
    <s v="RS        "/>
    <n v="0"/>
    <s v="LARUCHE                         "/>
    <s v="VOIE COMMUNALE 4                "/>
    <s v="                                "/>
    <s v="FR"/>
    <s v="'21"/>
    <s v="'21320     "/>
    <s v="CREANCEY                        "/>
    <s v="PHARMAZON                       "/>
    <s v="CHEZ DIRECTLOG                  "/>
    <s v="PARC SYNERGIE VAL DE LOIRE      "/>
    <s v="FR"/>
    <s v="'45"/>
    <s v="'45130     "/>
    <s v="MEUNG-SUR-LOIRE"/>
  </r>
  <r>
    <x v="1"/>
    <x v="309"/>
    <n v="202606"/>
    <n v="51"/>
    <n v="1085442"/>
    <s v="'03814314  "/>
    <s v="'03814314  "/>
    <s v="CPC"/>
    <s v="'4543814314755348"/>
    <n v="20260623"/>
    <s v="E20260623129996"/>
    <s v="   "/>
    <n v="7.9"/>
    <s v="TMC       "/>
    <n v="1"/>
    <s v="LARUCHE                         "/>
    <s v="VOIE COMMUNALE 4                "/>
    <s v="                                "/>
    <s v="FR"/>
    <s v="'21"/>
    <s v="'21320     "/>
    <s v="CREANCEY                        "/>
    <s v="PHARMAZON                       "/>
    <s v="CHEZ DIRECTLOG                  "/>
    <s v="PARC SYNERGIE VAL DE LOIRE      "/>
    <s v="FR"/>
    <s v="'45"/>
    <s v="'45130     "/>
    <s v="MEUNG-SUR-LOIRE"/>
  </r>
  <r>
    <x v="1"/>
    <x v="309"/>
    <n v="202606"/>
    <n v="51"/>
    <n v="1085442"/>
    <s v="'03814314  "/>
    <s v="'03814314  "/>
    <s v="COL"/>
    <s v="'4543814314755354"/>
    <n v="20260623"/>
    <s v="E20260623129996"/>
    <s v="J18"/>
    <n v="8.9"/>
    <s v="          "/>
    <n v="0"/>
    <s v="LARUCHE                         "/>
    <s v="VOIE COMMUNALE 4                "/>
    <s v="                                "/>
    <s v="FR"/>
    <s v="'21"/>
    <s v="'21320     "/>
    <s v="CREANCEY                        "/>
    <s v="PHARMAZON                       "/>
    <s v="CHEZ DIRECTLOG                  "/>
    <s v="PARC SYNERGIE VAL DE LOIRE      "/>
    <s v="FR"/>
    <s v="'45"/>
    <s v="'45130     "/>
    <s v="MEUNG-SUR-LOIRE"/>
  </r>
  <r>
    <x v="1"/>
    <x v="309"/>
    <n v="202606"/>
    <n v="51"/>
    <n v="1085442"/>
    <s v="'03814314  "/>
    <s v="'03814314  "/>
    <s v="CPC"/>
    <s v="'4543814314755354"/>
    <n v="20260623"/>
    <s v="E20260623129996"/>
    <s v="   "/>
    <n v="8.9"/>
    <s v="RS        "/>
    <n v="0"/>
    <s v="LARUCHE                         "/>
    <s v="VOIE COMMUNALE 4                "/>
    <s v="                                "/>
    <s v="FR"/>
    <s v="'21"/>
    <s v="'21320     "/>
    <s v="CREANCEY                        "/>
    <s v="PHARMAZON                       "/>
    <s v="CHEZ DIRECTLOG                  "/>
    <s v="PARC SYNERGIE VAL DE LOIRE      "/>
    <s v="FR"/>
    <s v="'45"/>
    <s v="'45130     "/>
    <s v="MEUNG-SUR-LOIRE"/>
  </r>
  <r>
    <x v="1"/>
    <x v="309"/>
    <n v="202606"/>
    <n v="51"/>
    <n v="1085442"/>
    <s v="'03814314  "/>
    <s v="'03814314  "/>
    <s v="CPC"/>
    <s v="'4543814314755354"/>
    <n v="20260623"/>
    <s v="E20260623129996"/>
    <s v="   "/>
    <n v="8.9"/>
    <s v="TMC       "/>
    <n v="1"/>
    <s v="LARUCHE                         "/>
    <s v="VOIE COMMUNALE 4                "/>
    <s v="                                "/>
    <s v="FR"/>
    <s v="'21"/>
    <s v="'21320     "/>
    <s v="CREANCEY                        "/>
    <s v="PHARMAZON                       "/>
    <s v="CHEZ DIRECTLOG                  "/>
    <s v="PARC SYNERGIE VAL DE LOIRE      "/>
    <s v="FR"/>
    <s v="'45"/>
    <s v="'45130     "/>
    <s v="MEUNG-SUR-LOIRE"/>
  </r>
  <r>
    <x v="1"/>
    <x v="309"/>
    <n v="202606"/>
    <n v="51"/>
    <n v="1085442"/>
    <s v="'03814314  "/>
    <s v="'03814314  "/>
    <s v="COL"/>
    <s v="'4543814314755365"/>
    <n v="20260623"/>
    <s v="E20260623129996"/>
    <s v="J18"/>
    <n v="8.5"/>
    <s v="          "/>
    <n v="0"/>
    <s v="LARUCHE                         "/>
    <s v="VOIE COMMUNALE 4                "/>
    <s v="                                "/>
    <s v="FR"/>
    <s v="'21"/>
    <s v="'21320     "/>
    <s v="CREANCEY                        "/>
    <s v="PHARMAZON                       "/>
    <s v="CHEZ DIRECTLOG                  "/>
    <s v="PARC SYNERGIE VAL DE LOIRE      "/>
    <s v="FR"/>
    <s v="'45"/>
    <s v="'45130     "/>
    <s v="MEUNG-SUR-LOIRE"/>
  </r>
  <r>
    <x v="1"/>
    <x v="309"/>
    <n v="202606"/>
    <n v="51"/>
    <n v="1085442"/>
    <s v="'03814314  "/>
    <s v="'03814314  "/>
    <s v="CPC"/>
    <s v="'4543814314755365"/>
    <n v="20260623"/>
    <s v="E20260623129996"/>
    <s v="   "/>
    <n v="8.5"/>
    <s v="RS        "/>
    <n v="0"/>
    <s v="LARUCHE                         "/>
    <s v="VOIE COMMUNALE 4                "/>
    <s v="                                "/>
    <s v="FR"/>
    <s v="'21"/>
    <s v="'21320     "/>
    <s v="CREANCEY                        "/>
    <s v="PHARMAZON                       "/>
    <s v="CHEZ DIRECTLOG                  "/>
    <s v="PARC SYNERGIE VAL DE LOIRE      "/>
    <s v="FR"/>
    <s v="'45"/>
    <s v="'45130     "/>
    <s v="MEUNG-SUR-LOIRE"/>
  </r>
  <r>
    <x v="1"/>
    <x v="309"/>
    <n v="202606"/>
    <n v="51"/>
    <n v="1085442"/>
    <s v="'03814314  "/>
    <s v="'03814314  "/>
    <s v="CPC"/>
    <s v="'4543814314755365"/>
    <n v="20260623"/>
    <s v="E20260623129996"/>
    <s v="   "/>
    <n v="8.5"/>
    <s v="TMC       "/>
    <n v="1"/>
    <s v="LARUCHE                         "/>
    <s v="VOIE COMMUNALE 4                "/>
    <s v="                                "/>
    <s v="FR"/>
    <s v="'21"/>
    <s v="'21320     "/>
    <s v="CREANCEY                        "/>
    <s v="PHARMAZON                       "/>
    <s v="CHEZ DIRECTLOG                  "/>
    <s v="PARC SYNERGIE VAL DE LOIRE      "/>
    <s v="FR"/>
    <s v="'45"/>
    <s v="'45130     "/>
    <s v="MEUNG-SUR-LOIRE"/>
  </r>
  <r>
    <x v="1"/>
    <x v="309"/>
    <n v="202606"/>
    <n v="51"/>
    <n v="1085442"/>
    <s v="'03814314  "/>
    <s v="'03814314  "/>
    <s v="COL"/>
    <s v="'4543814314755377"/>
    <n v="20260623"/>
    <s v="E20260623129996"/>
    <s v="J18"/>
    <n v="4.5"/>
    <s v="          "/>
    <n v="0"/>
    <s v="LARUCHE                         "/>
    <s v="VOIE COMMUNALE 4                "/>
    <s v="                                "/>
    <s v="FR"/>
    <s v="'21"/>
    <s v="'21320     "/>
    <s v="CREANCEY                        "/>
    <s v="PHARMAZON                       "/>
    <s v="CHEZ DIRECTLOG                  "/>
    <s v="PARC SYNERGIE VAL DE LOIRE      "/>
    <s v="FR"/>
    <s v="'45"/>
    <s v="'45130     "/>
    <s v="MEUNG-SUR-LOIRE"/>
  </r>
  <r>
    <x v="1"/>
    <x v="309"/>
    <n v="202606"/>
    <n v="51"/>
    <n v="1085442"/>
    <s v="'03814314  "/>
    <s v="'03814314  "/>
    <s v="CPC"/>
    <s v="'4543814314755377"/>
    <n v="20260623"/>
    <s v="E20260623129996"/>
    <s v="   "/>
    <n v="4.5"/>
    <s v="RS        "/>
    <n v="0"/>
    <s v="LARUCHE                         "/>
    <s v="VOIE COMMUNALE 4                "/>
    <s v="                                "/>
    <s v="FR"/>
    <s v="'21"/>
    <s v="'21320     "/>
    <s v="CREANCEY                        "/>
    <s v="PHARMAZON                       "/>
    <s v="CHEZ DIRECTLOG                  "/>
    <s v="PARC SYNERGIE VAL DE LOIRE      "/>
    <s v="FR"/>
    <s v="'45"/>
    <s v="'45130     "/>
    <s v="MEUNG-SUR-LOIRE"/>
  </r>
  <r>
    <x v="1"/>
    <x v="309"/>
    <n v="202606"/>
    <n v="51"/>
    <n v="1085442"/>
    <s v="'03814314  "/>
    <s v="'03814314  "/>
    <s v="CPC"/>
    <s v="'4543814314755377"/>
    <n v="20260623"/>
    <s v="E20260623129996"/>
    <s v="   "/>
    <n v="4.5"/>
    <s v="TMC       "/>
    <n v="1"/>
    <s v="LARUCHE                         "/>
    <s v="VOIE COMMUNALE 4                "/>
    <s v="                                "/>
    <s v="FR"/>
    <s v="'21"/>
    <s v="'21320     "/>
    <s v="CREANCEY                        "/>
    <s v="PHARMAZON                       "/>
    <s v="CHEZ DIRECTLOG                  "/>
    <s v="PARC SYNERGIE VAL DE LOIRE      "/>
    <s v="FR"/>
    <s v="'45"/>
    <s v="'45130     "/>
    <s v="MEUNG-SUR-LOIRE"/>
  </r>
  <r>
    <x v="1"/>
    <x v="310"/>
    <n v="202606"/>
    <n v="51"/>
    <n v="1085442"/>
    <s v="'03814314  "/>
    <s v="'03814314  "/>
    <s v="ENV"/>
    <s v="'                "/>
    <n v="20260623"/>
    <s v="E20260623129997"/>
    <s v="J18"/>
    <n v="3.01"/>
    <s v="          "/>
    <n v="4.93"/>
    <s v="LARUCHE                         "/>
    <s v="VOIE COMMUNALE 4                "/>
    <s v="                                "/>
    <s v="FR"/>
    <s v="'21"/>
    <s v="'21320     "/>
    <s v="CREANCEY                        "/>
    <s v="QUESNE BANDZWOLEK JULIE         "/>
    <s v="11 AV. DE LA MER                "/>
    <s v="                                "/>
    <s v="FR"/>
    <s v="'14"/>
    <s v="'14150     "/>
    <s v="OUISTREHAM"/>
  </r>
  <r>
    <x v="1"/>
    <x v="310"/>
    <n v="202606"/>
    <n v="51"/>
    <n v="1085442"/>
    <s v="'03814314  "/>
    <s v="'03814314  "/>
    <s v="COL"/>
    <s v="'1443814314755217"/>
    <n v="20260623"/>
    <s v="E20260623129997"/>
    <s v="J18"/>
    <n v="3.01"/>
    <s v="          "/>
    <n v="0"/>
    <s v="LARUCHE                         "/>
    <s v="VOIE COMMUNALE 4                "/>
    <s v="                                "/>
    <s v="FR"/>
    <s v="'21"/>
    <s v="'21320     "/>
    <s v="CREANCEY                        "/>
    <s v="QUESNE BANDZWOLEK JULIE         "/>
    <s v="11 AV. DE LA MER                "/>
    <s v="                                "/>
    <s v="FR"/>
    <s v="'14"/>
    <s v="'14150     "/>
    <s v="OUISTREHAM"/>
  </r>
  <r>
    <x v="1"/>
    <x v="310"/>
    <n v="202606"/>
    <n v="51"/>
    <n v="1085442"/>
    <s v="'03814314  "/>
    <s v="'03814314  "/>
    <s v="CPC"/>
    <s v="'1443814314755217"/>
    <n v="20260623"/>
    <s v="E20260623129997"/>
    <s v="   "/>
    <n v="3.01"/>
    <s v="RS        "/>
    <n v="0"/>
    <s v="LARUCHE                         "/>
    <s v="VOIE COMMUNALE 4                "/>
    <s v="                                "/>
    <s v="FR"/>
    <s v="'21"/>
    <s v="'21320     "/>
    <s v="CREANCEY                        "/>
    <s v="QUESNE BANDZWOLEK JULIE         "/>
    <s v="11 AV. DE LA MER                "/>
    <s v="                                "/>
    <s v="FR"/>
    <s v="'14"/>
    <s v="'14150     "/>
    <s v="OUISTREHAM"/>
  </r>
  <r>
    <x v="1"/>
    <x v="311"/>
    <n v="202606"/>
    <n v="51"/>
    <n v="1085442"/>
    <s v="'03814314  "/>
    <s v="'03814314  "/>
    <s v="ENV"/>
    <s v="'                "/>
    <n v="20260623"/>
    <s v="E20260623129998"/>
    <s v="J18"/>
    <n v="10.7"/>
    <s v="          "/>
    <n v="6.75"/>
    <s v="LARUCHE                         "/>
    <s v="VOIE COMMUNALE 4                "/>
    <s v="                                "/>
    <s v="FR"/>
    <s v="'21"/>
    <s v="'21320     "/>
    <s v="CREANCEY                        "/>
    <s v="ROBINET VINENT                  "/>
    <s v="10 RUE DU MINAGE                "/>
    <s v="                                "/>
    <s v="FR"/>
    <s v="'17"/>
    <s v="'17000     "/>
    <s v="LA ROCHELLE"/>
  </r>
  <r>
    <x v="1"/>
    <x v="311"/>
    <n v="202606"/>
    <n v="51"/>
    <n v="1085442"/>
    <s v="'03814314  "/>
    <s v="'03814314  "/>
    <s v="COL"/>
    <s v="'1743814314754900"/>
    <n v="20260623"/>
    <s v="E20260623129998"/>
    <s v="J18"/>
    <n v="10.7"/>
    <s v="          "/>
    <n v="0"/>
    <s v="LARUCHE                         "/>
    <s v="VOIE COMMUNALE 4                "/>
    <s v="                                "/>
    <s v="FR"/>
    <s v="'21"/>
    <s v="'21320     "/>
    <s v="CREANCEY                        "/>
    <s v="ROBINET VINENT                  "/>
    <s v="10 RUE DU MINAGE                "/>
    <s v="                                "/>
    <s v="FR"/>
    <s v="'17"/>
    <s v="'17000     "/>
    <s v="LA ROCHELLE"/>
  </r>
  <r>
    <x v="1"/>
    <x v="311"/>
    <n v="202606"/>
    <n v="51"/>
    <n v="1085442"/>
    <s v="'03814314  "/>
    <s v="'03814314  "/>
    <s v="CPC"/>
    <s v="'1743814314754900"/>
    <n v="20260623"/>
    <s v="E20260623129998"/>
    <s v="   "/>
    <n v="10.7"/>
    <s v="RS        "/>
    <n v="0"/>
    <s v="LARUCHE                         "/>
    <s v="VOIE COMMUNALE 4                "/>
    <s v="                                "/>
    <s v="FR"/>
    <s v="'21"/>
    <s v="'21320     "/>
    <s v="CREANCEY                        "/>
    <s v="ROBINET VINENT                  "/>
    <s v="10 RUE DU MINAGE                "/>
    <s v="                                "/>
    <s v="FR"/>
    <s v="'17"/>
    <s v="'17000     "/>
    <s v="LA ROCHELLE"/>
  </r>
  <r>
    <x v="1"/>
    <x v="312"/>
    <n v="202606"/>
    <n v="51"/>
    <n v="1085442"/>
    <s v="'03814314  "/>
    <s v="'03814314  "/>
    <s v="ENV"/>
    <s v="'                "/>
    <n v="20260623"/>
    <s v="E20260623129999"/>
    <s v="J18"/>
    <n v="3.2"/>
    <s v="          "/>
    <n v="4.93"/>
    <s v="LARUCHE                         "/>
    <s v="VOIE COMMUNALE 4                "/>
    <s v="                                "/>
    <s v="FR"/>
    <s v="'21"/>
    <s v="'21320     "/>
    <s v="CREANCEY                        "/>
    <s v="ROSSI MILENA                    "/>
    <s v="56 TURBIGO                      "/>
    <s v="                                "/>
    <s v="FR"/>
    <s v="'75"/>
    <s v="'75003     "/>
    <s v="PARIS"/>
  </r>
  <r>
    <x v="1"/>
    <x v="312"/>
    <n v="202606"/>
    <n v="51"/>
    <n v="1085442"/>
    <s v="'03814314  "/>
    <s v="'03814314  "/>
    <s v="COL"/>
    <s v="'7543814314755040"/>
    <n v="20260623"/>
    <s v="E20260623129999"/>
    <s v="J18"/>
    <n v="3.2"/>
    <s v="          "/>
    <n v="0"/>
    <s v="LARUCHE                         "/>
    <s v="VOIE COMMUNALE 4                "/>
    <s v="                                "/>
    <s v="FR"/>
    <s v="'21"/>
    <s v="'21320     "/>
    <s v="CREANCEY                        "/>
    <s v="ROSSI MILENA                    "/>
    <s v="56 TURBIGO                      "/>
    <s v="                                "/>
    <s v="FR"/>
    <s v="'75"/>
    <s v="'75003     "/>
    <s v="PARIS"/>
  </r>
  <r>
    <x v="1"/>
    <x v="312"/>
    <n v="202606"/>
    <n v="51"/>
    <n v="1085442"/>
    <s v="'03814314  "/>
    <s v="'03814314  "/>
    <s v="CPC"/>
    <s v="'7543814314755040"/>
    <n v="20260623"/>
    <s v="E20260623129999"/>
    <s v="   "/>
    <n v="3.2"/>
    <s v="RS        "/>
    <n v="0"/>
    <s v="LARUCHE                         "/>
    <s v="VOIE COMMUNALE 4                "/>
    <s v="                                "/>
    <s v="FR"/>
    <s v="'21"/>
    <s v="'21320     "/>
    <s v="CREANCEY                        "/>
    <s v="ROSSI MILENA                    "/>
    <s v="56 TURBIGO                      "/>
    <s v="                                "/>
    <s v="FR"/>
    <s v="'75"/>
    <s v="'75003     "/>
    <s v="PARIS"/>
  </r>
  <r>
    <x v="1"/>
    <x v="313"/>
    <n v="202606"/>
    <n v="51"/>
    <n v="1085442"/>
    <s v="'03814314  "/>
    <s v="'03814314  "/>
    <s v="ENV"/>
    <s v="'                "/>
    <n v="20260623"/>
    <s v="E20260623130000"/>
    <s v="J18"/>
    <n v="3.6"/>
    <s v="          "/>
    <n v="4.93"/>
    <s v="LARUCHE                         "/>
    <s v="VOIE COMMUNALE 4                "/>
    <s v="                                "/>
    <s v="FR"/>
    <s v="'21"/>
    <s v="'21320     "/>
    <s v="CREANCEY                        "/>
    <s v="SMAGGHE NATHALIE                "/>
    <s v="65 RUE PASCAL                   "/>
    <s v="                                "/>
    <s v="FR"/>
    <s v="'75"/>
    <s v="'75013     "/>
    <s v="PARIS"/>
  </r>
  <r>
    <x v="1"/>
    <x v="313"/>
    <n v="202606"/>
    <n v="51"/>
    <n v="1085442"/>
    <s v="'03814314  "/>
    <s v="'03814314  "/>
    <s v="COL"/>
    <s v="'7543814314755033"/>
    <n v="20260623"/>
    <s v="E20260623130000"/>
    <s v="J18"/>
    <n v="3.6"/>
    <s v="          "/>
    <n v="0"/>
    <s v="LARUCHE                         "/>
    <s v="VOIE COMMUNALE 4                "/>
    <s v="                                "/>
    <s v="FR"/>
    <s v="'21"/>
    <s v="'21320     "/>
    <s v="CREANCEY                        "/>
    <s v="SMAGGHE NATHALIE                "/>
    <s v="65 RUE PASCAL                   "/>
    <s v="                                "/>
    <s v="FR"/>
    <s v="'75"/>
    <s v="'75013     "/>
    <s v="PARIS"/>
  </r>
  <r>
    <x v="1"/>
    <x v="313"/>
    <n v="202606"/>
    <n v="51"/>
    <n v="1085442"/>
    <s v="'03814314  "/>
    <s v="'03814314  "/>
    <s v="CPC"/>
    <s v="'7543814314755033"/>
    <n v="20260623"/>
    <s v="E20260623130000"/>
    <s v="   "/>
    <n v="3.6"/>
    <s v="RS        "/>
    <n v="0"/>
    <s v="LARUCHE                         "/>
    <s v="VOIE COMMUNALE 4                "/>
    <s v="                                "/>
    <s v="FR"/>
    <s v="'21"/>
    <s v="'21320     "/>
    <s v="CREANCEY                        "/>
    <s v="SMAGGHE NATHALIE                "/>
    <s v="65 RUE PASCAL                   "/>
    <s v="                                "/>
    <s v="FR"/>
    <s v="'75"/>
    <s v="'75013     "/>
    <s v="PARIS"/>
  </r>
  <r>
    <x v="1"/>
    <x v="314"/>
    <n v="202606"/>
    <n v="51"/>
    <n v="1085442"/>
    <s v="'03814314  "/>
    <s v="'03814314  "/>
    <s v="ENV"/>
    <s v="'                "/>
    <n v="20260623"/>
    <s v="E20260623130001"/>
    <s v="J18"/>
    <n v="3.7"/>
    <s v="          "/>
    <n v="4.93"/>
    <s v="LARUCHE                         "/>
    <s v="VOIE COMMUNALE 4                "/>
    <s v="                                "/>
    <s v="FR"/>
    <s v="'21"/>
    <s v="'21320     "/>
    <s v="CREANCEY                        "/>
    <s v="TROUVE ROMANE                   "/>
    <s v="3 RUE VICTOR HUGO               "/>
    <s v="                                "/>
    <s v="FR"/>
    <s v="'17"/>
    <s v="'17100     "/>
    <s v="SAINTES"/>
  </r>
  <r>
    <x v="1"/>
    <x v="314"/>
    <n v="202606"/>
    <n v="51"/>
    <n v="1085442"/>
    <s v="'03814314  "/>
    <s v="'03814314  "/>
    <s v="COL"/>
    <s v="'1743814314755006"/>
    <n v="20260623"/>
    <s v="E20260623130001"/>
    <s v="J18"/>
    <n v="3.7"/>
    <s v="          "/>
    <n v="0"/>
    <s v="LARUCHE                         "/>
    <s v="VOIE COMMUNALE 4                "/>
    <s v="                                "/>
    <s v="FR"/>
    <s v="'21"/>
    <s v="'21320     "/>
    <s v="CREANCEY                        "/>
    <s v="TROUVE ROMANE                   "/>
    <s v="3 RUE VICTOR HUGO               "/>
    <s v="                                "/>
    <s v="FR"/>
    <s v="'17"/>
    <s v="'17100     "/>
    <s v="SAINTES"/>
  </r>
  <r>
    <x v="1"/>
    <x v="314"/>
    <n v="202606"/>
    <n v="51"/>
    <n v="1085442"/>
    <s v="'03814314  "/>
    <s v="'03814314  "/>
    <s v="CPC"/>
    <s v="'1743814314755006"/>
    <n v="20260623"/>
    <s v="E20260623130001"/>
    <s v="   "/>
    <n v="3.7"/>
    <s v="RS        "/>
    <n v="0"/>
    <s v="LARUCHE                         "/>
    <s v="VOIE COMMUNALE 4                "/>
    <s v="                                "/>
    <s v="FR"/>
    <s v="'21"/>
    <s v="'21320     "/>
    <s v="CREANCEY                        "/>
    <s v="TROUVE ROMANE                   "/>
    <s v="3 RUE VICTOR HUGO               "/>
    <s v="                                "/>
    <s v="FR"/>
    <s v="'17"/>
    <s v="'17100     "/>
    <s v="SAINTES"/>
  </r>
  <r>
    <x v="1"/>
    <x v="315"/>
    <n v="202606"/>
    <n v="51"/>
    <n v="1085442"/>
    <s v="'03814314  "/>
    <s v="'03814314  "/>
    <s v="ENV"/>
    <s v="'                "/>
    <n v="20260623"/>
    <s v="E20260623130002"/>
    <s v="J18"/>
    <n v="2.9"/>
    <s v="          "/>
    <n v="4.67"/>
    <s v="LARUCHE                         "/>
    <s v="VOIE COMMUNALE 4                "/>
    <s v="                                "/>
    <s v="FR"/>
    <s v="'21"/>
    <s v="'21320     "/>
    <s v="CREANCEY                        "/>
    <s v="VAZEILLE LAURINE                "/>
    <s v="24 RUE DE L HOTEL DE VILLE 63200"/>
    <s v="OM                              "/>
    <s v="FR"/>
    <s v="'63"/>
    <s v="'63200     "/>
    <s v="RIOM"/>
  </r>
  <r>
    <x v="1"/>
    <x v="315"/>
    <n v="202606"/>
    <n v="51"/>
    <n v="1085442"/>
    <s v="'03814314  "/>
    <s v="'03814314  "/>
    <s v="COL"/>
    <s v="'6343814314755154"/>
    <n v="20260623"/>
    <s v="E20260623130002"/>
    <s v="J18"/>
    <n v="2.9"/>
    <s v="          "/>
    <n v="0"/>
    <s v="LARUCHE                         "/>
    <s v="VOIE COMMUNALE 4                "/>
    <s v="                                "/>
    <s v="FR"/>
    <s v="'21"/>
    <s v="'21320     "/>
    <s v="CREANCEY                        "/>
    <s v="VAZEILLE LAURINE                "/>
    <s v="24 RUE DE L HOTEL DE VILLE 63200"/>
    <s v="OM                              "/>
    <s v="FR"/>
    <s v="'63"/>
    <s v="'63200     "/>
    <s v="RIOM"/>
  </r>
  <r>
    <x v="1"/>
    <x v="315"/>
    <n v="202606"/>
    <n v="51"/>
    <n v="1085442"/>
    <s v="'03814314  "/>
    <s v="'03814314  "/>
    <s v="CPC"/>
    <s v="'6343814314755154"/>
    <n v="20260623"/>
    <s v="E20260623130002"/>
    <s v="   "/>
    <n v="2.9"/>
    <s v="RS        "/>
    <n v="0"/>
    <s v="LARUCHE                         "/>
    <s v="VOIE COMMUNALE 4                "/>
    <s v="                                "/>
    <s v="FR"/>
    <s v="'21"/>
    <s v="'21320     "/>
    <s v="CREANCEY                        "/>
    <s v="VAZEILLE LAURINE                "/>
    <s v="24 RUE DE L HOTEL DE VILLE 63200"/>
    <s v="OM                              "/>
    <s v="FR"/>
    <s v="'63"/>
    <s v="'63200     "/>
    <s v="RIOM"/>
  </r>
  <r>
    <x v="1"/>
    <x v="316"/>
    <n v="202606"/>
    <n v="51"/>
    <n v="1085442"/>
    <s v="'03814314  "/>
    <s v="'03814314  "/>
    <s v="ENV"/>
    <s v="'                "/>
    <n v="20260623"/>
    <s v="E20260623130004"/>
    <s v="J18"/>
    <n v="17.54"/>
    <s v="          "/>
    <n v="8.57"/>
    <s v="LARUCHE                         "/>
    <s v="VOIE COMMUNALE 4                "/>
    <s v="                                "/>
    <s v="FR"/>
    <s v="'21"/>
    <s v="'21320     "/>
    <s v="CREANCEY                        "/>
    <s v="YVRAI DENIS                     "/>
    <s v="31 AVENUE DE L'ILE BRUNE        "/>
    <s v="                                "/>
    <s v="FR"/>
    <s v="'38"/>
    <s v="'38120     "/>
    <s v="SAINT-EGREVE"/>
  </r>
  <r>
    <x v="1"/>
    <x v="316"/>
    <n v="202606"/>
    <n v="51"/>
    <n v="1085442"/>
    <s v="'03814314  "/>
    <s v="'03814314  "/>
    <s v="COL"/>
    <s v="'3843814314754925"/>
    <n v="20260623"/>
    <s v="E20260623130004"/>
    <s v="J18"/>
    <n v="17.54"/>
    <s v="          "/>
    <n v="0"/>
    <s v="LARUCHE                         "/>
    <s v="VOIE COMMUNALE 4                "/>
    <s v="                                "/>
    <s v="FR"/>
    <s v="'21"/>
    <s v="'21320     "/>
    <s v="CREANCEY                        "/>
    <s v="YVRAI DENIS                     "/>
    <s v="31 AVENUE DE L'ILE BRUNE        "/>
    <s v="                                "/>
    <s v="FR"/>
    <s v="'38"/>
    <s v="'38120     "/>
    <s v="SAINT-EGREVE"/>
  </r>
  <r>
    <x v="1"/>
    <x v="316"/>
    <n v="202606"/>
    <n v="51"/>
    <n v="1085442"/>
    <s v="'03814314  "/>
    <s v="'03814314  "/>
    <s v="CPC"/>
    <s v="'3843814314754925"/>
    <n v="20260623"/>
    <s v="E20260623130004"/>
    <s v="   "/>
    <n v="17.54"/>
    <s v="RS        "/>
    <n v="0"/>
    <s v="LARUCHE                         "/>
    <s v="VOIE COMMUNALE 4                "/>
    <s v="                                "/>
    <s v="FR"/>
    <s v="'21"/>
    <s v="'21320     "/>
    <s v="CREANCEY                        "/>
    <s v="YVRAI DENIS                     "/>
    <s v="31 AVENUE DE L'ILE BRUNE        "/>
    <s v="                                "/>
    <s v="FR"/>
    <s v="'38"/>
    <s v="'38120     "/>
    <s v="SAINT-EGREVE"/>
  </r>
  <r>
    <x v="1"/>
    <x v="317"/>
    <n v="202606"/>
    <n v="51"/>
    <n v="1085442"/>
    <s v="'03814314  "/>
    <s v="'03814314  "/>
    <s v="ENV"/>
    <s v="'                "/>
    <n v="20260623"/>
    <s v="E20260623130005"/>
    <s v="J18"/>
    <n v="3.6"/>
    <s v="          "/>
    <n v="4.93"/>
    <s v="LARUCHE                         "/>
    <s v="VOIE COMMUNALE 4                "/>
    <s v="                                "/>
    <s v="FR"/>
    <s v="'21"/>
    <s v="'21320     "/>
    <s v="CREANCEY                        "/>
    <s v="ZURCHER SOPHIE                  "/>
    <s v="9 RUE ANDRE DEL SARTE           "/>
    <s v="                                "/>
    <s v="FR"/>
    <s v="'75"/>
    <s v="'75018     "/>
    <s v="PARIS"/>
  </r>
  <r>
    <x v="1"/>
    <x v="317"/>
    <n v="202606"/>
    <n v="51"/>
    <n v="1085442"/>
    <s v="'03814314  "/>
    <s v="'03814314  "/>
    <s v="COL"/>
    <s v="'7543814314755056"/>
    <n v="20260623"/>
    <s v="E20260623130005"/>
    <s v="J18"/>
    <n v="3.6"/>
    <s v="          "/>
    <n v="0"/>
    <s v="LARUCHE                         "/>
    <s v="VOIE COMMUNALE 4                "/>
    <s v="                                "/>
    <s v="FR"/>
    <s v="'21"/>
    <s v="'21320     "/>
    <s v="CREANCEY                        "/>
    <s v="ZURCHER SOPHIE                  "/>
    <s v="9 RUE ANDRE DEL SARTE           "/>
    <s v="                                "/>
    <s v="FR"/>
    <s v="'75"/>
    <s v="'75018     "/>
    <s v="PARIS"/>
  </r>
  <r>
    <x v="1"/>
    <x v="317"/>
    <n v="202606"/>
    <n v="51"/>
    <n v="1085442"/>
    <s v="'03814314  "/>
    <s v="'03814314  "/>
    <s v="CPC"/>
    <s v="'7543814314755056"/>
    <n v="20260623"/>
    <s v="E20260623130005"/>
    <s v="   "/>
    <n v="3.6"/>
    <s v="RS        "/>
    <n v="0"/>
    <s v="LARUCHE                         "/>
    <s v="VOIE COMMUNALE 4                "/>
    <s v="                                "/>
    <s v="FR"/>
    <s v="'21"/>
    <s v="'21320     "/>
    <s v="CREANCEY                        "/>
    <s v="ZURCHER SOPHIE                  "/>
    <s v="9 RUE ANDRE DEL SARTE           "/>
    <s v="                                "/>
    <s v="FR"/>
    <s v="'75"/>
    <s v="'75018     "/>
    <s v="PARIS"/>
  </r>
  <r>
    <x v="1"/>
    <x v="318"/>
    <n v="202606"/>
    <n v="51"/>
    <n v="1085442"/>
    <s v="'03814314  "/>
    <s v="'03814314  "/>
    <s v="ENV"/>
    <s v="'                "/>
    <n v="20260623"/>
    <s v="E20260623214261"/>
    <s v="J18"/>
    <n v="2.6"/>
    <s v="          "/>
    <n v="4.67"/>
    <s v="LARUCHE                         "/>
    <s v="VOIE COMMUNALE 4                "/>
    <s v="                                "/>
    <s v="FR"/>
    <s v="'21"/>
    <s v="'21320     "/>
    <s v="CREANCEY                        "/>
    <s v="CUIGUILLERE CLEMENTINE          "/>
    <s v="54 AVENUE ALBERT THOMAS         "/>
    <s v="                                "/>
    <s v="FR"/>
    <s v="'81"/>
    <s v="'81400     "/>
    <s v="CARMAUX"/>
  </r>
  <r>
    <x v="1"/>
    <x v="318"/>
    <n v="202606"/>
    <n v="51"/>
    <n v="1085442"/>
    <s v="'03814314  "/>
    <s v="'03814314  "/>
    <s v="COL"/>
    <s v="'8143814314755081"/>
    <n v="20260623"/>
    <s v="E20260623214261"/>
    <s v="J18"/>
    <n v="2.6"/>
    <s v="          "/>
    <n v="0"/>
    <s v="LARUCHE                         "/>
    <s v="VOIE COMMUNALE 4                "/>
    <s v="                                "/>
    <s v="FR"/>
    <s v="'21"/>
    <s v="'21320     "/>
    <s v="CREANCEY                        "/>
    <s v="CUIGUILLERE CLEMENTINE          "/>
    <s v="54 AVENUE ALBERT THOMAS         "/>
    <s v="                                "/>
    <s v="FR"/>
    <s v="'81"/>
    <s v="'81400     "/>
    <s v="CARMAUX"/>
  </r>
  <r>
    <x v="1"/>
    <x v="318"/>
    <n v="202606"/>
    <n v="51"/>
    <n v="1085442"/>
    <s v="'03814314  "/>
    <s v="'03814314  "/>
    <s v="CPC"/>
    <s v="'8143814314755081"/>
    <n v="20260623"/>
    <s v="E20260623214261"/>
    <s v="   "/>
    <n v="2.6"/>
    <s v="RS        "/>
    <n v="0"/>
    <s v="LARUCHE                         "/>
    <s v="VOIE COMMUNALE 4                "/>
    <s v="                                "/>
    <s v="FR"/>
    <s v="'21"/>
    <s v="'21320     "/>
    <s v="CREANCEY                        "/>
    <s v="CUIGUILLERE CLEMENTINE          "/>
    <s v="54 AVENUE ALBERT THOMAS         "/>
    <s v="                                "/>
    <s v="FR"/>
    <s v="'81"/>
    <s v="'81400     "/>
    <s v="CARMAUX"/>
  </r>
  <r>
    <x v="1"/>
    <x v="319"/>
    <n v="202606"/>
    <n v="51"/>
    <n v="1085442"/>
    <s v="'03814314  "/>
    <s v="'03814314  "/>
    <s v="ENV"/>
    <s v="'                "/>
    <n v="20260623"/>
    <s v="E20260623214262"/>
    <s v="J18"/>
    <n v="3.01"/>
    <s v="          "/>
    <n v="4.93"/>
    <s v="LARUCHE                         "/>
    <s v="VOIE COMMUNALE 4                "/>
    <s v="                                "/>
    <s v="FR"/>
    <s v="'21"/>
    <s v="'21320     "/>
    <s v="CREANCEY                        "/>
    <s v="GILVESTRE MATHILDE              "/>
    <s v="52 RUE DE LA MADELEINE          "/>
    <s v="                                "/>
    <s v="FR"/>
    <s v="'35"/>
    <s v="'35410     "/>
    <s v="CHATEAUGIRON"/>
  </r>
  <r>
    <x v="1"/>
    <x v="319"/>
    <n v="202606"/>
    <n v="51"/>
    <n v="1085442"/>
    <s v="'03814314  "/>
    <s v="'03814314  "/>
    <s v="COL"/>
    <s v="'3543814314754866"/>
    <n v="20260623"/>
    <s v="E20260623214262"/>
    <s v="J18"/>
    <n v="3.01"/>
    <s v="          "/>
    <n v="0"/>
    <s v="LARUCHE                         "/>
    <s v="VOIE COMMUNALE 4                "/>
    <s v="                                "/>
    <s v="FR"/>
    <s v="'21"/>
    <s v="'21320     "/>
    <s v="CREANCEY                        "/>
    <s v="GILVESTRE MATHILDE              "/>
    <s v="52 RUE DE LA MADELEINE          "/>
    <s v="                                "/>
    <s v="FR"/>
    <s v="'35"/>
    <s v="'35410     "/>
    <s v="CHATEAUGIRON"/>
  </r>
  <r>
    <x v="1"/>
    <x v="319"/>
    <n v="202606"/>
    <n v="51"/>
    <n v="1085442"/>
    <s v="'03814314  "/>
    <s v="'03814314  "/>
    <s v="CPC"/>
    <s v="'3543814314754866"/>
    <n v="20260623"/>
    <s v="E20260623214262"/>
    <s v="   "/>
    <n v="3.01"/>
    <s v="RS        "/>
    <n v="0"/>
    <s v="LARUCHE                         "/>
    <s v="VOIE COMMUNALE 4                "/>
    <s v="                                "/>
    <s v="FR"/>
    <s v="'21"/>
    <s v="'21320     "/>
    <s v="CREANCEY                        "/>
    <s v="GILVESTRE MATHILDE              "/>
    <s v="52 RUE DE LA MADELEINE          "/>
    <s v="                                "/>
    <s v="FR"/>
    <s v="'35"/>
    <s v="'35410     "/>
    <s v="CHATEAUGIRON"/>
  </r>
  <r>
    <x v="1"/>
    <x v="320"/>
    <n v="202606"/>
    <n v="51"/>
    <n v="1085442"/>
    <s v="'03814314  "/>
    <s v="'03814314  "/>
    <s v="ENV"/>
    <s v="'                "/>
    <n v="20260623"/>
    <s v="E20260623214263"/>
    <s v="J18"/>
    <n v="3.2"/>
    <s v="          "/>
    <n v="4.93"/>
    <s v="LARUCHE                         "/>
    <s v="VOIE COMMUNALE 4                "/>
    <s v="                                "/>
    <s v="FR"/>
    <s v="'21"/>
    <s v="'21320     "/>
    <s v="CREANCEY                        "/>
    <s v="MONTIGNY LUCIE                  "/>
    <s v="30 RUE DES CORNIERES            "/>
    <s v="                                "/>
    <s v="FR"/>
    <s v="'47"/>
    <s v="'47000     "/>
    <s v="AGEN"/>
  </r>
  <r>
    <x v="1"/>
    <x v="320"/>
    <n v="202606"/>
    <n v="51"/>
    <n v="1085442"/>
    <s v="'03814314  "/>
    <s v="'03814314  "/>
    <s v="COL"/>
    <s v="'4743814314755019"/>
    <n v="20260623"/>
    <s v="E20260623214263"/>
    <s v="J18"/>
    <n v="3.2"/>
    <s v="          "/>
    <n v="0"/>
    <s v="LARUCHE                         "/>
    <s v="VOIE COMMUNALE 4                "/>
    <s v="                                "/>
    <s v="FR"/>
    <s v="'21"/>
    <s v="'21320     "/>
    <s v="CREANCEY                        "/>
    <s v="MONTIGNY LUCIE                  "/>
    <s v="30 RUE DES CORNIERES            "/>
    <s v="                                "/>
    <s v="FR"/>
    <s v="'47"/>
    <s v="'47000     "/>
    <s v="AGEN"/>
  </r>
  <r>
    <x v="1"/>
    <x v="320"/>
    <n v="202606"/>
    <n v="51"/>
    <n v="1085442"/>
    <s v="'03814314  "/>
    <s v="'03814314  "/>
    <s v="CPC"/>
    <s v="'4743814314755019"/>
    <n v="20260623"/>
    <s v="E20260623214263"/>
    <s v="   "/>
    <n v="3.2"/>
    <s v="RS        "/>
    <n v="0"/>
    <s v="LARUCHE                         "/>
    <s v="VOIE COMMUNALE 4                "/>
    <s v="                                "/>
    <s v="FR"/>
    <s v="'21"/>
    <s v="'21320     "/>
    <s v="CREANCEY                        "/>
    <s v="MONTIGNY LUCIE                  "/>
    <s v="30 RUE DES CORNIERES            "/>
    <s v="                                "/>
    <s v="FR"/>
    <s v="'47"/>
    <s v="'47000     "/>
    <s v="AGEN"/>
  </r>
  <r>
    <x v="1"/>
    <x v="321"/>
    <n v="202606"/>
    <n v="51"/>
    <n v="1085442"/>
    <s v="'03814314  "/>
    <s v="'03814314  "/>
    <s v="ENV"/>
    <s v="'                "/>
    <n v="20260623"/>
    <s v="E20260623214264"/>
    <s v="J18"/>
    <n v="3.01"/>
    <s v="          "/>
    <n v="4.93"/>
    <s v="LARUCHE                         "/>
    <s v="VOIE COMMUNALE 4                "/>
    <s v="                                "/>
    <s v="FR"/>
    <s v="'21"/>
    <s v="'21320     "/>
    <s v="CREANCEY                        "/>
    <s v="VISSEYRIAS DANIELE              "/>
    <s v="16 RUE DUGUESCLIN               "/>
    <s v="                                "/>
    <s v="FR"/>
    <s v="'35"/>
    <s v="'35500     "/>
    <s v="VITRE"/>
  </r>
  <r>
    <x v="1"/>
    <x v="321"/>
    <n v="202606"/>
    <n v="51"/>
    <n v="1085442"/>
    <s v="'03814314  "/>
    <s v="'03814314  "/>
    <s v="COL"/>
    <s v="'3543814314755181"/>
    <n v="20260623"/>
    <s v="E20260623214264"/>
    <s v="J18"/>
    <n v="3.01"/>
    <s v="          "/>
    <n v="0"/>
    <s v="LARUCHE                         "/>
    <s v="VOIE COMMUNALE 4                "/>
    <s v="                                "/>
    <s v="FR"/>
    <s v="'21"/>
    <s v="'21320     "/>
    <s v="CREANCEY                        "/>
    <s v="VISSEYRIAS DANIELE              "/>
    <s v="16 RUE DUGUESCLIN               "/>
    <s v="                                "/>
    <s v="FR"/>
    <s v="'35"/>
    <s v="'35500     "/>
    <s v="VITRE"/>
  </r>
  <r>
    <x v="1"/>
    <x v="321"/>
    <n v="202606"/>
    <n v="51"/>
    <n v="1085442"/>
    <s v="'03814314  "/>
    <s v="'03814314  "/>
    <s v="CPC"/>
    <s v="'3543814314755181"/>
    <n v="20260623"/>
    <s v="E20260623214264"/>
    <s v="   "/>
    <n v="3.01"/>
    <s v="RS        "/>
    <n v="0"/>
    <s v="LARUCHE                         "/>
    <s v="VOIE COMMUNALE 4                "/>
    <s v="                                "/>
    <s v="FR"/>
    <s v="'21"/>
    <s v="'21320     "/>
    <s v="CREANCEY                        "/>
    <s v="VISSEYRIAS DANIELE              "/>
    <s v="16 RUE DUGUESCLIN               "/>
    <s v="                                "/>
    <s v="FR"/>
    <s v="'35"/>
    <s v="'35500     "/>
    <s v="VITRE"/>
  </r>
  <r>
    <x v="1"/>
    <x v="322"/>
    <n v="202606"/>
    <n v="51"/>
    <n v="1085442"/>
    <s v="'03814314  "/>
    <s v="'03814314  "/>
    <s v="ENV"/>
    <s v="'                "/>
    <n v="20260624"/>
    <s v="E20260624006613"/>
    <s v="J18"/>
    <n v="3.9"/>
    <s v="          "/>
    <n v="4.93"/>
    <s v="LARUCHE                         "/>
    <s v="VOIE COMMUNALE 4                "/>
    <s v="                                "/>
    <s v="FR"/>
    <s v="'21"/>
    <s v="'21320     "/>
    <s v="CREANCEY                        "/>
    <s v="BORDAS LAVIGNE ELSA             "/>
    <s v="4 BIS RUE DES TANNEURS          "/>
    <s v="                                "/>
    <s v="FR"/>
    <s v="'27"/>
    <s v="'27200     "/>
    <s v="VERNON"/>
  </r>
  <r>
    <x v="1"/>
    <x v="322"/>
    <n v="202606"/>
    <n v="51"/>
    <n v="1085442"/>
    <s v="'03814314  "/>
    <s v="'03814314  "/>
    <s v="COL"/>
    <s v="'2743814314754992"/>
    <n v="20260624"/>
    <s v="E20260624006613"/>
    <s v="J18"/>
    <n v="3.9"/>
    <s v="          "/>
    <n v="0"/>
    <s v="LARUCHE                         "/>
    <s v="VOIE COMMUNALE 4                "/>
    <s v="                                "/>
    <s v="FR"/>
    <s v="'21"/>
    <s v="'21320     "/>
    <s v="CREANCEY                        "/>
    <s v="BORDAS LAVIGNE ELSA             "/>
    <s v="4 BIS RUE DES TANNEURS          "/>
    <s v="                                "/>
    <s v="FR"/>
    <s v="'27"/>
    <s v="'27200     "/>
    <s v="VERNON"/>
  </r>
  <r>
    <x v="1"/>
    <x v="322"/>
    <n v="202606"/>
    <n v="51"/>
    <n v="1085442"/>
    <s v="'03814314  "/>
    <s v="'03814314  "/>
    <s v="CPC"/>
    <s v="'2743814314754992"/>
    <n v="20260624"/>
    <s v="E20260624006613"/>
    <s v="   "/>
    <n v="3.9"/>
    <s v="RS        "/>
    <n v="0"/>
    <s v="LARUCHE                         "/>
    <s v="VOIE COMMUNALE 4                "/>
    <s v="                                "/>
    <s v="FR"/>
    <s v="'21"/>
    <s v="'21320     "/>
    <s v="CREANCEY                        "/>
    <s v="BORDAS LAVIGNE ELSA             "/>
    <s v="4 BIS RUE DES TANNEURS          "/>
    <s v="                                "/>
    <s v="FR"/>
    <s v="'27"/>
    <s v="'27200     "/>
    <s v="VERNON"/>
  </r>
  <r>
    <x v="1"/>
    <x v="323"/>
    <n v="202606"/>
    <n v="51"/>
    <n v="1085442"/>
    <s v="'03814314  "/>
    <s v="'03814314  "/>
    <s v="ENV"/>
    <s v="'                "/>
    <n v="20260624"/>
    <s v="E20260624133051"/>
    <s v="J18"/>
    <n v="0.8"/>
    <s v="          "/>
    <n v="4.1500000000000004"/>
    <s v="    LA RUCHE LOGISTIQUE         "/>
    <s v="VOIE COMMUNALE 4                "/>
    <s v="                                "/>
    <s v="FR"/>
    <s v="'21"/>
    <s v="'21320     "/>
    <s v="CREANCEY                        "/>
    <s v="XXXXXXXXXXXXXXXXXXXXXXXXXXXXXXXX"/>
    <s v="XXXXXXXXXXXXXXXXXXXXXXXXXXXXXXXX"/>
    <s v="XXXXXXXXXXXXXXXXXXXXXXXXXXXXXXXX"/>
    <s v="FR"/>
    <s v="'75"/>
    <s v="'          "/>
    <s v="XXXXXXXXXXXXXXXXXXXXXXXXXXX"/>
  </r>
  <r>
    <x v="1"/>
    <x v="323"/>
    <n v="202606"/>
    <n v="51"/>
    <n v="1085442"/>
    <s v="'03814314  "/>
    <s v="'03814314  "/>
    <s v="COL"/>
    <s v="'7543814314755488"/>
    <n v="20260624"/>
    <s v="E20260624133051"/>
    <s v="J18"/>
    <n v="0.8"/>
    <s v="          "/>
    <n v="0"/>
    <s v="    LA RUCHE LOGISTIQUE         "/>
    <s v="VOIE COMMUNALE 4                "/>
    <s v="                                "/>
    <s v="FR"/>
    <s v="'21"/>
    <s v="'21320     "/>
    <s v="CREANCEY                        "/>
    <s v="XXXXXXXXXXXXXXXXXXXXXXXXXXXXXXXX"/>
    <s v="XXXXXXXXXXXXXXXXXXXXXXXXXXXXXXXX"/>
    <s v="XXXXXXXXXXXXXXXXXXXXXXXXXXXXXXXX"/>
    <s v="FR"/>
    <s v="'75"/>
    <s v="'          "/>
    <s v="XXXXXXXXXXXXXXXXXXXXXXXXXXX"/>
  </r>
  <r>
    <x v="1"/>
    <x v="323"/>
    <n v="202606"/>
    <n v="51"/>
    <n v="1085442"/>
    <s v="'03814314  "/>
    <s v="'03814314  "/>
    <s v="CPC"/>
    <s v="'7543814314755488"/>
    <n v="20260624"/>
    <s v="E20260624133051"/>
    <s v="   "/>
    <n v="0.8"/>
    <s v="RS        "/>
    <n v="0"/>
    <s v="    LA RUCHE LOGISTIQUE         "/>
    <s v="VOIE COMMUNALE 4                "/>
    <s v="                                "/>
    <s v="FR"/>
    <s v="'21"/>
    <s v="'21320     "/>
    <s v="CREANCEY                        "/>
    <s v="XXXXXXXXXXXXXXXXXXXXXXXXXXXXXXXX"/>
    <s v="XXXXXXXXXXXXXXXXXXXXXXXXXXXXXXXX"/>
    <s v="XXXXXXXXXXXXXXXXXXXXXXXXXXXXXXXX"/>
    <s v="FR"/>
    <s v="'75"/>
    <s v="'          "/>
    <s v="XXXXXXXXXXXXXXXXXXXXXXXXXXX"/>
  </r>
  <r>
    <x v="1"/>
    <x v="324"/>
    <n v="202606"/>
    <n v="51"/>
    <n v="1085442"/>
    <s v="'03814314  "/>
    <s v="'03814314  "/>
    <s v="ENV"/>
    <s v="'                "/>
    <n v="20260624"/>
    <s v="E20260624133053"/>
    <s v="J18"/>
    <n v="23.1"/>
    <s v="          "/>
    <n v="10.130000000000001"/>
    <s v="FEDEX EXPRESS                   "/>
    <s v="2 RUE JOSEPH CUGNOT             "/>
    <s v="                                "/>
    <s v="FR"/>
    <s v="'71"/>
    <s v="'71380     "/>
    <s v="ST MARCEL                       "/>
    <s v="    LA RUCHE LOGISTIQUE         "/>
    <s v="VOIE COMMUNALE 4                "/>
    <s v="                                "/>
    <s v="FR"/>
    <s v="'21"/>
    <s v="'21320     "/>
    <s v="CREANCEY"/>
  </r>
  <r>
    <x v="1"/>
    <x v="324"/>
    <n v="202606"/>
    <n v="51"/>
    <n v="1085442"/>
    <s v="'03814314  "/>
    <s v="'03814314  "/>
    <s v="COL"/>
    <s v="'2183814314003150"/>
    <n v="20260624"/>
    <s v="E20260624133053"/>
    <s v="J18"/>
    <n v="4.5"/>
    <s v="          "/>
    <n v="0"/>
    <s v="FEDEX EXPRESS                   "/>
    <s v="2 RUE JOSEPH CUGNOT             "/>
    <s v="                                "/>
    <s v="FR"/>
    <s v="'71"/>
    <s v="'71380     "/>
    <s v="ST MARCEL                       "/>
    <s v="    LA RUCHE LOGISTIQUE         "/>
    <s v="VOIE COMMUNALE 4                "/>
    <s v="                                "/>
    <s v="FR"/>
    <s v="'21"/>
    <s v="'21320     "/>
    <s v="CREANCEY"/>
  </r>
  <r>
    <x v="1"/>
    <x v="324"/>
    <n v="202606"/>
    <n v="51"/>
    <n v="1085442"/>
    <s v="'03814314  "/>
    <s v="'03814314  "/>
    <s v="CPC"/>
    <s v="'2183814314003150"/>
    <n v="20260624"/>
    <s v="E20260624133053"/>
    <s v="   "/>
    <n v="4.5"/>
    <s v="RS        "/>
    <n v="0"/>
    <s v="FEDEX EXPRESS                   "/>
    <s v="2 RUE JOSEPH CUGNOT             "/>
    <s v="                                "/>
    <s v="FR"/>
    <s v="'71"/>
    <s v="'71380     "/>
    <s v="ST MARCEL                       "/>
    <s v="    LA RUCHE LOGISTIQUE         "/>
    <s v="VOIE COMMUNALE 4                "/>
    <s v="                                "/>
    <s v="FR"/>
    <s v="'21"/>
    <s v="'21320     "/>
    <s v="CREANCEY"/>
  </r>
  <r>
    <x v="1"/>
    <x v="324"/>
    <n v="202606"/>
    <n v="51"/>
    <n v="1085442"/>
    <s v="'03814314  "/>
    <s v="'03814314  "/>
    <s v="COL"/>
    <s v="'2183814314003166"/>
    <n v="20260624"/>
    <s v="E20260624133053"/>
    <s v="J18"/>
    <n v="4.5999999999999996"/>
    <s v="          "/>
    <n v="0"/>
    <s v="FEDEX EXPRESS                   "/>
    <s v="2 RUE JOSEPH CUGNOT             "/>
    <s v="                                "/>
    <s v="FR"/>
    <s v="'71"/>
    <s v="'71380     "/>
    <s v="ST MARCEL                       "/>
    <s v="    LA RUCHE LOGISTIQUE         "/>
    <s v="VOIE COMMUNALE 4                "/>
    <s v="                                "/>
    <s v="FR"/>
    <s v="'21"/>
    <s v="'21320     "/>
    <s v="CREANCEY"/>
  </r>
  <r>
    <x v="1"/>
    <x v="324"/>
    <n v="202606"/>
    <n v="51"/>
    <n v="1085442"/>
    <s v="'03814314  "/>
    <s v="'03814314  "/>
    <s v="CPC"/>
    <s v="'2183814314003166"/>
    <n v="20260624"/>
    <s v="E20260624133053"/>
    <s v="   "/>
    <n v="4.5999999999999996"/>
    <s v="RS        "/>
    <n v="0"/>
    <s v="FEDEX EXPRESS                   "/>
    <s v="2 RUE JOSEPH CUGNOT             "/>
    <s v="                                "/>
    <s v="FR"/>
    <s v="'71"/>
    <s v="'71380     "/>
    <s v="ST MARCEL                       "/>
    <s v="    LA RUCHE LOGISTIQUE         "/>
    <s v="VOIE COMMUNALE 4                "/>
    <s v="                                "/>
    <s v="FR"/>
    <s v="'21"/>
    <s v="'21320     "/>
    <s v="CREANCEY"/>
  </r>
  <r>
    <x v="1"/>
    <x v="324"/>
    <n v="202606"/>
    <n v="51"/>
    <n v="1085442"/>
    <s v="'03814314  "/>
    <s v="'03814314  "/>
    <s v="CPC"/>
    <s v="'2183814314003166"/>
    <n v="20260624"/>
    <s v="E20260624133053"/>
    <s v="   "/>
    <n v="4.5999999999999996"/>
    <s v="TMC       "/>
    <n v="1"/>
    <s v="FEDEX EXPRESS                   "/>
    <s v="2 RUE JOSEPH CUGNOT             "/>
    <s v="                                "/>
    <s v="FR"/>
    <s v="'71"/>
    <s v="'71380     "/>
    <s v="ST MARCEL                       "/>
    <s v="    LA RUCHE LOGISTIQUE         "/>
    <s v="VOIE COMMUNALE 4                "/>
    <s v="                                "/>
    <s v="FR"/>
    <s v="'21"/>
    <s v="'21320     "/>
    <s v="CREANCEY"/>
  </r>
  <r>
    <x v="1"/>
    <x v="324"/>
    <n v="202606"/>
    <n v="51"/>
    <n v="1085442"/>
    <s v="'03814314  "/>
    <s v="'03814314  "/>
    <s v="COL"/>
    <s v="'2183814314003172"/>
    <n v="20260624"/>
    <s v="E20260624133053"/>
    <s v="J18"/>
    <n v="4.9000000000000004"/>
    <s v="          "/>
    <n v="0"/>
    <s v="FEDEX EXPRESS                   "/>
    <s v="2 RUE JOSEPH CUGNOT             "/>
    <s v="                                "/>
    <s v="FR"/>
    <s v="'71"/>
    <s v="'71380     "/>
    <s v="ST MARCEL                       "/>
    <s v="    LA RUCHE LOGISTIQUE         "/>
    <s v="VOIE COMMUNALE 4                "/>
    <s v="                                "/>
    <s v="FR"/>
    <s v="'21"/>
    <s v="'21320     "/>
    <s v="CREANCEY"/>
  </r>
  <r>
    <x v="1"/>
    <x v="324"/>
    <n v="202606"/>
    <n v="51"/>
    <n v="1085442"/>
    <s v="'03814314  "/>
    <s v="'03814314  "/>
    <s v="CPC"/>
    <s v="'2183814314003172"/>
    <n v="20260624"/>
    <s v="E20260624133053"/>
    <s v="   "/>
    <n v="4.9000000000000004"/>
    <s v="RS        "/>
    <n v="0"/>
    <s v="FEDEX EXPRESS                   "/>
    <s v="2 RUE JOSEPH CUGNOT             "/>
    <s v="                                "/>
    <s v="FR"/>
    <s v="'71"/>
    <s v="'71380     "/>
    <s v="ST MARCEL                       "/>
    <s v="    LA RUCHE LOGISTIQUE         "/>
    <s v="VOIE COMMUNALE 4                "/>
    <s v="                                "/>
    <s v="FR"/>
    <s v="'21"/>
    <s v="'21320     "/>
    <s v="CREANCEY"/>
  </r>
  <r>
    <x v="1"/>
    <x v="324"/>
    <n v="202606"/>
    <n v="51"/>
    <n v="1085442"/>
    <s v="'03814314  "/>
    <s v="'03814314  "/>
    <s v="CPC"/>
    <s v="'2183814314003172"/>
    <n v="20260624"/>
    <s v="E20260624133053"/>
    <s v="   "/>
    <n v="4.9000000000000004"/>
    <s v="TMC       "/>
    <n v="1"/>
    <s v="FEDEX EXPRESS                   "/>
    <s v="2 RUE JOSEPH CUGNOT             "/>
    <s v="                                "/>
    <s v="FR"/>
    <s v="'71"/>
    <s v="'71380     "/>
    <s v="ST MARCEL                       "/>
    <s v="    LA RUCHE LOGISTIQUE         "/>
    <s v="VOIE COMMUNALE 4                "/>
    <s v="                                "/>
    <s v="FR"/>
    <s v="'21"/>
    <s v="'21320     "/>
    <s v="CREANCEY"/>
  </r>
  <r>
    <x v="1"/>
    <x v="324"/>
    <n v="202606"/>
    <n v="51"/>
    <n v="1085442"/>
    <s v="'03814314  "/>
    <s v="'03814314  "/>
    <s v="COL"/>
    <s v="'2183814314003189"/>
    <n v="20260624"/>
    <s v="E20260624133053"/>
    <s v="J18"/>
    <n v="4.5999999999999996"/>
    <s v="          "/>
    <n v="0"/>
    <s v="FEDEX EXPRESS                   "/>
    <s v="2 RUE JOSEPH CUGNOT             "/>
    <s v="                                "/>
    <s v="FR"/>
    <s v="'71"/>
    <s v="'71380     "/>
    <s v="ST MARCEL                       "/>
    <s v="    LA RUCHE LOGISTIQUE         "/>
    <s v="VOIE COMMUNALE 4                "/>
    <s v="                                "/>
    <s v="FR"/>
    <s v="'21"/>
    <s v="'21320     "/>
    <s v="CREANCEY"/>
  </r>
  <r>
    <x v="1"/>
    <x v="324"/>
    <n v="202606"/>
    <n v="51"/>
    <n v="1085442"/>
    <s v="'03814314  "/>
    <s v="'03814314  "/>
    <s v="CPC"/>
    <s v="'2183814314003189"/>
    <n v="20260624"/>
    <s v="E20260624133053"/>
    <s v="   "/>
    <n v="4.5999999999999996"/>
    <s v="RS        "/>
    <n v="0"/>
    <s v="FEDEX EXPRESS                   "/>
    <s v="2 RUE JOSEPH CUGNOT             "/>
    <s v="                                "/>
    <s v="FR"/>
    <s v="'71"/>
    <s v="'71380     "/>
    <s v="ST MARCEL                       "/>
    <s v="    LA RUCHE LOGISTIQUE         "/>
    <s v="VOIE COMMUNALE 4                "/>
    <s v="                                "/>
    <s v="FR"/>
    <s v="'21"/>
    <s v="'21320     "/>
    <s v="CREANCEY"/>
  </r>
  <r>
    <x v="1"/>
    <x v="324"/>
    <n v="202606"/>
    <n v="51"/>
    <n v="1085442"/>
    <s v="'03814314  "/>
    <s v="'03814314  "/>
    <s v="CPC"/>
    <s v="'2183814314003189"/>
    <n v="20260624"/>
    <s v="E20260624133053"/>
    <s v="   "/>
    <n v="4.5999999999999996"/>
    <s v="TMC       "/>
    <n v="1"/>
    <s v="FEDEX EXPRESS                   "/>
    <s v="2 RUE JOSEPH CUGNOT             "/>
    <s v="                                "/>
    <s v="FR"/>
    <s v="'71"/>
    <s v="'71380     "/>
    <s v="ST MARCEL                       "/>
    <s v="    LA RUCHE LOGISTIQUE         "/>
    <s v="VOIE COMMUNALE 4                "/>
    <s v="                                "/>
    <s v="FR"/>
    <s v="'21"/>
    <s v="'21320     "/>
    <s v="CREANCEY"/>
  </r>
  <r>
    <x v="1"/>
    <x v="324"/>
    <n v="202606"/>
    <n v="51"/>
    <n v="1085442"/>
    <s v="'03814314  "/>
    <s v="'03814314  "/>
    <s v="COL"/>
    <s v="'2183814314003195"/>
    <n v="20260624"/>
    <s v="E20260624133053"/>
    <s v="J18"/>
    <n v="4.5"/>
    <s v="          "/>
    <n v="0"/>
    <s v="FEDEX EXPRESS                   "/>
    <s v="2 RUE JOSEPH CUGNOT             "/>
    <s v="                                "/>
    <s v="FR"/>
    <s v="'71"/>
    <s v="'71380     "/>
    <s v="ST MARCEL                       "/>
    <s v="    LA RUCHE LOGISTIQUE         "/>
    <s v="VOIE COMMUNALE 4                "/>
    <s v="                                "/>
    <s v="FR"/>
    <s v="'21"/>
    <s v="'21320     "/>
    <s v="CREANCEY"/>
  </r>
  <r>
    <x v="1"/>
    <x v="324"/>
    <n v="202606"/>
    <n v="51"/>
    <n v="1085442"/>
    <s v="'03814314  "/>
    <s v="'03814314  "/>
    <s v="CPC"/>
    <s v="'2183814314003195"/>
    <n v="20260624"/>
    <s v="E20260624133053"/>
    <s v="   "/>
    <n v="4.5"/>
    <s v="RS        "/>
    <n v="0"/>
    <s v="FEDEX EXPRESS                   "/>
    <s v="2 RUE JOSEPH CUGNOT             "/>
    <s v="                                "/>
    <s v="FR"/>
    <s v="'71"/>
    <s v="'71380     "/>
    <s v="ST MARCEL                       "/>
    <s v="    LA RUCHE LOGISTIQUE         "/>
    <s v="VOIE COMMUNALE 4                "/>
    <s v="                                "/>
    <s v="FR"/>
    <s v="'21"/>
    <s v="'21320     "/>
    <s v="CREANCEY"/>
  </r>
  <r>
    <x v="1"/>
    <x v="324"/>
    <n v="202606"/>
    <n v="51"/>
    <n v="1085442"/>
    <s v="'03814314  "/>
    <s v="'03814314  "/>
    <s v="CPC"/>
    <s v="'2183814314003195"/>
    <n v="20260624"/>
    <s v="E20260624133053"/>
    <s v="   "/>
    <n v="4.5"/>
    <s v="TMC       "/>
    <n v="1"/>
    <s v="FEDEX EXPRESS                   "/>
    <s v="2 RUE JOSEPH CUGNOT             "/>
    <s v="                                "/>
    <s v="FR"/>
    <s v="'71"/>
    <s v="'71380     "/>
    <s v="ST MARCEL                       "/>
    <s v="    LA RUCHE LOGISTIQUE         "/>
    <s v="VOIE COMMUNALE 4                "/>
    <s v="                                "/>
    <s v="FR"/>
    <s v="'21"/>
    <s v="'21320     "/>
    <s v="CREANCEY"/>
  </r>
  <r>
    <x v="1"/>
    <x v="325"/>
    <n v="202606"/>
    <n v="51"/>
    <n v="1085442"/>
    <s v="'03814314  "/>
    <s v="'03814314  "/>
    <s v="ENV"/>
    <s v="'                "/>
    <n v="20260624"/>
    <s v="E20260624133054"/>
    <s v="J18"/>
    <n v="3.01"/>
    <s v="          "/>
    <n v="4.93"/>
    <s v="LARUCHE                         "/>
    <s v="VOIE COMMUNALE 4                "/>
    <s v="                                "/>
    <s v="FR"/>
    <s v="'21"/>
    <s v="'21320     "/>
    <s v="CREANCEY                        "/>
    <s v="BERNEDE LUCIE                   "/>
    <s v="61 GRAND RUE                    "/>
    <s v="                                "/>
    <s v="FR"/>
    <s v="'47"/>
    <s v="'47700     "/>
    <s v="CASTELJALOUX"/>
  </r>
  <r>
    <x v="1"/>
    <x v="325"/>
    <n v="202606"/>
    <n v="51"/>
    <n v="1085442"/>
    <s v="'03814314  "/>
    <s v="'03814314  "/>
    <s v="COL"/>
    <s v="'4743814314755445"/>
    <n v="20260624"/>
    <s v="E20260624133054"/>
    <s v="J18"/>
    <n v="3.01"/>
    <s v="          "/>
    <n v="0"/>
    <s v="LARUCHE                         "/>
    <s v="VOIE COMMUNALE 4                "/>
    <s v="                                "/>
    <s v="FR"/>
    <s v="'21"/>
    <s v="'21320     "/>
    <s v="CREANCEY                        "/>
    <s v="BERNEDE LUCIE                   "/>
    <s v="61 GRAND RUE                    "/>
    <s v="                                "/>
    <s v="FR"/>
    <s v="'47"/>
    <s v="'47700     "/>
    <s v="CASTELJALOUX"/>
  </r>
  <r>
    <x v="1"/>
    <x v="325"/>
    <n v="202606"/>
    <n v="51"/>
    <n v="1085442"/>
    <s v="'03814314  "/>
    <s v="'03814314  "/>
    <s v="CPC"/>
    <s v="'4743814314755445"/>
    <n v="20260624"/>
    <s v="E20260624133054"/>
    <s v="   "/>
    <n v="3.01"/>
    <s v="RS        "/>
    <n v="0"/>
    <s v="LARUCHE                         "/>
    <s v="VOIE COMMUNALE 4                "/>
    <s v="                                "/>
    <s v="FR"/>
    <s v="'21"/>
    <s v="'21320     "/>
    <s v="CREANCEY                        "/>
    <s v="BERNEDE LUCIE                   "/>
    <s v="61 GRAND RUE                    "/>
    <s v="                                "/>
    <s v="FR"/>
    <s v="'47"/>
    <s v="'47700     "/>
    <s v="CASTELJALOUX"/>
  </r>
  <r>
    <x v="1"/>
    <x v="326"/>
    <n v="202606"/>
    <n v="51"/>
    <n v="1085442"/>
    <s v="'03814314  "/>
    <s v="'03814314  "/>
    <s v="ENV"/>
    <s v="'                "/>
    <n v="20260624"/>
    <s v="E20260624133056"/>
    <s v="J18"/>
    <n v="17.899999999999999"/>
    <s v="          "/>
    <n v="8.57"/>
    <s v="LARUCHE                         "/>
    <s v="VOIE COMMUNALE 4                "/>
    <s v="                                "/>
    <s v="FR"/>
    <s v="'21"/>
    <s v="'21320     "/>
    <s v="CREANCEY                        "/>
    <s v="DU CENTRE PHARMACIE             "/>
    <s v="85 ALLEE JACQUES BREL           "/>
    <s v="                                "/>
    <s v="FR"/>
    <s v="'34"/>
    <s v="'34470     "/>
    <s v="PEROLS"/>
  </r>
  <r>
    <x v="1"/>
    <x v="326"/>
    <n v="202606"/>
    <n v="51"/>
    <n v="1085442"/>
    <s v="'03814314  "/>
    <s v="'03814314  "/>
    <s v="COL"/>
    <s v="'3443814314756535"/>
    <n v="20260624"/>
    <s v="E20260624133056"/>
    <s v="J18"/>
    <n v="9.1"/>
    <s v="          "/>
    <n v="0"/>
    <s v="LARUCHE                         "/>
    <s v="VOIE COMMUNALE 4                "/>
    <s v="                                "/>
    <s v="FR"/>
    <s v="'21"/>
    <s v="'21320     "/>
    <s v="CREANCEY                        "/>
    <s v="DU CENTRE PHARMACIE             "/>
    <s v="85 ALLEE JACQUES BREL           "/>
    <s v="                                "/>
    <s v="FR"/>
    <s v="'34"/>
    <s v="'34470     "/>
    <s v="PEROLS"/>
  </r>
  <r>
    <x v="1"/>
    <x v="326"/>
    <n v="202606"/>
    <n v="51"/>
    <n v="1085442"/>
    <s v="'03814314  "/>
    <s v="'03814314  "/>
    <s v="CPC"/>
    <s v="'3443814314756535"/>
    <n v="20260624"/>
    <s v="E20260624133056"/>
    <s v="   "/>
    <n v="9.1"/>
    <s v="RS        "/>
    <n v="0"/>
    <s v="LARUCHE                         "/>
    <s v="VOIE COMMUNALE 4                "/>
    <s v="                                "/>
    <s v="FR"/>
    <s v="'21"/>
    <s v="'21320     "/>
    <s v="CREANCEY                        "/>
    <s v="DU CENTRE PHARMACIE             "/>
    <s v="85 ALLEE JACQUES BREL           "/>
    <s v="                                "/>
    <s v="FR"/>
    <s v="'34"/>
    <s v="'34470     "/>
    <s v="PEROLS"/>
  </r>
  <r>
    <x v="1"/>
    <x v="326"/>
    <n v="202606"/>
    <n v="51"/>
    <n v="1085442"/>
    <s v="'03814314  "/>
    <s v="'03814314  "/>
    <s v="COL"/>
    <s v="'3443814314756541"/>
    <n v="20260624"/>
    <s v="E20260624133056"/>
    <s v="J18"/>
    <n v="8.8000000000000007"/>
    <s v="          "/>
    <n v="0"/>
    <s v="LARUCHE                         "/>
    <s v="VOIE COMMUNALE 4                "/>
    <s v="                                "/>
    <s v="FR"/>
    <s v="'21"/>
    <s v="'21320     "/>
    <s v="CREANCEY                        "/>
    <s v="DU CENTRE PHARMACIE             "/>
    <s v="85 ALLEE JACQUES BREL           "/>
    <s v="                                "/>
    <s v="FR"/>
    <s v="'34"/>
    <s v="'34470     "/>
    <s v="PEROLS"/>
  </r>
  <r>
    <x v="1"/>
    <x v="326"/>
    <n v="202606"/>
    <n v="51"/>
    <n v="1085442"/>
    <s v="'03814314  "/>
    <s v="'03814314  "/>
    <s v="CPC"/>
    <s v="'3443814314756541"/>
    <n v="20260624"/>
    <s v="E20260624133056"/>
    <s v="   "/>
    <n v="8.8000000000000007"/>
    <s v="RS        "/>
    <n v="0"/>
    <s v="LARUCHE                         "/>
    <s v="VOIE COMMUNALE 4                "/>
    <s v="                                "/>
    <s v="FR"/>
    <s v="'21"/>
    <s v="'21320     "/>
    <s v="CREANCEY                        "/>
    <s v="DU CENTRE PHARMACIE             "/>
    <s v="85 ALLEE JACQUES BREL           "/>
    <s v="                                "/>
    <s v="FR"/>
    <s v="'34"/>
    <s v="'34470     "/>
    <s v="PEROLS"/>
  </r>
  <r>
    <x v="1"/>
    <x v="326"/>
    <n v="202606"/>
    <n v="51"/>
    <n v="1085442"/>
    <s v="'03814314  "/>
    <s v="'03814314  "/>
    <s v="CPC"/>
    <s v="'3443814314756541"/>
    <n v="20260624"/>
    <s v="E20260624133056"/>
    <s v="   "/>
    <n v="8.8000000000000007"/>
    <s v="TMC       "/>
    <n v="1"/>
    <s v="LARUCHE                         "/>
    <s v="VOIE COMMUNALE 4                "/>
    <s v="                                "/>
    <s v="FR"/>
    <s v="'21"/>
    <s v="'21320     "/>
    <s v="CREANCEY                        "/>
    <s v="DU CENTRE PHARMACIE             "/>
    <s v="85 ALLEE JACQUES BREL           "/>
    <s v="                                "/>
    <s v="FR"/>
    <s v="'34"/>
    <s v="'34470     "/>
    <s v="PEROLS"/>
  </r>
  <r>
    <x v="1"/>
    <x v="327"/>
    <n v="202606"/>
    <n v="51"/>
    <n v="1085442"/>
    <s v="'03814314  "/>
    <s v="'03814314  "/>
    <s v="ENV"/>
    <s v="'                "/>
    <n v="20260624"/>
    <s v="E20260624133058"/>
    <s v="J18"/>
    <n v="3.84"/>
    <s v="          "/>
    <n v="4.93"/>
    <s v="LARUCHE                         "/>
    <s v="VOIE COMMUNALE 4                "/>
    <s v="                                "/>
    <s v="FR"/>
    <s v="'21"/>
    <s v="'21320     "/>
    <s v="CREANCEY                        "/>
    <s v="EL SHALAKANI SARAH              "/>
    <s v="5 RUE TONY GARNIER              "/>
    <s v="                                "/>
    <s v="FR"/>
    <s v="'92"/>
    <s v="'92100     "/>
    <s v="BOULOGNE-BILLANCOURT"/>
  </r>
  <r>
    <x v="1"/>
    <x v="327"/>
    <n v="202606"/>
    <n v="51"/>
    <n v="1085442"/>
    <s v="'03814314  "/>
    <s v="'03814314  "/>
    <s v="COL"/>
    <s v="'9243814314755464"/>
    <n v="20260624"/>
    <s v="E20260624133058"/>
    <s v="J18"/>
    <n v="3.84"/>
    <s v="          "/>
    <n v="0"/>
    <s v="LARUCHE                         "/>
    <s v="VOIE COMMUNALE 4                "/>
    <s v="                                "/>
    <s v="FR"/>
    <s v="'21"/>
    <s v="'21320     "/>
    <s v="CREANCEY                        "/>
    <s v="EL SHALAKANI SARAH              "/>
    <s v="5 RUE TONY GARNIER              "/>
    <s v="                                "/>
    <s v="FR"/>
    <s v="'92"/>
    <s v="'92100     "/>
    <s v="BOULOGNE-BILLANCOURT"/>
  </r>
  <r>
    <x v="1"/>
    <x v="327"/>
    <n v="202606"/>
    <n v="51"/>
    <n v="1085442"/>
    <s v="'03814314  "/>
    <s v="'03814314  "/>
    <s v="CPC"/>
    <s v="'9243814314755464"/>
    <n v="20260624"/>
    <s v="E20260624133058"/>
    <s v="   "/>
    <n v="3.84"/>
    <s v="RS        "/>
    <n v="0"/>
    <s v="LARUCHE                         "/>
    <s v="VOIE COMMUNALE 4                "/>
    <s v="                                "/>
    <s v="FR"/>
    <s v="'21"/>
    <s v="'21320     "/>
    <s v="CREANCEY                        "/>
    <s v="EL SHALAKANI SARAH              "/>
    <s v="5 RUE TONY GARNIER              "/>
    <s v="                                "/>
    <s v="FR"/>
    <s v="'92"/>
    <s v="'92100     "/>
    <s v="BOULOGNE-BILLANCOURT"/>
  </r>
  <r>
    <x v="1"/>
    <x v="328"/>
    <n v="202606"/>
    <n v="51"/>
    <n v="1085442"/>
    <s v="'03814314  "/>
    <s v="'03814314  "/>
    <s v="ENV"/>
    <s v="'                "/>
    <n v="20260624"/>
    <s v="E20260624133059"/>
    <s v="J18"/>
    <n v="3.01"/>
    <s v="          "/>
    <n v="4.93"/>
    <s v="LARUCHE                         "/>
    <s v="VOIE COMMUNALE 4                "/>
    <s v="                                "/>
    <s v="FR"/>
    <s v="'21"/>
    <s v="'21320     "/>
    <s v="CREANCEY                        "/>
    <s v="EMMA BOILLEY                    "/>
    <s v="40 RUE DU GRAND GIGOGNAN        "/>
    <s v="                                "/>
    <s v="FR"/>
    <s v="'84"/>
    <s v="'84000     "/>
    <s v="AVIGNON"/>
  </r>
  <r>
    <x v="1"/>
    <x v="328"/>
    <n v="202606"/>
    <n v="51"/>
    <n v="1085442"/>
    <s v="'03814314  "/>
    <s v="'03814314  "/>
    <s v="COL"/>
    <s v="'8443814314756019"/>
    <n v="20260624"/>
    <s v="E20260624133059"/>
    <s v="J18"/>
    <n v="3.01"/>
    <s v="          "/>
    <n v="0"/>
    <s v="LARUCHE                         "/>
    <s v="VOIE COMMUNALE 4                "/>
    <s v="                                "/>
    <s v="FR"/>
    <s v="'21"/>
    <s v="'21320     "/>
    <s v="CREANCEY                        "/>
    <s v="EMMA BOILLEY                    "/>
    <s v="40 RUE DU GRAND GIGOGNAN        "/>
    <s v="                                "/>
    <s v="FR"/>
    <s v="'84"/>
    <s v="'84000     "/>
    <s v="AVIGNON"/>
  </r>
  <r>
    <x v="1"/>
    <x v="328"/>
    <n v="202606"/>
    <n v="51"/>
    <n v="1085442"/>
    <s v="'03814314  "/>
    <s v="'03814314  "/>
    <s v="CPC"/>
    <s v="'8443814314756019"/>
    <n v="20260624"/>
    <s v="E20260624133059"/>
    <s v="   "/>
    <n v="3.01"/>
    <s v="RS        "/>
    <n v="0"/>
    <s v="LARUCHE                         "/>
    <s v="VOIE COMMUNALE 4                "/>
    <s v="                                "/>
    <s v="FR"/>
    <s v="'21"/>
    <s v="'21320     "/>
    <s v="CREANCEY                        "/>
    <s v="EMMA BOILLEY                    "/>
    <s v="40 RUE DU GRAND GIGOGNAN        "/>
    <s v="                                "/>
    <s v="FR"/>
    <s v="'84"/>
    <s v="'84000     "/>
    <s v="AVIGNON"/>
  </r>
  <r>
    <x v="1"/>
    <x v="329"/>
    <n v="202606"/>
    <n v="51"/>
    <n v="1085442"/>
    <s v="'03814314  "/>
    <s v="'03814314  "/>
    <s v="ENV"/>
    <s v="'                "/>
    <n v="20260624"/>
    <s v="E20260624133060"/>
    <s v="J18"/>
    <n v="33.5"/>
    <s v="          "/>
    <n v="12.73"/>
    <s v="LARUCHE                         "/>
    <s v="VOIE COMMUNALE 4                "/>
    <s v="                                "/>
    <s v="FR"/>
    <s v="'21"/>
    <s v="'21320     "/>
    <s v="CREANCEY                        "/>
    <s v="FATTIER ALICIA                  "/>
    <s v="168 RUE DU DOCTEUR PACCARD      "/>
    <s v="                                "/>
    <s v="FR"/>
    <s v="'74"/>
    <s v="'74400     "/>
    <s v="CHAMONIX-MONT-BLANC"/>
  </r>
  <r>
    <x v="1"/>
    <x v="329"/>
    <n v="202606"/>
    <n v="51"/>
    <n v="1085442"/>
    <s v="'03814314  "/>
    <s v="'03814314  "/>
    <s v="COL"/>
    <s v="'7443814314756485"/>
    <n v="20260624"/>
    <s v="E20260624133060"/>
    <s v="J18"/>
    <n v="14.7"/>
    <s v="          "/>
    <n v="0"/>
    <s v="LARUCHE                         "/>
    <s v="VOIE COMMUNALE 4                "/>
    <s v="                                "/>
    <s v="FR"/>
    <s v="'21"/>
    <s v="'21320     "/>
    <s v="CREANCEY                        "/>
    <s v="FATTIER ALICIA                  "/>
    <s v="168 RUE DU DOCTEUR PACCARD      "/>
    <s v="                                "/>
    <s v="FR"/>
    <s v="'74"/>
    <s v="'74400     "/>
    <s v="CHAMONIX-MONT-BLANC"/>
  </r>
  <r>
    <x v="1"/>
    <x v="329"/>
    <n v="202606"/>
    <n v="51"/>
    <n v="1085442"/>
    <s v="'03814314  "/>
    <s v="'03814314  "/>
    <s v="CPC"/>
    <s v="'7443814314756485"/>
    <n v="20260624"/>
    <s v="E20260624133060"/>
    <s v="   "/>
    <n v="14.7"/>
    <s v="RS        "/>
    <n v="0"/>
    <s v="LARUCHE                         "/>
    <s v="VOIE COMMUNALE 4                "/>
    <s v="                                "/>
    <s v="FR"/>
    <s v="'21"/>
    <s v="'21320     "/>
    <s v="CREANCEY                        "/>
    <s v="FATTIER ALICIA                  "/>
    <s v="168 RUE DU DOCTEUR PACCARD      "/>
    <s v="                                "/>
    <s v="FR"/>
    <s v="'74"/>
    <s v="'74400     "/>
    <s v="CHAMONIX-MONT-BLANC"/>
  </r>
  <r>
    <x v="2"/>
    <x v="329"/>
    <n v="202606"/>
    <n v="51"/>
    <n v="1085442"/>
    <s v="'03814314  "/>
    <s v="'03814314  "/>
    <s v="CPC"/>
    <s v="'7443814314756485"/>
    <n v="20260624"/>
    <s v="E20260624133060"/>
    <s v="   "/>
    <n v="14.7"/>
    <s v="ZEL       "/>
    <n v="5"/>
    <s v="LARUCHE                         "/>
    <s v="VOIE COMMUNALE 4                "/>
    <s v="                                "/>
    <s v="FR"/>
    <s v="'21"/>
    <s v="'21320     "/>
    <s v="CREANCEY                        "/>
    <s v="FATTIER ALICIA                  "/>
    <s v="168 RUE DU DOCTEUR PACCARD      "/>
    <s v="                                "/>
    <s v="FR"/>
    <s v="'74"/>
    <s v="'74400     "/>
    <s v="CHAMONIX-MONT-BLANC"/>
  </r>
  <r>
    <x v="1"/>
    <x v="329"/>
    <n v="202606"/>
    <n v="51"/>
    <n v="1085442"/>
    <s v="'03814314  "/>
    <s v="'03814314  "/>
    <s v="COL"/>
    <s v="'7443814314756497"/>
    <n v="20260624"/>
    <s v="E20260624133060"/>
    <s v="J18"/>
    <n v="18.8"/>
    <s v="          "/>
    <n v="0"/>
    <s v="LARUCHE                         "/>
    <s v="VOIE COMMUNALE 4                "/>
    <s v="                                "/>
    <s v="FR"/>
    <s v="'21"/>
    <s v="'21320     "/>
    <s v="CREANCEY                        "/>
    <s v="FATTIER ALICIA                  "/>
    <s v="168 RUE DU DOCTEUR PACCARD      "/>
    <s v="                                "/>
    <s v="FR"/>
    <s v="'74"/>
    <s v="'74400     "/>
    <s v="CHAMONIX-MONT-BLANC"/>
  </r>
  <r>
    <x v="1"/>
    <x v="329"/>
    <n v="202606"/>
    <n v="51"/>
    <n v="1085442"/>
    <s v="'03814314  "/>
    <s v="'03814314  "/>
    <s v="CPC"/>
    <s v="'7443814314756497"/>
    <n v="20260624"/>
    <s v="E20260624133060"/>
    <s v="   "/>
    <n v="18.8"/>
    <s v="RS        "/>
    <n v="0"/>
    <s v="LARUCHE                         "/>
    <s v="VOIE COMMUNALE 4                "/>
    <s v="                                "/>
    <s v="FR"/>
    <s v="'21"/>
    <s v="'21320     "/>
    <s v="CREANCEY                        "/>
    <s v="FATTIER ALICIA                  "/>
    <s v="168 RUE DU DOCTEUR PACCARD      "/>
    <s v="                                "/>
    <s v="FR"/>
    <s v="'74"/>
    <s v="'74400     "/>
    <s v="CHAMONIX-MONT-BLANC"/>
  </r>
  <r>
    <x v="1"/>
    <x v="329"/>
    <n v="202606"/>
    <n v="51"/>
    <n v="1085442"/>
    <s v="'03814314  "/>
    <s v="'03814314  "/>
    <s v="CPC"/>
    <s v="'7443814314756497"/>
    <n v="20260624"/>
    <s v="E20260624133060"/>
    <s v="   "/>
    <n v="18.8"/>
    <s v="TMC       "/>
    <n v="1"/>
    <s v="LARUCHE                         "/>
    <s v="VOIE COMMUNALE 4                "/>
    <s v="                                "/>
    <s v="FR"/>
    <s v="'21"/>
    <s v="'21320     "/>
    <s v="CREANCEY                        "/>
    <s v="FATTIER ALICIA                  "/>
    <s v="168 RUE DU DOCTEUR PACCARD      "/>
    <s v="                                "/>
    <s v="FR"/>
    <s v="'74"/>
    <s v="'74400     "/>
    <s v="CHAMONIX-MONT-BLANC"/>
  </r>
  <r>
    <x v="2"/>
    <x v="329"/>
    <n v="202606"/>
    <n v="51"/>
    <n v="1085442"/>
    <s v="'03814314  "/>
    <s v="'03814314  "/>
    <s v="CPC"/>
    <s v="'7443814314756497"/>
    <n v="20260624"/>
    <s v="E20260624133060"/>
    <s v="   "/>
    <n v="18.8"/>
    <s v="ZEL       "/>
    <n v="5"/>
    <s v="LARUCHE                         "/>
    <s v="VOIE COMMUNALE 4                "/>
    <s v="                                "/>
    <s v="FR"/>
    <s v="'21"/>
    <s v="'21320     "/>
    <s v="CREANCEY                        "/>
    <s v="FATTIER ALICIA                  "/>
    <s v="168 RUE DU DOCTEUR PACCARD      "/>
    <s v="                                "/>
    <s v="FR"/>
    <s v="'74"/>
    <s v="'74400     "/>
    <s v="CHAMONIX-MONT-BLANC"/>
  </r>
  <r>
    <x v="1"/>
    <x v="330"/>
    <n v="202606"/>
    <n v="51"/>
    <n v="1085442"/>
    <s v="'03814314  "/>
    <s v="'03814314  "/>
    <s v="ENV"/>
    <s v="'                "/>
    <n v="20260624"/>
    <s v="E20260624133061"/>
    <s v="J18"/>
    <n v="13.14"/>
    <s v="          "/>
    <n v="7.53"/>
    <s v="LARUCHE                         "/>
    <s v="VOIE COMMUNALE 4                "/>
    <s v="                                "/>
    <s v="FR"/>
    <s v="'21"/>
    <s v="'21320     "/>
    <s v="CREANCEY                        "/>
    <s v="GAUTIER BENJAMIN                "/>
    <s v="7 CHEMIN DE CHARVERY            "/>
    <s v="                                "/>
    <s v="FR"/>
    <s v="'69"/>
    <s v="'69380     "/>
    <s v="LISSIEU"/>
  </r>
  <r>
    <x v="1"/>
    <x v="330"/>
    <n v="202606"/>
    <n v="51"/>
    <n v="1085442"/>
    <s v="'03814314  "/>
    <s v="'03814314  "/>
    <s v="COL"/>
    <s v="'6943814314756509"/>
    <n v="20260624"/>
    <s v="E20260624133061"/>
    <s v="J18"/>
    <n v="9.3000000000000007"/>
    <s v="          "/>
    <n v="0"/>
    <s v="LARUCHE                         "/>
    <s v="VOIE COMMUNALE 4                "/>
    <s v="                                "/>
    <s v="FR"/>
    <s v="'21"/>
    <s v="'21320     "/>
    <s v="CREANCEY                        "/>
    <s v="GAUTIER BENJAMIN                "/>
    <s v="7 CHEMIN DE CHARVERY            "/>
    <s v="                                "/>
    <s v="FR"/>
    <s v="'69"/>
    <s v="'69380     "/>
    <s v="LISSIEU"/>
  </r>
  <r>
    <x v="1"/>
    <x v="330"/>
    <n v="202606"/>
    <n v="51"/>
    <n v="1085442"/>
    <s v="'03814314  "/>
    <s v="'03814314  "/>
    <s v="CPC"/>
    <s v="'6943814314756509"/>
    <n v="20260624"/>
    <s v="E20260624133061"/>
    <s v="   "/>
    <n v="9.3000000000000007"/>
    <s v="RS        "/>
    <n v="0"/>
    <s v="LARUCHE                         "/>
    <s v="VOIE COMMUNALE 4                "/>
    <s v="                                "/>
    <s v="FR"/>
    <s v="'21"/>
    <s v="'21320     "/>
    <s v="CREANCEY                        "/>
    <s v="GAUTIER BENJAMIN                "/>
    <s v="7 CHEMIN DE CHARVERY            "/>
    <s v="                                "/>
    <s v="FR"/>
    <s v="'69"/>
    <s v="'69380     "/>
    <s v="LISSIEU"/>
  </r>
  <r>
    <x v="1"/>
    <x v="330"/>
    <n v="202606"/>
    <n v="51"/>
    <n v="1085442"/>
    <s v="'03814314  "/>
    <s v="'03814314  "/>
    <s v="COL"/>
    <s v="'6943814314756515"/>
    <n v="20260624"/>
    <s v="E20260624133061"/>
    <s v="J18"/>
    <n v="3.84"/>
    <s v="          "/>
    <n v="0"/>
    <s v="LARUCHE                         "/>
    <s v="VOIE COMMUNALE 4                "/>
    <s v="                                "/>
    <s v="FR"/>
    <s v="'21"/>
    <s v="'21320     "/>
    <s v="CREANCEY                        "/>
    <s v="GAUTIER BENJAMIN                "/>
    <s v="7 CHEMIN DE CHARVERY            "/>
    <s v="                                "/>
    <s v="FR"/>
    <s v="'69"/>
    <s v="'69380     "/>
    <s v="LISSIEU"/>
  </r>
  <r>
    <x v="1"/>
    <x v="330"/>
    <n v="202606"/>
    <n v="51"/>
    <n v="1085442"/>
    <s v="'03814314  "/>
    <s v="'03814314  "/>
    <s v="CPC"/>
    <s v="'6943814314756515"/>
    <n v="20260624"/>
    <s v="E20260624133061"/>
    <s v="   "/>
    <n v="3.84"/>
    <s v="RS        "/>
    <n v="0"/>
    <s v="LARUCHE                         "/>
    <s v="VOIE COMMUNALE 4                "/>
    <s v="                                "/>
    <s v="FR"/>
    <s v="'21"/>
    <s v="'21320     "/>
    <s v="CREANCEY                        "/>
    <s v="GAUTIER BENJAMIN                "/>
    <s v="7 CHEMIN DE CHARVERY            "/>
    <s v="                                "/>
    <s v="FR"/>
    <s v="'69"/>
    <s v="'69380     "/>
    <s v="LISSIEU"/>
  </r>
  <r>
    <x v="1"/>
    <x v="330"/>
    <n v="202606"/>
    <n v="51"/>
    <n v="1085442"/>
    <s v="'03814314  "/>
    <s v="'03814314  "/>
    <s v="CPC"/>
    <s v="'6943814314756515"/>
    <n v="20260624"/>
    <s v="E20260624133061"/>
    <s v="   "/>
    <n v="3.84"/>
    <s v="TMC       "/>
    <n v="1"/>
    <s v="LARUCHE                         "/>
    <s v="VOIE COMMUNALE 4                "/>
    <s v="                                "/>
    <s v="FR"/>
    <s v="'21"/>
    <s v="'21320     "/>
    <s v="CREANCEY                        "/>
    <s v="GAUTIER BENJAMIN                "/>
    <s v="7 CHEMIN DE CHARVERY            "/>
    <s v="                                "/>
    <s v="FR"/>
    <s v="'69"/>
    <s v="'69380     "/>
    <s v="LISSIEU"/>
  </r>
  <r>
    <x v="1"/>
    <x v="331"/>
    <n v="202606"/>
    <n v="51"/>
    <n v="1085442"/>
    <s v="'03814314  "/>
    <s v="'03814314  "/>
    <s v="ENV"/>
    <s v="'                "/>
    <n v="20260624"/>
    <s v="E20260624133062"/>
    <s v="J18"/>
    <n v="19.2"/>
    <s v="          "/>
    <n v="9.09"/>
    <s v="LARUCHE                         "/>
    <s v="VOIE COMMUNALE 4                "/>
    <s v="                                "/>
    <s v="FR"/>
    <s v="'21"/>
    <s v="'21320     "/>
    <s v="CREANCEY                        "/>
    <s v="JEAN BAPTISTE HENNEGUIER        "/>
    <s v="2 PLACE LOUIS XI                "/>
    <s v="                                "/>
    <s v="FR"/>
    <s v="'45"/>
    <s v="'45000     "/>
    <s v="ORLEANS"/>
  </r>
  <r>
    <x v="1"/>
    <x v="331"/>
    <n v="202606"/>
    <n v="51"/>
    <n v="1085442"/>
    <s v="'03814314  "/>
    <s v="'03814314  "/>
    <s v="COL"/>
    <s v="'4543814314755383"/>
    <n v="20260624"/>
    <s v="E20260624133062"/>
    <s v="J18"/>
    <n v="9.6"/>
    <s v="          "/>
    <n v="0"/>
    <s v="LARUCHE                         "/>
    <s v="VOIE COMMUNALE 4                "/>
    <s v="                                "/>
    <s v="FR"/>
    <s v="'21"/>
    <s v="'21320     "/>
    <s v="CREANCEY                        "/>
    <s v="JEAN BAPTISTE HENNEGUIER        "/>
    <s v="2 PLACE LOUIS XI                "/>
    <s v="                                "/>
    <s v="FR"/>
    <s v="'45"/>
    <s v="'45000     "/>
    <s v="ORLEANS"/>
  </r>
  <r>
    <x v="1"/>
    <x v="331"/>
    <n v="202606"/>
    <n v="51"/>
    <n v="1085442"/>
    <s v="'03814314  "/>
    <s v="'03814314  "/>
    <s v="CPC"/>
    <s v="'4543814314755383"/>
    <n v="20260624"/>
    <s v="E20260624133062"/>
    <s v="   "/>
    <n v="9.6"/>
    <s v="RS        "/>
    <n v="0"/>
    <s v="LARUCHE                         "/>
    <s v="VOIE COMMUNALE 4                "/>
    <s v="                                "/>
    <s v="FR"/>
    <s v="'21"/>
    <s v="'21320     "/>
    <s v="CREANCEY                        "/>
    <s v="JEAN BAPTISTE HENNEGUIER        "/>
    <s v="2 PLACE LOUIS XI                "/>
    <s v="                                "/>
    <s v="FR"/>
    <s v="'45"/>
    <s v="'45000     "/>
    <s v="ORLEANS"/>
  </r>
  <r>
    <x v="1"/>
    <x v="331"/>
    <n v="202606"/>
    <n v="51"/>
    <n v="1085442"/>
    <s v="'03814314  "/>
    <s v="'03814314  "/>
    <s v="COL"/>
    <s v="'4543814314755390"/>
    <n v="20260624"/>
    <s v="E20260624133062"/>
    <s v="J18"/>
    <n v="9.6"/>
    <s v="          "/>
    <n v="0"/>
    <s v="LARUCHE                         "/>
    <s v="VOIE COMMUNALE 4                "/>
    <s v="                                "/>
    <s v="FR"/>
    <s v="'21"/>
    <s v="'21320     "/>
    <s v="CREANCEY                        "/>
    <s v="JEAN BAPTISTE HENNEGUIER        "/>
    <s v="2 PLACE LOUIS XI                "/>
    <s v="                                "/>
    <s v="FR"/>
    <s v="'45"/>
    <s v="'45000     "/>
    <s v="ORLEANS"/>
  </r>
  <r>
    <x v="1"/>
    <x v="331"/>
    <n v="202606"/>
    <n v="51"/>
    <n v="1085442"/>
    <s v="'03814314  "/>
    <s v="'03814314  "/>
    <s v="CPC"/>
    <s v="'4543814314755390"/>
    <n v="20260624"/>
    <s v="E20260624133062"/>
    <s v="   "/>
    <n v="9.6"/>
    <s v="RS        "/>
    <n v="0"/>
    <s v="LARUCHE                         "/>
    <s v="VOIE COMMUNALE 4                "/>
    <s v="                                "/>
    <s v="FR"/>
    <s v="'21"/>
    <s v="'21320     "/>
    <s v="CREANCEY                        "/>
    <s v="JEAN BAPTISTE HENNEGUIER        "/>
    <s v="2 PLACE LOUIS XI                "/>
    <s v="                                "/>
    <s v="FR"/>
    <s v="'45"/>
    <s v="'45000     "/>
    <s v="ORLEANS"/>
  </r>
  <r>
    <x v="1"/>
    <x v="331"/>
    <n v="202606"/>
    <n v="51"/>
    <n v="1085442"/>
    <s v="'03814314  "/>
    <s v="'03814314  "/>
    <s v="CPC"/>
    <s v="'4543814314755390"/>
    <n v="20260624"/>
    <s v="E20260624133062"/>
    <s v="   "/>
    <n v="9.6"/>
    <s v="TMC       "/>
    <n v="1"/>
    <s v="LARUCHE                         "/>
    <s v="VOIE COMMUNALE 4                "/>
    <s v="                                "/>
    <s v="FR"/>
    <s v="'21"/>
    <s v="'21320     "/>
    <s v="CREANCEY                        "/>
    <s v="JEAN BAPTISTE HENNEGUIER        "/>
    <s v="2 PLACE LOUIS XI                "/>
    <s v="                                "/>
    <s v="FR"/>
    <s v="'45"/>
    <s v="'45000     "/>
    <s v="ORLEANS"/>
  </r>
  <r>
    <x v="1"/>
    <x v="332"/>
    <n v="202606"/>
    <n v="51"/>
    <n v="1085442"/>
    <s v="'03814314  "/>
    <s v="'03814314  "/>
    <s v="ENV"/>
    <s v="'                "/>
    <n v="20260624"/>
    <s v="E20260624133063"/>
    <s v="J18"/>
    <n v="9"/>
    <s v="          "/>
    <n v="6.23"/>
    <s v="LARUCHE                         "/>
    <s v="VOIE COMMUNALE 4                "/>
    <s v="                                "/>
    <s v="FR"/>
    <s v="'21"/>
    <s v="'21320     "/>
    <s v="CREANCEY                        "/>
    <s v="KAHMVONGSA OLIVIER              "/>
    <s v="5 RUE DU DUREMONT               "/>
    <s v="                                "/>
    <s v="FR"/>
    <s v="'59"/>
    <s v="'59960     "/>
    <s v="NEUVILLE-EN-FERRAIN"/>
  </r>
  <r>
    <x v="1"/>
    <x v="332"/>
    <n v="202606"/>
    <n v="51"/>
    <n v="1085442"/>
    <s v="'03814314  "/>
    <s v="'03814314  "/>
    <s v="COL"/>
    <s v="'5943814314756526"/>
    <n v="20260624"/>
    <s v="E20260624133063"/>
    <s v="J18"/>
    <n v="9"/>
    <s v="          "/>
    <n v="0"/>
    <s v="LARUCHE                         "/>
    <s v="VOIE COMMUNALE 4                "/>
    <s v="                                "/>
    <s v="FR"/>
    <s v="'21"/>
    <s v="'21320     "/>
    <s v="CREANCEY                        "/>
    <s v="KAHMVONGSA OLIVIER              "/>
    <s v="5 RUE DU DUREMONT               "/>
    <s v="                                "/>
    <s v="FR"/>
    <s v="'59"/>
    <s v="'59960     "/>
    <s v="NEUVILLE-EN-FERRAIN"/>
  </r>
  <r>
    <x v="1"/>
    <x v="332"/>
    <n v="202606"/>
    <n v="51"/>
    <n v="1085442"/>
    <s v="'03814314  "/>
    <s v="'03814314  "/>
    <s v="CPC"/>
    <s v="'5943814314756526"/>
    <n v="20260624"/>
    <s v="E20260624133063"/>
    <s v="   "/>
    <n v="9"/>
    <s v="RS        "/>
    <n v="0"/>
    <s v="LARUCHE                         "/>
    <s v="VOIE COMMUNALE 4                "/>
    <s v="                                "/>
    <s v="FR"/>
    <s v="'21"/>
    <s v="'21320     "/>
    <s v="CREANCEY                        "/>
    <s v="KAHMVONGSA OLIVIER              "/>
    <s v="5 RUE DU DUREMONT               "/>
    <s v="                                "/>
    <s v="FR"/>
    <s v="'59"/>
    <s v="'59960     "/>
    <s v="NEUVILLE-EN-FERRAIN"/>
  </r>
  <r>
    <x v="1"/>
    <x v="333"/>
    <n v="202606"/>
    <n v="51"/>
    <n v="1085442"/>
    <s v="'03814314  "/>
    <s v="'03814314  "/>
    <s v="ENV"/>
    <s v="'                "/>
    <n v="20260624"/>
    <s v="E20260624133064"/>
    <s v="J18"/>
    <n v="0.8"/>
    <s v="          "/>
    <n v="4.1500000000000004"/>
    <s v="LARUCHE                         "/>
    <s v="VOIE COMMUNALE 4                "/>
    <s v="                                "/>
    <s v="FR"/>
    <s v="'21"/>
    <s v="'21320     "/>
    <s v="CREANCEY                        "/>
    <s v="M MONOPRIX SEBASTOPOL           "/>
    <s v="95 BD SEBASTOPOL                "/>
    <s v="                                "/>
    <s v="FR"/>
    <s v="'75"/>
    <s v="'75002     "/>
    <s v="PARIS 2E  ARRONDISSEMENT"/>
  </r>
  <r>
    <x v="1"/>
    <x v="333"/>
    <n v="202606"/>
    <n v="51"/>
    <n v="1085442"/>
    <s v="'03814314  "/>
    <s v="'03814314  "/>
    <s v="COL"/>
    <s v="'7543814314756177"/>
    <n v="20260624"/>
    <s v="E20260624133064"/>
    <s v="J18"/>
    <n v="0.8"/>
    <s v="          "/>
    <n v="0"/>
    <s v="LARUCHE                         "/>
    <s v="VOIE COMMUNALE 4                "/>
    <s v="                                "/>
    <s v="FR"/>
    <s v="'21"/>
    <s v="'21320     "/>
    <s v="CREANCEY                        "/>
    <s v="M MONOPRIX SEBASTOPOL           "/>
    <s v="95 BD SEBASTOPOL                "/>
    <s v="                                "/>
    <s v="FR"/>
    <s v="'75"/>
    <s v="'75002     "/>
    <s v="PARIS 2E  ARRONDISSEMENT"/>
  </r>
  <r>
    <x v="1"/>
    <x v="333"/>
    <n v="202606"/>
    <n v="51"/>
    <n v="1085442"/>
    <s v="'03814314  "/>
    <s v="'03814314  "/>
    <s v="CPC"/>
    <s v="'7543814314756177"/>
    <n v="20260624"/>
    <s v="E20260624133064"/>
    <s v="   "/>
    <n v="0.8"/>
    <s v="RS        "/>
    <n v="0"/>
    <s v="LARUCHE                         "/>
    <s v="VOIE COMMUNALE 4                "/>
    <s v="                                "/>
    <s v="FR"/>
    <s v="'21"/>
    <s v="'21320     "/>
    <s v="CREANCEY                        "/>
    <s v="M MONOPRIX SEBASTOPOL           "/>
    <s v="95 BD SEBASTOPOL                "/>
    <s v="                                "/>
    <s v="FR"/>
    <s v="'75"/>
    <s v="'75002     "/>
    <s v="PARIS 2E  ARRONDISSEMENT"/>
  </r>
  <r>
    <x v="1"/>
    <x v="334"/>
    <n v="202606"/>
    <n v="51"/>
    <n v="1085442"/>
    <s v="'03814314  "/>
    <s v="'03814314  "/>
    <s v="ENV"/>
    <s v="'                "/>
    <n v="20260624"/>
    <s v="E20260624133065"/>
    <s v="J18"/>
    <n v="2.9"/>
    <s v="          "/>
    <n v="4.67"/>
    <s v="LARUCHE                         "/>
    <s v="VOIE COMMUNALE 4                "/>
    <s v="                                "/>
    <s v="FR"/>
    <s v="'21"/>
    <s v="'21320     "/>
    <s v="CREANCEY                        "/>
    <s v="MARSH ELVINE                    "/>
    <s v="12 RUE GAMBETTA                 "/>
    <s v="                                "/>
    <s v="FR"/>
    <s v="'57"/>
    <s v="'57000     "/>
    <s v="METZ"/>
  </r>
  <r>
    <x v="1"/>
    <x v="334"/>
    <n v="202606"/>
    <n v="51"/>
    <n v="1085442"/>
    <s v="'03814314  "/>
    <s v="'03814314  "/>
    <s v="COL"/>
    <s v="'5743814314755452"/>
    <n v="20260624"/>
    <s v="E20260624133065"/>
    <s v="J18"/>
    <n v="2.9"/>
    <s v="          "/>
    <n v="0"/>
    <s v="LARUCHE                         "/>
    <s v="VOIE COMMUNALE 4                "/>
    <s v="                                "/>
    <s v="FR"/>
    <s v="'21"/>
    <s v="'21320     "/>
    <s v="CREANCEY                        "/>
    <s v="MARSH ELVINE                    "/>
    <s v="12 RUE GAMBETTA                 "/>
    <s v="                                "/>
    <s v="FR"/>
    <s v="'57"/>
    <s v="'57000     "/>
    <s v="METZ"/>
  </r>
  <r>
    <x v="1"/>
    <x v="334"/>
    <n v="202606"/>
    <n v="51"/>
    <n v="1085442"/>
    <s v="'03814314  "/>
    <s v="'03814314  "/>
    <s v="CPC"/>
    <s v="'5743814314755452"/>
    <n v="20260624"/>
    <s v="E20260624133065"/>
    <s v="   "/>
    <n v="2.9"/>
    <s v="RS        "/>
    <n v="0"/>
    <s v="LARUCHE                         "/>
    <s v="VOIE COMMUNALE 4                "/>
    <s v="                                "/>
    <s v="FR"/>
    <s v="'21"/>
    <s v="'21320     "/>
    <s v="CREANCEY                        "/>
    <s v="MARSH ELVINE                    "/>
    <s v="12 RUE GAMBETTA                 "/>
    <s v="                                "/>
    <s v="FR"/>
    <s v="'57"/>
    <s v="'57000     "/>
    <s v="METZ"/>
  </r>
  <r>
    <x v="1"/>
    <x v="335"/>
    <n v="202606"/>
    <n v="51"/>
    <n v="1085442"/>
    <s v="'03814314  "/>
    <s v="'03814314  "/>
    <s v="ENV"/>
    <s v="'                "/>
    <n v="20260624"/>
    <s v="E20260624133066"/>
    <s v="J18"/>
    <n v="0.8"/>
    <s v="          "/>
    <n v="4.1500000000000004"/>
    <s v="LARUCHE                         "/>
    <s v="VOIE COMMUNALE 4                "/>
    <s v="                                "/>
    <s v="FR"/>
    <s v="'21"/>
    <s v="'21320     "/>
    <s v="CREANCEY                        "/>
    <s v="MONOPRIX  AIX MIRABEAU          "/>
    <s v="RUE COURTEISSADE                "/>
    <s v="                                "/>
    <s v="FR"/>
    <s v="'13"/>
    <s v="'13100     "/>
    <s v="AIX-EN-PROVENCE"/>
  </r>
  <r>
    <x v="1"/>
    <x v="335"/>
    <n v="202606"/>
    <n v="51"/>
    <n v="1085442"/>
    <s v="'03814314  "/>
    <s v="'03814314  "/>
    <s v="COL"/>
    <s v="'1343814314755785"/>
    <n v="20260624"/>
    <s v="E20260624133066"/>
    <s v="J18"/>
    <n v="0.8"/>
    <s v="          "/>
    <n v="0"/>
    <s v="LARUCHE                         "/>
    <s v="VOIE COMMUNALE 4                "/>
    <s v="                                "/>
    <s v="FR"/>
    <s v="'21"/>
    <s v="'21320     "/>
    <s v="CREANCEY                        "/>
    <s v="MONOPRIX  AIX MIRABEAU          "/>
    <s v="RUE COURTEISSADE                "/>
    <s v="                                "/>
    <s v="FR"/>
    <s v="'13"/>
    <s v="'13100     "/>
    <s v="AIX-EN-PROVENCE"/>
  </r>
  <r>
    <x v="1"/>
    <x v="335"/>
    <n v="202606"/>
    <n v="51"/>
    <n v="1085442"/>
    <s v="'03814314  "/>
    <s v="'03814314  "/>
    <s v="CPC"/>
    <s v="'1343814314755785"/>
    <n v="20260624"/>
    <s v="E20260624133066"/>
    <s v="   "/>
    <n v="0.8"/>
    <s v="RS        "/>
    <n v="0"/>
    <s v="LARUCHE                         "/>
    <s v="VOIE COMMUNALE 4                "/>
    <s v="                                "/>
    <s v="FR"/>
    <s v="'21"/>
    <s v="'21320     "/>
    <s v="CREANCEY                        "/>
    <s v="MONOPRIX  AIX MIRABEAU          "/>
    <s v="RUE COURTEISSADE                "/>
    <s v="                                "/>
    <s v="FR"/>
    <s v="'13"/>
    <s v="'13100     "/>
    <s v="AIX-EN-PROVENCE"/>
  </r>
  <r>
    <x v="1"/>
    <x v="336"/>
    <n v="202606"/>
    <n v="51"/>
    <n v="1085442"/>
    <s v="'03814314  "/>
    <s v="'03814314  "/>
    <s v="ENV"/>
    <s v="'                "/>
    <n v="20260624"/>
    <s v="E20260624133067"/>
    <s v="J18"/>
    <n v="2.84"/>
    <s v="          "/>
    <n v="4.67"/>
    <s v="LARUCHE                         "/>
    <s v="VOIE COMMUNALE 4                "/>
    <s v="                                "/>
    <s v="FR"/>
    <s v="'21"/>
    <s v="'21320     "/>
    <s v="CREANCEY                        "/>
    <s v="MONOPRIX  ARCUEIL               "/>
    <s v="CC LA VACHE NOIRE               "/>
    <s v="AIRE DE LIVRAISON NORD N 2      "/>
    <s v="FR"/>
    <s v="'94"/>
    <s v="'94110     "/>
    <s v="ARCUEIL"/>
  </r>
  <r>
    <x v="1"/>
    <x v="336"/>
    <n v="202606"/>
    <n v="51"/>
    <n v="1085442"/>
    <s v="'03814314  "/>
    <s v="'03814314  "/>
    <s v="COL"/>
    <s v="'9443814314755728"/>
    <n v="20260624"/>
    <s v="E20260624133067"/>
    <s v="J18"/>
    <n v="2.84"/>
    <s v="          "/>
    <n v="0"/>
    <s v="LARUCHE                         "/>
    <s v="VOIE COMMUNALE 4                "/>
    <s v="                                "/>
    <s v="FR"/>
    <s v="'21"/>
    <s v="'21320     "/>
    <s v="CREANCEY                        "/>
    <s v="MONOPRIX  ARCUEIL               "/>
    <s v="CC LA VACHE NOIRE               "/>
    <s v="AIRE DE LIVRAISON NORD N 2      "/>
    <s v="FR"/>
    <s v="'94"/>
    <s v="'94110     "/>
    <s v="ARCUEIL"/>
  </r>
  <r>
    <x v="1"/>
    <x v="336"/>
    <n v="202606"/>
    <n v="51"/>
    <n v="1085442"/>
    <s v="'03814314  "/>
    <s v="'03814314  "/>
    <s v="CPC"/>
    <s v="'9443814314755728"/>
    <n v="20260624"/>
    <s v="E20260624133067"/>
    <s v="   "/>
    <n v="2.84"/>
    <s v="RS        "/>
    <n v="0"/>
    <s v="LARUCHE                         "/>
    <s v="VOIE COMMUNALE 4                "/>
    <s v="                                "/>
    <s v="FR"/>
    <s v="'21"/>
    <s v="'21320     "/>
    <s v="CREANCEY                        "/>
    <s v="MONOPRIX  ARCUEIL               "/>
    <s v="CC LA VACHE NOIRE               "/>
    <s v="AIRE DE LIVRAISON NORD N 2      "/>
    <s v="FR"/>
    <s v="'94"/>
    <s v="'94110     "/>
    <s v="ARCUEIL"/>
  </r>
  <r>
    <x v="1"/>
    <x v="337"/>
    <n v="202606"/>
    <n v="51"/>
    <n v="1085442"/>
    <s v="'03814314  "/>
    <s v="'03814314  "/>
    <s v="ENV"/>
    <s v="'                "/>
    <n v="20260624"/>
    <s v="E20260624133068"/>
    <s v="J18"/>
    <n v="0.8"/>
    <s v="          "/>
    <n v="4.1500000000000004"/>
    <s v="LARUCHE                         "/>
    <s v="VOIE COMMUNALE 4                "/>
    <s v="                                "/>
    <s v="FR"/>
    <s v="'21"/>
    <s v="'21320     "/>
    <s v="CREANCEY                        "/>
    <s v="MONOPRIX  ASNIERES              "/>
    <s v="1 RUE P. DURAND                 "/>
    <s v="                                "/>
    <s v="FR"/>
    <s v="'92"/>
    <s v="'92600     "/>
    <s v="ASNIERES-SUR-SEINE"/>
  </r>
  <r>
    <x v="1"/>
    <x v="337"/>
    <n v="202606"/>
    <n v="51"/>
    <n v="1085442"/>
    <s v="'03814314  "/>
    <s v="'03814314  "/>
    <s v="COL"/>
    <s v="'9243814314755579"/>
    <n v="20260624"/>
    <s v="E20260624133068"/>
    <s v="J18"/>
    <n v="0.8"/>
    <s v="          "/>
    <n v="0"/>
    <s v="LARUCHE                         "/>
    <s v="VOIE COMMUNALE 4                "/>
    <s v="                                "/>
    <s v="FR"/>
    <s v="'21"/>
    <s v="'21320     "/>
    <s v="CREANCEY                        "/>
    <s v="MONOPRIX  ASNIERES              "/>
    <s v="1 RUE P. DURAND                 "/>
    <s v="                                "/>
    <s v="FR"/>
    <s v="'92"/>
    <s v="'92600     "/>
    <s v="ASNIERES-SUR-SEINE"/>
  </r>
  <r>
    <x v="1"/>
    <x v="337"/>
    <n v="202606"/>
    <n v="51"/>
    <n v="1085442"/>
    <s v="'03814314  "/>
    <s v="'03814314  "/>
    <s v="CPC"/>
    <s v="'9243814314755579"/>
    <n v="20260624"/>
    <s v="E20260624133068"/>
    <s v="   "/>
    <n v="0.8"/>
    <s v="RS        "/>
    <n v="0"/>
    <s v="LARUCHE                         "/>
    <s v="VOIE COMMUNALE 4                "/>
    <s v="                                "/>
    <s v="FR"/>
    <s v="'21"/>
    <s v="'21320     "/>
    <s v="CREANCEY                        "/>
    <s v="MONOPRIX  ASNIERES              "/>
    <s v="1 RUE P. DURAND                 "/>
    <s v="                                "/>
    <s v="FR"/>
    <s v="'92"/>
    <s v="'92600     "/>
    <s v="ASNIERES-SUR-SEINE"/>
  </r>
  <r>
    <x v="1"/>
    <x v="338"/>
    <n v="202606"/>
    <n v="51"/>
    <n v="1085442"/>
    <s v="'03814314  "/>
    <s v="'03814314  "/>
    <s v="ENV"/>
    <s v="'                "/>
    <n v="20260624"/>
    <s v="E20260624133069"/>
    <s v="J18"/>
    <n v="0.8"/>
    <s v="          "/>
    <n v="4.1500000000000004"/>
    <s v="LARUCHE                         "/>
    <s v="VOIE COMMUNALE 4                "/>
    <s v="                                "/>
    <s v="FR"/>
    <s v="'21"/>
    <s v="'21320     "/>
    <s v="CREANCEY                        "/>
    <s v="MONOPRIX  BEAUGRENELLE          "/>
    <s v="19 RUE LINOIS                   "/>
    <s v="MONOPRIX                        "/>
    <s v="FR"/>
    <s v="'75"/>
    <s v="'75015     "/>
    <s v="PARIS 15E  ARRONDISSEMENT"/>
  </r>
  <r>
    <x v="1"/>
    <x v="338"/>
    <n v="202606"/>
    <n v="51"/>
    <n v="1085442"/>
    <s v="'03814314  "/>
    <s v="'03814314  "/>
    <s v="COL"/>
    <s v="'7543814314755610"/>
    <n v="20260624"/>
    <s v="E20260624133069"/>
    <s v="J18"/>
    <n v="0.8"/>
    <s v="          "/>
    <n v="0"/>
    <s v="LARUCHE                         "/>
    <s v="VOIE COMMUNALE 4                "/>
    <s v="                                "/>
    <s v="FR"/>
    <s v="'21"/>
    <s v="'21320     "/>
    <s v="CREANCEY                        "/>
    <s v="MONOPRIX  BEAUGRENELLE          "/>
    <s v="19 RUE LINOIS                   "/>
    <s v="MONOPRIX                        "/>
    <s v="FR"/>
    <s v="'75"/>
    <s v="'75015     "/>
    <s v="PARIS 15E  ARRONDISSEMENT"/>
  </r>
  <r>
    <x v="1"/>
    <x v="338"/>
    <n v="202606"/>
    <n v="51"/>
    <n v="1085442"/>
    <s v="'03814314  "/>
    <s v="'03814314  "/>
    <s v="CPC"/>
    <s v="'7543814314755610"/>
    <n v="20260624"/>
    <s v="E20260624133069"/>
    <s v="   "/>
    <n v="0.8"/>
    <s v="RS        "/>
    <n v="0"/>
    <s v="LARUCHE                         "/>
    <s v="VOIE COMMUNALE 4                "/>
    <s v="                                "/>
    <s v="FR"/>
    <s v="'21"/>
    <s v="'21320     "/>
    <s v="CREANCEY                        "/>
    <s v="MONOPRIX  BEAUGRENELLE          "/>
    <s v="19 RUE LINOIS                   "/>
    <s v="MONOPRIX                        "/>
    <s v="FR"/>
    <s v="'75"/>
    <s v="'75015     "/>
    <s v="PARIS 15E  ARRONDISSEMENT"/>
  </r>
  <r>
    <x v="1"/>
    <x v="339"/>
    <n v="202606"/>
    <n v="51"/>
    <n v="1085442"/>
    <s v="'03814314  "/>
    <s v="'03814314  "/>
    <s v="ENV"/>
    <s v="'                "/>
    <n v="20260624"/>
    <s v="E20260624133070"/>
    <s v="J18"/>
    <n v="0.8"/>
    <s v="          "/>
    <n v="4.1500000000000004"/>
    <s v="LARUCHE                         "/>
    <s v="VOIE COMMUNALE 4                "/>
    <s v="                                "/>
    <s v="FR"/>
    <s v="'21"/>
    <s v="'21320     "/>
    <s v="CREANCEY                        "/>
    <s v="MONOPRIX  BIEVRE                "/>
    <s v="42 RUE DAVIEL                   "/>
    <s v="                                "/>
    <s v="FR"/>
    <s v="'75"/>
    <s v="'75013     "/>
    <s v="PARIS 13E  ARRONDISSEMENT"/>
  </r>
  <r>
    <x v="1"/>
    <x v="339"/>
    <n v="202606"/>
    <n v="51"/>
    <n v="1085442"/>
    <s v="'03814314  "/>
    <s v="'03814314  "/>
    <s v="COL"/>
    <s v="'7543814314755845"/>
    <n v="20260624"/>
    <s v="E20260624133070"/>
    <s v="J18"/>
    <n v="0.8"/>
    <s v="          "/>
    <n v="0"/>
    <s v="LARUCHE                         "/>
    <s v="VOIE COMMUNALE 4                "/>
    <s v="                                "/>
    <s v="FR"/>
    <s v="'21"/>
    <s v="'21320     "/>
    <s v="CREANCEY                        "/>
    <s v="MONOPRIX  BIEVRE                "/>
    <s v="42 RUE DAVIEL                   "/>
    <s v="                                "/>
    <s v="FR"/>
    <s v="'75"/>
    <s v="'75013     "/>
    <s v="PARIS 13E  ARRONDISSEMENT"/>
  </r>
  <r>
    <x v="1"/>
    <x v="339"/>
    <n v="202606"/>
    <n v="51"/>
    <n v="1085442"/>
    <s v="'03814314  "/>
    <s v="'03814314  "/>
    <s v="CPC"/>
    <s v="'7543814314755845"/>
    <n v="20260624"/>
    <s v="E20260624133070"/>
    <s v="   "/>
    <n v="0.8"/>
    <s v="RS        "/>
    <n v="0"/>
    <s v="LARUCHE                         "/>
    <s v="VOIE COMMUNALE 4                "/>
    <s v="                                "/>
    <s v="FR"/>
    <s v="'21"/>
    <s v="'21320     "/>
    <s v="CREANCEY                        "/>
    <s v="MONOPRIX  BIEVRE                "/>
    <s v="42 RUE DAVIEL                   "/>
    <s v="                                "/>
    <s v="FR"/>
    <s v="'75"/>
    <s v="'75013     "/>
    <s v="PARIS 13E  ARRONDISSEMENT"/>
  </r>
  <r>
    <x v="1"/>
    <x v="340"/>
    <n v="202606"/>
    <n v="51"/>
    <n v="1085442"/>
    <s v="'03814314  "/>
    <s v="'03814314  "/>
    <s v="ENV"/>
    <s v="'                "/>
    <n v="20260624"/>
    <s v="E20260624133071"/>
    <s v="J18"/>
    <n v="0.8"/>
    <s v="          "/>
    <n v="4.1500000000000004"/>
    <s v="LARUCHE                         "/>
    <s v="VOIE COMMUNALE 4                "/>
    <s v="                                "/>
    <s v="FR"/>
    <s v="'21"/>
    <s v="'21320     "/>
    <s v="CREANCEY                        "/>
    <s v="MONOPRIX  BOURGUIGNON           "/>
    <s v="15BIS RUE DU CHALET             "/>
    <s v="                                "/>
    <s v="FR"/>
    <s v="'92"/>
    <s v="'92600     "/>
    <s v="ASNIERES-SUR-SEINE"/>
  </r>
  <r>
    <x v="1"/>
    <x v="340"/>
    <n v="202606"/>
    <n v="51"/>
    <n v="1085442"/>
    <s v="'03814314  "/>
    <s v="'03814314  "/>
    <s v="COL"/>
    <s v="'9243814314755988"/>
    <n v="20260624"/>
    <s v="E20260624133071"/>
    <s v="J18"/>
    <n v="0.8"/>
    <s v="          "/>
    <n v="0"/>
    <s v="LARUCHE                         "/>
    <s v="VOIE COMMUNALE 4                "/>
    <s v="                                "/>
    <s v="FR"/>
    <s v="'21"/>
    <s v="'21320     "/>
    <s v="CREANCEY                        "/>
    <s v="MONOPRIX  BOURGUIGNON           "/>
    <s v="15BIS RUE DU CHALET             "/>
    <s v="                                "/>
    <s v="FR"/>
    <s v="'92"/>
    <s v="'92600     "/>
    <s v="ASNIERES-SUR-SEINE"/>
  </r>
  <r>
    <x v="1"/>
    <x v="340"/>
    <n v="202606"/>
    <n v="51"/>
    <n v="1085442"/>
    <s v="'03814314  "/>
    <s v="'03814314  "/>
    <s v="CPC"/>
    <s v="'9243814314755988"/>
    <n v="20260624"/>
    <s v="E20260624133071"/>
    <s v="   "/>
    <n v="0.8"/>
    <s v="RS        "/>
    <n v="0"/>
    <s v="LARUCHE                         "/>
    <s v="VOIE COMMUNALE 4                "/>
    <s v="                                "/>
    <s v="FR"/>
    <s v="'21"/>
    <s v="'21320     "/>
    <s v="CREANCEY                        "/>
    <s v="MONOPRIX  BOURGUIGNON           "/>
    <s v="15BIS RUE DU CHALET             "/>
    <s v="                                "/>
    <s v="FR"/>
    <s v="'92"/>
    <s v="'92600     "/>
    <s v="ASNIERES-SUR-SEINE"/>
  </r>
  <r>
    <x v="1"/>
    <x v="341"/>
    <n v="202606"/>
    <n v="51"/>
    <n v="1085442"/>
    <s v="'03814314  "/>
    <s v="'03814314  "/>
    <s v="ENV"/>
    <s v="'                "/>
    <n v="20260624"/>
    <s v="E20260624133072"/>
    <s v="J18"/>
    <n v="0.9"/>
    <s v="          "/>
    <n v="4.1500000000000004"/>
    <s v="LARUCHE                         "/>
    <s v="VOIE COMMUNALE 4                "/>
    <s v="                                "/>
    <s v="FR"/>
    <s v="'21"/>
    <s v="'21320     "/>
    <s v="CREANCEY                        "/>
    <s v="MONOPRIX  BRUYERES              "/>
    <s v="40 RUE FRANKLIN                 "/>
    <s v="                                "/>
    <s v="FR"/>
    <s v="'92"/>
    <s v="'92400     "/>
    <s v="COURBEVOIE"/>
  </r>
  <r>
    <x v="1"/>
    <x v="341"/>
    <n v="202606"/>
    <n v="51"/>
    <n v="1085442"/>
    <s v="'03814314  "/>
    <s v="'03814314  "/>
    <s v="COL"/>
    <s v="'9243814314755867"/>
    <n v="20260624"/>
    <s v="E20260624133072"/>
    <s v="J18"/>
    <n v="0.9"/>
    <s v="          "/>
    <n v="0"/>
    <s v="LARUCHE                         "/>
    <s v="VOIE COMMUNALE 4                "/>
    <s v="                                "/>
    <s v="FR"/>
    <s v="'21"/>
    <s v="'21320     "/>
    <s v="CREANCEY                        "/>
    <s v="MONOPRIX  BRUYERES              "/>
    <s v="40 RUE FRANKLIN                 "/>
    <s v="                                "/>
    <s v="FR"/>
    <s v="'92"/>
    <s v="'92400     "/>
    <s v="COURBEVOIE"/>
  </r>
  <r>
    <x v="1"/>
    <x v="341"/>
    <n v="202606"/>
    <n v="51"/>
    <n v="1085442"/>
    <s v="'03814314  "/>
    <s v="'03814314  "/>
    <s v="CPC"/>
    <s v="'9243814314755867"/>
    <n v="20260624"/>
    <s v="E20260624133072"/>
    <s v="   "/>
    <n v="0.9"/>
    <s v="RS        "/>
    <n v="0"/>
    <s v="LARUCHE                         "/>
    <s v="VOIE COMMUNALE 4                "/>
    <s v="                                "/>
    <s v="FR"/>
    <s v="'21"/>
    <s v="'21320     "/>
    <s v="CREANCEY                        "/>
    <s v="MONOPRIX  BRUYERES              "/>
    <s v="40 RUE FRANKLIN                 "/>
    <s v="                                "/>
    <s v="FR"/>
    <s v="'92"/>
    <s v="'92400     "/>
    <s v="COURBEVOIE"/>
  </r>
  <r>
    <x v="1"/>
    <x v="342"/>
    <n v="202606"/>
    <n v="51"/>
    <n v="1085442"/>
    <s v="'03814314  "/>
    <s v="'03814314  "/>
    <s v="ENV"/>
    <s v="'                "/>
    <n v="20260624"/>
    <s v="E20260624133073"/>
    <s v="J18"/>
    <n v="3.01"/>
    <s v="          "/>
    <n v="4.93"/>
    <s v="LARUCHE                         "/>
    <s v="VOIE COMMUNALE 4                "/>
    <s v="                                "/>
    <s v="FR"/>
    <s v="'21"/>
    <s v="'21320     "/>
    <s v="CREANCEY                        "/>
    <s v="MONOPRIX  CAEN                  "/>
    <s v="4 RUE DU GAL GIRAUD             "/>
    <s v="                                "/>
    <s v="FR"/>
    <s v="'14"/>
    <s v="'14011     "/>
    <s v="CAEN"/>
  </r>
  <r>
    <x v="1"/>
    <x v="342"/>
    <n v="202606"/>
    <n v="51"/>
    <n v="1085442"/>
    <s v="'03814314  "/>
    <s v="'03814314  "/>
    <s v="COL"/>
    <s v="'1443814314755914"/>
    <n v="20260624"/>
    <s v="E20260624133073"/>
    <s v="J18"/>
    <n v="3.01"/>
    <s v="          "/>
    <n v="0"/>
    <s v="LARUCHE                         "/>
    <s v="VOIE COMMUNALE 4                "/>
    <s v="                                "/>
    <s v="FR"/>
    <s v="'21"/>
    <s v="'21320     "/>
    <s v="CREANCEY                        "/>
    <s v="MONOPRIX  CAEN                  "/>
    <s v="4 RUE DU GAL GIRAUD             "/>
    <s v="                                "/>
    <s v="FR"/>
    <s v="'14"/>
    <s v="'14011     "/>
    <s v="CAEN"/>
  </r>
  <r>
    <x v="1"/>
    <x v="342"/>
    <n v="202606"/>
    <n v="51"/>
    <n v="1085442"/>
    <s v="'03814314  "/>
    <s v="'03814314  "/>
    <s v="CPC"/>
    <s v="'1443814314755914"/>
    <n v="20260624"/>
    <s v="E20260624133073"/>
    <s v="   "/>
    <n v="3.01"/>
    <s v="RS        "/>
    <n v="0"/>
    <s v="LARUCHE                         "/>
    <s v="VOIE COMMUNALE 4                "/>
    <s v="                                "/>
    <s v="FR"/>
    <s v="'21"/>
    <s v="'21320     "/>
    <s v="CREANCEY                        "/>
    <s v="MONOPRIX  CAEN                  "/>
    <s v="4 RUE DU GAL GIRAUD             "/>
    <s v="                                "/>
    <s v="FR"/>
    <s v="'14"/>
    <s v="'14011     "/>
    <s v="CAEN"/>
  </r>
  <r>
    <x v="1"/>
    <x v="343"/>
    <n v="202606"/>
    <n v="51"/>
    <n v="1085442"/>
    <s v="'03814314  "/>
    <s v="'03814314  "/>
    <s v="ENV"/>
    <s v="'                "/>
    <n v="20260624"/>
    <s v="E20260624133074"/>
    <s v="J18"/>
    <n v="0.8"/>
    <s v="          "/>
    <n v="4.1500000000000004"/>
    <s v="LARUCHE                         "/>
    <s v="VOIE COMMUNALE 4                "/>
    <s v="                                "/>
    <s v="FR"/>
    <s v="'21"/>
    <s v="'21320     "/>
    <s v="CREANCEY                        "/>
    <s v="MONOPRIX  CANEBIERE             "/>
    <s v="6 RUE PAVILLON                  "/>
    <s v="                                "/>
    <s v="FR"/>
    <s v="'13"/>
    <s v="'13001     "/>
    <s v="MARSEILLE 1ER ARRONDISSEMEN"/>
  </r>
  <r>
    <x v="1"/>
    <x v="343"/>
    <n v="202606"/>
    <n v="51"/>
    <n v="1085442"/>
    <s v="'03814314  "/>
    <s v="'03814314  "/>
    <s v="COL"/>
    <s v="'1343814314755952"/>
    <n v="20260624"/>
    <s v="E20260624133074"/>
    <s v="J18"/>
    <n v="0.8"/>
    <s v="          "/>
    <n v="0"/>
    <s v="LARUCHE                         "/>
    <s v="VOIE COMMUNALE 4                "/>
    <s v="                                "/>
    <s v="FR"/>
    <s v="'21"/>
    <s v="'21320     "/>
    <s v="CREANCEY                        "/>
    <s v="MONOPRIX  CANEBIERE             "/>
    <s v="6 RUE PAVILLON                  "/>
    <s v="                                "/>
    <s v="FR"/>
    <s v="'13"/>
    <s v="'13001     "/>
    <s v="MARSEILLE 1ER ARRONDISSEMEN"/>
  </r>
  <r>
    <x v="1"/>
    <x v="343"/>
    <n v="202606"/>
    <n v="51"/>
    <n v="1085442"/>
    <s v="'03814314  "/>
    <s v="'03814314  "/>
    <s v="CPC"/>
    <s v="'1343814314755952"/>
    <n v="20260624"/>
    <s v="E20260624133074"/>
    <s v="   "/>
    <n v="0.8"/>
    <s v="RS        "/>
    <n v="0"/>
    <s v="LARUCHE                         "/>
    <s v="VOIE COMMUNALE 4                "/>
    <s v="                                "/>
    <s v="FR"/>
    <s v="'21"/>
    <s v="'21320     "/>
    <s v="CREANCEY                        "/>
    <s v="MONOPRIX  CANEBIERE             "/>
    <s v="6 RUE PAVILLON                  "/>
    <s v="                                "/>
    <s v="FR"/>
    <s v="'13"/>
    <s v="'13001     "/>
    <s v="MARSEILLE 1ER ARRONDISSEMEN"/>
  </r>
  <r>
    <x v="1"/>
    <x v="344"/>
    <n v="202606"/>
    <n v="51"/>
    <n v="1085442"/>
    <s v="'03814314  "/>
    <s v="'03814314  "/>
    <s v="ENV"/>
    <s v="'                "/>
    <n v="20260624"/>
    <s v="E20260624133075"/>
    <s v="J18"/>
    <n v="0.8"/>
    <s v="          "/>
    <n v="4.1500000000000004"/>
    <s v="LARUCHE                         "/>
    <s v="VOIE COMMUNALE 4                "/>
    <s v="                                "/>
    <s v="FR"/>
    <s v="'21"/>
    <s v="'21320     "/>
    <s v="CREANCEY                        "/>
    <s v="MONOPRIX  CANNES                "/>
    <s v="9 RUE BATTURA                   "/>
    <s v="                                "/>
    <s v="FR"/>
    <s v="'06"/>
    <s v="'06400     "/>
    <s v="CANNES"/>
  </r>
  <r>
    <x v="1"/>
    <x v="344"/>
    <n v="202606"/>
    <n v="51"/>
    <n v="1085442"/>
    <s v="'03814314  "/>
    <s v="'03814314  "/>
    <s v="COL"/>
    <s v="'0643814314755936"/>
    <n v="20260624"/>
    <s v="E20260624133075"/>
    <s v="J18"/>
    <n v="0.8"/>
    <s v="          "/>
    <n v="0"/>
    <s v="LARUCHE                         "/>
    <s v="VOIE COMMUNALE 4                "/>
    <s v="                                "/>
    <s v="FR"/>
    <s v="'21"/>
    <s v="'21320     "/>
    <s v="CREANCEY                        "/>
    <s v="MONOPRIX  CANNES                "/>
    <s v="9 RUE BATTURA                   "/>
    <s v="                                "/>
    <s v="FR"/>
    <s v="'06"/>
    <s v="'06400     "/>
    <s v="CANNES"/>
  </r>
  <r>
    <x v="1"/>
    <x v="344"/>
    <n v="202606"/>
    <n v="51"/>
    <n v="1085442"/>
    <s v="'03814314  "/>
    <s v="'03814314  "/>
    <s v="CPC"/>
    <s v="'0643814314755936"/>
    <n v="20260624"/>
    <s v="E20260624133075"/>
    <s v="   "/>
    <n v="0.8"/>
    <s v="RS        "/>
    <n v="0"/>
    <s v="LARUCHE                         "/>
    <s v="VOIE COMMUNALE 4                "/>
    <s v="                                "/>
    <s v="FR"/>
    <s v="'21"/>
    <s v="'21320     "/>
    <s v="CREANCEY                        "/>
    <s v="MONOPRIX  CANNES                "/>
    <s v="9 RUE BATTURA                   "/>
    <s v="                                "/>
    <s v="FR"/>
    <s v="'06"/>
    <s v="'06400     "/>
    <s v="CANNES"/>
  </r>
  <r>
    <x v="1"/>
    <x v="345"/>
    <n v="202606"/>
    <n v="51"/>
    <n v="1085442"/>
    <s v="'03814314  "/>
    <s v="'03814314  "/>
    <s v="ENV"/>
    <s v="'                "/>
    <n v="20260624"/>
    <s v="E20260624133076"/>
    <s v="J18"/>
    <n v="0.8"/>
    <s v="          "/>
    <n v="4.1500000000000004"/>
    <s v="LARUCHE                         "/>
    <s v="VOIE COMMUNALE 4                "/>
    <s v="                                "/>
    <s v="FR"/>
    <s v="'21"/>
    <s v="'21320     "/>
    <s v="CREANCEY                        "/>
    <s v="MONOPRIX  CHALON SUR SAONE      "/>
    <s v="4 RUE CARNOT                    "/>
    <s v="                                "/>
    <s v="FR"/>
    <s v="'71"/>
    <s v="'71100     "/>
    <s v="CHALON-SUR-SAONE"/>
  </r>
  <r>
    <x v="1"/>
    <x v="345"/>
    <n v="202606"/>
    <n v="51"/>
    <n v="1085442"/>
    <s v="'03814314  "/>
    <s v="'03814314  "/>
    <s v="COL"/>
    <s v="'7143814314755805"/>
    <n v="20260624"/>
    <s v="E20260624133076"/>
    <s v="J18"/>
    <n v="0.8"/>
    <s v="          "/>
    <n v="0"/>
    <s v="LARUCHE                         "/>
    <s v="VOIE COMMUNALE 4                "/>
    <s v="                                "/>
    <s v="FR"/>
    <s v="'21"/>
    <s v="'21320     "/>
    <s v="CREANCEY                        "/>
    <s v="MONOPRIX  CHALON SUR SAONE      "/>
    <s v="4 RUE CARNOT                    "/>
    <s v="                                "/>
    <s v="FR"/>
    <s v="'71"/>
    <s v="'71100     "/>
    <s v="CHALON-SUR-SAONE"/>
  </r>
  <r>
    <x v="1"/>
    <x v="345"/>
    <n v="202606"/>
    <n v="51"/>
    <n v="1085442"/>
    <s v="'03814314  "/>
    <s v="'03814314  "/>
    <s v="CPC"/>
    <s v="'7143814314755805"/>
    <n v="20260624"/>
    <s v="E20260624133076"/>
    <s v="   "/>
    <n v="0.8"/>
    <s v="RS        "/>
    <n v="0"/>
    <s v="LARUCHE                         "/>
    <s v="VOIE COMMUNALE 4                "/>
    <s v="                                "/>
    <s v="FR"/>
    <s v="'21"/>
    <s v="'21320     "/>
    <s v="CREANCEY                        "/>
    <s v="MONOPRIX  CHALON SUR SAONE      "/>
    <s v="4 RUE CARNOT                    "/>
    <s v="                                "/>
    <s v="FR"/>
    <s v="'71"/>
    <s v="'71100     "/>
    <s v="CHALON-SUR-SAONE"/>
  </r>
  <r>
    <x v="1"/>
    <x v="346"/>
    <n v="202606"/>
    <n v="51"/>
    <n v="1085442"/>
    <s v="'03814314  "/>
    <s v="'03814314  "/>
    <s v="ENV"/>
    <s v="'                "/>
    <n v="20260624"/>
    <s v="E20260624133077"/>
    <s v="J18"/>
    <n v="0.8"/>
    <s v="          "/>
    <n v="4.1500000000000004"/>
    <s v="LARUCHE                         "/>
    <s v="VOIE COMMUNALE 4                "/>
    <s v="                                "/>
    <s v="FR"/>
    <s v="'21"/>
    <s v="'21320     "/>
    <s v="CREANCEY                        "/>
    <s v="MONOPRIX AIX LES BAINS          "/>
    <s v="7 RUE HENRI MURGER              "/>
    <s v="                                "/>
    <s v="FR"/>
    <s v="'73"/>
    <s v="'73100     "/>
    <s v="AIX-LES-BAINS"/>
  </r>
  <r>
    <x v="1"/>
    <x v="346"/>
    <n v="202606"/>
    <n v="51"/>
    <n v="1085442"/>
    <s v="'03814314  "/>
    <s v="'03814314  "/>
    <s v="COL"/>
    <s v="'7343814314755771"/>
    <n v="20260624"/>
    <s v="E20260624133077"/>
    <s v="J18"/>
    <n v="0.8"/>
    <s v="          "/>
    <n v="0"/>
    <s v="LARUCHE                         "/>
    <s v="VOIE COMMUNALE 4                "/>
    <s v="                                "/>
    <s v="FR"/>
    <s v="'21"/>
    <s v="'21320     "/>
    <s v="CREANCEY                        "/>
    <s v="MONOPRIX AIX LES BAINS          "/>
    <s v="7 RUE HENRI MURGER              "/>
    <s v="                                "/>
    <s v="FR"/>
    <s v="'73"/>
    <s v="'73100     "/>
    <s v="AIX-LES-BAINS"/>
  </r>
  <r>
    <x v="1"/>
    <x v="346"/>
    <n v="202606"/>
    <n v="51"/>
    <n v="1085442"/>
    <s v="'03814314  "/>
    <s v="'03814314  "/>
    <s v="CPC"/>
    <s v="'7343814314755771"/>
    <n v="20260624"/>
    <s v="E20260624133077"/>
    <s v="   "/>
    <n v="0.8"/>
    <s v="RS        "/>
    <n v="0"/>
    <s v="LARUCHE                         "/>
    <s v="VOIE COMMUNALE 4                "/>
    <s v="                                "/>
    <s v="FR"/>
    <s v="'21"/>
    <s v="'21320     "/>
    <s v="CREANCEY                        "/>
    <s v="MONOPRIX AIX LES BAINS          "/>
    <s v="7 RUE HENRI MURGER              "/>
    <s v="                                "/>
    <s v="FR"/>
    <s v="'73"/>
    <s v="'73100     "/>
    <s v="AIX-LES-BAINS"/>
  </r>
  <r>
    <x v="1"/>
    <x v="347"/>
    <n v="202606"/>
    <n v="51"/>
    <n v="1085442"/>
    <s v="'03814314  "/>
    <s v="'03814314  "/>
    <s v="ENV"/>
    <s v="'                "/>
    <n v="20260624"/>
    <s v="E20260624133079"/>
    <s v="J18"/>
    <n v="0.8"/>
    <s v="          "/>
    <n v="4.1500000000000004"/>
    <s v="LARUCHE                         "/>
    <s v="VOIE COMMUNALE 4                "/>
    <s v="                                "/>
    <s v="FR"/>
    <s v="'21"/>
    <s v="'21320     "/>
    <s v="CREANCEY                        "/>
    <s v="MONOPRIX ANNECY COURIER         "/>
    <s v="4 BD DECOUZ                     "/>
    <s v="                                "/>
    <s v="FR"/>
    <s v="'74"/>
    <s v="'74000     "/>
    <s v="ANNECY"/>
  </r>
  <r>
    <x v="1"/>
    <x v="347"/>
    <n v="202606"/>
    <n v="51"/>
    <n v="1085442"/>
    <s v="'03814314  "/>
    <s v="'03814314  "/>
    <s v="COL"/>
    <s v="'7443814314755756"/>
    <n v="20260624"/>
    <s v="E20260624133079"/>
    <s v="J18"/>
    <n v="0.8"/>
    <s v="          "/>
    <n v="0"/>
    <s v="LARUCHE                         "/>
    <s v="VOIE COMMUNALE 4                "/>
    <s v="                                "/>
    <s v="FR"/>
    <s v="'21"/>
    <s v="'21320     "/>
    <s v="CREANCEY                        "/>
    <s v="MONOPRIX ANNECY COURIER         "/>
    <s v="4 BD DECOUZ                     "/>
    <s v="                                "/>
    <s v="FR"/>
    <s v="'74"/>
    <s v="'74000     "/>
    <s v="ANNECY"/>
  </r>
  <r>
    <x v="1"/>
    <x v="347"/>
    <n v="202606"/>
    <n v="51"/>
    <n v="1085442"/>
    <s v="'03814314  "/>
    <s v="'03814314  "/>
    <s v="CPC"/>
    <s v="'7443814314755756"/>
    <n v="20260624"/>
    <s v="E20260624133079"/>
    <s v="   "/>
    <n v="0.8"/>
    <s v="RS        "/>
    <n v="0"/>
    <s v="LARUCHE                         "/>
    <s v="VOIE COMMUNALE 4                "/>
    <s v="                                "/>
    <s v="FR"/>
    <s v="'21"/>
    <s v="'21320     "/>
    <s v="CREANCEY                        "/>
    <s v="MONOPRIX ANNECY COURIER         "/>
    <s v="4 BD DECOUZ                     "/>
    <s v="                                "/>
    <s v="FR"/>
    <s v="'74"/>
    <s v="'74000     "/>
    <s v="ANNECY"/>
  </r>
  <r>
    <x v="1"/>
    <x v="348"/>
    <n v="202606"/>
    <n v="51"/>
    <n v="1085442"/>
    <s v="'03814314  "/>
    <s v="'03814314  "/>
    <s v="ENV"/>
    <s v="'                "/>
    <n v="20260624"/>
    <s v="E20260624133081"/>
    <s v="J18"/>
    <n v="3.01"/>
    <s v="          "/>
    <n v="4.93"/>
    <s v="LARUCHE                         "/>
    <s v="VOIE COMMUNALE 4                "/>
    <s v="                                "/>
    <s v="FR"/>
    <s v="'21"/>
    <s v="'21320     "/>
    <s v="CREANCEY                        "/>
    <s v="MONOPRIX AVIGNON PN             "/>
    <s v="8 RUE DU COLLEGE D'ANNECY       "/>
    <s v="                                "/>
    <s v="FR"/>
    <s v="'84"/>
    <s v="'84000     "/>
    <s v="AVIGNON"/>
  </r>
  <r>
    <x v="1"/>
    <x v="348"/>
    <n v="202606"/>
    <n v="51"/>
    <n v="1085442"/>
    <s v="'03814314  "/>
    <s v="'03814314  "/>
    <s v="COL"/>
    <s v="'8443814314755660"/>
    <n v="20260624"/>
    <s v="E20260624133081"/>
    <s v="J18"/>
    <n v="3.01"/>
    <s v="          "/>
    <n v="0"/>
    <s v="LARUCHE                         "/>
    <s v="VOIE COMMUNALE 4                "/>
    <s v="                                "/>
    <s v="FR"/>
    <s v="'21"/>
    <s v="'21320     "/>
    <s v="CREANCEY                        "/>
    <s v="MONOPRIX AVIGNON PN             "/>
    <s v="8 RUE DU COLLEGE D'ANNECY       "/>
    <s v="                                "/>
    <s v="FR"/>
    <s v="'84"/>
    <s v="'84000     "/>
    <s v="AVIGNON"/>
  </r>
  <r>
    <x v="1"/>
    <x v="348"/>
    <n v="202606"/>
    <n v="51"/>
    <n v="1085442"/>
    <s v="'03814314  "/>
    <s v="'03814314  "/>
    <s v="CPC"/>
    <s v="'8443814314755660"/>
    <n v="20260624"/>
    <s v="E20260624133081"/>
    <s v="   "/>
    <n v="3.01"/>
    <s v="RS        "/>
    <n v="0"/>
    <s v="LARUCHE                         "/>
    <s v="VOIE COMMUNALE 4                "/>
    <s v="                                "/>
    <s v="FR"/>
    <s v="'21"/>
    <s v="'21320     "/>
    <s v="CREANCEY                        "/>
    <s v="MONOPRIX AVIGNON PN             "/>
    <s v="8 RUE DU COLLEGE D'ANNECY       "/>
    <s v="                                "/>
    <s v="FR"/>
    <s v="'84"/>
    <s v="'84000     "/>
    <s v="AVIGNON"/>
  </r>
  <r>
    <x v="1"/>
    <x v="349"/>
    <n v="202606"/>
    <n v="51"/>
    <n v="1085442"/>
    <s v="'03814314  "/>
    <s v="'03814314  "/>
    <s v="ENV"/>
    <s v="'                "/>
    <n v="20260624"/>
    <s v="E20260624133083"/>
    <s v="J18"/>
    <n v="0.8"/>
    <s v="          "/>
    <n v="4.1500000000000004"/>
    <s v="LARUCHE                         "/>
    <s v="VOIE COMMUNALE 4                "/>
    <s v="                                "/>
    <s v="FR"/>
    <s v="'21"/>
    <s v="'21320     "/>
    <s v="CREANCEY                        "/>
    <s v="MONOPRIX BELLEVILLE             "/>
    <s v="6 RUE LOUVIN                    "/>
    <s v="                                "/>
    <s v="FR"/>
    <s v="'75"/>
    <s v="'75019     "/>
    <s v="PARIS 19E  ARRONDISSEMENT"/>
  </r>
  <r>
    <x v="1"/>
    <x v="349"/>
    <n v="202606"/>
    <n v="51"/>
    <n v="1085442"/>
    <s v="'03814314  "/>
    <s v="'03814314  "/>
    <s v="COL"/>
    <s v="'7543814314755908"/>
    <n v="20260624"/>
    <s v="E20260624133083"/>
    <s v="J18"/>
    <n v="0.8"/>
    <s v="          "/>
    <n v="0"/>
    <s v="LARUCHE                         "/>
    <s v="VOIE COMMUNALE 4                "/>
    <s v="                                "/>
    <s v="FR"/>
    <s v="'21"/>
    <s v="'21320     "/>
    <s v="CREANCEY                        "/>
    <s v="MONOPRIX BELLEVILLE             "/>
    <s v="6 RUE LOUVIN                    "/>
    <s v="                                "/>
    <s v="FR"/>
    <s v="'75"/>
    <s v="'75019     "/>
    <s v="PARIS 19E  ARRONDISSEMENT"/>
  </r>
  <r>
    <x v="1"/>
    <x v="349"/>
    <n v="202606"/>
    <n v="51"/>
    <n v="1085442"/>
    <s v="'03814314  "/>
    <s v="'03814314  "/>
    <s v="CPC"/>
    <s v="'7543814314755908"/>
    <n v="20260624"/>
    <s v="E20260624133083"/>
    <s v="   "/>
    <n v="0.8"/>
    <s v="RS        "/>
    <n v="0"/>
    <s v="LARUCHE                         "/>
    <s v="VOIE COMMUNALE 4                "/>
    <s v="                                "/>
    <s v="FR"/>
    <s v="'21"/>
    <s v="'21320     "/>
    <s v="CREANCEY                        "/>
    <s v="MONOPRIX BELLEVILLE             "/>
    <s v="6 RUE LOUVIN                    "/>
    <s v="                                "/>
    <s v="FR"/>
    <s v="'75"/>
    <s v="'75019     "/>
    <s v="PARIS 19E  ARRONDISSEMENT"/>
  </r>
  <r>
    <x v="1"/>
    <x v="350"/>
    <n v="202606"/>
    <n v="51"/>
    <n v="1085442"/>
    <s v="'03814314  "/>
    <s v="'03814314  "/>
    <s v="ENV"/>
    <s v="'                "/>
    <n v="20260624"/>
    <s v="E20260624133084"/>
    <s v="J18"/>
    <n v="0.8"/>
    <s v="          "/>
    <n v="4.1500000000000004"/>
    <s v="LARUCHE                         "/>
    <s v="VOIE COMMUNALE 4                "/>
    <s v="                                "/>
    <s v="FR"/>
    <s v="'21"/>
    <s v="'21320     "/>
    <s v="CREANCEY                        "/>
    <s v="MONOPRIX BIDAULT MONSIEUR       "/>
    <s v="258 AVENUE DU PRADO             "/>
    <s v="                                "/>
    <s v="FR"/>
    <s v="'13"/>
    <s v="'13008     "/>
    <s v="MARSEILLE 8E  ARRONDISSEMEN"/>
  </r>
  <r>
    <x v="1"/>
    <x v="350"/>
    <n v="202606"/>
    <n v="51"/>
    <n v="1085442"/>
    <s v="'03814314  "/>
    <s v="'03814314  "/>
    <s v="COL"/>
    <s v="'1343814314756036"/>
    <n v="20260624"/>
    <s v="E20260624133084"/>
    <s v="J18"/>
    <n v="0.8"/>
    <s v="          "/>
    <n v="0"/>
    <s v="LARUCHE                         "/>
    <s v="VOIE COMMUNALE 4                "/>
    <s v="                                "/>
    <s v="FR"/>
    <s v="'21"/>
    <s v="'21320     "/>
    <s v="CREANCEY                        "/>
    <s v="MONOPRIX BIDAULT MONSIEUR       "/>
    <s v="258 AVENUE DU PRADO             "/>
    <s v="                                "/>
    <s v="FR"/>
    <s v="'13"/>
    <s v="'13008     "/>
    <s v="MARSEILLE 8E  ARRONDISSEMEN"/>
  </r>
  <r>
    <x v="1"/>
    <x v="350"/>
    <n v="202606"/>
    <n v="51"/>
    <n v="1085442"/>
    <s v="'03814314  "/>
    <s v="'03814314  "/>
    <s v="CPC"/>
    <s v="'1343814314756036"/>
    <n v="20260624"/>
    <s v="E20260624133084"/>
    <s v="   "/>
    <n v="0.8"/>
    <s v="RS        "/>
    <n v="0"/>
    <s v="LARUCHE                         "/>
    <s v="VOIE COMMUNALE 4                "/>
    <s v="                                "/>
    <s v="FR"/>
    <s v="'21"/>
    <s v="'21320     "/>
    <s v="CREANCEY                        "/>
    <s v="MONOPRIX BIDAULT MONSIEUR       "/>
    <s v="258 AVENUE DU PRADO             "/>
    <s v="                                "/>
    <s v="FR"/>
    <s v="'13"/>
    <s v="'13008     "/>
    <s v="MARSEILLE 8E  ARRONDISSEMEN"/>
  </r>
  <r>
    <x v="1"/>
    <x v="351"/>
    <n v="202606"/>
    <n v="51"/>
    <n v="1085442"/>
    <s v="'03814314  "/>
    <s v="'03814314  "/>
    <s v="ENV"/>
    <s v="'                "/>
    <n v="20260624"/>
    <s v="E20260624133085"/>
    <s v="J18"/>
    <n v="3.01"/>
    <s v="          "/>
    <n v="4.93"/>
    <s v="LARUCHE                         "/>
    <s v="VOIE COMMUNALE 4                "/>
    <s v="                                "/>
    <s v="FR"/>
    <s v="'21"/>
    <s v="'21320     "/>
    <s v="CREANCEY                        "/>
    <s v="MONOPRIX BORDEAUX ST CHRISTOLY  "/>
    <s v="19 RUE DU PERE LOUIS BUREAU     "/>
    <s v="BUREAU 6                        "/>
    <s v="FR"/>
    <s v="'33"/>
    <s v="'33000     "/>
    <s v="BORDEAUX"/>
  </r>
  <r>
    <x v="1"/>
    <x v="351"/>
    <n v="202606"/>
    <n v="51"/>
    <n v="1085442"/>
    <s v="'03814314  "/>
    <s v="'03814314  "/>
    <s v="COL"/>
    <s v="'3343814314756112"/>
    <n v="20260624"/>
    <s v="E20260624133085"/>
    <s v="J18"/>
    <n v="3.01"/>
    <s v="          "/>
    <n v="0"/>
    <s v="LARUCHE                         "/>
    <s v="VOIE COMMUNALE 4                "/>
    <s v="                                "/>
    <s v="FR"/>
    <s v="'21"/>
    <s v="'21320     "/>
    <s v="CREANCEY                        "/>
    <s v="MONOPRIX BORDEAUX ST CHRISTOLY  "/>
    <s v="19 RUE DU PERE LOUIS BUREAU     "/>
    <s v="BUREAU 6                        "/>
    <s v="FR"/>
    <s v="'33"/>
    <s v="'33000     "/>
    <s v="BORDEAUX"/>
  </r>
  <r>
    <x v="1"/>
    <x v="351"/>
    <n v="202606"/>
    <n v="51"/>
    <n v="1085442"/>
    <s v="'03814314  "/>
    <s v="'03814314  "/>
    <s v="CPC"/>
    <s v="'3343814314756112"/>
    <n v="20260624"/>
    <s v="E20260624133085"/>
    <s v="   "/>
    <n v="3.01"/>
    <s v="RS        "/>
    <n v="0"/>
    <s v="LARUCHE                         "/>
    <s v="VOIE COMMUNALE 4                "/>
    <s v="                                "/>
    <s v="FR"/>
    <s v="'21"/>
    <s v="'21320     "/>
    <s v="CREANCEY                        "/>
    <s v="MONOPRIX BORDEAUX ST CHRISTOLY  "/>
    <s v="19 RUE DU PERE LOUIS BUREAU     "/>
    <s v="BUREAU 6                        "/>
    <s v="FR"/>
    <s v="'33"/>
    <s v="'33000     "/>
    <s v="BORDEAUX"/>
  </r>
  <r>
    <x v="1"/>
    <x v="352"/>
    <n v="202606"/>
    <n v="51"/>
    <n v="1085442"/>
    <s v="'03814314  "/>
    <s v="'03814314  "/>
    <s v="ENV"/>
    <s v="'                "/>
    <n v="20260624"/>
    <s v="E20260624133086"/>
    <s v="J18"/>
    <n v="3.01"/>
    <s v="          "/>
    <n v="4.93"/>
    <s v="LARUCHE                         "/>
    <s v="VOIE COMMUNALE 4                "/>
    <s v="                                "/>
    <s v="FR"/>
    <s v="'21"/>
    <s v="'21320     "/>
    <s v="CREANCEY                        "/>
    <s v="MONOPRIX BOURG LA REINE         "/>
    <s v="98 AV DU GENERAL LECLERC        "/>
    <s v="                                "/>
    <s v="FR"/>
    <s v="'92"/>
    <s v="'92340     "/>
    <s v="BOURG-LA-REINE"/>
  </r>
  <r>
    <x v="1"/>
    <x v="352"/>
    <n v="202606"/>
    <n v="51"/>
    <n v="1085442"/>
    <s v="'03814314  "/>
    <s v="'03814314  "/>
    <s v="COL"/>
    <s v="'9243814314755873"/>
    <n v="20260624"/>
    <s v="E20260624133086"/>
    <s v="J18"/>
    <n v="3.01"/>
    <s v="          "/>
    <n v="0"/>
    <s v="LARUCHE                         "/>
    <s v="VOIE COMMUNALE 4                "/>
    <s v="                                "/>
    <s v="FR"/>
    <s v="'21"/>
    <s v="'21320     "/>
    <s v="CREANCEY                        "/>
    <s v="MONOPRIX BOURG LA REINE         "/>
    <s v="98 AV DU GENERAL LECLERC        "/>
    <s v="                                "/>
    <s v="FR"/>
    <s v="'92"/>
    <s v="'92340     "/>
    <s v="BOURG-LA-REINE"/>
  </r>
  <r>
    <x v="1"/>
    <x v="352"/>
    <n v="202606"/>
    <n v="51"/>
    <n v="1085442"/>
    <s v="'03814314  "/>
    <s v="'03814314  "/>
    <s v="CPC"/>
    <s v="'9243814314755873"/>
    <n v="20260624"/>
    <s v="E20260624133086"/>
    <s v="   "/>
    <n v="3.01"/>
    <s v="RS        "/>
    <n v="0"/>
    <s v="LARUCHE                         "/>
    <s v="VOIE COMMUNALE 4                "/>
    <s v="                                "/>
    <s v="FR"/>
    <s v="'21"/>
    <s v="'21320     "/>
    <s v="CREANCEY                        "/>
    <s v="MONOPRIX BOURG LA REINE         "/>
    <s v="98 AV DU GENERAL LECLERC        "/>
    <s v="                                "/>
    <s v="FR"/>
    <s v="'92"/>
    <s v="'92340     "/>
    <s v="BOURG-LA-REINE"/>
  </r>
  <r>
    <x v="1"/>
    <x v="353"/>
    <n v="202606"/>
    <n v="51"/>
    <n v="1085442"/>
    <s v="'03814314  "/>
    <s v="'03814314  "/>
    <s v="ENV"/>
    <s v="'                "/>
    <n v="20260624"/>
    <s v="E20260624133087"/>
    <s v="J18"/>
    <n v="0.8"/>
    <s v="          "/>
    <n v="4.1500000000000004"/>
    <s v="LARUCHE                         "/>
    <s v="VOIE COMMUNALE 4                "/>
    <s v="                                "/>
    <s v="FR"/>
    <s v="'21"/>
    <s v="'21320     "/>
    <s v="CREANCEY                        "/>
    <s v="MONOPRIX CHAMPS ELYSEES         "/>
    <s v="109 RUE DE LA BOETIE            "/>
    <s v="                                "/>
    <s v="FR"/>
    <s v="'75"/>
    <s v="'75008     "/>
    <s v="PARIS 8E  ARRONDISSEMENT"/>
  </r>
  <r>
    <x v="1"/>
    <x v="353"/>
    <n v="202606"/>
    <n v="51"/>
    <n v="1085442"/>
    <s v="'03814314  "/>
    <s v="'03814314  "/>
    <s v="COL"/>
    <s v="'7543814314756223"/>
    <n v="20260624"/>
    <s v="E20260624133087"/>
    <s v="J18"/>
    <n v="0.8"/>
    <s v="          "/>
    <n v="0"/>
    <s v="LARUCHE                         "/>
    <s v="VOIE COMMUNALE 4                "/>
    <s v="                                "/>
    <s v="FR"/>
    <s v="'21"/>
    <s v="'21320     "/>
    <s v="CREANCEY                        "/>
    <s v="MONOPRIX CHAMPS ELYSEES         "/>
    <s v="109 RUE DE LA BOETIE            "/>
    <s v="                                "/>
    <s v="FR"/>
    <s v="'75"/>
    <s v="'75008     "/>
    <s v="PARIS 8E  ARRONDISSEMENT"/>
  </r>
  <r>
    <x v="1"/>
    <x v="353"/>
    <n v="202606"/>
    <n v="51"/>
    <n v="1085442"/>
    <s v="'03814314  "/>
    <s v="'03814314  "/>
    <s v="CPC"/>
    <s v="'7543814314756223"/>
    <n v="20260624"/>
    <s v="E20260624133087"/>
    <s v="   "/>
    <n v="0.8"/>
    <s v="RS        "/>
    <n v="0"/>
    <s v="LARUCHE                         "/>
    <s v="VOIE COMMUNALE 4                "/>
    <s v="                                "/>
    <s v="FR"/>
    <s v="'21"/>
    <s v="'21320     "/>
    <s v="CREANCEY                        "/>
    <s v="MONOPRIX CHAMPS ELYSEES         "/>
    <s v="109 RUE DE LA BOETIE            "/>
    <s v="                                "/>
    <s v="FR"/>
    <s v="'75"/>
    <s v="'75008     "/>
    <s v="PARIS 8E  ARRONDISSEMENT"/>
  </r>
  <r>
    <x v="1"/>
    <x v="354"/>
    <n v="202606"/>
    <n v="51"/>
    <n v="1085442"/>
    <s v="'03814314  "/>
    <s v="'03814314  "/>
    <s v="ENV"/>
    <s v="'                "/>
    <n v="20260624"/>
    <s v="E20260624133088"/>
    <s v="J18"/>
    <n v="0.8"/>
    <s v="          "/>
    <n v="4.1500000000000004"/>
    <s v="LARUCHE                         "/>
    <s v="VOIE COMMUNALE 4                "/>
    <s v="                                "/>
    <s v="FR"/>
    <s v="'21"/>
    <s v="'21320     "/>
    <s v="CREANCEY                        "/>
    <s v="MONOPRIX CHARENTON              "/>
    <s v="28 RUE VICTOR HUGO              "/>
    <s v="                                "/>
    <s v="FR"/>
    <s v="'94"/>
    <s v="'94220     "/>
    <s v="CHARENTON-LE-PONT"/>
  </r>
  <r>
    <x v="1"/>
    <x v="354"/>
    <n v="202606"/>
    <n v="51"/>
    <n v="1085442"/>
    <s v="'03814314  "/>
    <s v="'03814314  "/>
    <s v="COL"/>
    <s v="'9443814314756240"/>
    <n v="20260624"/>
    <s v="E20260624133088"/>
    <s v="J18"/>
    <n v="0.8"/>
    <s v="          "/>
    <n v="0"/>
    <s v="LARUCHE                         "/>
    <s v="VOIE COMMUNALE 4                "/>
    <s v="                                "/>
    <s v="FR"/>
    <s v="'21"/>
    <s v="'21320     "/>
    <s v="CREANCEY                        "/>
    <s v="MONOPRIX CHARENTON              "/>
    <s v="28 RUE VICTOR HUGO              "/>
    <s v="                                "/>
    <s v="FR"/>
    <s v="'94"/>
    <s v="'94220     "/>
    <s v="CHARENTON-LE-PONT"/>
  </r>
  <r>
    <x v="1"/>
    <x v="354"/>
    <n v="202606"/>
    <n v="51"/>
    <n v="1085442"/>
    <s v="'03814314  "/>
    <s v="'03814314  "/>
    <s v="CPC"/>
    <s v="'9443814314756240"/>
    <n v="20260624"/>
    <s v="E20260624133088"/>
    <s v="   "/>
    <n v="0.8"/>
    <s v="RS        "/>
    <n v="0"/>
    <s v="LARUCHE                         "/>
    <s v="VOIE COMMUNALE 4                "/>
    <s v="                                "/>
    <s v="FR"/>
    <s v="'21"/>
    <s v="'21320     "/>
    <s v="CREANCEY                        "/>
    <s v="MONOPRIX CHARENTON              "/>
    <s v="28 RUE VICTOR HUGO              "/>
    <s v="                                "/>
    <s v="FR"/>
    <s v="'94"/>
    <s v="'94220     "/>
    <s v="CHARENTON-LE-PONT"/>
  </r>
  <r>
    <x v="1"/>
    <x v="355"/>
    <n v="202606"/>
    <n v="51"/>
    <n v="1085442"/>
    <s v="'03814314  "/>
    <s v="'03814314  "/>
    <s v="ENV"/>
    <s v="'                "/>
    <n v="20260624"/>
    <s v="E20260624133089"/>
    <s v="J18"/>
    <n v="0.8"/>
    <s v="          "/>
    <n v="4.1500000000000004"/>
    <s v="LARUCHE                         "/>
    <s v="VOIE COMMUNALE 4                "/>
    <s v="                                "/>
    <s v="FR"/>
    <s v="'21"/>
    <s v="'21320     "/>
    <s v="CREANCEY                        "/>
    <s v="MONOPRIX CHERRAK NADIA          "/>
    <s v="31 RUE DU DEPART                "/>
    <s v="                                "/>
    <s v="FR"/>
    <s v="'75"/>
    <s v="'75014     "/>
    <s v="PARIS 14E  ARRONDISSEMENT"/>
  </r>
  <r>
    <x v="1"/>
    <x v="355"/>
    <n v="202606"/>
    <n v="51"/>
    <n v="1085442"/>
    <s v="'03814314  "/>
    <s v="'03814314  "/>
    <s v="COL"/>
    <s v="'7543814314756062"/>
    <n v="20260624"/>
    <s v="E20260624133089"/>
    <s v="J18"/>
    <n v="0.8"/>
    <s v="          "/>
    <n v="0"/>
    <s v="LARUCHE                         "/>
    <s v="VOIE COMMUNALE 4                "/>
    <s v="                                "/>
    <s v="FR"/>
    <s v="'21"/>
    <s v="'21320     "/>
    <s v="CREANCEY                        "/>
    <s v="MONOPRIX CHERRAK NADIA          "/>
    <s v="31 RUE DU DEPART                "/>
    <s v="                                "/>
    <s v="FR"/>
    <s v="'75"/>
    <s v="'75014     "/>
    <s v="PARIS 14E  ARRONDISSEMENT"/>
  </r>
  <r>
    <x v="1"/>
    <x v="355"/>
    <n v="202606"/>
    <n v="51"/>
    <n v="1085442"/>
    <s v="'03814314  "/>
    <s v="'03814314  "/>
    <s v="CPC"/>
    <s v="'7543814314756062"/>
    <n v="20260624"/>
    <s v="E20260624133089"/>
    <s v="   "/>
    <n v="0.8"/>
    <s v="RS        "/>
    <n v="0"/>
    <s v="LARUCHE                         "/>
    <s v="VOIE COMMUNALE 4                "/>
    <s v="                                "/>
    <s v="FR"/>
    <s v="'21"/>
    <s v="'21320     "/>
    <s v="CREANCEY                        "/>
    <s v="MONOPRIX CHERRAK NADIA          "/>
    <s v="31 RUE DU DEPART                "/>
    <s v="                                "/>
    <s v="FR"/>
    <s v="'75"/>
    <s v="'75014     "/>
    <s v="PARIS 14E  ARRONDISSEMENT"/>
  </r>
  <r>
    <x v="1"/>
    <x v="356"/>
    <n v="202606"/>
    <n v="51"/>
    <n v="1085442"/>
    <s v="'03814314  "/>
    <s v="'03814314  "/>
    <s v="ENV"/>
    <s v="'                "/>
    <n v="20260624"/>
    <s v="E20260624133090"/>
    <s v="J18"/>
    <n v="0.9"/>
    <s v="          "/>
    <n v="4.1500000000000004"/>
    <s v="LARUCHE                         "/>
    <s v="VOIE COMMUNALE 4                "/>
    <s v="                                "/>
    <s v="FR"/>
    <s v="'21"/>
    <s v="'21320     "/>
    <s v="CREANCEY                        "/>
    <s v="MONOPRIX CLERMONT FERRAND       "/>
    <s v="3 RUE DE LA PREFECTURE          "/>
    <s v="                                "/>
    <s v="FR"/>
    <s v="'63"/>
    <s v="'63000     "/>
    <s v="CLERMONT-FERRAND"/>
  </r>
  <r>
    <x v="1"/>
    <x v="356"/>
    <n v="202606"/>
    <n v="51"/>
    <n v="1085442"/>
    <s v="'03814314  "/>
    <s v="'03814314  "/>
    <s v="COL"/>
    <s v="'6343814314756315"/>
    <n v="20260624"/>
    <s v="E20260624133090"/>
    <s v="J18"/>
    <n v="0.9"/>
    <s v="          "/>
    <n v="0"/>
    <s v="LARUCHE                         "/>
    <s v="VOIE COMMUNALE 4                "/>
    <s v="                                "/>
    <s v="FR"/>
    <s v="'21"/>
    <s v="'21320     "/>
    <s v="CREANCEY                        "/>
    <s v="MONOPRIX CLERMONT FERRAND       "/>
    <s v="3 RUE DE LA PREFECTURE          "/>
    <s v="                                "/>
    <s v="FR"/>
    <s v="'63"/>
    <s v="'63000     "/>
    <s v="CLERMONT-FERRAND"/>
  </r>
  <r>
    <x v="1"/>
    <x v="356"/>
    <n v="202606"/>
    <n v="51"/>
    <n v="1085442"/>
    <s v="'03814314  "/>
    <s v="'03814314  "/>
    <s v="CPC"/>
    <s v="'6343814314756315"/>
    <n v="20260624"/>
    <s v="E20260624133090"/>
    <s v="   "/>
    <n v="0.9"/>
    <s v="RS        "/>
    <n v="0"/>
    <s v="LARUCHE                         "/>
    <s v="VOIE COMMUNALE 4                "/>
    <s v="                                "/>
    <s v="FR"/>
    <s v="'21"/>
    <s v="'21320     "/>
    <s v="CREANCEY                        "/>
    <s v="MONOPRIX CLERMONT FERRAND       "/>
    <s v="3 RUE DE LA PREFECTURE          "/>
    <s v="                                "/>
    <s v="FR"/>
    <s v="'63"/>
    <s v="'63000     "/>
    <s v="CLERMONT-FERRAND"/>
  </r>
  <r>
    <x v="1"/>
    <x v="357"/>
    <n v="202606"/>
    <n v="51"/>
    <n v="1085442"/>
    <s v="'03814314  "/>
    <s v="'03814314  "/>
    <s v="ENV"/>
    <s v="'                "/>
    <n v="20260624"/>
    <s v="E20260624133091"/>
    <s v="J18"/>
    <n v="0.8"/>
    <s v="          "/>
    <n v="4.1500000000000004"/>
    <s v="LARUCHE                         "/>
    <s v="VOIE COMMUNALE 4                "/>
    <s v="                                "/>
    <s v="FR"/>
    <s v="'21"/>
    <s v="'21320     "/>
    <s v="CREANCEY                        "/>
    <s v="MONOPRIX COLMAR                 "/>
    <s v="RUE DES CLOCHES                 "/>
    <s v="                                "/>
    <s v="FR"/>
    <s v="'68"/>
    <s v="'68000     "/>
    <s v="COLMAR"/>
  </r>
  <r>
    <x v="1"/>
    <x v="357"/>
    <n v="202606"/>
    <n v="51"/>
    <n v="1085442"/>
    <s v="'03814314  "/>
    <s v="'03814314  "/>
    <s v="COL"/>
    <s v="'6843814314756386"/>
    <n v="20260624"/>
    <s v="E20260624133091"/>
    <s v="J18"/>
    <n v="0.8"/>
    <s v="          "/>
    <n v="0"/>
    <s v="LARUCHE                         "/>
    <s v="VOIE COMMUNALE 4                "/>
    <s v="                                "/>
    <s v="FR"/>
    <s v="'21"/>
    <s v="'21320     "/>
    <s v="CREANCEY                        "/>
    <s v="MONOPRIX COLMAR                 "/>
    <s v="RUE DES CLOCHES                 "/>
    <s v="                                "/>
    <s v="FR"/>
    <s v="'68"/>
    <s v="'68000     "/>
    <s v="COLMAR"/>
  </r>
  <r>
    <x v="1"/>
    <x v="357"/>
    <n v="202606"/>
    <n v="51"/>
    <n v="1085442"/>
    <s v="'03814314  "/>
    <s v="'03814314  "/>
    <s v="CPC"/>
    <s v="'6843814314756386"/>
    <n v="20260624"/>
    <s v="E20260624133091"/>
    <s v="   "/>
    <n v="0.8"/>
    <s v="RS        "/>
    <n v="0"/>
    <s v="LARUCHE                         "/>
    <s v="VOIE COMMUNALE 4                "/>
    <s v="                                "/>
    <s v="FR"/>
    <s v="'21"/>
    <s v="'21320     "/>
    <s v="CREANCEY                        "/>
    <s v="MONOPRIX COLMAR                 "/>
    <s v="RUE DES CLOCHES                 "/>
    <s v="                                "/>
    <s v="FR"/>
    <s v="'68"/>
    <s v="'68000     "/>
    <s v="COLMAR"/>
  </r>
  <r>
    <x v="1"/>
    <x v="358"/>
    <n v="202606"/>
    <n v="51"/>
    <n v="1085442"/>
    <s v="'03814314  "/>
    <s v="'03814314  "/>
    <s v="ENV"/>
    <s v="'                "/>
    <n v="20260624"/>
    <s v="E20260624133092"/>
    <s v="J18"/>
    <n v="3.01"/>
    <s v="          "/>
    <n v="4.93"/>
    <s v="LARUCHE                         "/>
    <s v="VOIE COMMUNALE 4                "/>
    <s v="                                "/>
    <s v="FR"/>
    <s v="'21"/>
    <s v="'21320     "/>
    <s v="CREANCEY                        "/>
    <s v="MONOPRIX COLOMBIA               "/>
    <s v="4 RUE DU MARAIS                 "/>
    <s v="                                "/>
    <s v="FR"/>
    <s v="'35"/>
    <s v="'35000     "/>
    <s v="VEZIN LE COOQUET"/>
  </r>
  <r>
    <x v="1"/>
    <x v="358"/>
    <n v="202606"/>
    <n v="51"/>
    <n v="1085442"/>
    <s v="'03814314  "/>
    <s v="'03814314  "/>
    <s v="COL"/>
    <s v="'3543814314756411"/>
    <n v="20260624"/>
    <s v="E20260624133092"/>
    <s v="J18"/>
    <n v="3.01"/>
    <s v="          "/>
    <n v="0"/>
    <s v="LARUCHE                         "/>
    <s v="VOIE COMMUNALE 4                "/>
    <s v="                                "/>
    <s v="FR"/>
    <s v="'21"/>
    <s v="'21320     "/>
    <s v="CREANCEY                        "/>
    <s v="MONOPRIX COLOMBIA               "/>
    <s v="4 RUE DU MARAIS                 "/>
    <s v="                                "/>
    <s v="FR"/>
    <s v="'35"/>
    <s v="'35000     "/>
    <s v="VEZIN LE COOQUET"/>
  </r>
  <r>
    <x v="1"/>
    <x v="358"/>
    <n v="202606"/>
    <n v="51"/>
    <n v="1085442"/>
    <s v="'03814314  "/>
    <s v="'03814314  "/>
    <s v="CPC"/>
    <s v="'3543814314756411"/>
    <n v="20260624"/>
    <s v="E20260624133092"/>
    <s v="   "/>
    <n v="3.01"/>
    <s v="RS        "/>
    <n v="0"/>
    <s v="LARUCHE                         "/>
    <s v="VOIE COMMUNALE 4                "/>
    <s v="                                "/>
    <s v="FR"/>
    <s v="'21"/>
    <s v="'21320     "/>
    <s v="CREANCEY                        "/>
    <s v="MONOPRIX COLOMBIA               "/>
    <s v="4 RUE DU MARAIS                 "/>
    <s v="                                "/>
    <s v="FR"/>
    <s v="'35"/>
    <s v="'35000     "/>
    <s v="VEZIN LE COOQUET"/>
  </r>
  <r>
    <x v="1"/>
    <x v="359"/>
    <n v="202606"/>
    <n v="51"/>
    <n v="1085442"/>
    <s v="'03814314  "/>
    <s v="'03814314  "/>
    <s v="ENV"/>
    <s v="'                "/>
    <n v="20260624"/>
    <s v="E20260624133093"/>
    <s v="J18"/>
    <n v="0.8"/>
    <s v="          "/>
    <n v="4.1500000000000004"/>
    <s v="LARUCHE                         "/>
    <s v="VOIE COMMUNALE 4                "/>
    <s v="                                "/>
    <s v="FR"/>
    <s v="'21"/>
    <s v="'21320     "/>
    <s v="CREANCEY                        "/>
    <s v="MONOPRIX COMMERCE               "/>
    <s v="24 RUE DU COMMERCE              "/>
    <s v="                                "/>
    <s v="FR"/>
    <s v="'75"/>
    <s v="'75015     "/>
    <s v="PARIS 15E  ARRONDISSEMENT"/>
  </r>
  <r>
    <x v="1"/>
    <x v="359"/>
    <n v="202606"/>
    <n v="51"/>
    <n v="1085442"/>
    <s v="'03814314  "/>
    <s v="'03814314  "/>
    <s v="COL"/>
    <s v="'7543814314755718"/>
    <n v="20260624"/>
    <s v="E20260624133093"/>
    <s v="J18"/>
    <n v="0.8"/>
    <s v="          "/>
    <n v="0"/>
    <s v="LARUCHE                         "/>
    <s v="VOIE COMMUNALE 4                "/>
    <s v="                                "/>
    <s v="FR"/>
    <s v="'21"/>
    <s v="'21320     "/>
    <s v="CREANCEY                        "/>
    <s v="MONOPRIX COMMERCE               "/>
    <s v="24 RUE DU COMMERCE              "/>
    <s v="                                "/>
    <s v="FR"/>
    <s v="'75"/>
    <s v="'75015     "/>
    <s v="PARIS 15E  ARRONDISSEMENT"/>
  </r>
  <r>
    <x v="1"/>
    <x v="359"/>
    <n v="202606"/>
    <n v="51"/>
    <n v="1085442"/>
    <s v="'03814314  "/>
    <s v="'03814314  "/>
    <s v="CPC"/>
    <s v="'7543814314755718"/>
    <n v="20260624"/>
    <s v="E20260624133093"/>
    <s v="   "/>
    <n v="0.8"/>
    <s v="RS        "/>
    <n v="0"/>
    <s v="LARUCHE                         "/>
    <s v="VOIE COMMUNALE 4                "/>
    <s v="                                "/>
    <s v="FR"/>
    <s v="'21"/>
    <s v="'21320     "/>
    <s v="CREANCEY                        "/>
    <s v="MONOPRIX COMMERCE               "/>
    <s v="24 RUE DU COMMERCE              "/>
    <s v="                                "/>
    <s v="FR"/>
    <s v="'75"/>
    <s v="'75015     "/>
    <s v="PARIS 15E  ARRONDISSEMENT"/>
  </r>
  <r>
    <x v="1"/>
    <x v="360"/>
    <n v="202606"/>
    <n v="51"/>
    <n v="1085442"/>
    <s v="'03814314  "/>
    <s v="'03814314  "/>
    <s v="ENV"/>
    <s v="'                "/>
    <n v="20260624"/>
    <s v="E20260624133094"/>
    <s v="J18"/>
    <n v="0.8"/>
    <s v="          "/>
    <n v="4.1500000000000004"/>
    <s v="LARUCHE                         "/>
    <s v="VOIE COMMUNALE 4                "/>
    <s v="                                "/>
    <s v="FR"/>
    <s v="'21"/>
    <s v="'21320     "/>
    <s v="CREANCEY                        "/>
    <s v="MONOPRIX COMPIEGNE              "/>
    <s v="12 RUE PIERRE SAUVAGE           "/>
    <s v="                                "/>
    <s v="FR"/>
    <s v="'60"/>
    <s v="'60200     "/>
    <s v="COMPIEGNE"/>
  </r>
  <r>
    <x v="1"/>
    <x v="360"/>
    <n v="202606"/>
    <n v="51"/>
    <n v="1085442"/>
    <s v="'03814314  "/>
    <s v="'03814314  "/>
    <s v="COL"/>
    <s v="'6043814314755745"/>
    <n v="20260624"/>
    <s v="E20260624133094"/>
    <s v="J18"/>
    <n v="0.8"/>
    <s v="          "/>
    <n v="0"/>
    <s v="LARUCHE                         "/>
    <s v="VOIE COMMUNALE 4                "/>
    <s v="                                "/>
    <s v="FR"/>
    <s v="'21"/>
    <s v="'21320     "/>
    <s v="CREANCEY                        "/>
    <s v="MONOPRIX COMPIEGNE              "/>
    <s v="12 RUE PIERRE SAUVAGE           "/>
    <s v="                                "/>
    <s v="FR"/>
    <s v="'60"/>
    <s v="'60200     "/>
    <s v="COMPIEGNE"/>
  </r>
  <r>
    <x v="1"/>
    <x v="360"/>
    <n v="202606"/>
    <n v="51"/>
    <n v="1085442"/>
    <s v="'03814314  "/>
    <s v="'03814314  "/>
    <s v="CPC"/>
    <s v="'6043814314755745"/>
    <n v="20260624"/>
    <s v="E20260624133094"/>
    <s v="   "/>
    <n v="0.8"/>
    <s v="RS        "/>
    <n v="0"/>
    <s v="LARUCHE                         "/>
    <s v="VOIE COMMUNALE 4                "/>
    <s v="                                "/>
    <s v="FR"/>
    <s v="'21"/>
    <s v="'21320     "/>
    <s v="CREANCEY                        "/>
    <s v="MONOPRIX COMPIEGNE              "/>
    <s v="12 RUE PIERRE SAUVAGE           "/>
    <s v="                                "/>
    <s v="FR"/>
    <s v="'60"/>
    <s v="'60200     "/>
    <s v="COMPIEGNE"/>
  </r>
  <r>
    <x v="1"/>
    <x v="361"/>
    <n v="202606"/>
    <n v="51"/>
    <n v="1085442"/>
    <s v="'03814314  "/>
    <s v="'03814314  "/>
    <s v="ENV"/>
    <s v="'                "/>
    <n v="20260624"/>
    <s v="E20260624133095"/>
    <s v="J18"/>
    <n v="3.01"/>
    <s v="          "/>
    <n v="4.93"/>
    <s v="LARUCHE                         "/>
    <s v="VOIE COMMUNALE 4                "/>
    <s v="                                "/>
    <s v="FR"/>
    <s v="'21"/>
    <s v="'21320     "/>
    <s v="CREANCEY                        "/>
    <s v="MONOPRIX CROIX ROUSSE           "/>
    <s v="7 RUE DE CUIRE                  "/>
    <s v="                                "/>
    <s v="FR"/>
    <s v="'69"/>
    <s v="'69004     "/>
    <s v="LYON 4E  ARRONDISSEMENT"/>
  </r>
  <r>
    <x v="1"/>
    <x v="361"/>
    <n v="202606"/>
    <n v="51"/>
    <n v="1085442"/>
    <s v="'03814314  "/>
    <s v="'03814314  "/>
    <s v="COL"/>
    <s v="'6943814314755671"/>
    <n v="20260624"/>
    <s v="E20260624133095"/>
    <s v="J18"/>
    <n v="3.01"/>
    <s v="          "/>
    <n v="0"/>
    <s v="LARUCHE                         "/>
    <s v="VOIE COMMUNALE 4                "/>
    <s v="                                "/>
    <s v="FR"/>
    <s v="'21"/>
    <s v="'21320     "/>
    <s v="CREANCEY                        "/>
    <s v="MONOPRIX CROIX ROUSSE           "/>
    <s v="7 RUE DE CUIRE                  "/>
    <s v="                                "/>
    <s v="FR"/>
    <s v="'69"/>
    <s v="'69004     "/>
    <s v="LYON 4E  ARRONDISSEMENT"/>
  </r>
  <r>
    <x v="1"/>
    <x v="361"/>
    <n v="202606"/>
    <n v="51"/>
    <n v="1085442"/>
    <s v="'03814314  "/>
    <s v="'03814314  "/>
    <s v="CPC"/>
    <s v="'6943814314755671"/>
    <n v="20260624"/>
    <s v="E20260624133095"/>
    <s v="   "/>
    <n v="3.01"/>
    <s v="RS        "/>
    <n v="0"/>
    <s v="LARUCHE                         "/>
    <s v="VOIE COMMUNALE 4                "/>
    <s v="                                "/>
    <s v="FR"/>
    <s v="'21"/>
    <s v="'21320     "/>
    <s v="CREANCEY                        "/>
    <s v="MONOPRIX CROIX ROUSSE           "/>
    <s v="7 RUE DE CUIRE                  "/>
    <s v="                                "/>
    <s v="FR"/>
    <s v="'69"/>
    <s v="'69004     "/>
    <s v="LYON 4E  ARRONDISSEMENT"/>
  </r>
  <r>
    <x v="1"/>
    <x v="362"/>
    <n v="202606"/>
    <n v="51"/>
    <n v="1085442"/>
    <s v="'03814314  "/>
    <s v="'03814314  "/>
    <s v="ENV"/>
    <s v="'                "/>
    <n v="20260624"/>
    <s v="E20260624133097"/>
    <s v="J18"/>
    <n v="3.01"/>
    <s v="          "/>
    <n v="4.93"/>
    <s v="LARUCHE                         "/>
    <s v="VOIE COMMUNALE 4                "/>
    <s v="                                "/>
    <s v="FR"/>
    <s v="'21"/>
    <s v="'21320     "/>
    <s v="CREANCEY                        "/>
    <s v="MONOPRIX DUNKERQUE              "/>
    <s v="RUE DAVID D'ANGERS              "/>
    <s v="                                "/>
    <s v="FR"/>
    <s v="'59"/>
    <s v="'59140     "/>
    <s v="DUNKERQUE"/>
  </r>
  <r>
    <x v="1"/>
    <x v="362"/>
    <n v="202606"/>
    <n v="51"/>
    <n v="1085442"/>
    <s v="'03814314  "/>
    <s v="'03814314  "/>
    <s v="COL"/>
    <s v="'5943814314755647"/>
    <n v="20260624"/>
    <s v="E20260624133097"/>
    <s v="J18"/>
    <n v="3.01"/>
    <s v="          "/>
    <n v="0"/>
    <s v="LARUCHE                         "/>
    <s v="VOIE COMMUNALE 4                "/>
    <s v="                                "/>
    <s v="FR"/>
    <s v="'21"/>
    <s v="'21320     "/>
    <s v="CREANCEY                        "/>
    <s v="MONOPRIX DUNKERQUE              "/>
    <s v="RUE DAVID D'ANGERS              "/>
    <s v="                                "/>
    <s v="FR"/>
    <s v="'59"/>
    <s v="'59140     "/>
    <s v="DUNKERQUE"/>
  </r>
  <r>
    <x v="1"/>
    <x v="362"/>
    <n v="202606"/>
    <n v="51"/>
    <n v="1085442"/>
    <s v="'03814314  "/>
    <s v="'03814314  "/>
    <s v="CPC"/>
    <s v="'5943814314755647"/>
    <n v="20260624"/>
    <s v="E20260624133097"/>
    <s v="   "/>
    <n v="3.01"/>
    <s v="RS        "/>
    <n v="0"/>
    <s v="LARUCHE                         "/>
    <s v="VOIE COMMUNALE 4                "/>
    <s v="                                "/>
    <s v="FR"/>
    <s v="'21"/>
    <s v="'21320     "/>
    <s v="CREANCEY                        "/>
    <s v="MONOPRIX DUNKERQUE              "/>
    <s v="RUE DAVID D'ANGERS              "/>
    <s v="                                "/>
    <s v="FR"/>
    <s v="'59"/>
    <s v="'59140     "/>
    <s v="DUNKERQUE"/>
  </r>
  <r>
    <x v="1"/>
    <x v="363"/>
    <n v="202606"/>
    <n v="51"/>
    <n v="1085442"/>
    <s v="'03814314  "/>
    <s v="'03814314  "/>
    <s v="ENV"/>
    <s v="'                "/>
    <n v="20260624"/>
    <s v="E20260624133099"/>
    <s v="J18"/>
    <n v="0.8"/>
    <s v="          "/>
    <n v="4.1500000000000004"/>
    <s v="LARUCHE                         "/>
    <s v="VOIE COMMUNALE 4                "/>
    <s v="                                "/>
    <s v="FR"/>
    <s v="'21"/>
    <s v="'21320     "/>
    <s v="CREANCEY                        "/>
    <s v="MONOPRIX EPINAL                 "/>
    <s v="RUE GASTON ZINCK                "/>
    <s v="                                "/>
    <s v="FR"/>
    <s v="'88"/>
    <s v="'88000     "/>
    <s v="EPINAL"/>
  </r>
  <r>
    <x v="1"/>
    <x v="363"/>
    <n v="202606"/>
    <n v="51"/>
    <n v="1085442"/>
    <s v="'03814314  "/>
    <s v="'03814314  "/>
    <s v="COL"/>
    <s v="'8843814314756440"/>
    <n v="20260624"/>
    <s v="E20260624133099"/>
    <s v="J18"/>
    <n v="0.8"/>
    <s v="          "/>
    <n v="0"/>
    <s v="LARUCHE                         "/>
    <s v="VOIE COMMUNALE 4                "/>
    <s v="                                "/>
    <s v="FR"/>
    <s v="'21"/>
    <s v="'21320     "/>
    <s v="CREANCEY                        "/>
    <s v="MONOPRIX EPINAL                 "/>
    <s v="RUE GASTON ZINCK                "/>
    <s v="                                "/>
    <s v="FR"/>
    <s v="'88"/>
    <s v="'88000     "/>
    <s v="EPINAL"/>
  </r>
  <r>
    <x v="1"/>
    <x v="363"/>
    <n v="202606"/>
    <n v="51"/>
    <n v="1085442"/>
    <s v="'03814314  "/>
    <s v="'03814314  "/>
    <s v="CPC"/>
    <s v="'8843814314756440"/>
    <n v="20260624"/>
    <s v="E20260624133099"/>
    <s v="   "/>
    <n v="0.8"/>
    <s v="RS        "/>
    <n v="0"/>
    <s v="LARUCHE                         "/>
    <s v="VOIE COMMUNALE 4                "/>
    <s v="                                "/>
    <s v="FR"/>
    <s v="'21"/>
    <s v="'21320     "/>
    <s v="CREANCEY                        "/>
    <s v="MONOPRIX EPINAL                 "/>
    <s v="RUE GASTON ZINCK                "/>
    <s v="                                "/>
    <s v="FR"/>
    <s v="'88"/>
    <s v="'88000     "/>
    <s v="EPINAL"/>
  </r>
  <r>
    <x v="1"/>
    <x v="364"/>
    <n v="202606"/>
    <n v="51"/>
    <n v="1085442"/>
    <s v="'03814314  "/>
    <s v="'03814314  "/>
    <s v="ENV"/>
    <s v="'                "/>
    <n v="20260624"/>
    <s v="E20260624133100"/>
    <s v="J18"/>
    <n v="2.84"/>
    <s v="          "/>
    <n v="4.67"/>
    <s v="LARUCHE                         "/>
    <s v="VOIE COMMUNALE 4                "/>
    <s v="                                "/>
    <s v="FR"/>
    <s v="'21"/>
    <s v="'21320     "/>
    <s v="CREANCEY                        "/>
    <s v="MONOPRIX FONTAINEBLEAU          "/>
    <s v="23 RUE DU CHATEAU               "/>
    <s v="                                "/>
    <s v="FR"/>
    <s v="'77"/>
    <s v="'77300     "/>
    <s v="FONTAINEBLEAU"/>
  </r>
  <r>
    <x v="1"/>
    <x v="364"/>
    <n v="202606"/>
    <n v="51"/>
    <n v="1085442"/>
    <s v="'03814314  "/>
    <s v="'03814314  "/>
    <s v="COL"/>
    <s v="'7743814314756476"/>
    <n v="20260624"/>
    <s v="E20260624133100"/>
    <s v="J18"/>
    <n v="2.84"/>
    <s v="          "/>
    <n v="0"/>
    <s v="LARUCHE                         "/>
    <s v="VOIE COMMUNALE 4                "/>
    <s v="                                "/>
    <s v="FR"/>
    <s v="'21"/>
    <s v="'21320     "/>
    <s v="CREANCEY                        "/>
    <s v="MONOPRIX FONTAINEBLEAU          "/>
    <s v="23 RUE DU CHATEAU               "/>
    <s v="                                "/>
    <s v="FR"/>
    <s v="'77"/>
    <s v="'77300     "/>
    <s v="FONTAINEBLEAU"/>
  </r>
  <r>
    <x v="1"/>
    <x v="364"/>
    <n v="202606"/>
    <n v="51"/>
    <n v="1085442"/>
    <s v="'03814314  "/>
    <s v="'03814314  "/>
    <s v="CPC"/>
    <s v="'7743814314756476"/>
    <n v="20260624"/>
    <s v="E20260624133100"/>
    <s v="   "/>
    <n v="2.84"/>
    <s v="RS        "/>
    <n v="0"/>
    <s v="LARUCHE                         "/>
    <s v="VOIE COMMUNALE 4                "/>
    <s v="                                "/>
    <s v="FR"/>
    <s v="'21"/>
    <s v="'21320     "/>
    <s v="CREANCEY                        "/>
    <s v="MONOPRIX FONTAINEBLEAU          "/>
    <s v="23 RUE DU CHATEAU               "/>
    <s v="                                "/>
    <s v="FR"/>
    <s v="'77"/>
    <s v="'77300     "/>
    <s v="FONTAINEBLEAU"/>
  </r>
  <r>
    <x v="1"/>
    <x v="365"/>
    <n v="202606"/>
    <n v="51"/>
    <n v="1085442"/>
    <s v="'03814314  "/>
    <s v="'03814314  "/>
    <s v="ENV"/>
    <s v="'                "/>
    <n v="20260624"/>
    <s v="E20260624133101"/>
    <s v="J18"/>
    <n v="0.9"/>
    <s v="          "/>
    <n v="4.1500000000000004"/>
    <s v="LARUCHE                         "/>
    <s v="VOIE COMMUNALE 4                "/>
    <s v="                                "/>
    <s v="FR"/>
    <s v="'21"/>
    <s v="'21320     "/>
    <s v="CREANCEY                        "/>
    <s v="MONOPRIX FORUM DES HALLES       "/>
    <s v="101 PORTE BERGER                "/>
    <s v="                                "/>
    <s v="FR"/>
    <s v="'75"/>
    <s v="'75001     "/>
    <s v="PARIS 1ER ARRONDISSEMENT"/>
  </r>
  <r>
    <x v="1"/>
    <x v="365"/>
    <n v="202606"/>
    <n v="51"/>
    <n v="1085442"/>
    <s v="'03814314  "/>
    <s v="'03814314  "/>
    <s v="COL"/>
    <s v="'7543814314756465"/>
    <n v="20260624"/>
    <s v="E20260624133101"/>
    <s v="J18"/>
    <n v="0.9"/>
    <s v="          "/>
    <n v="0"/>
    <s v="LARUCHE                         "/>
    <s v="VOIE COMMUNALE 4                "/>
    <s v="                                "/>
    <s v="FR"/>
    <s v="'21"/>
    <s v="'21320     "/>
    <s v="CREANCEY                        "/>
    <s v="MONOPRIX FORUM DES HALLES       "/>
    <s v="101 PORTE BERGER                "/>
    <s v="                                "/>
    <s v="FR"/>
    <s v="'75"/>
    <s v="'75001     "/>
    <s v="PARIS 1ER ARRONDISSEMENT"/>
  </r>
  <r>
    <x v="1"/>
    <x v="365"/>
    <n v="202606"/>
    <n v="51"/>
    <n v="1085442"/>
    <s v="'03814314  "/>
    <s v="'03814314  "/>
    <s v="CPC"/>
    <s v="'7543814314756465"/>
    <n v="20260624"/>
    <s v="E20260624133101"/>
    <s v="   "/>
    <n v="0.9"/>
    <s v="RS        "/>
    <n v="0"/>
    <s v="LARUCHE                         "/>
    <s v="VOIE COMMUNALE 4                "/>
    <s v="                                "/>
    <s v="FR"/>
    <s v="'21"/>
    <s v="'21320     "/>
    <s v="CREANCEY                        "/>
    <s v="MONOPRIX FORUM DES HALLES       "/>
    <s v="101 PORTE BERGER                "/>
    <s v="                                "/>
    <s v="FR"/>
    <s v="'75"/>
    <s v="'75001     "/>
    <s v="PARIS 1ER ARRONDISSEMENT"/>
  </r>
  <r>
    <x v="1"/>
    <x v="366"/>
    <n v="202606"/>
    <n v="51"/>
    <n v="1085442"/>
    <s v="'03814314  "/>
    <s v="'03814314  "/>
    <s v="ENV"/>
    <s v="'                "/>
    <n v="20260624"/>
    <s v="E20260624133102"/>
    <s v="J18"/>
    <n v="0.8"/>
    <s v="          "/>
    <n v="4.1500000000000004"/>
    <s v="LARUCHE                         "/>
    <s v="VOIE COMMUNALE 4                "/>
    <s v="                                "/>
    <s v="FR"/>
    <s v="'21"/>
    <s v="'21320     "/>
    <s v="CREANCEY                        "/>
    <s v="MONOPRIX GOBELINS               "/>
    <s v="17 RUE DE LA COLLEGIALE         "/>
    <s v="                                "/>
    <s v="FR"/>
    <s v="'75"/>
    <s v="'75005     "/>
    <s v="PARIS 5E  ARRONDISSEMENT"/>
  </r>
  <r>
    <x v="1"/>
    <x v="366"/>
    <n v="202606"/>
    <n v="51"/>
    <n v="1085442"/>
    <s v="'03814314  "/>
    <s v="'03814314  "/>
    <s v="COL"/>
    <s v="'7543814314756344"/>
    <n v="20260624"/>
    <s v="E20260624133102"/>
    <s v="J18"/>
    <n v="0.8"/>
    <s v="          "/>
    <n v="0"/>
    <s v="LARUCHE                         "/>
    <s v="VOIE COMMUNALE 4                "/>
    <s v="                                "/>
    <s v="FR"/>
    <s v="'21"/>
    <s v="'21320     "/>
    <s v="CREANCEY                        "/>
    <s v="MONOPRIX GOBELINS               "/>
    <s v="17 RUE DE LA COLLEGIALE         "/>
    <s v="                                "/>
    <s v="FR"/>
    <s v="'75"/>
    <s v="'75005     "/>
    <s v="PARIS 5E  ARRONDISSEMENT"/>
  </r>
  <r>
    <x v="1"/>
    <x v="366"/>
    <n v="202606"/>
    <n v="51"/>
    <n v="1085442"/>
    <s v="'03814314  "/>
    <s v="'03814314  "/>
    <s v="CPC"/>
    <s v="'7543814314756344"/>
    <n v="20260624"/>
    <s v="E20260624133102"/>
    <s v="   "/>
    <n v="0.8"/>
    <s v="RS        "/>
    <n v="0"/>
    <s v="LARUCHE                         "/>
    <s v="VOIE COMMUNALE 4                "/>
    <s v="                                "/>
    <s v="FR"/>
    <s v="'21"/>
    <s v="'21320     "/>
    <s v="CREANCEY                        "/>
    <s v="MONOPRIX GOBELINS               "/>
    <s v="17 RUE DE LA COLLEGIALE         "/>
    <s v="                                "/>
    <s v="FR"/>
    <s v="'75"/>
    <s v="'75005     "/>
    <s v="PARIS 5E  ARRONDISSEMENT"/>
  </r>
  <r>
    <x v="1"/>
    <x v="367"/>
    <n v="202606"/>
    <n v="51"/>
    <n v="1085442"/>
    <s v="'03814314  "/>
    <s v="'03814314  "/>
    <s v="ENV"/>
    <s v="'                "/>
    <n v="20260624"/>
    <s v="E20260624133104"/>
    <s v="J18"/>
    <n v="3.01"/>
    <s v="          "/>
    <n v="4.93"/>
    <s v="LARUCHE                         "/>
    <s v="VOIE COMMUNALE 4                "/>
    <s v="                                "/>
    <s v="FR"/>
    <s v="'21"/>
    <s v="'21320     "/>
    <s v="CREANCEY                        "/>
    <s v="MONOPRIX INNO POLYGONE          "/>
    <s v="511AV DES ETATS DU LANGUEDOC    "/>
    <s v="BP 9501                         "/>
    <s v="FR"/>
    <s v="'34"/>
    <s v="'34000     "/>
    <s v="MONTPELLIER"/>
  </r>
  <r>
    <x v="1"/>
    <x v="367"/>
    <n v="202606"/>
    <n v="51"/>
    <n v="1085442"/>
    <s v="'03814314  "/>
    <s v="'03814314  "/>
    <s v="COL"/>
    <s v="'3443814314756408"/>
    <n v="20260624"/>
    <s v="E20260624133104"/>
    <s v="J18"/>
    <n v="3.01"/>
    <s v="          "/>
    <n v="0"/>
    <s v="LARUCHE                         "/>
    <s v="VOIE COMMUNALE 4                "/>
    <s v="                                "/>
    <s v="FR"/>
    <s v="'21"/>
    <s v="'21320     "/>
    <s v="CREANCEY                        "/>
    <s v="MONOPRIX INNO POLYGONE          "/>
    <s v="511AV DES ETATS DU LANGUEDOC    "/>
    <s v="BP 9501                         "/>
    <s v="FR"/>
    <s v="'34"/>
    <s v="'34000     "/>
    <s v="MONTPELLIER"/>
  </r>
  <r>
    <x v="1"/>
    <x v="367"/>
    <n v="202606"/>
    <n v="51"/>
    <n v="1085442"/>
    <s v="'03814314  "/>
    <s v="'03814314  "/>
    <s v="CPC"/>
    <s v="'3443814314756408"/>
    <n v="20260624"/>
    <s v="E20260624133104"/>
    <s v="   "/>
    <n v="3.01"/>
    <s v="RS        "/>
    <n v="0"/>
    <s v="LARUCHE                         "/>
    <s v="VOIE COMMUNALE 4                "/>
    <s v="                                "/>
    <s v="FR"/>
    <s v="'21"/>
    <s v="'21320     "/>
    <s v="CREANCEY                        "/>
    <s v="MONOPRIX INNO POLYGONE          "/>
    <s v="511AV DES ETATS DU LANGUEDOC    "/>
    <s v="BP 9501                         "/>
    <s v="FR"/>
    <s v="'34"/>
    <s v="'34000     "/>
    <s v="MONTPELLIER"/>
  </r>
  <r>
    <x v="1"/>
    <x v="368"/>
    <n v="202606"/>
    <n v="51"/>
    <n v="1085442"/>
    <s v="'03814314  "/>
    <s v="'03814314  "/>
    <s v="ENV"/>
    <s v="'                "/>
    <n v="20260624"/>
    <s v="E20260624133105"/>
    <s v="J18"/>
    <n v="3.01"/>
    <s v="          "/>
    <n v="4.93"/>
    <s v="LARUCHE                         "/>
    <s v="VOIE COMMUNALE 4                "/>
    <s v="                                "/>
    <s v="FR"/>
    <s v="'21"/>
    <s v="'21320     "/>
    <s v="CREANCEY                        "/>
    <s v="MONOPRIX ISSY LES MOULINEAUX    "/>
    <s v="3 BIS RUE JEAN JAURES           "/>
    <s v="                                "/>
    <s v="FR"/>
    <s v="'92"/>
    <s v="'92130     "/>
    <s v="ISSY-LES-MOULINEAUX"/>
  </r>
  <r>
    <x v="1"/>
    <x v="368"/>
    <n v="202606"/>
    <n v="51"/>
    <n v="1085442"/>
    <s v="'03814314  "/>
    <s v="'03814314  "/>
    <s v="COL"/>
    <s v="'9243814314756084"/>
    <n v="20260624"/>
    <s v="E20260624133105"/>
    <s v="J18"/>
    <n v="3.01"/>
    <s v="          "/>
    <n v="0"/>
    <s v="LARUCHE                         "/>
    <s v="VOIE COMMUNALE 4                "/>
    <s v="                                "/>
    <s v="FR"/>
    <s v="'21"/>
    <s v="'21320     "/>
    <s v="CREANCEY                        "/>
    <s v="MONOPRIX ISSY LES MOULINEAUX    "/>
    <s v="3 BIS RUE JEAN JAURES           "/>
    <s v="                                "/>
    <s v="FR"/>
    <s v="'92"/>
    <s v="'92130     "/>
    <s v="ISSY-LES-MOULINEAUX"/>
  </r>
  <r>
    <x v="1"/>
    <x v="368"/>
    <n v="202606"/>
    <n v="51"/>
    <n v="1085442"/>
    <s v="'03814314  "/>
    <s v="'03814314  "/>
    <s v="CPC"/>
    <s v="'9243814314756084"/>
    <n v="20260624"/>
    <s v="E20260624133105"/>
    <s v="   "/>
    <n v="3.01"/>
    <s v="RS        "/>
    <n v="0"/>
    <s v="LARUCHE                         "/>
    <s v="VOIE COMMUNALE 4                "/>
    <s v="                                "/>
    <s v="FR"/>
    <s v="'21"/>
    <s v="'21320     "/>
    <s v="CREANCEY                        "/>
    <s v="MONOPRIX ISSY LES MOULINEAUX    "/>
    <s v="3 BIS RUE JEAN JAURES           "/>
    <s v="                                "/>
    <s v="FR"/>
    <s v="'92"/>
    <s v="'92130     "/>
    <s v="ISSY-LES-MOULINEAUX"/>
  </r>
  <r>
    <x v="1"/>
    <x v="369"/>
    <n v="202606"/>
    <n v="51"/>
    <n v="1085442"/>
    <s v="'03814314  "/>
    <s v="'03814314  "/>
    <s v="ENV"/>
    <s v="'                "/>
    <n v="20260624"/>
    <s v="E20260624133106"/>
    <s v="J18"/>
    <n v="0.8"/>
    <s v="          "/>
    <n v="4.1500000000000004"/>
    <s v="LARUCHE                         "/>
    <s v="VOIE COMMUNALE 4                "/>
    <s v="                                "/>
    <s v="FR"/>
    <s v="'21"/>
    <s v="'21320     "/>
    <s v="CREANCEY                        "/>
    <s v="MONOPRIX ITALIE                 "/>
    <s v="13 RUE AUGUSTE PERRET           "/>
    <s v="                                "/>
    <s v="FR"/>
    <s v="'75"/>
    <s v="'75013     "/>
    <s v="PARIS 13E  ARRONDISSEMENT"/>
  </r>
  <r>
    <x v="1"/>
    <x v="369"/>
    <n v="202606"/>
    <n v="51"/>
    <n v="1085442"/>
    <s v="'03814314  "/>
    <s v="'03814314  "/>
    <s v="COL"/>
    <s v="'7543814314756091"/>
    <n v="20260624"/>
    <s v="E20260624133106"/>
    <s v="J18"/>
    <n v="0.8"/>
    <s v="          "/>
    <n v="0"/>
    <s v="LARUCHE                         "/>
    <s v="VOIE COMMUNALE 4                "/>
    <s v="                                "/>
    <s v="FR"/>
    <s v="'21"/>
    <s v="'21320     "/>
    <s v="CREANCEY                        "/>
    <s v="MONOPRIX ITALIE                 "/>
    <s v="13 RUE AUGUSTE PERRET           "/>
    <s v="                                "/>
    <s v="FR"/>
    <s v="'75"/>
    <s v="'75013     "/>
    <s v="PARIS 13E  ARRONDISSEMENT"/>
  </r>
  <r>
    <x v="1"/>
    <x v="369"/>
    <n v="202606"/>
    <n v="51"/>
    <n v="1085442"/>
    <s v="'03814314  "/>
    <s v="'03814314  "/>
    <s v="CPC"/>
    <s v="'7543814314756091"/>
    <n v="20260624"/>
    <s v="E20260624133106"/>
    <s v="   "/>
    <n v="0.8"/>
    <s v="RS        "/>
    <n v="0"/>
    <s v="LARUCHE                         "/>
    <s v="VOIE COMMUNALE 4                "/>
    <s v="                                "/>
    <s v="FR"/>
    <s v="'21"/>
    <s v="'21320     "/>
    <s v="CREANCEY                        "/>
    <s v="MONOPRIX ITALIE                 "/>
    <s v="13 RUE AUGUSTE PERRET           "/>
    <s v="                                "/>
    <s v="FR"/>
    <s v="'75"/>
    <s v="'75013     "/>
    <s v="PARIS 13E  ARRONDISSEMENT"/>
  </r>
  <r>
    <x v="1"/>
    <x v="370"/>
    <n v="202606"/>
    <n v="51"/>
    <n v="1085442"/>
    <s v="'03814314  "/>
    <s v="'03814314  "/>
    <s v="ENV"/>
    <s v="'                "/>
    <n v="20260624"/>
    <s v="E20260624133107"/>
    <s v="J18"/>
    <n v="0.8"/>
    <s v="          "/>
    <n v="4.1500000000000004"/>
    <s v="LARUCHE                         "/>
    <s v="VOIE COMMUNALE 4                "/>
    <s v="                                "/>
    <s v="FR"/>
    <s v="'21"/>
    <s v="'21320     "/>
    <s v="CREANCEY                        "/>
    <s v="MONOPRIX LA GARENNE             "/>
    <s v="37 / 39 AV JOFFRE               "/>
    <s v="                                "/>
    <s v="FR"/>
    <s v="'92"/>
    <s v="'92250     "/>
    <s v="LA GARENNE-COLOMBES"/>
  </r>
  <r>
    <x v="1"/>
    <x v="370"/>
    <n v="202606"/>
    <n v="51"/>
    <n v="1085442"/>
    <s v="'03814314  "/>
    <s v="'03814314  "/>
    <s v="COL"/>
    <s v="'9243814314756055"/>
    <n v="20260624"/>
    <s v="E20260624133107"/>
    <s v="J18"/>
    <n v="0.8"/>
    <s v="          "/>
    <n v="0"/>
    <s v="LARUCHE                         "/>
    <s v="VOIE COMMUNALE 4                "/>
    <s v="                                "/>
    <s v="FR"/>
    <s v="'21"/>
    <s v="'21320     "/>
    <s v="CREANCEY                        "/>
    <s v="MONOPRIX LA GARENNE             "/>
    <s v="37 / 39 AV JOFFRE               "/>
    <s v="                                "/>
    <s v="FR"/>
    <s v="'92"/>
    <s v="'92250     "/>
    <s v="LA GARENNE-COLOMBES"/>
  </r>
  <r>
    <x v="1"/>
    <x v="370"/>
    <n v="202606"/>
    <n v="51"/>
    <n v="1085442"/>
    <s v="'03814314  "/>
    <s v="'03814314  "/>
    <s v="CPC"/>
    <s v="'9243814314756055"/>
    <n v="20260624"/>
    <s v="E20260624133107"/>
    <s v="   "/>
    <n v="0.8"/>
    <s v="RS        "/>
    <n v="0"/>
    <s v="LARUCHE                         "/>
    <s v="VOIE COMMUNALE 4                "/>
    <s v="                                "/>
    <s v="FR"/>
    <s v="'21"/>
    <s v="'21320     "/>
    <s v="CREANCEY                        "/>
    <s v="MONOPRIX LA GARENNE             "/>
    <s v="37 / 39 AV JOFFRE               "/>
    <s v="                                "/>
    <s v="FR"/>
    <s v="'92"/>
    <s v="'92250     "/>
    <s v="LA GARENNE-COLOMBES"/>
  </r>
  <r>
    <x v="1"/>
    <x v="371"/>
    <n v="202606"/>
    <n v="51"/>
    <n v="1085442"/>
    <s v="'03814314  "/>
    <s v="'03814314  "/>
    <s v="ENV"/>
    <s v="'                "/>
    <n v="20260624"/>
    <s v="E20260624133108"/>
    <s v="J18"/>
    <n v="0.8"/>
    <s v="          "/>
    <n v="4.1500000000000004"/>
    <s v="LARUCHE                         "/>
    <s v="VOIE COMMUNALE 4                "/>
    <s v="                                "/>
    <s v="FR"/>
    <s v="'21"/>
    <s v="'21320     "/>
    <s v="CREANCEY                        "/>
    <s v="MONOPRIX LA ROCHELLE            "/>
    <s v="29 RUE ADMYRAUD                 "/>
    <s v="                                "/>
    <s v="FR"/>
    <s v="'17"/>
    <s v="'17000     "/>
    <s v="LA ROCHELLE"/>
  </r>
  <r>
    <x v="1"/>
    <x v="371"/>
    <n v="202606"/>
    <n v="51"/>
    <n v="1085442"/>
    <s v="'03814314  "/>
    <s v="'03814314  "/>
    <s v="COL"/>
    <s v="'1743814314756140"/>
    <n v="20260624"/>
    <s v="E20260624133108"/>
    <s v="J18"/>
    <n v="0.8"/>
    <s v="          "/>
    <n v="0"/>
    <s v="LARUCHE                         "/>
    <s v="VOIE COMMUNALE 4                "/>
    <s v="                                "/>
    <s v="FR"/>
    <s v="'21"/>
    <s v="'21320     "/>
    <s v="CREANCEY                        "/>
    <s v="MONOPRIX LA ROCHELLE            "/>
    <s v="29 RUE ADMYRAUD                 "/>
    <s v="                                "/>
    <s v="FR"/>
    <s v="'17"/>
    <s v="'17000     "/>
    <s v="LA ROCHELLE"/>
  </r>
  <r>
    <x v="1"/>
    <x v="371"/>
    <n v="202606"/>
    <n v="51"/>
    <n v="1085442"/>
    <s v="'03814314  "/>
    <s v="'03814314  "/>
    <s v="CPC"/>
    <s v="'1743814314756140"/>
    <n v="20260624"/>
    <s v="E20260624133108"/>
    <s v="   "/>
    <n v="0.8"/>
    <s v="RS        "/>
    <n v="0"/>
    <s v="LARUCHE                         "/>
    <s v="VOIE COMMUNALE 4                "/>
    <s v="                                "/>
    <s v="FR"/>
    <s v="'21"/>
    <s v="'21320     "/>
    <s v="CREANCEY                        "/>
    <s v="MONOPRIX LA ROCHELLE            "/>
    <s v="29 RUE ADMYRAUD                 "/>
    <s v="                                "/>
    <s v="FR"/>
    <s v="'17"/>
    <s v="'17000     "/>
    <s v="LA ROCHELLE"/>
  </r>
  <r>
    <x v="1"/>
    <x v="372"/>
    <n v="202606"/>
    <n v="51"/>
    <n v="1085442"/>
    <s v="'03814314  "/>
    <s v="'03814314  "/>
    <s v="ENV"/>
    <s v="'                "/>
    <n v="20260624"/>
    <s v="E20260624133109"/>
    <s v="J18"/>
    <n v="0.8"/>
    <s v="          "/>
    <n v="4.1500000000000004"/>
    <s v="LARUCHE                         "/>
    <s v="VOIE COMMUNALE 4                "/>
    <s v="                                "/>
    <s v="FR"/>
    <s v="'21"/>
    <s v="'21320     "/>
    <s v="CREANCEY                        "/>
    <s v="MONOPRIX LAMBERT ALEXIA         "/>
    <s v="85 RUE SAINT DENIS              "/>
    <s v="                                "/>
    <s v="FR"/>
    <s v="'92"/>
    <s v="'92700     "/>
    <s v="COLOMBES"/>
  </r>
  <r>
    <x v="1"/>
    <x v="372"/>
    <n v="202606"/>
    <n v="51"/>
    <n v="1085442"/>
    <s v="'03814314  "/>
    <s v="'03814314  "/>
    <s v="COL"/>
    <s v="'9243814314756337"/>
    <n v="20260624"/>
    <s v="E20260624133109"/>
    <s v="J18"/>
    <n v="0.8"/>
    <s v="          "/>
    <n v="0"/>
    <s v="LARUCHE                         "/>
    <s v="VOIE COMMUNALE 4                "/>
    <s v="                                "/>
    <s v="FR"/>
    <s v="'21"/>
    <s v="'21320     "/>
    <s v="CREANCEY                        "/>
    <s v="MONOPRIX LAMBERT ALEXIA         "/>
    <s v="85 RUE SAINT DENIS              "/>
    <s v="                                "/>
    <s v="FR"/>
    <s v="'92"/>
    <s v="'92700     "/>
    <s v="COLOMBES"/>
  </r>
  <r>
    <x v="1"/>
    <x v="372"/>
    <n v="202606"/>
    <n v="51"/>
    <n v="1085442"/>
    <s v="'03814314  "/>
    <s v="'03814314  "/>
    <s v="CPC"/>
    <s v="'9243814314756337"/>
    <n v="20260624"/>
    <s v="E20260624133109"/>
    <s v="   "/>
    <n v="0.8"/>
    <s v="RS        "/>
    <n v="0"/>
    <s v="LARUCHE                         "/>
    <s v="VOIE COMMUNALE 4                "/>
    <s v="                                "/>
    <s v="FR"/>
    <s v="'21"/>
    <s v="'21320     "/>
    <s v="CREANCEY                        "/>
    <s v="MONOPRIX LAMBERT ALEXIA         "/>
    <s v="85 RUE SAINT DENIS              "/>
    <s v="                                "/>
    <s v="FR"/>
    <s v="'92"/>
    <s v="'92700     "/>
    <s v="COLOMBES"/>
  </r>
  <r>
    <x v="1"/>
    <x v="373"/>
    <n v="202606"/>
    <n v="51"/>
    <n v="1085442"/>
    <s v="'03814314  "/>
    <s v="'03814314  "/>
    <s v="ENV"/>
    <s v="'                "/>
    <n v="20260624"/>
    <s v="E20260624133111"/>
    <s v="J18"/>
    <n v="0.8"/>
    <s v="          "/>
    <n v="4.1500000000000004"/>
    <s v="LARUCHE                         "/>
    <s v="VOIE COMMUNALE 4                "/>
    <s v="                                "/>
    <s v="FR"/>
    <s v="'21"/>
    <s v="'21320     "/>
    <s v="CREANCEY                        "/>
    <s v="MONOPRIX LE VESINET             "/>
    <s v="36 RUE ERNEST ANDRE             "/>
    <s v="                                "/>
    <s v="FR"/>
    <s v="'78"/>
    <s v="'78110     "/>
    <s v="LE VESINET"/>
  </r>
  <r>
    <x v="1"/>
    <x v="373"/>
    <n v="202606"/>
    <n v="51"/>
    <n v="1085442"/>
    <s v="'03814314  "/>
    <s v="'03814314  "/>
    <s v="COL"/>
    <s v="'7843814314756104"/>
    <n v="20260624"/>
    <s v="E20260624133111"/>
    <s v="J18"/>
    <n v="0.8"/>
    <s v="          "/>
    <n v="0"/>
    <s v="LARUCHE                         "/>
    <s v="VOIE COMMUNALE 4                "/>
    <s v="                                "/>
    <s v="FR"/>
    <s v="'21"/>
    <s v="'21320     "/>
    <s v="CREANCEY                        "/>
    <s v="MONOPRIX LE VESINET             "/>
    <s v="36 RUE ERNEST ANDRE             "/>
    <s v="                                "/>
    <s v="FR"/>
    <s v="'78"/>
    <s v="'78110     "/>
    <s v="LE VESINET"/>
  </r>
  <r>
    <x v="1"/>
    <x v="373"/>
    <n v="202606"/>
    <n v="51"/>
    <n v="1085442"/>
    <s v="'03814314  "/>
    <s v="'03814314  "/>
    <s v="CPC"/>
    <s v="'7843814314756104"/>
    <n v="20260624"/>
    <s v="E20260624133111"/>
    <s v="   "/>
    <n v="0.8"/>
    <s v="RS        "/>
    <n v="0"/>
    <s v="LARUCHE                         "/>
    <s v="VOIE COMMUNALE 4                "/>
    <s v="                                "/>
    <s v="FR"/>
    <s v="'21"/>
    <s v="'21320     "/>
    <s v="CREANCEY                        "/>
    <s v="MONOPRIX LE VESINET             "/>
    <s v="36 RUE ERNEST ANDRE             "/>
    <s v="                                "/>
    <s v="FR"/>
    <s v="'78"/>
    <s v="'78110     "/>
    <s v="LE VESINET"/>
  </r>
  <r>
    <x v="1"/>
    <x v="374"/>
    <n v="202606"/>
    <n v="51"/>
    <n v="1085442"/>
    <s v="'03814314  "/>
    <s v="'03814314  "/>
    <s v="ENV"/>
    <s v="'                "/>
    <n v="20260624"/>
    <s v="E20260624133112"/>
    <s v="J18"/>
    <n v="0.8"/>
    <s v="          "/>
    <n v="4.1500000000000004"/>
    <s v="LARUCHE                         "/>
    <s v="VOIE COMMUNALE 4                "/>
    <s v="                                "/>
    <s v="FR"/>
    <s v="'21"/>
    <s v="'21320     "/>
    <s v="CREANCEY                        "/>
    <s v="MONOPRIX LEVIS                  "/>
    <s v="13/15 RUE DE LEVIS              "/>
    <s v="                                "/>
    <s v="FR"/>
    <s v="'75"/>
    <s v="'75017     "/>
    <s v="PARIS 17E  ARRONDISSEMENT"/>
  </r>
  <r>
    <x v="1"/>
    <x v="374"/>
    <n v="202606"/>
    <n v="51"/>
    <n v="1085442"/>
    <s v="'03814314  "/>
    <s v="'03814314  "/>
    <s v="COL"/>
    <s v="'7543814314756298"/>
    <n v="20260624"/>
    <s v="E20260624133112"/>
    <s v="J18"/>
    <n v="0.8"/>
    <s v="          "/>
    <n v="0"/>
    <s v="LARUCHE                         "/>
    <s v="VOIE COMMUNALE 4                "/>
    <s v="                                "/>
    <s v="FR"/>
    <s v="'21"/>
    <s v="'21320     "/>
    <s v="CREANCEY                        "/>
    <s v="MONOPRIX LEVIS                  "/>
    <s v="13/15 RUE DE LEVIS              "/>
    <s v="                                "/>
    <s v="FR"/>
    <s v="'75"/>
    <s v="'75017     "/>
    <s v="PARIS 17E  ARRONDISSEMENT"/>
  </r>
  <r>
    <x v="1"/>
    <x v="374"/>
    <n v="202606"/>
    <n v="51"/>
    <n v="1085442"/>
    <s v="'03814314  "/>
    <s v="'03814314  "/>
    <s v="CPC"/>
    <s v="'7543814314756298"/>
    <n v="20260624"/>
    <s v="E20260624133112"/>
    <s v="   "/>
    <n v="0.8"/>
    <s v="RS        "/>
    <n v="0"/>
    <s v="LARUCHE                         "/>
    <s v="VOIE COMMUNALE 4                "/>
    <s v="                                "/>
    <s v="FR"/>
    <s v="'21"/>
    <s v="'21320     "/>
    <s v="CREANCEY                        "/>
    <s v="MONOPRIX LEVIS                  "/>
    <s v="13/15 RUE DE LEVIS              "/>
    <s v="                                "/>
    <s v="FR"/>
    <s v="'75"/>
    <s v="'75017     "/>
    <s v="PARIS 17E  ARRONDISSEMENT"/>
  </r>
  <r>
    <x v="1"/>
    <x v="375"/>
    <n v="202606"/>
    <n v="51"/>
    <n v="1085442"/>
    <s v="'03814314  "/>
    <s v="'03814314  "/>
    <s v="ENV"/>
    <s v="'                "/>
    <n v="20260624"/>
    <s v="E20260624133113"/>
    <s v="J18"/>
    <n v="0.8"/>
    <s v="          "/>
    <n v="4.1500000000000004"/>
    <s v="LARUCHE                         "/>
    <s v="VOIE COMMUNALE 4                "/>
    <s v="                                "/>
    <s v="FR"/>
    <s v="'21"/>
    <s v="'21320     "/>
    <s v="CREANCEY                        "/>
    <s v="MONOPRIX LIMOGES                "/>
    <s v="12 PLACE DE LA REPUBLIQUE       "/>
    <s v="                                "/>
    <s v="FR"/>
    <s v="'87"/>
    <s v="'87000     "/>
    <s v="LIMOGES"/>
  </r>
  <r>
    <x v="1"/>
    <x v="375"/>
    <n v="202606"/>
    <n v="51"/>
    <n v="1085442"/>
    <s v="'03814314  "/>
    <s v="'03814314  "/>
    <s v="COL"/>
    <s v="'8743814314756165"/>
    <n v="20260624"/>
    <s v="E20260624133113"/>
    <s v="J18"/>
    <n v="0.8"/>
    <s v="          "/>
    <n v="0"/>
    <s v="LARUCHE                         "/>
    <s v="VOIE COMMUNALE 4                "/>
    <s v="                                "/>
    <s v="FR"/>
    <s v="'21"/>
    <s v="'21320     "/>
    <s v="CREANCEY                        "/>
    <s v="MONOPRIX LIMOGES                "/>
    <s v="12 PLACE DE LA REPUBLIQUE       "/>
    <s v="                                "/>
    <s v="FR"/>
    <s v="'87"/>
    <s v="'87000     "/>
    <s v="LIMOGES"/>
  </r>
  <r>
    <x v="1"/>
    <x v="375"/>
    <n v="202606"/>
    <n v="51"/>
    <n v="1085442"/>
    <s v="'03814314  "/>
    <s v="'03814314  "/>
    <s v="CPC"/>
    <s v="'8743814314756165"/>
    <n v="20260624"/>
    <s v="E20260624133113"/>
    <s v="   "/>
    <n v="0.8"/>
    <s v="RS        "/>
    <n v="0"/>
    <s v="LARUCHE                         "/>
    <s v="VOIE COMMUNALE 4                "/>
    <s v="                                "/>
    <s v="FR"/>
    <s v="'21"/>
    <s v="'21320     "/>
    <s v="CREANCEY                        "/>
    <s v="MONOPRIX LIMOGES                "/>
    <s v="12 PLACE DE LA REPUBLIQUE       "/>
    <s v="                                "/>
    <s v="FR"/>
    <s v="'87"/>
    <s v="'87000     "/>
    <s v="LIMOGES"/>
  </r>
  <r>
    <x v="1"/>
    <x v="376"/>
    <n v="202606"/>
    <n v="51"/>
    <n v="1085442"/>
    <s v="'03814314  "/>
    <s v="'03814314  "/>
    <s v="ENV"/>
    <s v="'                "/>
    <n v="20260624"/>
    <s v="E20260624133114"/>
    <s v="J18"/>
    <n v="3.01"/>
    <s v="          "/>
    <n v="4.93"/>
    <s v="LARUCHE                         "/>
    <s v="VOIE COMMUNALE 4                "/>
    <s v="                                "/>
    <s v="FR"/>
    <s v="'21"/>
    <s v="'21320     "/>
    <s v="CREANCEY                        "/>
    <s v="MONOPRIX LYON GBL               "/>
    <s v="2 RUE GROLEE                    "/>
    <s v="                                "/>
    <s v="FR"/>
    <s v="'69"/>
    <s v="'69002     "/>
    <s v="LYON 2E  ARRONDISSEMENT"/>
  </r>
  <r>
    <x v="1"/>
    <x v="376"/>
    <n v="202606"/>
    <n v="51"/>
    <n v="1085442"/>
    <s v="'03814314  "/>
    <s v="'03814314  "/>
    <s v="COL"/>
    <s v="'6943814314756158"/>
    <n v="20260624"/>
    <s v="E20260624133114"/>
    <s v="J18"/>
    <n v="3.01"/>
    <s v="          "/>
    <n v="0"/>
    <s v="LARUCHE                         "/>
    <s v="VOIE COMMUNALE 4                "/>
    <s v="                                "/>
    <s v="FR"/>
    <s v="'21"/>
    <s v="'21320     "/>
    <s v="CREANCEY                        "/>
    <s v="MONOPRIX LYON GBL               "/>
    <s v="2 RUE GROLEE                    "/>
    <s v="                                "/>
    <s v="FR"/>
    <s v="'69"/>
    <s v="'69002     "/>
    <s v="LYON 2E  ARRONDISSEMENT"/>
  </r>
  <r>
    <x v="1"/>
    <x v="376"/>
    <n v="202606"/>
    <n v="51"/>
    <n v="1085442"/>
    <s v="'03814314  "/>
    <s v="'03814314  "/>
    <s v="CPC"/>
    <s v="'6943814314756158"/>
    <n v="20260624"/>
    <s v="E20260624133114"/>
    <s v="   "/>
    <n v="3.01"/>
    <s v="RS        "/>
    <n v="0"/>
    <s v="LARUCHE                         "/>
    <s v="VOIE COMMUNALE 4                "/>
    <s v="                                "/>
    <s v="FR"/>
    <s v="'21"/>
    <s v="'21320     "/>
    <s v="CREANCEY                        "/>
    <s v="MONOPRIX LYON GBL               "/>
    <s v="2 RUE GROLEE                    "/>
    <s v="                                "/>
    <s v="FR"/>
    <s v="'69"/>
    <s v="'69002     "/>
    <s v="LYON 2E  ARRONDISSEMENT"/>
  </r>
  <r>
    <x v="1"/>
    <x v="377"/>
    <n v="202606"/>
    <n v="51"/>
    <n v="1085442"/>
    <s v="'03814314  "/>
    <s v="'03814314  "/>
    <s v="ENV"/>
    <s v="'                "/>
    <n v="20260624"/>
    <s v="E20260624133115"/>
    <s v="J18"/>
    <n v="3.01"/>
    <s v="          "/>
    <n v="4.93"/>
    <s v="LARUCHE                         "/>
    <s v="VOIE COMMUNALE 4                "/>
    <s v="                                "/>
    <s v="FR"/>
    <s v="'21"/>
    <s v="'21320     "/>
    <s v="CREANCEY                        "/>
    <s v="MONOPRIX LYON PART DIEU         "/>
    <s v="10-12 BLD VIVIER-MERLE          "/>
    <s v="                                "/>
    <s v="FR"/>
    <s v="'69"/>
    <s v="'69003     "/>
    <s v="LYON 3E  ARRONDISSEMENT"/>
  </r>
  <r>
    <x v="1"/>
    <x v="377"/>
    <n v="202606"/>
    <n v="51"/>
    <n v="1085442"/>
    <s v="'03814314  "/>
    <s v="'03814314  "/>
    <s v="COL"/>
    <s v="'6943814314756302"/>
    <n v="20260624"/>
    <s v="E20260624133115"/>
    <s v="J18"/>
    <n v="3.01"/>
    <s v="          "/>
    <n v="0"/>
    <s v="LARUCHE                         "/>
    <s v="VOIE COMMUNALE 4                "/>
    <s v="                                "/>
    <s v="FR"/>
    <s v="'21"/>
    <s v="'21320     "/>
    <s v="CREANCEY                        "/>
    <s v="MONOPRIX LYON PART DIEU         "/>
    <s v="10-12 BLD VIVIER-MERLE          "/>
    <s v="                                "/>
    <s v="FR"/>
    <s v="'69"/>
    <s v="'69003     "/>
    <s v="LYON 3E  ARRONDISSEMENT"/>
  </r>
  <r>
    <x v="1"/>
    <x v="377"/>
    <n v="202606"/>
    <n v="51"/>
    <n v="1085442"/>
    <s v="'03814314  "/>
    <s v="'03814314  "/>
    <s v="CPC"/>
    <s v="'6943814314756302"/>
    <n v="20260624"/>
    <s v="E20260624133115"/>
    <s v="   "/>
    <n v="3.01"/>
    <s v="RS        "/>
    <n v="0"/>
    <s v="LARUCHE                         "/>
    <s v="VOIE COMMUNALE 4                "/>
    <s v="                                "/>
    <s v="FR"/>
    <s v="'21"/>
    <s v="'21320     "/>
    <s v="CREANCEY                        "/>
    <s v="MONOPRIX LYON PART DIEU         "/>
    <s v="10-12 BLD VIVIER-MERLE          "/>
    <s v="                                "/>
    <s v="FR"/>
    <s v="'69"/>
    <s v="'69003     "/>
    <s v="LYON 3E  ARRONDISSEMENT"/>
  </r>
  <r>
    <x v="1"/>
    <x v="378"/>
    <n v="202606"/>
    <n v="51"/>
    <n v="1085442"/>
    <s v="'03814314  "/>
    <s v="'03814314  "/>
    <s v="ENV"/>
    <s v="'                "/>
    <n v="20260624"/>
    <s v="E20260624133116"/>
    <s v="J18"/>
    <n v="0.8"/>
    <s v="          "/>
    <n v="4.1500000000000004"/>
    <s v="LARUCHE                         "/>
    <s v="VOIE COMMUNALE 4                "/>
    <s v="                                "/>
    <s v="FR"/>
    <s v="'21"/>
    <s v="'21320     "/>
    <s v="CREANCEY                        "/>
    <s v="MONOPRIX MARSEILLE TERRASSES    "/>
    <s v="PLACE DE LA JOLIETTE CC         "/>
    <s v="                                "/>
    <s v="FR"/>
    <s v="'13"/>
    <s v="'13002     "/>
    <s v="MARSEILLE 2E  ARRONDISSEMEN"/>
  </r>
  <r>
    <x v="1"/>
    <x v="378"/>
    <n v="202606"/>
    <n v="51"/>
    <n v="1085442"/>
    <s v="'03814314  "/>
    <s v="'03814314  "/>
    <s v="COL"/>
    <s v="'1343814314756007"/>
    <n v="20260624"/>
    <s v="E20260624133116"/>
    <s v="J18"/>
    <n v="0.8"/>
    <s v="          "/>
    <n v="0"/>
    <s v="LARUCHE                         "/>
    <s v="VOIE COMMUNALE 4                "/>
    <s v="                                "/>
    <s v="FR"/>
    <s v="'21"/>
    <s v="'21320     "/>
    <s v="CREANCEY                        "/>
    <s v="MONOPRIX MARSEILLE TERRASSES    "/>
    <s v="PLACE DE LA JOLIETTE CC         "/>
    <s v="                                "/>
    <s v="FR"/>
    <s v="'13"/>
    <s v="'13002     "/>
    <s v="MARSEILLE 2E  ARRONDISSEMEN"/>
  </r>
  <r>
    <x v="1"/>
    <x v="378"/>
    <n v="202606"/>
    <n v="51"/>
    <n v="1085442"/>
    <s v="'03814314  "/>
    <s v="'03814314  "/>
    <s v="CPC"/>
    <s v="'1343814314756007"/>
    <n v="20260624"/>
    <s v="E20260624133116"/>
    <s v="   "/>
    <n v="0.8"/>
    <s v="RS        "/>
    <n v="0"/>
    <s v="LARUCHE                         "/>
    <s v="VOIE COMMUNALE 4                "/>
    <s v="                                "/>
    <s v="FR"/>
    <s v="'21"/>
    <s v="'21320     "/>
    <s v="CREANCEY                        "/>
    <s v="MONOPRIX MARSEILLE TERRASSES    "/>
    <s v="PLACE DE LA JOLIETTE CC         "/>
    <s v="                                "/>
    <s v="FR"/>
    <s v="'13"/>
    <s v="'13002     "/>
    <s v="MARSEILLE 2E  ARRONDISSEMEN"/>
  </r>
  <r>
    <x v="1"/>
    <x v="379"/>
    <n v="202606"/>
    <n v="51"/>
    <n v="1085442"/>
    <s v="'03814314  "/>
    <s v="'03814314  "/>
    <s v="ENV"/>
    <s v="'                "/>
    <n v="20260624"/>
    <s v="E20260624133117"/>
    <s v="J18"/>
    <n v="0.8"/>
    <s v="          "/>
    <n v="4.1500000000000004"/>
    <s v="LARUCHE                         "/>
    <s v="VOIE COMMUNALE 4                "/>
    <s v="                                "/>
    <s v="FR"/>
    <s v="'21"/>
    <s v="'21320     "/>
    <s v="CREANCEY                        "/>
    <s v="MONOPRIX MEUDON                 "/>
    <s v="113/115 RUE DE PARIS            "/>
    <s v="                                "/>
    <s v="FR"/>
    <s v="'92"/>
    <s v="'92190     "/>
    <s v="MEUDON"/>
  </r>
  <r>
    <x v="1"/>
    <x v="379"/>
    <n v="202606"/>
    <n v="51"/>
    <n v="1085442"/>
    <s v="'03814314  "/>
    <s v="'03814314  "/>
    <s v="COL"/>
    <s v="'9243814314756049"/>
    <n v="20260624"/>
    <s v="E20260624133117"/>
    <s v="J18"/>
    <n v="0.8"/>
    <s v="          "/>
    <n v="0"/>
    <s v="LARUCHE                         "/>
    <s v="VOIE COMMUNALE 4                "/>
    <s v="                                "/>
    <s v="FR"/>
    <s v="'21"/>
    <s v="'21320     "/>
    <s v="CREANCEY                        "/>
    <s v="MONOPRIX MEUDON                 "/>
    <s v="113/115 RUE DE PARIS            "/>
    <s v="                                "/>
    <s v="FR"/>
    <s v="'92"/>
    <s v="'92190     "/>
    <s v="MEUDON"/>
  </r>
  <r>
    <x v="1"/>
    <x v="379"/>
    <n v="202606"/>
    <n v="51"/>
    <n v="1085442"/>
    <s v="'03814314  "/>
    <s v="'03814314  "/>
    <s v="CPC"/>
    <s v="'9243814314756049"/>
    <n v="20260624"/>
    <s v="E20260624133117"/>
    <s v="   "/>
    <n v="0.8"/>
    <s v="RS        "/>
    <n v="0"/>
    <s v="LARUCHE                         "/>
    <s v="VOIE COMMUNALE 4                "/>
    <s v="                                "/>
    <s v="FR"/>
    <s v="'21"/>
    <s v="'21320     "/>
    <s v="CREANCEY                        "/>
    <s v="MONOPRIX MEUDON                 "/>
    <s v="113/115 RUE DE PARIS            "/>
    <s v="                                "/>
    <s v="FR"/>
    <s v="'92"/>
    <s v="'92190     "/>
    <s v="MEUDON"/>
  </r>
  <r>
    <x v="1"/>
    <x v="380"/>
    <n v="202606"/>
    <n v="51"/>
    <n v="1085442"/>
    <s v="'03814314  "/>
    <s v="'03814314  "/>
    <s v="ENV"/>
    <s v="'                "/>
    <n v="20260624"/>
    <s v="E20260624133118"/>
    <s v="J18"/>
    <n v="3.01"/>
    <s v="          "/>
    <n v="4.93"/>
    <s v="LARUCHE                         "/>
    <s v="VOIE COMMUNALE 4                "/>
    <s v="                                "/>
    <s v="FR"/>
    <s v="'21"/>
    <s v="'21320     "/>
    <s v="CREANCEY                        "/>
    <s v="MONOPRIX MME DELAVENNE          "/>
    <s v="1002 AV.REPUBLIQUE              "/>
    <s v="                                "/>
    <s v="FR"/>
    <s v="'59"/>
    <s v="'59700     "/>
    <s v="MARCQ-EN-BAR UL"/>
  </r>
  <r>
    <x v="1"/>
    <x v="380"/>
    <n v="202606"/>
    <n v="51"/>
    <n v="1085442"/>
    <s v="'03814314  "/>
    <s v="'03814314  "/>
    <s v="COL"/>
    <s v="'5943814314755768"/>
    <n v="20260624"/>
    <s v="E20260624133118"/>
    <s v="J18"/>
    <n v="3.01"/>
    <s v="          "/>
    <n v="0"/>
    <s v="LARUCHE                         "/>
    <s v="VOIE COMMUNALE 4                "/>
    <s v="                                "/>
    <s v="FR"/>
    <s v="'21"/>
    <s v="'21320     "/>
    <s v="CREANCEY                        "/>
    <s v="MONOPRIX MME DELAVENNE          "/>
    <s v="1002 AV.REPUBLIQUE              "/>
    <s v="                                "/>
    <s v="FR"/>
    <s v="'59"/>
    <s v="'59700     "/>
    <s v="MARCQ-EN-BAR UL"/>
  </r>
  <r>
    <x v="1"/>
    <x v="380"/>
    <n v="202606"/>
    <n v="51"/>
    <n v="1085442"/>
    <s v="'03814314  "/>
    <s v="'03814314  "/>
    <s v="CPC"/>
    <s v="'5943814314755768"/>
    <n v="20260624"/>
    <s v="E20260624133118"/>
    <s v="   "/>
    <n v="3.01"/>
    <s v="RS        "/>
    <n v="0"/>
    <s v="LARUCHE                         "/>
    <s v="VOIE COMMUNALE 4                "/>
    <s v="                                "/>
    <s v="FR"/>
    <s v="'21"/>
    <s v="'21320     "/>
    <s v="CREANCEY                        "/>
    <s v="MONOPRIX MME DELAVENNE          "/>
    <s v="1002 AV.REPUBLIQUE              "/>
    <s v="                                "/>
    <s v="FR"/>
    <s v="'59"/>
    <s v="'59700     "/>
    <s v="MARCQ-EN-BAR UL"/>
  </r>
  <r>
    <x v="1"/>
    <x v="381"/>
    <n v="202606"/>
    <n v="51"/>
    <n v="1085442"/>
    <s v="'03814314  "/>
    <s v="'03814314  "/>
    <s v="ENV"/>
    <s v="'                "/>
    <n v="20260624"/>
    <s v="E20260624133119"/>
    <s v="J18"/>
    <n v="3.01"/>
    <s v="          "/>
    <n v="4.93"/>
    <s v="LARUCHE                         "/>
    <s v="VOIE COMMUNALE 4                "/>
    <s v="                                "/>
    <s v="FR"/>
    <s v="'21"/>
    <s v="'21320     "/>
    <s v="CREANCEY                        "/>
    <s v="MONOPRIX MONTREUIL              "/>
    <s v="19 AV DE LA RESISTANCE          "/>
    <s v="                                "/>
    <s v="FR"/>
    <s v="'93"/>
    <s v="'93100     "/>
    <s v="MONTREUIL"/>
  </r>
  <r>
    <x v="1"/>
    <x v="381"/>
    <n v="202606"/>
    <n v="51"/>
    <n v="1085442"/>
    <s v="'03814314  "/>
    <s v="'03814314  "/>
    <s v="COL"/>
    <s v="'9343814314755893"/>
    <n v="20260624"/>
    <s v="E20260624133119"/>
    <s v="J18"/>
    <n v="3.01"/>
    <s v="          "/>
    <n v="0"/>
    <s v="LARUCHE                         "/>
    <s v="VOIE COMMUNALE 4                "/>
    <s v="                                "/>
    <s v="FR"/>
    <s v="'21"/>
    <s v="'21320     "/>
    <s v="CREANCEY                        "/>
    <s v="MONOPRIX MONTREUIL              "/>
    <s v="19 AV DE LA RESISTANCE          "/>
    <s v="                                "/>
    <s v="FR"/>
    <s v="'93"/>
    <s v="'93100     "/>
    <s v="MONTREUIL"/>
  </r>
  <r>
    <x v="1"/>
    <x v="381"/>
    <n v="202606"/>
    <n v="51"/>
    <n v="1085442"/>
    <s v="'03814314  "/>
    <s v="'03814314  "/>
    <s v="CPC"/>
    <s v="'9343814314755893"/>
    <n v="20260624"/>
    <s v="E20260624133119"/>
    <s v="   "/>
    <n v="3.01"/>
    <s v="RS        "/>
    <n v="0"/>
    <s v="LARUCHE                         "/>
    <s v="VOIE COMMUNALE 4                "/>
    <s v="                                "/>
    <s v="FR"/>
    <s v="'21"/>
    <s v="'21320     "/>
    <s v="CREANCEY                        "/>
    <s v="MONOPRIX MONTREUIL              "/>
    <s v="19 AV DE LA RESISTANCE          "/>
    <s v="                                "/>
    <s v="FR"/>
    <s v="'93"/>
    <s v="'93100     "/>
    <s v="MONTREUIL"/>
  </r>
  <r>
    <x v="1"/>
    <x v="382"/>
    <n v="202606"/>
    <n v="51"/>
    <n v="1085442"/>
    <s v="'03814314  "/>
    <s v="'03814314  "/>
    <s v="ENV"/>
    <s v="'                "/>
    <n v="20260624"/>
    <s v="E20260624133120"/>
    <s v="J18"/>
    <n v="0.8"/>
    <s v="          "/>
    <n v="4.1500000000000004"/>
    <s v="LARUCHE                         "/>
    <s v="VOIE COMMUNALE 4                "/>
    <s v="                                "/>
    <s v="FR"/>
    <s v="'21"/>
    <s v="'21320     "/>
    <s v="CREANCEY                        "/>
    <s v="MONOPRIX MOULIN LES HALLES      "/>
    <s v="8, PLACE DES HALLES             "/>
    <s v="                                "/>
    <s v="FR"/>
    <s v="'03"/>
    <s v="'03007     "/>
    <s v="MOULINS"/>
  </r>
  <r>
    <x v="1"/>
    <x v="382"/>
    <n v="202606"/>
    <n v="51"/>
    <n v="1085442"/>
    <s v="'03814314  "/>
    <s v="'03814314  "/>
    <s v="COL"/>
    <s v="'0343814314755970"/>
    <n v="20260624"/>
    <s v="E20260624133120"/>
    <s v="J18"/>
    <n v="0.8"/>
    <s v="          "/>
    <n v="0"/>
    <s v="LARUCHE                         "/>
    <s v="VOIE COMMUNALE 4                "/>
    <s v="                                "/>
    <s v="FR"/>
    <s v="'21"/>
    <s v="'21320     "/>
    <s v="CREANCEY                        "/>
    <s v="MONOPRIX MOULIN LES HALLES      "/>
    <s v="8, PLACE DES HALLES             "/>
    <s v="                                "/>
    <s v="FR"/>
    <s v="'03"/>
    <s v="'03007     "/>
    <s v="MOULINS"/>
  </r>
  <r>
    <x v="1"/>
    <x v="382"/>
    <n v="202606"/>
    <n v="51"/>
    <n v="1085442"/>
    <s v="'03814314  "/>
    <s v="'03814314  "/>
    <s v="CPC"/>
    <s v="'0343814314755970"/>
    <n v="20260624"/>
    <s v="E20260624133120"/>
    <s v="   "/>
    <n v="0.8"/>
    <s v="RS        "/>
    <n v="0"/>
    <s v="LARUCHE                         "/>
    <s v="VOIE COMMUNALE 4                "/>
    <s v="                                "/>
    <s v="FR"/>
    <s v="'21"/>
    <s v="'21320     "/>
    <s v="CREANCEY                        "/>
    <s v="MONOPRIX MOULIN LES HALLES      "/>
    <s v="8, PLACE DES HALLES             "/>
    <s v="                                "/>
    <s v="FR"/>
    <s v="'03"/>
    <s v="'03007     "/>
    <s v="MOULINS"/>
  </r>
  <r>
    <x v="1"/>
    <x v="383"/>
    <n v="202606"/>
    <n v="51"/>
    <n v="1085442"/>
    <s v="'03814314  "/>
    <s v="'03814314  "/>
    <s v="ENV"/>
    <s v="'                "/>
    <n v="20260624"/>
    <s v="E20260624133121"/>
    <s v="J18"/>
    <n v="0.8"/>
    <s v="          "/>
    <n v="4.1500000000000004"/>
    <s v="LARUCHE                         "/>
    <s v="VOIE COMMUNALE 4                "/>
    <s v="                                "/>
    <s v="FR"/>
    <s v="'21"/>
    <s v="'21320     "/>
    <s v="CREANCEY                        "/>
    <s v="MONOPRIX MOULIN VERT            "/>
    <s v="20 IMPASSE DU MOULIN VERT       "/>
    <s v="                                "/>
    <s v="FR"/>
    <s v="'75"/>
    <s v="'75014     "/>
    <s v="PARIS 14E  ARRONDISSEMENT"/>
  </r>
  <r>
    <x v="1"/>
    <x v="383"/>
    <n v="202606"/>
    <n v="51"/>
    <n v="1085442"/>
    <s v="'03814314  "/>
    <s v="'03814314  "/>
    <s v="COL"/>
    <s v="'7543814314756027"/>
    <n v="20260624"/>
    <s v="E20260624133121"/>
    <s v="J18"/>
    <n v="0.8"/>
    <s v="          "/>
    <n v="0"/>
    <s v="LARUCHE                         "/>
    <s v="VOIE COMMUNALE 4                "/>
    <s v="                                "/>
    <s v="FR"/>
    <s v="'21"/>
    <s v="'21320     "/>
    <s v="CREANCEY                        "/>
    <s v="MONOPRIX MOULIN VERT            "/>
    <s v="20 IMPASSE DU MOULIN VERT       "/>
    <s v="                                "/>
    <s v="FR"/>
    <s v="'75"/>
    <s v="'75014     "/>
    <s v="PARIS 14E  ARRONDISSEMENT"/>
  </r>
  <r>
    <x v="1"/>
    <x v="383"/>
    <n v="202606"/>
    <n v="51"/>
    <n v="1085442"/>
    <s v="'03814314  "/>
    <s v="'03814314  "/>
    <s v="CPC"/>
    <s v="'7543814314756027"/>
    <n v="20260624"/>
    <s v="E20260624133121"/>
    <s v="   "/>
    <n v="0.8"/>
    <s v="RS        "/>
    <n v="0"/>
    <s v="LARUCHE                         "/>
    <s v="VOIE COMMUNALE 4                "/>
    <s v="                                "/>
    <s v="FR"/>
    <s v="'21"/>
    <s v="'21320     "/>
    <s v="CREANCEY                        "/>
    <s v="MONOPRIX MOULIN VERT            "/>
    <s v="20 IMPASSE DU MOULIN VERT       "/>
    <s v="                                "/>
    <s v="FR"/>
    <s v="'75"/>
    <s v="'75014     "/>
    <s v="PARIS 14E  ARRONDISSEMENT"/>
  </r>
  <r>
    <x v="1"/>
    <x v="384"/>
    <n v="202606"/>
    <n v="51"/>
    <n v="1085442"/>
    <s v="'03814314  "/>
    <s v="'03814314  "/>
    <s v="ENV"/>
    <s v="'                "/>
    <n v="20260624"/>
    <s v="E20260624133122"/>
    <s v="J18"/>
    <n v="0.8"/>
    <s v="          "/>
    <n v="4.1500000000000004"/>
    <s v="LARUCHE                         "/>
    <s v="VOIE COMMUNALE 4                "/>
    <s v="                                "/>
    <s v="FR"/>
    <s v="'21"/>
    <s v="'21320     "/>
    <s v="CREANCEY                        "/>
    <s v="MONOPRIX MR JAMKOTCHIAN         "/>
    <s v="2 AVENUE CHARLES DE GAULE       "/>
    <s v="CCIAL PARLY 2                   "/>
    <s v="FR"/>
    <s v="'78"/>
    <s v="'78150     "/>
    <s v="LE CHESNAY"/>
  </r>
  <r>
    <x v="1"/>
    <x v="384"/>
    <n v="202606"/>
    <n v="51"/>
    <n v="1085442"/>
    <s v="'03814314  "/>
    <s v="'03814314  "/>
    <s v="COL"/>
    <s v="'7843814314755559"/>
    <n v="20260624"/>
    <s v="E20260624133122"/>
    <s v="J18"/>
    <n v="0.8"/>
    <s v="          "/>
    <n v="0"/>
    <s v="LARUCHE                         "/>
    <s v="VOIE COMMUNALE 4                "/>
    <s v="                                "/>
    <s v="FR"/>
    <s v="'21"/>
    <s v="'21320     "/>
    <s v="CREANCEY                        "/>
    <s v="MONOPRIX MR JAMKOTCHIAN         "/>
    <s v="2 AVENUE CHARLES DE GAULE       "/>
    <s v="CCIAL PARLY 2                   "/>
    <s v="FR"/>
    <s v="'78"/>
    <s v="'78150     "/>
    <s v="LE CHESNAY"/>
  </r>
  <r>
    <x v="1"/>
    <x v="384"/>
    <n v="202606"/>
    <n v="51"/>
    <n v="1085442"/>
    <s v="'03814314  "/>
    <s v="'03814314  "/>
    <s v="CPC"/>
    <s v="'7843814314755559"/>
    <n v="20260624"/>
    <s v="E20260624133122"/>
    <s v="   "/>
    <n v="0.8"/>
    <s v="RS        "/>
    <n v="0"/>
    <s v="LARUCHE                         "/>
    <s v="VOIE COMMUNALE 4                "/>
    <s v="                                "/>
    <s v="FR"/>
    <s v="'21"/>
    <s v="'21320     "/>
    <s v="CREANCEY                        "/>
    <s v="MONOPRIX MR JAMKOTCHIAN         "/>
    <s v="2 AVENUE CHARLES DE GAULE       "/>
    <s v="CCIAL PARLY 2                   "/>
    <s v="FR"/>
    <s v="'78"/>
    <s v="'78150     "/>
    <s v="LE CHESNAY"/>
  </r>
  <r>
    <x v="1"/>
    <x v="385"/>
    <n v="202606"/>
    <n v="51"/>
    <n v="1085442"/>
    <s v="'03814314  "/>
    <s v="'03814314  "/>
    <s v="ENV"/>
    <s v="'                "/>
    <n v="20260624"/>
    <s v="E20260624133123"/>
    <s v="J18"/>
    <n v="3.01"/>
    <s v="          "/>
    <n v="4.93"/>
    <s v="LARUCHE                         "/>
    <s v="VOIE COMMUNALE 4                "/>
    <s v="                                "/>
    <s v="FR"/>
    <s v="'21"/>
    <s v="'21320     "/>
    <s v="CREANCEY                        "/>
    <s v="MONOPRIX NANCY                  "/>
    <s v="41 RUE DES PONTS                "/>
    <s v="                                "/>
    <s v="FR"/>
    <s v="'54"/>
    <s v="'54000     "/>
    <s v="NANCY"/>
  </r>
  <r>
    <x v="1"/>
    <x v="385"/>
    <n v="202606"/>
    <n v="51"/>
    <n v="1085442"/>
    <s v="'03814314  "/>
    <s v="'03814314  "/>
    <s v="COL"/>
    <s v="'5443814314755882"/>
    <n v="20260624"/>
    <s v="E20260624133123"/>
    <s v="J18"/>
    <n v="3.01"/>
    <s v="          "/>
    <n v="0"/>
    <s v="LARUCHE                         "/>
    <s v="VOIE COMMUNALE 4                "/>
    <s v="                                "/>
    <s v="FR"/>
    <s v="'21"/>
    <s v="'21320     "/>
    <s v="CREANCEY                        "/>
    <s v="MONOPRIX NANCY                  "/>
    <s v="41 RUE DES PONTS                "/>
    <s v="                                "/>
    <s v="FR"/>
    <s v="'54"/>
    <s v="'54000     "/>
    <s v="NANCY"/>
  </r>
  <r>
    <x v="1"/>
    <x v="385"/>
    <n v="202606"/>
    <n v="51"/>
    <n v="1085442"/>
    <s v="'03814314  "/>
    <s v="'03814314  "/>
    <s v="CPC"/>
    <s v="'5443814314755882"/>
    <n v="20260624"/>
    <s v="E20260624133123"/>
    <s v="   "/>
    <n v="3.01"/>
    <s v="RS        "/>
    <n v="0"/>
    <s v="LARUCHE                         "/>
    <s v="VOIE COMMUNALE 4                "/>
    <s v="                                "/>
    <s v="FR"/>
    <s v="'21"/>
    <s v="'21320     "/>
    <s v="CREANCEY                        "/>
    <s v="MONOPRIX NANCY                  "/>
    <s v="41 RUE DES PONTS                "/>
    <s v="                                "/>
    <s v="FR"/>
    <s v="'54"/>
    <s v="'54000     "/>
    <s v="NANCY"/>
  </r>
  <r>
    <x v="1"/>
    <x v="386"/>
    <n v="202606"/>
    <n v="51"/>
    <n v="1085442"/>
    <s v="'03814314  "/>
    <s v="'03814314  "/>
    <s v="ENV"/>
    <s v="'                "/>
    <n v="20260624"/>
    <s v="E20260624133124"/>
    <s v="J18"/>
    <n v="0.8"/>
    <s v="          "/>
    <n v="4.1500000000000004"/>
    <s v="LARUCHE                         "/>
    <s v="VOIE COMMUNALE 4                "/>
    <s v="                                "/>
    <s v="FR"/>
    <s v="'21"/>
    <s v="'21320     "/>
    <s v="CREANCEY                        "/>
    <s v="MONOPRIX NANKOU MONSIEUR        "/>
    <s v="18, RUE DE PASSY                "/>
    <s v="                                "/>
    <s v="FR"/>
    <s v="'75"/>
    <s v="'75016     "/>
    <s v="PARIS 16E  ARRONDISSEMENT"/>
  </r>
  <r>
    <x v="1"/>
    <x v="386"/>
    <n v="202606"/>
    <n v="51"/>
    <n v="1085442"/>
    <s v="'03814314  "/>
    <s v="'03814314  "/>
    <s v="COL"/>
    <s v="'7543814314755545"/>
    <n v="20260624"/>
    <s v="E20260624133124"/>
    <s v="J18"/>
    <n v="0.8"/>
    <s v="          "/>
    <n v="0"/>
    <s v="LARUCHE                         "/>
    <s v="VOIE COMMUNALE 4                "/>
    <s v="                                "/>
    <s v="FR"/>
    <s v="'21"/>
    <s v="'21320     "/>
    <s v="CREANCEY                        "/>
    <s v="MONOPRIX NANKOU MONSIEUR        "/>
    <s v="18, RUE DE PASSY                "/>
    <s v="                                "/>
    <s v="FR"/>
    <s v="'75"/>
    <s v="'75016     "/>
    <s v="PARIS 16E  ARRONDISSEMENT"/>
  </r>
  <r>
    <x v="1"/>
    <x v="386"/>
    <n v="202606"/>
    <n v="51"/>
    <n v="1085442"/>
    <s v="'03814314  "/>
    <s v="'03814314  "/>
    <s v="CPC"/>
    <s v="'7543814314755545"/>
    <n v="20260624"/>
    <s v="E20260624133124"/>
    <s v="   "/>
    <n v="0.8"/>
    <s v="RS        "/>
    <n v="0"/>
    <s v="LARUCHE                         "/>
    <s v="VOIE COMMUNALE 4                "/>
    <s v="                                "/>
    <s v="FR"/>
    <s v="'21"/>
    <s v="'21320     "/>
    <s v="CREANCEY                        "/>
    <s v="MONOPRIX NANKOU MONSIEUR        "/>
    <s v="18, RUE DE PASSY                "/>
    <s v="                                "/>
    <s v="FR"/>
    <s v="'75"/>
    <s v="'75016     "/>
    <s v="PARIS 16E  ARRONDISSEMENT"/>
  </r>
  <r>
    <x v="1"/>
    <x v="387"/>
    <n v="202606"/>
    <n v="51"/>
    <n v="1085442"/>
    <s v="'03814314  "/>
    <s v="'03814314  "/>
    <s v="ENV"/>
    <s v="'                "/>
    <n v="20260624"/>
    <s v="E20260624133125"/>
    <s v="J18"/>
    <n v="3.17"/>
    <s v="          "/>
    <n v="4.93"/>
    <s v="LARUCHE                         "/>
    <s v="VOIE COMMUNALE 4                "/>
    <s v="                                "/>
    <s v="FR"/>
    <s v="'21"/>
    <s v="'21320     "/>
    <s v="CREANCEY                        "/>
    <s v="MONOPRIX NANTES                 "/>
    <s v="IMPASSE PARE                    "/>
    <s v="                                "/>
    <s v="FR"/>
    <s v="'44"/>
    <s v="'44046     "/>
    <s v="NANTES"/>
  </r>
  <r>
    <x v="1"/>
    <x v="387"/>
    <n v="202606"/>
    <n v="51"/>
    <n v="1085442"/>
    <s v="'03814314  "/>
    <s v="'03814314  "/>
    <s v="COL"/>
    <s v="'4443814314755795"/>
    <n v="20260624"/>
    <s v="E20260624133125"/>
    <s v="J18"/>
    <n v="3.17"/>
    <s v="          "/>
    <n v="0"/>
    <s v="LARUCHE                         "/>
    <s v="VOIE COMMUNALE 4                "/>
    <s v="                                "/>
    <s v="FR"/>
    <s v="'21"/>
    <s v="'21320     "/>
    <s v="CREANCEY                        "/>
    <s v="MONOPRIX NANTES                 "/>
    <s v="IMPASSE PARE                    "/>
    <s v="                                "/>
    <s v="FR"/>
    <s v="'44"/>
    <s v="'44046     "/>
    <s v="NANTES"/>
  </r>
  <r>
    <x v="1"/>
    <x v="387"/>
    <n v="202606"/>
    <n v="51"/>
    <n v="1085442"/>
    <s v="'03814314  "/>
    <s v="'03814314  "/>
    <s v="CPC"/>
    <s v="'4443814314755795"/>
    <n v="20260624"/>
    <s v="E20260624133125"/>
    <s v="   "/>
    <n v="3.17"/>
    <s v="RS        "/>
    <n v="0"/>
    <s v="LARUCHE                         "/>
    <s v="VOIE COMMUNALE 4                "/>
    <s v="                                "/>
    <s v="FR"/>
    <s v="'21"/>
    <s v="'21320     "/>
    <s v="CREANCEY                        "/>
    <s v="MONOPRIX NANTES                 "/>
    <s v="IMPASSE PARE                    "/>
    <s v="                                "/>
    <s v="FR"/>
    <s v="'44"/>
    <s v="'44046     "/>
    <s v="NANTES"/>
  </r>
  <r>
    <x v="1"/>
    <x v="388"/>
    <n v="202606"/>
    <n v="51"/>
    <n v="1085442"/>
    <s v="'03814314  "/>
    <s v="'03814314  "/>
    <s v="ENV"/>
    <s v="'                "/>
    <n v="20260624"/>
    <s v="E20260624133126"/>
    <s v="J18"/>
    <n v="0.8"/>
    <s v="          "/>
    <n v="4.1500000000000004"/>
    <s v="LARUCHE                         "/>
    <s v="VOIE COMMUNALE 4                "/>
    <s v="                                "/>
    <s v="FR"/>
    <s v="'21"/>
    <s v="'21320     "/>
    <s v="CREANCEY                        "/>
    <s v="MONOPRIX NICE CIMIEZ            "/>
    <s v="8 AV FLIREY                     "/>
    <s v="                                "/>
    <s v="FR"/>
    <s v="'06"/>
    <s v="'06000     "/>
    <s v="NICE"/>
  </r>
  <r>
    <x v="1"/>
    <x v="388"/>
    <n v="202606"/>
    <n v="51"/>
    <n v="1085442"/>
    <s v="'03814314  "/>
    <s v="'03814314  "/>
    <s v="COL"/>
    <s v="'0643814314755602"/>
    <n v="20260624"/>
    <s v="E20260624133126"/>
    <s v="J18"/>
    <n v="0.8"/>
    <s v="          "/>
    <n v="0"/>
    <s v="LARUCHE                         "/>
    <s v="VOIE COMMUNALE 4                "/>
    <s v="                                "/>
    <s v="FR"/>
    <s v="'21"/>
    <s v="'21320     "/>
    <s v="CREANCEY                        "/>
    <s v="MONOPRIX NICE CIMIEZ            "/>
    <s v="8 AV FLIREY                     "/>
    <s v="                                "/>
    <s v="FR"/>
    <s v="'06"/>
    <s v="'06000     "/>
    <s v="NICE"/>
  </r>
  <r>
    <x v="1"/>
    <x v="388"/>
    <n v="202606"/>
    <n v="51"/>
    <n v="1085442"/>
    <s v="'03814314  "/>
    <s v="'03814314  "/>
    <s v="CPC"/>
    <s v="'0643814314755602"/>
    <n v="20260624"/>
    <s v="E20260624133126"/>
    <s v="   "/>
    <n v="0.8"/>
    <s v="RS        "/>
    <n v="0"/>
    <s v="LARUCHE                         "/>
    <s v="VOIE COMMUNALE 4                "/>
    <s v="                                "/>
    <s v="FR"/>
    <s v="'21"/>
    <s v="'21320     "/>
    <s v="CREANCEY                        "/>
    <s v="MONOPRIX NICE CIMIEZ            "/>
    <s v="8 AV FLIREY                     "/>
    <s v="                                "/>
    <s v="FR"/>
    <s v="'06"/>
    <s v="'06000     "/>
    <s v="NICE"/>
  </r>
  <r>
    <x v="1"/>
    <x v="389"/>
    <n v="202606"/>
    <n v="51"/>
    <n v="1085442"/>
    <s v="'03814314  "/>
    <s v="'03814314  "/>
    <s v="ENV"/>
    <s v="'                "/>
    <n v="20260624"/>
    <s v="E20260624133127"/>
    <s v="J18"/>
    <n v="0.8"/>
    <s v="          "/>
    <n v="4.1500000000000004"/>
    <s v="LARUCHE                         "/>
    <s v="VOIE COMMUNALE 4                "/>
    <s v="                                "/>
    <s v="FR"/>
    <s v="'21"/>
    <s v="'21320     "/>
    <s v="CREANCEY                        "/>
    <s v="MONOPRIX NICE GORBELLA          "/>
    <s v="AV DU PETIT PATRIMOINE          "/>
    <s v="                                "/>
    <s v="FR"/>
    <s v="'06"/>
    <s v="'06100     "/>
    <s v="NICE"/>
  </r>
  <r>
    <x v="1"/>
    <x v="389"/>
    <n v="202606"/>
    <n v="51"/>
    <n v="1085442"/>
    <s v="'03814314  "/>
    <s v="'03814314  "/>
    <s v="COL"/>
    <s v="'0643814314755585"/>
    <n v="20260624"/>
    <s v="E20260624133127"/>
    <s v="J18"/>
    <n v="0.8"/>
    <s v="          "/>
    <n v="0"/>
    <s v="LARUCHE                         "/>
    <s v="VOIE COMMUNALE 4                "/>
    <s v="                                "/>
    <s v="FR"/>
    <s v="'21"/>
    <s v="'21320     "/>
    <s v="CREANCEY                        "/>
    <s v="MONOPRIX NICE GORBELLA          "/>
    <s v="AV DU PETIT PATRIMOINE          "/>
    <s v="                                "/>
    <s v="FR"/>
    <s v="'06"/>
    <s v="'06100     "/>
    <s v="NICE"/>
  </r>
  <r>
    <x v="1"/>
    <x v="389"/>
    <n v="202606"/>
    <n v="51"/>
    <n v="1085442"/>
    <s v="'03814314  "/>
    <s v="'03814314  "/>
    <s v="CPC"/>
    <s v="'0643814314755585"/>
    <n v="20260624"/>
    <s v="E20260624133127"/>
    <s v="   "/>
    <n v="0.8"/>
    <s v="RS        "/>
    <n v="0"/>
    <s v="LARUCHE                         "/>
    <s v="VOIE COMMUNALE 4                "/>
    <s v="                                "/>
    <s v="FR"/>
    <s v="'21"/>
    <s v="'21320     "/>
    <s v="CREANCEY                        "/>
    <s v="MONOPRIX NICE GORBELLA          "/>
    <s v="AV DU PETIT PATRIMOINE          "/>
    <s v="                                "/>
    <s v="FR"/>
    <s v="'06"/>
    <s v="'06100     "/>
    <s v="NICE"/>
  </r>
  <r>
    <x v="1"/>
    <x v="390"/>
    <n v="202606"/>
    <n v="51"/>
    <n v="1085442"/>
    <s v="'03814314  "/>
    <s v="'03814314  "/>
    <s v="ENV"/>
    <s v="'                "/>
    <n v="20260624"/>
    <s v="E20260624133128"/>
    <s v="J18"/>
    <n v="0.8"/>
    <s v="          "/>
    <n v="4.1500000000000004"/>
    <s v="LARUCHE                         "/>
    <s v="VOIE COMMUNALE 4                "/>
    <s v="                                "/>
    <s v="FR"/>
    <s v="'21"/>
    <s v="'21320     "/>
    <s v="CREANCEY                        "/>
    <s v="MONOPRIX OPERA                  "/>
    <s v="23 AVENUE DE L'OPREA            "/>
    <s v="                                "/>
    <s v="FR"/>
    <s v="'75"/>
    <s v="'75001     "/>
    <s v="PARIS 01"/>
  </r>
  <r>
    <x v="1"/>
    <x v="390"/>
    <n v="202606"/>
    <n v="51"/>
    <n v="1085442"/>
    <s v="'03814314  "/>
    <s v="'03814314  "/>
    <s v="COL"/>
    <s v="'7543814314755563"/>
    <n v="20260624"/>
    <s v="E20260624133128"/>
    <s v="J18"/>
    <n v="0.8"/>
    <s v="          "/>
    <n v="0"/>
    <s v="LARUCHE                         "/>
    <s v="VOIE COMMUNALE 4                "/>
    <s v="                                "/>
    <s v="FR"/>
    <s v="'21"/>
    <s v="'21320     "/>
    <s v="CREANCEY                        "/>
    <s v="MONOPRIX OPERA                  "/>
    <s v="23 AVENUE DE L'OPREA            "/>
    <s v="                                "/>
    <s v="FR"/>
    <s v="'75"/>
    <s v="'75001     "/>
    <s v="PARIS 01"/>
  </r>
  <r>
    <x v="1"/>
    <x v="390"/>
    <n v="202606"/>
    <n v="51"/>
    <n v="1085442"/>
    <s v="'03814314  "/>
    <s v="'03814314  "/>
    <s v="CPC"/>
    <s v="'7543814314755563"/>
    <n v="20260624"/>
    <s v="E20260624133128"/>
    <s v="   "/>
    <n v="0.8"/>
    <s v="RS        "/>
    <n v="0"/>
    <s v="LARUCHE                         "/>
    <s v="VOIE COMMUNALE 4                "/>
    <s v="                                "/>
    <s v="FR"/>
    <s v="'21"/>
    <s v="'21320     "/>
    <s v="CREANCEY                        "/>
    <s v="MONOPRIX OPERA                  "/>
    <s v="23 AVENUE DE L'OPREA            "/>
    <s v="                                "/>
    <s v="FR"/>
    <s v="'75"/>
    <s v="'75001     "/>
    <s v="PARIS 01"/>
  </r>
  <r>
    <x v="1"/>
    <x v="391"/>
    <n v="202606"/>
    <n v="51"/>
    <n v="1085442"/>
    <s v="'03814314  "/>
    <s v="'03814314  "/>
    <s v="ENV"/>
    <s v="'                "/>
    <n v="20260624"/>
    <s v="E20260624133129"/>
    <s v="J18"/>
    <n v="0.8"/>
    <s v="          "/>
    <n v="4.1500000000000004"/>
    <s v="LARUCHE                         "/>
    <s v="VOIE COMMUNALE 4                "/>
    <s v="                                "/>
    <s v="FR"/>
    <s v="'21"/>
    <s v="'21320     "/>
    <s v="CREANCEY                        "/>
    <s v="MONOPRIX PELLEPORT              "/>
    <s v="104 RUE PELLEPORT               "/>
    <s v="                                "/>
    <s v="FR"/>
    <s v="'75"/>
    <s v="'75020     "/>
    <s v="PARIS 20E  ARRONDISSEMENT"/>
  </r>
  <r>
    <x v="1"/>
    <x v="391"/>
    <n v="202606"/>
    <n v="51"/>
    <n v="1085442"/>
    <s v="'03814314  "/>
    <s v="'03814314  "/>
    <s v="COL"/>
    <s v="'7543814314755626"/>
    <n v="20260624"/>
    <s v="E20260624133129"/>
    <s v="J18"/>
    <n v="0.8"/>
    <s v="          "/>
    <n v="0"/>
    <s v="LARUCHE                         "/>
    <s v="VOIE COMMUNALE 4                "/>
    <s v="                                "/>
    <s v="FR"/>
    <s v="'21"/>
    <s v="'21320     "/>
    <s v="CREANCEY                        "/>
    <s v="MONOPRIX PELLEPORT              "/>
    <s v="104 RUE PELLEPORT               "/>
    <s v="                                "/>
    <s v="FR"/>
    <s v="'75"/>
    <s v="'75020     "/>
    <s v="PARIS 20E  ARRONDISSEMENT"/>
  </r>
  <r>
    <x v="1"/>
    <x v="391"/>
    <n v="202606"/>
    <n v="51"/>
    <n v="1085442"/>
    <s v="'03814314  "/>
    <s v="'03814314  "/>
    <s v="CPC"/>
    <s v="'7543814314755626"/>
    <n v="20260624"/>
    <s v="E20260624133129"/>
    <s v="   "/>
    <n v="0.8"/>
    <s v="RS        "/>
    <n v="0"/>
    <s v="LARUCHE                         "/>
    <s v="VOIE COMMUNALE 4                "/>
    <s v="                                "/>
    <s v="FR"/>
    <s v="'21"/>
    <s v="'21320     "/>
    <s v="CREANCEY                        "/>
    <s v="MONOPRIX PELLEPORT              "/>
    <s v="104 RUE PELLEPORT               "/>
    <s v="                                "/>
    <s v="FR"/>
    <s v="'75"/>
    <s v="'75020     "/>
    <s v="PARIS 20E  ARRONDISSEMENT"/>
  </r>
  <r>
    <x v="1"/>
    <x v="392"/>
    <n v="202606"/>
    <n v="51"/>
    <n v="1085442"/>
    <s v="'03814314  "/>
    <s v="'03814314  "/>
    <s v="ENV"/>
    <s v="'                "/>
    <n v="20260624"/>
    <s v="E20260624133130"/>
    <s v="J18"/>
    <n v="0.8"/>
    <s v="          "/>
    <n v="4.1500000000000004"/>
    <s v="LARUCHE                         "/>
    <s v="VOIE COMMUNALE 4                "/>
    <s v="                                "/>
    <s v="FR"/>
    <s v="'21"/>
    <s v="'21320     "/>
    <s v="CREANCEY                        "/>
    <s v="MONOPRIX PERIGUEUX              "/>
    <s v="PLACE FRANCHEVILLE              "/>
    <s v="                                "/>
    <s v="FR"/>
    <s v="'24"/>
    <s v="'24000     "/>
    <s v="PERIGUEUX"/>
  </r>
  <r>
    <x v="1"/>
    <x v="392"/>
    <n v="202606"/>
    <n v="51"/>
    <n v="1085442"/>
    <s v="'03814314  "/>
    <s v="'03814314  "/>
    <s v="COL"/>
    <s v="'2443814314755517"/>
    <n v="20260624"/>
    <s v="E20260624133130"/>
    <s v="J18"/>
    <n v="0.8"/>
    <s v="          "/>
    <n v="0"/>
    <s v="LARUCHE                         "/>
    <s v="VOIE COMMUNALE 4                "/>
    <s v="                                "/>
    <s v="FR"/>
    <s v="'21"/>
    <s v="'21320     "/>
    <s v="CREANCEY                        "/>
    <s v="MONOPRIX PERIGUEUX              "/>
    <s v="PLACE FRANCHEVILLE              "/>
    <s v="                                "/>
    <s v="FR"/>
    <s v="'24"/>
    <s v="'24000     "/>
    <s v="PERIGUEUX"/>
  </r>
  <r>
    <x v="1"/>
    <x v="392"/>
    <n v="202606"/>
    <n v="51"/>
    <n v="1085442"/>
    <s v="'03814314  "/>
    <s v="'03814314  "/>
    <s v="CPC"/>
    <s v="'2443814314755517"/>
    <n v="20260624"/>
    <s v="E20260624133130"/>
    <s v="   "/>
    <n v="0.8"/>
    <s v="RS        "/>
    <n v="0"/>
    <s v="LARUCHE                         "/>
    <s v="VOIE COMMUNALE 4                "/>
    <s v="                                "/>
    <s v="FR"/>
    <s v="'21"/>
    <s v="'21320     "/>
    <s v="CREANCEY                        "/>
    <s v="MONOPRIX PERIGUEUX              "/>
    <s v="PLACE FRANCHEVILLE              "/>
    <s v="                                "/>
    <s v="FR"/>
    <s v="'24"/>
    <s v="'24000     "/>
    <s v="PERIGUEUX"/>
  </r>
  <r>
    <x v="1"/>
    <x v="393"/>
    <n v="202606"/>
    <n v="51"/>
    <n v="1085442"/>
    <s v="'03814314  "/>
    <s v="'03814314  "/>
    <s v="ENV"/>
    <s v="'                "/>
    <n v="20260624"/>
    <s v="E20260624133131"/>
    <s v="J18"/>
    <n v="0.8"/>
    <s v="          "/>
    <n v="4.1500000000000004"/>
    <s v="LARUCHE                         "/>
    <s v="VOIE COMMUNALE 4                "/>
    <s v="                                "/>
    <s v="FR"/>
    <s v="'21"/>
    <s v="'21320     "/>
    <s v="CREANCEY                        "/>
    <s v="MONOPRIX PETIT MONSIEUR         "/>
    <s v="18 RUE DE LA GRANDE FONTAINE    "/>
    <s v="                                "/>
    <s v="FR"/>
    <s v="'78"/>
    <s v="'78100     "/>
    <s v="SAINT-GERMAIN-EN-LAYE"/>
  </r>
  <r>
    <x v="1"/>
    <x v="393"/>
    <n v="202606"/>
    <n v="51"/>
    <n v="1085442"/>
    <s v="'03814314  "/>
    <s v="'03814314  "/>
    <s v="COL"/>
    <s v="'7843814314755922"/>
    <n v="20260624"/>
    <s v="E20260624133131"/>
    <s v="J18"/>
    <n v="0.8"/>
    <s v="          "/>
    <n v="0"/>
    <s v="LARUCHE                         "/>
    <s v="VOIE COMMUNALE 4                "/>
    <s v="                                "/>
    <s v="FR"/>
    <s v="'21"/>
    <s v="'21320     "/>
    <s v="CREANCEY                        "/>
    <s v="MONOPRIX PETIT MONSIEUR         "/>
    <s v="18 RUE DE LA GRANDE FONTAINE    "/>
    <s v="                                "/>
    <s v="FR"/>
    <s v="'78"/>
    <s v="'78100     "/>
    <s v="SAINT-GERMAIN-EN-LAYE"/>
  </r>
  <r>
    <x v="1"/>
    <x v="393"/>
    <n v="202606"/>
    <n v="51"/>
    <n v="1085442"/>
    <s v="'03814314  "/>
    <s v="'03814314  "/>
    <s v="CPC"/>
    <s v="'7843814314755922"/>
    <n v="20260624"/>
    <s v="E20260624133131"/>
    <s v="   "/>
    <n v="0.8"/>
    <s v="RS        "/>
    <n v="0"/>
    <s v="LARUCHE                         "/>
    <s v="VOIE COMMUNALE 4                "/>
    <s v="                                "/>
    <s v="FR"/>
    <s v="'21"/>
    <s v="'21320     "/>
    <s v="CREANCEY                        "/>
    <s v="MONOPRIX PETIT MONSIEUR         "/>
    <s v="18 RUE DE LA GRANDE FONTAINE    "/>
    <s v="                                "/>
    <s v="FR"/>
    <s v="'78"/>
    <s v="'78100     "/>
    <s v="SAINT-GERMAIN-EN-LAYE"/>
  </r>
  <r>
    <x v="1"/>
    <x v="394"/>
    <n v="202606"/>
    <n v="51"/>
    <n v="1085442"/>
    <s v="'03814314  "/>
    <s v="'03814314  "/>
    <s v="ENV"/>
    <s v="'                "/>
    <n v="20260624"/>
    <s v="E20260624133132"/>
    <s v="J18"/>
    <n v="0.8"/>
    <s v="          "/>
    <n v="4.1500000000000004"/>
    <s v="LARUCHE                         "/>
    <s v="VOIE COMMUNALE 4                "/>
    <s v="                                "/>
    <s v="FR"/>
    <s v="'21"/>
    <s v="'21320     "/>
    <s v="CREANCEY                        "/>
    <s v="MONOPRIX PICPUS                 "/>
    <s v="114 RUE PICPUS                  "/>
    <s v="                                "/>
    <s v="FR"/>
    <s v="'75"/>
    <s v="'75012     "/>
    <s v="PARIS 12E  ARRONDISSEMENT"/>
  </r>
  <r>
    <x v="1"/>
    <x v="394"/>
    <n v="202606"/>
    <n v="51"/>
    <n v="1085442"/>
    <s v="'03814314  "/>
    <s v="'03814314  "/>
    <s v="COL"/>
    <s v="'7543814314755534"/>
    <n v="20260624"/>
    <s v="E20260624133132"/>
    <s v="J18"/>
    <n v="0.8"/>
    <s v="          "/>
    <n v="0"/>
    <s v="LARUCHE                         "/>
    <s v="VOIE COMMUNALE 4                "/>
    <s v="                                "/>
    <s v="FR"/>
    <s v="'21"/>
    <s v="'21320     "/>
    <s v="CREANCEY                        "/>
    <s v="MONOPRIX PICPUS                 "/>
    <s v="114 RUE PICPUS                  "/>
    <s v="                                "/>
    <s v="FR"/>
    <s v="'75"/>
    <s v="'75012     "/>
    <s v="PARIS 12E  ARRONDISSEMENT"/>
  </r>
  <r>
    <x v="1"/>
    <x v="394"/>
    <n v="202606"/>
    <n v="51"/>
    <n v="1085442"/>
    <s v="'03814314  "/>
    <s v="'03814314  "/>
    <s v="CPC"/>
    <s v="'7543814314755534"/>
    <n v="20260624"/>
    <s v="E20260624133132"/>
    <s v="   "/>
    <n v="0.8"/>
    <s v="RS        "/>
    <n v="0"/>
    <s v="LARUCHE                         "/>
    <s v="VOIE COMMUNALE 4                "/>
    <s v="                                "/>
    <s v="FR"/>
    <s v="'21"/>
    <s v="'21320     "/>
    <s v="CREANCEY                        "/>
    <s v="MONOPRIX PICPUS                 "/>
    <s v="114 RUE PICPUS                  "/>
    <s v="                                "/>
    <s v="FR"/>
    <s v="'75"/>
    <s v="'75012     "/>
    <s v="PARIS 12E  ARRONDISSEMENT"/>
  </r>
  <r>
    <x v="1"/>
    <x v="395"/>
    <n v="202606"/>
    <n v="51"/>
    <n v="1085442"/>
    <s v="'03814314  "/>
    <s v="'03814314  "/>
    <s v="ENV"/>
    <s v="'                "/>
    <n v="20260624"/>
    <s v="E20260624133133"/>
    <s v="J18"/>
    <n v="0.8"/>
    <s v="          "/>
    <n v="4.1500000000000004"/>
    <s v="LARUCHE                         "/>
    <s v="VOIE COMMUNALE 4                "/>
    <s v="                                "/>
    <s v="FR"/>
    <s v="'21"/>
    <s v="'21320     "/>
    <s v="CREANCEY                        "/>
    <s v="MONOPRIX PLACE BLANCHE          "/>
    <s v="52 RUE FONTAINE                 "/>
    <s v="                                "/>
    <s v="FR"/>
    <s v="'75"/>
    <s v="'75009     "/>
    <s v="PARIS 9E  ARRONDISSEMENT"/>
  </r>
  <r>
    <x v="1"/>
    <x v="395"/>
    <n v="202606"/>
    <n v="51"/>
    <n v="1085442"/>
    <s v="'03814314  "/>
    <s v="'03814314  "/>
    <s v="COL"/>
    <s v="'7543814314756396"/>
    <n v="20260624"/>
    <s v="E20260624133133"/>
    <s v="J18"/>
    <n v="0.8"/>
    <s v="          "/>
    <n v="0"/>
    <s v="LARUCHE                         "/>
    <s v="VOIE COMMUNALE 4                "/>
    <s v="                                "/>
    <s v="FR"/>
    <s v="'21"/>
    <s v="'21320     "/>
    <s v="CREANCEY                        "/>
    <s v="MONOPRIX PLACE BLANCHE          "/>
    <s v="52 RUE FONTAINE                 "/>
    <s v="                                "/>
    <s v="FR"/>
    <s v="'75"/>
    <s v="'75009     "/>
    <s v="PARIS 9E  ARRONDISSEMENT"/>
  </r>
  <r>
    <x v="1"/>
    <x v="395"/>
    <n v="202606"/>
    <n v="51"/>
    <n v="1085442"/>
    <s v="'03814314  "/>
    <s v="'03814314  "/>
    <s v="CPC"/>
    <s v="'7543814314756396"/>
    <n v="20260624"/>
    <s v="E20260624133133"/>
    <s v="   "/>
    <n v="0.8"/>
    <s v="RS        "/>
    <n v="0"/>
    <s v="LARUCHE                         "/>
    <s v="VOIE COMMUNALE 4                "/>
    <s v="                                "/>
    <s v="FR"/>
    <s v="'21"/>
    <s v="'21320     "/>
    <s v="CREANCEY                        "/>
    <s v="MONOPRIX PLACE BLANCHE          "/>
    <s v="52 RUE FONTAINE                 "/>
    <s v="                                "/>
    <s v="FR"/>
    <s v="'75"/>
    <s v="'75009     "/>
    <s v="PARIS 9E  ARRONDISSEMENT"/>
  </r>
  <r>
    <x v="1"/>
    <x v="396"/>
    <n v="202606"/>
    <n v="51"/>
    <n v="1085442"/>
    <s v="'03814314  "/>
    <s v="'03814314  "/>
    <s v="ENV"/>
    <s v="'                "/>
    <n v="20260624"/>
    <s v="E20260624133134"/>
    <s v="J18"/>
    <n v="0.8"/>
    <s v="          "/>
    <n v="4.1500000000000004"/>
    <s v="LARUCHE                         "/>
    <s v="VOIE COMMUNALE 4                "/>
    <s v="                                "/>
    <s v="FR"/>
    <s v="'21"/>
    <s v="'21320     "/>
    <s v="CREANCEY                        "/>
    <s v="MONOPRIX POITIERS               "/>
    <s v="CC DES CORDELIERS               "/>
    <s v="RUE DES GDES ECOLES             "/>
    <s v="FR"/>
    <s v="'86"/>
    <s v="'86000     "/>
    <s v="POITIERS"/>
  </r>
  <r>
    <x v="1"/>
    <x v="396"/>
    <n v="202606"/>
    <n v="51"/>
    <n v="1085442"/>
    <s v="'03814314  "/>
    <s v="'03814314  "/>
    <s v="COL"/>
    <s v="'8643814314755525"/>
    <n v="20260624"/>
    <s v="E20260624133134"/>
    <s v="J18"/>
    <n v="0.8"/>
    <s v="          "/>
    <n v="0"/>
    <s v="LARUCHE                         "/>
    <s v="VOIE COMMUNALE 4                "/>
    <s v="                                "/>
    <s v="FR"/>
    <s v="'21"/>
    <s v="'21320     "/>
    <s v="CREANCEY                        "/>
    <s v="MONOPRIX POITIERS               "/>
    <s v="CC DES CORDELIERS               "/>
    <s v="RUE DES GDES ECOLES             "/>
    <s v="FR"/>
    <s v="'86"/>
    <s v="'86000     "/>
    <s v="POITIERS"/>
  </r>
  <r>
    <x v="1"/>
    <x v="396"/>
    <n v="202606"/>
    <n v="51"/>
    <n v="1085442"/>
    <s v="'03814314  "/>
    <s v="'03814314  "/>
    <s v="CPC"/>
    <s v="'8643814314755525"/>
    <n v="20260624"/>
    <s v="E20260624133134"/>
    <s v="   "/>
    <n v="0.8"/>
    <s v="RS        "/>
    <n v="0"/>
    <s v="LARUCHE                         "/>
    <s v="VOIE COMMUNALE 4                "/>
    <s v="                                "/>
    <s v="FR"/>
    <s v="'21"/>
    <s v="'21320     "/>
    <s v="CREANCEY                        "/>
    <s v="MONOPRIX POITIERS               "/>
    <s v="CC DES CORDELIERS               "/>
    <s v="RUE DES GDES ECOLES             "/>
    <s v="FR"/>
    <s v="'86"/>
    <s v="'86000     "/>
    <s v="POITIERS"/>
  </r>
  <r>
    <x v="1"/>
    <x v="397"/>
    <n v="202606"/>
    <n v="51"/>
    <n v="1085442"/>
    <s v="'03814314  "/>
    <s v="'03814314  "/>
    <s v="ENV"/>
    <s v="'                "/>
    <n v="20260624"/>
    <s v="E20260624133135"/>
    <s v="J18"/>
    <n v="2.84"/>
    <s v="          "/>
    <n v="4.67"/>
    <s v="LARUCHE                         "/>
    <s v="VOIE COMMUNALE 4                "/>
    <s v="                                "/>
    <s v="FR"/>
    <s v="'21"/>
    <s v="'21320     "/>
    <s v="CREANCEY                        "/>
    <s v="MONOPRIX PORTE DE CHATILLON     "/>
    <s v="37 RUE VOLTAIRE                 "/>
    <s v="                                "/>
    <s v="FR"/>
    <s v="'92"/>
    <s v="'92240     "/>
    <s v="MALAKOFF"/>
  </r>
  <r>
    <x v="1"/>
    <x v="397"/>
    <n v="202606"/>
    <n v="51"/>
    <n v="1085442"/>
    <s v="'03814314  "/>
    <s v="'03814314  "/>
    <s v="COL"/>
    <s v="'9243814314755838"/>
    <n v="20260624"/>
    <s v="E20260624133135"/>
    <s v="J18"/>
    <n v="2.84"/>
    <s v="          "/>
    <n v="0"/>
    <s v="LARUCHE                         "/>
    <s v="VOIE COMMUNALE 4                "/>
    <s v="                                "/>
    <s v="FR"/>
    <s v="'21"/>
    <s v="'21320     "/>
    <s v="CREANCEY                        "/>
    <s v="MONOPRIX PORTE DE CHATILLON     "/>
    <s v="37 RUE VOLTAIRE                 "/>
    <s v="                                "/>
    <s v="FR"/>
    <s v="'92"/>
    <s v="'92240     "/>
    <s v="MALAKOFF"/>
  </r>
  <r>
    <x v="1"/>
    <x v="397"/>
    <n v="202606"/>
    <n v="51"/>
    <n v="1085442"/>
    <s v="'03814314  "/>
    <s v="'03814314  "/>
    <s v="CPC"/>
    <s v="'9243814314755838"/>
    <n v="20260624"/>
    <s v="E20260624133135"/>
    <s v="   "/>
    <n v="2.84"/>
    <s v="RS        "/>
    <n v="0"/>
    <s v="LARUCHE                         "/>
    <s v="VOIE COMMUNALE 4                "/>
    <s v="                                "/>
    <s v="FR"/>
    <s v="'21"/>
    <s v="'21320     "/>
    <s v="CREANCEY                        "/>
    <s v="MONOPRIX PORTE DE CHATILLON     "/>
    <s v="37 RUE VOLTAIRE                 "/>
    <s v="                                "/>
    <s v="FR"/>
    <s v="'92"/>
    <s v="'92240     "/>
    <s v="MALAKOFF"/>
  </r>
  <r>
    <x v="1"/>
    <x v="398"/>
    <n v="202606"/>
    <n v="51"/>
    <n v="1085442"/>
    <s v="'03814314  "/>
    <s v="'03814314  "/>
    <s v="ENV"/>
    <s v="'                "/>
    <n v="20260624"/>
    <s v="E20260624133137"/>
    <s v="J18"/>
    <n v="0.8"/>
    <s v="          "/>
    <n v="4.1500000000000004"/>
    <s v="LARUCHE                         "/>
    <s v="VOIE COMMUNALE 4                "/>
    <s v="                                "/>
    <s v="FR"/>
    <s v="'21"/>
    <s v="'21320     "/>
    <s v="CREANCEY                        "/>
    <s v="MONOPRIX REPUBLIQUE             "/>
    <s v="18 RUE PETIT TOUAR              "/>
    <s v="                                "/>
    <s v="FR"/>
    <s v="'75"/>
    <s v="'75003     "/>
    <s v="PARIS 3E  ARRONDISSEMENT"/>
  </r>
  <r>
    <x v="1"/>
    <x v="398"/>
    <n v="202606"/>
    <n v="51"/>
    <n v="1085442"/>
    <s v="'03814314  "/>
    <s v="'03814314  "/>
    <s v="COL"/>
    <s v="'7543814314755816"/>
    <n v="20260624"/>
    <s v="E20260624133137"/>
    <s v="J18"/>
    <n v="0.8"/>
    <s v="          "/>
    <n v="0"/>
    <s v="LARUCHE                         "/>
    <s v="VOIE COMMUNALE 4                "/>
    <s v="                                "/>
    <s v="FR"/>
    <s v="'21"/>
    <s v="'21320     "/>
    <s v="CREANCEY                        "/>
    <s v="MONOPRIX REPUBLIQUE             "/>
    <s v="18 RUE PETIT TOUAR              "/>
    <s v="                                "/>
    <s v="FR"/>
    <s v="'75"/>
    <s v="'75003     "/>
    <s v="PARIS 3E  ARRONDISSEMENT"/>
  </r>
  <r>
    <x v="1"/>
    <x v="398"/>
    <n v="202606"/>
    <n v="51"/>
    <n v="1085442"/>
    <s v="'03814314  "/>
    <s v="'03814314  "/>
    <s v="CPC"/>
    <s v="'7543814314755816"/>
    <n v="20260624"/>
    <s v="E20260624133137"/>
    <s v="   "/>
    <n v="0.8"/>
    <s v="RS        "/>
    <n v="0"/>
    <s v="LARUCHE                         "/>
    <s v="VOIE COMMUNALE 4                "/>
    <s v="                                "/>
    <s v="FR"/>
    <s v="'21"/>
    <s v="'21320     "/>
    <s v="CREANCEY                        "/>
    <s v="MONOPRIX REPUBLIQUE             "/>
    <s v="18 RUE PETIT TOUAR              "/>
    <s v="                                "/>
    <s v="FR"/>
    <s v="'75"/>
    <s v="'75003     "/>
    <s v="PARIS 3E  ARRONDISSEMENT"/>
  </r>
  <r>
    <x v="1"/>
    <x v="399"/>
    <n v="202606"/>
    <n v="51"/>
    <n v="1085442"/>
    <s v="'03814314  "/>
    <s v="'03814314  "/>
    <s v="ENV"/>
    <s v="'                "/>
    <n v="20260624"/>
    <s v="E20260624133138"/>
    <s v="J18"/>
    <n v="0.8"/>
    <s v="          "/>
    <n v="4.1500000000000004"/>
    <s v="LARUCHE                         "/>
    <s v="VOIE COMMUNALE 4                "/>
    <s v="                                "/>
    <s v="FR"/>
    <s v="'21"/>
    <s v="'21320     "/>
    <s v="CREANCEY                        "/>
    <s v="MONOPRIX ROQUETTE               "/>
    <s v="45 RUE GODEFROY CAVAIGNAC       "/>
    <s v="                                "/>
    <s v="FR"/>
    <s v="'75"/>
    <s v="'75011     "/>
    <s v="PARIS 11E  ARRONDISSEMENT"/>
  </r>
  <r>
    <x v="1"/>
    <x v="399"/>
    <n v="202606"/>
    <n v="51"/>
    <n v="1085442"/>
    <s v="'03814314  "/>
    <s v="'03814314  "/>
    <s v="COL"/>
    <s v="'7543814314755995"/>
    <n v="20260624"/>
    <s v="E20260624133138"/>
    <s v="J18"/>
    <n v="0.8"/>
    <s v="          "/>
    <n v="0"/>
    <s v="LARUCHE                         "/>
    <s v="VOIE COMMUNALE 4                "/>
    <s v="                                "/>
    <s v="FR"/>
    <s v="'21"/>
    <s v="'21320     "/>
    <s v="CREANCEY                        "/>
    <s v="MONOPRIX ROQUETTE               "/>
    <s v="45 RUE GODEFROY CAVAIGNAC       "/>
    <s v="                                "/>
    <s v="FR"/>
    <s v="'75"/>
    <s v="'75011     "/>
    <s v="PARIS 11E  ARRONDISSEMENT"/>
  </r>
  <r>
    <x v="1"/>
    <x v="399"/>
    <n v="202606"/>
    <n v="51"/>
    <n v="1085442"/>
    <s v="'03814314  "/>
    <s v="'03814314  "/>
    <s v="CPC"/>
    <s v="'7543814314755995"/>
    <n v="20260624"/>
    <s v="E20260624133138"/>
    <s v="   "/>
    <n v="0.8"/>
    <s v="RS        "/>
    <n v="0"/>
    <s v="LARUCHE                         "/>
    <s v="VOIE COMMUNALE 4                "/>
    <s v="                                "/>
    <s v="FR"/>
    <s v="'21"/>
    <s v="'21320     "/>
    <s v="CREANCEY                        "/>
    <s v="MONOPRIX ROQUETTE               "/>
    <s v="45 RUE GODEFROY CAVAIGNAC       "/>
    <s v="                                "/>
    <s v="FR"/>
    <s v="'75"/>
    <s v="'75011     "/>
    <s v="PARIS 11E  ARRONDISSEMENT"/>
  </r>
  <r>
    <x v="1"/>
    <x v="400"/>
    <n v="202606"/>
    <n v="51"/>
    <n v="1085442"/>
    <s v="'03814314  "/>
    <s v="'03814314  "/>
    <s v="ENV"/>
    <s v="'                "/>
    <n v="20260624"/>
    <s v="E20260624133139"/>
    <s v="J18"/>
    <n v="0.8"/>
    <s v="          "/>
    <n v="4.1500000000000004"/>
    <s v="LARUCHE                         "/>
    <s v="VOIE COMMUNALE 4                "/>
    <s v="                                "/>
    <s v="FR"/>
    <s v="'21"/>
    <s v="'21320     "/>
    <s v="CREANCEY                        "/>
    <s v="MONOPRIX RUEIL MALMAISON        "/>
    <s v="46-52 RUE DU CHATEAU            "/>
    <s v="                                "/>
    <s v="FR"/>
    <s v="'92"/>
    <s v="'92500     "/>
    <s v="RUEIL-MALMAISON"/>
  </r>
  <r>
    <x v="1"/>
    <x v="400"/>
    <n v="202606"/>
    <n v="51"/>
    <n v="1085442"/>
    <s v="'03814314  "/>
    <s v="'03814314  "/>
    <s v="COL"/>
    <s v="'9243814314755965"/>
    <n v="20260624"/>
    <s v="E20260624133139"/>
    <s v="J18"/>
    <n v="0.8"/>
    <s v="          "/>
    <n v="0"/>
    <s v="LARUCHE                         "/>
    <s v="VOIE COMMUNALE 4                "/>
    <s v="                                "/>
    <s v="FR"/>
    <s v="'21"/>
    <s v="'21320     "/>
    <s v="CREANCEY                        "/>
    <s v="MONOPRIX RUEIL MALMAISON        "/>
    <s v="46-52 RUE DU CHATEAU            "/>
    <s v="                                "/>
    <s v="FR"/>
    <s v="'92"/>
    <s v="'92500     "/>
    <s v="RUEIL-MALMAISON"/>
  </r>
  <r>
    <x v="1"/>
    <x v="400"/>
    <n v="202606"/>
    <n v="51"/>
    <n v="1085442"/>
    <s v="'03814314  "/>
    <s v="'03814314  "/>
    <s v="CPC"/>
    <s v="'9243814314755965"/>
    <n v="20260624"/>
    <s v="E20260624133139"/>
    <s v="   "/>
    <n v="0.8"/>
    <s v="RS        "/>
    <n v="0"/>
    <s v="LARUCHE                         "/>
    <s v="VOIE COMMUNALE 4                "/>
    <s v="                                "/>
    <s v="FR"/>
    <s v="'21"/>
    <s v="'21320     "/>
    <s v="CREANCEY                        "/>
    <s v="MONOPRIX RUEIL MALMAISON        "/>
    <s v="46-52 RUE DU CHATEAU            "/>
    <s v="                                "/>
    <s v="FR"/>
    <s v="'92"/>
    <s v="'92500     "/>
    <s v="RUEIL-MALMAISON"/>
  </r>
  <r>
    <x v="1"/>
    <x v="401"/>
    <n v="202606"/>
    <n v="51"/>
    <n v="1085442"/>
    <s v="'03814314  "/>
    <s v="'03814314  "/>
    <s v="ENV"/>
    <s v="'                "/>
    <n v="20260624"/>
    <s v="E20260624133140"/>
    <s v="J18"/>
    <n v="0.8"/>
    <s v="          "/>
    <n v="4.1500000000000004"/>
    <s v="LARUCHE                         "/>
    <s v="VOIE COMMUNALE 4                "/>
    <s v="                                "/>
    <s v="FR"/>
    <s v="'21"/>
    <s v="'21320     "/>
    <s v="CREANCEY                        "/>
    <s v="MONOPRIX SABLONS                "/>
    <s v="72 A 80 AV.C.DE.GAULE           "/>
    <s v="                                "/>
    <s v="FR"/>
    <s v="'92"/>
    <s v="'92200     "/>
    <s v="NEUILLY-SUR-SEINE"/>
  </r>
  <r>
    <x v="1"/>
    <x v="401"/>
    <n v="202606"/>
    <n v="51"/>
    <n v="1085442"/>
    <s v="'03814314  "/>
    <s v="'03814314  "/>
    <s v="COL"/>
    <s v="'9243814314756200"/>
    <n v="20260624"/>
    <s v="E20260624133140"/>
    <s v="J18"/>
    <n v="0.8"/>
    <s v="          "/>
    <n v="0"/>
    <s v="LARUCHE                         "/>
    <s v="VOIE COMMUNALE 4                "/>
    <s v="                                "/>
    <s v="FR"/>
    <s v="'21"/>
    <s v="'21320     "/>
    <s v="CREANCEY                        "/>
    <s v="MONOPRIX SABLONS                "/>
    <s v="72 A 80 AV.C.DE.GAULE           "/>
    <s v="                                "/>
    <s v="FR"/>
    <s v="'92"/>
    <s v="'92200     "/>
    <s v="NEUILLY-SUR-SEINE"/>
  </r>
  <r>
    <x v="1"/>
    <x v="401"/>
    <n v="202606"/>
    <n v="51"/>
    <n v="1085442"/>
    <s v="'03814314  "/>
    <s v="'03814314  "/>
    <s v="CPC"/>
    <s v="'9243814314756200"/>
    <n v="20260624"/>
    <s v="E20260624133140"/>
    <s v="   "/>
    <n v="0.8"/>
    <s v="RS        "/>
    <n v="0"/>
    <s v="LARUCHE                         "/>
    <s v="VOIE COMMUNALE 4                "/>
    <s v="                                "/>
    <s v="FR"/>
    <s v="'21"/>
    <s v="'21320     "/>
    <s v="CREANCEY                        "/>
    <s v="MONOPRIX SABLONS                "/>
    <s v="72 A 80 AV.C.DE.GAULE           "/>
    <s v="                                "/>
    <s v="FR"/>
    <s v="'92"/>
    <s v="'92200     "/>
    <s v="NEUILLY-SUR-SEINE"/>
  </r>
  <r>
    <x v="1"/>
    <x v="402"/>
    <n v="202606"/>
    <n v="51"/>
    <n v="1085442"/>
    <s v="'03814314  "/>
    <s v="'03814314  "/>
    <s v="ENV"/>
    <s v="'                "/>
    <n v="20260624"/>
    <s v="E20260624133141"/>
    <s v="J18"/>
    <n v="0.8"/>
    <s v="          "/>
    <n v="4.1500000000000004"/>
    <s v="LARUCHE                         "/>
    <s v="VOIE COMMUNALE 4                "/>
    <s v="                                "/>
    <s v="FR"/>
    <s v="'21"/>
    <s v="'21320     "/>
    <s v="CREANCEY                        "/>
    <s v="MONOPRIX SAINT MICHEL           "/>
    <s v="24 BOULEVARD SAINT-MICHEL       "/>
    <s v="                                "/>
    <s v="FR"/>
    <s v="'75"/>
    <s v="'75006     "/>
    <s v="PARIS 6E  ARRONDISSEMENT"/>
  </r>
  <r>
    <x v="1"/>
    <x v="402"/>
    <n v="202606"/>
    <n v="51"/>
    <n v="1085442"/>
    <s v="'03814314  "/>
    <s v="'03814314  "/>
    <s v="COL"/>
    <s v="'7543814314755943"/>
    <n v="20260624"/>
    <s v="E20260624133141"/>
    <s v="J18"/>
    <n v="0.8"/>
    <s v="          "/>
    <n v="0"/>
    <s v="LARUCHE                         "/>
    <s v="VOIE COMMUNALE 4                "/>
    <s v="                                "/>
    <s v="FR"/>
    <s v="'21"/>
    <s v="'21320     "/>
    <s v="CREANCEY                        "/>
    <s v="MONOPRIX SAINT MICHEL           "/>
    <s v="24 BOULEVARD SAINT-MICHEL       "/>
    <s v="                                "/>
    <s v="FR"/>
    <s v="'75"/>
    <s v="'75006     "/>
    <s v="PARIS 6E  ARRONDISSEMENT"/>
  </r>
  <r>
    <x v="1"/>
    <x v="402"/>
    <n v="202606"/>
    <n v="51"/>
    <n v="1085442"/>
    <s v="'03814314  "/>
    <s v="'03814314  "/>
    <s v="CPC"/>
    <s v="'7543814314755943"/>
    <n v="20260624"/>
    <s v="E20260624133141"/>
    <s v="   "/>
    <n v="0.8"/>
    <s v="RS        "/>
    <n v="0"/>
    <s v="LARUCHE                         "/>
    <s v="VOIE COMMUNALE 4                "/>
    <s v="                                "/>
    <s v="FR"/>
    <s v="'21"/>
    <s v="'21320     "/>
    <s v="CREANCEY                        "/>
    <s v="MONOPRIX SAINT MICHEL           "/>
    <s v="24 BOULEVARD SAINT-MICHEL       "/>
    <s v="                                "/>
    <s v="FR"/>
    <s v="'75"/>
    <s v="'75006     "/>
    <s v="PARIS 6E  ARRONDISSEMENT"/>
  </r>
  <r>
    <x v="1"/>
    <x v="403"/>
    <n v="202606"/>
    <n v="51"/>
    <n v="1085442"/>
    <s v="'03814314  "/>
    <s v="'03814314  "/>
    <s v="ENV"/>
    <s v="'                "/>
    <n v="20260624"/>
    <s v="E20260624133142"/>
    <s v="J18"/>
    <n v="0.8"/>
    <s v="          "/>
    <n v="4.1500000000000004"/>
    <s v="LARUCHE                         "/>
    <s v="VOIE COMMUNALE 4                "/>
    <s v="                                "/>
    <s v="FR"/>
    <s v="'21"/>
    <s v="'21320     "/>
    <s v="CREANCEY                        "/>
    <s v="MONOPRIX ST ANTOINE             "/>
    <s v="99 RUE DU FG ST ANTOINE         "/>
    <s v="                                "/>
    <s v="FR"/>
    <s v="'75"/>
    <s v="'75011     "/>
    <s v="PARIS 11E  ARRONDISSEMENT"/>
  </r>
  <r>
    <x v="1"/>
    <x v="403"/>
    <n v="202606"/>
    <n v="51"/>
    <n v="1085442"/>
    <s v="'03814314  "/>
    <s v="'03814314  "/>
    <s v="COL"/>
    <s v="'7543814314756230"/>
    <n v="20260624"/>
    <s v="E20260624133142"/>
    <s v="J18"/>
    <n v="0.8"/>
    <s v="          "/>
    <n v="0"/>
    <s v="LARUCHE                         "/>
    <s v="VOIE COMMUNALE 4                "/>
    <s v="                                "/>
    <s v="FR"/>
    <s v="'21"/>
    <s v="'21320     "/>
    <s v="CREANCEY                        "/>
    <s v="MONOPRIX ST ANTOINE             "/>
    <s v="99 RUE DU FG ST ANTOINE         "/>
    <s v="                                "/>
    <s v="FR"/>
    <s v="'75"/>
    <s v="'75011     "/>
    <s v="PARIS 11E  ARRONDISSEMENT"/>
  </r>
  <r>
    <x v="1"/>
    <x v="403"/>
    <n v="202606"/>
    <n v="51"/>
    <n v="1085442"/>
    <s v="'03814314  "/>
    <s v="'03814314  "/>
    <s v="CPC"/>
    <s v="'7543814314756230"/>
    <n v="20260624"/>
    <s v="E20260624133142"/>
    <s v="   "/>
    <n v="0.8"/>
    <s v="RS        "/>
    <n v="0"/>
    <s v="LARUCHE                         "/>
    <s v="VOIE COMMUNALE 4                "/>
    <s v="                                "/>
    <s v="FR"/>
    <s v="'21"/>
    <s v="'21320     "/>
    <s v="CREANCEY                        "/>
    <s v="MONOPRIX ST ANTOINE             "/>
    <s v="99 RUE DU FG ST ANTOINE         "/>
    <s v="                                "/>
    <s v="FR"/>
    <s v="'75"/>
    <s v="'75011     "/>
    <s v="PARIS 11E  ARRONDISSEMENT"/>
  </r>
  <r>
    <x v="1"/>
    <x v="404"/>
    <n v="202606"/>
    <n v="51"/>
    <n v="1085442"/>
    <s v="'03814314  "/>
    <s v="'03814314  "/>
    <s v="ENV"/>
    <s v="'                "/>
    <n v="20260624"/>
    <s v="E20260624133143"/>
    <s v="J18"/>
    <n v="0.8"/>
    <s v="          "/>
    <n v="4.1500000000000004"/>
    <s v="LARUCHE                         "/>
    <s v="VOIE COMMUNALE 4                "/>
    <s v="                                "/>
    <s v="FR"/>
    <s v="'21"/>
    <s v="'21320     "/>
    <s v="CREANCEY                        "/>
    <s v="MONOPRIX ST MANDE II            "/>
    <s v="2 AVENUE FOCH                   "/>
    <s v="MONO ST MANDE                   "/>
    <s v="FR"/>
    <s v="'94"/>
    <s v="'94160     "/>
    <s v="SAINT-MANDE"/>
  </r>
  <r>
    <x v="1"/>
    <x v="404"/>
    <n v="202606"/>
    <n v="51"/>
    <n v="1085442"/>
    <s v="'03814314  "/>
    <s v="'03814314  "/>
    <s v="COL"/>
    <s v="'9443814314756072"/>
    <n v="20260624"/>
    <s v="E20260624133143"/>
    <s v="J18"/>
    <n v="0.8"/>
    <s v="          "/>
    <n v="0"/>
    <s v="LARUCHE                         "/>
    <s v="VOIE COMMUNALE 4                "/>
    <s v="                                "/>
    <s v="FR"/>
    <s v="'21"/>
    <s v="'21320     "/>
    <s v="CREANCEY                        "/>
    <s v="MONOPRIX ST MANDE II            "/>
    <s v="2 AVENUE FOCH                   "/>
    <s v="MONO ST MANDE                   "/>
    <s v="FR"/>
    <s v="'94"/>
    <s v="'94160     "/>
    <s v="SAINT-MANDE"/>
  </r>
  <r>
    <x v="1"/>
    <x v="404"/>
    <n v="202606"/>
    <n v="51"/>
    <n v="1085442"/>
    <s v="'03814314  "/>
    <s v="'03814314  "/>
    <s v="CPC"/>
    <s v="'9443814314756072"/>
    <n v="20260624"/>
    <s v="E20260624133143"/>
    <s v="   "/>
    <n v="0.8"/>
    <s v="RS        "/>
    <n v="0"/>
    <s v="LARUCHE                         "/>
    <s v="VOIE COMMUNALE 4                "/>
    <s v="                                "/>
    <s v="FR"/>
    <s v="'21"/>
    <s v="'21320     "/>
    <s v="CREANCEY                        "/>
    <s v="MONOPRIX ST MANDE II            "/>
    <s v="2 AVENUE FOCH                   "/>
    <s v="MONO ST MANDE                   "/>
    <s v="FR"/>
    <s v="'94"/>
    <s v="'94160     "/>
    <s v="SAINT-MANDE"/>
  </r>
  <r>
    <x v="1"/>
    <x v="405"/>
    <n v="202606"/>
    <n v="51"/>
    <n v="1085442"/>
    <s v="'03814314  "/>
    <s v="'03814314  "/>
    <s v="ENV"/>
    <s v="'                "/>
    <n v="20260624"/>
    <s v="E20260624133144"/>
    <s v="J18"/>
    <n v="0.8"/>
    <s v="          "/>
    <n v="4.1500000000000004"/>
    <s v="LARUCHE                         "/>
    <s v="VOIE COMMUNALE 4                "/>
    <s v="                                "/>
    <s v="FR"/>
    <s v="'21"/>
    <s v="'21320     "/>
    <s v="CREANCEY                        "/>
    <s v="MONOPRIX TERNES                 "/>
    <s v="25 AVENUE DES TERNES            "/>
    <s v="                                "/>
    <s v="FR"/>
    <s v="'75"/>
    <s v="'75017     "/>
    <s v="PARIS 17E  ARRONDISSEMENT"/>
  </r>
  <r>
    <x v="1"/>
    <x v="405"/>
    <n v="202606"/>
    <n v="51"/>
    <n v="1085442"/>
    <s v="'03814314  "/>
    <s v="'03814314  "/>
    <s v="COL"/>
    <s v="'7543814314756373"/>
    <n v="20260624"/>
    <s v="E20260624133144"/>
    <s v="J18"/>
    <n v="0.8"/>
    <s v="          "/>
    <n v="0"/>
    <s v="LARUCHE                         "/>
    <s v="VOIE COMMUNALE 4                "/>
    <s v="                                "/>
    <s v="FR"/>
    <s v="'21"/>
    <s v="'21320     "/>
    <s v="CREANCEY                        "/>
    <s v="MONOPRIX TERNES                 "/>
    <s v="25 AVENUE DES TERNES            "/>
    <s v="                                "/>
    <s v="FR"/>
    <s v="'75"/>
    <s v="'75017     "/>
    <s v="PARIS 17E  ARRONDISSEMENT"/>
  </r>
  <r>
    <x v="1"/>
    <x v="405"/>
    <n v="202606"/>
    <n v="51"/>
    <n v="1085442"/>
    <s v="'03814314  "/>
    <s v="'03814314  "/>
    <s v="CPC"/>
    <s v="'7543814314756373"/>
    <n v="20260624"/>
    <s v="E20260624133144"/>
    <s v="   "/>
    <n v="0.8"/>
    <s v="RS        "/>
    <n v="0"/>
    <s v="LARUCHE                         "/>
    <s v="VOIE COMMUNALE 4                "/>
    <s v="                                "/>
    <s v="FR"/>
    <s v="'21"/>
    <s v="'21320     "/>
    <s v="CREANCEY                        "/>
    <s v="MONOPRIX TERNES                 "/>
    <s v="25 AVENUE DES TERNES            "/>
    <s v="                                "/>
    <s v="FR"/>
    <s v="'75"/>
    <s v="'75017     "/>
    <s v="PARIS 17E  ARRONDISSEMENT"/>
  </r>
  <r>
    <x v="1"/>
    <x v="406"/>
    <n v="202606"/>
    <n v="51"/>
    <n v="1085442"/>
    <s v="'03814314  "/>
    <s v="'03814314  "/>
    <s v="ENV"/>
    <s v="'                "/>
    <n v="20260624"/>
    <s v="E20260624133145"/>
    <s v="J18"/>
    <n v="0.8"/>
    <s v="          "/>
    <n v="4.1500000000000004"/>
    <s v="LARUCHE                         "/>
    <s v="VOIE COMMUNALE 4                "/>
    <s v="                                "/>
    <s v="FR"/>
    <s v="'21"/>
    <s v="'21320     "/>
    <s v="CREANCEY                        "/>
    <s v="MONOPRIX THONON                 "/>
    <s v="3 RUE DES ARTS                  "/>
    <s v="                                "/>
    <s v="FR"/>
    <s v="'74"/>
    <s v="'74200     "/>
    <s v="THONON-LES-BAINS"/>
  </r>
  <r>
    <x v="1"/>
    <x v="406"/>
    <n v="202606"/>
    <n v="51"/>
    <n v="1085442"/>
    <s v="'03814314  "/>
    <s v="'03814314  "/>
    <s v="COL"/>
    <s v="'7443814314756422"/>
    <n v="20260624"/>
    <s v="E20260624133145"/>
    <s v="J18"/>
    <n v="0.8"/>
    <s v="          "/>
    <n v="0"/>
    <s v="LARUCHE                         "/>
    <s v="VOIE COMMUNALE 4                "/>
    <s v="                                "/>
    <s v="FR"/>
    <s v="'21"/>
    <s v="'21320     "/>
    <s v="CREANCEY                        "/>
    <s v="MONOPRIX THONON                 "/>
    <s v="3 RUE DES ARTS                  "/>
    <s v="                                "/>
    <s v="FR"/>
    <s v="'74"/>
    <s v="'74200     "/>
    <s v="THONON-LES-BAINS"/>
  </r>
  <r>
    <x v="1"/>
    <x v="406"/>
    <n v="202606"/>
    <n v="51"/>
    <n v="1085442"/>
    <s v="'03814314  "/>
    <s v="'03814314  "/>
    <s v="CPC"/>
    <s v="'7443814314756422"/>
    <n v="20260624"/>
    <s v="E20260624133145"/>
    <s v="   "/>
    <n v="0.8"/>
    <s v="RS        "/>
    <n v="0"/>
    <s v="LARUCHE                         "/>
    <s v="VOIE COMMUNALE 4                "/>
    <s v="                                "/>
    <s v="FR"/>
    <s v="'21"/>
    <s v="'21320     "/>
    <s v="CREANCEY                        "/>
    <s v="MONOPRIX THONON                 "/>
    <s v="3 RUE DES ARTS                  "/>
    <s v="                                "/>
    <s v="FR"/>
    <s v="'74"/>
    <s v="'74200     "/>
    <s v="THONON-LES-BAINS"/>
  </r>
  <r>
    <x v="1"/>
    <x v="407"/>
    <n v="202606"/>
    <n v="51"/>
    <n v="1085442"/>
    <s v="'03814314  "/>
    <s v="'03814314  "/>
    <s v="ENV"/>
    <s v="'                "/>
    <n v="20260624"/>
    <s v="E20260624133146"/>
    <s v="J18"/>
    <n v="3.01"/>
    <s v="          "/>
    <n v="4.93"/>
    <s v="LARUCHE                         "/>
    <s v="VOIE COMMUNALE 4                "/>
    <s v="                                "/>
    <s v="FR"/>
    <s v="'21"/>
    <s v="'21320     "/>
    <s v="CREANCEY                        "/>
    <s v="MONOPRIX TOIT DE BOULOGNE       "/>
    <s v="133 RUE DE PARIS                "/>
    <s v="                                "/>
    <s v="FR"/>
    <s v="'92"/>
    <s v="'92100     "/>
    <s v="BOULOGNE-BILLANCOURT"/>
  </r>
  <r>
    <x v="1"/>
    <x v="407"/>
    <n v="202606"/>
    <n v="51"/>
    <n v="1085442"/>
    <s v="'03814314  "/>
    <s v="'03814314  "/>
    <s v="COL"/>
    <s v="'9243814314756325"/>
    <n v="20260624"/>
    <s v="E20260624133146"/>
    <s v="J18"/>
    <n v="3.01"/>
    <s v="          "/>
    <n v="0"/>
    <s v="LARUCHE                         "/>
    <s v="VOIE COMMUNALE 4                "/>
    <s v="                                "/>
    <s v="FR"/>
    <s v="'21"/>
    <s v="'21320     "/>
    <s v="CREANCEY                        "/>
    <s v="MONOPRIX TOIT DE BOULOGNE       "/>
    <s v="133 RUE DE PARIS                "/>
    <s v="                                "/>
    <s v="FR"/>
    <s v="'92"/>
    <s v="'92100     "/>
    <s v="BOULOGNE-BILLANCOURT"/>
  </r>
  <r>
    <x v="1"/>
    <x v="407"/>
    <n v="202606"/>
    <n v="51"/>
    <n v="1085442"/>
    <s v="'03814314  "/>
    <s v="'03814314  "/>
    <s v="CPC"/>
    <s v="'9243814314756325"/>
    <n v="20260624"/>
    <s v="E20260624133146"/>
    <s v="   "/>
    <n v="3.01"/>
    <s v="RS        "/>
    <n v="0"/>
    <s v="LARUCHE                         "/>
    <s v="VOIE COMMUNALE 4                "/>
    <s v="                                "/>
    <s v="FR"/>
    <s v="'21"/>
    <s v="'21320     "/>
    <s v="CREANCEY                        "/>
    <s v="MONOPRIX TOIT DE BOULOGNE       "/>
    <s v="133 RUE DE PARIS                "/>
    <s v="                                "/>
    <s v="FR"/>
    <s v="'92"/>
    <s v="'92100     "/>
    <s v="BOULOGNE-BILLANCOURT"/>
  </r>
  <r>
    <x v="1"/>
    <x v="408"/>
    <n v="202606"/>
    <n v="51"/>
    <n v="1085442"/>
    <s v="'03814314  "/>
    <s v="'03814314  "/>
    <s v="ENV"/>
    <s v="'                "/>
    <n v="20260624"/>
    <s v="E20260624133147"/>
    <s v="J18"/>
    <n v="0.8"/>
    <s v="          "/>
    <n v="4.1500000000000004"/>
    <s v="LARUCHE                         "/>
    <s v="VOIE COMMUNALE 4                "/>
    <s v="                                "/>
    <s v="FR"/>
    <s v="'21"/>
    <s v="'21320     "/>
    <s v="CREANCEY                        "/>
    <s v="MONOPRIX UNI POTEAU             "/>
    <s v="5 RUE LETORT                    "/>
    <s v="                                "/>
    <s v="FR"/>
    <s v="'75"/>
    <s v="'75018     "/>
    <s v="PARIS 18E  ARRONDISSEMENT"/>
  </r>
  <r>
    <x v="1"/>
    <x v="408"/>
    <n v="202606"/>
    <n v="51"/>
    <n v="1085442"/>
    <s v="'03814314  "/>
    <s v="'03814314  "/>
    <s v="COL"/>
    <s v="'7543814314755684"/>
    <n v="20260624"/>
    <s v="E20260624133147"/>
    <s v="J18"/>
    <n v="0.8"/>
    <s v="          "/>
    <n v="0"/>
    <s v="LARUCHE                         "/>
    <s v="VOIE COMMUNALE 4                "/>
    <s v="                                "/>
    <s v="FR"/>
    <s v="'21"/>
    <s v="'21320     "/>
    <s v="CREANCEY                        "/>
    <s v="MONOPRIX UNI POTEAU             "/>
    <s v="5 RUE LETORT                    "/>
    <s v="                                "/>
    <s v="FR"/>
    <s v="'75"/>
    <s v="'75018     "/>
    <s v="PARIS 18E  ARRONDISSEMENT"/>
  </r>
  <r>
    <x v="1"/>
    <x v="408"/>
    <n v="202606"/>
    <n v="51"/>
    <n v="1085442"/>
    <s v="'03814314  "/>
    <s v="'03814314  "/>
    <s v="CPC"/>
    <s v="'7543814314755684"/>
    <n v="20260624"/>
    <s v="E20260624133147"/>
    <s v="   "/>
    <n v="0.8"/>
    <s v="RS        "/>
    <n v="0"/>
    <s v="LARUCHE                         "/>
    <s v="VOIE COMMUNALE 4                "/>
    <s v="                                "/>
    <s v="FR"/>
    <s v="'21"/>
    <s v="'21320     "/>
    <s v="CREANCEY                        "/>
    <s v="MONOPRIX UNI POTEAU             "/>
    <s v="5 RUE LETORT                    "/>
    <s v="                                "/>
    <s v="FR"/>
    <s v="'75"/>
    <s v="'75018     "/>
    <s v="PARIS 18E  ARRONDISSEMENT"/>
  </r>
  <r>
    <x v="1"/>
    <x v="409"/>
    <n v="202606"/>
    <n v="51"/>
    <n v="1085442"/>
    <s v="'03814314  "/>
    <s v="'03814314  "/>
    <s v="ENV"/>
    <s v="'                "/>
    <n v="20260624"/>
    <s v="E20260624133148"/>
    <s v="J18"/>
    <n v="0.8"/>
    <s v="          "/>
    <n v="4.1500000000000004"/>
    <s v="LARUCHE                         "/>
    <s v="VOIE COMMUNALE 4                "/>
    <s v="                                "/>
    <s v="FR"/>
    <s v="'21"/>
    <s v="'21320     "/>
    <s v="CREANCEY                        "/>
    <s v="MONOPRIX VANNES                 "/>
    <s v="RUE DE LA COUTUME               "/>
    <s v="                                "/>
    <s v="FR"/>
    <s v="'56"/>
    <s v="'56000     "/>
    <s v="VANNES"/>
  </r>
  <r>
    <x v="1"/>
    <x v="409"/>
    <n v="202606"/>
    <n v="51"/>
    <n v="1085442"/>
    <s v="'03814314  "/>
    <s v="'03814314  "/>
    <s v="COL"/>
    <s v="'5643814314755708"/>
    <n v="20260624"/>
    <s v="E20260624133148"/>
    <s v="J18"/>
    <n v="0.8"/>
    <s v="          "/>
    <n v="0"/>
    <s v="LARUCHE                         "/>
    <s v="VOIE COMMUNALE 4                "/>
    <s v="                                "/>
    <s v="FR"/>
    <s v="'21"/>
    <s v="'21320     "/>
    <s v="CREANCEY                        "/>
    <s v="MONOPRIX VANNES                 "/>
    <s v="RUE DE LA COUTUME               "/>
    <s v="                                "/>
    <s v="FR"/>
    <s v="'56"/>
    <s v="'56000     "/>
    <s v="VANNES"/>
  </r>
  <r>
    <x v="1"/>
    <x v="409"/>
    <n v="202606"/>
    <n v="51"/>
    <n v="1085442"/>
    <s v="'03814314  "/>
    <s v="'03814314  "/>
    <s v="CPC"/>
    <s v="'5643814314755708"/>
    <n v="20260624"/>
    <s v="E20260624133148"/>
    <s v="   "/>
    <n v="0.8"/>
    <s v="RS        "/>
    <n v="0"/>
    <s v="LARUCHE                         "/>
    <s v="VOIE COMMUNALE 4                "/>
    <s v="                                "/>
    <s v="FR"/>
    <s v="'21"/>
    <s v="'21320     "/>
    <s v="CREANCEY                        "/>
    <s v="MONOPRIX VANNES                 "/>
    <s v="RUE DE LA COUTUME               "/>
    <s v="                                "/>
    <s v="FR"/>
    <s v="'56"/>
    <s v="'56000     "/>
    <s v="VANNES"/>
  </r>
  <r>
    <x v="1"/>
    <x v="410"/>
    <n v="202606"/>
    <n v="51"/>
    <n v="1085442"/>
    <s v="'03814314  "/>
    <s v="'03814314  "/>
    <s v="ENV"/>
    <s v="'                "/>
    <n v="20260624"/>
    <s v="E20260624133149"/>
    <s v="J18"/>
    <n v="0.8"/>
    <s v="          "/>
    <n v="4.1500000000000004"/>
    <s v="LARUCHE                         "/>
    <s v="VOIE COMMUNALE 4                "/>
    <s v="                                "/>
    <s v="FR"/>
    <s v="'21"/>
    <s v="'21320     "/>
    <s v="CREANCEY                        "/>
    <s v="MONOPRIX VAUGIRARD              "/>
    <s v="159 / 169 RUE BLOMET            "/>
    <s v="                                "/>
    <s v="FR"/>
    <s v="'75"/>
    <s v="'75015     "/>
    <s v="PARIS 15E  ARRONDISSEMENT"/>
  </r>
  <r>
    <x v="1"/>
    <x v="410"/>
    <n v="202606"/>
    <n v="51"/>
    <n v="1085442"/>
    <s v="'03814314  "/>
    <s v="'03814314  "/>
    <s v="COL"/>
    <s v="'7543814314755632"/>
    <n v="20260624"/>
    <s v="E20260624133149"/>
    <s v="J18"/>
    <n v="0.8"/>
    <s v="          "/>
    <n v="0"/>
    <s v="LARUCHE                         "/>
    <s v="VOIE COMMUNALE 4                "/>
    <s v="                                "/>
    <s v="FR"/>
    <s v="'21"/>
    <s v="'21320     "/>
    <s v="CREANCEY                        "/>
    <s v="MONOPRIX VAUGIRARD              "/>
    <s v="159 / 169 RUE BLOMET            "/>
    <s v="                                "/>
    <s v="FR"/>
    <s v="'75"/>
    <s v="'75015     "/>
    <s v="PARIS 15E  ARRONDISSEMENT"/>
  </r>
  <r>
    <x v="1"/>
    <x v="410"/>
    <n v="202606"/>
    <n v="51"/>
    <n v="1085442"/>
    <s v="'03814314  "/>
    <s v="'03814314  "/>
    <s v="CPC"/>
    <s v="'7543814314755632"/>
    <n v="20260624"/>
    <s v="E20260624133149"/>
    <s v="   "/>
    <n v="0.8"/>
    <s v="RS        "/>
    <n v="0"/>
    <s v="LARUCHE                         "/>
    <s v="VOIE COMMUNALE 4                "/>
    <s v="                                "/>
    <s v="FR"/>
    <s v="'21"/>
    <s v="'21320     "/>
    <s v="CREANCEY                        "/>
    <s v="MONOPRIX VAUGIRARD              "/>
    <s v="159 / 169 RUE BLOMET            "/>
    <s v="                                "/>
    <s v="FR"/>
    <s v="'75"/>
    <s v="'75015     "/>
    <s v="PARIS 15E  ARRONDISSEMENT"/>
  </r>
  <r>
    <x v="1"/>
    <x v="411"/>
    <n v="202606"/>
    <n v="51"/>
    <n v="1085442"/>
    <s v="'03814314  "/>
    <s v="'03814314  "/>
    <s v="ENV"/>
    <s v="'                "/>
    <n v="20260624"/>
    <s v="E20260624133150"/>
    <s v="J18"/>
    <n v="0.8"/>
    <s v="          "/>
    <n v="4.1500000000000004"/>
    <s v="LARUCHE                         "/>
    <s v="VOIE COMMUNALE 4                "/>
    <s v="                                "/>
    <s v="FR"/>
    <s v="'21"/>
    <s v="'21320     "/>
    <s v="CREANCEY                        "/>
    <s v="MONOPRIX VILLEURBANNE           "/>
    <s v="30 RUE J.BOURGEY                "/>
    <s v="                                "/>
    <s v="FR"/>
    <s v="'69"/>
    <s v="'69100     "/>
    <s v="VILLEURBANNE"/>
  </r>
  <r>
    <x v="1"/>
    <x v="411"/>
    <n v="202606"/>
    <n v="51"/>
    <n v="1085442"/>
    <s v="'03814314  "/>
    <s v="'03814314  "/>
    <s v="COL"/>
    <s v="'6943814314756365"/>
    <n v="20260624"/>
    <s v="E20260624133150"/>
    <s v="J18"/>
    <n v="0.8"/>
    <s v="          "/>
    <n v="0"/>
    <s v="LARUCHE                         "/>
    <s v="VOIE COMMUNALE 4                "/>
    <s v="                                "/>
    <s v="FR"/>
    <s v="'21"/>
    <s v="'21320     "/>
    <s v="CREANCEY                        "/>
    <s v="MONOPRIX VILLEURBANNE           "/>
    <s v="30 RUE J.BOURGEY                "/>
    <s v="                                "/>
    <s v="FR"/>
    <s v="'69"/>
    <s v="'69100     "/>
    <s v="VILLEURBANNE"/>
  </r>
  <r>
    <x v="1"/>
    <x v="411"/>
    <n v="202606"/>
    <n v="51"/>
    <n v="1085442"/>
    <s v="'03814314  "/>
    <s v="'03814314  "/>
    <s v="CPC"/>
    <s v="'6943814314756365"/>
    <n v="20260624"/>
    <s v="E20260624133150"/>
    <s v="   "/>
    <n v="0.8"/>
    <s v="RS        "/>
    <n v="0"/>
    <s v="LARUCHE                         "/>
    <s v="VOIE COMMUNALE 4                "/>
    <s v="                                "/>
    <s v="FR"/>
    <s v="'21"/>
    <s v="'21320     "/>
    <s v="CREANCEY                        "/>
    <s v="MONOPRIX VILLEURBANNE           "/>
    <s v="30 RUE J.BOURGEY                "/>
    <s v="                                "/>
    <s v="FR"/>
    <s v="'69"/>
    <s v="'69100     "/>
    <s v="VILLEURBANNE"/>
  </r>
  <r>
    <x v="1"/>
    <x v="412"/>
    <n v="202606"/>
    <n v="51"/>
    <n v="1085442"/>
    <s v="'03814314  "/>
    <s v="'03814314  "/>
    <s v="ENV"/>
    <s v="'                "/>
    <n v="20260624"/>
    <s v="E20260624133152"/>
    <s v="J18"/>
    <n v="38.42"/>
    <s v="          "/>
    <n v="14.03"/>
    <s v="LARUCHE                         "/>
    <s v="VOIE COMMUNALE 4                "/>
    <s v="                                "/>
    <s v="FR"/>
    <s v="'21"/>
    <s v="'21320     "/>
    <s v="CREANCEY                        "/>
    <s v="PERROT SEBASTIEN                "/>
    <s v="1 RUE CARNOT                    "/>
    <s v="                                "/>
    <s v="FR"/>
    <s v="'62"/>
    <s v="'62600     "/>
    <s v="BERCK SUR MER"/>
  </r>
  <r>
    <x v="1"/>
    <x v="412"/>
    <n v="202606"/>
    <n v="51"/>
    <n v="1085442"/>
    <s v="'03814314  "/>
    <s v="'03814314  "/>
    <s v="COL"/>
    <s v="'6243814314755400"/>
    <n v="20260624"/>
    <s v="E20260624133152"/>
    <s v="J18"/>
    <n v="18.04"/>
    <s v="          "/>
    <n v="0"/>
    <s v="LARUCHE                         "/>
    <s v="VOIE COMMUNALE 4                "/>
    <s v="                                "/>
    <s v="FR"/>
    <s v="'21"/>
    <s v="'21320     "/>
    <s v="CREANCEY                        "/>
    <s v="PERROT SEBASTIEN                "/>
    <s v="1 RUE CARNOT                    "/>
    <s v="                                "/>
    <s v="FR"/>
    <s v="'62"/>
    <s v="'62600     "/>
    <s v="BERCK SUR MER"/>
  </r>
  <r>
    <x v="1"/>
    <x v="412"/>
    <n v="202606"/>
    <n v="51"/>
    <n v="1085442"/>
    <s v="'03814314  "/>
    <s v="'03814314  "/>
    <s v="CPC"/>
    <s v="'6243814314755400"/>
    <n v="20260624"/>
    <s v="E20260624133152"/>
    <s v="   "/>
    <n v="18.04"/>
    <s v="RS        "/>
    <n v="0"/>
    <s v="LARUCHE                         "/>
    <s v="VOIE COMMUNALE 4                "/>
    <s v="                                "/>
    <s v="FR"/>
    <s v="'21"/>
    <s v="'21320     "/>
    <s v="CREANCEY                        "/>
    <s v="PERROT SEBASTIEN                "/>
    <s v="1 RUE CARNOT                    "/>
    <s v="                                "/>
    <s v="FR"/>
    <s v="'62"/>
    <s v="'62600     "/>
    <s v="BERCK SUR MER"/>
  </r>
  <r>
    <x v="1"/>
    <x v="412"/>
    <n v="202606"/>
    <n v="51"/>
    <n v="1085442"/>
    <s v="'03814314  "/>
    <s v="'03814314  "/>
    <s v="COL"/>
    <s v="'6243814314755416"/>
    <n v="20260624"/>
    <s v="E20260624133152"/>
    <s v="J18"/>
    <n v="17.37"/>
    <s v="          "/>
    <n v="0"/>
    <s v="LARUCHE                         "/>
    <s v="VOIE COMMUNALE 4                "/>
    <s v="                                "/>
    <s v="FR"/>
    <s v="'21"/>
    <s v="'21320     "/>
    <s v="CREANCEY                        "/>
    <s v="PERROT SEBASTIEN                "/>
    <s v="1 RUE CARNOT                    "/>
    <s v="                                "/>
    <s v="FR"/>
    <s v="'62"/>
    <s v="'62600     "/>
    <s v="BERCK SUR MER"/>
  </r>
  <r>
    <x v="1"/>
    <x v="412"/>
    <n v="202606"/>
    <n v="51"/>
    <n v="1085442"/>
    <s v="'03814314  "/>
    <s v="'03814314  "/>
    <s v="CPC"/>
    <s v="'6243814314755416"/>
    <n v="20260624"/>
    <s v="E20260624133152"/>
    <s v="   "/>
    <n v="17.37"/>
    <s v="RS        "/>
    <n v="0"/>
    <s v="LARUCHE                         "/>
    <s v="VOIE COMMUNALE 4                "/>
    <s v="                                "/>
    <s v="FR"/>
    <s v="'21"/>
    <s v="'21320     "/>
    <s v="CREANCEY                        "/>
    <s v="PERROT SEBASTIEN                "/>
    <s v="1 RUE CARNOT                    "/>
    <s v="                                "/>
    <s v="FR"/>
    <s v="'62"/>
    <s v="'62600     "/>
    <s v="BERCK SUR MER"/>
  </r>
  <r>
    <x v="1"/>
    <x v="412"/>
    <n v="202606"/>
    <n v="51"/>
    <n v="1085442"/>
    <s v="'03814314  "/>
    <s v="'03814314  "/>
    <s v="CPC"/>
    <s v="'6243814314755416"/>
    <n v="20260624"/>
    <s v="E20260624133152"/>
    <s v="   "/>
    <n v="17.37"/>
    <s v="TMC       "/>
    <n v="1"/>
    <s v="LARUCHE                         "/>
    <s v="VOIE COMMUNALE 4                "/>
    <s v="                                "/>
    <s v="FR"/>
    <s v="'21"/>
    <s v="'21320     "/>
    <s v="CREANCEY                        "/>
    <s v="PERROT SEBASTIEN                "/>
    <s v="1 RUE CARNOT                    "/>
    <s v="                                "/>
    <s v="FR"/>
    <s v="'62"/>
    <s v="'62600     "/>
    <s v="BERCK SUR MER"/>
  </r>
  <r>
    <x v="1"/>
    <x v="412"/>
    <n v="202606"/>
    <n v="51"/>
    <n v="1085442"/>
    <s v="'03814314  "/>
    <s v="'03814314  "/>
    <s v="COL"/>
    <s v="'6243814314755422"/>
    <n v="20260624"/>
    <s v="E20260624133152"/>
    <s v="J18"/>
    <n v="3.01"/>
    <s v="          "/>
    <n v="0"/>
    <s v="LARUCHE                         "/>
    <s v="VOIE COMMUNALE 4                "/>
    <s v="                                "/>
    <s v="FR"/>
    <s v="'21"/>
    <s v="'21320     "/>
    <s v="CREANCEY                        "/>
    <s v="PERROT SEBASTIEN                "/>
    <s v="1 RUE CARNOT                    "/>
    <s v="                                "/>
    <s v="FR"/>
    <s v="'62"/>
    <s v="'62600     "/>
    <s v="BERCK SUR MER"/>
  </r>
  <r>
    <x v="1"/>
    <x v="412"/>
    <n v="202606"/>
    <n v="51"/>
    <n v="1085442"/>
    <s v="'03814314  "/>
    <s v="'03814314  "/>
    <s v="CPC"/>
    <s v="'6243814314755422"/>
    <n v="20260624"/>
    <s v="E20260624133152"/>
    <s v="   "/>
    <n v="3.01"/>
    <s v="RS        "/>
    <n v="0"/>
    <s v="LARUCHE                         "/>
    <s v="VOIE COMMUNALE 4                "/>
    <s v="                                "/>
    <s v="FR"/>
    <s v="'21"/>
    <s v="'21320     "/>
    <s v="CREANCEY                        "/>
    <s v="PERROT SEBASTIEN                "/>
    <s v="1 RUE CARNOT                    "/>
    <s v="                                "/>
    <s v="FR"/>
    <s v="'62"/>
    <s v="'62600     "/>
    <s v="BERCK SUR MER"/>
  </r>
  <r>
    <x v="1"/>
    <x v="412"/>
    <n v="202606"/>
    <n v="51"/>
    <n v="1085442"/>
    <s v="'03814314  "/>
    <s v="'03814314  "/>
    <s v="CPC"/>
    <s v="'6243814314755422"/>
    <n v="20260624"/>
    <s v="E20260624133152"/>
    <s v="   "/>
    <n v="3.01"/>
    <s v="TMC       "/>
    <n v="1"/>
    <s v="LARUCHE                         "/>
    <s v="VOIE COMMUNALE 4                "/>
    <s v="                                "/>
    <s v="FR"/>
    <s v="'21"/>
    <s v="'21320     "/>
    <s v="CREANCEY                        "/>
    <s v="PERROT SEBASTIEN                "/>
    <s v="1 RUE CARNOT                    "/>
    <s v="                                "/>
    <s v="FR"/>
    <s v="'62"/>
    <s v="'62600     "/>
    <s v="BERCK SUR MER"/>
  </r>
  <r>
    <x v="1"/>
    <x v="413"/>
    <n v="202606"/>
    <n v="51"/>
    <n v="1085442"/>
    <s v="'03814314  "/>
    <s v="'03814314  "/>
    <s v="ENV"/>
    <s v="'                "/>
    <n v="20260624"/>
    <s v="E20260624133153"/>
    <s v="J18"/>
    <n v="11.86"/>
    <s v="          "/>
    <n v="7.01"/>
    <s v="LARUCHE                         "/>
    <s v="VOIE COMMUNALE 4                "/>
    <s v="                                "/>
    <s v="FR"/>
    <s v="'21"/>
    <s v="'21320     "/>
    <s v="CREANCEY                        "/>
    <s v="RODOLPHE VERGNE SARL EUREKA     "/>
    <s v="GALERIE CHATELET                "/>
    <s v="                                "/>
    <s v="FR"/>
    <s v="'45"/>
    <s v="'45000     "/>
    <s v="ORLEANS"/>
  </r>
  <r>
    <x v="1"/>
    <x v="413"/>
    <n v="202606"/>
    <n v="51"/>
    <n v="1085442"/>
    <s v="'03814314  "/>
    <s v="'03814314  "/>
    <s v="COL"/>
    <s v="'4543814314756354"/>
    <n v="20260624"/>
    <s v="E20260624133153"/>
    <s v="J18"/>
    <n v="11.86"/>
    <s v="          "/>
    <n v="0"/>
    <s v="LARUCHE                         "/>
    <s v="VOIE COMMUNALE 4                "/>
    <s v="                                "/>
    <s v="FR"/>
    <s v="'21"/>
    <s v="'21320     "/>
    <s v="CREANCEY                        "/>
    <s v="RODOLPHE VERGNE SARL EUREKA     "/>
    <s v="GALERIE CHATELET                "/>
    <s v="                                "/>
    <s v="FR"/>
    <s v="'45"/>
    <s v="'45000     "/>
    <s v="ORLEANS"/>
  </r>
  <r>
    <x v="1"/>
    <x v="413"/>
    <n v="202606"/>
    <n v="51"/>
    <n v="1085442"/>
    <s v="'03814314  "/>
    <s v="'03814314  "/>
    <s v="CPC"/>
    <s v="'4543814314756354"/>
    <n v="20260624"/>
    <s v="E20260624133153"/>
    <s v="   "/>
    <n v="11.86"/>
    <s v="RS        "/>
    <n v="0"/>
    <s v="LARUCHE                         "/>
    <s v="VOIE COMMUNALE 4                "/>
    <s v="                                "/>
    <s v="FR"/>
    <s v="'21"/>
    <s v="'21320     "/>
    <s v="CREANCEY                        "/>
    <s v="RODOLPHE VERGNE SARL EUREKA     "/>
    <s v="GALERIE CHATELET                "/>
    <s v="                                "/>
    <s v="FR"/>
    <s v="'45"/>
    <s v="'45000     "/>
    <s v="ORLEANS"/>
  </r>
  <r>
    <x v="1"/>
    <x v="414"/>
    <n v="202606"/>
    <n v="51"/>
    <n v="1085442"/>
    <s v="'03814314  "/>
    <s v="'03814314  "/>
    <s v="ENV"/>
    <s v="'                "/>
    <n v="20260624"/>
    <s v="E20260624133155"/>
    <s v="J18"/>
    <n v="6.01"/>
    <s v="          "/>
    <n v="5.71"/>
    <s v="LARUCHE                         "/>
    <s v="VOIE COMMUNALE 4                "/>
    <s v="                                "/>
    <s v="FR"/>
    <s v="'21"/>
    <s v="'21320     "/>
    <s v="CREANCEY                        "/>
    <s v="SATORIZ VENDENHEIM              "/>
    <s v="15 RUE DU COMMERCE,             "/>
    <s v="                                "/>
    <s v="FR"/>
    <s v="'67"/>
    <s v="'67550     "/>
    <s v="VENDENHEIM"/>
  </r>
  <r>
    <x v="1"/>
    <x v="414"/>
    <n v="202606"/>
    <n v="51"/>
    <n v="1085442"/>
    <s v="'03814314  "/>
    <s v="'03814314  "/>
    <s v="COL"/>
    <s v="'6743814314756216"/>
    <n v="20260624"/>
    <s v="E20260624133155"/>
    <s v="J18"/>
    <n v="6.01"/>
    <s v="          "/>
    <n v="0"/>
    <s v="LARUCHE                         "/>
    <s v="VOIE COMMUNALE 4                "/>
    <s v="                                "/>
    <s v="FR"/>
    <s v="'21"/>
    <s v="'21320     "/>
    <s v="CREANCEY                        "/>
    <s v="SATORIZ VENDENHEIM              "/>
    <s v="15 RUE DU COMMERCE,             "/>
    <s v="                                "/>
    <s v="FR"/>
    <s v="'67"/>
    <s v="'67550     "/>
    <s v="VENDENHEIM"/>
  </r>
  <r>
    <x v="1"/>
    <x v="414"/>
    <n v="202606"/>
    <n v="51"/>
    <n v="1085442"/>
    <s v="'03814314  "/>
    <s v="'03814314  "/>
    <s v="CPC"/>
    <s v="'6743814314756216"/>
    <n v="20260624"/>
    <s v="E20260624133155"/>
    <s v="   "/>
    <n v="6.01"/>
    <s v="RS        "/>
    <n v="0"/>
    <s v="LARUCHE                         "/>
    <s v="VOIE COMMUNALE 4                "/>
    <s v="                                "/>
    <s v="FR"/>
    <s v="'21"/>
    <s v="'21320     "/>
    <s v="CREANCEY                        "/>
    <s v="SATORIZ VENDENHEIM              "/>
    <s v="15 RUE DU COMMERCE,             "/>
    <s v="                                "/>
    <s v="FR"/>
    <s v="'67"/>
    <s v="'67550     "/>
    <s v="VENDENHEIM"/>
  </r>
  <r>
    <x v="1"/>
    <x v="415"/>
    <n v="202606"/>
    <n v="51"/>
    <n v="1085442"/>
    <s v="'03814314  "/>
    <s v="'03814314  "/>
    <s v="ENV"/>
    <s v="'                "/>
    <n v="20260624"/>
    <s v="E20260624133157"/>
    <s v="J18"/>
    <n v="3.2"/>
    <s v="          "/>
    <n v="4.93"/>
    <s v="LARUCHE                         "/>
    <s v="VOIE COMMUNALE 4                "/>
    <s v="                                "/>
    <s v="FR"/>
    <s v="'21"/>
    <s v="'21320     "/>
    <s v="CREANCEY                        "/>
    <s v="SMAGGHE ZALIE                   "/>
    <s v="65 RUE PASCAL                   "/>
    <s v="                                "/>
    <s v="FR"/>
    <s v="'75"/>
    <s v="'75013     "/>
    <s v="PARIS"/>
  </r>
  <r>
    <x v="1"/>
    <x v="415"/>
    <n v="202606"/>
    <n v="51"/>
    <n v="1085442"/>
    <s v="'03814314  "/>
    <s v="'03814314  "/>
    <s v="COL"/>
    <s v="'7543814314755471"/>
    <n v="20260624"/>
    <s v="E20260624133157"/>
    <s v="J18"/>
    <n v="3.2"/>
    <s v="          "/>
    <n v="0"/>
    <s v="LARUCHE                         "/>
    <s v="VOIE COMMUNALE 4                "/>
    <s v="                                "/>
    <s v="FR"/>
    <s v="'21"/>
    <s v="'21320     "/>
    <s v="CREANCEY                        "/>
    <s v="SMAGGHE ZALIE                   "/>
    <s v="65 RUE PASCAL                   "/>
    <s v="                                "/>
    <s v="FR"/>
    <s v="'75"/>
    <s v="'75013     "/>
    <s v="PARIS"/>
  </r>
  <r>
    <x v="1"/>
    <x v="415"/>
    <n v="202606"/>
    <n v="51"/>
    <n v="1085442"/>
    <s v="'03814314  "/>
    <s v="'03814314  "/>
    <s v="CPC"/>
    <s v="'7543814314755471"/>
    <n v="20260624"/>
    <s v="E20260624133157"/>
    <s v="   "/>
    <n v="3.2"/>
    <s v="RS        "/>
    <n v="0"/>
    <s v="LARUCHE                         "/>
    <s v="VOIE COMMUNALE 4                "/>
    <s v="                                "/>
    <s v="FR"/>
    <s v="'21"/>
    <s v="'21320     "/>
    <s v="CREANCEY                        "/>
    <s v="SMAGGHE ZALIE                   "/>
    <s v="65 RUE PASCAL                   "/>
    <s v="                                "/>
    <s v="FR"/>
    <s v="'75"/>
    <s v="'75013     "/>
    <s v="PARIS"/>
  </r>
  <r>
    <x v="1"/>
    <x v="416"/>
    <n v="202606"/>
    <n v="51"/>
    <n v="1085442"/>
    <s v="'03814314  "/>
    <s v="'03814314  "/>
    <s v="ENV"/>
    <s v="'                "/>
    <n v="20260624"/>
    <s v="E20260624215394"/>
    <s v="J18"/>
    <n v="10"/>
    <s v="          "/>
    <n v="6.49"/>
    <s v="BARISEAU BAPTISTE               "/>
    <s v="RESIDENCE E RUNDINELLE, LIEU-DIT"/>
    <s v="ORZICONE                        "/>
    <s v="FR"/>
    <s v="'20"/>
    <s v="'20213     "/>
    <s v="PENTA DI CASINCA                "/>
    <s v="LARUCHE                         "/>
    <s v="VOIE COMMUNALE 4                "/>
    <s v="                                "/>
    <s v="FR"/>
    <s v="'21"/>
    <s v="'21320     "/>
    <s v="CREANCEY"/>
  </r>
  <r>
    <x v="1"/>
    <x v="416"/>
    <n v="202606"/>
    <n v="51"/>
    <n v="1085442"/>
    <s v="'03814314  "/>
    <s v="'03814314  "/>
    <s v="COL"/>
    <s v="'2124008001966714"/>
    <n v="20260624"/>
    <s v="E20260624215394"/>
    <s v="J18"/>
    <n v="1.9"/>
    <s v="          "/>
    <n v="0"/>
    <s v="BARISEAU BAPTISTE               "/>
    <s v="RESIDENCE E RUNDINELLE, LIEU-DIT"/>
    <s v="ORZICONE                        "/>
    <s v="FR"/>
    <s v="'20"/>
    <s v="'20213     "/>
    <s v="PENTA DI CASINCA                "/>
    <s v="LARUCHE                         "/>
    <s v="VOIE COMMUNALE 4                "/>
    <s v="                                "/>
    <s v="FR"/>
    <s v="'21"/>
    <s v="'21320     "/>
    <s v="CREANCEY"/>
  </r>
  <r>
    <x v="1"/>
    <x v="416"/>
    <n v="202606"/>
    <n v="51"/>
    <n v="1085442"/>
    <s v="'03814314  "/>
    <s v="'03814314  "/>
    <s v="CPC"/>
    <s v="'2124008001966714"/>
    <n v="20260624"/>
    <s v="E20260624215394"/>
    <s v="   "/>
    <n v="1.9"/>
    <s v="RS        "/>
    <n v="0"/>
    <s v="BARISEAU BAPTISTE               "/>
    <s v="RESIDENCE E RUNDINELLE, LIEU-DIT"/>
    <s v="ORZICONE                        "/>
    <s v="FR"/>
    <s v="'20"/>
    <s v="'20213     "/>
    <s v="PENTA DI CASINCA                "/>
    <s v="LARUCHE                         "/>
    <s v="VOIE COMMUNALE 4                "/>
    <s v="                                "/>
    <s v="FR"/>
    <s v="'21"/>
    <s v="'21320     "/>
    <s v="CREANCEY"/>
  </r>
  <r>
    <x v="1"/>
    <x v="416"/>
    <n v="202606"/>
    <n v="51"/>
    <n v="1085442"/>
    <s v="'03814314  "/>
    <s v="'03814314  "/>
    <s v="COL"/>
    <s v="'2124008001966725"/>
    <n v="20260624"/>
    <s v="E20260624215394"/>
    <s v="J18"/>
    <n v="8.1"/>
    <s v="          "/>
    <n v="0"/>
    <s v="BARISEAU BAPTISTE               "/>
    <s v="RESIDENCE E RUNDINELLE, LIEU-DIT"/>
    <s v="ORZICONE                        "/>
    <s v="FR"/>
    <s v="'20"/>
    <s v="'20213     "/>
    <s v="PENTA DI CASINCA                "/>
    <s v="LARUCHE                         "/>
    <s v="VOIE COMMUNALE 4                "/>
    <s v="                                "/>
    <s v="FR"/>
    <s v="'21"/>
    <s v="'21320     "/>
    <s v="CREANCEY"/>
  </r>
  <r>
    <x v="1"/>
    <x v="416"/>
    <n v="202606"/>
    <n v="51"/>
    <n v="1085442"/>
    <s v="'03814314  "/>
    <s v="'03814314  "/>
    <s v="CPC"/>
    <s v="'2124008001966725"/>
    <n v="20260624"/>
    <s v="E20260624215394"/>
    <s v="   "/>
    <n v="8.1"/>
    <s v="RS        "/>
    <n v="0"/>
    <s v="BARISEAU BAPTISTE               "/>
    <s v="RESIDENCE E RUNDINELLE, LIEU-DIT"/>
    <s v="ORZICONE                        "/>
    <s v="FR"/>
    <s v="'20"/>
    <s v="'20213     "/>
    <s v="PENTA DI CASINCA                "/>
    <s v="LARUCHE                         "/>
    <s v="VOIE COMMUNALE 4                "/>
    <s v="                                "/>
    <s v="FR"/>
    <s v="'21"/>
    <s v="'21320     "/>
    <s v="CREANCEY"/>
  </r>
  <r>
    <x v="1"/>
    <x v="416"/>
    <n v="202606"/>
    <n v="51"/>
    <n v="1085442"/>
    <s v="'03814314  "/>
    <s v="'03814314  "/>
    <s v="CPC"/>
    <s v="'2124008001966725"/>
    <n v="20260624"/>
    <s v="E20260624215394"/>
    <s v="   "/>
    <n v="8.1"/>
    <s v="TMC       "/>
    <n v="1"/>
    <s v="BARISEAU BAPTISTE               "/>
    <s v="RESIDENCE E RUNDINELLE, LIEU-DIT"/>
    <s v="ORZICONE                        "/>
    <s v="FR"/>
    <s v="'20"/>
    <s v="'20213     "/>
    <s v="PENTA DI CASINCA                "/>
    <s v="LARUCHE                         "/>
    <s v="VOIE COMMUNALE 4                "/>
    <s v="                                "/>
    <s v="FR"/>
    <s v="'21"/>
    <s v="'21320     "/>
    <s v="CREANCEY"/>
  </r>
  <r>
    <x v="1"/>
    <x v="417"/>
    <n v="202606"/>
    <n v="51"/>
    <n v="1085442"/>
    <s v="'03814314  "/>
    <s v="'03814314  "/>
    <s v="ENV"/>
    <s v="'                "/>
    <n v="20260624"/>
    <s v="E20260624215395"/>
    <s v="J18"/>
    <n v="16.7"/>
    <s v="          "/>
    <n v="8.31"/>
    <s v="LARUCHE                         "/>
    <s v="VOIE COMMUNALE 4                "/>
    <s v="                                "/>
    <s v="FR"/>
    <s v="'21"/>
    <s v="'21320     "/>
    <s v="CREANCEY                        "/>
    <s v="DONNAT JULIEN                   "/>
    <s v="37 RUE SADE                     "/>
    <s v="                                "/>
    <s v="FR"/>
    <s v="'06"/>
    <s v="'06600     "/>
    <s v="ANTIBES"/>
  </r>
  <r>
    <x v="1"/>
    <x v="417"/>
    <n v="202606"/>
    <n v="51"/>
    <n v="1085442"/>
    <s v="'03814314  "/>
    <s v="'03814314  "/>
    <s v="COL"/>
    <s v="'0643814314755504"/>
    <n v="20260624"/>
    <s v="E20260624215395"/>
    <s v="J18"/>
    <n v="16.7"/>
    <s v="          "/>
    <n v="0"/>
    <s v="LARUCHE                         "/>
    <s v="VOIE COMMUNALE 4                "/>
    <s v="                                "/>
    <s v="FR"/>
    <s v="'21"/>
    <s v="'21320     "/>
    <s v="CREANCEY                        "/>
    <s v="DONNAT JULIEN                   "/>
    <s v="37 RUE SADE                     "/>
    <s v="                                "/>
    <s v="FR"/>
    <s v="'06"/>
    <s v="'06600     "/>
    <s v="ANTIBES"/>
  </r>
  <r>
    <x v="1"/>
    <x v="417"/>
    <n v="202606"/>
    <n v="51"/>
    <n v="1085442"/>
    <s v="'03814314  "/>
    <s v="'03814314  "/>
    <s v="CPC"/>
    <s v="'0643814314755504"/>
    <n v="20260624"/>
    <s v="E20260624215395"/>
    <s v="   "/>
    <n v="16.7"/>
    <s v="RS        "/>
    <n v="0"/>
    <s v="LARUCHE                         "/>
    <s v="VOIE COMMUNALE 4                "/>
    <s v="                                "/>
    <s v="FR"/>
    <s v="'21"/>
    <s v="'21320     "/>
    <s v="CREANCEY                        "/>
    <s v="DONNAT JULIEN                   "/>
    <s v="37 RUE SADE                     "/>
    <s v="                                "/>
    <s v="FR"/>
    <s v="'06"/>
    <s v="'06600     "/>
    <s v="ANTIBES"/>
  </r>
  <r>
    <x v="1"/>
    <x v="418"/>
    <n v="202606"/>
    <n v="51"/>
    <n v="1085442"/>
    <s v="'03814314  "/>
    <s v="'03814314  "/>
    <s v="ENV"/>
    <s v="'                "/>
    <n v="20260624"/>
    <s v="E20260624215396"/>
    <s v="J18"/>
    <n v="17.54"/>
    <s v="          "/>
    <n v="8.57"/>
    <s v="LARUCHE                         "/>
    <s v="VOIE COMMUNALE 4                "/>
    <s v="                                "/>
    <s v="FR"/>
    <s v="'21"/>
    <s v="'21320     "/>
    <s v="CREANCEY                        "/>
    <s v="DUKIC DANE                      "/>
    <s v="6 RUE CHARLES TELLIER           "/>
    <s v="                                "/>
    <s v="FR"/>
    <s v="'77"/>
    <s v="'77100     "/>
    <s v="MEAUX"/>
  </r>
  <r>
    <x v="1"/>
    <x v="418"/>
    <n v="202606"/>
    <n v="51"/>
    <n v="1085442"/>
    <s v="'03814314  "/>
    <s v="'03814314  "/>
    <s v="COL"/>
    <s v="'7743814314755435"/>
    <n v="20260624"/>
    <s v="E20260624215396"/>
    <s v="J18"/>
    <n v="17.54"/>
    <s v="          "/>
    <n v="0"/>
    <s v="LARUCHE                         "/>
    <s v="VOIE COMMUNALE 4                "/>
    <s v="                                "/>
    <s v="FR"/>
    <s v="'21"/>
    <s v="'21320     "/>
    <s v="CREANCEY                        "/>
    <s v="DUKIC DANE                      "/>
    <s v="6 RUE CHARLES TELLIER           "/>
    <s v="                                "/>
    <s v="FR"/>
    <s v="'77"/>
    <s v="'77100     "/>
    <s v="MEAUX"/>
  </r>
  <r>
    <x v="1"/>
    <x v="418"/>
    <n v="202606"/>
    <n v="51"/>
    <n v="1085442"/>
    <s v="'03814314  "/>
    <s v="'03814314  "/>
    <s v="CPC"/>
    <s v="'7743814314755435"/>
    <n v="20260624"/>
    <s v="E20260624215396"/>
    <s v="   "/>
    <n v="17.54"/>
    <s v="RS        "/>
    <n v="0"/>
    <s v="LARUCHE                         "/>
    <s v="VOIE COMMUNALE 4                "/>
    <s v="                                "/>
    <s v="FR"/>
    <s v="'21"/>
    <s v="'21320     "/>
    <s v="CREANCEY                        "/>
    <s v="DUKIC DANE                      "/>
    <s v="6 RUE CHARLES TELLIER           "/>
    <s v="                                "/>
    <s v="FR"/>
    <s v="'77"/>
    <s v="'77100     "/>
    <s v="MEAUX"/>
  </r>
  <r>
    <x v="1"/>
    <x v="419"/>
    <n v="202606"/>
    <n v="51"/>
    <n v="1085442"/>
    <s v="'03814314  "/>
    <s v="'03814314  "/>
    <s v="ENV"/>
    <s v="'                "/>
    <n v="20260624"/>
    <s v="E20260624215397"/>
    <s v="J18"/>
    <n v="0.8"/>
    <s v="          "/>
    <n v="4.1500000000000004"/>
    <s v="LARUCHE                         "/>
    <s v="VOIE COMMUNALE 4                "/>
    <s v="                                "/>
    <s v="FR"/>
    <s v="'21"/>
    <s v="'21320     "/>
    <s v="CREANCEY                        "/>
    <s v="MONOPRIX ANNECY CENTRE          "/>
    <s v="15 RUE DU COLLEGE               "/>
    <s v="                                "/>
    <s v="FR"/>
    <s v="'74"/>
    <s v="'74000     "/>
    <s v="ANNECY"/>
  </r>
  <r>
    <x v="1"/>
    <x v="419"/>
    <n v="202606"/>
    <n v="51"/>
    <n v="1085442"/>
    <s v="'03814314  "/>
    <s v="'03814314  "/>
    <s v="COL"/>
    <s v="'7443814314756284"/>
    <n v="20260624"/>
    <s v="E20260624215397"/>
    <s v="J18"/>
    <n v="0.8"/>
    <s v="          "/>
    <n v="0"/>
    <s v="LARUCHE                         "/>
    <s v="VOIE COMMUNALE 4                "/>
    <s v="                                "/>
    <s v="FR"/>
    <s v="'21"/>
    <s v="'21320     "/>
    <s v="CREANCEY                        "/>
    <s v="MONOPRIX ANNECY CENTRE          "/>
    <s v="15 RUE DU COLLEGE               "/>
    <s v="                                "/>
    <s v="FR"/>
    <s v="'74"/>
    <s v="'74000     "/>
    <s v="ANNECY"/>
  </r>
  <r>
    <x v="1"/>
    <x v="419"/>
    <n v="202606"/>
    <n v="51"/>
    <n v="1085442"/>
    <s v="'03814314  "/>
    <s v="'03814314  "/>
    <s v="CPC"/>
    <s v="'7443814314756284"/>
    <n v="20260624"/>
    <s v="E20260624215397"/>
    <s v="   "/>
    <n v="0.8"/>
    <s v="RS        "/>
    <n v="0"/>
    <s v="LARUCHE                         "/>
    <s v="VOIE COMMUNALE 4                "/>
    <s v="                                "/>
    <s v="FR"/>
    <s v="'21"/>
    <s v="'21320     "/>
    <s v="CREANCEY                        "/>
    <s v="MONOPRIX ANNECY CENTRE          "/>
    <s v="15 RUE DU COLLEGE               "/>
    <s v="                                "/>
    <s v="FR"/>
    <s v="'74"/>
    <s v="'74000     "/>
    <s v="ANNECY"/>
  </r>
  <r>
    <x v="1"/>
    <x v="420"/>
    <n v="202606"/>
    <n v="51"/>
    <n v="1085442"/>
    <s v="'03814314  "/>
    <s v="'03814314  "/>
    <s v="ENV"/>
    <s v="'                "/>
    <n v="20260624"/>
    <s v="E20260624215398"/>
    <s v="J18"/>
    <n v="3.01"/>
    <s v="          "/>
    <n v="4.93"/>
    <s v="LARUCHE                         "/>
    <s v="VOIE COMMUNALE 4                "/>
    <s v="                                "/>
    <s v="FR"/>
    <s v="'21"/>
    <s v="'21320     "/>
    <s v="CREANCEY                        "/>
    <s v="MONOPRIX ARRAS                  "/>
    <s v="9 RUE BRIQUET TAILLANDIER       "/>
    <s v="                                "/>
    <s v="FR"/>
    <s v="'62"/>
    <s v="'62004     "/>
    <s v="ARRAS"/>
  </r>
  <r>
    <x v="1"/>
    <x v="420"/>
    <n v="202606"/>
    <n v="51"/>
    <n v="1085442"/>
    <s v="'03814314  "/>
    <s v="'03814314  "/>
    <s v="COL"/>
    <s v="'6243814314755693"/>
    <n v="20260624"/>
    <s v="E20260624215398"/>
    <s v="J18"/>
    <n v="3.01"/>
    <s v="          "/>
    <n v="0"/>
    <s v="LARUCHE                         "/>
    <s v="VOIE COMMUNALE 4                "/>
    <s v="                                "/>
    <s v="FR"/>
    <s v="'21"/>
    <s v="'21320     "/>
    <s v="CREANCEY                        "/>
    <s v="MONOPRIX ARRAS                  "/>
    <s v="9 RUE BRIQUET TAILLANDIER       "/>
    <s v="                                "/>
    <s v="FR"/>
    <s v="'62"/>
    <s v="'62004     "/>
    <s v="ARRAS"/>
  </r>
  <r>
    <x v="1"/>
    <x v="420"/>
    <n v="202606"/>
    <n v="51"/>
    <n v="1085442"/>
    <s v="'03814314  "/>
    <s v="'03814314  "/>
    <s v="CPC"/>
    <s v="'6243814314755693"/>
    <n v="20260624"/>
    <s v="E20260624215398"/>
    <s v="   "/>
    <n v="3.01"/>
    <s v="RS        "/>
    <n v="0"/>
    <s v="LARUCHE                         "/>
    <s v="VOIE COMMUNALE 4                "/>
    <s v="                                "/>
    <s v="FR"/>
    <s v="'21"/>
    <s v="'21320     "/>
    <s v="CREANCEY                        "/>
    <s v="MONOPRIX ARRAS                  "/>
    <s v="9 RUE BRIQUET TAILLANDIER       "/>
    <s v="                                "/>
    <s v="FR"/>
    <s v="'62"/>
    <s v="'62004     "/>
    <s v="ARRAS"/>
  </r>
  <r>
    <x v="1"/>
    <x v="421"/>
    <n v="202606"/>
    <n v="51"/>
    <n v="1085442"/>
    <s v="'03814314  "/>
    <s v="'03814314  "/>
    <s v="ENV"/>
    <s v="'                "/>
    <n v="20260624"/>
    <s v="E20260624215399"/>
    <s v="J18"/>
    <n v="3.01"/>
    <s v="          "/>
    <n v="4.93"/>
    <s v="LARUCHE                         "/>
    <s v="VOIE COMMUNALE 4                "/>
    <s v="                                "/>
    <s v="FR"/>
    <s v="'21"/>
    <s v="'21320     "/>
    <s v="CREANCEY                        "/>
    <s v="MONOPRIX ENGHIEN                "/>
    <s v="2 RUE DU DOCTEUR LERAY          "/>
    <s v="                                "/>
    <s v="FR"/>
    <s v="'95"/>
    <s v="'95880     "/>
    <s v="ENGHIEN-LES-BAINS"/>
  </r>
  <r>
    <x v="1"/>
    <x v="421"/>
    <n v="202606"/>
    <n v="51"/>
    <n v="1085442"/>
    <s v="'03814314  "/>
    <s v="'03814314  "/>
    <s v="COL"/>
    <s v="'9543814314755656"/>
    <n v="20260624"/>
    <s v="E20260624215399"/>
    <s v="J18"/>
    <n v="3.01"/>
    <s v="          "/>
    <n v="0"/>
    <s v="LARUCHE                         "/>
    <s v="VOIE COMMUNALE 4                "/>
    <s v="                                "/>
    <s v="FR"/>
    <s v="'21"/>
    <s v="'21320     "/>
    <s v="CREANCEY                        "/>
    <s v="MONOPRIX ENGHIEN                "/>
    <s v="2 RUE DU DOCTEUR LERAY          "/>
    <s v="                                "/>
    <s v="FR"/>
    <s v="'95"/>
    <s v="'95880     "/>
    <s v="ENGHIEN-LES-BAINS"/>
  </r>
  <r>
    <x v="1"/>
    <x v="421"/>
    <n v="202606"/>
    <n v="51"/>
    <n v="1085442"/>
    <s v="'03814314  "/>
    <s v="'03814314  "/>
    <s v="CPC"/>
    <s v="'9543814314755656"/>
    <n v="20260624"/>
    <s v="E20260624215399"/>
    <s v="   "/>
    <n v="3.01"/>
    <s v="RS        "/>
    <n v="0"/>
    <s v="LARUCHE                         "/>
    <s v="VOIE COMMUNALE 4                "/>
    <s v="                                "/>
    <s v="FR"/>
    <s v="'21"/>
    <s v="'21320     "/>
    <s v="CREANCEY                        "/>
    <s v="MONOPRIX ENGHIEN                "/>
    <s v="2 RUE DU DOCTEUR LERAY          "/>
    <s v="                                "/>
    <s v="FR"/>
    <s v="'95"/>
    <s v="'95880     "/>
    <s v="ENGHIEN-LES-BAINS"/>
  </r>
  <r>
    <x v="1"/>
    <x v="422"/>
    <n v="202606"/>
    <n v="51"/>
    <n v="1085442"/>
    <s v="'03814314  "/>
    <s v="'03814314  "/>
    <s v="ENV"/>
    <s v="'                "/>
    <n v="20260624"/>
    <s v="E20260624215400"/>
    <s v="J18"/>
    <n v="0.8"/>
    <s v="          "/>
    <n v="4.1500000000000004"/>
    <s v="LARUCHE                         "/>
    <s v="VOIE COMMUNALE 4                "/>
    <s v="                                "/>
    <s v="FR"/>
    <s v="'21"/>
    <s v="'21320     "/>
    <s v="CREANCEY                        "/>
    <s v="MONOPRIX GRENOBLE               "/>
    <s v="22/24 RUE LAFAYETTE             "/>
    <s v="                                "/>
    <s v="FR"/>
    <s v="'38"/>
    <s v="'38000     "/>
    <s v="GRENOBLE"/>
  </r>
  <r>
    <x v="1"/>
    <x v="422"/>
    <n v="202606"/>
    <n v="51"/>
    <n v="1085442"/>
    <s v="'03814314  "/>
    <s v="'03814314  "/>
    <s v="COL"/>
    <s v="'3843814314756436"/>
    <n v="20260624"/>
    <s v="E20260624215400"/>
    <s v="J18"/>
    <n v="0.8"/>
    <s v="          "/>
    <n v="0"/>
    <s v="LARUCHE                         "/>
    <s v="VOIE COMMUNALE 4                "/>
    <s v="                                "/>
    <s v="FR"/>
    <s v="'21"/>
    <s v="'21320     "/>
    <s v="CREANCEY                        "/>
    <s v="MONOPRIX GRENOBLE               "/>
    <s v="22/24 RUE LAFAYETTE             "/>
    <s v="                                "/>
    <s v="FR"/>
    <s v="'38"/>
    <s v="'38000     "/>
    <s v="GRENOBLE"/>
  </r>
  <r>
    <x v="1"/>
    <x v="422"/>
    <n v="202606"/>
    <n v="51"/>
    <n v="1085442"/>
    <s v="'03814314  "/>
    <s v="'03814314  "/>
    <s v="CPC"/>
    <s v="'3843814314756436"/>
    <n v="20260624"/>
    <s v="E20260624215400"/>
    <s v="   "/>
    <n v="0.8"/>
    <s v="RS        "/>
    <n v="0"/>
    <s v="LARUCHE                         "/>
    <s v="VOIE COMMUNALE 4                "/>
    <s v="                                "/>
    <s v="FR"/>
    <s v="'21"/>
    <s v="'21320     "/>
    <s v="CREANCEY                        "/>
    <s v="MONOPRIX GRENOBLE               "/>
    <s v="22/24 RUE LAFAYETTE             "/>
    <s v="                                "/>
    <s v="FR"/>
    <s v="'38"/>
    <s v="'38000     "/>
    <s v="GRENOBLE"/>
  </r>
  <r>
    <x v="1"/>
    <x v="423"/>
    <n v="202606"/>
    <n v="51"/>
    <n v="1085442"/>
    <s v="'03814314  "/>
    <s v="'03814314  "/>
    <s v="ENV"/>
    <s v="'                "/>
    <n v="20260624"/>
    <s v="E20260624215401"/>
    <s v="J18"/>
    <n v="0.8"/>
    <s v="          "/>
    <n v="4.1500000000000004"/>
    <s v="LARUCHE                         "/>
    <s v="VOIE COMMUNALE 4                "/>
    <s v="                                "/>
    <s v="FR"/>
    <s v="'21"/>
    <s v="'21320     "/>
    <s v="CREANCEY                        "/>
    <s v="MONOPRIX PUTEAUX                "/>
    <s v="19 RUE COLLIN                   "/>
    <s v="                                "/>
    <s v="FR"/>
    <s v="'92"/>
    <s v="'92803     "/>
    <s v="PUTEAUX"/>
  </r>
  <r>
    <x v="1"/>
    <x v="423"/>
    <n v="202606"/>
    <n v="51"/>
    <n v="1085442"/>
    <s v="'03814314  "/>
    <s v="'03814314  "/>
    <s v="COL"/>
    <s v="'9243814314755855"/>
    <n v="20260624"/>
    <s v="E20260624215401"/>
    <s v="J18"/>
    <n v="0.8"/>
    <s v="          "/>
    <n v="0"/>
    <s v="LARUCHE                         "/>
    <s v="VOIE COMMUNALE 4                "/>
    <s v="                                "/>
    <s v="FR"/>
    <s v="'21"/>
    <s v="'21320     "/>
    <s v="CREANCEY                        "/>
    <s v="MONOPRIX PUTEAUX                "/>
    <s v="19 RUE COLLIN                   "/>
    <s v="                                "/>
    <s v="FR"/>
    <s v="'92"/>
    <s v="'92803     "/>
    <s v="PUTEAUX"/>
  </r>
  <r>
    <x v="1"/>
    <x v="423"/>
    <n v="202606"/>
    <n v="51"/>
    <n v="1085442"/>
    <s v="'03814314  "/>
    <s v="'03814314  "/>
    <s v="CPC"/>
    <s v="'9243814314755855"/>
    <n v="20260624"/>
    <s v="E20260624215401"/>
    <s v="   "/>
    <n v="0.8"/>
    <s v="RS        "/>
    <n v="0"/>
    <s v="LARUCHE                         "/>
    <s v="VOIE COMMUNALE 4                "/>
    <s v="                                "/>
    <s v="FR"/>
    <s v="'21"/>
    <s v="'21320     "/>
    <s v="CREANCEY                        "/>
    <s v="MONOPRIX PUTEAUX                "/>
    <s v="19 RUE COLLIN                   "/>
    <s v="                                "/>
    <s v="FR"/>
    <s v="'92"/>
    <s v="'92803     "/>
    <s v="PUTEAUX"/>
  </r>
  <r>
    <x v="1"/>
    <x v="424"/>
    <n v="202606"/>
    <n v="51"/>
    <n v="1085442"/>
    <s v="'03814314  "/>
    <s v="'03814314  "/>
    <s v="ENV"/>
    <s v="'                "/>
    <n v="20260624"/>
    <s v="E20260624215402"/>
    <s v="J18"/>
    <n v="4.5999999999999996"/>
    <s v="          "/>
    <n v="5.19"/>
    <s v="LARUCHE                         "/>
    <s v="VOIE COMMUNALE 4                "/>
    <s v="                                "/>
    <s v="FR"/>
    <s v="'21"/>
    <s v="'21320     "/>
    <s v="CREANCEY                        "/>
    <s v="MONREAL HELOISE                 "/>
    <s v="2 RUE DU PILOU                  "/>
    <s v="                                "/>
    <s v="FR"/>
    <s v="'66"/>
    <s v="'66140     "/>
    <s v="CANET-EN-ROUSSILLON"/>
  </r>
  <r>
    <x v="1"/>
    <x v="424"/>
    <n v="202606"/>
    <n v="51"/>
    <n v="1085442"/>
    <s v="'03814314  "/>
    <s v="'03814314  "/>
    <s v="COL"/>
    <s v="'6643814314756133"/>
    <n v="20260624"/>
    <s v="E20260624215402"/>
    <s v="J18"/>
    <n v="4.5999999999999996"/>
    <s v="          "/>
    <n v="0"/>
    <s v="LARUCHE                         "/>
    <s v="VOIE COMMUNALE 4                "/>
    <s v="                                "/>
    <s v="FR"/>
    <s v="'21"/>
    <s v="'21320     "/>
    <s v="CREANCEY                        "/>
    <s v="MONREAL HELOISE                 "/>
    <s v="2 RUE DU PILOU                  "/>
    <s v="                                "/>
    <s v="FR"/>
    <s v="'66"/>
    <s v="'66140     "/>
    <s v="CANET-EN-ROUSSILLON"/>
  </r>
  <r>
    <x v="1"/>
    <x v="424"/>
    <n v="202606"/>
    <n v="51"/>
    <n v="1085442"/>
    <s v="'03814314  "/>
    <s v="'03814314  "/>
    <s v="CPC"/>
    <s v="'6643814314756133"/>
    <n v="20260624"/>
    <s v="E20260624215402"/>
    <s v="   "/>
    <n v="4.5999999999999996"/>
    <s v="RS        "/>
    <n v="0"/>
    <s v="LARUCHE                         "/>
    <s v="VOIE COMMUNALE 4                "/>
    <s v="                                "/>
    <s v="FR"/>
    <s v="'21"/>
    <s v="'21320     "/>
    <s v="CREANCEY                        "/>
    <s v="MONREAL HELOISE                 "/>
    <s v="2 RUE DU PILOU                  "/>
    <s v="                                "/>
    <s v="FR"/>
    <s v="'66"/>
    <s v="'66140     "/>
    <s v="CANET-EN-ROUSSILLON"/>
  </r>
  <r>
    <x v="1"/>
    <x v="425"/>
    <n v="202606"/>
    <n v="51"/>
    <n v="1085442"/>
    <s v="'03814314  "/>
    <s v="'03814314  "/>
    <s v="ENV"/>
    <s v="'                "/>
    <n v="20260624"/>
    <s v="E20260624215403"/>
    <s v="J18"/>
    <n v="17"/>
    <s v="          "/>
    <n v="8.31"/>
    <s v="LARUCHE                         "/>
    <s v="VOIE COMMUNALE 4                "/>
    <s v="                                "/>
    <s v="FR"/>
    <s v="'21"/>
    <s v="'21320     "/>
    <s v="CREANCEY                        "/>
    <s v="SATORIZ AUBIERE                 "/>
    <s v="15 AV. DU ROUSSILLON            "/>
    <s v="                                "/>
    <s v="FR"/>
    <s v="'63"/>
    <s v="'63170     "/>
    <s v="AUBIERE"/>
  </r>
  <r>
    <x v="1"/>
    <x v="425"/>
    <n v="202606"/>
    <n v="51"/>
    <n v="1085442"/>
    <s v="'03814314  "/>
    <s v="'03814314  "/>
    <s v="COL"/>
    <s v="'6343814314756183"/>
    <n v="20260624"/>
    <s v="E20260624215403"/>
    <s v="J18"/>
    <n v="9.6999999999999993"/>
    <s v="          "/>
    <n v="0"/>
    <s v="LARUCHE                         "/>
    <s v="VOIE COMMUNALE 4                "/>
    <s v="                                "/>
    <s v="FR"/>
    <s v="'21"/>
    <s v="'21320     "/>
    <s v="CREANCEY                        "/>
    <s v="SATORIZ AUBIERE                 "/>
    <s v="15 AV. DU ROUSSILLON            "/>
    <s v="                                "/>
    <s v="FR"/>
    <s v="'63"/>
    <s v="'63170     "/>
    <s v="AUBIERE"/>
  </r>
  <r>
    <x v="1"/>
    <x v="425"/>
    <n v="202606"/>
    <n v="51"/>
    <n v="1085442"/>
    <s v="'03814314  "/>
    <s v="'03814314  "/>
    <s v="CPC"/>
    <s v="'6343814314756183"/>
    <n v="20260624"/>
    <s v="E20260624215403"/>
    <s v="   "/>
    <n v="9.6999999999999993"/>
    <s v="RS        "/>
    <n v="0"/>
    <s v="LARUCHE                         "/>
    <s v="VOIE COMMUNALE 4                "/>
    <s v="                                "/>
    <s v="FR"/>
    <s v="'21"/>
    <s v="'21320     "/>
    <s v="CREANCEY                        "/>
    <s v="SATORIZ AUBIERE                 "/>
    <s v="15 AV. DU ROUSSILLON            "/>
    <s v="                                "/>
    <s v="FR"/>
    <s v="'63"/>
    <s v="'63170     "/>
    <s v="AUBIERE"/>
  </r>
  <r>
    <x v="1"/>
    <x v="425"/>
    <n v="202606"/>
    <n v="51"/>
    <n v="1085442"/>
    <s v="'03814314  "/>
    <s v="'03814314  "/>
    <s v="COL"/>
    <s v="'6343814314756190"/>
    <n v="20260624"/>
    <s v="E20260624215403"/>
    <s v="J18"/>
    <n v="7.3"/>
    <s v="          "/>
    <n v="0"/>
    <s v="LARUCHE                         "/>
    <s v="VOIE COMMUNALE 4                "/>
    <s v="                                "/>
    <s v="FR"/>
    <s v="'21"/>
    <s v="'21320     "/>
    <s v="CREANCEY                        "/>
    <s v="SATORIZ AUBIERE                 "/>
    <s v="15 AV. DU ROUSSILLON            "/>
    <s v="                                "/>
    <s v="FR"/>
    <s v="'63"/>
    <s v="'63170     "/>
    <s v="AUBIERE"/>
  </r>
  <r>
    <x v="1"/>
    <x v="425"/>
    <n v="202606"/>
    <n v="51"/>
    <n v="1085442"/>
    <s v="'03814314  "/>
    <s v="'03814314  "/>
    <s v="CPC"/>
    <s v="'6343814314756190"/>
    <n v="20260624"/>
    <s v="E20260624215403"/>
    <s v="   "/>
    <n v="7.3"/>
    <s v="RS        "/>
    <n v="0"/>
    <s v="LARUCHE                         "/>
    <s v="VOIE COMMUNALE 4                "/>
    <s v="                                "/>
    <s v="FR"/>
    <s v="'21"/>
    <s v="'21320     "/>
    <s v="CREANCEY                        "/>
    <s v="SATORIZ AUBIERE                 "/>
    <s v="15 AV. DU ROUSSILLON            "/>
    <s v="                                "/>
    <s v="FR"/>
    <s v="'63"/>
    <s v="'63170     "/>
    <s v="AUBIERE"/>
  </r>
  <r>
    <x v="1"/>
    <x v="425"/>
    <n v="202606"/>
    <n v="51"/>
    <n v="1085442"/>
    <s v="'03814314  "/>
    <s v="'03814314  "/>
    <s v="CPC"/>
    <s v="'6343814314756190"/>
    <n v="20260624"/>
    <s v="E20260624215403"/>
    <s v="   "/>
    <n v="7.3"/>
    <s v="TMC       "/>
    <n v="1"/>
    <s v="LARUCHE                         "/>
    <s v="VOIE COMMUNALE 4                "/>
    <s v="                                "/>
    <s v="FR"/>
    <s v="'21"/>
    <s v="'21320     "/>
    <s v="CREANCEY                        "/>
    <s v="SATORIZ AUBIERE                 "/>
    <s v="15 AV. DU ROUSSILLON            "/>
    <s v="                                "/>
    <s v="FR"/>
    <s v="'63"/>
    <s v="'63170     "/>
    <s v="AUBIERE"/>
  </r>
  <r>
    <x v="1"/>
    <x v="426"/>
    <n v="202606"/>
    <n v="51"/>
    <n v="1085442"/>
    <s v="'03814314  "/>
    <s v="'03814314  "/>
    <s v="ENV"/>
    <s v="'                "/>
    <n v="20260624"/>
    <s v="E20260624229434"/>
    <s v="J18"/>
    <n v="0.8"/>
    <s v="          "/>
    <n v="4.1500000000000004"/>
    <s v="LARUCHE                         "/>
    <s v="VOIE COMMUNALE 4                "/>
    <s v="                                "/>
    <s v="FR"/>
    <s v="'21"/>
    <s v="'21320     "/>
    <s v="CREANCEY                        "/>
    <s v="MONOPRIX BASTIA                 "/>
    <s v="JONQUIERS DE PROVENCE           "/>
    <s v="                                "/>
    <s v="FR"/>
    <s v="'20"/>
    <s v="'20600     "/>
    <s v="BASTIA"/>
  </r>
  <r>
    <x v="1"/>
    <x v="426"/>
    <n v="202606"/>
    <n v="51"/>
    <n v="1085442"/>
    <s v="'03814314  "/>
    <s v="'03814314  "/>
    <s v="COL"/>
    <s v="'2043814314755599"/>
    <n v="20260624"/>
    <s v="E20260624229434"/>
    <s v="J18"/>
    <n v="0.8"/>
    <s v="          "/>
    <n v="0"/>
    <s v="LARUCHE                         "/>
    <s v="VOIE COMMUNALE 4                "/>
    <s v="                                "/>
    <s v="FR"/>
    <s v="'21"/>
    <s v="'21320     "/>
    <s v="CREANCEY                        "/>
    <s v="MONOPRIX BASTIA                 "/>
    <s v="JONQUIERS DE PROVENCE           "/>
    <s v="                                "/>
    <s v="FR"/>
    <s v="'20"/>
    <s v="'20600     "/>
    <s v="BASTIA"/>
  </r>
  <r>
    <x v="1"/>
    <x v="426"/>
    <n v="202606"/>
    <n v="51"/>
    <n v="1085442"/>
    <s v="'03814314  "/>
    <s v="'03814314  "/>
    <s v="CPC"/>
    <s v="'2043814314755599"/>
    <n v="20260624"/>
    <s v="E20260624229434"/>
    <s v="   "/>
    <n v="0.8"/>
    <s v="RS        "/>
    <n v="0"/>
    <s v="LARUCHE                         "/>
    <s v="VOIE COMMUNALE 4                "/>
    <s v="                                "/>
    <s v="FR"/>
    <s v="'21"/>
    <s v="'21320     "/>
    <s v="CREANCEY                        "/>
    <s v="MONOPRIX BASTIA                 "/>
    <s v="JONQUIERS DE PROVENCE           "/>
    <s v="                                "/>
    <s v="FR"/>
    <s v="'20"/>
    <s v="'20600     "/>
    <s v="BASTIA"/>
  </r>
  <r>
    <x v="1"/>
    <x v="427"/>
    <n v="202606"/>
    <n v="51"/>
    <n v="1085442"/>
    <s v="'03814314  "/>
    <s v="'03814314  "/>
    <s v="ENV"/>
    <s v="'                "/>
    <n v="20260624"/>
    <s v="E20260624229435"/>
    <s v="J18"/>
    <n v="26.85"/>
    <s v="          "/>
    <n v="10.91"/>
    <s v="LARUCHE                         "/>
    <s v="VOIE COMMUNALE 4                "/>
    <s v="                                "/>
    <s v="FR"/>
    <s v="'21"/>
    <s v="'21320     "/>
    <s v="CREANCEY                        "/>
    <s v="SATORIZ VITROLLES               "/>
    <s v="76 AV. DENIS PADOVANI,          "/>
    <s v="ZAC DU LIOURAT,                 "/>
    <s v="FR"/>
    <s v="'13"/>
    <s v="'13127     "/>
    <s v="VITROLLES"/>
  </r>
  <r>
    <x v="1"/>
    <x v="427"/>
    <n v="202606"/>
    <n v="51"/>
    <n v="1085442"/>
    <s v="'03814314  "/>
    <s v="'03814314  "/>
    <s v="COL"/>
    <s v="'1343814314756255"/>
    <n v="20260624"/>
    <s v="E20260624229435"/>
    <s v="J18"/>
    <n v="9.5"/>
    <s v="          "/>
    <n v="0"/>
    <s v="LARUCHE                         "/>
    <s v="VOIE COMMUNALE 4                "/>
    <s v="                                "/>
    <s v="FR"/>
    <s v="'21"/>
    <s v="'21320     "/>
    <s v="CREANCEY                        "/>
    <s v="SATORIZ VITROLLES               "/>
    <s v="76 AV. DENIS PADOVANI,          "/>
    <s v="ZAC DU LIOURAT,                 "/>
    <s v="FR"/>
    <s v="'13"/>
    <s v="'13127     "/>
    <s v="VITROLLES"/>
  </r>
  <r>
    <x v="1"/>
    <x v="427"/>
    <n v="202606"/>
    <n v="51"/>
    <n v="1085442"/>
    <s v="'03814314  "/>
    <s v="'03814314  "/>
    <s v="CPC"/>
    <s v="'1343814314756255"/>
    <n v="20260624"/>
    <s v="E20260624229435"/>
    <s v="   "/>
    <n v="9.5"/>
    <s v="RS        "/>
    <n v="0"/>
    <s v="LARUCHE                         "/>
    <s v="VOIE COMMUNALE 4                "/>
    <s v="                                "/>
    <s v="FR"/>
    <s v="'21"/>
    <s v="'21320     "/>
    <s v="CREANCEY                        "/>
    <s v="SATORIZ VITROLLES               "/>
    <s v="76 AV. DENIS PADOVANI,          "/>
    <s v="ZAC DU LIOURAT,                 "/>
    <s v="FR"/>
    <s v="'13"/>
    <s v="'13127     "/>
    <s v="VITROLLES"/>
  </r>
  <r>
    <x v="1"/>
    <x v="427"/>
    <n v="202606"/>
    <n v="51"/>
    <n v="1085442"/>
    <s v="'03814314  "/>
    <s v="'03814314  "/>
    <s v="COL"/>
    <s v="'1343814314756261"/>
    <n v="20260624"/>
    <s v="E20260624229435"/>
    <s v="J18"/>
    <n v="9.5"/>
    <s v="          "/>
    <n v="0"/>
    <s v="LARUCHE                         "/>
    <s v="VOIE COMMUNALE 4                "/>
    <s v="                                "/>
    <s v="FR"/>
    <s v="'21"/>
    <s v="'21320     "/>
    <s v="CREANCEY                        "/>
    <s v="SATORIZ VITROLLES               "/>
    <s v="76 AV. DENIS PADOVANI,          "/>
    <s v="ZAC DU LIOURAT,                 "/>
    <s v="FR"/>
    <s v="'13"/>
    <s v="'13127     "/>
    <s v="VITROLLES"/>
  </r>
  <r>
    <x v="1"/>
    <x v="427"/>
    <n v="202606"/>
    <n v="51"/>
    <n v="1085442"/>
    <s v="'03814314  "/>
    <s v="'03814314  "/>
    <s v="CPC"/>
    <s v="'1343814314756261"/>
    <n v="20260624"/>
    <s v="E20260624229435"/>
    <s v="   "/>
    <n v="9.5"/>
    <s v="RS        "/>
    <n v="0"/>
    <s v="LARUCHE                         "/>
    <s v="VOIE COMMUNALE 4                "/>
    <s v="                                "/>
    <s v="FR"/>
    <s v="'21"/>
    <s v="'21320     "/>
    <s v="CREANCEY                        "/>
    <s v="SATORIZ VITROLLES               "/>
    <s v="76 AV. DENIS PADOVANI,          "/>
    <s v="ZAC DU LIOURAT,                 "/>
    <s v="FR"/>
    <s v="'13"/>
    <s v="'13127     "/>
    <s v="VITROLLES"/>
  </r>
  <r>
    <x v="1"/>
    <x v="427"/>
    <n v="202606"/>
    <n v="51"/>
    <n v="1085442"/>
    <s v="'03814314  "/>
    <s v="'03814314  "/>
    <s v="CPC"/>
    <s v="'1343814314756261"/>
    <n v="20260624"/>
    <s v="E20260624229435"/>
    <s v="   "/>
    <n v="9.5"/>
    <s v="TMC       "/>
    <n v="1"/>
    <s v="LARUCHE                         "/>
    <s v="VOIE COMMUNALE 4                "/>
    <s v="                                "/>
    <s v="FR"/>
    <s v="'21"/>
    <s v="'21320     "/>
    <s v="CREANCEY                        "/>
    <s v="SATORIZ VITROLLES               "/>
    <s v="76 AV. DENIS PADOVANI,          "/>
    <s v="ZAC DU LIOURAT,                 "/>
    <s v="FR"/>
    <s v="'13"/>
    <s v="'13127     "/>
    <s v="VITROLLES"/>
  </r>
  <r>
    <x v="1"/>
    <x v="427"/>
    <n v="202606"/>
    <n v="51"/>
    <n v="1085442"/>
    <s v="'03814314  "/>
    <s v="'03814314  "/>
    <s v="COL"/>
    <s v="'1343814314756278"/>
    <n v="20260624"/>
    <s v="E20260624229435"/>
    <s v="J18"/>
    <n v="7.85"/>
    <s v="          "/>
    <n v="0"/>
    <s v="LARUCHE                         "/>
    <s v="VOIE COMMUNALE 4                "/>
    <s v="                                "/>
    <s v="FR"/>
    <s v="'21"/>
    <s v="'21320     "/>
    <s v="CREANCEY                        "/>
    <s v="SATORIZ VITROLLES               "/>
    <s v="76 AV. DENIS PADOVANI,          "/>
    <s v="ZAC DU LIOURAT,                 "/>
    <s v="FR"/>
    <s v="'13"/>
    <s v="'13127     "/>
    <s v="VITROLLES"/>
  </r>
  <r>
    <x v="1"/>
    <x v="427"/>
    <n v="202606"/>
    <n v="51"/>
    <n v="1085442"/>
    <s v="'03814314  "/>
    <s v="'03814314  "/>
    <s v="CPC"/>
    <s v="'1343814314756278"/>
    <n v="20260624"/>
    <s v="E20260624229435"/>
    <s v="   "/>
    <n v="7.85"/>
    <s v="RS        "/>
    <n v="0"/>
    <s v="LARUCHE                         "/>
    <s v="VOIE COMMUNALE 4                "/>
    <s v="                                "/>
    <s v="FR"/>
    <s v="'21"/>
    <s v="'21320     "/>
    <s v="CREANCEY                        "/>
    <s v="SATORIZ VITROLLES               "/>
    <s v="76 AV. DENIS PADOVANI,          "/>
    <s v="ZAC DU LIOURAT,                 "/>
    <s v="FR"/>
    <s v="'13"/>
    <s v="'13127     "/>
    <s v="VITROLLES"/>
  </r>
  <r>
    <x v="1"/>
    <x v="427"/>
    <n v="202606"/>
    <n v="51"/>
    <n v="1085442"/>
    <s v="'03814314  "/>
    <s v="'03814314  "/>
    <s v="CPC"/>
    <s v="'1343814314756278"/>
    <n v="20260624"/>
    <s v="E20260624229435"/>
    <s v="   "/>
    <n v="7.85"/>
    <s v="TMC       "/>
    <n v="1"/>
    <s v="LARUCHE                         "/>
    <s v="VOIE COMMUNALE 4                "/>
    <s v="                                "/>
    <s v="FR"/>
    <s v="'21"/>
    <s v="'21320     "/>
    <s v="CREANCEY                        "/>
    <s v="SATORIZ VITROLLES               "/>
    <s v="76 AV. DENIS PADOVANI,          "/>
    <s v="ZAC DU LIOURAT,                 "/>
    <s v="FR"/>
    <s v="'13"/>
    <s v="'13127     "/>
    <s v="VITROLLES"/>
  </r>
  <r>
    <x v="1"/>
    <x v="428"/>
    <n v="202606"/>
    <n v="51"/>
    <n v="1085442"/>
    <s v="'03814314  "/>
    <s v="'03814314  "/>
    <s v="ENV"/>
    <s v="'                "/>
    <n v="20260624"/>
    <s v="E20260624233029"/>
    <s v="J18"/>
    <n v="0.8"/>
    <s v="          "/>
    <n v="4.1500000000000004"/>
    <s v="LARUCHE                         "/>
    <s v="VOIE COMMUNALE 4                "/>
    <s v="                                "/>
    <s v="FR"/>
    <s v="'21"/>
    <s v="'21320     "/>
    <s v="CREANCEY                        "/>
    <s v="MONOPRIX DIJON                  "/>
    <s v="RUE BOSSUET                     "/>
    <s v="                                "/>
    <s v="FR"/>
    <s v="'21"/>
    <s v="'21000     "/>
    <s v="DIJON"/>
  </r>
  <r>
    <x v="1"/>
    <x v="428"/>
    <n v="202606"/>
    <n v="51"/>
    <n v="1085442"/>
    <s v="'03814314  "/>
    <s v="'03814314  "/>
    <s v="COL"/>
    <s v="'2143814314755734"/>
    <n v="20260624"/>
    <s v="E20260624233029"/>
    <s v="J18"/>
    <n v="0.8"/>
    <s v="          "/>
    <n v="0"/>
    <s v="LARUCHE                         "/>
    <s v="VOIE COMMUNALE 4                "/>
    <s v="                                "/>
    <s v="FR"/>
    <s v="'21"/>
    <s v="'21320     "/>
    <s v="CREANCEY                        "/>
    <s v="MONOPRIX DIJON                  "/>
    <s v="RUE BOSSUET                     "/>
    <s v="                                "/>
    <s v="FR"/>
    <s v="'21"/>
    <s v="'21000     "/>
    <s v="DIJON"/>
  </r>
  <r>
    <x v="1"/>
    <x v="428"/>
    <n v="202606"/>
    <n v="51"/>
    <n v="1085442"/>
    <s v="'03814314  "/>
    <s v="'03814314  "/>
    <s v="CPC"/>
    <s v="'2143814314755734"/>
    <n v="20260624"/>
    <s v="E20260624233029"/>
    <s v="   "/>
    <n v="0.8"/>
    <s v="RS        "/>
    <n v="0"/>
    <s v="LARUCHE                         "/>
    <s v="VOIE COMMUNALE 4                "/>
    <s v="                                "/>
    <s v="FR"/>
    <s v="'21"/>
    <s v="'21320     "/>
    <s v="CREANCEY                        "/>
    <s v="MONOPRIX DIJON                  "/>
    <s v="RUE BOSSUET                     "/>
    <s v="                                "/>
    <s v="FR"/>
    <s v="'21"/>
    <s v="'21000     "/>
    <s v="DIJON"/>
  </r>
  <r>
    <x v="1"/>
    <x v="429"/>
    <n v="202606"/>
    <n v="51"/>
    <n v="1085442"/>
    <s v="'03814314  "/>
    <s v="'03814314  "/>
    <s v="ENV"/>
    <s v="'                "/>
    <n v="20260625"/>
    <s v="E20260625126394"/>
    <s v="J18"/>
    <n v="3.5"/>
    <s v="          "/>
    <n v="4.93"/>
    <s v="LARUCHE                         "/>
    <s v="VOIE COMMUNALE 4                "/>
    <s v="                                "/>
    <s v="FR"/>
    <s v="'21"/>
    <s v="'21320     "/>
    <s v="CREANCEY                        "/>
    <s v="BERGE MANUELLE                  "/>
    <s v="3 RUE VAVIN                     "/>
    <s v="                                "/>
    <s v="FR"/>
    <s v="'75"/>
    <s v="'75006     "/>
    <s v="PARIS"/>
  </r>
  <r>
    <x v="1"/>
    <x v="429"/>
    <n v="202606"/>
    <n v="51"/>
    <n v="1085442"/>
    <s v="'03814314  "/>
    <s v="'03814314  "/>
    <s v="COL"/>
    <s v="'7543814314756603"/>
    <n v="20260625"/>
    <s v="E20260625126394"/>
    <s v="J18"/>
    <n v="3.5"/>
    <s v="          "/>
    <n v="0"/>
    <s v="LARUCHE                         "/>
    <s v="VOIE COMMUNALE 4                "/>
    <s v="                                "/>
    <s v="FR"/>
    <s v="'21"/>
    <s v="'21320     "/>
    <s v="CREANCEY                        "/>
    <s v="BERGE MANUELLE                  "/>
    <s v="3 RUE VAVIN                     "/>
    <s v="                                "/>
    <s v="FR"/>
    <s v="'75"/>
    <s v="'75006     "/>
    <s v="PARIS"/>
  </r>
  <r>
    <x v="1"/>
    <x v="429"/>
    <n v="202606"/>
    <n v="51"/>
    <n v="1085442"/>
    <s v="'03814314  "/>
    <s v="'03814314  "/>
    <s v="CPC"/>
    <s v="'7543814314756603"/>
    <n v="20260625"/>
    <s v="E20260625126394"/>
    <s v="   "/>
    <n v="3.5"/>
    <s v="RS        "/>
    <n v="0"/>
    <s v="LARUCHE                         "/>
    <s v="VOIE COMMUNALE 4                "/>
    <s v="                                "/>
    <s v="FR"/>
    <s v="'21"/>
    <s v="'21320     "/>
    <s v="CREANCEY                        "/>
    <s v="BERGE MANUELLE                  "/>
    <s v="3 RUE VAVIN                     "/>
    <s v="                                "/>
    <s v="FR"/>
    <s v="'75"/>
    <s v="'75006     "/>
    <s v="PARIS"/>
  </r>
  <r>
    <x v="1"/>
    <x v="430"/>
    <n v="202606"/>
    <n v="51"/>
    <n v="1085442"/>
    <s v="'03814314  "/>
    <s v="'03814314  "/>
    <s v="ENV"/>
    <s v="'                "/>
    <n v="20260625"/>
    <s v="E20260625126396"/>
    <s v="J18"/>
    <n v="30.62"/>
    <s v="          "/>
    <n v="11.95"/>
    <s v="LARUCHE                         "/>
    <s v="VOIE COMMUNALE 4                "/>
    <s v="                                "/>
    <s v="FR"/>
    <s v="'21"/>
    <s v="'21320     "/>
    <s v="CREANCEY                        "/>
    <s v="BOSIO AURELIE                   "/>
    <s v="35 RUE DIDEROT                  "/>
    <s v="                                "/>
    <s v="FR"/>
    <s v="'42"/>
    <s v="'42300     "/>
    <s v="ROANNE"/>
  </r>
  <r>
    <x v="1"/>
    <x v="430"/>
    <n v="202606"/>
    <n v="51"/>
    <n v="1085442"/>
    <s v="'03814314  "/>
    <s v="'03814314  "/>
    <s v="COL"/>
    <s v="'4243814314756634"/>
    <n v="20260625"/>
    <s v="E20260625126396"/>
    <s v="J18"/>
    <n v="18.600000000000001"/>
    <s v="          "/>
    <n v="0"/>
    <s v="LARUCHE                         "/>
    <s v="VOIE COMMUNALE 4                "/>
    <s v="                                "/>
    <s v="FR"/>
    <s v="'21"/>
    <s v="'21320     "/>
    <s v="CREANCEY                        "/>
    <s v="BOSIO AURELIE                   "/>
    <s v="35 RUE DIDEROT                  "/>
    <s v="                                "/>
    <s v="FR"/>
    <s v="'42"/>
    <s v="'42300     "/>
    <s v="ROANNE"/>
  </r>
  <r>
    <x v="1"/>
    <x v="430"/>
    <n v="202606"/>
    <n v="51"/>
    <n v="1085442"/>
    <s v="'03814314  "/>
    <s v="'03814314  "/>
    <s v="CPC"/>
    <s v="'4243814314756634"/>
    <n v="20260625"/>
    <s v="E20260625126396"/>
    <s v="   "/>
    <n v="18.600000000000001"/>
    <s v="RS        "/>
    <n v="0"/>
    <s v="LARUCHE                         "/>
    <s v="VOIE COMMUNALE 4                "/>
    <s v="                                "/>
    <s v="FR"/>
    <s v="'21"/>
    <s v="'21320     "/>
    <s v="CREANCEY                        "/>
    <s v="BOSIO AURELIE                   "/>
    <s v="35 RUE DIDEROT                  "/>
    <s v="                                "/>
    <s v="FR"/>
    <s v="'42"/>
    <s v="'42300     "/>
    <s v="ROANNE"/>
  </r>
  <r>
    <x v="1"/>
    <x v="430"/>
    <n v="202606"/>
    <n v="51"/>
    <n v="1085442"/>
    <s v="'03814314  "/>
    <s v="'03814314  "/>
    <s v="COL"/>
    <s v="'4243814314756645"/>
    <n v="20260625"/>
    <s v="E20260625126396"/>
    <s v="J18"/>
    <n v="12.02"/>
    <s v="          "/>
    <n v="0"/>
    <s v="LARUCHE                         "/>
    <s v="VOIE COMMUNALE 4                "/>
    <s v="                                "/>
    <s v="FR"/>
    <s v="'21"/>
    <s v="'21320     "/>
    <s v="CREANCEY                        "/>
    <s v="BOSIO AURELIE                   "/>
    <s v="35 RUE DIDEROT                  "/>
    <s v="                                "/>
    <s v="FR"/>
    <s v="'42"/>
    <s v="'42300     "/>
    <s v="ROANNE"/>
  </r>
  <r>
    <x v="1"/>
    <x v="430"/>
    <n v="202606"/>
    <n v="51"/>
    <n v="1085442"/>
    <s v="'03814314  "/>
    <s v="'03814314  "/>
    <s v="CPC"/>
    <s v="'4243814314756645"/>
    <n v="20260625"/>
    <s v="E20260625126396"/>
    <s v="   "/>
    <n v="12.02"/>
    <s v="RS        "/>
    <n v="0"/>
    <s v="LARUCHE                         "/>
    <s v="VOIE COMMUNALE 4                "/>
    <s v="                                "/>
    <s v="FR"/>
    <s v="'21"/>
    <s v="'21320     "/>
    <s v="CREANCEY                        "/>
    <s v="BOSIO AURELIE                   "/>
    <s v="35 RUE DIDEROT                  "/>
    <s v="                                "/>
    <s v="FR"/>
    <s v="'42"/>
    <s v="'42300     "/>
    <s v="ROANNE"/>
  </r>
  <r>
    <x v="1"/>
    <x v="430"/>
    <n v="202606"/>
    <n v="51"/>
    <n v="1085442"/>
    <s v="'03814314  "/>
    <s v="'03814314  "/>
    <s v="CPC"/>
    <s v="'4243814314756645"/>
    <n v="20260625"/>
    <s v="E20260625126396"/>
    <s v="   "/>
    <n v="12.02"/>
    <s v="TMC       "/>
    <n v="1"/>
    <s v="LARUCHE                         "/>
    <s v="VOIE COMMUNALE 4                "/>
    <s v="                                "/>
    <s v="FR"/>
    <s v="'21"/>
    <s v="'21320     "/>
    <s v="CREANCEY                        "/>
    <s v="BOSIO AURELIE                   "/>
    <s v="35 RUE DIDEROT                  "/>
    <s v="                                "/>
    <s v="FR"/>
    <s v="'42"/>
    <s v="'42300     "/>
    <s v="ROANNE"/>
  </r>
  <r>
    <x v="1"/>
    <x v="431"/>
    <n v="202606"/>
    <n v="51"/>
    <n v="1085442"/>
    <s v="'03814314  "/>
    <s v="'03814314  "/>
    <s v="ENV"/>
    <s v="'                "/>
    <n v="20260625"/>
    <s v="E20260625126397"/>
    <s v="J18"/>
    <n v="24.72"/>
    <s v="          "/>
    <n v="10.39"/>
    <s v="LARUCHE                         "/>
    <s v="VOIE COMMUNALE 4                "/>
    <s v="                                "/>
    <s v="FR"/>
    <s v="'21"/>
    <s v="'21320     "/>
    <s v="CREANCEY                        "/>
    <s v="CHERBUT AURELIE                 "/>
    <s v="35, RUE DIDEROT                 "/>
    <s v="                                "/>
    <s v="FR"/>
    <s v="'42"/>
    <s v="'42300     "/>
    <s v="ROANNE"/>
  </r>
  <r>
    <x v="1"/>
    <x v="431"/>
    <n v="202606"/>
    <n v="51"/>
    <n v="1085442"/>
    <s v="'03814314  "/>
    <s v="'03814314  "/>
    <s v="COL"/>
    <s v="'4243814314756594"/>
    <n v="20260625"/>
    <s v="E20260625126397"/>
    <s v="J18"/>
    <n v="24.72"/>
    <s v="          "/>
    <n v="0"/>
    <s v="LARUCHE                         "/>
    <s v="VOIE COMMUNALE 4                "/>
    <s v="                                "/>
    <s v="FR"/>
    <s v="'21"/>
    <s v="'21320     "/>
    <s v="CREANCEY                        "/>
    <s v="CHERBUT AURELIE                 "/>
    <s v="35, RUE DIDEROT                 "/>
    <s v="                                "/>
    <s v="FR"/>
    <s v="'42"/>
    <s v="'42300     "/>
    <s v="ROANNE"/>
  </r>
  <r>
    <x v="1"/>
    <x v="431"/>
    <n v="202606"/>
    <n v="51"/>
    <n v="1085442"/>
    <s v="'03814314  "/>
    <s v="'03814314  "/>
    <s v="CPC"/>
    <s v="'4243814314756594"/>
    <n v="20260625"/>
    <s v="E20260625126397"/>
    <s v="   "/>
    <n v="24.72"/>
    <s v="RS        "/>
    <n v="0"/>
    <s v="LARUCHE                         "/>
    <s v="VOIE COMMUNALE 4                "/>
    <s v="                                "/>
    <s v="FR"/>
    <s v="'21"/>
    <s v="'21320     "/>
    <s v="CREANCEY                        "/>
    <s v="CHERBUT AURELIE                 "/>
    <s v="35, RUE DIDEROT                 "/>
    <s v="                                "/>
    <s v="FR"/>
    <s v="'42"/>
    <s v="'42300     "/>
    <s v="ROANNE"/>
  </r>
  <r>
    <x v="1"/>
    <x v="432"/>
    <n v="202606"/>
    <n v="51"/>
    <n v="1085442"/>
    <s v="'03814314  "/>
    <s v="'03814314  "/>
    <s v="ENV"/>
    <s v="'                "/>
    <n v="20260625"/>
    <s v="E20260625126398"/>
    <s v="J18"/>
    <n v="11.69"/>
    <s v="          "/>
    <n v="7.01"/>
    <s v="LARUCHE                         "/>
    <s v="VOIE COMMUNALE 4                "/>
    <s v="                                "/>
    <s v="FR"/>
    <s v="'21"/>
    <s v="'21320     "/>
    <s v="CREANCEY                        "/>
    <s v="DARDAILLON MARLENE              "/>
    <s v="31 RUE DE VILLARD               "/>
    <s v="                                "/>
    <s v="FR"/>
    <s v="'01"/>
    <s v="'01210     "/>
    <s v="ORNEX"/>
  </r>
  <r>
    <x v="1"/>
    <x v="432"/>
    <n v="202606"/>
    <n v="51"/>
    <n v="1085442"/>
    <s v="'03814314  "/>
    <s v="'03814314  "/>
    <s v="COL"/>
    <s v="'0143814314756819"/>
    <n v="20260625"/>
    <s v="E20260625126398"/>
    <s v="J18"/>
    <n v="11.69"/>
    <s v="          "/>
    <n v="0"/>
    <s v="LARUCHE                         "/>
    <s v="VOIE COMMUNALE 4                "/>
    <s v="                                "/>
    <s v="FR"/>
    <s v="'21"/>
    <s v="'21320     "/>
    <s v="CREANCEY                        "/>
    <s v="DARDAILLON MARLENE              "/>
    <s v="31 RUE DE VILLARD               "/>
    <s v="                                "/>
    <s v="FR"/>
    <s v="'01"/>
    <s v="'01210     "/>
    <s v="ORNEX"/>
  </r>
  <r>
    <x v="1"/>
    <x v="432"/>
    <n v="202606"/>
    <n v="51"/>
    <n v="1085442"/>
    <s v="'03814314  "/>
    <s v="'03814314  "/>
    <s v="CPC"/>
    <s v="'0143814314756819"/>
    <n v="20260625"/>
    <s v="E20260625126398"/>
    <s v="   "/>
    <n v="11.69"/>
    <s v="RS        "/>
    <n v="0"/>
    <s v="LARUCHE                         "/>
    <s v="VOIE COMMUNALE 4                "/>
    <s v="                                "/>
    <s v="FR"/>
    <s v="'21"/>
    <s v="'21320     "/>
    <s v="CREANCEY                        "/>
    <s v="DARDAILLON MARLENE              "/>
    <s v="31 RUE DE VILLARD               "/>
    <s v="                                "/>
    <s v="FR"/>
    <s v="'01"/>
    <s v="'01210     "/>
    <s v="ORNEX"/>
  </r>
  <r>
    <x v="1"/>
    <x v="433"/>
    <n v="202606"/>
    <n v="51"/>
    <n v="1085442"/>
    <s v="'03814314  "/>
    <s v="'03814314  "/>
    <s v="ENV"/>
    <s v="'                "/>
    <n v="20260625"/>
    <s v="E20260625126399"/>
    <s v="J18"/>
    <n v="3.8"/>
    <s v="          "/>
    <n v="4.93"/>
    <s v="LARUCHE                         "/>
    <s v="VOIE COMMUNALE 4                "/>
    <s v="                                "/>
    <s v="FR"/>
    <s v="'21"/>
    <s v="'21320     "/>
    <s v="CREANCEY                        "/>
    <s v="DESTAILLEUR VIRGINIE            "/>
    <s v="81 GRANDE RUE                   "/>
    <s v="                                "/>
    <s v="FR"/>
    <s v="'74"/>
    <s v="'74200     "/>
    <s v="THONON-LES-BAINS"/>
  </r>
  <r>
    <x v="1"/>
    <x v="433"/>
    <n v="202606"/>
    <n v="51"/>
    <n v="1085442"/>
    <s v="'03814314  "/>
    <s v="'03814314  "/>
    <s v="COL"/>
    <s v="'7443814314756848"/>
    <n v="20260625"/>
    <s v="E20260625126399"/>
    <s v="J18"/>
    <n v="3.8"/>
    <s v="          "/>
    <n v="0"/>
    <s v="LARUCHE                         "/>
    <s v="VOIE COMMUNALE 4                "/>
    <s v="                                "/>
    <s v="FR"/>
    <s v="'21"/>
    <s v="'21320     "/>
    <s v="CREANCEY                        "/>
    <s v="DESTAILLEUR VIRGINIE            "/>
    <s v="81 GRANDE RUE                   "/>
    <s v="                                "/>
    <s v="FR"/>
    <s v="'74"/>
    <s v="'74200     "/>
    <s v="THONON-LES-BAINS"/>
  </r>
  <r>
    <x v="1"/>
    <x v="433"/>
    <n v="202606"/>
    <n v="51"/>
    <n v="1085442"/>
    <s v="'03814314  "/>
    <s v="'03814314  "/>
    <s v="CPC"/>
    <s v="'7443814314756848"/>
    <n v="20260625"/>
    <s v="E20260625126399"/>
    <s v="   "/>
    <n v="3.8"/>
    <s v="RS        "/>
    <n v="0"/>
    <s v="LARUCHE                         "/>
    <s v="VOIE COMMUNALE 4                "/>
    <s v="                                "/>
    <s v="FR"/>
    <s v="'21"/>
    <s v="'21320     "/>
    <s v="CREANCEY                        "/>
    <s v="DESTAILLEUR VIRGINIE            "/>
    <s v="81 GRANDE RUE                   "/>
    <s v="                                "/>
    <s v="FR"/>
    <s v="'74"/>
    <s v="'74200     "/>
    <s v="THONON-LES-BAINS"/>
  </r>
  <r>
    <x v="1"/>
    <x v="434"/>
    <n v="202606"/>
    <n v="51"/>
    <n v="1085442"/>
    <s v="'03814314  "/>
    <s v="'03814314  "/>
    <s v="ENV"/>
    <s v="'                "/>
    <n v="20260625"/>
    <s v="E20260625126400"/>
    <s v="J18"/>
    <n v="6.18"/>
    <s v="          "/>
    <n v="5.71"/>
    <s v="LARUCHE                         "/>
    <s v="VOIE COMMUNALE 4                "/>
    <s v="                                "/>
    <s v="FR"/>
    <s v="'21"/>
    <s v="'21320     "/>
    <s v="CREANCEY                        "/>
    <s v="DUPONT-FUDAL MURIEL             "/>
    <s v="2 BIS COURS XAVIER ARNOSAN      "/>
    <s v="                                "/>
    <s v="FR"/>
    <s v="'33"/>
    <s v="'33000     "/>
    <s v="BORDEAUX"/>
  </r>
  <r>
    <x v="1"/>
    <x v="434"/>
    <n v="202606"/>
    <n v="51"/>
    <n v="1085442"/>
    <s v="'03814314  "/>
    <s v="'03814314  "/>
    <s v="COL"/>
    <s v="'3343814314756734"/>
    <n v="20260625"/>
    <s v="E20260625126400"/>
    <s v="J18"/>
    <n v="6.18"/>
    <s v="          "/>
    <n v="0"/>
    <s v="LARUCHE                         "/>
    <s v="VOIE COMMUNALE 4                "/>
    <s v="                                "/>
    <s v="FR"/>
    <s v="'21"/>
    <s v="'21320     "/>
    <s v="CREANCEY                        "/>
    <s v="DUPONT-FUDAL MURIEL             "/>
    <s v="2 BIS COURS XAVIER ARNOSAN      "/>
    <s v="                                "/>
    <s v="FR"/>
    <s v="'33"/>
    <s v="'33000     "/>
    <s v="BORDEAUX"/>
  </r>
  <r>
    <x v="1"/>
    <x v="434"/>
    <n v="202606"/>
    <n v="51"/>
    <n v="1085442"/>
    <s v="'03814314  "/>
    <s v="'03814314  "/>
    <s v="CPC"/>
    <s v="'3343814314756734"/>
    <n v="20260625"/>
    <s v="E20260625126400"/>
    <s v="   "/>
    <n v="6.18"/>
    <s v="RS        "/>
    <n v="0"/>
    <s v="LARUCHE                         "/>
    <s v="VOIE COMMUNALE 4                "/>
    <s v="                                "/>
    <s v="FR"/>
    <s v="'21"/>
    <s v="'21320     "/>
    <s v="CREANCEY                        "/>
    <s v="DUPONT-FUDAL MURIEL             "/>
    <s v="2 BIS COURS XAVIER ARNOSAN      "/>
    <s v="                                "/>
    <s v="FR"/>
    <s v="'33"/>
    <s v="'33000     "/>
    <s v="BORDEAUX"/>
  </r>
  <r>
    <x v="1"/>
    <x v="435"/>
    <n v="202606"/>
    <n v="51"/>
    <n v="1085442"/>
    <s v="'03814314  "/>
    <s v="'03814314  "/>
    <s v="ENV"/>
    <s v="'                "/>
    <n v="20260625"/>
    <s v="E20260625126401"/>
    <s v="J18"/>
    <n v="2.2000000000000002"/>
    <s v="          "/>
    <n v="4.67"/>
    <s v="LARUCHE                         "/>
    <s v="VOIE COMMUNALE 4                "/>
    <s v="                                "/>
    <s v="FR"/>
    <s v="'21"/>
    <s v="'21320     "/>
    <s v="CREANCEY                        "/>
    <s v="ESTRIGOS PAULINE                "/>
    <s v="56 RUE DES BATIGNOLLES          "/>
    <s v="                                "/>
    <s v="FR"/>
    <s v="'75"/>
    <s v="'75017     "/>
    <s v="PARIS"/>
  </r>
  <r>
    <x v="1"/>
    <x v="435"/>
    <n v="202606"/>
    <n v="51"/>
    <n v="1085442"/>
    <s v="'03814314  "/>
    <s v="'03814314  "/>
    <s v="COL"/>
    <s v="'7543814314756701"/>
    <n v="20260625"/>
    <s v="E20260625126401"/>
    <s v="J18"/>
    <n v="2.2000000000000002"/>
    <s v="          "/>
    <n v="0"/>
    <s v="LARUCHE                         "/>
    <s v="VOIE COMMUNALE 4                "/>
    <s v="                                "/>
    <s v="FR"/>
    <s v="'21"/>
    <s v="'21320     "/>
    <s v="CREANCEY                        "/>
    <s v="ESTRIGOS PAULINE                "/>
    <s v="56 RUE DES BATIGNOLLES          "/>
    <s v="                                "/>
    <s v="FR"/>
    <s v="'75"/>
    <s v="'75017     "/>
    <s v="PARIS"/>
  </r>
  <r>
    <x v="1"/>
    <x v="435"/>
    <n v="202606"/>
    <n v="51"/>
    <n v="1085442"/>
    <s v="'03814314  "/>
    <s v="'03814314  "/>
    <s v="CPC"/>
    <s v="'7543814314756701"/>
    <n v="20260625"/>
    <s v="E20260625126401"/>
    <s v="   "/>
    <n v="2.2000000000000002"/>
    <s v="RS        "/>
    <n v="0"/>
    <s v="LARUCHE                         "/>
    <s v="VOIE COMMUNALE 4                "/>
    <s v="                                "/>
    <s v="FR"/>
    <s v="'21"/>
    <s v="'21320     "/>
    <s v="CREANCEY                        "/>
    <s v="ESTRIGOS PAULINE                "/>
    <s v="56 RUE DES BATIGNOLLES          "/>
    <s v="                                "/>
    <s v="FR"/>
    <s v="'75"/>
    <s v="'75017     "/>
    <s v="PARIS"/>
  </r>
  <r>
    <x v="1"/>
    <x v="436"/>
    <n v="202606"/>
    <n v="51"/>
    <n v="1085442"/>
    <s v="'03814314  "/>
    <s v="'03814314  "/>
    <s v="ENV"/>
    <s v="'                "/>
    <n v="20260625"/>
    <s v="E20260625126402"/>
    <s v="J18"/>
    <n v="6.3"/>
    <s v="          "/>
    <n v="5.71"/>
    <s v="LARUCHE                         "/>
    <s v="VOIE COMMUNALE 4                "/>
    <s v="                                "/>
    <s v="FR"/>
    <s v="'21"/>
    <s v="'21320     "/>
    <s v="CREANCEY                        "/>
    <s v="GIBAULT MATHIEU                 "/>
    <s v="4 RUE FLECHIER                  "/>
    <s v="                                "/>
    <s v="FR"/>
    <s v="'75"/>
    <s v="'75009     "/>
    <s v="PARIS"/>
  </r>
  <r>
    <x v="1"/>
    <x v="436"/>
    <n v="202606"/>
    <n v="51"/>
    <n v="1085442"/>
    <s v="'03814314  "/>
    <s v="'03814314  "/>
    <s v="COL"/>
    <s v="'7543814314756760"/>
    <n v="20260625"/>
    <s v="E20260625126402"/>
    <s v="J18"/>
    <n v="6.3"/>
    <s v="          "/>
    <n v="0"/>
    <s v="LARUCHE                         "/>
    <s v="VOIE COMMUNALE 4                "/>
    <s v="                                "/>
    <s v="FR"/>
    <s v="'21"/>
    <s v="'21320     "/>
    <s v="CREANCEY                        "/>
    <s v="GIBAULT MATHIEU                 "/>
    <s v="4 RUE FLECHIER                  "/>
    <s v="                                "/>
    <s v="FR"/>
    <s v="'75"/>
    <s v="'75009     "/>
    <s v="PARIS"/>
  </r>
  <r>
    <x v="1"/>
    <x v="436"/>
    <n v="202606"/>
    <n v="51"/>
    <n v="1085442"/>
    <s v="'03814314  "/>
    <s v="'03814314  "/>
    <s v="CPC"/>
    <s v="'7543814314756760"/>
    <n v="20260625"/>
    <s v="E20260625126402"/>
    <s v="   "/>
    <n v="6.3"/>
    <s v="RS        "/>
    <n v="0"/>
    <s v="LARUCHE                         "/>
    <s v="VOIE COMMUNALE 4                "/>
    <s v="                                "/>
    <s v="FR"/>
    <s v="'21"/>
    <s v="'21320     "/>
    <s v="CREANCEY                        "/>
    <s v="GIBAULT MATHIEU                 "/>
    <s v="4 RUE FLECHIER                  "/>
    <s v="                                "/>
    <s v="FR"/>
    <s v="'75"/>
    <s v="'75009     "/>
    <s v="PARIS"/>
  </r>
  <r>
    <x v="1"/>
    <x v="437"/>
    <n v="202606"/>
    <n v="51"/>
    <n v="1085442"/>
    <s v="'03814314  "/>
    <s v="'03814314  "/>
    <s v="ENV"/>
    <s v="'                "/>
    <n v="20260625"/>
    <s v="E20260625126404"/>
    <s v="J18"/>
    <n v="3"/>
    <s v="          "/>
    <n v="4.67"/>
    <s v="LARUCHE                         "/>
    <s v="VOIE COMMUNALE 4                "/>
    <s v="                                "/>
    <s v="FR"/>
    <s v="'21"/>
    <s v="'21320     "/>
    <s v="CREANCEY                        "/>
    <s v="JUAN ANGELIQUE                  "/>
    <s v="10 RUE MARCEL DASSAULT          "/>
    <s v="                                "/>
    <s v="FR"/>
    <s v="'78"/>
    <s v="'78140     "/>
    <s v="VELIZY VILLACOUBLAY"/>
  </r>
  <r>
    <x v="1"/>
    <x v="437"/>
    <n v="202606"/>
    <n v="51"/>
    <n v="1085442"/>
    <s v="'03814314  "/>
    <s v="'03814314  "/>
    <s v="COL"/>
    <s v="'7843814314756657"/>
    <n v="20260625"/>
    <s v="E20260625126404"/>
    <s v="J18"/>
    <n v="3"/>
    <s v="          "/>
    <n v="0"/>
    <s v="LARUCHE                         "/>
    <s v="VOIE COMMUNALE 4                "/>
    <s v="                                "/>
    <s v="FR"/>
    <s v="'21"/>
    <s v="'21320     "/>
    <s v="CREANCEY                        "/>
    <s v="JUAN ANGELIQUE                  "/>
    <s v="10 RUE MARCEL DASSAULT          "/>
    <s v="                                "/>
    <s v="FR"/>
    <s v="'78"/>
    <s v="'78140     "/>
    <s v="VELIZY VILLACOUBLAY"/>
  </r>
  <r>
    <x v="1"/>
    <x v="437"/>
    <n v="202606"/>
    <n v="51"/>
    <n v="1085442"/>
    <s v="'03814314  "/>
    <s v="'03814314  "/>
    <s v="CPC"/>
    <s v="'7843814314756657"/>
    <n v="20260625"/>
    <s v="E20260625126404"/>
    <s v="   "/>
    <n v="3"/>
    <s v="RS        "/>
    <n v="0"/>
    <s v="LARUCHE                         "/>
    <s v="VOIE COMMUNALE 4                "/>
    <s v="                                "/>
    <s v="FR"/>
    <s v="'21"/>
    <s v="'21320     "/>
    <s v="CREANCEY                        "/>
    <s v="JUAN ANGELIQUE                  "/>
    <s v="10 RUE MARCEL DASSAULT          "/>
    <s v="                                "/>
    <s v="FR"/>
    <s v="'78"/>
    <s v="'78140     "/>
    <s v="VELIZY VILLACOUBLAY"/>
  </r>
  <r>
    <x v="1"/>
    <x v="438"/>
    <n v="202606"/>
    <n v="51"/>
    <n v="1085442"/>
    <s v="'03814314  "/>
    <s v="'03814314  "/>
    <s v="ENV"/>
    <s v="'                "/>
    <n v="20260625"/>
    <s v="E20260625126405"/>
    <s v="J18"/>
    <n v="2.2000000000000002"/>
    <s v="          "/>
    <n v="4.67"/>
    <s v="LARUCHE                         "/>
    <s v="VOIE COMMUNALE 4                "/>
    <s v="                                "/>
    <s v="FR"/>
    <s v="'21"/>
    <s v="'21320     "/>
    <s v="CREANCEY                        "/>
    <s v="KEREBEL MARIANNE                "/>
    <s v="57 RUE DE LA JONQUIERE          "/>
    <s v="                                "/>
    <s v="FR"/>
    <s v="'75"/>
    <s v="'75017     "/>
    <s v="PARIS"/>
  </r>
  <r>
    <x v="1"/>
    <x v="438"/>
    <n v="202606"/>
    <n v="51"/>
    <n v="1085442"/>
    <s v="'03814314  "/>
    <s v="'03814314  "/>
    <s v="COL"/>
    <s v="'7543814314756684"/>
    <n v="20260625"/>
    <s v="E20260625126405"/>
    <s v="J18"/>
    <n v="2.2000000000000002"/>
    <s v="          "/>
    <n v="0"/>
    <s v="LARUCHE                         "/>
    <s v="VOIE COMMUNALE 4                "/>
    <s v="                                "/>
    <s v="FR"/>
    <s v="'21"/>
    <s v="'21320     "/>
    <s v="CREANCEY                        "/>
    <s v="KEREBEL MARIANNE                "/>
    <s v="57 RUE DE LA JONQUIERE          "/>
    <s v="                                "/>
    <s v="FR"/>
    <s v="'75"/>
    <s v="'75017     "/>
    <s v="PARIS"/>
  </r>
  <r>
    <x v="1"/>
    <x v="438"/>
    <n v="202606"/>
    <n v="51"/>
    <n v="1085442"/>
    <s v="'03814314  "/>
    <s v="'03814314  "/>
    <s v="CPC"/>
    <s v="'7543814314756684"/>
    <n v="20260625"/>
    <s v="E20260625126405"/>
    <s v="   "/>
    <n v="2.2000000000000002"/>
    <s v="RS        "/>
    <n v="0"/>
    <s v="LARUCHE                         "/>
    <s v="VOIE COMMUNALE 4                "/>
    <s v="                                "/>
    <s v="FR"/>
    <s v="'21"/>
    <s v="'21320     "/>
    <s v="CREANCEY                        "/>
    <s v="KEREBEL MARIANNE                "/>
    <s v="57 RUE DE LA JONQUIERE          "/>
    <s v="                                "/>
    <s v="FR"/>
    <s v="'75"/>
    <s v="'75017     "/>
    <s v="PARIS"/>
  </r>
  <r>
    <x v="1"/>
    <x v="439"/>
    <n v="202606"/>
    <n v="51"/>
    <n v="1085442"/>
    <s v="'03814314  "/>
    <s v="'03814314  "/>
    <s v="ENV"/>
    <s v="'                "/>
    <n v="20260625"/>
    <s v="E20260625126406"/>
    <s v="J18"/>
    <n v="2.9"/>
    <s v="          "/>
    <n v="4.67"/>
    <s v="LARUCHE                         "/>
    <s v="VOIE COMMUNALE 4                "/>
    <s v="                                "/>
    <s v="FR"/>
    <s v="'21"/>
    <s v="'21320     "/>
    <s v="CREANCEY                        "/>
    <s v="KLETT JEANNE                    "/>
    <s v="5 RUE TAISON                    "/>
    <s v="                                "/>
    <s v="FR"/>
    <s v="'57"/>
    <s v="'57000     "/>
    <s v="METZ"/>
  </r>
  <r>
    <x v="1"/>
    <x v="439"/>
    <n v="202606"/>
    <n v="51"/>
    <n v="1085442"/>
    <s v="'03814314  "/>
    <s v="'03814314  "/>
    <s v="COL"/>
    <s v="'5743814314756711"/>
    <n v="20260625"/>
    <s v="E20260625126406"/>
    <s v="J18"/>
    <n v="2.9"/>
    <s v="          "/>
    <n v="0"/>
    <s v="LARUCHE                         "/>
    <s v="VOIE COMMUNALE 4                "/>
    <s v="                                "/>
    <s v="FR"/>
    <s v="'21"/>
    <s v="'21320     "/>
    <s v="CREANCEY                        "/>
    <s v="KLETT JEANNE                    "/>
    <s v="5 RUE TAISON                    "/>
    <s v="                                "/>
    <s v="FR"/>
    <s v="'57"/>
    <s v="'57000     "/>
    <s v="METZ"/>
  </r>
  <r>
    <x v="1"/>
    <x v="439"/>
    <n v="202606"/>
    <n v="51"/>
    <n v="1085442"/>
    <s v="'03814314  "/>
    <s v="'03814314  "/>
    <s v="CPC"/>
    <s v="'5743814314756711"/>
    <n v="20260625"/>
    <s v="E20260625126406"/>
    <s v="   "/>
    <n v="2.9"/>
    <s v="RS        "/>
    <n v="0"/>
    <s v="LARUCHE                         "/>
    <s v="VOIE COMMUNALE 4                "/>
    <s v="                                "/>
    <s v="FR"/>
    <s v="'21"/>
    <s v="'21320     "/>
    <s v="CREANCEY                        "/>
    <s v="KLETT JEANNE                    "/>
    <s v="5 RUE TAISON                    "/>
    <s v="                                "/>
    <s v="FR"/>
    <s v="'57"/>
    <s v="'57000     "/>
    <s v="METZ"/>
  </r>
  <r>
    <x v="1"/>
    <x v="440"/>
    <n v="202606"/>
    <n v="51"/>
    <n v="1085442"/>
    <s v="'03814314  "/>
    <s v="'03814314  "/>
    <s v="ENV"/>
    <s v="'                "/>
    <n v="20260625"/>
    <s v="E20260625126407"/>
    <s v="J18"/>
    <n v="3.01"/>
    <s v="          "/>
    <n v="4.93"/>
    <s v="LARUCHE                         "/>
    <s v="VOIE COMMUNALE 4                "/>
    <s v="                                "/>
    <s v="FR"/>
    <s v="'21"/>
    <s v="'21320     "/>
    <s v="CREANCEY                        "/>
    <s v="LANSELLE CECILE                 "/>
    <s v="14 RUE DU MOULIN L'AVOUE        "/>
    <s v="                                "/>
    <s v="FR"/>
    <s v="'62"/>
    <s v="'62136     "/>
    <s v="RICHEBOURG"/>
  </r>
  <r>
    <x v="1"/>
    <x v="440"/>
    <n v="202606"/>
    <n v="51"/>
    <n v="1085442"/>
    <s v="'03814314  "/>
    <s v="'03814314  "/>
    <s v="COL"/>
    <s v="'6243814314756693"/>
    <n v="20260625"/>
    <s v="E20260625126407"/>
    <s v="J18"/>
    <n v="3.01"/>
    <s v="          "/>
    <n v="0"/>
    <s v="LARUCHE                         "/>
    <s v="VOIE COMMUNALE 4                "/>
    <s v="                                "/>
    <s v="FR"/>
    <s v="'21"/>
    <s v="'21320     "/>
    <s v="CREANCEY                        "/>
    <s v="LANSELLE CECILE                 "/>
    <s v="14 RUE DU MOULIN L'AVOUE        "/>
    <s v="                                "/>
    <s v="FR"/>
    <s v="'62"/>
    <s v="'62136     "/>
    <s v="RICHEBOURG"/>
  </r>
  <r>
    <x v="1"/>
    <x v="440"/>
    <n v="202606"/>
    <n v="51"/>
    <n v="1085442"/>
    <s v="'03814314  "/>
    <s v="'03814314  "/>
    <s v="CPC"/>
    <s v="'6243814314756693"/>
    <n v="20260625"/>
    <s v="E20260625126407"/>
    <s v="   "/>
    <n v="3.01"/>
    <s v="RS        "/>
    <n v="0"/>
    <s v="LARUCHE                         "/>
    <s v="VOIE COMMUNALE 4                "/>
    <s v="                                "/>
    <s v="FR"/>
    <s v="'21"/>
    <s v="'21320     "/>
    <s v="CREANCEY                        "/>
    <s v="LANSELLE CECILE                 "/>
    <s v="14 RUE DU MOULIN L'AVOUE        "/>
    <s v="                                "/>
    <s v="FR"/>
    <s v="'62"/>
    <s v="'62136     "/>
    <s v="RICHEBOURG"/>
  </r>
  <r>
    <x v="1"/>
    <x v="441"/>
    <n v="202606"/>
    <n v="51"/>
    <n v="1085442"/>
    <s v="'03814314  "/>
    <s v="'03814314  "/>
    <s v="ENV"/>
    <s v="'                "/>
    <n v="20260625"/>
    <s v="E20260625126408"/>
    <s v="J18"/>
    <n v="0.8"/>
    <s v="          "/>
    <n v="4.1500000000000004"/>
    <s v="LARUCHE                         "/>
    <s v="VOIE COMMUNALE 4                "/>
    <s v="                                "/>
    <s v="FR"/>
    <s v="'21"/>
    <s v="'21320     "/>
    <s v="CREANCEY                        "/>
    <s v="LE MEE CATHERINE                "/>
    <s v="11 RUE DE RETHONDES             "/>
    <s v="TÉL CONTACT : 0624287193        "/>
    <s v="FR"/>
    <s v="'95"/>
    <s v="'95100     "/>
    <s v="ARGENTEUIL"/>
  </r>
  <r>
    <x v="1"/>
    <x v="441"/>
    <n v="202606"/>
    <n v="51"/>
    <n v="1085442"/>
    <s v="'03814314  "/>
    <s v="'03814314  "/>
    <s v="COL"/>
    <s v="'9524024014087290"/>
    <n v="20260625"/>
    <s v="E20260625126408"/>
    <s v="J18"/>
    <n v="0.8"/>
    <s v="          "/>
    <n v="0"/>
    <s v="LARUCHE                         "/>
    <s v="VOIE COMMUNALE 4                "/>
    <s v="                                "/>
    <s v="FR"/>
    <s v="'21"/>
    <s v="'21320     "/>
    <s v="CREANCEY                        "/>
    <s v="LE MEE CATHERINE                "/>
    <s v="11 RUE DE RETHONDES             "/>
    <s v="TÉL CONTACT : 0624287193        "/>
    <s v="FR"/>
    <s v="'95"/>
    <s v="'95100     "/>
    <s v="ARGENTEUIL"/>
  </r>
  <r>
    <x v="1"/>
    <x v="441"/>
    <n v="202606"/>
    <n v="51"/>
    <n v="1085442"/>
    <s v="'03814314  "/>
    <s v="'03814314  "/>
    <s v="CPC"/>
    <s v="'9524024014087290"/>
    <n v="20260625"/>
    <s v="E20260625126408"/>
    <s v="   "/>
    <n v="0.8"/>
    <s v="RS        "/>
    <n v="0"/>
    <s v="LARUCHE                         "/>
    <s v="VOIE COMMUNALE 4                "/>
    <s v="                                "/>
    <s v="FR"/>
    <s v="'21"/>
    <s v="'21320     "/>
    <s v="CREANCEY                        "/>
    <s v="LE MEE CATHERINE                "/>
    <s v="11 RUE DE RETHONDES             "/>
    <s v="TÉL CONTACT : 0624287193        "/>
    <s v="FR"/>
    <s v="'95"/>
    <s v="'95100     "/>
    <s v="ARGENTEUIL"/>
  </r>
  <r>
    <x v="1"/>
    <x v="442"/>
    <n v="202606"/>
    <n v="51"/>
    <n v="1085442"/>
    <s v="'03814314  "/>
    <s v="'03814314  "/>
    <s v="ENV"/>
    <s v="'                "/>
    <n v="20260625"/>
    <s v="E20260625126409"/>
    <s v="J18"/>
    <n v="3.8"/>
    <s v="          "/>
    <n v="4.93"/>
    <s v="LARUCHE                         "/>
    <s v="VOIE COMMUNALE 4                "/>
    <s v="                                "/>
    <s v="FR"/>
    <s v="'21"/>
    <s v="'21320     "/>
    <s v="CREANCEY                        "/>
    <s v="LECUYER MORGANE                 "/>
    <s v="271 ROUTE DU GRAND CHEMIN       "/>
    <s v="                                "/>
    <s v="FR"/>
    <s v="'73"/>
    <s v="'73370     "/>
    <s v="BOURDEAU"/>
  </r>
  <r>
    <x v="1"/>
    <x v="442"/>
    <n v="202606"/>
    <n v="51"/>
    <n v="1085442"/>
    <s v="'03814314  "/>
    <s v="'03814314  "/>
    <s v="COL"/>
    <s v="'7343814314756834"/>
    <n v="20260625"/>
    <s v="E20260625126409"/>
    <s v="J18"/>
    <n v="3.8"/>
    <s v="          "/>
    <n v="0"/>
    <s v="LARUCHE                         "/>
    <s v="VOIE COMMUNALE 4                "/>
    <s v="                                "/>
    <s v="FR"/>
    <s v="'21"/>
    <s v="'21320     "/>
    <s v="CREANCEY                        "/>
    <s v="LECUYER MORGANE                 "/>
    <s v="271 ROUTE DU GRAND CHEMIN       "/>
    <s v="                                "/>
    <s v="FR"/>
    <s v="'73"/>
    <s v="'73370     "/>
    <s v="BOURDEAU"/>
  </r>
  <r>
    <x v="1"/>
    <x v="442"/>
    <n v="202606"/>
    <n v="51"/>
    <n v="1085442"/>
    <s v="'03814314  "/>
    <s v="'03814314  "/>
    <s v="CPC"/>
    <s v="'7343814314756834"/>
    <n v="20260625"/>
    <s v="E20260625126409"/>
    <s v="   "/>
    <n v="3.8"/>
    <s v="RS        "/>
    <n v="0"/>
    <s v="LARUCHE                         "/>
    <s v="VOIE COMMUNALE 4                "/>
    <s v="                                "/>
    <s v="FR"/>
    <s v="'21"/>
    <s v="'21320     "/>
    <s v="CREANCEY                        "/>
    <s v="LECUYER MORGANE                 "/>
    <s v="271 ROUTE DU GRAND CHEMIN       "/>
    <s v="                                "/>
    <s v="FR"/>
    <s v="'73"/>
    <s v="'73370     "/>
    <s v="BOURDEAU"/>
  </r>
  <r>
    <x v="1"/>
    <x v="443"/>
    <n v="202606"/>
    <n v="51"/>
    <n v="1085442"/>
    <s v="'03814314  "/>
    <s v="'03814314  "/>
    <s v="ENV"/>
    <s v="'                "/>
    <n v="20260625"/>
    <s v="E20260625126411"/>
    <s v="J18"/>
    <n v="0.8"/>
    <s v="          "/>
    <n v="4.1500000000000004"/>
    <s v="LARUCHE                         "/>
    <s v="VOIE COMMUNALE 4                "/>
    <s v="                                "/>
    <s v="FR"/>
    <s v="'21"/>
    <s v="'21320     "/>
    <s v="CREANCEY                        "/>
    <s v="MONOPRIX  CAUMARTIN             "/>
    <s v="47 RUE DE JOUBERT               "/>
    <s v="                                "/>
    <s v="FR"/>
    <s v="'75"/>
    <s v="'75009     "/>
    <s v="PARIS 9E  ARRONDISSEMENT"/>
  </r>
  <r>
    <x v="1"/>
    <x v="443"/>
    <n v="202606"/>
    <n v="51"/>
    <n v="1085442"/>
    <s v="'03814314  "/>
    <s v="'03814314  "/>
    <s v="COL"/>
    <s v="'7543814314755822"/>
    <n v="20260625"/>
    <s v="E20260625126411"/>
    <s v="J18"/>
    <n v="0.8"/>
    <s v="          "/>
    <n v="0"/>
    <s v="LARUCHE                         "/>
    <s v="VOIE COMMUNALE 4                "/>
    <s v="                                "/>
    <s v="FR"/>
    <s v="'21"/>
    <s v="'21320     "/>
    <s v="CREANCEY                        "/>
    <s v="MONOPRIX  CAUMARTIN             "/>
    <s v="47 RUE DE JOUBERT               "/>
    <s v="                                "/>
    <s v="FR"/>
    <s v="'75"/>
    <s v="'75009     "/>
    <s v="PARIS 9E  ARRONDISSEMENT"/>
  </r>
  <r>
    <x v="1"/>
    <x v="443"/>
    <n v="202606"/>
    <n v="51"/>
    <n v="1085442"/>
    <s v="'03814314  "/>
    <s v="'03814314  "/>
    <s v="CPC"/>
    <s v="'7543814314755822"/>
    <n v="20260625"/>
    <s v="E20260625126411"/>
    <s v="   "/>
    <n v="0.8"/>
    <s v="RS        "/>
    <n v="0"/>
    <s v="LARUCHE                         "/>
    <s v="VOIE COMMUNALE 4                "/>
    <s v="                                "/>
    <s v="FR"/>
    <s v="'21"/>
    <s v="'21320     "/>
    <s v="CREANCEY                        "/>
    <s v="MONOPRIX  CAUMARTIN             "/>
    <s v="47 RUE DE JOUBERT               "/>
    <s v="                                "/>
    <s v="FR"/>
    <s v="'75"/>
    <s v="'75009     "/>
    <s v="PARIS 9E  ARRONDISSEMENT"/>
  </r>
  <r>
    <x v="1"/>
    <x v="444"/>
    <n v="202606"/>
    <n v="51"/>
    <n v="1085442"/>
    <s v="'03814314  "/>
    <s v="'03814314  "/>
    <s v="ENV"/>
    <s v="'                "/>
    <n v="20260625"/>
    <s v="E20260625126412"/>
    <s v="J18"/>
    <n v="0.8"/>
    <s v="          "/>
    <n v="4.1500000000000004"/>
    <s v="LARUCHE                         "/>
    <s v="VOIE COMMUNALE 4                "/>
    <s v="                                "/>
    <s v="FR"/>
    <s v="'21"/>
    <s v="'21320     "/>
    <s v="CREANCEY                        "/>
    <s v="MONOPRIX FONTENAY               "/>
    <s v="59 RUE ROUBLOT                  "/>
    <s v="                                "/>
    <s v="FR"/>
    <s v="'94"/>
    <s v="'94120     "/>
    <s v="FONTENAY-SOUS-BOIS"/>
  </r>
  <r>
    <x v="1"/>
    <x v="444"/>
    <n v="202606"/>
    <n v="51"/>
    <n v="1085442"/>
    <s v="'03814314  "/>
    <s v="'03814314  "/>
    <s v="COL"/>
    <s v="'9443814314756452"/>
    <n v="20260625"/>
    <s v="E20260625126412"/>
    <s v="J18"/>
    <n v="0.8"/>
    <s v="          "/>
    <n v="0"/>
    <s v="LARUCHE                         "/>
    <s v="VOIE COMMUNALE 4                "/>
    <s v="                                "/>
    <s v="FR"/>
    <s v="'21"/>
    <s v="'21320     "/>
    <s v="CREANCEY                        "/>
    <s v="MONOPRIX FONTENAY               "/>
    <s v="59 RUE ROUBLOT                  "/>
    <s v="                                "/>
    <s v="FR"/>
    <s v="'94"/>
    <s v="'94120     "/>
    <s v="FONTENAY-SOUS-BOIS"/>
  </r>
  <r>
    <x v="1"/>
    <x v="444"/>
    <n v="202606"/>
    <n v="51"/>
    <n v="1085442"/>
    <s v="'03814314  "/>
    <s v="'03814314  "/>
    <s v="CPC"/>
    <s v="'9443814314756452"/>
    <n v="20260625"/>
    <s v="E20260625126412"/>
    <s v="   "/>
    <n v="0.8"/>
    <s v="RS        "/>
    <n v="0"/>
    <s v="LARUCHE                         "/>
    <s v="VOIE COMMUNALE 4                "/>
    <s v="                                "/>
    <s v="FR"/>
    <s v="'21"/>
    <s v="'21320     "/>
    <s v="CREANCEY                        "/>
    <s v="MONOPRIX FONTENAY               "/>
    <s v="59 RUE ROUBLOT                  "/>
    <s v="                                "/>
    <s v="FR"/>
    <s v="'94"/>
    <s v="'94120     "/>
    <s v="FONTENAY-SOUS-BOIS"/>
  </r>
  <r>
    <x v="1"/>
    <x v="445"/>
    <n v="202606"/>
    <n v="51"/>
    <n v="1085442"/>
    <s v="'03814314  "/>
    <s v="'03814314  "/>
    <s v="ENV"/>
    <s v="'                "/>
    <n v="20260625"/>
    <s v="E20260625126413"/>
    <s v="J18"/>
    <n v="2.67"/>
    <s v="          "/>
    <n v="4.67"/>
    <s v="LARUCHE                         "/>
    <s v="VOIE COMMUNALE 4                "/>
    <s v="                                "/>
    <s v="FR"/>
    <s v="'21"/>
    <s v="'21320     "/>
    <s v="CREANCEY                        "/>
    <s v="MONOPRIX LE HAVRE               "/>
    <s v="38/40 RUE R.COTY                "/>
    <s v="                                "/>
    <s v="FR"/>
    <s v="'76"/>
    <s v="'76600     "/>
    <s v="LE HAVRE"/>
  </r>
  <r>
    <x v="1"/>
    <x v="445"/>
    <n v="202606"/>
    <n v="51"/>
    <n v="1085442"/>
    <s v="'03814314  "/>
    <s v="'03814314  "/>
    <s v="COL"/>
    <s v="'7643814314756122"/>
    <n v="20260625"/>
    <s v="E20260625126413"/>
    <s v="J18"/>
    <n v="2.67"/>
    <s v="          "/>
    <n v="0"/>
    <s v="LARUCHE                         "/>
    <s v="VOIE COMMUNALE 4                "/>
    <s v="                                "/>
    <s v="FR"/>
    <s v="'21"/>
    <s v="'21320     "/>
    <s v="CREANCEY                        "/>
    <s v="MONOPRIX LE HAVRE               "/>
    <s v="38/40 RUE R.COTY                "/>
    <s v="                                "/>
    <s v="FR"/>
    <s v="'76"/>
    <s v="'76600     "/>
    <s v="LE HAVRE"/>
  </r>
  <r>
    <x v="1"/>
    <x v="445"/>
    <n v="202606"/>
    <n v="51"/>
    <n v="1085442"/>
    <s v="'03814314  "/>
    <s v="'03814314  "/>
    <s v="CPC"/>
    <s v="'7643814314756122"/>
    <n v="20260625"/>
    <s v="E20260625126413"/>
    <s v="   "/>
    <n v="2.67"/>
    <s v="RS        "/>
    <n v="0"/>
    <s v="LARUCHE                         "/>
    <s v="VOIE COMMUNALE 4                "/>
    <s v="                                "/>
    <s v="FR"/>
    <s v="'21"/>
    <s v="'21320     "/>
    <s v="CREANCEY                        "/>
    <s v="MONOPRIX LE HAVRE               "/>
    <s v="38/40 RUE R.COTY                "/>
    <s v="                                "/>
    <s v="FR"/>
    <s v="'76"/>
    <s v="'76600     "/>
    <s v="LE HAVRE"/>
  </r>
  <r>
    <x v="1"/>
    <x v="446"/>
    <n v="202606"/>
    <n v="51"/>
    <n v="1085442"/>
    <s v="'03814314  "/>
    <s v="'03814314  "/>
    <s v="ENV"/>
    <s v="'                "/>
    <n v="20260625"/>
    <s v="E20260625126414"/>
    <s v="J18"/>
    <n v="3.8"/>
    <s v="          "/>
    <n v="4.93"/>
    <s v="LARUCHE                         "/>
    <s v="VOIE COMMUNALE 4                "/>
    <s v="                                "/>
    <s v="FR"/>
    <s v="'21"/>
    <s v="'21320     "/>
    <s v="CREANCEY                        "/>
    <s v="MORVAN JULIA                    "/>
    <s v="4 RUE EMILE BERNARD             "/>
    <s v="                                "/>
    <s v="FR"/>
    <s v="'29"/>
    <s v="'29930     "/>
    <s v="PONT-AVEN"/>
  </r>
  <r>
    <x v="1"/>
    <x v="446"/>
    <n v="202606"/>
    <n v="51"/>
    <n v="1085442"/>
    <s v="'03814314  "/>
    <s v="'03814314  "/>
    <s v="COL"/>
    <s v="'2943814314756795"/>
    <n v="20260625"/>
    <s v="E20260625126414"/>
    <s v="J18"/>
    <n v="3.8"/>
    <s v="          "/>
    <n v="0"/>
    <s v="LARUCHE                         "/>
    <s v="VOIE COMMUNALE 4                "/>
    <s v="                                "/>
    <s v="FR"/>
    <s v="'21"/>
    <s v="'21320     "/>
    <s v="CREANCEY                        "/>
    <s v="MORVAN JULIA                    "/>
    <s v="4 RUE EMILE BERNARD             "/>
    <s v="                                "/>
    <s v="FR"/>
    <s v="'29"/>
    <s v="'29930     "/>
    <s v="PONT-AVEN"/>
  </r>
  <r>
    <x v="1"/>
    <x v="446"/>
    <n v="202606"/>
    <n v="51"/>
    <n v="1085442"/>
    <s v="'03814314  "/>
    <s v="'03814314  "/>
    <s v="CPC"/>
    <s v="'2943814314756795"/>
    <n v="20260625"/>
    <s v="E20260625126414"/>
    <s v="   "/>
    <n v="3.8"/>
    <s v="RS        "/>
    <n v="0"/>
    <s v="LARUCHE                         "/>
    <s v="VOIE COMMUNALE 4                "/>
    <s v="                                "/>
    <s v="FR"/>
    <s v="'21"/>
    <s v="'21320     "/>
    <s v="CREANCEY                        "/>
    <s v="MORVAN JULIA                    "/>
    <s v="4 RUE EMILE BERNARD             "/>
    <s v="                                "/>
    <s v="FR"/>
    <s v="'29"/>
    <s v="'29930     "/>
    <s v="PONT-AVEN"/>
  </r>
  <r>
    <x v="1"/>
    <x v="447"/>
    <n v="202606"/>
    <n v="51"/>
    <n v="1085442"/>
    <s v="'03814314  "/>
    <s v="'03814314  "/>
    <s v="ENV"/>
    <s v="'                "/>
    <n v="20260625"/>
    <s v="E20260625126416"/>
    <s v="J18"/>
    <n v="40.25"/>
    <s v="          "/>
    <n v="14.55"/>
    <s v="LARUCHE                         "/>
    <s v="VOIE COMMUNALE 4                "/>
    <s v="                                "/>
    <s v="FR"/>
    <s v="'21"/>
    <s v="'21320     "/>
    <s v="CREANCEY                        "/>
    <s v="PAULINE GROLEAU                 "/>
    <s v="3 RUE DU COMMERCE               "/>
    <s v="SAINT MACAIRE EN MAUGES         "/>
    <s v="FR"/>
    <s v="'49"/>
    <s v="'49230     "/>
    <s v="SEVREMOINE"/>
  </r>
  <r>
    <x v="1"/>
    <x v="447"/>
    <n v="202606"/>
    <n v="51"/>
    <n v="1085442"/>
    <s v="'03814314  "/>
    <s v="'03814314  "/>
    <s v="COL"/>
    <s v="'4943814314756572"/>
    <n v="20260625"/>
    <s v="E20260625126416"/>
    <s v="J18"/>
    <n v="18.87"/>
    <s v="          "/>
    <n v="0"/>
    <s v="LARUCHE                         "/>
    <s v="VOIE COMMUNALE 4                "/>
    <s v="                                "/>
    <s v="FR"/>
    <s v="'21"/>
    <s v="'21320     "/>
    <s v="CREANCEY                        "/>
    <s v="PAULINE GROLEAU                 "/>
    <s v="3 RUE DU COMMERCE               "/>
    <s v="SAINT MACAIRE EN MAUGES         "/>
    <s v="FR"/>
    <s v="'49"/>
    <s v="'49230     "/>
    <s v="SEVREMOINE"/>
  </r>
  <r>
    <x v="1"/>
    <x v="447"/>
    <n v="202606"/>
    <n v="51"/>
    <n v="1085442"/>
    <s v="'03814314  "/>
    <s v="'03814314  "/>
    <s v="CPC"/>
    <s v="'4943814314756572"/>
    <n v="20260625"/>
    <s v="E20260625126416"/>
    <s v="   "/>
    <n v="18.87"/>
    <s v="RS        "/>
    <n v="0"/>
    <s v="LARUCHE                         "/>
    <s v="VOIE COMMUNALE 4                "/>
    <s v="                                "/>
    <s v="FR"/>
    <s v="'21"/>
    <s v="'21320     "/>
    <s v="CREANCEY                        "/>
    <s v="PAULINE GROLEAU                 "/>
    <s v="3 RUE DU COMMERCE               "/>
    <s v="SAINT MACAIRE EN MAUGES         "/>
    <s v="FR"/>
    <s v="'49"/>
    <s v="'49230     "/>
    <s v="SEVREMOINE"/>
  </r>
  <r>
    <x v="1"/>
    <x v="447"/>
    <n v="202606"/>
    <n v="51"/>
    <n v="1085442"/>
    <s v="'03814314  "/>
    <s v="'03814314  "/>
    <s v="COL"/>
    <s v="'4943814314756589"/>
    <n v="20260625"/>
    <s v="E20260625126416"/>
    <s v="J18"/>
    <n v="21.38"/>
    <s v="          "/>
    <n v="0"/>
    <s v="LARUCHE                         "/>
    <s v="VOIE COMMUNALE 4                "/>
    <s v="                                "/>
    <s v="FR"/>
    <s v="'21"/>
    <s v="'21320     "/>
    <s v="CREANCEY                        "/>
    <s v="PAULINE GROLEAU                 "/>
    <s v="3 RUE DU COMMERCE               "/>
    <s v="SAINT MACAIRE EN MAUGES         "/>
    <s v="FR"/>
    <s v="'49"/>
    <s v="'49230     "/>
    <s v="SEVREMOINE"/>
  </r>
  <r>
    <x v="1"/>
    <x v="447"/>
    <n v="202606"/>
    <n v="51"/>
    <n v="1085442"/>
    <s v="'03814314  "/>
    <s v="'03814314  "/>
    <s v="CPC"/>
    <s v="'4943814314756589"/>
    <n v="20260625"/>
    <s v="E20260625126416"/>
    <s v="   "/>
    <n v="21.38"/>
    <s v="RS        "/>
    <n v="0"/>
    <s v="LARUCHE                         "/>
    <s v="VOIE COMMUNALE 4                "/>
    <s v="                                "/>
    <s v="FR"/>
    <s v="'21"/>
    <s v="'21320     "/>
    <s v="CREANCEY                        "/>
    <s v="PAULINE GROLEAU                 "/>
    <s v="3 RUE DU COMMERCE               "/>
    <s v="SAINT MACAIRE EN MAUGES         "/>
    <s v="FR"/>
    <s v="'49"/>
    <s v="'49230     "/>
    <s v="SEVREMOINE"/>
  </r>
  <r>
    <x v="1"/>
    <x v="447"/>
    <n v="202606"/>
    <n v="51"/>
    <n v="1085442"/>
    <s v="'03814314  "/>
    <s v="'03814314  "/>
    <s v="CPC"/>
    <s v="'4943814314756589"/>
    <n v="20260625"/>
    <s v="E20260625126416"/>
    <s v="   "/>
    <n v="21.38"/>
    <s v="TMC       "/>
    <n v="1"/>
    <s v="LARUCHE                         "/>
    <s v="VOIE COMMUNALE 4                "/>
    <s v="                                "/>
    <s v="FR"/>
    <s v="'21"/>
    <s v="'21320     "/>
    <s v="CREANCEY                        "/>
    <s v="PAULINE GROLEAU                 "/>
    <s v="3 RUE DU COMMERCE               "/>
    <s v="SAINT MACAIRE EN MAUGES         "/>
    <s v="FR"/>
    <s v="'49"/>
    <s v="'49230     "/>
    <s v="SEVREMOINE"/>
  </r>
  <r>
    <x v="1"/>
    <x v="448"/>
    <n v="202606"/>
    <n v="51"/>
    <n v="1085442"/>
    <s v="'03814314  "/>
    <s v="'03814314  "/>
    <s v="ENV"/>
    <s v="'                "/>
    <n v="20260625"/>
    <s v="E20260625126417"/>
    <s v="J18"/>
    <n v="12.02"/>
    <s v="          "/>
    <n v="7.27"/>
    <s v="LARUCHE                         "/>
    <s v="VOIE COMMUNALE 4                "/>
    <s v="                                "/>
    <s v="FR"/>
    <s v="'21"/>
    <s v="'21320     "/>
    <s v="CREANCEY                        "/>
    <s v="PEES MARTIN SARAH               "/>
    <s v="8 RUE RAYMONDE SALEZ            "/>
    <s v="                                "/>
    <s v="FR"/>
    <s v="'93"/>
    <s v="'93260     "/>
    <s v="LES LILAS"/>
  </r>
  <r>
    <x v="1"/>
    <x v="448"/>
    <n v="202606"/>
    <n v="51"/>
    <n v="1085442"/>
    <s v="'03814314  "/>
    <s v="'03814314  "/>
    <s v="COL"/>
    <s v="'9343814314756829"/>
    <n v="20260625"/>
    <s v="E20260625126417"/>
    <s v="J18"/>
    <n v="12.02"/>
    <s v="          "/>
    <n v="0"/>
    <s v="LARUCHE                         "/>
    <s v="VOIE COMMUNALE 4                "/>
    <s v="                                "/>
    <s v="FR"/>
    <s v="'21"/>
    <s v="'21320     "/>
    <s v="CREANCEY                        "/>
    <s v="PEES MARTIN SARAH               "/>
    <s v="8 RUE RAYMONDE SALEZ            "/>
    <s v="                                "/>
    <s v="FR"/>
    <s v="'93"/>
    <s v="'93260     "/>
    <s v="LES LILAS"/>
  </r>
  <r>
    <x v="1"/>
    <x v="448"/>
    <n v="202606"/>
    <n v="51"/>
    <n v="1085442"/>
    <s v="'03814314  "/>
    <s v="'03814314  "/>
    <s v="CPC"/>
    <s v="'9343814314756829"/>
    <n v="20260625"/>
    <s v="E20260625126417"/>
    <s v="   "/>
    <n v="12.02"/>
    <s v="RS        "/>
    <n v="0"/>
    <s v="LARUCHE                         "/>
    <s v="VOIE COMMUNALE 4                "/>
    <s v="                                "/>
    <s v="FR"/>
    <s v="'21"/>
    <s v="'21320     "/>
    <s v="CREANCEY                        "/>
    <s v="PEES MARTIN SARAH               "/>
    <s v="8 RUE RAYMONDE SALEZ            "/>
    <s v="                                "/>
    <s v="FR"/>
    <s v="'93"/>
    <s v="'93260     "/>
    <s v="LES LILAS"/>
  </r>
  <r>
    <x v="1"/>
    <x v="449"/>
    <n v="202606"/>
    <n v="51"/>
    <n v="1085442"/>
    <s v="'03814314  "/>
    <s v="'03814314  "/>
    <s v="ENV"/>
    <s v="'                "/>
    <n v="20260625"/>
    <s v="E20260625126418"/>
    <s v="J18"/>
    <n v="63.4"/>
    <s v="          "/>
    <n v="20.53"/>
    <s v="LARUCHE                         "/>
    <s v="VOIE COMMUNALE 4                "/>
    <s v="                                "/>
    <s v="FR"/>
    <s v="'21"/>
    <s v="'21320     "/>
    <s v="CREANCEY                        "/>
    <s v="PHARMACIE BARBES -              "/>
    <s v="24 BOULEVARD BARBES             "/>
    <s v="                                "/>
    <s v="FR"/>
    <s v="'75"/>
    <s v="'75018     "/>
    <s v="PARIS"/>
  </r>
  <r>
    <x v="1"/>
    <x v="449"/>
    <n v="202606"/>
    <n v="51"/>
    <n v="1085442"/>
    <s v="'03814314  "/>
    <s v="'03814314  "/>
    <s v="COL"/>
    <s v="'7543814314756914"/>
    <n v="20260625"/>
    <s v="E20260625126418"/>
    <s v="J18"/>
    <n v="17.100000000000001"/>
    <s v="          "/>
    <n v="0"/>
    <s v="LARUCHE                         "/>
    <s v="VOIE COMMUNALE 4                "/>
    <s v="                                "/>
    <s v="FR"/>
    <s v="'21"/>
    <s v="'21320     "/>
    <s v="CREANCEY                        "/>
    <s v="PHARMACIE BARBES -              "/>
    <s v="24 BOULEVARD BARBES             "/>
    <s v="                                "/>
    <s v="FR"/>
    <s v="'75"/>
    <s v="'75018     "/>
    <s v="PARIS"/>
  </r>
  <r>
    <x v="1"/>
    <x v="449"/>
    <n v="202606"/>
    <n v="51"/>
    <n v="1085442"/>
    <s v="'03814314  "/>
    <s v="'03814314  "/>
    <s v="CPC"/>
    <s v="'7543814314756914"/>
    <n v="20260625"/>
    <s v="E20260625126418"/>
    <s v="   "/>
    <n v="17.100000000000001"/>
    <s v="RS        "/>
    <n v="0"/>
    <s v="LARUCHE                         "/>
    <s v="VOIE COMMUNALE 4                "/>
    <s v="                                "/>
    <s v="FR"/>
    <s v="'21"/>
    <s v="'21320     "/>
    <s v="CREANCEY                        "/>
    <s v="PHARMACIE BARBES -              "/>
    <s v="24 BOULEVARD BARBES             "/>
    <s v="                                "/>
    <s v="FR"/>
    <s v="'75"/>
    <s v="'75018     "/>
    <s v="PARIS"/>
  </r>
  <r>
    <x v="1"/>
    <x v="449"/>
    <n v="202606"/>
    <n v="51"/>
    <n v="1085442"/>
    <s v="'03814314  "/>
    <s v="'03814314  "/>
    <s v="COL"/>
    <s v="'7543814314756925"/>
    <n v="20260625"/>
    <s v="E20260625126418"/>
    <s v="J18"/>
    <n v="17.100000000000001"/>
    <s v="          "/>
    <n v="0"/>
    <s v="LARUCHE                         "/>
    <s v="VOIE COMMUNALE 4                "/>
    <s v="                                "/>
    <s v="FR"/>
    <s v="'21"/>
    <s v="'21320     "/>
    <s v="CREANCEY                        "/>
    <s v="PHARMACIE BARBES -              "/>
    <s v="24 BOULEVARD BARBES             "/>
    <s v="                                "/>
    <s v="FR"/>
    <s v="'75"/>
    <s v="'75018     "/>
    <s v="PARIS"/>
  </r>
  <r>
    <x v="1"/>
    <x v="449"/>
    <n v="202606"/>
    <n v="51"/>
    <n v="1085442"/>
    <s v="'03814314  "/>
    <s v="'03814314  "/>
    <s v="CPC"/>
    <s v="'7543814314756925"/>
    <n v="20260625"/>
    <s v="E20260625126418"/>
    <s v="   "/>
    <n v="17.100000000000001"/>
    <s v="RS        "/>
    <n v="0"/>
    <s v="LARUCHE                         "/>
    <s v="VOIE COMMUNALE 4                "/>
    <s v="                                "/>
    <s v="FR"/>
    <s v="'21"/>
    <s v="'21320     "/>
    <s v="CREANCEY                        "/>
    <s v="PHARMACIE BARBES -              "/>
    <s v="24 BOULEVARD BARBES             "/>
    <s v="                                "/>
    <s v="FR"/>
    <s v="'75"/>
    <s v="'75018     "/>
    <s v="PARIS"/>
  </r>
  <r>
    <x v="1"/>
    <x v="449"/>
    <n v="202606"/>
    <n v="51"/>
    <n v="1085442"/>
    <s v="'03814314  "/>
    <s v="'03814314  "/>
    <s v="CPC"/>
    <s v="'7543814314756925"/>
    <n v="20260625"/>
    <s v="E20260625126418"/>
    <s v="   "/>
    <n v="17.100000000000001"/>
    <s v="TMC       "/>
    <n v="1"/>
    <s v="LARUCHE                         "/>
    <s v="VOIE COMMUNALE 4                "/>
    <s v="                                "/>
    <s v="FR"/>
    <s v="'21"/>
    <s v="'21320     "/>
    <s v="CREANCEY                        "/>
    <s v="PHARMACIE BARBES -              "/>
    <s v="24 BOULEVARD BARBES             "/>
    <s v="                                "/>
    <s v="FR"/>
    <s v="'75"/>
    <s v="'75018     "/>
    <s v="PARIS"/>
  </r>
  <r>
    <x v="1"/>
    <x v="449"/>
    <n v="202606"/>
    <n v="51"/>
    <n v="1085442"/>
    <s v="'03814314  "/>
    <s v="'03814314  "/>
    <s v="COL"/>
    <s v="'7543814314756937"/>
    <n v="20260625"/>
    <s v="E20260625126418"/>
    <s v="J18"/>
    <n v="17.100000000000001"/>
    <s v="          "/>
    <n v="0"/>
    <s v="LARUCHE                         "/>
    <s v="VOIE COMMUNALE 4                "/>
    <s v="                                "/>
    <s v="FR"/>
    <s v="'21"/>
    <s v="'21320     "/>
    <s v="CREANCEY                        "/>
    <s v="PHARMACIE BARBES -              "/>
    <s v="24 BOULEVARD BARBES             "/>
    <s v="                                "/>
    <s v="FR"/>
    <s v="'75"/>
    <s v="'75018     "/>
    <s v="PARIS"/>
  </r>
  <r>
    <x v="1"/>
    <x v="449"/>
    <n v="202606"/>
    <n v="51"/>
    <n v="1085442"/>
    <s v="'03814314  "/>
    <s v="'03814314  "/>
    <s v="CPC"/>
    <s v="'7543814314756937"/>
    <n v="20260625"/>
    <s v="E20260625126418"/>
    <s v="   "/>
    <n v="17.100000000000001"/>
    <s v="RS        "/>
    <n v="0"/>
    <s v="LARUCHE                         "/>
    <s v="VOIE COMMUNALE 4                "/>
    <s v="                                "/>
    <s v="FR"/>
    <s v="'21"/>
    <s v="'21320     "/>
    <s v="CREANCEY                        "/>
    <s v="PHARMACIE BARBES -              "/>
    <s v="24 BOULEVARD BARBES             "/>
    <s v="                                "/>
    <s v="FR"/>
    <s v="'75"/>
    <s v="'75018     "/>
    <s v="PARIS"/>
  </r>
  <r>
    <x v="1"/>
    <x v="449"/>
    <n v="202606"/>
    <n v="51"/>
    <n v="1085442"/>
    <s v="'03814314  "/>
    <s v="'03814314  "/>
    <s v="CPC"/>
    <s v="'7543814314756937"/>
    <n v="20260625"/>
    <s v="E20260625126418"/>
    <s v="   "/>
    <n v="17.100000000000001"/>
    <s v="TMC       "/>
    <n v="1"/>
    <s v="LARUCHE                         "/>
    <s v="VOIE COMMUNALE 4                "/>
    <s v="                                "/>
    <s v="FR"/>
    <s v="'21"/>
    <s v="'21320     "/>
    <s v="CREANCEY                        "/>
    <s v="PHARMACIE BARBES -              "/>
    <s v="24 BOULEVARD BARBES             "/>
    <s v="                                "/>
    <s v="FR"/>
    <s v="'75"/>
    <s v="'75018     "/>
    <s v="PARIS"/>
  </r>
  <r>
    <x v="1"/>
    <x v="449"/>
    <n v="202606"/>
    <n v="51"/>
    <n v="1085442"/>
    <s v="'03814314  "/>
    <s v="'03814314  "/>
    <s v="COL"/>
    <s v="'7543814314756943"/>
    <n v="20260625"/>
    <s v="E20260625126418"/>
    <s v="J18"/>
    <n v="12.1"/>
    <s v="          "/>
    <n v="0"/>
    <s v="LARUCHE                         "/>
    <s v="VOIE COMMUNALE 4                "/>
    <s v="                                "/>
    <s v="FR"/>
    <s v="'21"/>
    <s v="'21320     "/>
    <s v="CREANCEY                        "/>
    <s v="PHARMACIE BARBES -              "/>
    <s v="24 BOULEVARD BARBES             "/>
    <s v="                                "/>
    <s v="FR"/>
    <s v="'75"/>
    <s v="'75018     "/>
    <s v="PARIS"/>
  </r>
  <r>
    <x v="1"/>
    <x v="449"/>
    <n v="202606"/>
    <n v="51"/>
    <n v="1085442"/>
    <s v="'03814314  "/>
    <s v="'03814314  "/>
    <s v="CPC"/>
    <s v="'7543814314756943"/>
    <n v="20260625"/>
    <s v="E20260625126418"/>
    <s v="   "/>
    <n v="12.1"/>
    <s v="RS        "/>
    <n v="0"/>
    <s v="LARUCHE                         "/>
    <s v="VOIE COMMUNALE 4                "/>
    <s v="                                "/>
    <s v="FR"/>
    <s v="'21"/>
    <s v="'21320     "/>
    <s v="CREANCEY                        "/>
    <s v="PHARMACIE BARBES -              "/>
    <s v="24 BOULEVARD BARBES             "/>
    <s v="                                "/>
    <s v="FR"/>
    <s v="'75"/>
    <s v="'75018     "/>
    <s v="PARIS"/>
  </r>
  <r>
    <x v="1"/>
    <x v="449"/>
    <n v="202606"/>
    <n v="51"/>
    <n v="1085442"/>
    <s v="'03814314  "/>
    <s v="'03814314  "/>
    <s v="CPC"/>
    <s v="'7543814314756943"/>
    <n v="20260625"/>
    <s v="E20260625126418"/>
    <s v="   "/>
    <n v="12.1"/>
    <s v="TMC       "/>
    <n v="1"/>
    <s v="LARUCHE                         "/>
    <s v="VOIE COMMUNALE 4                "/>
    <s v="                                "/>
    <s v="FR"/>
    <s v="'21"/>
    <s v="'21320     "/>
    <s v="CREANCEY                        "/>
    <s v="PHARMACIE BARBES -              "/>
    <s v="24 BOULEVARD BARBES             "/>
    <s v="                                "/>
    <s v="FR"/>
    <s v="'75"/>
    <s v="'75018     "/>
    <s v="PARIS"/>
  </r>
  <r>
    <x v="1"/>
    <x v="450"/>
    <n v="202606"/>
    <n v="51"/>
    <n v="1085442"/>
    <s v="'03814314  "/>
    <s v="'03814314  "/>
    <s v="ENV"/>
    <s v="'                "/>
    <n v="20260625"/>
    <s v="E20260625126419"/>
    <s v="J18"/>
    <n v="13"/>
    <s v="          "/>
    <n v="7.27"/>
    <s v="LARUCHE                         "/>
    <s v="VOIE COMMUNALE 4                "/>
    <s v="                                "/>
    <s v="FR"/>
    <s v="'21"/>
    <s v="'21320     "/>
    <s v="CREANCEY                        "/>
    <s v="PHARMACIE JEAN MOULIN -         "/>
    <s v="AVENUE JEAN MOULIN              "/>
    <s v="CENTRE COMMERCIAL LA NOUE CAILLE"/>
    <s v="FR"/>
    <s v="'93"/>
    <s v="'93140     "/>
    <s v="BONDY"/>
  </r>
  <r>
    <x v="1"/>
    <x v="450"/>
    <n v="202606"/>
    <n v="51"/>
    <n v="1085442"/>
    <s v="'03814314  "/>
    <s v="'03814314  "/>
    <s v="COL"/>
    <s v="'9343814314756864"/>
    <n v="20260625"/>
    <s v="E20260625126419"/>
    <s v="J18"/>
    <n v="13"/>
    <s v="          "/>
    <n v="0"/>
    <s v="LARUCHE                         "/>
    <s v="VOIE COMMUNALE 4                "/>
    <s v="                                "/>
    <s v="FR"/>
    <s v="'21"/>
    <s v="'21320     "/>
    <s v="CREANCEY                        "/>
    <s v="PHARMACIE JEAN MOULIN -         "/>
    <s v="AVENUE JEAN MOULIN              "/>
    <s v="CENTRE COMMERCIAL LA NOUE CAILLE"/>
    <s v="FR"/>
    <s v="'93"/>
    <s v="'93140     "/>
    <s v="BONDY"/>
  </r>
  <r>
    <x v="1"/>
    <x v="450"/>
    <n v="202606"/>
    <n v="51"/>
    <n v="1085442"/>
    <s v="'03814314  "/>
    <s v="'03814314  "/>
    <s v="CPC"/>
    <s v="'9343814314756864"/>
    <n v="20260625"/>
    <s v="E20260625126419"/>
    <s v="   "/>
    <n v="13"/>
    <s v="RS        "/>
    <n v="0"/>
    <s v="LARUCHE                         "/>
    <s v="VOIE COMMUNALE 4                "/>
    <s v="                                "/>
    <s v="FR"/>
    <s v="'21"/>
    <s v="'21320     "/>
    <s v="CREANCEY                        "/>
    <s v="PHARMACIE JEAN MOULIN -         "/>
    <s v="AVENUE JEAN MOULIN              "/>
    <s v="CENTRE COMMERCIAL LA NOUE CAILLE"/>
    <s v="FR"/>
    <s v="'93"/>
    <s v="'93140     "/>
    <s v="BONDY"/>
  </r>
  <r>
    <x v="1"/>
    <x v="451"/>
    <n v="202606"/>
    <n v="51"/>
    <n v="1085442"/>
    <s v="'03814314  "/>
    <s v="'03814314  "/>
    <s v="ENV"/>
    <s v="'                "/>
    <n v="20260625"/>
    <s v="E20260625126420"/>
    <s v="J18"/>
    <n v="10.4"/>
    <s v="          "/>
    <n v="6.75"/>
    <s v="LARUCHE                         "/>
    <s v="VOIE COMMUNALE 4                "/>
    <s v="                                "/>
    <s v="FR"/>
    <s v="'21"/>
    <s v="'21320     "/>
    <s v="CREANCEY                        "/>
    <s v="PHARMACIE PYRAMIDE SELARL -     "/>
    <s v="8 RTE DE SAINT-LEU              "/>
    <s v="                                "/>
    <s v="FR"/>
    <s v="'93"/>
    <s v="'93430     "/>
    <s v="VILLETANEUSE"/>
  </r>
  <r>
    <x v="1"/>
    <x v="451"/>
    <n v="202606"/>
    <n v="51"/>
    <n v="1085442"/>
    <s v="'03814314  "/>
    <s v="'03814314  "/>
    <s v="COL"/>
    <s v="'9343814314756858"/>
    <n v="20260625"/>
    <s v="E20260625126420"/>
    <s v="J18"/>
    <n v="10.4"/>
    <s v="          "/>
    <n v="0"/>
    <s v="LARUCHE                         "/>
    <s v="VOIE COMMUNALE 4                "/>
    <s v="                                "/>
    <s v="FR"/>
    <s v="'21"/>
    <s v="'21320     "/>
    <s v="CREANCEY                        "/>
    <s v="PHARMACIE PYRAMIDE SELARL -     "/>
    <s v="8 RTE DE SAINT-LEU              "/>
    <s v="                                "/>
    <s v="FR"/>
    <s v="'93"/>
    <s v="'93430     "/>
    <s v="VILLETANEUSE"/>
  </r>
  <r>
    <x v="1"/>
    <x v="451"/>
    <n v="202606"/>
    <n v="51"/>
    <n v="1085442"/>
    <s v="'03814314  "/>
    <s v="'03814314  "/>
    <s v="CPC"/>
    <s v="'9343814314756858"/>
    <n v="20260625"/>
    <s v="E20260625126420"/>
    <s v="   "/>
    <n v="10.4"/>
    <s v="RS        "/>
    <n v="0"/>
    <s v="LARUCHE                         "/>
    <s v="VOIE COMMUNALE 4                "/>
    <s v="                                "/>
    <s v="FR"/>
    <s v="'21"/>
    <s v="'21320     "/>
    <s v="CREANCEY                        "/>
    <s v="PHARMACIE PYRAMIDE SELARL -     "/>
    <s v="8 RTE DE SAINT-LEU              "/>
    <s v="                                "/>
    <s v="FR"/>
    <s v="'93"/>
    <s v="'93430     "/>
    <s v="VILLETANEUSE"/>
  </r>
  <r>
    <x v="1"/>
    <x v="452"/>
    <n v="202606"/>
    <n v="51"/>
    <n v="1085442"/>
    <s v="'03814314  "/>
    <s v="'03814314  "/>
    <s v="ENV"/>
    <s v="'                "/>
    <n v="20260625"/>
    <s v="E20260625126421"/>
    <s v="J18"/>
    <n v="6.1"/>
    <s v="          "/>
    <n v="5.71"/>
    <s v="LARUCHE                         "/>
    <s v="VOIE COMMUNALE 4                "/>
    <s v="                                "/>
    <s v="FR"/>
    <s v="'21"/>
    <s v="'21320     "/>
    <s v="CREANCEY                        "/>
    <s v="POUSSON FRANCOIS                "/>
    <s v="6 RUE DE LA BOURSE              "/>
    <s v="                                "/>
    <s v="FR"/>
    <s v="'31"/>
    <s v="'31000     "/>
    <s v="TOULOUSE"/>
  </r>
  <r>
    <x v="1"/>
    <x v="452"/>
    <n v="202606"/>
    <n v="51"/>
    <n v="1085442"/>
    <s v="'03814314  "/>
    <s v="'03814314  "/>
    <s v="COL"/>
    <s v="'3143814314756752"/>
    <n v="20260625"/>
    <s v="E20260625126421"/>
    <s v="J18"/>
    <n v="6.1"/>
    <s v="          "/>
    <n v="0"/>
    <s v="LARUCHE                         "/>
    <s v="VOIE COMMUNALE 4                "/>
    <s v="                                "/>
    <s v="FR"/>
    <s v="'21"/>
    <s v="'21320     "/>
    <s v="CREANCEY                        "/>
    <s v="POUSSON FRANCOIS                "/>
    <s v="6 RUE DE LA BOURSE              "/>
    <s v="                                "/>
    <s v="FR"/>
    <s v="'31"/>
    <s v="'31000     "/>
    <s v="TOULOUSE"/>
  </r>
  <r>
    <x v="1"/>
    <x v="452"/>
    <n v="202606"/>
    <n v="51"/>
    <n v="1085442"/>
    <s v="'03814314  "/>
    <s v="'03814314  "/>
    <s v="CPC"/>
    <s v="'3143814314756752"/>
    <n v="20260625"/>
    <s v="E20260625126421"/>
    <s v="   "/>
    <n v="6.1"/>
    <s v="RS        "/>
    <n v="0"/>
    <s v="LARUCHE                         "/>
    <s v="VOIE COMMUNALE 4                "/>
    <s v="                                "/>
    <s v="FR"/>
    <s v="'21"/>
    <s v="'21320     "/>
    <s v="CREANCEY                        "/>
    <s v="POUSSON FRANCOIS                "/>
    <s v="6 RUE DE LA BOURSE              "/>
    <s v="                                "/>
    <s v="FR"/>
    <s v="'31"/>
    <s v="'31000     "/>
    <s v="TOULOUSE"/>
  </r>
  <r>
    <x v="1"/>
    <x v="453"/>
    <n v="202606"/>
    <n v="51"/>
    <n v="1085442"/>
    <s v="'03814314  "/>
    <s v="'03814314  "/>
    <s v="ENV"/>
    <s v="'                "/>
    <n v="20260625"/>
    <s v="E20260625126423"/>
    <s v="J18"/>
    <n v="5"/>
    <s v="          "/>
    <n v="5.19"/>
    <s v="LARUCHE                         "/>
    <s v="VOIE COMMUNALE 4                "/>
    <s v="                                "/>
    <s v="FR"/>
    <s v="'21"/>
    <s v="'21320     "/>
    <s v="CREANCEY                        "/>
    <s v="RAMOZ RUIZ ANDRE                "/>
    <s v="40 RUE CHAPON                   "/>
    <s v="                                "/>
    <s v="FR"/>
    <s v="'75"/>
    <s v="'75003     "/>
    <s v="PARIS"/>
  </r>
  <r>
    <x v="1"/>
    <x v="453"/>
    <n v="202606"/>
    <n v="51"/>
    <n v="1085442"/>
    <s v="'03814314  "/>
    <s v="'03814314  "/>
    <s v="COL"/>
    <s v="'7543814314756661"/>
    <n v="20260625"/>
    <s v="E20260625126423"/>
    <s v="J18"/>
    <n v="5"/>
    <s v="          "/>
    <n v="0"/>
    <s v="LARUCHE                         "/>
    <s v="VOIE COMMUNALE 4                "/>
    <s v="                                "/>
    <s v="FR"/>
    <s v="'21"/>
    <s v="'21320     "/>
    <s v="CREANCEY                        "/>
    <s v="RAMOZ RUIZ ANDRE                "/>
    <s v="40 RUE CHAPON                   "/>
    <s v="                                "/>
    <s v="FR"/>
    <s v="'75"/>
    <s v="'75003     "/>
    <s v="PARIS"/>
  </r>
  <r>
    <x v="1"/>
    <x v="453"/>
    <n v="202606"/>
    <n v="51"/>
    <n v="1085442"/>
    <s v="'03814314  "/>
    <s v="'03814314  "/>
    <s v="CPC"/>
    <s v="'7543814314756661"/>
    <n v="20260625"/>
    <s v="E20260625126423"/>
    <s v="   "/>
    <n v="5"/>
    <s v="RS        "/>
    <n v="0"/>
    <s v="LARUCHE                         "/>
    <s v="VOIE COMMUNALE 4                "/>
    <s v="                                "/>
    <s v="FR"/>
    <s v="'21"/>
    <s v="'21320     "/>
    <s v="CREANCEY                        "/>
    <s v="RAMOZ RUIZ ANDRE                "/>
    <s v="40 RUE CHAPON                   "/>
    <s v="                                "/>
    <s v="FR"/>
    <s v="'75"/>
    <s v="'75003     "/>
    <s v="PARIS"/>
  </r>
  <r>
    <x v="1"/>
    <x v="454"/>
    <n v="202606"/>
    <n v="51"/>
    <n v="1085442"/>
    <s v="'03814314  "/>
    <s v="'03814314  "/>
    <s v="ENV"/>
    <s v="'                "/>
    <n v="20260625"/>
    <s v="E20260625126424"/>
    <s v="J18"/>
    <n v="7.21"/>
    <s v="          "/>
    <n v="5.97"/>
    <s v="LARUCHE                         "/>
    <s v="VOIE COMMUNALE 4                "/>
    <s v="                                "/>
    <s v="FR"/>
    <s v="'21"/>
    <s v="'21320     "/>
    <s v="CREANCEY                        "/>
    <s v="RANNOU MARION                   "/>
    <s v="5 RUE FERDINAND BUISSON         "/>
    <s v="                                "/>
    <s v="FR"/>
    <s v="'35"/>
    <s v="'35000     "/>
    <s v="RENNES"/>
  </r>
  <r>
    <x v="1"/>
    <x v="454"/>
    <n v="202606"/>
    <n v="51"/>
    <n v="1085442"/>
    <s v="'03814314  "/>
    <s v="'03814314  "/>
    <s v="COL"/>
    <s v="'3543814314756676"/>
    <n v="20260625"/>
    <s v="E20260625126424"/>
    <s v="J18"/>
    <n v="4.2"/>
    <s v="          "/>
    <n v="0"/>
    <s v="LARUCHE                         "/>
    <s v="VOIE COMMUNALE 4                "/>
    <s v="                                "/>
    <s v="FR"/>
    <s v="'21"/>
    <s v="'21320     "/>
    <s v="CREANCEY                        "/>
    <s v="RANNOU MARION                   "/>
    <s v="5 RUE FERDINAND BUISSON         "/>
    <s v="                                "/>
    <s v="FR"/>
    <s v="'35"/>
    <s v="'35000     "/>
    <s v="RENNES"/>
  </r>
  <r>
    <x v="1"/>
    <x v="454"/>
    <n v="202606"/>
    <n v="51"/>
    <n v="1085442"/>
    <s v="'03814314  "/>
    <s v="'03814314  "/>
    <s v="CPC"/>
    <s v="'3543814314756676"/>
    <n v="20260625"/>
    <s v="E20260625126424"/>
    <s v="   "/>
    <n v="4.2"/>
    <s v="RS        "/>
    <n v="0"/>
    <s v="LARUCHE                         "/>
    <s v="VOIE COMMUNALE 4                "/>
    <s v="                                "/>
    <s v="FR"/>
    <s v="'21"/>
    <s v="'21320     "/>
    <s v="CREANCEY                        "/>
    <s v="RANNOU MARION                   "/>
    <s v="5 RUE FERDINAND BUISSON         "/>
    <s v="                                "/>
    <s v="FR"/>
    <s v="'35"/>
    <s v="'35000     "/>
    <s v="RENNES"/>
  </r>
  <r>
    <x v="1"/>
    <x v="454"/>
    <n v="202606"/>
    <n v="51"/>
    <n v="1085442"/>
    <s v="'03814314  "/>
    <s v="'03814314  "/>
    <s v="COL"/>
    <s v="'3543814314756906"/>
    <n v="20260625"/>
    <s v="E20260625126424"/>
    <s v="J18"/>
    <n v="3.01"/>
    <s v="          "/>
    <n v="0"/>
    <s v="LARUCHE                         "/>
    <s v="VOIE COMMUNALE 4                "/>
    <s v="                                "/>
    <s v="FR"/>
    <s v="'21"/>
    <s v="'21320     "/>
    <s v="CREANCEY                        "/>
    <s v="RANNOU MARION                   "/>
    <s v="5 RUE FERDINAND BUISSON         "/>
    <s v="                                "/>
    <s v="FR"/>
    <s v="'35"/>
    <s v="'35000     "/>
    <s v="RENNES"/>
  </r>
  <r>
    <x v="1"/>
    <x v="454"/>
    <n v="202606"/>
    <n v="51"/>
    <n v="1085442"/>
    <s v="'03814314  "/>
    <s v="'03814314  "/>
    <s v="CPC"/>
    <s v="'3543814314756906"/>
    <n v="20260625"/>
    <s v="E20260625126424"/>
    <s v="   "/>
    <n v="3.01"/>
    <s v="RS        "/>
    <n v="0"/>
    <s v="LARUCHE                         "/>
    <s v="VOIE COMMUNALE 4                "/>
    <s v="                                "/>
    <s v="FR"/>
    <s v="'21"/>
    <s v="'21320     "/>
    <s v="CREANCEY                        "/>
    <s v="RANNOU MARION                   "/>
    <s v="5 RUE FERDINAND BUISSON         "/>
    <s v="                                "/>
    <s v="FR"/>
    <s v="'35"/>
    <s v="'35000     "/>
    <s v="RENNES"/>
  </r>
  <r>
    <x v="1"/>
    <x v="454"/>
    <n v="202606"/>
    <n v="51"/>
    <n v="1085442"/>
    <s v="'03814314  "/>
    <s v="'03814314  "/>
    <s v="CPC"/>
    <s v="'3543814314756906"/>
    <n v="20260625"/>
    <s v="E20260625126424"/>
    <s v="   "/>
    <n v="3.01"/>
    <s v="TMC       "/>
    <n v="1"/>
    <s v="LARUCHE                         "/>
    <s v="VOIE COMMUNALE 4                "/>
    <s v="                                "/>
    <s v="FR"/>
    <s v="'21"/>
    <s v="'21320     "/>
    <s v="CREANCEY                        "/>
    <s v="RANNOU MARION                   "/>
    <s v="5 RUE FERDINAND BUISSON         "/>
    <s v="                                "/>
    <s v="FR"/>
    <s v="'35"/>
    <s v="'35000     "/>
    <s v="RENNES"/>
  </r>
  <r>
    <x v="1"/>
    <x v="455"/>
    <n v="202606"/>
    <n v="51"/>
    <n v="1085442"/>
    <s v="'03814314  "/>
    <s v="'03814314  "/>
    <s v="ENV"/>
    <s v="'                "/>
    <n v="20260625"/>
    <s v="E20260625126425"/>
    <s v="J18"/>
    <n v="2.9"/>
    <s v="          "/>
    <n v="4.67"/>
    <s v="LARUCHE                         "/>
    <s v="VOIE COMMUNALE 4                "/>
    <s v="                                "/>
    <s v="FR"/>
    <s v="'21"/>
    <s v="'21320     "/>
    <s v="CREANCEY                        "/>
    <s v="RENAUD MANON                    "/>
    <s v="5 RUE DES POULETS               "/>
    <s v="                                "/>
    <s v="FR"/>
    <s v="'71"/>
    <s v="'71100     "/>
    <s v="CHALON-SUR-SAONE"/>
  </r>
  <r>
    <x v="1"/>
    <x v="455"/>
    <n v="202606"/>
    <n v="51"/>
    <n v="1085442"/>
    <s v="'03814314  "/>
    <s v="'03814314  "/>
    <s v="COL"/>
    <s v="'7143814314756564"/>
    <n v="20260625"/>
    <s v="E20260625126425"/>
    <s v="J18"/>
    <n v="2.9"/>
    <s v="          "/>
    <n v="0"/>
    <s v="LARUCHE                         "/>
    <s v="VOIE COMMUNALE 4                "/>
    <s v="                                "/>
    <s v="FR"/>
    <s v="'21"/>
    <s v="'21320     "/>
    <s v="CREANCEY                        "/>
    <s v="RENAUD MANON                    "/>
    <s v="5 RUE DES POULETS               "/>
    <s v="                                "/>
    <s v="FR"/>
    <s v="'71"/>
    <s v="'71100     "/>
    <s v="CHALON-SUR-SAONE"/>
  </r>
  <r>
    <x v="1"/>
    <x v="455"/>
    <n v="202606"/>
    <n v="51"/>
    <n v="1085442"/>
    <s v="'03814314  "/>
    <s v="'03814314  "/>
    <s v="CPC"/>
    <s v="'7143814314756564"/>
    <n v="20260625"/>
    <s v="E20260625126425"/>
    <s v="   "/>
    <n v="2.9"/>
    <s v="RS        "/>
    <n v="0"/>
    <s v="LARUCHE                         "/>
    <s v="VOIE COMMUNALE 4                "/>
    <s v="                                "/>
    <s v="FR"/>
    <s v="'21"/>
    <s v="'21320     "/>
    <s v="CREANCEY                        "/>
    <s v="RENAUD MANON                    "/>
    <s v="5 RUE DES POULETS               "/>
    <s v="                                "/>
    <s v="FR"/>
    <s v="'71"/>
    <s v="'71100     "/>
    <s v="CHALON-SUR-SAONE"/>
  </r>
  <r>
    <x v="1"/>
    <x v="456"/>
    <n v="202606"/>
    <n v="51"/>
    <n v="1085442"/>
    <s v="'03814314  "/>
    <s v="'03814314  "/>
    <s v="ENV"/>
    <s v="'                "/>
    <n v="20260625"/>
    <s v="E20260625126426"/>
    <s v="J18"/>
    <n v="3.8"/>
    <s v="          "/>
    <n v="4.93"/>
    <s v="LARUCHE                         "/>
    <s v="VOIE COMMUNALE 4                "/>
    <s v="                                "/>
    <s v="FR"/>
    <s v="'21"/>
    <s v="'21320     "/>
    <s v="CREANCEY                        "/>
    <s v="SEROR LAURA                     "/>
    <s v="9 RUE BREGUET                   "/>
    <s v="                                "/>
    <s v="FR"/>
    <s v="'75"/>
    <s v="'75011     "/>
    <s v="PARIS"/>
  </r>
  <r>
    <x v="1"/>
    <x v="456"/>
    <n v="202606"/>
    <n v="51"/>
    <n v="1085442"/>
    <s v="'03814314  "/>
    <s v="'03814314  "/>
    <s v="COL"/>
    <s v="'7543814314756782"/>
    <n v="20260625"/>
    <s v="E20260625126426"/>
    <s v="J18"/>
    <n v="3.8"/>
    <s v="          "/>
    <n v="0"/>
    <s v="LARUCHE                         "/>
    <s v="VOIE COMMUNALE 4                "/>
    <s v="                                "/>
    <s v="FR"/>
    <s v="'21"/>
    <s v="'21320     "/>
    <s v="CREANCEY                        "/>
    <s v="SEROR LAURA                     "/>
    <s v="9 RUE BREGUET                   "/>
    <s v="                                "/>
    <s v="FR"/>
    <s v="'75"/>
    <s v="'75011     "/>
    <s v="PARIS"/>
  </r>
  <r>
    <x v="1"/>
    <x v="456"/>
    <n v="202606"/>
    <n v="51"/>
    <n v="1085442"/>
    <s v="'03814314  "/>
    <s v="'03814314  "/>
    <s v="CPC"/>
    <s v="'7543814314756782"/>
    <n v="20260625"/>
    <s v="E20260625126426"/>
    <s v="   "/>
    <n v="3.8"/>
    <s v="RS        "/>
    <n v="0"/>
    <s v="LARUCHE                         "/>
    <s v="VOIE COMMUNALE 4                "/>
    <s v="                                "/>
    <s v="FR"/>
    <s v="'21"/>
    <s v="'21320     "/>
    <s v="CREANCEY                        "/>
    <s v="SEROR LAURA                     "/>
    <s v="9 RUE BREGUET                   "/>
    <s v="                                "/>
    <s v="FR"/>
    <s v="'75"/>
    <s v="'75011     "/>
    <s v="PARIS"/>
  </r>
  <r>
    <x v="1"/>
    <x v="457"/>
    <n v="202606"/>
    <n v="51"/>
    <n v="1085442"/>
    <s v="'03814314  "/>
    <s v="'03814314  "/>
    <s v="ENV"/>
    <s v="'                "/>
    <n v="20260625"/>
    <s v="E20260625126427"/>
    <s v="J18"/>
    <n v="5.85"/>
    <s v="          "/>
    <n v="5.45"/>
    <s v="LARUCHE                         "/>
    <s v="VOIE COMMUNALE 4                "/>
    <s v="                                "/>
    <s v="FR"/>
    <s v="'21"/>
    <s v="'21320     "/>
    <s v="CREANCEY                        "/>
    <s v="STENPIEN PAULINE                "/>
    <s v="18 RUE DES CAPUCINS             "/>
    <s v="                                "/>
    <s v="FR"/>
    <s v="'69"/>
    <s v="'69001     "/>
    <s v="LYON"/>
  </r>
  <r>
    <x v="1"/>
    <x v="457"/>
    <n v="202606"/>
    <n v="51"/>
    <n v="1085442"/>
    <s v="'03814314  "/>
    <s v="'03814314  "/>
    <s v="COL"/>
    <s v="'6943814314756770"/>
    <n v="20260625"/>
    <s v="E20260625126427"/>
    <s v="J18"/>
    <n v="5.85"/>
    <s v="          "/>
    <n v="0"/>
    <s v="LARUCHE                         "/>
    <s v="VOIE COMMUNALE 4                "/>
    <s v="                                "/>
    <s v="FR"/>
    <s v="'21"/>
    <s v="'21320     "/>
    <s v="CREANCEY                        "/>
    <s v="STENPIEN PAULINE                "/>
    <s v="18 RUE DES CAPUCINS             "/>
    <s v="                                "/>
    <s v="FR"/>
    <s v="'69"/>
    <s v="'69001     "/>
    <s v="LYON"/>
  </r>
  <r>
    <x v="1"/>
    <x v="457"/>
    <n v="202606"/>
    <n v="51"/>
    <n v="1085442"/>
    <s v="'03814314  "/>
    <s v="'03814314  "/>
    <s v="CPC"/>
    <s v="'6943814314756770"/>
    <n v="20260625"/>
    <s v="E20260625126427"/>
    <s v="   "/>
    <n v="5.85"/>
    <s v="RS        "/>
    <n v="0"/>
    <s v="LARUCHE                         "/>
    <s v="VOIE COMMUNALE 4                "/>
    <s v="                                "/>
    <s v="FR"/>
    <s v="'21"/>
    <s v="'21320     "/>
    <s v="CREANCEY                        "/>
    <s v="STENPIEN PAULINE                "/>
    <s v="18 RUE DES CAPUCINS             "/>
    <s v="                                "/>
    <s v="FR"/>
    <s v="'69"/>
    <s v="'69001     "/>
    <s v="LYON"/>
  </r>
  <r>
    <x v="1"/>
    <x v="458"/>
    <n v="202606"/>
    <n v="51"/>
    <n v="1085442"/>
    <s v="'03814314  "/>
    <s v="'03814314  "/>
    <s v="ENV"/>
    <s v="'                "/>
    <n v="20260625"/>
    <s v="E20260625126428"/>
    <s v="J18"/>
    <n v="2.9"/>
    <s v="          "/>
    <n v="4.67"/>
    <s v="LARUCHE                         "/>
    <s v="VOIE COMMUNALE 4                "/>
    <s v="                                "/>
    <s v="FR"/>
    <s v="'21"/>
    <s v="'21320     "/>
    <s v="CREANCEY                        "/>
    <s v="VANDERSCHAEGHE MANON            "/>
    <s v="31 RUE CARNOT                   "/>
    <s v="                                "/>
    <s v="FR"/>
    <s v="'24"/>
    <s v="'24300     "/>
    <s v="NONTRON"/>
  </r>
  <r>
    <x v="1"/>
    <x v="458"/>
    <n v="202606"/>
    <n v="51"/>
    <n v="1085442"/>
    <s v="'03814314  "/>
    <s v="'03814314  "/>
    <s v="COL"/>
    <s v="'2443814314756552"/>
    <n v="20260625"/>
    <s v="E20260625126428"/>
    <s v="J18"/>
    <n v="2.9"/>
    <s v="          "/>
    <n v="0"/>
    <s v="LARUCHE                         "/>
    <s v="VOIE COMMUNALE 4                "/>
    <s v="                                "/>
    <s v="FR"/>
    <s v="'21"/>
    <s v="'21320     "/>
    <s v="CREANCEY                        "/>
    <s v="VANDERSCHAEGHE MANON            "/>
    <s v="31 RUE CARNOT                   "/>
    <s v="                                "/>
    <s v="FR"/>
    <s v="'24"/>
    <s v="'24300     "/>
    <s v="NONTRON"/>
  </r>
  <r>
    <x v="1"/>
    <x v="458"/>
    <n v="202606"/>
    <n v="51"/>
    <n v="1085442"/>
    <s v="'03814314  "/>
    <s v="'03814314  "/>
    <s v="CPC"/>
    <s v="'2443814314756552"/>
    <n v="20260625"/>
    <s v="E20260625126428"/>
    <s v="   "/>
    <n v="2.9"/>
    <s v="RS        "/>
    <n v="0"/>
    <s v="LARUCHE                         "/>
    <s v="VOIE COMMUNALE 4                "/>
    <s v="                                "/>
    <s v="FR"/>
    <s v="'21"/>
    <s v="'21320     "/>
    <s v="CREANCEY                        "/>
    <s v="VANDERSCHAEGHE MANON            "/>
    <s v="31 RUE CARNOT                   "/>
    <s v="                                "/>
    <s v="FR"/>
    <s v="'24"/>
    <s v="'24300     "/>
    <s v="NONTRON"/>
  </r>
  <r>
    <x v="1"/>
    <x v="459"/>
    <n v="202606"/>
    <n v="51"/>
    <n v="1085442"/>
    <s v="'03814314  "/>
    <s v="'03814314  "/>
    <s v="ENV"/>
    <s v="'                "/>
    <n v="20260625"/>
    <s v="E20260625220562"/>
    <s v="J18"/>
    <n v="10.37"/>
    <s v="          "/>
    <n v="6.75"/>
    <s v="LARUCHE                         "/>
    <s v="VOIE COMMUNALE 4                "/>
    <s v="                                "/>
    <s v="FR"/>
    <s v="'21"/>
    <s v="'21320     "/>
    <s v="CREANCEY                        "/>
    <s v="JEANPIERRE CELINE               "/>
    <s v="33 RUE DU PETIT MAGMOD          "/>
    <s v="                                "/>
    <s v="FR"/>
    <s v="'67"/>
    <s v="'67610     "/>
    <s v="LA WANTZENAU"/>
  </r>
  <r>
    <x v="1"/>
    <x v="459"/>
    <n v="202606"/>
    <n v="51"/>
    <n v="1085442"/>
    <s v="'03814314  "/>
    <s v="'03814314  "/>
    <s v="COL"/>
    <s v="'6743814314756880"/>
    <n v="20260625"/>
    <s v="E20260625220562"/>
    <s v="J18"/>
    <n v="1.17"/>
    <s v="          "/>
    <n v="0"/>
    <s v="LARUCHE                         "/>
    <s v="VOIE COMMUNALE 4                "/>
    <s v="                                "/>
    <s v="FR"/>
    <s v="'21"/>
    <s v="'21320     "/>
    <s v="CREANCEY                        "/>
    <s v="JEANPIERRE CELINE               "/>
    <s v="33 RUE DU PETIT MAGMOD          "/>
    <s v="                                "/>
    <s v="FR"/>
    <s v="'67"/>
    <s v="'67610     "/>
    <s v="LA WANTZENAU"/>
  </r>
  <r>
    <x v="1"/>
    <x v="459"/>
    <n v="202606"/>
    <n v="51"/>
    <n v="1085442"/>
    <s v="'03814314  "/>
    <s v="'03814314  "/>
    <s v="CPC"/>
    <s v="'6743814314756880"/>
    <n v="20260625"/>
    <s v="E20260625220562"/>
    <s v="   "/>
    <n v="1.17"/>
    <s v="RS        "/>
    <n v="0"/>
    <s v="LARUCHE                         "/>
    <s v="VOIE COMMUNALE 4                "/>
    <s v="                                "/>
    <s v="FR"/>
    <s v="'21"/>
    <s v="'21320     "/>
    <s v="CREANCEY                        "/>
    <s v="JEANPIERRE CELINE               "/>
    <s v="33 RUE DU PETIT MAGMOD          "/>
    <s v="                                "/>
    <s v="FR"/>
    <s v="'67"/>
    <s v="'67610     "/>
    <s v="LA WANTZENAU"/>
  </r>
  <r>
    <x v="1"/>
    <x v="459"/>
    <n v="202606"/>
    <n v="51"/>
    <n v="1085442"/>
    <s v="'03814314  "/>
    <s v="'03814314  "/>
    <s v="COL"/>
    <s v="'6743814314756896"/>
    <n v="20260625"/>
    <s v="E20260625220562"/>
    <s v="J18"/>
    <n v="9.1999999999999993"/>
    <s v="          "/>
    <n v="0"/>
    <s v="LARUCHE                         "/>
    <s v="VOIE COMMUNALE 4                "/>
    <s v="                                "/>
    <s v="FR"/>
    <s v="'21"/>
    <s v="'21320     "/>
    <s v="CREANCEY                        "/>
    <s v="JEANPIERRE CELINE               "/>
    <s v="33 RUE DU PETIT MAGMOD          "/>
    <s v="                                "/>
    <s v="FR"/>
    <s v="'67"/>
    <s v="'67610     "/>
    <s v="LA WANTZENAU"/>
  </r>
  <r>
    <x v="1"/>
    <x v="459"/>
    <n v="202606"/>
    <n v="51"/>
    <n v="1085442"/>
    <s v="'03814314  "/>
    <s v="'03814314  "/>
    <s v="CPC"/>
    <s v="'6743814314756896"/>
    <n v="20260625"/>
    <s v="E20260625220562"/>
    <s v="   "/>
    <n v="9.1999999999999993"/>
    <s v="RS        "/>
    <n v="0"/>
    <s v="LARUCHE                         "/>
    <s v="VOIE COMMUNALE 4                "/>
    <s v="                                "/>
    <s v="FR"/>
    <s v="'21"/>
    <s v="'21320     "/>
    <s v="CREANCEY                        "/>
    <s v="JEANPIERRE CELINE               "/>
    <s v="33 RUE DU PETIT MAGMOD          "/>
    <s v="                                "/>
    <s v="FR"/>
    <s v="'67"/>
    <s v="'67610     "/>
    <s v="LA WANTZENAU"/>
  </r>
  <r>
    <x v="1"/>
    <x v="459"/>
    <n v="202606"/>
    <n v="51"/>
    <n v="1085442"/>
    <s v="'03814314  "/>
    <s v="'03814314  "/>
    <s v="CPC"/>
    <s v="'6743814314756896"/>
    <n v="20260625"/>
    <s v="E20260625220562"/>
    <s v="   "/>
    <n v="9.1999999999999993"/>
    <s v="TMC       "/>
    <n v="1"/>
    <s v="LARUCHE                         "/>
    <s v="VOIE COMMUNALE 4                "/>
    <s v="                                "/>
    <s v="FR"/>
    <s v="'21"/>
    <s v="'21320     "/>
    <s v="CREANCEY                        "/>
    <s v="JEANPIERRE CELINE               "/>
    <s v="33 RUE DU PETIT MAGMOD          "/>
    <s v="                                "/>
    <s v="FR"/>
    <s v="'67"/>
    <s v="'67610     "/>
    <s v="LA WANTZENAU"/>
  </r>
  <r>
    <x v="1"/>
    <x v="460"/>
    <n v="202606"/>
    <n v="51"/>
    <n v="1085442"/>
    <s v="'03814314  "/>
    <s v="'03814314  "/>
    <s v="ENV"/>
    <s v="'                "/>
    <n v="20260625"/>
    <s v="E20260625220563"/>
    <s v="J18"/>
    <n v="6.9"/>
    <s v="          "/>
    <n v="5.71"/>
    <s v="LARUCHE                         "/>
    <s v="VOIE COMMUNALE 4                "/>
    <s v="                                "/>
    <s v="FR"/>
    <s v="'21"/>
    <s v="'21320     "/>
    <s v="CREANCEY                        "/>
    <s v="MARINHO HADRIEN                 "/>
    <s v="218 B RUE THEODORE BRASME       "/>
    <s v="                                "/>
    <s v="FR"/>
    <s v="'59"/>
    <s v="'59134     "/>
    <s v="WICRES"/>
  </r>
  <r>
    <x v="1"/>
    <x v="460"/>
    <n v="202606"/>
    <n v="51"/>
    <n v="1085442"/>
    <s v="'03814314  "/>
    <s v="'03814314  "/>
    <s v="COL"/>
    <s v="'5943814314756624"/>
    <n v="20260625"/>
    <s v="E20260625220563"/>
    <s v="J18"/>
    <n v="6.9"/>
    <s v="          "/>
    <n v="0"/>
    <s v="LARUCHE                         "/>
    <s v="VOIE COMMUNALE 4                "/>
    <s v="                                "/>
    <s v="FR"/>
    <s v="'21"/>
    <s v="'21320     "/>
    <s v="CREANCEY                        "/>
    <s v="MARINHO HADRIEN                 "/>
    <s v="218 B RUE THEODORE BRASME       "/>
    <s v="                                "/>
    <s v="FR"/>
    <s v="'59"/>
    <s v="'59134     "/>
    <s v="WICRES"/>
  </r>
  <r>
    <x v="1"/>
    <x v="460"/>
    <n v="202606"/>
    <n v="51"/>
    <n v="1085442"/>
    <s v="'03814314  "/>
    <s v="'03814314  "/>
    <s v="CPC"/>
    <s v="'5943814314756624"/>
    <n v="20260625"/>
    <s v="E20260625220563"/>
    <s v="   "/>
    <n v="6.9"/>
    <s v="RS        "/>
    <n v="0"/>
    <s v="LARUCHE                         "/>
    <s v="VOIE COMMUNALE 4                "/>
    <s v="                                "/>
    <s v="FR"/>
    <s v="'21"/>
    <s v="'21320     "/>
    <s v="CREANCEY                        "/>
    <s v="MARINHO HADRIEN                 "/>
    <s v="218 B RUE THEODORE BRASME       "/>
    <s v="                                "/>
    <s v="FR"/>
    <s v="'59"/>
    <s v="'59134     "/>
    <s v="WICRES"/>
  </r>
  <r>
    <x v="1"/>
    <x v="461"/>
    <n v="202606"/>
    <n v="51"/>
    <n v="1085442"/>
    <s v="'03814314  "/>
    <s v="'03814314  "/>
    <s v="ENV"/>
    <s v="'                "/>
    <n v="20260625"/>
    <s v="E20260625220564"/>
    <s v="J18"/>
    <n v="3.5"/>
    <s v="          "/>
    <n v="4.93"/>
    <s v="LARUCHE                         "/>
    <s v="VOIE COMMUNALE 4                "/>
    <s v="                                "/>
    <s v="FR"/>
    <s v="'21"/>
    <s v="'21320     "/>
    <s v="CREANCEY                        "/>
    <s v="PAILLOCHER FLORE                "/>
    <s v="10 RUE GAY-LUSSAC               "/>
    <s v="                                "/>
    <s v="FR"/>
    <s v="'75"/>
    <s v="'75005     "/>
    <s v="PARIS"/>
  </r>
  <r>
    <x v="1"/>
    <x v="461"/>
    <n v="202606"/>
    <n v="51"/>
    <n v="1085442"/>
    <s v="'03814314  "/>
    <s v="'03814314  "/>
    <s v="COL"/>
    <s v="'7543814314756610"/>
    <n v="20260625"/>
    <s v="E20260625220564"/>
    <s v="J18"/>
    <n v="3.5"/>
    <s v="          "/>
    <n v="0"/>
    <s v="LARUCHE                         "/>
    <s v="VOIE COMMUNALE 4                "/>
    <s v="                                "/>
    <s v="FR"/>
    <s v="'21"/>
    <s v="'21320     "/>
    <s v="CREANCEY                        "/>
    <s v="PAILLOCHER FLORE                "/>
    <s v="10 RUE GAY-LUSSAC               "/>
    <s v="                                "/>
    <s v="FR"/>
    <s v="'75"/>
    <s v="'75005     "/>
    <s v="PARIS"/>
  </r>
  <r>
    <x v="1"/>
    <x v="461"/>
    <n v="202606"/>
    <n v="51"/>
    <n v="1085442"/>
    <s v="'03814314  "/>
    <s v="'03814314  "/>
    <s v="CPC"/>
    <s v="'7543814314756610"/>
    <n v="20260625"/>
    <s v="E20260625220564"/>
    <s v="   "/>
    <n v="3.5"/>
    <s v="RS        "/>
    <n v="0"/>
    <s v="LARUCHE                         "/>
    <s v="VOIE COMMUNALE 4                "/>
    <s v="                                "/>
    <s v="FR"/>
    <s v="'21"/>
    <s v="'21320     "/>
    <s v="CREANCEY                        "/>
    <s v="PAILLOCHER FLORE                "/>
    <s v="10 RUE GAY-LUSSAC               "/>
    <s v="                                "/>
    <s v="FR"/>
    <s v="'75"/>
    <s v="'75005     "/>
    <s v="PARIS"/>
  </r>
  <r>
    <x v="1"/>
    <x v="462"/>
    <n v="202606"/>
    <n v="51"/>
    <n v="1085442"/>
    <s v="'03814314  "/>
    <s v="'03814314  "/>
    <s v="ENV"/>
    <s v="'                "/>
    <n v="20260625"/>
    <s v="E20260625220565"/>
    <s v="J18"/>
    <n v="3.6"/>
    <s v="          "/>
    <n v="4.93"/>
    <s v="LARUCHE                         "/>
    <s v="VOIE COMMUNALE 4                "/>
    <s v="                                "/>
    <s v="FR"/>
    <s v="'21"/>
    <s v="'21320     "/>
    <s v="CREANCEY                        "/>
    <s v="RADENNE ANNE-SOPHIE             "/>
    <s v="15 RUE SOUFFLOT                 "/>
    <s v="                                "/>
    <s v="FR"/>
    <s v="'75"/>
    <s v="'75005     "/>
    <s v="PARIS"/>
  </r>
  <r>
    <x v="1"/>
    <x v="462"/>
    <n v="202606"/>
    <n v="51"/>
    <n v="1085442"/>
    <s v="'03814314  "/>
    <s v="'03814314  "/>
    <s v="COL"/>
    <s v="'7543814314756800"/>
    <n v="20260625"/>
    <s v="E20260625220565"/>
    <s v="J18"/>
    <n v="3.6"/>
    <s v="          "/>
    <n v="0"/>
    <s v="LARUCHE                         "/>
    <s v="VOIE COMMUNALE 4                "/>
    <s v="                                "/>
    <s v="FR"/>
    <s v="'21"/>
    <s v="'21320     "/>
    <s v="CREANCEY                        "/>
    <s v="RADENNE ANNE-SOPHIE             "/>
    <s v="15 RUE SOUFFLOT                 "/>
    <s v="                                "/>
    <s v="FR"/>
    <s v="'75"/>
    <s v="'75005     "/>
    <s v="PARIS"/>
  </r>
  <r>
    <x v="1"/>
    <x v="462"/>
    <n v="202606"/>
    <n v="51"/>
    <n v="1085442"/>
    <s v="'03814314  "/>
    <s v="'03814314  "/>
    <s v="CPC"/>
    <s v="'7543814314756800"/>
    <n v="20260625"/>
    <s v="E20260625220565"/>
    <s v="   "/>
    <n v="3.6"/>
    <s v="RS        "/>
    <n v="0"/>
    <s v="LARUCHE                         "/>
    <s v="VOIE COMMUNALE 4                "/>
    <s v="                                "/>
    <s v="FR"/>
    <s v="'21"/>
    <s v="'21320     "/>
    <s v="CREANCEY                        "/>
    <s v="RADENNE ANNE-SOPHIE             "/>
    <s v="15 RUE SOUFFLOT                 "/>
    <s v="                                "/>
    <s v="FR"/>
    <s v="'75"/>
    <s v="'75005     "/>
    <s v="PARIS"/>
  </r>
  <r>
    <x v="1"/>
    <x v="463"/>
    <n v="202606"/>
    <n v="51"/>
    <n v="1085442"/>
    <s v="'03814314  "/>
    <s v="'03814314  "/>
    <s v="ENV"/>
    <s v="'                "/>
    <n v="20260625"/>
    <s v="E20260625230435"/>
    <s v="J18"/>
    <n v="4.01"/>
    <s v="          "/>
    <n v="5.19"/>
    <s v="LARUCHE                         "/>
    <s v="VOIE COMMUNALE 4                "/>
    <s v="                                "/>
    <s v="FR"/>
    <s v="'21"/>
    <s v="'21320     "/>
    <s v="CREANCEY                        "/>
    <s v="BORDOT DOMINIQUE                "/>
    <s v="30 GRAND RUE                    "/>
    <s v="                                "/>
    <s v="FR"/>
    <s v="'67"/>
    <s v="'67000     "/>
    <s v="STRASBOURG"/>
  </r>
  <r>
    <x v="1"/>
    <x v="463"/>
    <n v="202606"/>
    <n v="51"/>
    <n v="1085442"/>
    <s v="'03814314  "/>
    <s v="'03814314  "/>
    <s v="COL"/>
    <s v="'6743814314756746"/>
    <n v="20260625"/>
    <s v="E20260625230435"/>
    <s v="J18"/>
    <n v="4.01"/>
    <s v="          "/>
    <n v="0"/>
    <s v="LARUCHE                         "/>
    <s v="VOIE COMMUNALE 4                "/>
    <s v="                                "/>
    <s v="FR"/>
    <s v="'21"/>
    <s v="'21320     "/>
    <s v="CREANCEY                        "/>
    <s v="BORDOT DOMINIQUE                "/>
    <s v="30 GRAND RUE                    "/>
    <s v="                                "/>
    <s v="FR"/>
    <s v="'67"/>
    <s v="'67000     "/>
    <s v="STRASBOURG"/>
  </r>
  <r>
    <x v="1"/>
    <x v="463"/>
    <n v="202606"/>
    <n v="51"/>
    <n v="1085442"/>
    <s v="'03814314  "/>
    <s v="'03814314  "/>
    <s v="CPC"/>
    <s v="'6743814314756746"/>
    <n v="20260625"/>
    <s v="E20260625230435"/>
    <s v="   "/>
    <n v="4.01"/>
    <s v="RS        "/>
    <n v="0"/>
    <s v="LARUCHE                         "/>
    <s v="VOIE COMMUNALE 4                "/>
    <s v="                                "/>
    <s v="FR"/>
    <s v="'21"/>
    <s v="'21320     "/>
    <s v="CREANCEY                        "/>
    <s v="BORDOT DOMINIQUE                "/>
    <s v="30 GRAND RUE                    "/>
    <s v="                                "/>
    <s v="FR"/>
    <s v="'67"/>
    <s v="'67000     "/>
    <s v="STRASBOURG"/>
  </r>
  <r>
    <x v="1"/>
    <x v="464"/>
    <n v="202606"/>
    <n v="51"/>
    <n v="1085442"/>
    <s v="'03814314  "/>
    <s v="'03814314  "/>
    <s v="ENV"/>
    <s v="'                "/>
    <n v="20260626"/>
    <s v="E20260626115542"/>
    <s v="J18"/>
    <n v="7.04"/>
    <s v="          "/>
    <n v="5.97"/>
    <s v="LARUCHE                         "/>
    <s v="VOIE COMMUNALE 4                "/>
    <s v="                                "/>
    <s v="FR"/>
    <s v="'21"/>
    <s v="'21320     "/>
    <s v="CREANCEY                        "/>
    <s v="MARIA EMMANUEL                  "/>
    <s v="57 RUE DU MAIL                  "/>
    <s v="                                "/>
    <s v="FR"/>
    <s v="'49"/>
    <s v="'49100     "/>
    <s v="ANGERS"/>
  </r>
  <r>
    <x v="1"/>
    <x v="464"/>
    <n v="202606"/>
    <n v="51"/>
    <n v="1085442"/>
    <s v="'03814314  "/>
    <s v="'03814314  "/>
    <s v="CPE"/>
    <s v="'                "/>
    <n v="20260626"/>
    <s v="E20260626115542"/>
    <s v="   "/>
    <n v="0"/>
    <s v="LS        "/>
    <n v="0"/>
    <s v="LARUCHE                         "/>
    <s v="VOIE COMMUNALE 4                "/>
    <s v="                                "/>
    <s v="FR"/>
    <s v="'21"/>
    <s v="'21320     "/>
    <s v="CREANCEY                        "/>
    <s v="MARIA EMMANUEL                  "/>
    <s v="57 RUE DU MAIL                  "/>
    <s v="                                "/>
    <s v="FR"/>
    <s v="'49"/>
    <s v="'49100     "/>
    <s v="ANGERS"/>
  </r>
  <r>
    <x v="1"/>
    <x v="464"/>
    <n v="202606"/>
    <n v="51"/>
    <n v="1085442"/>
    <s v="'03814314  "/>
    <s v="'03814314  "/>
    <s v="COL"/>
    <s v="'4943814314757105"/>
    <n v="20260626"/>
    <s v="E20260626115542"/>
    <s v="J18"/>
    <n v="3.2"/>
    <s v="          "/>
    <n v="0"/>
    <s v="LARUCHE                         "/>
    <s v="VOIE COMMUNALE 4                "/>
    <s v="                                "/>
    <s v="FR"/>
    <s v="'21"/>
    <s v="'21320     "/>
    <s v="CREANCEY                        "/>
    <s v="MARIA EMMANUEL                  "/>
    <s v="57 RUE DU MAIL                  "/>
    <s v="                                "/>
    <s v="FR"/>
    <s v="'49"/>
    <s v="'49100     "/>
    <s v="ANGERS"/>
  </r>
  <r>
    <x v="1"/>
    <x v="464"/>
    <n v="202606"/>
    <n v="51"/>
    <n v="1085442"/>
    <s v="'03814314  "/>
    <s v="'03814314  "/>
    <s v="CPC"/>
    <s v="'4943814314757105"/>
    <n v="20260626"/>
    <s v="E20260626115542"/>
    <s v="   "/>
    <n v="3.2"/>
    <s v="RS        "/>
    <n v="0"/>
    <s v="LARUCHE                         "/>
    <s v="VOIE COMMUNALE 4                "/>
    <s v="                                "/>
    <s v="FR"/>
    <s v="'21"/>
    <s v="'21320     "/>
    <s v="CREANCEY                        "/>
    <s v="MARIA EMMANUEL                  "/>
    <s v="57 RUE DU MAIL                  "/>
    <s v="                                "/>
    <s v="FR"/>
    <s v="'49"/>
    <s v="'49100     "/>
    <s v="ANGERS"/>
  </r>
  <r>
    <x v="1"/>
    <x v="464"/>
    <n v="202606"/>
    <n v="51"/>
    <n v="1085442"/>
    <s v="'03814314  "/>
    <s v="'03814314  "/>
    <s v="COL"/>
    <s v="'4943814314757192"/>
    <n v="20260626"/>
    <s v="E20260626115542"/>
    <s v="J18"/>
    <n v="3.84"/>
    <s v="          "/>
    <n v="0"/>
    <s v="LARUCHE                         "/>
    <s v="VOIE COMMUNALE 4                "/>
    <s v="                                "/>
    <s v="FR"/>
    <s v="'21"/>
    <s v="'21320     "/>
    <s v="CREANCEY                        "/>
    <s v="MARIA EMMANUEL                  "/>
    <s v="57 RUE DU MAIL                  "/>
    <s v="                                "/>
    <s v="FR"/>
    <s v="'49"/>
    <s v="'49100     "/>
    <s v="ANGERS"/>
  </r>
  <r>
    <x v="1"/>
    <x v="464"/>
    <n v="202606"/>
    <n v="51"/>
    <n v="1085442"/>
    <s v="'03814314  "/>
    <s v="'03814314  "/>
    <s v="CPC"/>
    <s v="'4943814314757192"/>
    <n v="20260626"/>
    <s v="E20260626115542"/>
    <s v="   "/>
    <n v="3.84"/>
    <s v="RS        "/>
    <n v="0"/>
    <s v="LARUCHE                         "/>
    <s v="VOIE COMMUNALE 4                "/>
    <s v="                                "/>
    <s v="FR"/>
    <s v="'21"/>
    <s v="'21320     "/>
    <s v="CREANCEY                        "/>
    <s v="MARIA EMMANUEL                  "/>
    <s v="57 RUE DU MAIL                  "/>
    <s v="                                "/>
    <s v="FR"/>
    <s v="'49"/>
    <s v="'49100     "/>
    <s v="ANGERS"/>
  </r>
  <r>
    <x v="1"/>
    <x v="464"/>
    <n v="202606"/>
    <n v="51"/>
    <n v="1085442"/>
    <s v="'03814314  "/>
    <s v="'03814314  "/>
    <s v="CPC"/>
    <s v="'4943814314757192"/>
    <n v="20260626"/>
    <s v="E20260626115542"/>
    <s v="   "/>
    <n v="3.84"/>
    <s v="TMC       "/>
    <n v="1"/>
    <s v="LARUCHE                         "/>
    <s v="VOIE COMMUNALE 4                "/>
    <s v="                                "/>
    <s v="FR"/>
    <s v="'21"/>
    <s v="'21320     "/>
    <s v="CREANCEY                        "/>
    <s v="MARIA EMMANUEL                  "/>
    <s v="57 RUE DU MAIL                  "/>
    <s v="                                "/>
    <s v="FR"/>
    <s v="'49"/>
    <s v="'49100     "/>
    <s v="ANGERS"/>
  </r>
  <r>
    <x v="1"/>
    <x v="465"/>
    <n v="202606"/>
    <n v="51"/>
    <n v="1085442"/>
    <s v="'03814314  "/>
    <s v="'03814314  "/>
    <s v="ENV"/>
    <s v="'                "/>
    <n v="20260626"/>
    <s v="E20260626115551"/>
    <s v="J18"/>
    <n v="6.7"/>
    <s v="          "/>
    <n v="5.71"/>
    <s v="LARUCHE                         "/>
    <s v="VOIE COMMUNALE 4                "/>
    <s v="                                "/>
    <s v="FR"/>
    <s v="'21"/>
    <s v="'21320     "/>
    <s v="CREANCEY                        "/>
    <s v="RENTERIA LUIS                   "/>
    <s v="10 PLACE JEANNE D'ARC           "/>
    <s v="                                "/>
    <s v="FR"/>
    <s v="'44"/>
    <s v="'44700     "/>
    <s v="ORVAULT"/>
  </r>
  <r>
    <x v="1"/>
    <x v="465"/>
    <n v="202606"/>
    <n v="51"/>
    <n v="1085442"/>
    <s v="'03814314  "/>
    <s v="'03814314  "/>
    <s v="COL"/>
    <s v="'4443814314756956"/>
    <n v="20260626"/>
    <s v="E20260626115551"/>
    <s v="J18"/>
    <n v="6.7"/>
    <s v="          "/>
    <n v="0"/>
    <s v="LARUCHE                         "/>
    <s v="VOIE COMMUNALE 4                "/>
    <s v="                                "/>
    <s v="FR"/>
    <s v="'21"/>
    <s v="'21320     "/>
    <s v="CREANCEY                        "/>
    <s v="RENTERIA LUIS                   "/>
    <s v="10 PLACE JEANNE D'ARC           "/>
    <s v="                                "/>
    <s v="FR"/>
    <s v="'44"/>
    <s v="'44700     "/>
    <s v="ORVAULT"/>
  </r>
  <r>
    <x v="1"/>
    <x v="465"/>
    <n v="202606"/>
    <n v="51"/>
    <n v="1085442"/>
    <s v="'03814314  "/>
    <s v="'03814314  "/>
    <s v="CPC"/>
    <s v="'4443814314756956"/>
    <n v="20260626"/>
    <s v="E20260626115551"/>
    <s v="   "/>
    <n v="6.7"/>
    <s v="RS        "/>
    <n v="0"/>
    <s v="LARUCHE                         "/>
    <s v="VOIE COMMUNALE 4                "/>
    <s v="                                "/>
    <s v="FR"/>
    <s v="'21"/>
    <s v="'21320     "/>
    <s v="CREANCEY                        "/>
    <s v="RENTERIA LUIS                   "/>
    <s v="10 PLACE JEANNE D'ARC           "/>
    <s v="                                "/>
    <s v="FR"/>
    <s v="'44"/>
    <s v="'44700     "/>
    <s v="ORVAULT"/>
  </r>
  <r>
    <x v="1"/>
    <x v="466"/>
    <n v="202606"/>
    <n v="51"/>
    <n v="1085442"/>
    <s v="'03814314  "/>
    <s v="'03814314  "/>
    <s v="ENV"/>
    <s v="'                "/>
    <n v="20260626"/>
    <s v="E20260626115552"/>
    <s v="J18"/>
    <n v="21.62"/>
    <s v="          "/>
    <n v="9.61"/>
    <s v="LARUCHE                         "/>
    <s v="VOIE COMMUNALE 4                "/>
    <s v="                                "/>
    <s v="FR"/>
    <s v="'21"/>
    <s v="'21320     "/>
    <s v="CREANCEY                        "/>
    <s v="SATORIZ LES ANGLES              "/>
    <s v="RUE DE LA TRAMONTANE            "/>
    <s v="ZAC GRAND ANGLE                 "/>
    <s v="FR"/>
    <s v="'30"/>
    <s v="'30133     "/>
    <s v="LES ANGLES"/>
  </r>
  <r>
    <x v="1"/>
    <x v="466"/>
    <n v="202606"/>
    <n v="51"/>
    <n v="1085442"/>
    <s v="'03814314  "/>
    <s v="'03814314  "/>
    <s v="CPE"/>
    <s v="'                "/>
    <n v="20260626"/>
    <s v="E20260626115552"/>
    <s v="   "/>
    <n v="0"/>
    <s v="LS        "/>
    <n v="0"/>
    <s v="LARUCHE                         "/>
    <s v="VOIE COMMUNALE 4                "/>
    <s v="                                "/>
    <s v="FR"/>
    <s v="'21"/>
    <s v="'21320     "/>
    <s v="CREANCEY                        "/>
    <s v="SATORIZ LES ANGLES              "/>
    <s v="RUE DE LA TRAMONTANE            "/>
    <s v="ZAC GRAND ANGLE                 "/>
    <s v="FR"/>
    <s v="'30"/>
    <s v="'30133     "/>
    <s v="LES ANGLES"/>
  </r>
  <r>
    <x v="1"/>
    <x v="466"/>
    <n v="202606"/>
    <n v="51"/>
    <n v="1085442"/>
    <s v="'03814314  "/>
    <s v="'03814314  "/>
    <s v="COL"/>
    <s v="'3043814314757179"/>
    <n v="20260626"/>
    <s v="E20260626115552"/>
    <s v="J18"/>
    <n v="9.6"/>
    <s v="          "/>
    <n v="0"/>
    <s v="LARUCHE                         "/>
    <s v="VOIE COMMUNALE 4                "/>
    <s v="                                "/>
    <s v="FR"/>
    <s v="'21"/>
    <s v="'21320     "/>
    <s v="CREANCEY                        "/>
    <s v="SATORIZ LES ANGLES              "/>
    <s v="RUE DE LA TRAMONTANE            "/>
    <s v="ZAC GRAND ANGLE                 "/>
    <s v="FR"/>
    <s v="'30"/>
    <s v="'30133     "/>
    <s v="LES ANGLES"/>
  </r>
  <r>
    <x v="1"/>
    <x v="466"/>
    <n v="202606"/>
    <n v="51"/>
    <n v="1085442"/>
    <s v="'03814314  "/>
    <s v="'03814314  "/>
    <s v="CPC"/>
    <s v="'3043814314757179"/>
    <n v="20260626"/>
    <s v="E20260626115552"/>
    <s v="   "/>
    <n v="9.6"/>
    <s v="RS        "/>
    <n v="0"/>
    <s v="LARUCHE                         "/>
    <s v="VOIE COMMUNALE 4                "/>
    <s v="                                "/>
    <s v="FR"/>
    <s v="'21"/>
    <s v="'21320     "/>
    <s v="CREANCEY                        "/>
    <s v="SATORIZ LES ANGLES              "/>
    <s v="RUE DE LA TRAMONTANE            "/>
    <s v="ZAC GRAND ANGLE                 "/>
    <s v="FR"/>
    <s v="'30"/>
    <s v="'30133     "/>
    <s v="LES ANGLES"/>
  </r>
  <r>
    <x v="1"/>
    <x v="466"/>
    <n v="202606"/>
    <n v="51"/>
    <n v="1085442"/>
    <s v="'03814314  "/>
    <s v="'03814314  "/>
    <s v="COL"/>
    <s v="'3043814314757185"/>
    <n v="20260626"/>
    <s v="E20260626115552"/>
    <s v="J18"/>
    <n v="12.02"/>
    <s v="          "/>
    <n v="0"/>
    <s v="LARUCHE                         "/>
    <s v="VOIE COMMUNALE 4                "/>
    <s v="                                "/>
    <s v="FR"/>
    <s v="'21"/>
    <s v="'21320     "/>
    <s v="CREANCEY                        "/>
    <s v="SATORIZ LES ANGLES              "/>
    <s v="RUE DE LA TRAMONTANE            "/>
    <s v="ZAC GRAND ANGLE                 "/>
    <s v="FR"/>
    <s v="'30"/>
    <s v="'30133     "/>
    <s v="LES ANGLES"/>
  </r>
  <r>
    <x v="1"/>
    <x v="466"/>
    <n v="202606"/>
    <n v="51"/>
    <n v="1085442"/>
    <s v="'03814314  "/>
    <s v="'03814314  "/>
    <s v="CPC"/>
    <s v="'3043814314757185"/>
    <n v="20260626"/>
    <s v="E20260626115552"/>
    <s v="   "/>
    <n v="12.02"/>
    <s v="RS        "/>
    <n v="0"/>
    <s v="LARUCHE                         "/>
    <s v="VOIE COMMUNALE 4                "/>
    <s v="                                "/>
    <s v="FR"/>
    <s v="'21"/>
    <s v="'21320     "/>
    <s v="CREANCEY                        "/>
    <s v="SATORIZ LES ANGLES              "/>
    <s v="RUE DE LA TRAMONTANE            "/>
    <s v="ZAC GRAND ANGLE                 "/>
    <s v="FR"/>
    <s v="'30"/>
    <s v="'30133     "/>
    <s v="LES ANGLES"/>
  </r>
  <r>
    <x v="1"/>
    <x v="466"/>
    <n v="202606"/>
    <n v="51"/>
    <n v="1085442"/>
    <s v="'03814314  "/>
    <s v="'03814314  "/>
    <s v="CPC"/>
    <s v="'3043814314757185"/>
    <n v="20260626"/>
    <s v="E20260626115552"/>
    <s v="   "/>
    <n v="12.02"/>
    <s v="TMC       "/>
    <n v="1"/>
    <s v="LARUCHE                         "/>
    <s v="VOIE COMMUNALE 4                "/>
    <s v="                                "/>
    <s v="FR"/>
    <s v="'21"/>
    <s v="'21320     "/>
    <s v="CREANCEY                        "/>
    <s v="SATORIZ LES ANGLES              "/>
    <s v="RUE DE LA TRAMONTANE            "/>
    <s v="ZAC GRAND ANGLE                 "/>
    <s v="FR"/>
    <s v="'30"/>
    <s v="'30133     "/>
    <s v="LES ANGLES"/>
  </r>
  <r>
    <x v="1"/>
    <x v="467"/>
    <n v="202606"/>
    <n v="51"/>
    <n v="1085442"/>
    <s v="'03814314  "/>
    <s v="'03814314  "/>
    <s v="ENV"/>
    <s v="'                "/>
    <n v="20260626"/>
    <s v="E20260626115553"/>
    <s v="J18"/>
    <n v="12.02"/>
    <s v="          "/>
    <n v="7.27"/>
    <s v="LARUCHE                         "/>
    <s v="VOIE COMMUNALE 4                "/>
    <s v="                                "/>
    <s v="FR"/>
    <s v="'21"/>
    <s v="'21320     "/>
    <s v="CREANCEY                        "/>
    <s v="VERCHOT PATRICK                 "/>
    <s v="4, QUAI DES BATELIERS           "/>
    <s v="                                "/>
    <s v="FR"/>
    <s v="'67"/>
    <s v="'67000     "/>
    <s v="STRASBOURG"/>
  </r>
  <r>
    <x v="1"/>
    <x v="467"/>
    <n v="202606"/>
    <n v="51"/>
    <n v="1085442"/>
    <s v="'03814314  "/>
    <s v="'03814314  "/>
    <s v="CPE"/>
    <s v="'                "/>
    <n v="20260626"/>
    <s v="E20260626115553"/>
    <s v="   "/>
    <n v="0"/>
    <s v="LS        "/>
    <n v="0"/>
    <s v="LARUCHE                         "/>
    <s v="VOIE COMMUNALE 4                "/>
    <s v="                                "/>
    <s v="FR"/>
    <s v="'21"/>
    <s v="'21320     "/>
    <s v="CREANCEY                        "/>
    <s v="VERCHOT PATRICK                 "/>
    <s v="4, QUAI DES BATELIERS           "/>
    <s v="                                "/>
    <s v="FR"/>
    <s v="'67"/>
    <s v="'67000     "/>
    <s v="STRASBOURG"/>
  </r>
  <r>
    <x v="1"/>
    <x v="467"/>
    <n v="202606"/>
    <n v="51"/>
    <n v="1085442"/>
    <s v="'03814314  "/>
    <s v="'03814314  "/>
    <s v="COL"/>
    <s v="'6743814314756723"/>
    <n v="20260626"/>
    <s v="E20260626115553"/>
    <s v="J18"/>
    <n v="12.02"/>
    <s v="          "/>
    <n v="0"/>
    <s v="LARUCHE                         "/>
    <s v="VOIE COMMUNALE 4                "/>
    <s v="                                "/>
    <s v="FR"/>
    <s v="'21"/>
    <s v="'21320     "/>
    <s v="CREANCEY                        "/>
    <s v="VERCHOT PATRICK                 "/>
    <s v="4, QUAI DES BATELIERS           "/>
    <s v="                                "/>
    <s v="FR"/>
    <s v="'67"/>
    <s v="'67000     "/>
    <s v="STRASBOURG"/>
  </r>
  <r>
    <x v="1"/>
    <x v="467"/>
    <n v="202606"/>
    <n v="51"/>
    <n v="1085442"/>
    <s v="'03814314  "/>
    <s v="'03814314  "/>
    <s v="CPC"/>
    <s v="'6743814314756723"/>
    <n v="20260626"/>
    <s v="E20260626115553"/>
    <s v="   "/>
    <n v="12.02"/>
    <s v="RS        "/>
    <n v="0"/>
    <s v="LARUCHE                         "/>
    <s v="VOIE COMMUNALE 4                "/>
    <s v="                                "/>
    <s v="FR"/>
    <s v="'21"/>
    <s v="'21320     "/>
    <s v="CREANCEY                        "/>
    <s v="VERCHOT PATRICK                 "/>
    <s v="4, QUAI DES BATELIERS           "/>
    <s v="                                "/>
    <s v="FR"/>
    <s v="'67"/>
    <s v="'67000     "/>
    <s v="STRASBOURG"/>
  </r>
  <r>
    <x v="1"/>
    <x v="468"/>
    <n v="202606"/>
    <n v="51"/>
    <n v="1085442"/>
    <s v="'03814314  "/>
    <s v="'03814314  "/>
    <s v="ENV"/>
    <s v="'                "/>
    <n v="20260626"/>
    <s v="E20260626269419"/>
    <s v="J18"/>
    <n v="2.9"/>
    <s v="          "/>
    <n v="4.67"/>
    <s v="LARUCHE                         "/>
    <s v="VOIE COMMUNALE 4                "/>
    <s v="                                "/>
    <s v="FR"/>
    <s v="'21"/>
    <s v="'21320     "/>
    <s v="CREANCEY                        "/>
    <s v="AMEY VERONIQUE                  "/>
    <s v="630 AV. DE TOURNAMY             "/>
    <s v="                                "/>
    <s v="FR"/>
    <s v="'06"/>
    <s v="'06250     "/>
    <s v="MOUGINS"/>
  </r>
  <r>
    <x v="1"/>
    <x v="468"/>
    <n v="202606"/>
    <n v="51"/>
    <n v="1085442"/>
    <s v="'03814314  "/>
    <s v="'03814314  "/>
    <s v="COL"/>
    <s v="'0643814314757078"/>
    <n v="20260626"/>
    <s v="E20260626269419"/>
    <s v="J18"/>
    <n v="2.9"/>
    <s v="          "/>
    <n v="0"/>
    <s v="LARUCHE                         "/>
    <s v="VOIE COMMUNALE 4                "/>
    <s v="                                "/>
    <s v="FR"/>
    <s v="'21"/>
    <s v="'21320     "/>
    <s v="CREANCEY                        "/>
    <s v="AMEY VERONIQUE                  "/>
    <s v="630 AV. DE TOURNAMY             "/>
    <s v="                                "/>
    <s v="FR"/>
    <s v="'06"/>
    <s v="'06250     "/>
    <s v="MOUGINS"/>
  </r>
  <r>
    <x v="1"/>
    <x v="468"/>
    <n v="202606"/>
    <n v="51"/>
    <n v="1085442"/>
    <s v="'03814314  "/>
    <s v="'03814314  "/>
    <s v="CPC"/>
    <s v="'0643814314757078"/>
    <n v="20260626"/>
    <s v="E20260626269419"/>
    <s v="   "/>
    <n v="2.9"/>
    <s v="RS        "/>
    <n v="0"/>
    <s v="LARUCHE                         "/>
    <s v="VOIE COMMUNALE 4                "/>
    <s v="                                "/>
    <s v="FR"/>
    <s v="'21"/>
    <s v="'21320     "/>
    <s v="CREANCEY                        "/>
    <s v="AMEY VERONIQUE                  "/>
    <s v="630 AV. DE TOURNAMY             "/>
    <s v="                                "/>
    <s v="FR"/>
    <s v="'06"/>
    <s v="'06250     "/>
    <s v="MOUGINS"/>
  </r>
  <r>
    <x v="1"/>
    <x v="469"/>
    <n v="202606"/>
    <n v="51"/>
    <n v="1085442"/>
    <s v="'03814314  "/>
    <s v="'03814314  "/>
    <s v="ENV"/>
    <s v="'                "/>
    <n v="20260626"/>
    <s v="E20260626269420"/>
    <s v="J18"/>
    <n v="3.5"/>
    <s v="          "/>
    <n v="4.93"/>
    <s v="LARUCHE                         "/>
    <s v="VOIE COMMUNALE 4                "/>
    <s v="                                "/>
    <s v="FR"/>
    <s v="'21"/>
    <s v="'21320     "/>
    <s v="CREANCEY                        "/>
    <s v="BOUCHERY CAMILLE                "/>
    <s v="2 RUE PIRON                     "/>
    <s v="                                "/>
    <s v="FR"/>
    <s v="'21"/>
    <s v="'21000     "/>
    <s v="DIJON"/>
  </r>
  <r>
    <x v="1"/>
    <x v="469"/>
    <n v="202606"/>
    <n v="51"/>
    <n v="1085442"/>
    <s v="'03814314  "/>
    <s v="'03814314  "/>
    <s v="COL"/>
    <s v="'2143814314757089"/>
    <n v="20260626"/>
    <s v="E20260626269420"/>
    <s v="J18"/>
    <n v="3.5"/>
    <s v="          "/>
    <n v="0"/>
    <s v="LARUCHE                         "/>
    <s v="VOIE COMMUNALE 4                "/>
    <s v="                                "/>
    <s v="FR"/>
    <s v="'21"/>
    <s v="'21320     "/>
    <s v="CREANCEY                        "/>
    <s v="BOUCHERY CAMILLE                "/>
    <s v="2 RUE PIRON                     "/>
    <s v="                                "/>
    <s v="FR"/>
    <s v="'21"/>
    <s v="'21000     "/>
    <s v="DIJON"/>
  </r>
  <r>
    <x v="1"/>
    <x v="469"/>
    <n v="202606"/>
    <n v="51"/>
    <n v="1085442"/>
    <s v="'03814314  "/>
    <s v="'03814314  "/>
    <s v="CPC"/>
    <s v="'2143814314757089"/>
    <n v="20260626"/>
    <s v="E20260626269420"/>
    <s v="   "/>
    <n v="3.5"/>
    <s v="RS        "/>
    <n v="0"/>
    <s v="LARUCHE                         "/>
    <s v="VOIE COMMUNALE 4                "/>
    <s v="                                "/>
    <s v="FR"/>
    <s v="'21"/>
    <s v="'21320     "/>
    <s v="CREANCEY                        "/>
    <s v="BOUCHERY CAMILLE                "/>
    <s v="2 RUE PIRON                     "/>
    <s v="                                "/>
    <s v="FR"/>
    <s v="'21"/>
    <s v="'21000     "/>
    <s v="DIJON"/>
  </r>
  <r>
    <x v="1"/>
    <x v="470"/>
    <n v="202606"/>
    <n v="51"/>
    <n v="1085442"/>
    <s v="'03814314  "/>
    <s v="'03814314  "/>
    <s v="ENV"/>
    <s v="'                "/>
    <n v="20260626"/>
    <s v="E20260626269421"/>
    <s v="J18"/>
    <n v="2.6"/>
    <s v="          "/>
    <n v="4.67"/>
    <s v="LARUCHE                         "/>
    <s v="VOIE COMMUNALE 4                "/>
    <s v="                                "/>
    <s v="FR"/>
    <s v="'21"/>
    <s v="'21320     "/>
    <s v="CREANCEY                        "/>
    <s v="BROTTIER JULIE                  "/>
    <s v="10 BIS PL. DE LA MAIRIE         "/>
    <s v="                                "/>
    <s v="FR"/>
    <s v="'26"/>
    <s v="'26390     "/>
    <s v="HAUTERIVES"/>
  </r>
  <r>
    <x v="1"/>
    <x v="470"/>
    <n v="202606"/>
    <n v="51"/>
    <n v="1085442"/>
    <s v="'03814314  "/>
    <s v="'03814314  "/>
    <s v="COL"/>
    <s v="'2643814314757125"/>
    <n v="20260626"/>
    <s v="E20260626269421"/>
    <s v="J18"/>
    <n v="2.6"/>
    <s v="          "/>
    <n v="0"/>
    <s v="LARUCHE                         "/>
    <s v="VOIE COMMUNALE 4                "/>
    <s v="                                "/>
    <s v="FR"/>
    <s v="'21"/>
    <s v="'21320     "/>
    <s v="CREANCEY                        "/>
    <s v="BROTTIER JULIE                  "/>
    <s v="10 BIS PL. DE LA MAIRIE         "/>
    <s v="                                "/>
    <s v="FR"/>
    <s v="'26"/>
    <s v="'26390     "/>
    <s v="HAUTERIVES"/>
  </r>
  <r>
    <x v="1"/>
    <x v="470"/>
    <n v="202606"/>
    <n v="51"/>
    <n v="1085442"/>
    <s v="'03814314  "/>
    <s v="'03814314  "/>
    <s v="CPC"/>
    <s v="'2643814314757125"/>
    <n v="20260626"/>
    <s v="E20260626269421"/>
    <s v="   "/>
    <n v="2.6"/>
    <s v="RS        "/>
    <n v="0"/>
    <s v="LARUCHE                         "/>
    <s v="VOIE COMMUNALE 4                "/>
    <s v="                                "/>
    <s v="FR"/>
    <s v="'21"/>
    <s v="'21320     "/>
    <s v="CREANCEY                        "/>
    <s v="BROTTIER JULIE                  "/>
    <s v="10 BIS PL. DE LA MAIRIE         "/>
    <s v="                                "/>
    <s v="FR"/>
    <s v="'26"/>
    <s v="'26390     "/>
    <s v="HAUTERIVES"/>
  </r>
  <r>
    <x v="1"/>
    <x v="471"/>
    <n v="202606"/>
    <n v="51"/>
    <n v="1085442"/>
    <s v="'03814314  "/>
    <s v="'03814314  "/>
    <s v="ENV"/>
    <s v="'                "/>
    <n v="20260626"/>
    <s v="E20260626269422"/>
    <s v="J18"/>
    <n v="3.01"/>
    <s v="          "/>
    <n v="4.93"/>
    <s v="LARUCHE                         "/>
    <s v="VOIE COMMUNALE 4                "/>
    <s v="                                "/>
    <s v="FR"/>
    <s v="'21"/>
    <s v="'21320     "/>
    <s v="CREANCEY                        "/>
    <s v="BUSSIERE AURELIA                "/>
    <s v="3 RUE GOUAS                     "/>
    <s v="                                "/>
    <s v="FR"/>
    <s v="'77"/>
    <s v="'77860     "/>
    <s v="COUILLY-PONT-AUX-DAMES"/>
  </r>
  <r>
    <x v="1"/>
    <x v="471"/>
    <n v="202606"/>
    <n v="51"/>
    <n v="1085442"/>
    <s v="'03814314  "/>
    <s v="'03814314  "/>
    <s v="COL"/>
    <s v="'7743814314757136"/>
    <n v="20260626"/>
    <s v="E20260626269422"/>
    <s v="J18"/>
    <n v="3.01"/>
    <s v="          "/>
    <n v="0"/>
    <s v="LARUCHE                         "/>
    <s v="VOIE COMMUNALE 4                "/>
    <s v="                                "/>
    <s v="FR"/>
    <s v="'21"/>
    <s v="'21320     "/>
    <s v="CREANCEY                        "/>
    <s v="BUSSIERE AURELIA                "/>
    <s v="3 RUE GOUAS                     "/>
    <s v="                                "/>
    <s v="FR"/>
    <s v="'77"/>
    <s v="'77860     "/>
    <s v="COUILLY-PONT-AUX-DAMES"/>
  </r>
  <r>
    <x v="1"/>
    <x v="471"/>
    <n v="202606"/>
    <n v="51"/>
    <n v="1085442"/>
    <s v="'03814314  "/>
    <s v="'03814314  "/>
    <s v="CPC"/>
    <s v="'7743814314757136"/>
    <n v="20260626"/>
    <s v="E20260626269422"/>
    <s v="   "/>
    <n v="3.01"/>
    <s v="RS        "/>
    <n v="0"/>
    <s v="LARUCHE                         "/>
    <s v="VOIE COMMUNALE 4                "/>
    <s v="                                "/>
    <s v="FR"/>
    <s v="'21"/>
    <s v="'21320     "/>
    <s v="CREANCEY                        "/>
    <s v="BUSSIERE AURELIA                "/>
    <s v="3 RUE GOUAS                     "/>
    <s v="                                "/>
    <s v="FR"/>
    <s v="'77"/>
    <s v="'77860     "/>
    <s v="COUILLY-PONT-AUX-DAMES"/>
  </r>
  <r>
    <x v="1"/>
    <x v="472"/>
    <n v="202606"/>
    <n v="51"/>
    <n v="1085442"/>
    <s v="'03814314  "/>
    <s v="'03814314  "/>
    <s v="ENV"/>
    <s v="'                "/>
    <n v="20260626"/>
    <s v="E20260626269423"/>
    <s v="J18"/>
    <n v="3.2"/>
    <s v="          "/>
    <n v="4.93"/>
    <s v="LARUCHE                         "/>
    <s v="VOIE COMMUNALE 4                "/>
    <s v="                                "/>
    <s v="FR"/>
    <s v="'21"/>
    <s v="'21320     "/>
    <s v="CREANCEY                        "/>
    <s v="EL SHALAKANI SARAH              "/>
    <s v="107 RUE SAINT-LAZARE            "/>
    <s v="                                "/>
    <s v="FR"/>
    <s v="'75"/>
    <s v="'75009     "/>
    <s v="PARIS"/>
  </r>
  <r>
    <x v="1"/>
    <x v="472"/>
    <n v="202606"/>
    <n v="51"/>
    <n v="1085442"/>
    <s v="'03814314  "/>
    <s v="'03814314  "/>
    <s v="COL"/>
    <s v="'7543814314757004"/>
    <n v="20260626"/>
    <s v="E20260626269423"/>
    <s v="J18"/>
    <n v="3.2"/>
    <s v="          "/>
    <n v="0"/>
    <s v="LARUCHE                         "/>
    <s v="VOIE COMMUNALE 4                "/>
    <s v="                                "/>
    <s v="FR"/>
    <s v="'21"/>
    <s v="'21320     "/>
    <s v="CREANCEY                        "/>
    <s v="EL SHALAKANI SARAH              "/>
    <s v="107 RUE SAINT-LAZARE            "/>
    <s v="                                "/>
    <s v="FR"/>
    <s v="'75"/>
    <s v="'75009     "/>
    <s v="PARIS"/>
  </r>
  <r>
    <x v="1"/>
    <x v="472"/>
    <n v="202606"/>
    <n v="51"/>
    <n v="1085442"/>
    <s v="'03814314  "/>
    <s v="'03814314  "/>
    <s v="CPC"/>
    <s v="'7543814314757004"/>
    <n v="20260626"/>
    <s v="E20260626269423"/>
    <s v="   "/>
    <n v="3.2"/>
    <s v="RS        "/>
    <n v="0"/>
    <s v="LARUCHE                         "/>
    <s v="VOIE COMMUNALE 4                "/>
    <s v="                                "/>
    <s v="FR"/>
    <s v="'21"/>
    <s v="'21320     "/>
    <s v="CREANCEY                        "/>
    <s v="EL SHALAKANI SARAH              "/>
    <s v="107 RUE SAINT-LAZARE            "/>
    <s v="                                "/>
    <s v="FR"/>
    <s v="'75"/>
    <s v="'75009     "/>
    <s v="PARIS"/>
  </r>
  <r>
    <x v="1"/>
    <x v="473"/>
    <n v="202606"/>
    <n v="51"/>
    <n v="1085442"/>
    <s v="'03814314  "/>
    <s v="'03814314  "/>
    <s v="ENV"/>
    <s v="'                "/>
    <n v="20260626"/>
    <s v="E20260626269424"/>
    <s v="J18"/>
    <n v="25.05"/>
    <s v="          "/>
    <n v="10.65"/>
    <s v="LARUCHE                         "/>
    <s v="VOIE COMMUNALE 4                "/>
    <s v="                                "/>
    <s v="FR"/>
    <s v="'21"/>
    <s v="'21320     "/>
    <s v="CREANCEY                        "/>
    <s v="FORT BENJAMIN                   "/>
    <s v="800 B CHEMIN DES ARDELETS       "/>
    <s v="                                "/>
    <s v="FR"/>
    <s v="'11"/>
    <s v="'11400     "/>
    <s v="SAINT PAPOUL"/>
  </r>
  <r>
    <x v="1"/>
    <x v="473"/>
    <n v="202606"/>
    <n v="51"/>
    <n v="1085442"/>
    <s v="'03814314  "/>
    <s v="'03814314  "/>
    <s v="COL"/>
    <s v="'1143814314757152"/>
    <n v="20260626"/>
    <s v="E20260626269424"/>
    <s v="J18"/>
    <n v="5.85"/>
    <s v="          "/>
    <n v="0"/>
    <s v="LARUCHE                         "/>
    <s v="VOIE COMMUNALE 4                "/>
    <s v="                                "/>
    <s v="FR"/>
    <s v="'21"/>
    <s v="'21320     "/>
    <s v="CREANCEY                        "/>
    <s v="FORT BENJAMIN                   "/>
    <s v="800 B CHEMIN DES ARDELETS       "/>
    <s v="                                "/>
    <s v="FR"/>
    <s v="'11"/>
    <s v="'11400     "/>
    <s v="SAINT PAPOUL"/>
  </r>
  <r>
    <x v="1"/>
    <x v="473"/>
    <n v="202606"/>
    <n v="51"/>
    <n v="1085442"/>
    <s v="'03814314  "/>
    <s v="'03814314  "/>
    <s v="CPC"/>
    <s v="'1143814314757152"/>
    <n v="20260626"/>
    <s v="E20260626269424"/>
    <s v="   "/>
    <n v="5.85"/>
    <s v="RS        "/>
    <n v="0"/>
    <s v="LARUCHE                         "/>
    <s v="VOIE COMMUNALE 4                "/>
    <s v="                                "/>
    <s v="FR"/>
    <s v="'21"/>
    <s v="'21320     "/>
    <s v="CREANCEY                        "/>
    <s v="FORT BENJAMIN                   "/>
    <s v="800 B CHEMIN DES ARDELETS       "/>
    <s v="                                "/>
    <s v="FR"/>
    <s v="'11"/>
    <s v="'11400     "/>
    <s v="SAINT PAPOUL"/>
  </r>
  <r>
    <x v="1"/>
    <x v="473"/>
    <n v="202606"/>
    <n v="51"/>
    <n v="1085442"/>
    <s v="'03814314  "/>
    <s v="'03814314  "/>
    <s v="COL"/>
    <s v="'1143814314757169"/>
    <n v="20260626"/>
    <s v="E20260626269424"/>
    <s v="J18"/>
    <n v="19.2"/>
    <s v="          "/>
    <n v="0"/>
    <s v="LARUCHE                         "/>
    <s v="VOIE COMMUNALE 4                "/>
    <s v="                                "/>
    <s v="FR"/>
    <s v="'21"/>
    <s v="'21320     "/>
    <s v="CREANCEY                        "/>
    <s v="FORT BENJAMIN                   "/>
    <s v="800 B CHEMIN DES ARDELETS       "/>
    <s v="                                "/>
    <s v="FR"/>
    <s v="'11"/>
    <s v="'11400     "/>
    <s v="SAINT PAPOUL"/>
  </r>
  <r>
    <x v="1"/>
    <x v="473"/>
    <n v="202606"/>
    <n v="51"/>
    <n v="1085442"/>
    <s v="'03814314  "/>
    <s v="'03814314  "/>
    <s v="CPC"/>
    <s v="'1143814314757169"/>
    <n v="20260626"/>
    <s v="E20260626269424"/>
    <s v="   "/>
    <n v="19.2"/>
    <s v="RS        "/>
    <n v="0"/>
    <s v="LARUCHE                         "/>
    <s v="VOIE COMMUNALE 4                "/>
    <s v="                                "/>
    <s v="FR"/>
    <s v="'21"/>
    <s v="'21320     "/>
    <s v="CREANCEY                        "/>
    <s v="FORT BENJAMIN                   "/>
    <s v="800 B CHEMIN DES ARDELETS       "/>
    <s v="                                "/>
    <s v="FR"/>
    <s v="'11"/>
    <s v="'11400     "/>
    <s v="SAINT PAPOUL"/>
  </r>
  <r>
    <x v="1"/>
    <x v="473"/>
    <n v="202606"/>
    <n v="51"/>
    <n v="1085442"/>
    <s v="'03814314  "/>
    <s v="'03814314  "/>
    <s v="CPC"/>
    <s v="'1143814314757169"/>
    <n v="20260626"/>
    <s v="E20260626269424"/>
    <s v="   "/>
    <n v="19.2"/>
    <s v="TMC       "/>
    <n v="1"/>
    <s v="LARUCHE                         "/>
    <s v="VOIE COMMUNALE 4                "/>
    <s v="                                "/>
    <s v="FR"/>
    <s v="'21"/>
    <s v="'21320     "/>
    <s v="CREANCEY                        "/>
    <s v="FORT BENJAMIN                   "/>
    <s v="800 B CHEMIN DES ARDELETS       "/>
    <s v="                                "/>
    <s v="FR"/>
    <s v="'11"/>
    <s v="'11400     "/>
    <s v="SAINT PAPOUL"/>
  </r>
  <r>
    <x v="1"/>
    <x v="474"/>
    <n v="202606"/>
    <n v="51"/>
    <n v="1085442"/>
    <s v="'03814314  "/>
    <s v="'03814314  "/>
    <s v="ENV"/>
    <s v="'                "/>
    <n v="20260626"/>
    <s v="E20260626269425"/>
    <s v="J18"/>
    <n v="3.8"/>
    <s v="          "/>
    <n v="4.93"/>
    <s v="LARUCHE                         "/>
    <s v="VOIE COMMUNALE 4                "/>
    <s v="                                "/>
    <s v="FR"/>
    <s v="'21"/>
    <s v="'21320     "/>
    <s v="CREANCEY                        "/>
    <s v="LEGROS SOLENE                   "/>
    <s v="36 RUE DE SAINT-CLOUD           "/>
    <s v="                                "/>
    <s v="FR"/>
    <s v="'92"/>
    <s v="'92410     "/>
    <s v="VILLE-D'AVRAY"/>
  </r>
  <r>
    <x v="1"/>
    <x v="474"/>
    <n v="202606"/>
    <n v="51"/>
    <n v="1085442"/>
    <s v="'03814314  "/>
    <s v="'03814314  "/>
    <s v="COL"/>
    <s v="'9243814314757095"/>
    <n v="20260626"/>
    <s v="E20260626269425"/>
    <s v="J18"/>
    <n v="3.8"/>
    <s v="          "/>
    <n v="0"/>
    <s v="LARUCHE                         "/>
    <s v="VOIE COMMUNALE 4                "/>
    <s v="                                "/>
    <s v="FR"/>
    <s v="'21"/>
    <s v="'21320     "/>
    <s v="CREANCEY                        "/>
    <s v="LEGROS SOLENE                   "/>
    <s v="36 RUE DE SAINT-CLOUD           "/>
    <s v="                                "/>
    <s v="FR"/>
    <s v="'92"/>
    <s v="'92410     "/>
    <s v="VILLE-D'AVRAY"/>
  </r>
  <r>
    <x v="1"/>
    <x v="474"/>
    <n v="202606"/>
    <n v="51"/>
    <n v="1085442"/>
    <s v="'03814314  "/>
    <s v="'03814314  "/>
    <s v="CPC"/>
    <s v="'9243814314757095"/>
    <n v="20260626"/>
    <s v="E20260626269425"/>
    <s v="   "/>
    <n v="3.8"/>
    <s v="RS        "/>
    <n v="0"/>
    <s v="LARUCHE                         "/>
    <s v="VOIE COMMUNALE 4                "/>
    <s v="                                "/>
    <s v="FR"/>
    <s v="'21"/>
    <s v="'21320     "/>
    <s v="CREANCEY                        "/>
    <s v="LEGROS SOLENE                   "/>
    <s v="36 RUE DE SAINT-CLOUD           "/>
    <s v="                                "/>
    <s v="FR"/>
    <s v="'92"/>
    <s v="'92410     "/>
    <s v="VILLE-D'AVRAY"/>
  </r>
  <r>
    <x v="1"/>
    <x v="475"/>
    <n v="202606"/>
    <n v="51"/>
    <n v="1085442"/>
    <s v="'03814314  "/>
    <s v="'03814314  "/>
    <s v="ENV"/>
    <s v="'                "/>
    <n v="20260626"/>
    <s v="E20260626269426"/>
    <s v="J18"/>
    <n v="3.2"/>
    <s v="          "/>
    <n v="4.93"/>
    <s v="LARUCHE                         "/>
    <s v="VOIE COMMUNALE 4                "/>
    <s v="                                "/>
    <s v="FR"/>
    <s v="'21"/>
    <s v="'21320     "/>
    <s v="CREANCEY                        "/>
    <s v="LENOIR CHLOE                    "/>
    <s v="44 RUE DES CUISINIERS           "/>
    <s v="                                "/>
    <s v="FR"/>
    <s v="'14"/>
    <s v="'14400     "/>
    <s v="BAYEUX"/>
  </r>
  <r>
    <x v="1"/>
    <x v="475"/>
    <n v="202606"/>
    <n v="51"/>
    <n v="1085442"/>
    <s v="'03814314  "/>
    <s v="'03814314  "/>
    <s v="CPE"/>
    <s v="'                "/>
    <n v="20260626"/>
    <s v="E20260626269426"/>
    <s v="   "/>
    <n v="0"/>
    <s v="LS        "/>
    <n v="0"/>
    <s v="LARUCHE                         "/>
    <s v="VOIE COMMUNALE 4                "/>
    <s v="                                "/>
    <s v="FR"/>
    <s v="'21"/>
    <s v="'21320     "/>
    <s v="CREANCEY                        "/>
    <s v="LENOIR CHLOE                    "/>
    <s v="44 RUE DES CUISINIERS           "/>
    <s v="                                "/>
    <s v="FR"/>
    <s v="'14"/>
    <s v="'14400     "/>
    <s v="BAYEUX"/>
  </r>
  <r>
    <x v="1"/>
    <x v="475"/>
    <n v="202606"/>
    <n v="51"/>
    <n v="1085442"/>
    <s v="'03814314  "/>
    <s v="'03814314  "/>
    <s v="COL"/>
    <s v="'1443814314757119"/>
    <n v="20260626"/>
    <s v="E20260626269426"/>
    <s v="J18"/>
    <n v="3.2"/>
    <s v="          "/>
    <n v="0"/>
    <s v="LARUCHE                         "/>
    <s v="VOIE COMMUNALE 4                "/>
    <s v="                                "/>
    <s v="FR"/>
    <s v="'21"/>
    <s v="'21320     "/>
    <s v="CREANCEY                        "/>
    <s v="LENOIR CHLOE                    "/>
    <s v="44 RUE DES CUISINIERS           "/>
    <s v="                                "/>
    <s v="FR"/>
    <s v="'14"/>
    <s v="'14400     "/>
    <s v="BAYEUX"/>
  </r>
  <r>
    <x v="1"/>
    <x v="475"/>
    <n v="202606"/>
    <n v="51"/>
    <n v="1085442"/>
    <s v="'03814314  "/>
    <s v="'03814314  "/>
    <s v="CPC"/>
    <s v="'1443814314757119"/>
    <n v="20260626"/>
    <s v="E20260626269426"/>
    <s v="   "/>
    <n v="3.2"/>
    <s v="RS        "/>
    <n v="0"/>
    <s v="LARUCHE                         "/>
    <s v="VOIE COMMUNALE 4                "/>
    <s v="                                "/>
    <s v="FR"/>
    <s v="'21"/>
    <s v="'21320     "/>
    <s v="CREANCEY                        "/>
    <s v="LENOIR CHLOE                    "/>
    <s v="44 RUE DES CUISINIERS           "/>
    <s v="                                "/>
    <s v="FR"/>
    <s v="'14"/>
    <s v="'14400     "/>
    <s v="BAYEUX"/>
  </r>
  <r>
    <x v="1"/>
    <x v="476"/>
    <n v="202606"/>
    <n v="51"/>
    <n v="1085442"/>
    <s v="'03814314  "/>
    <s v="'03814314  "/>
    <s v="ENV"/>
    <s v="'                "/>
    <n v="20260626"/>
    <s v="E20260626269427"/>
    <s v="J18"/>
    <n v="8.5"/>
    <s v="          "/>
    <n v="6.23"/>
    <s v="LARUCHE                         "/>
    <s v="VOIE COMMUNALE 4                "/>
    <s v="                                "/>
    <s v="FR"/>
    <s v="'21"/>
    <s v="'21320     "/>
    <s v="CREANCEY                        "/>
    <s v="MARIE SARAH T.                  "/>
    <s v="6 RUE BEAUVAU                   "/>
    <s v="                                "/>
    <s v="FR"/>
    <s v="'13"/>
    <s v="'13001     "/>
    <s v="MARSEILLE 1ER ARRONDISSEMEN"/>
  </r>
  <r>
    <x v="1"/>
    <x v="476"/>
    <n v="202606"/>
    <n v="51"/>
    <n v="1085442"/>
    <s v="'03814314  "/>
    <s v="'03814314  "/>
    <s v="COL"/>
    <s v="'1343814314756969"/>
    <n v="20260626"/>
    <s v="E20260626269427"/>
    <s v="J18"/>
    <n v="8.5"/>
    <s v="          "/>
    <n v="0"/>
    <s v="LARUCHE                         "/>
    <s v="VOIE COMMUNALE 4                "/>
    <s v="                                "/>
    <s v="FR"/>
    <s v="'21"/>
    <s v="'21320     "/>
    <s v="CREANCEY                        "/>
    <s v="MARIE SARAH T.                  "/>
    <s v="6 RUE BEAUVAU                   "/>
    <s v="                                "/>
    <s v="FR"/>
    <s v="'13"/>
    <s v="'13001     "/>
    <s v="MARSEILLE 1ER ARRONDISSEMEN"/>
  </r>
  <r>
    <x v="1"/>
    <x v="476"/>
    <n v="202606"/>
    <n v="51"/>
    <n v="1085442"/>
    <s v="'03814314  "/>
    <s v="'03814314  "/>
    <s v="CPC"/>
    <s v="'1343814314756969"/>
    <n v="20260626"/>
    <s v="E20260626269427"/>
    <s v="   "/>
    <n v="8.5"/>
    <s v="RS        "/>
    <n v="0"/>
    <s v="LARUCHE                         "/>
    <s v="VOIE COMMUNALE 4                "/>
    <s v="                                "/>
    <s v="FR"/>
    <s v="'21"/>
    <s v="'21320     "/>
    <s v="CREANCEY                        "/>
    <s v="MARIE SARAH T.                  "/>
    <s v="6 RUE BEAUVAU                   "/>
    <s v="                                "/>
    <s v="FR"/>
    <s v="'13"/>
    <s v="'13001     "/>
    <s v="MARSEILLE 1ER ARRONDISSEMEN"/>
  </r>
  <r>
    <x v="1"/>
    <x v="477"/>
    <n v="202606"/>
    <n v="51"/>
    <n v="1085442"/>
    <s v="'03814314  "/>
    <s v="'03814314  "/>
    <s v="ENV"/>
    <s v="'                "/>
    <n v="20260626"/>
    <s v="E20260626269428"/>
    <s v="J18"/>
    <n v="4.01"/>
    <s v="          "/>
    <n v="5.19"/>
    <s v="LARUCHE                         "/>
    <s v="VOIE COMMUNALE 4                "/>
    <s v="                                "/>
    <s v="FR"/>
    <s v="'21"/>
    <s v="'21320     "/>
    <s v="CREANCEY                        "/>
    <s v="MARTY-PALOMAR MATHIAS           "/>
    <s v="20 RUE LEON GAMBETTA            "/>
    <s v="                                "/>
    <s v="FR"/>
    <s v="'31"/>
    <s v="'31000     "/>
    <s v="TOULOUSE"/>
  </r>
  <r>
    <x v="1"/>
    <x v="477"/>
    <n v="202606"/>
    <n v="51"/>
    <n v="1085442"/>
    <s v="'03814314  "/>
    <s v="'03814314  "/>
    <s v="COL"/>
    <s v="'3143814314757049"/>
    <n v="20260626"/>
    <s v="E20260626269428"/>
    <s v="J18"/>
    <n v="4.01"/>
    <s v="          "/>
    <n v="0"/>
    <s v="LARUCHE                         "/>
    <s v="VOIE COMMUNALE 4                "/>
    <s v="                                "/>
    <s v="FR"/>
    <s v="'21"/>
    <s v="'21320     "/>
    <s v="CREANCEY                        "/>
    <s v="MARTY-PALOMAR MATHIAS           "/>
    <s v="20 RUE LEON GAMBETTA            "/>
    <s v="                                "/>
    <s v="FR"/>
    <s v="'31"/>
    <s v="'31000     "/>
    <s v="TOULOUSE"/>
  </r>
  <r>
    <x v="1"/>
    <x v="477"/>
    <n v="202606"/>
    <n v="51"/>
    <n v="1085442"/>
    <s v="'03814314  "/>
    <s v="'03814314  "/>
    <s v="CPC"/>
    <s v="'3143814314757049"/>
    <n v="20260626"/>
    <s v="E20260626269428"/>
    <s v="   "/>
    <n v="4.01"/>
    <s v="RS        "/>
    <n v="0"/>
    <s v="LARUCHE                         "/>
    <s v="VOIE COMMUNALE 4                "/>
    <s v="                                "/>
    <s v="FR"/>
    <s v="'21"/>
    <s v="'21320     "/>
    <s v="CREANCEY                        "/>
    <s v="MARTY-PALOMAR MATHIAS           "/>
    <s v="20 RUE LEON GAMBETTA            "/>
    <s v="                                "/>
    <s v="FR"/>
    <s v="'31"/>
    <s v="'31000     "/>
    <s v="TOULOUSE"/>
  </r>
  <r>
    <x v="1"/>
    <x v="478"/>
    <n v="202606"/>
    <n v="51"/>
    <n v="1085442"/>
    <s v="'03814314  "/>
    <s v="'03814314  "/>
    <s v="ENV"/>
    <s v="'                "/>
    <n v="20260626"/>
    <s v="E20260626269429"/>
    <s v="J18"/>
    <n v="18"/>
    <s v="          "/>
    <n v="8.57"/>
    <s v="LARUCHE                         "/>
    <s v="VOIE COMMUNALE 4                "/>
    <s v="                                "/>
    <s v="FR"/>
    <s v="'21"/>
    <s v="'21320     "/>
    <s v="CREANCEY                        "/>
    <s v="PHARMACIE BENSIMHON -           "/>
    <s v="22 AVENUE R. SCHUMANN           "/>
    <s v="                                "/>
    <s v="FR"/>
    <s v="'95"/>
    <s v="'95350     "/>
    <s v="SAINT BRICE SOUS FORET"/>
  </r>
  <r>
    <x v="1"/>
    <x v="478"/>
    <n v="202606"/>
    <n v="51"/>
    <n v="1085442"/>
    <s v="'03814314  "/>
    <s v="'03814314  "/>
    <s v="COL"/>
    <s v="'9543814314756996"/>
    <n v="20260626"/>
    <s v="E20260626269429"/>
    <s v="J18"/>
    <n v="18"/>
    <s v="          "/>
    <n v="0"/>
    <s v="LARUCHE                         "/>
    <s v="VOIE COMMUNALE 4                "/>
    <s v="                                "/>
    <s v="FR"/>
    <s v="'21"/>
    <s v="'21320     "/>
    <s v="CREANCEY                        "/>
    <s v="PHARMACIE BENSIMHON -           "/>
    <s v="22 AVENUE R. SCHUMANN           "/>
    <s v="                                "/>
    <s v="FR"/>
    <s v="'95"/>
    <s v="'95350     "/>
    <s v="SAINT BRICE SOUS FORET"/>
  </r>
  <r>
    <x v="1"/>
    <x v="478"/>
    <n v="202606"/>
    <n v="51"/>
    <n v="1085442"/>
    <s v="'03814314  "/>
    <s v="'03814314  "/>
    <s v="CPC"/>
    <s v="'9543814314756996"/>
    <n v="20260626"/>
    <s v="E20260626269429"/>
    <s v="   "/>
    <n v="18"/>
    <s v="RS        "/>
    <n v="0"/>
    <s v="LARUCHE                         "/>
    <s v="VOIE COMMUNALE 4                "/>
    <s v="                                "/>
    <s v="FR"/>
    <s v="'21"/>
    <s v="'21320     "/>
    <s v="CREANCEY                        "/>
    <s v="PHARMACIE BENSIMHON -           "/>
    <s v="22 AVENUE R. SCHUMANN           "/>
    <s v="                                "/>
    <s v="FR"/>
    <s v="'95"/>
    <s v="'95350     "/>
    <s v="SAINT BRICE SOUS FORET"/>
  </r>
  <r>
    <x v="1"/>
    <x v="479"/>
    <n v="202606"/>
    <n v="51"/>
    <n v="1085442"/>
    <s v="'03814314  "/>
    <s v="'03814314  "/>
    <s v="ENV"/>
    <s v="'                "/>
    <n v="20260626"/>
    <s v="E20260626269430"/>
    <s v="J18"/>
    <n v="27.2"/>
    <s v="          "/>
    <n v="11.17"/>
    <s v="LARUCHE                         "/>
    <s v="VOIE COMMUNALE 4                "/>
    <s v="                                "/>
    <s v="FR"/>
    <s v="'21"/>
    <s v="'21320     "/>
    <s v="CREANCEY                        "/>
    <s v="PHARMACIE CHATEAU ROUGE -       "/>
    <s v="48 BOULEVARD BARBES             "/>
    <s v="                                "/>
    <s v="FR"/>
    <s v="'75"/>
    <s v="'75018     "/>
    <s v="PARIS"/>
  </r>
  <r>
    <x v="1"/>
    <x v="479"/>
    <n v="202606"/>
    <n v="51"/>
    <n v="1085442"/>
    <s v="'03814314  "/>
    <s v="'03814314  "/>
    <s v="COL"/>
    <s v="'7543814314757027"/>
    <n v="20260626"/>
    <s v="E20260626269430"/>
    <s v="J18"/>
    <n v="15.1"/>
    <s v="          "/>
    <n v="0"/>
    <s v="LARUCHE                         "/>
    <s v="VOIE COMMUNALE 4                "/>
    <s v="                                "/>
    <s v="FR"/>
    <s v="'21"/>
    <s v="'21320     "/>
    <s v="CREANCEY                        "/>
    <s v="PHARMACIE CHATEAU ROUGE -       "/>
    <s v="48 BOULEVARD BARBES             "/>
    <s v="                                "/>
    <s v="FR"/>
    <s v="'75"/>
    <s v="'75018     "/>
    <s v="PARIS"/>
  </r>
  <r>
    <x v="1"/>
    <x v="479"/>
    <n v="202606"/>
    <n v="51"/>
    <n v="1085442"/>
    <s v="'03814314  "/>
    <s v="'03814314  "/>
    <s v="CPC"/>
    <s v="'7543814314757027"/>
    <n v="20260626"/>
    <s v="E20260626269430"/>
    <s v="   "/>
    <n v="15.1"/>
    <s v="RS        "/>
    <n v="0"/>
    <s v="LARUCHE                         "/>
    <s v="VOIE COMMUNALE 4                "/>
    <s v="                                "/>
    <s v="FR"/>
    <s v="'21"/>
    <s v="'21320     "/>
    <s v="CREANCEY                        "/>
    <s v="PHARMACIE CHATEAU ROUGE -       "/>
    <s v="48 BOULEVARD BARBES             "/>
    <s v="                                "/>
    <s v="FR"/>
    <s v="'75"/>
    <s v="'75018     "/>
    <s v="PARIS"/>
  </r>
  <r>
    <x v="1"/>
    <x v="479"/>
    <n v="202606"/>
    <n v="51"/>
    <n v="1085442"/>
    <s v="'03814314  "/>
    <s v="'03814314  "/>
    <s v="COL"/>
    <s v="'7543814314757033"/>
    <n v="20260626"/>
    <s v="E20260626269430"/>
    <s v="J18"/>
    <n v="12.1"/>
    <s v="          "/>
    <n v="0"/>
    <s v="LARUCHE                         "/>
    <s v="VOIE COMMUNALE 4                "/>
    <s v="                                "/>
    <s v="FR"/>
    <s v="'21"/>
    <s v="'21320     "/>
    <s v="CREANCEY                        "/>
    <s v="PHARMACIE CHATEAU ROUGE -       "/>
    <s v="48 BOULEVARD BARBES             "/>
    <s v="                                "/>
    <s v="FR"/>
    <s v="'75"/>
    <s v="'75018     "/>
    <s v="PARIS"/>
  </r>
  <r>
    <x v="1"/>
    <x v="479"/>
    <n v="202606"/>
    <n v="51"/>
    <n v="1085442"/>
    <s v="'03814314  "/>
    <s v="'03814314  "/>
    <s v="CPC"/>
    <s v="'7543814314757033"/>
    <n v="20260626"/>
    <s v="E20260626269430"/>
    <s v="   "/>
    <n v="12.1"/>
    <s v="RS        "/>
    <n v="0"/>
    <s v="LARUCHE                         "/>
    <s v="VOIE COMMUNALE 4                "/>
    <s v="                                "/>
    <s v="FR"/>
    <s v="'21"/>
    <s v="'21320     "/>
    <s v="CREANCEY                        "/>
    <s v="PHARMACIE CHATEAU ROUGE -       "/>
    <s v="48 BOULEVARD BARBES             "/>
    <s v="                                "/>
    <s v="FR"/>
    <s v="'75"/>
    <s v="'75018     "/>
    <s v="PARIS"/>
  </r>
  <r>
    <x v="1"/>
    <x v="479"/>
    <n v="202606"/>
    <n v="51"/>
    <n v="1085442"/>
    <s v="'03814314  "/>
    <s v="'03814314  "/>
    <s v="CPC"/>
    <s v="'7543814314757033"/>
    <n v="20260626"/>
    <s v="E20260626269430"/>
    <s v="   "/>
    <n v="12.1"/>
    <s v="TMC       "/>
    <n v="1"/>
    <s v="LARUCHE                         "/>
    <s v="VOIE COMMUNALE 4                "/>
    <s v="                                "/>
    <s v="FR"/>
    <s v="'21"/>
    <s v="'21320     "/>
    <s v="CREANCEY                        "/>
    <s v="PHARMACIE CHATEAU ROUGE -       "/>
    <s v="48 BOULEVARD BARBES             "/>
    <s v="                                "/>
    <s v="FR"/>
    <s v="'75"/>
    <s v="'75018     "/>
    <s v="PARIS"/>
  </r>
  <r>
    <x v="1"/>
    <x v="480"/>
    <n v="202606"/>
    <n v="51"/>
    <n v="1085442"/>
    <s v="'03814314  "/>
    <s v="'03814314  "/>
    <s v="ENV"/>
    <s v="'                "/>
    <n v="20260626"/>
    <s v="E20260626269431"/>
    <s v="J18"/>
    <n v="76.900000000000006"/>
    <s v="          "/>
    <n v="23.91"/>
    <s v="LARUCHE                         "/>
    <s v="VOIE COMMUNALE 4                "/>
    <s v="                                "/>
    <s v="FR"/>
    <s v="'21"/>
    <s v="'21320     "/>
    <s v="CREANCEY                        "/>
    <s v="PHARMACIE DE L ETOILE -         "/>
    <s v="AV. DES 3 FONTAINES             "/>
    <s v="                                "/>
    <s v="FR"/>
    <s v="'95"/>
    <s v="'95000     "/>
    <s v="CERGY"/>
  </r>
  <r>
    <x v="1"/>
    <x v="480"/>
    <n v="202606"/>
    <n v="51"/>
    <n v="1085442"/>
    <s v="'03814314  "/>
    <s v="'03814314  "/>
    <s v="COL"/>
    <s v="'9543814314757201"/>
    <n v="20260626"/>
    <s v="E20260626269431"/>
    <s v="J18"/>
    <n v="9.9"/>
    <s v="          "/>
    <n v="0"/>
    <s v="LARUCHE                         "/>
    <s v="VOIE COMMUNALE 4                "/>
    <s v="                                "/>
    <s v="FR"/>
    <s v="'21"/>
    <s v="'21320     "/>
    <s v="CREANCEY                        "/>
    <s v="PHARMACIE DE L ETOILE -         "/>
    <s v="AV. DES 3 FONTAINES             "/>
    <s v="                                "/>
    <s v="FR"/>
    <s v="'95"/>
    <s v="'95000     "/>
    <s v="CERGY"/>
  </r>
  <r>
    <x v="1"/>
    <x v="480"/>
    <n v="202606"/>
    <n v="51"/>
    <n v="1085442"/>
    <s v="'03814314  "/>
    <s v="'03814314  "/>
    <s v="CPC"/>
    <s v="'9543814314757201"/>
    <n v="20260626"/>
    <s v="E20260626269431"/>
    <s v="   "/>
    <n v="9.9"/>
    <s v="RS        "/>
    <n v="0"/>
    <s v="LARUCHE                         "/>
    <s v="VOIE COMMUNALE 4                "/>
    <s v="                                "/>
    <s v="FR"/>
    <s v="'21"/>
    <s v="'21320     "/>
    <s v="CREANCEY                        "/>
    <s v="PHARMACIE DE L ETOILE -         "/>
    <s v="AV. DES 3 FONTAINES             "/>
    <s v="                                "/>
    <s v="FR"/>
    <s v="'95"/>
    <s v="'95000     "/>
    <s v="CERGY"/>
  </r>
  <r>
    <x v="1"/>
    <x v="480"/>
    <n v="202606"/>
    <n v="51"/>
    <n v="1085442"/>
    <s v="'03814314  "/>
    <s v="'03814314  "/>
    <s v="COL"/>
    <s v="'9543814314757218"/>
    <n v="20260626"/>
    <s v="E20260626269431"/>
    <s v="J18"/>
    <n v="20.2"/>
    <s v="          "/>
    <n v="0"/>
    <s v="LARUCHE                         "/>
    <s v="VOIE COMMUNALE 4                "/>
    <s v="                                "/>
    <s v="FR"/>
    <s v="'21"/>
    <s v="'21320     "/>
    <s v="CREANCEY                        "/>
    <s v="PHARMACIE DE L ETOILE -         "/>
    <s v="AV. DES 3 FONTAINES             "/>
    <s v="                                "/>
    <s v="FR"/>
    <s v="'95"/>
    <s v="'95000     "/>
    <s v="CERGY"/>
  </r>
  <r>
    <x v="1"/>
    <x v="480"/>
    <n v="202606"/>
    <n v="51"/>
    <n v="1085442"/>
    <s v="'03814314  "/>
    <s v="'03814314  "/>
    <s v="CPC"/>
    <s v="'9543814314757218"/>
    <n v="20260626"/>
    <s v="E20260626269431"/>
    <s v="   "/>
    <n v="20.2"/>
    <s v="RS        "/>
    <n v="0"/>
    <s v="LARUCHE                         "/>
    <s v="VOIE COMMUNALE 4                "/>
    <s v="                                "/>
    <s v="FR"/>
    <s v="'21"/>
    <s v="'21320     "/>
    <s v="CREANCEY                        "/>
    <s v="PHARMACIE DE L ETOILE -         "/>
    <s v="AV. DES 3 FONTAINES             "/>
    <s v="                                "/>
    <s v="FR"/>
    <s v="'95"/>
    <s v="'95000     "/>
    <s v="CERGY"/>
  </r>
  <r>
    <x v="1"/>
    <x v="480"/>
    <n v="202606"/>
    <n v="51"/>
    <n v="1085442"/>
    <s v="'03814314  "/>
    <s v="'03814314  "/>
    <s v="CPC"/>
    <s v="'9543814314757218"/>
    <n v="20260626"/>
    <s v="E20260626269431"/>
    <s v="   "/>
    <n v="20.2"/>
    <s v="TMC       "/>
    <n v="1"/>
    <s v="LARUCHE                         "/>
    <s v="VOIE COMMUNALE 4                "/>
    <s v="                                "/>
    <s v="FR"/>
    <s v="'21"/>
    <s v="'21320     "/>
    <s v="CREANCEY                        "/>
    <s v="PHARMACIE DE L ETOILE -         "/>
    <s v="AV. DES 3 FONTAINES             "/>
    <s v="                                "/>
    <s v="FR"/>
    <s v="'95"/>
    <s v="'95000     "/>
    <s v="CERGY"/>
  </r>
  <r>
    <x v="1"/>
    <x v="480"/>
    <n v="202606"/>
    <n v="51"/>
    <n v="1085442"/>
    <s v="'03814314  "/>
    <s v="'03814314  "/>
    <s v="COL"/>
    <s v="'9543814314757224"/>
    <n v="20260626"/>
    <s v="E20260626269431"/>
    <s v="J18"/>
    <n v="15.3"/>
    <s v="          "/>
    <n v="0"/>
    <s v="LARUCHE                         "/>
    <s v="VOIE COMMUNALE 4                "/>
    <s v="                                "/>
    <s v="FR"/>
    <s v="'21"/>
    <s v="'21320     "/>
    <s v="CREANCEY                        "/>
    <s v="PHARMACIE DE L ETOILE -         "/>
    <s v="AV. DES 3 FONTAINES             "/>
    <s v="                                "/>
    <s v="FR"/>
    <s v="'95"/>
    <s v="'95000     "/>
    <s v="CERGY"/>
  </r>
  <r>
    <x v="1"/>
    <x v="480"/>
    <n v="202606"/>
    <n v="51"/>
    <n v="1085442"/>
    <s v="'03814314  "/>
    <s v="'03814314  "/>
    <s v="CPC"/>
    <s v="'9543814314757224"/>
    <n v="20260626"/>
    <s v="E20260626269431"/>
    <s v="   "/>
    <n v="15.3"/>
    <s v="RS        "/>
    <n v="0"/>
    <s v="LARUCHE                         "/>
    <s v="VOIE COMMUNALE 4                "/>
    <s v="                                "/>
    <s v="FR"/>
    <s v="'21"/>
    <s v="'21320     "/>
    <s v="CREANCEY                        "/>
    <s v="PHARMACIE DE L ETOILE -         "/>
    <s v="AV. DES 3 FONTAINES             "/>
    <s v="                                "/>
    <s v="FR"/>
    <s v="'95"/>
    <s v="'95000     "/>
    <s v="CERGY"/>
  </r>
  <r>
    <x v="1"/>
    <x v="480"/>
    <n v="202606"/>
    <n v="51"/>
    <n v="1085442"/>
    <s v="'03814314  "/>
    <s v="'03814314  "/>
    <s v="CPC"/>
    <s v="'9543814314757224"/>
    <n v="20260626"/>
    <s v="E20260626269431"/>
    <s v="   "/>
    <n v="15.3"/>
    <s v="TMC       "/>
    <n v="1"/>
    <s v="LARUCHE                         "/>
    <s v="VOIE COMMUNALE 4                "/>
    <s v="                                "/>
    <s v="FR"/>
    <s v="'21"/>
    <s v="'21320     "/>
    <s v="CREANCEY                        "/>
    <s v="PHARMACIE DE L ETOILE -         "/>
    <s v="AV. DES 3 FONTAINES             "/>
    <s v="                                "/>
    <s v="FR"/>
    <s v="'95"/>
    <s v="'95000     "/>
    <s v="CERGY"/>
  </r>
  <r>
    <x v="1"/>
    <x v="480"/>
    <n v="202606"/>
    <n v="51"/>
    <n v="1085442"/>
    <s v="'03814314  "/>
    <s v="'03814314  "/>
    <s v="COL"/>
    <s v="'9543814314757235"/>
    <n v="20260626"/>
    <s v="E20260626269431"/>
    <s v="J18"/>
    <n v="16.100000000000001"/>
    <s v="          "/>
    <n v="0"/>
    <s v="LARUCHE                         "/>
    <s v="VOIE COMMUNALE 4                "/>
    <s v="                                "/>
    <s v="FR"/>
    <s v="'21"/>
    <s v="'21320     "/>
    <s v="CREANCEY                        "/>
    <s v="PHARMACIE DE L ETOILE -         "/>
    <s v="AV. DES 3 FONTAINES             "/>
    <s v="                                "/>
    <s v="FR"/>
    <s v="'95"/>
    <s v="'95000     "/>
    <s v="CERGY"/>
  </r>
  <r>
    <x v="1"/>
    <x v="480"/>
    <n v="202606"/>
    <n v="51"/>
    <n v="1085442"/>
    <s v="'03814314  "/>
    <s v="'03814314  "/>
    <s v="CPC"/>
    <s v="'9543814314757235"/>
    <n v="20260626"/>
    <s v="E20260626269431"/>
    <s v="   "/>
    <n v="16.100000000000001"/>
    <s v="RS        "/>
    <n v="0"/>
    <s v="LARUCHE                         "/>
    <s v="VOIE COMMUNALE 4                "/>
    <s v="                                "/>
    <s v="FR"/>
    <s v="'21"/>
    <s v="'21320     "/>
    <s v="CREANCEY                        "/>
    <s v="PHARMACIE DE L ETOILE -         "/>
    <s v="AV. DES 3 FONTAINES             "/>
    <s v="                                "/>
    <s v="FR"/>
    <s v="'95"/>
    <s v="'95000     "/>
    <s v="CERGY"/>
  </r>
  <r>
    <x v="1"/>
    <x v="480"/>
    <n v="202606"/>
    <n v="51"/>
    <n v="1085442"/>
    <s v="'03814314  "/>
    <s v="'03814314  "/>
    <s v="CPC"/>
    <s v="'9543814314757235"/>
    <n v="20260626"/>
    <s v="E20260626269431"/>
    <s v="   "/>
    <n v="16.100000000000001"/>
    <s v="TMC       "/>
    <n v="1"/>
    <s v="LARUCHE                         "/>
    <s v="VOIE COMMUNALE 4                "/>
    <s v="                                "/>
    <s v="FR"/>
    <s v="'21"/>
    <s v="'21320     "/>
    <s v="CREANCEY                        "/>
    <s v="PHARMACIE DE L ETOILE -         "/>
    <s v="AV. DES 3 FONTAINES             "/>
    <s v="                                "/>
    <s v="FR"/>
    <s v="'95"/>
    <s v="'95000     "/>
    <s v="CERGY"/>
  </r>
  <r>
    <x v="1"/>
    <x v="480"/>
    <n v="202606"/>
    <n v="51"/>
    <n v="1085442"/>
    <s v="'03814314  "/>
    <s v="'03814314  "/>
    <s v="COL"/>
    <s v="'9543814314757247"/>
    <n v="20260626"/>
    <s v="E20260626269431"/>
    <s v="J18"/>
    <n v="15.4"/>
    <s v="          "/>
    <n v="0"/>
    <s v="LARUCHE                         "/>
    <s v="VOIE COMMUNALE 4                "/>
    <s v="                                "/>
    <s v="FR"/>
    <s v="'21"/>
    <s v="'21320     "/>
    <s v="CREANCEY                        "/>
    <s v="PHARMACIE DE L ETOILE -         "/>
    <s v="AV. DES 3 FONTAINES             "/>
    <s v="                                "/>
    <s v="FR"/>
    <s v="'95"/>
    <s v="'95000     "/>
    <s v="CERGY"/>
  </r>
  <r>
    <x v="1"/>
    <x v="480"/>
    <n v="202606"/>
    <n v="51"/>
    <n v="1085442"/>
    <s v="'03814314  "/>
    <s v="'03814314  "/>
    <s v="CPC"/>
    <s v="'9543814314757247"/>
    <n v="20260626"/>
    <s v="E20260626269431"/>
    <s v="   "/>
    <n v="15.4"/>
    <s v="RS        "/>
    <n v="0"/>
    <s v="LARUCHE                         "/>
    <s v="VOIE COMMUNALE 4                "/>
    <s v="                                "/>
    <s v="FR"/>
    <s v="'21"/>
    <s v="'21320     "/>
    <s v="CREANCEY                        "/>
    <s v="PHARMACIE DE L ETOILE -         "/>
    <s v="AV. DES 3 FONTAINES             "/>
    <s v="                                "/>
    <s v="FR"/>
    <s v="'95"/>
    <s v="'95000     "/>
    <s v="CERGY"/>
  </r>
  <r>
    <x v="1"/>
    <x v="480"/>
    <n v="202606"/>
    <n v="51"/>
    <n v="1085442"/>
    <s v="'03814314  "/>
    <s v="'03814314  "/>
    <s v="CPC"/>
    <s v="'9543814314757247"/>
    <n v="20260626"/>
    <s v="E20260626269431"/>
    <s v="   "/>
    <n v="15.4"/>
    <s v="TMC       "/>
    <n v="1"/>
    <s v="LARUCHE                         "/>
    <s v="VOIE COMMUNALE 4                "/>
    <s v="                                "/>
    <s v="FR"/>
    <s v="'21"/>
    <s v="'21320     "/>
    <s v="CREANCEY                        "/>
    <s v="PHARMACIE DE L ETOILE -         "/>
    <s v="AV. DES 3 FONTAINES             "/>
    <s v="                                "/>
    <s v="FR"/>
    <s v="'95"/>
    <s v="'95000     "/>
    <s v="CERGY"/>
  </r>
  <r>
    <x v="1"/>
    <x v="481"/>
    <n v="202606"/>
    <n v="51"/>
    <n v="1085442"/>
    <s v="'03814314  "/>
    <s v="'03814314  "/>
    <s v="ENV"/>
    <s v="'                "/>
    <n v="20260626"/>
    <s v="E20260626269432"/>
    <s v="J18"/>
    <n v="150.51"/>
    <s v="          "/>
    <n v="43.15"/>
    <s v="LARUCHE                         "/>
    <s v="VOIE COMMUNALE 4                "/>
    <s v="                                "/>
    <s v="FR"/>
    <s v="'21"/>
    <s v="'21320     "/>
    <s v="CREANCEY                        "/>
    <s v="PHARMAZON                       "/>
    <s v="CHEZ DIRECTLOG                  "/>
    <s v="PARC SYNERGIE VAL DE LOIRE      "/>
    <s v="FR"/>
    <s v="'45"/>
    <s v="'45130     "/>
    <s v="MEUNG-SUR-LOIRE"/>
  </r>
  <r>
    <x v="1"/>
    <x v="481"/>
    <n v="202606"/>
    <n v="51"/>
    <n v="1085442"/>
    <s v="'03814314  "/>
    <s v="'03814314  "/>
    <s v="CPE"/>
    <s v="'                "/>
    <n v="20260626"/>
    <s v="E20260626269432"/>
    <s v="   "/>
    <n v="0"/>
    <s v="FACTOR_FOR"/>
    <n v="8"/>
    <s v="LARUCHE                         "/>
    <s v="VOIE COMMUNALE 4                "/>
    <s v="                                "/>
    <s v="FR"/>
    <s v="'21"/>
    <s v="'21320     "/>
    <s v="CREANCEY                        "/>
    <s v="PHARMAZON                       "/>
    <s v="CHEZ DIRECTLOG                  "/>
    <s v="PARC SYNERGIE VAL DE LOIRE      "/>
    <s v="FR"/>
    <s v="'45"/>
    <s v="'45130     "/>
    <s v="MEUNG-SUR-LOIRE"/>
  </r>
  <r>
    <x v="1"/>
    <x v="481"/>
    <n v="202606"/>
    <n v="51"/>
    <n v="1085442"/>
    <s v="'03814314  "/>
    <s v="'03814314  "/>
    <s v="COL"/>
    <s v="'4543814314757256"/>
    <n v="20260626"/>
    <s v="E20260626269432"/>
    <s v="J18"/>
    <n v="8.6"/>
    <s v="          "/>
    <n v="0"/>
    <s v="LARUCHE                         "/>
    <s v="VOIE COMMUNALE 4                "/>
    <s v="                                "/>
    <s v="FR"/>
    <s v="'21"/>
    <s v="'21320     "/>
    <s v="CREANCEY                        "/>
    <s v="PHARMAZON                       "/>
    <s v="CHEZ DIRECTLOG                  "/>
    <s v="PARC SYNERGIE VAL DE LOIRE      "/>
    <s v="FR"/>
    <s v="'45"/>
    <s v="'45130     "/>
    <s v="MEUNG-SUR-LOIRE"/>
  </r>
  <r>
    <x v="1"/>
    <x v="481"/>
    <n v="202606"/>
    <n v="51"/>
    <n v="1085442"/>
    <s v="'03814314  "/>
    <s v="'03814314  "/>
    <s v="CPC"/>
    <s v="'4543814314757256"/>
    <n v="20260626"/>
    <s v="E20260626269432"/>
    <s v="   "/>
    <n v="8.6"/>
    <s v="RS        "/>
    <n v="0"/>
    <s v="LARUCHE                         "/>
    <s v="VOIE COMMUNALE 4                "/>
    <s v="                                "/>
    <s v="FR"/>
    <s v="'21"/>
    <s v="'21320     "/>
    <s v="CREANCEY                        "/>
    <s v="PHARMAZON                       "/>
    <s v="CHEZ DIRECTLOG                  "/>
    <s v="PARC SYNERGIE VAL DE LOIRE      "/>
    <s v="FR"/>
    <s v="'45"/>
    <s v="'45130     "/>
    <s v="MEUNG-SUR-LOIRE"/>
  </r>
  <r>
    <x v="1"/>
    <x v="481"/>
    <n v="202606"/>
    <n v="51"/>
    <n v="1085442"/>
    <s v="'03814314  "/>
    <s v="'03814314  "/>
    <s v="COL"/>
    <s v="'4543814314757262"/>
    <n v="20260626"/>
    <s v="E20260626269432"/>
    <s v="J18"/>
    <n v="8.6"/>
    <s v="          "/>
    <n v="0"/>
    <s v="LARUCHE                         "/>
    <s v="VOIE COMMUNALE 4                "/>
    <s v="                                "/>
    <s v="FR"/>
    <s v="'21"/>
    <s v="'21320     "/>
    <s v="CREANCEY                        "/>
    <s v="PHARMAZON                       "/>
    <s v="CHEZ DIRECTLOG                  "/>
    <s v="PARC SYNERGIE VAL DE LOIRE      "/>
    <s v="FR"/>
    <s v="'45"/>
    <s v="'45130     "/>
    <s v="MEUNG-SUR-LOIRE"/>
  </r>
  <r>
    <x v="1"/>
    <x v="481"/>
    <n v="202606"/>
    <n v="51"/>
    <n v="1085442"/>
    <s v="'03814314  "/>
    <s v="'03814314  "/>
    <s v="CPC"/>
    <s v="'4543814314757262"/>
    <n v="20260626"/>
    <s v="E20260626269432"/>
    <s v="   "/>
    <n v="8.6"/>
    <s v="RS        "/>
    <n v="0"/>
    <s v="LARUCHE                         "/>
    <s v="VOIE COMMUNALE 4                "/>
    <s v="                                "/>
    <s v="FR"/>
    <s v="'21"/>
    <s v="'21320     "/>
    <s v="CREANCEY                        "/>
    <s v="PHARMAZON                       "/>
    <s v="CHEZ DIRECTLOG                  "/>
    <s v="PARC SYNERGIE VAL DE LOIRE      "/>
    <s v="FR"/>
    <s v="'45"/>
    <s v="'45130     "/>
    <s v="MEUNG-SUR-LOIRE"/>
  </r>
  <r>
    <x v="1"/>
    <x v="481"/>
    <n v="202606"/>
    <n v="51"/>
    <n v="1085442"/>
    <s v="'03814314  "/>
    <s v="'03814314  "/>
    <s v="CPC"/>
    <s v="'4543814314757262"/>
    <n v="20260626"/>
    <s v="E20260626269432"/>
    <s v="   "/>
    <n v="8.6"/>
    <s v="TMC       "/>
    <n v="1"/>
    <s v="LARUCHE                         "/>
    <s v="VOIE COMMUNALE 4                "/>
    <s v="                                "/>
    <s v="FR"/>
    <s v="'21"/>
    <s v="'21320     "/>
    <s v="CREANCEY                        "/>
    <s v="PHARMAZON                       "/>
    <s v="CHEZ DIRECTLOG                  "/>
    <s v="PARC SYNERGIE VAL DE LOIRE      "/>
    <s v="FR"/>
    <s v="'45"/>
    <s v="'45130     "/>
    <s v="MEUNG-SUR-LOIRE"/>
  </r>
  <r>
    <x v="1"/>
    <x v="481"/>
    <n v="202606"/>
    <n v="51"/>
    <n v="1085442"/>
    <s v="'03814314  "/>
    <s v="'03814314  "/>
    <s v="COL"/>
    <s v="'4543814314757279"/>
    <n v="20260626"/>
    <s v="E20260626269432"/>
    <s v="J18"/>
    <n v="78.2"/>
    <s v="          "/>
    <n v="0"/>
    <s v="LARUCHE                         "/>
    <s v="VOIE COMMUNALE 4                "/>
    <s v="                                "/>
    <s v="FR"/>
    <s v="'21"/>
    <s v="'21320     "/>
    <s v="CREANCEY                        "/>
    <s v="PHARMAZON                       "/>
    <s v="CHEZ DIRECTLOG                  "/>
    <s v="PARC SYNERGIE VAL DE LOIRE      "/>
    <s v="FR"/>
    <s v="'45"/>
    <s v="'45130     "/>
    <s v="MEUNG-SUR-LOIRE"/>
  </r>
  <r>
    <x v="1"/>
    <x v="481"/>
    <n v="202606"/>
    <n v="51"/>
    <n v="1085442"/>
    <s v="'03814314  "/>
    <s v="'03814314  "/>
    <s v="CPC"/>
    <s v="'4543814314757279"/>
    <n v="20260626"/>
    <s v="E20260626269432"/>
    <s v="   "/>
    <n v="78.2"/>
    <s v="RS        "/>
    <n v="0"/>
    <s v="LARUCHE                         "/>
    <s v="VOIE COMMUNALE 4                "/>
    <s v="                                "/>
    <s v="FR"/>
    <s v="'21"/>
    <s v="'21320     "/>
    <s v="CREANCEY                        "/>
    <s v="PHARMAZON                       "/>
    <s v="CHEZ DIRECTLOG                  "/>
    <s v="PARC SYNERGIE VAL DE LOIRE      "/>
    <s v="FR"/>
    <s v="'45"/>
    <s v="'45130     "/>
    <s v="MEUNG-SUR-LOIRE"/>
  </r>
  <r>
    <x v="1"/>
    <x v="481"/>
    <n v="202606"/>
    <n v="51"/>
    <n v="1085442"/>
    <s v="'03814314  "/>
    <s v="'03814314  "/>
    <s v="CPC"/>
    <s v="'4543814314757279"/>
    <n v="20260626"/>
    <s v="E20260626269432"/>
    <s v="   "/>
    <n v="78.2"/>
    <s v="TMC       "/>
    <n v="1"/>
    <s v="LARUCHE                         "/>
    <s v="VOIE COMMUNALE 4                "/>
    <s v="                                "/>
    <s v="FR"/>
    <s v="'21"/>
    <s v="'21320     "/>
    <s v="CREANCEY                        "/>
    <s v="PHARMAZON                       "/>
    <s v="CHEZ DIRECTLOG                  "/>
    <s v="PARC SYNERGIE VAL DE LOIRE      "/>
    <s v="FR"/>
    <s v="'45"/>
    <s v="'45130     "/>
    <s v="MEUNG-SUR-LOIRE"/>
  </r>
  <r>
    <x v="1"/>
    <x v="481"/>
    <n v="202606"/>
    <n v="51"/>
    <n v="1085442"/>
    <s v="'03814314  "/>
    <s v="'03814314  "/>
    <s v="COL"/>
    <s v="'4543814314757285"/>
    <n v="20260626"/>
    <s v="E20260626269432"/>
    <s v="J18"/>
    <n v="8.6"/>
    <s v="          "/>
    <n v="0"/>
    <s v="LARUCHE                         "/>
    <s v="VOIE COMMUNALE 4                "/>
    <s v="                                "/>
    <s v="FR"/>
    <s v="'21"/>
    <s v="'21320     "/>
    <s v="CREANCEY                        "/>
    <s v="PHARMAZON                       "/>
    <s v="CHEZ DIRECTLOG                  "/>
    <s v="PARC SYNERGIE VAL DE LOIRE      "/>
    <s v="FR"/>
    <s v="'45"/>
    <s v="'45130     "/>
    <s v="MEUNG-SUR-LOIRE"/>
  </r>
  <r>
    <x v="1"/>
    <x v="481"/>
    <n v="202606"/>
    <n v="51"/>
    <n v="1085442"/>
    <s v="'03814314  "/>
    <s v="'03814314  "/>
    <s v="CPC"/>
    <s v="'4543814314757285"/>
    <n v="20260626"/>
    <s v="E20260626269432"/>
    <s v="   "/>
    <n v="8.6"/>
    <s v="RS        "/>
    <n v="0"/>
    <s v="LARUCHE                         "/>
    <s v="VOIE COMMUNALE 4                "/>
    <s v="                                "/>
    <s v="FR"/>
    <s v="'21"/>
    <s v="'21320     "/>
    <s v="CREANCEY                        "/>
    <s v="PHARMAZON                       "/>
    <s v="CHEZ DIRECTLOG                  "/>
    <s v="PARC SYNERGIE VAL DE LOIRE      "/>
    <s v="FR"/>
    <s v="'45"/>
    <s v="'45130     "/>
    <s v="MEUNG-SUR-LOIRE"/>
  </r>
  <r>
    <x v="1"/>
    <x v="481"/>
    <n v="202606"/>
    <n v="51"/>
    <n v="1085442"/>
    <s v="'03814314  "/>
    <s v="'03814314  "/>
    <s v="CPC"/>
    <s v="'4543814314757285"/>
    <n v="20260626"/>
    <s v="E20260626269432"/>
    <s v="   "/>
    <n v="8.6"/>
    <s v="TMC       "/>
    <n v="1"/>
    <s v="LARUCHE                         "/>
    <s v="VOIE COMMUNALE 4                "/>
    <s v="                                "/>
    <s v="FR"/>
    <s v="'21"/>
    <s v="'21320     "/>
    <s v="CREANCEY                        "/>
    <s v="PHARMAZON                       "/>
    <s v="CHEZ DIRECTLOG                  "/>
    <s v="PARC SYNERGIE VAL DE LOIRE      "/>
    <s v="FR"/>
    <s v="'45"/>
    <s v="'45130     "/>
    <s v="MEUNG-SUR-LOIRE"/>
  </r>
  <r>
    <x v="1"/>
    <x v="481"/>
    <n v="202606"/>
    <n v="51"/>
    <n v="1085442"/>
    <s v="'03814314  "/>
    <s v="'03814314  "/>
    <s v="COL"/>
    <s v="'4543814314757291"/>
    <n v="20260626"/>
    <s v="E20260626269432"/>
    <s v="J18"/>
    <n v="8.6"/>
    <s v="          "/>
    <n v="0"/>
    <s v="LARUCHE                         "/>
    <s v="VOIE COMMUNALE 4                "/>
    <s v="                                "/>
    <s v="FR"/>
    <s v="'21"/>
    <s v="'21320     "/>
    <s v="CREANCEY                        "/>
    <s v="PHARMAZON                       "/>
    <s v="CHEZ DIRECTLOG                  "/>
    <s v="PARC SYNERGIE VAL DE LOIRE      "/>
    <s v="FR"/>
    <s v="'45"/>
    <s v="'45130     "/>
    <s v="MEUNG-SUR-LOIRE"/>
  </r>
  <r>
    <x v="1"/>
    <x v="481"/>
    <n v="202606"/>
    <n v="51"/>
    <n v="1085442"/>
    <s v="'03814314  "/>
    <s v="'03814314  "/>
    <s v="CPC"/>
    <s v="'4543814314757291"/>
    <n v="20260626"/>
    <s v="E20260626269432"/>
    <s v="   "/>
    <n v="8.6"/>
    <s v="RS        "/>
    <n v="0"/>
    <s v="LARUCHE                         "/>
    <s v="VOIE COMMUNALE 4                "/>
    <s v="                                "/>
    <s v="FR"/>
    <s v="'21"/>
    <s v="'21320     "/>
    <s v="CREANCEY                        "/>
    <s v="PHARMAZON                       "/>
    <s v="CHEZ DIRECTLOG                  "/>
    <s v="PARC SYNERGIE VAL DE LOIRE      "/>
    <s v="FR"/>
    <s v="'45"/>
    <s v="'45130     "/>
    <s v="MEUNG-SUR-LOIRE"/>
  </r>
  <r>
    <x v="1"/>
    <x v="481"/>
    <n v="202606"/>
    <n v="51"/>
    <n v="1085442"/>
    <s v="'03814314  "/>
    <s v="'03814314  "/>
    <s v="CPC"/>
    <s v="'4543814314757291"/>
    <n v="20260626"/>
    <s v="E20260626269432"/>
    <s v="   "/>
    <n v="8.6"/>
    <s v="TMC       "/>
    <n v="1"/>
    <s v="LARUCHE                         "/>
    <s v="VOIE COMMUNALE 4                "/>
    <s v="                                "/>
    <s v="FR"/>
    <s v="'21"/>
    <s v="'21320     "/>
    <s v="CREANCEY                        "/>
    <s v="PHARMAZON                       "/>
    <s v="CHEZ DIRECTLOG                  "/>
    <s v="PARC SYNERGIE VAL DE LOIRE      "/>
    <s v="FR"/>
    <s v="'45"/>
    <s v="'45130     "/>
    <s v="MEUNG-SUR-LOIRE"/>
  </r>
  <r>
    <x v="1"/>
    <x v="481"/>
    <n v="202606"/>
    <n v="51"/>
    <n v="1085442"/>
    <s v="'03814314  "/>
    <s v="'03814314  "/>
    <s v="COL"/>
    <s v="'4543814314757302"/>
    <n v="20260626"/>
    <s v="E20260626269432"/>
    <s v="J18"/>
    <n v="3.01"/>
    <s v="          "/>
    <n v="0"/>
    <s v="LARUCHE                         "/>
    <s v="VOIE COMMUNALE 4                "/>
    <s v="                                "/>
    <s v="FR"/>
    <s v="'21"/>
    <s v="'21320     "/>
    <s v="CREANCEY                        "/>
    <s v="PHARMAZON                       "/>
    <s v="CHEZ DIRECTLOG                  "/>
    <s v="PARC SYNERGIE VAL DE LOIRE      "/>
    <s v="FR"/>
    <s v="'45"/>
    <s v="'45130     "/>
    <s v="MEUNG-SUR-LOIRE"/>
  </r>
  <r>
    <x v="1"/>
    <x v="481"/>
    <n v="202606"/>
    <n v="51"/>
    <n v="1085442"/>
    <s v="'03814314  "/>
    <s v="'03814314  "/>
    <s v="CPC"/>
    <s v="'4543814314757302"/>
    <n v="20260626"/>
    <s v="E20260626269432"/>
    <s v="   "/>
    <n v="3.01"/>
    <s v="RS        "/>
    <n v="0"/>
    <s v="LARUCHE                         "/>
    <s v="VOIE COMMUNALE 4                "/>
    <s v="                                "/>
    <s v="FR"/>
    <s v="'21"/>
    <s v="'21320     "/>
    <s v="CREANCEY                        "/>
    <s v="PHARMAZON                       "/>
    <s v="CHEZ DIRECTLOG                  "/>
    <s v="PARC SYNERGIE VAL DE LOIRE      "/>
    <s v="FR"/>
    <s v="'45"/>
    <s v="'45130     "/>
    <s v="MEUNG-SUR-LOIRE"/>
  </r>
  <r>
    <x v="1"/>
    <x v="481"/>
    <n v="202606"/>
    <n v="51"/>
    <n v="1085442"/>
    <s v="'03814314  "/>
    <s v="'03814314  "/>
    <s v="CPC"/>
    <s v="'4543814314757302"/>
    <n v="20260626"/>
    <s v="E20260626269432"/>
    <s v="   "/>
    <n v="3.01"/>
    <s v="TMC       "/>
    <n v="1"/>
    <s v="LARUCHE                         "/>
    <s v="VOIE COMMUNALE 4                "/>
    <s v="                                "/>
    <s v="FR"/>
    <s v="'21"/>
    <s v="'21320     "/>
    <s v="CREANCEY                        "/>
    <s v="PHARMAZON                       "/>
    <s v="CHEZ DIRECTLOG                  "/>
    <s v="PARC SYNERGIE VAL DE LOIRE      "/>
    <s v="FR"/>
    <s v="'45"/>
    <s v="'45130     "/>
    <s v="MEUNG-SUR-LOIRE"/>
  </r>
  <r>
    <x v="1"/>
    <x v="481"/>
    <n v="202606"/>
    <n v="51"/>
    <n v="1085442"/>
    <s v="'03814314  "/>
    <s v="'03814314  "/>
    <s v="COL"/>
    <s v="'4543814314757319"/>
    <n v="20260626"/>
    <s v="E20260626269432"/>
    <s v="J18"/>
    <n v="9.1"/>
    <s v="          "/>
    <n v="0"/>
    <s v="LARUCHE                         "/>
    <s v="VOIE COMMUNALE 4                "/>
    <s v="                                "/>
    <s v="FR"/>
    <s v="'21"/>
    <s v="'21320     "/>
    <s v="CREANCEY                        "/>
    <s v="PHARMAZON                       "/>
    <s v="CHEZ DIRECTLOG                  "/>
    <s v="PARC SYNERGIE VAL DE LOIRE      "/>
    <s v="FR"/>
    <s v="'45"/>
    <s v="'45130     "/>
    <s v="MEUNG-SUR-LOIRE"/>
  </r>
  <r>
    <x v="1"/>
    <x v="481"/>
    <n v="202606"/>
    <n v="51"/>
    <n v="1085442"/>
    <s v="'03814314  "/>
    <s v="'03814314  "/>
    <s v="CPC"/>
    <s v="'4543814314757319"/>
    <n v="20260626"/>
    <s v="E20260626269432"/>
    <s v="   "/>
    <n v="9.1"/>
    <s v="RS        "/>
    <n v="0"/>
    <s v="LARUCHE                         "/>
    <s v="VOIE COMMUNALE 4                "/>
    <s v="                                "/>
    <s v="FR"/>
    <s v="'21"/>
    <s v="'21320     "/>
    <s v="CREANCEY                        "/>
    <s v="PHARMAZON                       "/>
    <s v="CHEZ DIRECTLOG                  "/>
    <s v="PARC SYNERGIE VAL DE LOIRE      "/>
    <s v="FR"/>
    <s v="'45"/>
    <s v="'45130     "/>
    <s v="MEUNG-SUR-LOIRE"/>
  </r>
  <r>
    <x v="1"/>
    <x v="481"/>
    <n v="202606"/>
    <n v="51"/>
    <n v="1085442"/>
    <s v="'03814314  "/>
    <s v="'03814314  "/>
    <s v="CPC"/>
    <s v="'4543814314757319"/>
    <n v="20260626"/>
    <s v="E20260626269432"/>
    <s v="   "/>
    <n v="9.1"/>
    <s v="TMC       "/>
    <n v="1"/>
    <s v="LARUCHE                         "/>
    <s v="VOIE COMMUNALE 4                "/>
    <s v="                                "/>
    <s v="FR"/>
    <s v="'21"/>
    <s v="'21320     "/>
    <s v="CREANCEY                        "/>
    <s v="PHARMAZON                       "/>
    <s v="CHEZ DIRECTLOG                  "/>
    <s v="PARC SYNERGIE VAL DE LOIRE      "/>
    <s v="FR"/>
    <s v="'45"/>
    <s v="'45130     "/>
    <s v="MEUNG-SUR-LOIRE"/>
  </r>
  <r>
    <x v="1"/>
    <x v="481"/>
    <n v="202606"/>
    <n v="51"/>
    <n v="1085442"/>
    <s v="'03814314  "/>
    <s v="'03814314  "/>
    <s v="COL"/>
    <s v="'4543814314757325"/>
    <n v="20260626"/>
    <s v="E20260626269432"/>
    <s v="J18"/>
    <n v="8.6"/>
    <s v="          "/>
    <n v="0"/>
    <s v="LARUCHE                         "/>
    <s v="VOIE COMMUNALE 4                "/>
    <s v="                                "/>
    <s v="FR"/>
    <s v="'21"/>
    <s v="'21320     "/>
    <s v="CREANCEY                        "/>
    <s v="PHARMAZON                       "/>
    <s v="CHEZ DIRECTLOG                  "/>
    <s v="PARC SYNERGIE VAL DE LOIRE      "/>
    <s v="FR"/>
    <s v="'45"/>
    <s v="'45130     "/>
    <s v="MEUNG-SUR-LOIRE"/>
  </r>
  <r>
    <x v="1"/>
    <x v="481"/>
    <n v="202606"/>
    <n v="51"/>
    <n v="1085442"/>
    <s v="'03814314  "/>
    <s v="'03814314  "/>
    <s v="CPC"/>
    <s v="'4543814314757325"/>
    <n v="20260626"/>
    <s v="E20260626269432"/>
    <s v="   "/>
    <n v="8.6"/>
    <s v="RS        "/>
    <n v="0"/>
    <s v="LARUCHE                         "/>
    <s v="VOIE COMMUNALE 4                "/>
    <s v="                                "/>
    <s v="FR"/>
    <s v="'21"/>
    <s v="'21320     "/>
    <s v="CREANCEY                        "/>
    <s v="PHARMAZON                       "/>
    <s v="CHEZ DIRECTLOG                  "/>
    <s v="PARC SYNERGIE VAL DE LOIRE      "/>
    <s v="FR"/>
    <s v="'45"/>
    <s v="'45130     "/>
    <s v="MEUNG-SUR-LOIRE"/>
  </r>
  <r>
    <x v="1"/>
    <x v="481"/>
    <n v="202606"/>
    <n v="51"/>
    <n v="1085442"/>
    <s v="'03814314  "/>
    <s v="'03814314  "/>
    <s v="CPC"/>
    <s v="'4543814314757325"/>
    <n v="20260626"/>
    <s v="E20260626269432"/>
    <s v="   "/>
    <n v="8.6"/>
    <s v="TMC       "/>
    <n v="1"/>
    <s v="LARUCHE                         "/>
    <s v="VOIE COMMUNALE 4                "/>
    <s v="                                "/>
    <s v="FR"/>
    <s v="'21"/>
    <s v="'21320     "/>
    <s v="CREANCEY                        "/>
    <s v="PHARMAZON                       "/>
    <s v="CHEZ DIRECTLOG                  "/>
    <s v="PARC SYNERGIE VAL DE LOIRE      "/>
    <s v="FR"/>
    <s v="'45"/>
    <s v="'45130     "/>
    <s v="MEUNG-SUR-LOIRE"/>
  </r>
  <r>
    <x v="1"/>
    <x v="481"/>
    <n v="202606"/>
    <n v="51"/>
    <n v="1085442"/>
    <s v="'03814314  "/>
    <s v="'03814314  "/>
    <s v="COL"/>
    <s v="'4543814314757331"/>
    <n v="20260626"/>
    <s v="E20260626269432"/>
    <s v="J18"/>
    <n v="8.6"/>
    <s v="          "/>
    <n v="0"/>
    <s v="LARUCHE                         "/>
    <s v="VOIE COMMUNALE 4                "/>
    <s v="                                "/>
    <s v="FR"/>
    <s v="'21"/>
    <s v="'21320     "/>
    <s v="CREANCEY                        "/>
    <s v="PHARMAZON                       "/>
    <s v="CHEZ DIRECTLOG                  "/>
    <s v="PARC SYNERGIE VAL DE LOIRE      "/>
    <s v="FR"/>
    <s v="'45"/>
    <s v="'45130     "/>
    <s v="MEUNG-SUR-LOIRE"/>
  </r>
  <r>
    <x v="1"/>
    <x v="481"/>
    <n v="202606"/>
    <n v="51"/>
    <n v="1085442"/>
    <s v="'03814314  "/>
    <s v="'03814314  "/>
    <s v="CPC"/>
    <s v="'4543814314757331"/>
    <n v="20260626"/>
    <s v="E20260626269432"/>
    <s v="   "/>
    <n v="8.6"/>
    <s v="RS        "/>
    <n v="0"/>
    <s v="LARUCHE                         "/>
    <s v="VOIE COMMUNALE 4                "/>
    <s v="                                "/>
    <s v="FR"/>
    <s v="'21"/>
    <s v="'21320     "/>
    <s v="CREANCEY                        "/>
    <s v="PHARMAZON                       "/>
    <s v="CHEZ DIRECTLOG                  "/>
    <s v="PARC SYNERGIE VAL DE LOIRE      "/>
    <s v="FR"/>
    <s v="'45"/>
    <s v="'45130     "/>
    <s v="MEUNG-SUR-LOIRE"/>
  </r>
  <r>
    <x v="1"/>
    <x v="481"/>
    <n v="202606"/>
    <n v="51"/>
    <n v="1085442"/>
    <s v="'03814314  "/>
    <s v="'03814314  "/>
    <s v="CPC"/>
    <s v="'4543814314757331"/>
    <n v="20260626"/>
    <s v="E20260626269432"/>
    <s v="   "/>
    <n v="8.6"/>
    <s v="TMC       "/>
    <n v="1"/>
    <s v="LARUCHE                         "/>
    <s v="VOIE COMMUNALE 4                "/>
    <s v="                                "/>
    <s v="FR"/>
    <s v="'21"/>
    <s v="'21320     "/>
    <s v="CREANCEY                        "/>
    <s v="PHARMAZON                       "/>
    <s v="CHEZ DIRECTLOG                  "/>
    <s v="PARC SYNERGIE VAL DE LOIRE      "/>
    <s v="FR"/>
    <s v="'45"/>
    <s v="'45130     "/>
    <s v="MEUNG-SUR-LOIRE"/>
  </r>
  <r>
    <x v="1"/>
    <x v="481"/>
    <n v="202606"/>
    <n v="51"/>
    <n v="1085442"/>
    <s v="'03814314  "/>
    <s v="'03814314  "/>
    <s v="COL"/>
    <s v="'4543814314757348"/>
    <n v="20260626"/>
    <s v="E20260626269432"/>
    <s v="J18"/>
    <n v="8.6"/>
    <s v="          "/>
    <n v="0"/>
    <s v="LARUCHE                         "/>
    <s v="VOIE COMMUNALE 4                "/>
    <s v="                                "/>
    <s v="FR"/>
    <s v="'21"/>
    <s v="'21320     "/>
    <s v="CREANCEY                        "/>
    <s v="PHARMAZON                       "/>
    <s v="CHEZ DIRECTLOG                  "/>
    <s v="PARC SYNERGIE VAL DE LOIRE      "/>
    <s v="FR"/>
    <s v="'45"/>
    <s v="'45130     "/>
    <s v="MEUNG-SUR-LOIRE"/>
  </r>
  <r>
    <x v="1"/>
    <x v="481"/>
    <n v="202606"/>
    <n v="51"/>
    <n v="1085442"/>
    <s v="'03814314  "/>
    <s v="'03814314  "/>
    <s v="CPC"/>
    <s v="'4543814314757348"/>
    <n v="20260626"/>
    <s v="E20260626269432"/>
    <s v="   "/>
    <n v="8.6"/>
    <s v="RS        "/>
    <n v="0"/>
    <s v="LARUCHE                         "/>
    <s v="VOIE COMMUNALE 4                "/>
    <s v="                                "/>
    <s v="FR"/>
    <s v="'21"/>
    <s v="'21320     "/>
    <s v="CREANCEY                        "/>
    <s v="PHARMAZON                       "/>
    <s v="CHEZ DIRECTLOG                  "/>
    <s v="PARC SYNERGIE VAL DE LOIRE      "/>
    <s v="FR"/>
    <s v="'45"/>
    <s v="'45130     "/>
    <s v="MEUNG-SUR-LOIRE"/>
  </r>
  <r>
    <x v="1"/>
    <x v="481"/>
    <n v="202606"/>
    <n v="51"/>
    <n v="1085442"/>
    <s v="'03814314  "/>
    <s v="'03814314  "/>
    <s v="CPC"/>
    <s v="'4543814314757348"/>
    <n v="20260626"/>
    <s v="E20260626269432"/>
    <s v="   "/>
    <n v="8.6"/>
    <s v="TMC       "/>
    <n v="1"/>
    <s v="LARUCHE                         "/>
    <s v="VOIE COMMUNALE 4                "/>
    <s v="                                "/>
    <s v="FR"/>
    <s v="'21"/>
    <s v="'21320     "/>
    <s v="CREANCEY                        "/>
    <s v="PHARMAZON                       "/>
    <s v="CHEZ DIRECTLOG                  "/>
    <s v="PARC SYNERGIE VAL DE LOIRE      "/>
    <s v="FR"/>
    <s v="'45"/>
    <s v="'45130     "/>
    <s v="MEUNG-SUR-LOIRE"/>
  </r>
  <r>
    <x v="1"/>
    <x v="482"/>
    <n v="202606"/>
    <n v="51"/>
    <n v="1085442"/>
    <s v="'03814314  "/>
    <s v="'03814314  "/>
    <s v="ENV"/>
    <s v="'                "/>
    <n v="20260626"/>
    <s v="E20260626269434"/>
    <s v="J18"/>
    <n v="6.35"/>
    <s v="          "/>
    <n v="5.71"/>
    <s v="LARUCHE                         "/>
    <s v="VOIE COMMUNALE 4                "/>
    <s v="                                "/>
    <s v="FR"/>
    <s v="'21"/>
    <s v="'21320     "/>
    <s v="CREANCEY                        "/>
    <s v="RADENNE ANNE-SOPHIE             "/>
    <s v="7 PL. FELIX FOURNIER            "/>
    <s v="                                "/>
    <s v="FR"/>
    <s v="'44"/>
    <s v="'44000     "/>
    <s v="NANTES"/>
  </r>
  <r>
    <x v="1"/>
    <x v="482"/>
    <n v="202606"/>
    <n v="51"/>
    <n v="1085442"/>
    <s v="'03814314  "/>
    <s v="'03814314  "/>
    <s v="COL"/>
    <s v="'4443814314757052"/>
    <n v="20260626"/>
    <s v="E20260626269434"/>
    <s v="J18"/>
    <n v="6.35"/>
    <s v="          "/>
    <n v="0"/>
    <s v="LARUCHE                         "/>
    <s v="VOIE COMMUNALE 4                "/>
    <s v="                                "/>
    <s v="FR"/>
    <s v="'21"/>
    <s v="'21320     "/>
    <s v="CREANCEY                        "/>
    <s v="RADENNE ANNE-SOPHIE             "/>
    <s v="7 PL. FELIX FOURNIER            "/>
    <s v="                                "/>
    <s v="FR"/>
    <s v="'44"/>
    <s v="'44000     "/>
    <s v="NANTES"/>
  </r>
  <r>
    <x v="1"/>
    <x v="482"/>
    <n v="202606"/>
    <n v="51"/>
    <n v="1085442"/>
    <s v="'03814314  "/>
    <s v="'03814314  "/>
    <s v="CPC"/>
    <s v="'4443814314757052"/>
    <n v="20260626"/>
    <s v="E20260626269434"/>
    <s v="   "/>
    <n v="6.35"/>
    <s v="RS        "/>
    <n v="0"/>
    <s v="LARUCHE                         "/>
    <s v="VOIE COMMUNALE 4                "/>
    <s v="                                "/>
    <s v="FR"/>
    <s v="'21"/>
    <s v="'21320     "/>
    <s v="CREANCEY                        "/>
    <s v="RADENNE ANNE-SOPHIE             "/>
    <s v="7 PL. FELIX FOURNIER            "/>
    <s v="                                "/>
    <s v="FR"/>
    <s v="'44"/>
    <s v="'44000     "/>
    <s v="NANTES"/>
  </r>
  <r>
    <x v="1"/>
    <x v="483"/>
    <n v="202606"/>
    <n v="51"/>
    <n v="1085442"/>
    <s v="'03814314  "/>
    <s v="'03814314  "/>
    <s v="ENV"/>
    <s v="'                "/>
    <n v="20260626"/>
    <s v="E20260626269435"/>
    <s v="J18"/>
    <n v="12.4"/>
    <s v="          "/>
    <n v="7.27"/>
    <s v="LARUCHE                         "/>
    <s v="VOIE COMMUNALE 4                "/>
    <s v="                                "/>
    <s v="FR"/>
    <s v="'21"/>
    <s v="'21320     "/>
    <s v="CREANCEY                        "/>
    <s v="VIDAL MATTHIAS                  "/>
    <s v="1 BOULEVARD MARECHAL LECLERC    "/>
    <s v="IMMEUBLE DECEM                  "/>
    <s v="FR"/>
    <s v="'34"/>
    <s v="'34500     "/>
    <s v="BEZIERS"/>
  </r>
  <r>
    <x v="1"/>
    <x v="483"/>
    <n v="202606"/>
    <n v="51"/>
    <n v="1085442"/>
    <s v="'03814314  "/>
    <s v="'03814314  "/>
    <s v="COL"/>
    <s v="'3443814314756973"/>
    <n v="20260626"/>
    <s v="E20260626269435"/>
    <s v="J18"/>
    <n v="8.6999999999999993"/>
    <s v="          "/>
    <n v="0"/>
    <s v="LARUCHE                         "/>
    <s v="VOIE COMMUNALE 4                "/>
    <s v="                                "/>
    <s v="FR"/>
    <s v="'21"/>
    <s v="'21320     "/>
    <s v="CREANCEY                        "/>
    <s v="VIDAL MATTHIAS                  "/>
    <s v="1 BOULEVARD MARECHAL LECLERC    "/>
    <s v="IMMEUBLE DECEM                  "/>
    <s v="FR"/>
    <s v="'34"/>
    <s v="'34500     "/>
    <s v="BEZIERS"/>
  </r>
  <r>
    <x v="1"/>
    <x v="483"/>
    <n v="202606"/>
    <n v="51"/>
    <n v="1085442"/>
    <s v="'03814314  "/>
    <s v="'03814314  "/>
    <s v="CPC"/>
    <s v="'3443814314756973"/>
    <n v="20260626"/>
    <s v="E20260626269435"/>
    <s v="   "/>
    <n v="8.6999999999999993"/>
    <s v="RS        "/>
    <n v="0"/>
    <s v="LARUCHE                         "/>
    <s v="VOIE COMMUNALE 4                "/>
    <s v="                                "/>
    <s v="FR"/>
    <s v="'21"/>
    <s v="'21320     "/>
    <s v="CREANCEY                        "/>
    <s v="VIDAL MATTHIAS                  "/>
    <s v="1 BOULEVARD MARECHAL LECLERC    "/>
    <s v="IMMEUBLE DECEM                  "/>
    <s v="FR"/>
    <s v="'34"/>
    <s v="'34500     "/>
    <s v="BEZIERS"/>
  </r>
  <r>
    <x v="1"/>
    <x v="483"/>
    <n v="202606"/>
    <n v="51"/>
    <n v="1085442"/>
    <s v="'03814314  "/>
    <s v="'03814314  "/>
    <s v="COL"/>
    <s v="'3443814314756980"/>
    <n v="20260626"/>
    <s v="E20260626269435"/>
    <s v="J18"/>
    <n v="3.7"/>
    <s v="          "/>
    <n v="0"/>
    <s v="LARUCHE                         "/>
    <s v="VOIE COMMUNALE 4                "/>
    <s v="                                "/>
    <s v="FR"/>
    <s v="'21"/>
    <s v="'21320     "/>
    <s v="CREANCEY                        "/>
    <s v="VIDAL MATTHIAS                  "/>
    <s v="1 BOULEVARD MARECHAL LECLERC    "/>
    <s v="IMMEUBLE DECEM                  "/>
    <s v="FR"/>
    <s v="'34"/>
    <s v="'34500     "/>
    <s v="BEZIERS"/>
  </r>
  <r>
    <x v="1"/>
    <x v="483"/>
    <n v="202606"/>
    <n v="51"/>
    <n v="1085442"/>
    <s v="'03814314  "/>
    <s v="'03814314  "/>
    <s v="CPC"/>
    <s v="'3443814314756980"/>
    <n v="20260626"/>
    <s v="E20260626269435"/>
    <s v="   "/>
    <n v="3.7"/>
    <s v="RS        "/>
    <n v="0"/>
    <s v="LARUCHE                         "/>
    <s v="VOIE COMMUNALE 4                "/>
    <s v="                                "/>
    <s v="FR"/>
    <s v="'21"/>
    <s v="'21320     "/>
    <s v="CREANCEY                        "/>
    <s v="VIDAL MATTHIAS                  "/>
    <s v="1 BOULEVARD MARECHAL LECLERC    "/>
    <s v="IMMEUBLE DECEM                  "/>
    <s v="FR"/>
    <s v="'34"/>
    <s v="'34500     "/>
    <s v="BEZIERS"/>
  </r>
  <r>
    <x v="1"/>
    <x v="483"/>
    <n v="202606"/>
    <n v="51"/>
    <n v="1085442"/>
    <s v="'03814314  "/>
    <s v="'03814314  "/>
    <s v="CPC"/>
    <s v="'3443814314756980"/>
    <n v="20260626"/>
    <s v="E20260626269435"/>
    <s v="   "/>
    <n v="3.7"/>
    <s v="TMC       "/>
    <n v="1"/>
    <s v="LARUCHE                         "/>
    <s v="VOIE COMMUNALE 4                "/>
    <s v="                                "/>
    <s v="FR"/>
    <s v="'21"/>
    <s v="'21320     "/>
    <s v="CREANCEY                        "/>
    <s v="VIDAL MATTHIAS                  "/>
    <s v="1 BOULEVARD MARECHAL LECLERC    "/>
    <s v="IMMEUBLE DECEM                  "/>
    <s v="FR"/>
    <s v="'34"/>
    <s v="'34500     "/>
    <s v="BEZIERS"/>
  </r>
  <r>
    <x v="1"/>
    <x v="484"/>
    <n v="202606"/>
    <n v="51"/>
    <n v="1085442"/>
    <s v="'03814314  "/>
    <s v="'03814314  "/>
    <s v="ENV"/>
    <s v="'                "/>
    <n v="20260626"/>
    <s v="E20260626334305"/>
    <s v="J18"/>
    <n v="4.01"/>
    <s v="          "/>
    <n v="5.19"/>
    <s v="LARUCHE                         "/>
    <s v="VOIE COMMUNALE 4                "/>
    <s v="                                "/>
    <s v="FR"/>
    <s v="'21"/>
    <s v="'21320     "/>
    <s v="CREANCEY                        "/>
    <s v="PICHINOTY MELANIE               "/>
    <s v="19 RUE DES 3 ROIS               "/>
    <s v="                                "/>
    <s v="FR"/>
    <s v="'13"/>
    <s v="'13006     "/>
    <s v="MARSEILLE"/>
  </r>
  <r>
    <x v="1"/>
    <x v="484"/>
    <n v="202606"/>
    <n v="51"/>
    <n v="1085442"/>
    <s v="'03814314  "/>
    <s v="'03814314  "/>
    <s v="COL"/>
    <s v="'1343814314757013"/>
    <n v="20260626"/>
    <s v="E20260626334305"/>
    <s v="J18"/>
    <n v="4.01"/>
    <s v="          "/>
    <n v="0"/>
    <s v="LARUCHE                         "/>
    <s v="VOIE COMMUNALE 4                "/>
    <s v="                                "/>
    <s v="FR"/>
    <s v="'21"/>
    <s v="'21320     "/>
    <s v="CREANCEY                        "/>
    <s v="PICHINOTY MELANIE               "/>
    <s v="19 RUE DES 3 ROIS               "/>
    <s v="                                "/>
    <s v="FR"/>
    <s v="'13"/>
    <s v="'13006     "/>
    <s v="MARSEILLE"/>
  </r>
  <r>
    <x v="1"/>
    <x v="484"/>
    <n v="202606"/>
    <n v="51"/>
    <n v="1085442"/>
    <s v="'03814314  "/>
    <s v="'03814314  "/>
    <s v="CPC"/>
    <s v="'1343814314757013"/>
    <n v="20260626"/>
    <s v="E20260626334305"/>
    <s v="   "/>
    <n v="4.01"/>
    <s v="RS        "/>
    <n v="0"/>
    <s v="LARUCHE                         "/>
    <s v="VOIE COMMUNALE 4                "/>
    <s v="                                "/>
    <s v="FR"/>
    <s v="'21"/>
    <s v="'21320     "/>
    <s v="CREANCEY                        "/>
    <s v="PICHINOTY MELANIE               "/>
    <s v="19 RUE DES 3 ROIS               "/>
    <s v="                                "/>
    <s v="FR"/>
    <s v="'13"/>
    <s v="'13006     "/>
    <s v="MARSEILLE"/>
  </r>
  <r>
    <x v="1"/>
    <x v="485"/>
    <n v="202606"/>
    <n v="51"/>
    <n v="1085442"/>
    <s v="'03814314  "/>
    <s v="'03814314  "/>
    <s v="ENV"/>
    <s v="'                "/>
    <n v="20260627"/>
    <s v="E20260627002480"/>
    <s v="J18"/>
    <n v="6.7"/>
    <s v="          "/>
    <n v="5.71"/>
    <s v="LARUCHE                         "/>
    <s v="VOIE COMMUNALE 4                "/>
    <s v="                                "/>
    <s v="FR"/>
    <s v="'21"/>
    <s v="'21320     "/>
    <s v="CREANCEY                        "/>
    <s v="RENTERIA LUIS                   "/>
    <s v="10 PLACE JEANNE D'ARC           "/>
    <s v="                                "/>
    <s v="FR"/>
    <s v="'44"/>
    <s v="'44700     "/>
    <s v="ORVAULT"/>
  </r>
  <r>
    <x v="1"/>
    <x v="485"/>
    <n v="202606"/>
    <n v="51"/>
    <n v="1085442"/>
    <s v="'03814314  "/>
    <s v="'03814314  "/>
    <s v="COL"/>
    <s v="'4420234018568091"/>
    <n v="20260627"/>
    <s v="E20260627002480"/>
    <s v="J18"/>
    <n v="6.7"/>
    <s v="          "/>
    <n v="0"/>
    <s v="LARUCHE                         "/>
    <s v="VOIE COMMUNALE 4                "/>
    <s v="                                "/>
    <s v="FR"/>
    <s v="'21"/>
    <s v="'21320     "/>
    <s v="CREANCEY                        "/>
    <s v="RENTERIA LUIS                   "/>
    <s v="10 PLACE JEANNE D'ARC           "/>
    <s v="                                "/>
    <s v="FR"/>
    <s v="'44"/>
    <s v="'44700     "/>
    <s v="ORVAULT"/>
  </r>
  <r>
    <x v="1"/>
    <x v="485"/>
    <n v="202606"/>
    <n v="51"/>
    <n v="1085442"/>
    <s v="'03814314  "/>
    <s v="'03814314  "/>
    <s v="CPC"/>
    <s v="'4420234018568091"/>
    <n v="20260627"/>
    <s v="E20260627002480"/>
    <s v="   "/>
    <n v="6.7"/>
    <s v="RS        "/>
    <n v="0"/>
    <s v="LARUCHE                         "/>
    <s v="VOIE COMMUNALE 4                "/>
    <s v="                                "/>
    <s v="FR"/>
    <s v="'21"/>
    <s v="'21320     "/>
    <s v="CREANCEY                        "/>
    <s v="RENTERIA LUIS                   "/>
    <s v="10 PLACE JEANNE D'ARC           "/>
    <s v="                                "/>
    <s v="FR"/>
    <s v="'44"/>
    <s v="'44700     "/>
    <s v="ORVAULT"/>
  </r>
  <r>
    <x v="1"/>
    <x v="486"/>
    <n v="202606"/>
    <n v="51"/>
    <n v="1085442"/>
    <s v="'03814314  "/>
    <s v="'03814314  "/>
    <s v="ENV"/>
    <s v="'                "/>
    <n v="20260629"/>
    <s v="E20260629134003"/>
    <s v="J18"/>
    <n v="33.9"/>
    <s v="          "/>
    <n v="12.73"/>
    <s v="LARUCHE                         "/>
    <s v="VOIE COMMUNALE 4                "/>
    <s v="                                "/>
    <s v="FR"/>
    <s v="'21"/>
    <s v="'21320     "/>
    <s v="CREANCEY                        "/>
    <s v="CARREFOUR ORMESSON SUR MARNE -  "/>
    <s v="85 ROUTE DE PROVINS             "/>
    <s v="CC PINCEVENT                    "/>
    <s v="FR"/>
    <s v="'94"/>
    <s v="'94490     "/>
    <s v="ORMESSON SUR MARNE"/>
  </r>
  <r>
    <x v="1"/>
    <x v="486"/>
    <n v="202606"/>
    <n v="51"/>
    <n v="1085442"/>
    <s v="'03814314  "/>
    <s v="'03814314  "/>
    <s v="COL"/>
    <s v="'9443814314757469"/>
    <n v="20260629"/>
    <s v="E20260629134003"/>
    <s v="J18"/>
    <n v="21.1"/>
    <s v="          "/>
    <n v="0"/>
    <s v="LARUCHE                         "/>
    <s v="VOIE COMMUNALE 4                "/>
    <s v="                                "/>
    <s v="FR"/>
    <s v="'21"/>
    <s v="'21320     "/>
    <s v="CREANCEY                        "/>
    <s v="CARREFOUR ORMESSON SUR MARNE -  "/>
    <s v="85 ROUTE DE PROVINS             "/>
    <s v="CC PINCEVENT                    "/>
    <s v="FR"/>
    <s v="'94"/>
    <s v="'94490     "/>
    <s v="ORMESSON SUR MARNE"/>
  </r>
  <r>
    <x v="1"/>
    <x v="486"/>
    <n v="202606"/>
    <n v="51"/>
    <n v="1085442"/>
    <s v="'03814314  "/>
    <s v="'03814314  "/>
    <s v="CPC"/>
    <s v="'9443814314757469"/>
    <n v="20260629"/>
    <s v="E20260629134003"/>
    <s v="   "/>
    <n v="21.1"/>
    <s v="RS        "/>
    <n v="0"/>
    <s v="LARUCHE                         "/>
    <s v="VOIE COMMUNALE 4                "/>
    <s v="                                "/>
    <s v="FR"/>
    <s v="'21"/>
    <s v="'21320     "/>
    <s v="CREANCEY                        "/>
    <s v="CARREFOUR ORMESSON SUR MARNE -  "/>
    <s v="85 ROUTE DE PROVINS             "/>
    <s v="CC PINCEVENT                    "/>
    <s v="FR"/>
    <s v="'94"/>
    <s v="'94490     "/>
    <s v="ORMESSON SUR MARNE"/>
  </r>
  <r>
    <x v="1"/>
    <x v="486"/>
    <n v="202606"/>
    <n v="51"/>
    <n v="1085442"/>
    <s v="'03814314  "/>
    <s v="'03814314  "/>
    <s v="COL"/>
    <s v="'9443814314757475"/>
    <n v="20260629"/>
    <s v="E20260629134003"/>
    <s v="J18"/>
    <n v="12.8"/>
    <s v="          "/>
    <n v="0"/>
    <s v="LARUCHE                         "/>
    <s v="VOIE COMMUNALE 4                "/>
    <s v="                                "/>
    <s v="FR"/>
    <s v="'21"/>
    <s v="'21320     "/>
    <s v="CREANCEY                        "/>
    <s v="CARREFOUR ORMESSON SUR MARNE -  "/>
    <s v="85 ROUTE DE PROVINS             "/>
    <s v="CC PINCEVENT                    "/>
    <s v="FR"/>
    <s v="'94"/>
    <s v="'94490     "/>
    <s v="ORMESSON SUR MARNE"/>
  </r>
  <r>
    <x v="1"/>
    <x v="486"/>
    <n v="202606"/>
    <n v="51"/>
    <n v="1085442"/>
    <s v="'03814314  "/>
    <s v="'03814314  "/>
    <s v="CPC"/>
    <s v="'9443814314757475"/>
    <n v="20260629"/>
    <s v="E20260629134003"/>
    <s v="   "/>
    <n v="12.8"/>
    <s v="RS        "/>
    <n v="0"/>
    <s v="LARUCHE                         "/>
    <s v="VOIE COMMUNALE 4                "/>
    <s v="                                "/>
    <s v="FR"/>
    <s v="'21"/>
    <s v="'21320     "/>
    <s v="CREANCEY                        "/>
    <s v="CARREFOUR ORMESSON SUR MARNE -  "/>
    <s v="85 ROUTE DE PROVINS             "/>
    <s v="CC PINCEVENT                    "/>
    <s v="FR"/>
    <s v="'94"/>
    <s v="'94490     "/>
    <s v="ORMESSON SUR MARNE"/>
  </r>
  <r>
    <x v="1"/>
    <x v="486"/>
    <n v="202606"/>
    <n v="51"/>
    <n v="1085442"/>
    <s v="'03814314  "/>
    <s v="'03814314  "/>
    <s v="CPC"/>
    <s v="'9443814314757475"/>
    <n v="20260629"/>
    <s v="E20260629134003"/>
    <s v="   "/>
    <n v="12.8"/>
    <s v="TMC       "/>
    <n v="1"/>
    <s v="LARUCHE                         "/>
    <s v="VOIE COMMUNALE 4                "/>
    <s v="                                "/>
    <s v="FR"/>
    <s v="'21"/>
    <s v="'21320     "/>
    <s v="CREANCEY                        "/>
    <s v="CARREFOUR ORMESSON SUR MARNE -  "/>
    <s v="85 ROUTE DE PROVINS             "/>
    <s v="CC PINCEVENT                    "/>
    <s v="FR"/>
    <s v="'94"/>
    <s v="'94490     "/>
    <s v="ORMESSON SUR MARNE"/>
  </r>
  <r>
    <x v="1"/>
    <x v="487"/>
    <n v="202606"/>
    <n v="51"/>
    <n v="1085442"/>
    <s v="'03814314  "/>
    <s v="'03814314  "/>
    <s v="ENV"/>
    <s v="'                "/>
    <n v="20260629"/>
    <s v="E20260629134004"/>
    <s v="J18"/>
    <n v="35"/>
    <s v="          "/>
    <n v="12.99"/>
    <s v="LARUCHE                         "/>
    <s v="VOIE COMMUNALE 4                "/>
    <s v="                                "/>
    <s v="FR"/>
    <s v="'21"/>
    <s v="'21320     "/>
    <s v="CREANCEY                        "/>
    <s v="CARREFOUR SEVRAN -              "/>
    <s v="ROUTES DES PETITS PONTS         "/>
    <s v="                                "/>
    <s v="FR"/>
    <s v="'93"/>
    <s v="'93270     "/>
    <s v="SEVRAN"/>
  </r>
  <r>
    <x v="1"/>
    <x v="487"/>
    <n v="202606"/>
    <n v="51"/>
    <n v="1085442"/>
    <s v="'03814314  "/>
    <s v="'03814314  "/>
    <s v="COL"/>
    <s v="'9343814314757484"/>
    <n v="20260629"/>
    <s v="E20260629134004"/>
    <s v="J18"/>
    <n v="14.7"/>
    <s v="          "/>
    <n v="0"/>
    <s v="LARUCHE                         "/>
    <s v="VOIE COMMUNALE 4                "/>
    <s v="                                "/>
    <s v="FR"/>
    <s v="'21"/>
    <s v="'21320     "/>
    <s v="CREANCEY                        "/>
    <s v="CARREFOUR SEVRAN -              "/>
    <s v="ROUTES DES PETITS PONTS         "/>
    <s v="                                "/>
    <s v="FR"/>
    <s v="'93"/>
    <s v="'93270     "/>
    <s v="SEVRAN"/>
  </r>
  <r>
    <x v="1"/>
    <x v="487"/>
    <n v="202606"/>
    <n v="51"/>
    <n v="1085442"/>
    <s v="'03814314  "/>
    <s v="'03814314  "/>
    <s v="CPC"/>
    <s v="'9343814314757484"/>
    <n v="20260629"/>
    <s v="E20260629134004"/>
    <s v="   "/>
    <n v="14.7"/>
    <s v="RS        "/>
    <n v="0"/>
    <s v="LARUCHE                         "/>
    <s v="VOIE COMMUNALE 4                "/>
    <s v="                                "/>
    <s v="FR"/>
    <s v="'21"/>
    <s v="'21320     "/>
    <s v="CREANCEY                        "/>
    <s v="CARREFOUR SEVRAN -              "/>
    <s v="ROUTES DES PETITS PONTS         "/>
    <s v="                                "/>
    <s v="FR"/>
    <s v="'93"/>
    <s v="'93270     "/>
    <s v="SEVRAN"/>
  </r>
  <r>
    <x v="1"/>
    <x v="487"/>
    <n v="202606"/>
    <n v="51"/>
    <n v="1085442"/>
    <s v="'03814314  "/>
    <s v="'03814314  "/>
    <s v="COL"/>
    <s v="'9343814314757495"/>
    <n v="20260629"/>
    <s v="E20260629134004"/>
    <s v="J18"/>
    <n v="20.3"/>
    <s v="          "/>
    <n v="0"/>
    <s v="LARUCHE                         "/>
    <s v="VOIE COMMUNALE 4                "/>
    <s v="                                "/>
    <s v="FR"/>
    <s v="'21"/>
    <s v="'21320     "/>
    <s v="CREANCEY                        "/>
    <s v="CARREFOUR SEVRAN -              "/>
    <s v="ROUTES DES PETITS PONTS         "/>
    <s v="                                "/>
    <s v="FR"/>
    <s v="'93"/>
    <s v="'93270     "/>
    <s v="SEVRAN"/>
  </r>
  <r>
    <x v="1"/>
    <x v="487"/>
    <n v="202606"/>
    <n v="51"/>
    <n v="1085442"/>
    <s v="'03814314  "/>
    <s v="'03814314  "/>
    <s v="CPC"/>
    <s v="'9343814314757495"/>
    <n v="20260629"/>
    <s v="E20260629134004"/>
    <s v="   "/>
    <n v="20.3"/>
    <s v="RS        "/>
    <n v="0"/>
    <s v="LARUCHE                         "/>
    <s v="VOIE COMMUNALE 4                "/>
    <s v="                                "/>
    <s v="FR"/>
    <s v="'21"/>
    <s v="'21320     "/>
    <s v="CREANCEY                        "/>
    <s v="CARREFOUR SEVRAN -              "/>
    <s v="ROUTES DES PETITS PONTS         "/>
    <s v="                                "/>
    <s v="FR"/>
    <s v="'93"/>
    <s v="'93270     "/>
    <s v="SEVRAN"/>
  </r>
  <r>
    <x v="1"/>
    <x v="487"/>
    <n v="202606"/>
    <n v="51"/>
    <n v="1085442"/>
    <s v="'03814314  "/>
    <s v="'03814314  "/>
    <s v="CPC"/>
    <s v="'9343814314757495"/>
    <n v="20260629"/>
    <s v="E20260629134004"/>
    <s v="   "/>
    <n v="20.3"/>
    <s v="TMC       "/>
    <n v="1"/>
    <s v="LARUCHE                         "/>
    <s v="VOIE COMMUNALE 4                "/>
    <s v="                                "/>
    <s v="FR"/>
    <s v="'21"/>
    <s v="'21320     "/>
    <s v="CREANCEY                        "/>
    <s v="CARREFOUR SEVRAN -              "/>
    <s v="ROUTES DES PETITS PONTS         "/>
    <s v="                                "/>
    <s v="FR"/>
    <s v="'93"/>
    <s v="'93270     "/>
    <s v="SEVRAN"/>
  </r>
  <r>
    <x v="1"/>
    <x v="488"/>
    <n v="202606"/>
    <n v="51"/>
    <n v="1085442"/>
    <s v="'03814314  "/>
    <s v="'03814314  "/>
    <s v="ENV"/>
    <s v="'                "/>
    <n v="20260629"/>
    <s v="E20260629134005"/>
    <s v="J18"/>
    <n v="3.2"/>
    <s v="          "/>
    <n v="4.93"/>
    <s v="LARUCHE                         "/>
    <s v="VOIE COMMUNALE 4                "/>
    <s v="                                "/>
    <s v="FR"/>
    <s v="'21"/>
    <s v="'21320     "/>
    <s v="CREANCEY                        "/>
    <s v="CHEVALLIER JULIE                "/>
    <s v="43 PLACE DU GRAND MARCHE        "/>
    <s v="                                "/>
    <s v="FR"/>
    <s v="'37"/>
    <s v="'37000     "/>
    <s v="TOURS"/>
  </r>
  <r>
    <x v="1"/>
    <x v="488"/>
    <n v="202606"/>
    <n v="51"/>
    <n v="1085442"/>
    <s v="'03814314  "/>
    <s v="'03814314  "/>
    <s v="COL"/>
    <s v="'3743814314757416"/>
    <n v="20260629"/>
    <s v="E20260629134005"/>
    <s v="J18"/>
    <n v="3.2"/>
    <s v="          "/>
    <n v="0"/>
    <s v="LARUCHE                         "/>
    <s v="VOIE COMMUNALE 4                "/>
    <s v="                                "/>
    <s v="FR"/>
    <s v="'21"/>
    <s v="'21320     "/>
    <s v="CREANCEY                        "/>
    <s v="CHEVALLIER JULIE                "/>
    <s v="43 PLACE DU GRAND MARCHE        "/>
    <s v="                                "/>
    <s v="FR"/>
    <s v="'37"/>
    <s v="'37000     "/>
    <s v="TOURS"/>
  </r>
  <r>
    <x v="1"/>
    <x v="488"/>
    <n v="202606"/>
    <n v="51"/>
    <n v="1085442"/>
    <s v="'03814314  "/>
    <s v="'03814314  "/>
    <s v="CPC"/>
    <s v="'3743814314757416"/>
    <n v="20260629"/>
    <s v="E20260629134005"/>
    <s v="   "/>
    <n v="3.2"/>
    <s v="RS        "/>
    <n v="0"/>
    <s v="LARUCHE                         "/>
    <s v="VOIE COMMUNALE 4                "/>
    <s v="                                "/>
    <s v="FR"/>
    <s v="'21"/>
    <s v="'21320     "/>
    <s v="CREANCEY                        "/>
    <s v="CHEVALLIER JULIE                "/>
    <s v="43 PLACE DU GRAND MARCHE        "/>
    <s v="                                "/>
    <s v="FR"/>
    <s v="'37"/>
    <s v="'37000     "/>
    <s v="TOURS"/>
  </r>
  <r>
    <x v="1"/>
    <x v="489"/>
    <n v="202606"/>
    <n v="51"/>
    <n v="1085442"/>
    <s v="'03814314  "/>
    <s v="'03814314  "/>
    <s v="ENV"/>
    <s v="'                "/>
    <n v="20260629"/>
    <s v="E20260629134006"/>
    <s v="J18"/>
    <n v="4.3"/>
    <s v="          "/>
    <n v="5.19"/>
    <s v="LARUCHE                         "/>
    <s v="VOIE COMMUNALE 4                "/>
    <s v="                                "/>
    <s v="FR"/>
    <s v="'21"/>
    <s v="'21320     "/>
    <s v="CREANCEY                        "/>
    <s v="GERMONT CAROLINE                "/>
    <s v="6 GALERIE D ERLON               "/>
    <s v="                                "/>
    <s v="FR"/>
    <s v="'51"/>
    <s v="'51100     "/>
    <s v="REIMS"/>
  </r>
  <r>
    <x v="1"/>
    <x v="489"/>
    <n v="202606"/>
    <n v="51"/>
    <n v="1085442"/>
    <s v="'03814314  "/>
    <s v="'03814314  "/>
    <s v="COL"/>
    <s v="'5143814314757148"/>
    <n v="20260629"/>
    <s v="E20260629134006"/>
    <s v="J18"/>
    <n v="4.3"/>
    <s v="          "/>
    <n v="0"/>
    <s v="LARUCHE                         "/>
    <s v="VOIE COMMUNALE 4                "/>
    <s v="                                "/>
    <s v="FR"/>
    <s v="'21"/>
    <s v="'21320     "/>
    <s v="CREANCEY                        "/>
    <s v="GERMONT CAROLINE                "/>
    <s v="6 GALERIE D ERLON               "/>
    <s v="                                "/>
    <s v="FR"/>
    <s v="'51"/>
    <s v="'51100     "/>
    <s v="REIMS"/>
  </r>
  <r>
    <x v="1"/>
    <x v="489"/>
    <n v="202606"/>
    <n v="51"/>
    <n v="1085442"/>
    <s v="'03814314  "/>
    <s v="'03814314  "/>
    <s v="CPC"/>
    <s v="'5143814314757148"/>
    <n v="20260629"/>
    <s v="E20260629134006"/>
    <s v="   "/>
    <n v="4.3"/>
    <s v="RS        "/>
    <n v="0"/>
    <s v="LARUCHE                         "/>
    <s v="VOIE COMMUNALE 4                "/>
    <s v="                                "/>
    <s v="FR"/>
    <s v="'21"/>
    <s v="'21320     "/>
    <s v="CREANCEY                        "/>
    <s v="GERMONT CAROLINE                "/>
    <s v="6 GALERIE D ERLON               "/>
    <s v="                                "/>
    <s v="FR"/>
    <s v="'51"/>
    <s v="'51100     "/>
    <s v="REIMS"/>
  </r>
  <r>
    <x v="1"/>
    <x v="490"/>
    <n v="202606"/>
    <n v="51"/>
    <n v="1085442"/>
    <s v="'03814314  "/>
    <s v="'03814314  "/>
    <s v="ENV"/>
    <s v="'                "/>
    <n v="20260629"/>
    <s v="E20260629134007"/>
    <s v="J18"/>
    <n v="4.01"/>
    <s v="          "/>
    <n v="5.19"/>
    <s v="LARUCHE                         "/>
    <s v="VOIE COMMUNALE 4                "/>
    <s v="                                "/>
    <s v="FR"/>
    <s v="'21"/>
    <s v="'21320     "/>
    <s v="CREANCEY                        "/>
    <s v="MARSH ELVINE                    "/>
    <s v="12 RUE GAMBETTA                 "/>
    <s v="                                "/>
    <s v="FR"/>
    <s v="'57"/>
    <s v="'57000     "/>
    <s v="METZ"/>
  </r>
  <r>
    <x v="1"/>
    <x v="490"/>
    <n v="202606"/>
    <n v="51"/>
    <n v="1085442"/>
    <s v="'03814314  "/>
    <s v="'03814314  "/>
    <s v="COL"/>
    <s v="'5743814314757377"/>
    <n v="20260629"/>
    <s v="E20260629134007"/>
    <s v="J18"/>
    <n v="4.01"/>
    <s v="          "/>
    <n v="0"/>
    <s v="LARUCHE                         "/>
    <s v="VOIE COMMUNALE 4                "/>
    <s v="                                "/>
    <s v="FR"/>
    <s v="'21"/>
    <s v="'21320     "/>
    <s v="CREANCEY                        "/>
    <s v="MARSH ELVINE                    "/>
    <s v="12 RUE GAMBETTA                 "/>
    <s v="                                "/>
    <s v="FR"/>
    <s v="'57"/>
    <s v="'57000     "/>
    <s v="METZ"/>
  </r>
  <r>
    <x v="1"/>
    <x v="490"/>
    <n v="202606"/>
    <n v="51"/>
    <n v="1085442"/>
    <s v="'03814314  "/>
    <s v="'03814314  "/>
    <s v="CPC"/>
    <s v="'5743814314757377"/>
    <n v="20260629"/>
    <s v="E20260629134007"/>
    <s v="   "/>
    <n v="4.01"/>
    <s v="RS        "/>
    <n v="0"/>
    <s v="LARUCHE                         "/>
    <s v="VOIE COMMUNALE 4                "/>
    <s v="                                "/>
    <s v="FR"/>
    <s v="'21"/>
    <s v="'21320     "/>
    <s v="CREANCEY                        "/>
    <s v="MARSH ELVINE                    "/>
    <s v="12 RUE GAMBETTA                 "/>
    <s v="                                "/>
    <s v="FR"/>
    <s v="'57"/>
    <s v="'57000     "/>
    <s v="METZ"/>
  </r>
  <r>
    <x v="1"/>
    <x v="491"/>
    <n v="202606"/>
    <n v="51"/>
    <n v="1085442"/>
    <s v="'03814314  "/>
    <s v="'03814314  "/>
    <s v="ENV"/>
    <s v="'                "/>
    <n v="20260629"/>
    <s v="E20260629134008"/>
    <s v="J18"/>
    <n v="4.0999999999999996"/>
    <s v="          "/>
    <n v="5.19"/>
    <s v="LARUCHE                         "/>
    <s v="VOIE COMMUNALE 4                "/>
    <s v="                                "/>
    <s v="FR"/>
    <s v="'21"/>
    <s v="'21320     "/>
    <s v="CREANCEY                        "/>
    <s v="PIQUET-DAUMAS TIFFANY           "/>
    <s v="10 TRAVERSE LACAN               "/>
    <s v="                                "/>
    <s v="FR"/>
    <s v="'06"/>
    <s v="'06600     "/>
    <s v="ANTIBES"/>
  </r>
  <r>
    <x v="1"/>
    <x v="491"/>
    <n v="202606"/>
    <n v="51"/>
    <n v="1085442"/>
    <s v="'03814314  "/>
    <s v="'03814314  "/>
    <s v="COL"/>
    <s v="'0643814314757406"/>
    <n v="20260629"/>
    <s v="E20260629134008"/>
    <s v="J18"/>
    <n v="4.0999999999999996"/>
    <s v="          "/>
    <n v="0"/>
    <s v="LARUCHE                         "/>
    <s v="VOIE COMMUNALE 4                "/>
    <s v="                                "/>
    <s v="FR"/>
    <s v="'21"/>
    <s v="'21320     "/>
    <s v="CREANCEY                        "/>
    <s v="PIQUET-DAUMAS TIFFANY           "/>
    <s v="10 TRAVERSE LACAN               "/>
    <s v="                                "/>
    <s v="FR"/>
    <s v="'06"/>
    <s v="'06600     "/>
    <s v="ANTIBES"/>
  </r>
  <r>
    <x v="1"/>
    <x v="491"/>
    <n v="202606"/>
    <n v="51"/>
    <n v="1085442"/>
    <s v="'03814314  "/>
    <s v="'03814314  "/>
    <s v="CPC"/>
    <s v="'0643814314757406"/>
    <n v="20260629"/>
    <s v="E20260629134008"/>
    <s v="   "/>
    <n v="4.0999999999999996"/>
    <s v="RS        "/>
    <n v="0"/>
    <s v="LARUCHE                         "/>
    <s v="VOIE COMMUNALE 4                "/>
    <s v="                                "/>
    <s v="FR"/>
    <s v="'21"/>
    <s v="'21320     "/>
    <s v="CREANCEY                        "/>
    <s v="PIQUET-DAUMAS TIFFANY           "/>
    <s v="10 TRAVERSE LACAN               "/>
    <s v="                                "/>
    <s v="FR"/>
    <s v="'06"/>
    <s v="'06600     "/>
    <s v="ANTIBES"/>
  </r>
  <r>
    <x v="1"/>
    <x v="492"/>
    <n v="202606"/>
    <n v="51"/>
    <n v="1085442"/>
    <s v="'03814314  "/>
    <s v="'03814314  "/>
    <s v="ENV"/>
    <s v="'                "/>
    <n v="20260629"/>
    <s v="E20260629134009"/>
    <s v="J18"/>
    <n v="2.6"/>
    <s v="          "/>
    <n v="4.67"/>
    <s v="LARUCHE                         "/>
    <s v="VOIE COMMUNALE 4                "/>
    <s v="                                "/>
    <s v="FR"/>
    <s v="'21"/>
    <s v="'21320     "/>
    <s v="CREANCEY                        "/>
    <s v="RAIMBAULT CHARLOTTE             "/>
    <s v="7 RUE CARNOT                    "/>
    <s v="                                "/>
    <s v="FR"/>
    <s v="'49"/>
    <s v="'49290     "/>
    <s v="CHALONNES-SUR-LOIRE"/>
  </r>
  <r>
    <x v="1"/>
    <x v="492"/>
    <n v="202606"/>
    <n v="51"/>
    <n v="1085442"/>
    <s v="'03814314  "/>
    <s v="'03814314  "/>
    <s v="COL"/>
    <s v="'4943814314757382"/>
    <n v="20260629"/>
    <s v="E20260629134009"/>
    <s v="J18"/>
    <n v="2.6"/>
    <s v="          "/>
    <n v="0"/>
    <s v="LARUCHE                         "/>
    <s v="VOIE COMMUNALE 4                "/>
    <s v="                                "/>
    <s v="FR"/>
    <s v="'21"/>
    <s v="'21320     "/>
    <s v="CREANCEY                        "/>
    <s v="RAIMBAULT CHARLOTTE             "/>
    <s v="7 RUE CARNOT                    "/>
    <s v="                                "/>
    <s v="FR"/>
    <s v="'49"/>
    <s v="'49290     "/>
    <s v="CHALONNES-SUR-LOIRE"/>
  </r>
  <r>
    <x v="1"/>
    <x v="492"/>
    <n v="202606"/>
    <n v="51"/>
    <n v="1085442"/>
    <s v="'03814314  "/>
    <s v="'03814314  "/>
    <s v="CPC"/>
    <s v="'4943814314757382"/>
    <n v="20260629"/>
    <s v="E20260629134009"/>
    <s v="   "/>
    <n v="2.6"/>
    <s v="RS        "/>
    <n v="0"/>
    <s v="LARUCHE                         "/>
    <s v="VOIE COMMUNALE 4                "/>
    <s v="                                "/>
    <s v="FR"/>
    <s v="'21"/>
    <s v="'21320     "/>
    <s v="CREANCEY                        "/>
    <s v="RAIMBAULT CHARLOTTE             "/>
    <s v="7 RUE CARNOT                    "/>
    <s v="                                "/>
    <s v="FR"/>
    <s v="'49"/>
    <s v="'49290     "/>
    <s v="CHALONNES-SUR-LOIRE"/>
  </r>
  <r>
    <x v="1"/>
    <x v="493"/>
    <n v="202606"/>
    <n v="51"/>
    <n v="1085442"/>
    <s v="'03814314  "/>
    <s v="'03814314  "/>
    <s v="ENV"/>
    <s v="'                "/>
    <n v="20260629"/>
    <s v="E20260629134010"/>
    <s v="J18"/>
    <n v="2.2000000000000002"/>
    <s v="          "/>
    <n v="4.67"/>
    <s v="LARUCHE                         "/>
    <s v="VOIE COMMUNALE 4                "/>
    <s v="                                "/>
    <s v="FR"/>
    <s v="'21"/>
    <s v="'21320     "/>
    <s v="CREANCEY                        "/>
    <s v="ROBINET VINENT                  "/>
    <s v="10 RUE DU MINAGE                "/>
    <s v="                                "/>
    <s v="FR"/>
    <s v="'17"/>
    <s v="'17000     "/>
    <s v="LA ROCHELLE"/>
  </r>
  <r>
    <x v="1"/>
    <x v="493"/>
    <n v="202606"/>
    <n v="51"/>
    <n v="1085442"/>
    <s v="'03814314  "/>
    <s v="'03814314  "/>
    <s v="COL"/>
    <s v="'1743814314757398"/>
    <n v="20260629"/>
    <s v="E20260629134010"/>
    <s v="J18"/>
    <n v="2.2000000000000002"/>
    <s v="          "/>
    <n v="0"/>
    <s v="LARUCHE                         "/>
    <s v="VOIE COMMUNALE 4                "/>
    <s v="                                "/>
    <s v="FR"/>
    <s v="'21"/>
    <s v="'21320     "/>
    <s v="CREANCEY                        "/>
    <s v="ROBINET VINENT                  "/>
    <s v="10 RUE DU MINAGE                "/>
    <s v="                                "/>
    <s v="FR"/>
    <s v="'17"/>
    <s v="'17000     "/>
    <s v="LA ROCHELLE"/>
  </r>
  <r>
    <x v="1"/>
    <x v="493"/>
    <n v="202606"/>
    <n v="51"/>
    <n v="1085442"/>
    <s v="'03814314  "/>
    <s v="'03814314  "/>
    <s v="CPC"/>
    <s v="'1743814314757398"/>
    <n v="20260629"/>
    <s v="E20260629134010"/>
    <s v="   "/>
    <n v="2.2000000000000002"/>
    <s v="RS        "/>
    <n v="0"/>
    <s v="LARUCHE                         "/>
    <s v="VOIE COMMUNALE 4                "/>
    <s v="                                "/>
    <s v="FR"/>
    <s v="'21"/>
    <s v="'21320     "/>
    <s v="CREANCEY                        "/>
    <s v="ROBINET VINENT                  "/>
    <s v="10 RUE DU MINAGE                "/>
    <s v="                                "/>
    <s v="FR"/>
    <s v="'17"/>
    <s v="'17000     "/>
    <s v="LA ROCHELLE"/>
  </r>
  <r>
    <x v="1"/>
    <x v="494"/>
    <n v="202606"/>
    <n v="51"/>
    <n v="1085442"/>
    <s v="'03814314  "/>
    <s v="'03814314  "/>
    <s v="ENV"/>
    <s v="'                "/>
    <n v="20260629"/>
    <s v="E20260629134011"/>
    <s v="J18"/>
    <n v="7.9"/>
    <s v="          "/>
    <n v="5.97"/>
    <s v="LARUCHE                         "/>
    <s v="VOIE COMMUNALE 4                "/>
    <s v="                                "/>
    <s v="FR"/>
    <s v="'21"/>
    <s v="'21320     "/>
    <s v="CREANCEY                        "/>
    <s v="SATORIZ GEISPOLSHEIM            "/>
    <s v="PONT DU PEAGE RN835             "/>
    <s v="                                "/>
    <s v="FR"/>
    <s v="'67"/>
    <s v="'67118     "/>
    <s v="GEISPOLSHEIM"/>
  </r>
  <r>
    <x v="1"/>
    <x v="494"/>
    <n v="202606"/>
    <n v="51"/>
    <n v="1085442"/>
    <s v="'03814314  "/>
    <s v="'03814314  "/>
    <s v="COL"/>
    <s v="'6743814314757366"/>
    <n v="20260629"/>
    <s v="E20260629134011"/>
    <s v="J18"/>
    <n v="7.9"/>
    <s v="          "/>
    <n v="0"/>
    <s v="LARUCHE                         "/>
    <s v="VOIE COMMUNALE 4                "/>
    <s v="                                "/>
    <s v="FR"/>
    <s v="'21"/>
    <s v="'21320     "/>
    <s v="CREANCEY                        "/>
    <s v="SATORIZ GEISPOLSHEIM            "/>
    <s v="PONT DU PEAGE RN835             "/>
    <s v="                                "/>
    <s v="FR"/>
    <s v="'67"/>
    <s v="'67118     "/>
    <s v="GEISPOLSHEIM"/>
  </r>
  <r>
    <x v="1"/>
    <x v="494"/>
    <n v="202606"/>
    <n v="51"/>
    <n v="1085442"/>
    <s v="'03814314  "/>
    <s v="'03814314  "/>
    <s v="CPC"/>
    <s v="'6743814314757366"/>
    <n v="20260629"/>
    <s v="E20260629134011"/>
    <s v="   "/>
    <n v="7.9"/>
    <s v="RS        "/>
    <n v="0"/>
    <s v="LARUCHE                         "/>
    <s v="VOIE COMMUNALE 4                "/>
    <s v="                                "/>
    <s v="FR"/>
    <s v="'21"/>
    <s v="'21320     "/>
    <s v="CREANCEY                        "/>
    <s v="SATORIZ GEISPOLSHEIM            "/>
    <s v="PONT DU PEAGE RN835             "/>
    <s v="                                "/>
    <s v="FR"/>
    <s v="'67"/>
    <s v="'67118     "/>
    <s v="GEISPOLSHEIM"/>
  </r>
  <r>
    <x v="1"/>
    <x v="495"/>
    <n v="202606"/>
    <n v="51"/>
    <n v="1085442"/>
    <s v="'03814314  "/>
    <s v="'03814314  "/>
    <s v="ENV"/>
    <s v="'                "/>
    <n v="20260629"/>
    <s v="E20260629134012"/>
    <s v="J18"/>
    <n v="57.04"/>
    <s v="          "/>
    <n v="18.97"/>
    <s v="LARUCHE                         "/>
    <s v="VOIE COMMUNALE 4                "/>
    <s v="                                "/>
    <s v="FR"/>
    <s v="'21"/>
    <s v="'21320     "/>
    <s v="CREANCEY                        "/>
    <s v="VERCHOT PATRICK                 "/>
    <s v="4, QUAI DES BATELIERS           "/>
    <s v="                                "/>
    <s v="FR"/>
    <s v="'67"/>
    <s v="'67000     "/>
    <s v="STRASBOURG"/>
  </r>
  <r>
    <x v="1"/>
    <x v="495"/>
    <n v="202606"/>
    <n v="51"/>
    <n v="1085442"/>
    <s v="'03814314  "/>
    <s v="'03814314  "/>
    <s v="COL"/>
    <s v="'6743814314757429"/>
    <n v="20260629"/>
    <s v="E20260629134012"/>
    <s v="J18"/>
    <n v="17.7"/>
    <s v="          "/>
    <n v="0"/>
    <s v="LARUCHE                         "/>
    <s v="VOIE COMMUNALE 4                "/>
    <s v="                                "/>
    <s v="FR"/>
    <s v="'21"/>
    <s v="'21320     "/>
    <s v="CREANCEY                        "/>
    <s v="VERCHOT PATRICK                 "/>
    <s v="4, QUAI DES BATELIERS           "/>
    <s v="                                "/>
    <s v="FR"/>
    <s v="'67"/>
    <s v="'67000     "/>
    <s v="STRASBOURG"/>
  </r>
  <r>
    <x v="1"/>
    <x v="495"/>
    <n v="202606"/>
    <n v="51"/>
    <n v="1085442"/>
    <s v="'03814314  "/>
    <s v="'03814314  "/>
    <s v="CPC"/>
    <s v="'6743814314757429"/>
    <n v="20260629"/>
    <s v="E20260629134012"/>
    <s v="   "/>
    <n v="17.7"/>
    <s v="RS        "/>
    <n v="0"/>
    <s v="LARUCHE                         "/>
    <s v="VOIE COMMUNALE 4                "/>
    <s v="                                "/>
    <s v="FR"/>
    <s v="'21"/>
    <s v="'21320     "/>
    <s v="CREANCEY                        "/>
    <s v="VERCHOT PATRICK                 "/>
    <s v="4, QUAI DES BATELIERS           "/>
    <s v="                                "/>
    <s v="FR"/>
    <s v="'67"/>
    <s v="'67000     "/>
    <s v="STRASBOURG"/>
  </r>
  <r>
    <x v="1"/>
    <x v="495"/>
    <n v="202606"/>
    <n v="51"/>
    <n v="1085442"/>
    <s v="'03814314  "/>
    <s v="'03814314  "/>
    <s v="COL"/>
    <s v="'6743814314757435"/>
    <n v="20260629"/>
    <s v="E20260629134012"/>
    <s v="J18"/>
    <n v="18.2"/>
    <s v="          "/>
    <n v="0"/>
    <s v="LARUCHE                         "/>
    <s v="VOIE COMMUNALE 4                "/>
    <s v="                                "/>
    <s v="FR"/>
    <s v="'21"/>
    <s v="'21320     "/>
    <s v="CREANCEY                        "/>
    <s v="VERCHOT PATRICK                 "/>
    <s v="4, QUAI DES BATELIERS           "/>
    <s v="                                "/>
    <s v="FR"/>
    <s v="'67"/>
    <s v="'67000     "/>
    <s v="STRASBOURG"/>
  </r>
  <r>
    <x v="1"/>
    <x v="495"/>
    <n v="202606"/>
    <n v="51"/>
    <n v="1085442"/>
    <s v="'03814314  "/>
    <s v="'03814314  "/>
    <s v="CPC"/>
    <s v="'6743814314757435"/>
    <n v="20260629"/>
    <s v="E20260629134012"/>
    <s v="   "/>
    <n v="18.2"/>
    <s v="RS        "/>
    <n v="0"/>
    <s v="LARUCHE                         "/>
    <s v="VOIE COMMUNALE 4                "/>
    <s v="                                "/>
    <s v="FR"/>
    <s v="'21"/>
    <s v="'21320     "/>
    <s v="CREANCEY                        "/>
    <s v="VERCHOT PATRICK                 "/>
    <s v="4, QUAI DES BATELIERS           "/>
    <s v="                                "/>
    <s v="FR"/>
    <s v="'67"/>
    <s v="'67000     "/>
    <s v="STRASBOURG"/>
  </r>
  <r>
    <x v="1"/>
    <x v="495"/>
    <n v="202606"/>
    <n v="51"/>
    <n v="1085442"/>
    <s v="'03814314  "/>
    <s v="'03814314  "/>
    <s v="CPC"/>
    <s v="'6743814314757435"/>
    <n v="20260629"/>
    <s v="E20260629134012"/>
    <s v="   "/>
    <n v="18.2"/>
    <s v="TMC       "/>
    <n v="1"/>
    <s v="LARUCHE                         "/>
    <s v="VOIE COMMUNALE 4                "/>
    <s v="                                "/>
    <s v="FR"/>
    <s v="'21"/>
    <s v="'21320     "/>
    <s v="CREANCEY                        "/>
    <s v="VERCHOT PATRICK                 "/>
    <s v="4, QUAI DES BATELIERS           "/>
    <s v="                                "/>
    <s v="FR"/>
    <s v="'67"/>
    <s v="'67000     "/>
    <s v="STRASBOURG"/>
  </r>
  <r>
    <x v="1"/>
    <x v="495"/>
    <n v="202606"/>
    <n v="51"/>
    <n v="1085442"/>
    <s v="'03814314  "/>
    <s v="'03814314  "/>
    <s v="COL"/>
    <s v="'6743814314757441"/>
    <n v="20260629"/>
    <s v="E20260629134012"/>
    <s v="J18"/>
    <n v="18.04"/>
    <s v="          "/>
    <n v="0"/>
    <s v="LARUCHE                         "/>
    <s v="VOIE COMMUNALE 4                "/>
    <s v="                                "/>
    <s v="FR"/>
    <s v="'21"/>
    <s v="'21320     "/>
    <s v="CREANCEY                        "/>
    <s v="VERCHOT PATRICK                 "/>
    <s v="4, QUAI DES BATELIERS           "/>
    <s v="                                "/>
    <s v="FR"/>
    <s v="'67"/>
    <s v="'67000     "/>
    <s v="STRASBOURG"/>
  </r>
  <r>
    <x v="1"/>
    <x v="495"/>
    <n v="202606"/>
    <n v="51"/>
    <n v="1085442"/>
    <s v="'03814314  "/>
    <s v="'03814314  "/>
    <s v="CPC"/>
    <s v="'6743814314757441"/>
    <n v="20260629"/>
    <s v="E20260629134012"/>
    <s v="   "/>
    <n v="18.04"/>
    <s v="RS        "/>
    <n v="0"/>
    <s v="LARUCHE                         "/>
    <s v="VOIE COMMUNALE 4                "/>
    <s v="                                "/>
    <s v="FR"/>
    <s v="'21"/>
    <s v="'21320     "/>
    <s v="CREANCEY                        "/>
    <s v="VERCHOT PATRICK                 "/>
    <s v="4, QUAI DES BATELIERS           "/>
    <s v="                                "/>
    <s v="FR"/>
    <s v="'67"/>
    <s v="'67000     "/>
    <s v="STRASBOURG"/>
  </r>
  <r>
    <x v="1"/>
    <x v="495"/>
    <n v="202606"/>
    <n v="51"/>
    <n v="1085442"/>
    <s v="'03814314  "/>
    <s v="'03814314  "/>
    <s v="CPC"/>
    <s v="'6743814314757441"/>
    <n v="20260629"/>
    <s v="E20260629134012"/>
    <s v="   "/>
    <n v="18.04"/>
    <s v="TMC       "/>
    <n v="1"/>
    <s v="LARUCHE                         "/>
    <s v="VOIE COMMUNALE 4                "/>
    <s v="                                "/>
    <s v="FR"/>
    <s v="'21"/>
    <s v="'21320     "/>
    <s v="CREANCEY                        "/>
    <s v="VERCHOT PATRICK                 "/>
    <s v="4, QUAI DES BATELIERS           "/>
    <s v="                                "/>
    <s v="FR"/>
    <s v="'67"/>
    <s v="'67000     "/>
    <s v="STRASBOURG"/>
  </r>
  <r>
    <x v="1"/>
    <x v="495"/>
    <n v="202606"/>
    <n v="51"/>
    <n v="1085442"/>
    <s v="'03814314  "/>
    <s v="'03814314  "/>
    <s v="COL"/>
    <s v="'6743814314757458"/>
    <n v="20260629"/>
    <s v="E20260629134012"/>
    <s v="J18"/>
    <n v="3.1"/>
    <s v="          "/>
    <n v="0"/>
    <s v="LARUCHE                         "/>
    <s v="VOIE COMMUNALE 4                "/>
    <s v="                                "/>
    <s v="FR"/>
    <s v="'21"/>
    <s v="'21320     "/>
    <s v="CREANCEY                        "/>
    <s v="VERCHOT PATRICK                 "/>
    <s v="4, QUAI DES BATELIERS           "/>
    <s v="                                "/>
    <s v="FR"/>
    <s v="'67"/>
    <s v="'67000     "/>
    <s v="STRASBOURG"/>
  </r>
  <r>
    <x v="1"/>
    <x v="495"/>
    <n v="202606"/>
    <n v="51"/>
    <n v="1085442"/>
    <s v="'03814314  "/>
    <s v="'03814314  "/>
    <s v="CPC"/>
    <s v="'6743814314757458"/>
    <n v="20260629"/>
    <s v="E20260629134012"/>
    <s v="   "/>
    <n v="3.1"/>
    <s v="RS        "/>
    <n v="0"/>
    <s v="LARUCHE                         "/>
    <s v="VOIE COMMUNALE 4                "/>
    <s v="                                "/>
    <s v="FR"/>
    <s v="'21"/>
    <s v="'21320     "/>
    <s v="CREANCEY                        "/>
    <s v="VERCHOT PATRICK                 "/>
    <s v="4, QUAI DES BATELIERS           "/>
    <s v="                                "/>
    <s v="FR"/>
    <s v="'67"/>
    <s v="'67000     "/>
    <s v="STRASBOURG"/>
  </r>
  <r>
    <x v="1"/>
    <x v="495"/>
    <n v="202606"/>
    <n v="51"/>
    <n v="1085442"/>
    <s v="'03814314  "/>
    <s v="'03814314  "/>
    <s v="CPC"/>
    <s v="'6743814314757458"/>
    <n v="20260629"/>
    <s v="E20260629134012"/>
    <s v="   "/>
    <n v="3.1"/>
    <s v="TMC       "/>
    <n v="1"/>
    <s v="LARUCHE                         "/>
    <s v="VOIE COMMUNALE 4                "/>
    <s v="                                "/>
    <s v="FR"/>
    <s v="'21"/>
    <s v="'21320     "/>
    <s v="CREANCEY                        "/>
    <s v="VERCHOT PATRICK                 "/>
    <s v="4, QUAI DES BATELIERS           "/>
    <s v="                                "/>
    <s v="FR"/>
    <s v="'67"/>
    <s v="'67000     "/>
    <s v="STRASBOURG"/>
  </r>
  <r>
    <x v="1"/>
    <x v="496"/>
    <n v="202606"/>
    <n v="51"/>
    <n v="1085442"/>
    <s v="'03814314  "/>
    <s v="'03814314  "/>
    <s v="ENV"/>
    <s v="'                "/>
    <n v="20260629"/>
    <s v="E20260629134013"/>
    <s v="J18"/>
    <n v="0.6"/>
    <s v="          "/>
    <n v="4.1500000000000004"/>
    <s v="LARUCHE                         "/>
    <s v="VOIE COMMUNALE 4                "/>
    <s v="                                "/>
    <s v="FR"/>
    <s v="'21"/>
    <s v="'21320     "/>
    <s v="CREANCEY                        "/>
    <s v="VISSEYRIAS DANIELE              "/>
    <s v="16 RUE DUGUESCLIN               "/>
    <s v="                                "/>
    <s v="FR"/>
    <s v="'35"/>
    <s v="'35500     "/>
    <s v="VITRE"/>
  </r>
  <r>
    <x v="1"/>
    <x v="496"/>
    <n v="202606"/>
    <n v="51"/>
    <n v="1085442"/>
    <s v="'03814314  "/>
    <s v="'03814314  "/>
    <s v="COL"/>
    <s v="'3543814314757359"/>
    <n v="20260629"/>
    <s v="E20260629134013"/>
    <s v="J18"/>
    <n v="0.6"/>
    <s v="          "/>
    <n v="0"/>
    <s v="LARUCHE                         "/>
    <s v="VOIE COMMUNALE 4                "/>
    <s v="                                "/>
    <s v="FR"/>
    <s v="'21"/>
    <s v="'21320     "/>
    <s v="CREANCEY                        "/>
    <s v="VISSEYRIAS DANIELE              "/>
    <s v="16 RUE DUGUESCLIN               "/>
    <s v="                                "/>
    <s v="FR"/>
    <s v="'35"/>
    <s v="'35500     "/>
    <s v="VITRE"/>
  </r>
  <r>
    <x v="1"/>
    <x v="496"/>
    <n v="202606"/>
    <n v="51"/>
    <n v="1085442"/>
    <s v="'03814314  "/>
    <s v="'03814314  "/>
    <s v="CPC"/>
    <s v="'3543814314757359"/>
    <n v="20260629"/>
    <s v="E20260629134013"/>
    <s v="   "/>
    <n v="0.6"/>
    <s v="RS        "/>
    <n v="0"/>
    <s v="LARUCHE                         "/>
    <s v="VOIE COMMUNALE 4                "/>
    <s v="                                "/>
    <s v="FR"/>
    <s v="'21"/>
    <s v="'21320     "/>
    <s v="CREANCEY                        "/>
    <s v="VISSEYRIAS DANIELE              "/>
    <s v="16 RUE DUGUESCLIN               "/>
    <s v="                                "/>
    <s v="FR"/>
    <s v="'35"/>
    <s v="'35500     "/>
    <s v="VITRE"/>
  </r>
  <r>
    <x v="1"/>
    <x v="497"/>
    <n v="202606"/>
    <n v="51"/>
    <n v="1085442"/>
    <s v="'03814314  "/>
    <s v="'03814314  "/>
    <s v="ENV"/>
    <s v="'                "/>
    <n v="20260630"/>
    <s v="E20260630119133"/>
    <s v="J18"/>
    <n v="6.01"/>
    <s v="          "/>
    <n v="5.71"/>
    <s v="LARUCHE                         "/>
    <s v="VOIE COMMUNALE 4                "/>
    <s v="                                "/>
    <s v="FR"/>
    <s v="'21"/>
    <s v="'21320     "/>
    <s v="CREANCEY                        "/>
    <s v="AMALRIC ANNE-GABRIELLE          "/>
    <s v="43 RUE DE LA CHARITE            "/>
    <s v="                                "/>
    <s v="FR"/>
    <s v="'69"/>
    <s v="'69002     "/>
    <s v="LYON"/>
  </r>
  <r>
    <x v="1"/>
    <x v="497"/>
    <n v="202606"/>
    <n v="51"/>
    <n v="1085442"/>
    <s v="'03814314  "/>
    <s v="'03814314  "/>
    <s v="COL"/>
    <s v="'6943814314757705"/>
    <n v="20260630"/>
    <s v="E20260630119133"/>
    <s v="J18"/>
    <n v="6.01"/>
    <s v="          "/>
    <n v="0"/>
    <s v="LARUCHE                         "/>
    <s v="VOIE COMMUNALE 4                "/>
    <s v="                                "/>
    <s v="FR"/>
    <s v="'21"/>
    <s v="'21320     "/>
    <s v="CREANCEY                        "/>
    <s v="AMALRIC ANNE-GABRIELLE          "/>
    <s v="43 RUE DE LA CHARITE            "/>
    <s v="                                "/>
    <s v="FR"/>
    <s v="'69"/>
    <s v="'69002     "/>
    <s v="LYON"/>
  </r>
  <r>
    <x v="1"/>
    <x v="497"/>
    <n v="202606"/>
    <n v="51"/>
    <n v="1085442"/>
    <s v="'03814314  "/>
    <s v="'03814314  "/>
    <s v="CPC"/>
    <s v="'6943814314757705"/>
    <n v="20260630"/>
    <s v="E20260630119133"/>
    <s v="   "/>
    <n v="6.01"/>
    <s v="RS        "/>
    <n v="0"/>
    <s v="LARUCHE                         "/>
    <s v="VOIE COMMUNALE 4                "/>
    <s v="                                "/>
    <s v="FR"/>
    <s v="'21"/>
    <s v="'21320     "/>
    <s v="CREANCEY                        "/>
    <s v="AMALRIC ANNE-GABRIELLE          "/>
    <s v="43 RUE DE LA CHARITE            "/>
    <s v="                                "/>
    <s v="FR"/>
    <s v="'69"/>
    <s v="'69002     "/>
    <s v="LYON"/>
  </r>
  <r>
    <x v="1"/>
    <x v="498"/>
    <n v="202606"/>
    <n v="51"/>
    <n v="1085442"/>
    <s v="'03814314  "/>
    <s v="'03814314  "/>
    <s v="ENV"/>
    <s v="'                "/>
    <n v="20260630"/>
    <s v="E20260630119134"/>
    <s v="J18"/>
    <n v="8.1"/>
    <s v="          "/>
    <n v="6.23"/>
    <s v="LARUCHE                         "/>
    <s v="VOIE COMMUNALE 4                "/>
    <s v="                                "/>
    <s v="FR"/>
    <s v="'21"/>
    <s v="'21320     "/>
    <s v="CREANCEY                        "/>
    <s v="AUCHER GAETAN                   "/>
    <s v="39 RUE STE CROIX BRETONNERIE    "/>
    <s v="                                "/>
    <s v="FR"/>
    <s v="'75"/>
    <s v="'75004     "/>
    <s v="PARIS 4E  ARRONDISSEMENT"/>
  </r>
  <r>
    <x v="1"/>
    <x v="498"/>
    <n v="202606"/>
    <n v="51"/>
    <n v="1085442"/>
    <s v="'03814314  "/>
    <s v="'03814314  "/>
    <s v="COL"/>
    <s v="'7543814314757735"/>
    <n v="20260630"/>
    <s v="E20260630119134"/>
    <s v="J18"/>
    <n v="8.1"/>
    <s v="          "/>
    <n v="0"/>
    <s v="LARUCHE                         "/>
    <s v="VOIE COMMUNALE 4                "/>
    <s v="                                "/>
    <s v="FR"/>
    <s v="'21"/>
    <s v="'21320     "/>
    <s v="CREANCEY                        "/>
    <s v="AUCHER GAETAN                   "/>
    <s v="39 RUE STE CROIX BRETONNERIE    "/>
    <s v="                                "/>
    <s v="FR"/>
    <s v="'75"/>
    <s v="'75004     "/>
    <s v="PARIS 4E  ARRONDISSEMENT"/>
  </r>
  <r>
    <x v="1"/>
    <x v="498"/>
    <n v="202606"/>
    <n v="51"/>
    <n v="1085442"/>
    <s v="'03814314  "/>
    <s v="'03814314  "/>
    <s v="CPC"/>
    <s v="'7543814314757735"/>
    <n v="20260630"/>
    <s v="E20260630119134"/>
    <s v="   "/>
    <n v="8.1"/>
    <s v="RS        "/>
    <n v="0"/>
    <s v="LARUCHE                         "/>
    <s v="VOIE COMMUNALE 4                "/>
    <s v="                                "/>
    <s v="FR"/>
    <s v="'21"/>
    <s v="'21320     "/>
    <s v="CREANCEY                        "/>
    <s v="AUCHER GAETAN                   "/>
    <s v="39 RUE STE CROIX BRETONNERIE    "/>
    <s v="                                "/>
    <s v="FR"/>
    <s v="'75"/>
    <s v="'75004     "/>
    <s v="PARIS 4E  ARRONDISSEMENT"/>
  </r>
  <r>
    <x v="1"/>
    <x v="499"/>
    <n v="202606"/>
    <n v="51"/>
    <n v="1085442"/>
    <s v="'03814314  "/>
    <s v="'03814314  "/>
    <s v="ENV"/>
    <s v="'                "/>
    <n v="20260630"/>
    <s v="E20260630119135"/>
    <s v="J18"/>
    <n v="3.5"/>
    <s v="          "/>
    <n v="4.93"/>
    <s v="LARUCHE                         "/>
    <s v="VOIE COMMUNALE 4                "/>
    <s v="                                "/>
    <s v="FR"/>
    <s v="'21"/>
    <s v="'21320     "/>
    <s v="CREANCEY                        "/>
    <s v="BATEJAT VICTOR                  "/>
    <s v="26 RUE DES VIERGES              "/>
    <s v="                                "/>
    <s v="FR"/>
    <s v="'56"/>
    <s v="'56000     "/>
    <s v="VANNES"/>
  </r>
  <r>
    <x v="1"/>
    <x v="499"/>
    <n v="202606"/>
    <n v="51"/>
    <n v="1085442"/>
    <s v="'03814314  "/>
    <s v="'03814314  "/>
    <s v="COL"/>
    <s v="'5643814314757685"/>
    <n v="20260630"/>
    <s v="E20260630119135"/>
    <s v="J18"/>
    <n v="3.5"/>
    <s v="          "/>
    <n v="0"/>
    <s v="LARUCHE                         "/>
    <s v="VOIE COMMUNALE 4                "/>
    <s v="                                "/>
    <s v="FR"/>
    <s v="'21"/>
    <s v="'21320     "/>
    <s v="CREANCEY                        "/>
    <s v="BATEJAT VICTOR                  "/>
    <s v="26 RUE DES VIERGES              "/>
    <s v="                                "/>
    <s v="FR"/>
    <s v="'56"/>
    <s v="'56000     "/>
    <s v="VANNES"/>
  </r>
  <r>
    <x v="1"/>
    <x v="499"/>
    <n v="202606"/>
    <n v="51"/>
    <n v="1085442"/>
    <s v="'03814314  "/>
    <s v="'03814314  "/>
    <s v="CPC"/>
    <s v="'5643814314757685"/>
    <n v="20260630"/>
    <s v="E20260630119135"/>
    <s v="   "/>
    <n v="3.5"/>
    <s v="RS        "/>
    <n v="0"/>
    <s v="LARUCHE                         "/>
    <s v="VOIE COMMUNALE 4                "/>
    <s v="                                "/>
    <s v="FR"/>
    <s v="'21"/>
    <s v="'21320     "/>
    <s v="CREANCEY                        "/>
    <s v="BATEJAT VICTOR                  "/>
    <s v="26 RUE DES VIERGES              "/>
    <s v="                                "/>
    <s v="FR"/>
    <s v="'56"/>
    <s v="'56000     "/>
    <s v="VANNES"/>
  </r>
  <r>
    <x v="1"/>
    <x v="500"/>
    <n v="202606"/>
    <n v="51"/>
    <n v="1085442"/>
    <s v="'03814314  "/>
    <s v="'03814314  "/>
    <s v="ENV"/>
    <s v="'                "/>
    <n v="20260630"/>
    <s v="E20260630119136"/>
    <s v="J18"/>
    <n v="4.0999999999999996"/>
    <s v="          "/>
    <n v="5.19"/>
    <s v="LARUCHE                         "/>
    <s v="VOIE COMMUNALE 4                "/>
    <s v="                                "/>
    <s v="FR"/>
    <s v="'21"/>
    <s v="'21320     "/>
    <s v="CREANCEY                        "/>
    <s v="BISIAUX AGATHE                  "/>
    <s v="62 RUE PASTEUR                  "/>
    <s v="                                "/>
    <s v="FR"/>
    <s v="'59"/>
    <s v="'59110     "/>
    <s v="LA MADELEINE"/>
  </r>
  <r>
    <x v="1"/>
    <x v="500"/>
    <n v="202606"/>
    <n v="51"/>
    <n v="1085442"/>
    <s v="'03814314  "/>
    <s v="'03814314  "/>
    <s v="COL"/>
    <s v="'5943814314757722"/>
    <n v="20260630"/>
    <s v="E20260630119136"/>
    <s v="J18"/>
    <n v="4.0999999999999996"/>
    <s v="          "/>
    <n v="0"/>
    <s v="LARUCHE                         "/>
    <s v="VOIE COMMUNALE 4                "/>
    <s v="                                "/>
    <s v="FR"/>
    <s v="'21"/>
    <s v="'21320     "/>
    <s v="CREANCEY                        "/>
    <s v="BISIAUX AGATHE                  "/>
    <s v="62 RUE PASTEUR                  "/>
    <s v="                                "/>
    <s v="FR"/>
    <s v="'59"/>
    <s v="'59110     "/>
    <s v="LA MADELEINE"/>
  </r>
  <r>
    <x v="1"/>
    <x v="500"/>
    <n v="202606"/>
    <n v="51"/>
    <n v="1085442"/>
    <s v="'03814314  "/>
    <s v="'03814314  "/>
    <s v="CPC"/>
    <s v="'5943814314757722"/>
    <n v="20260630"/>
    <s v="E20260630119136"/>
    <s v="   "/>
    <n v="4.0999999999999996"/>
    <s v="RS        "/>
    <n v="0"/>
    <s v="LARUCHE                         "/>
    <s v="VOIE COMMUNALE 4                "/>
    <s v="                                "/>
    <s v="FR"/>
    <s v="'21"/>
    <s v="'21320     "/>
    <s v="CREANCEY                        "/>
    <s v="BISIAUX AGATHE                  "/>
    <s v="62 RUE PASTEUR                  "/>
    <s v="                                "/>
    <s v="FR"/>
    <s v="'59"/>
    <s v="'59110     "/>
    <s v="LA MADELEINE"/>
  </r>
  <r>
    <x v="1"/>
    <x v="501"/>
    <n v="202606"/>
    <n v="51"/>
    <n v="1085442"/>
    <s v="'03814314  "/>
    <s v="'03814314  "/>
    <s v="ENV"/>
    <s v="'                "/>
    <n v="20260630"/>
    <s v="E20260630119137"/>
    <s v="J18"/>
    <n v="2.2000000000000002"/>
    <s v="          "/>
    <n v="4.67"/>
    <s v="LARUCHE                         "/>
    <s v="VOIE COMMUNALE 4                "/>
    <s v="                                "/>
    <s v="FR"/>
    <s v="'21"/>
    <s v="'21320     "/>
    <s v="CREANCEY                        "/>
    <s v="BOURGUIBA CHEYMA                "/>
    <s v="42 RUE DU CHEMIN VERT           "/>
    <s v="                                "/>
    <s v="FR"/>
    <s v="'75"/>
    <s v="'75011     "/>
    <s v="PARIS"/>
  </r>
  <r>
    <x v="1"/>
    <x v="501"/>
    <n v="202606"/>
    <n v="51"/>
    <n v="1085442"/>
    <s v="'03814314  "/>
    <s v="'03814314  "/>
    <s v="COL"/>
    <s v="'7543814314757678"/>
    <n v="20260630"/>
    <s v="E20260630119137"/>
    <s v="J18"/>
    <n v="2.2000000000000002"/>
    <s v="          "/>
    <n v="0"/>
    <s v="LARUCHE                         "/>
    <s v="VOIE COMMUNALE 4                "/>
    <s v="                                "/>
    <s v="FR"/>
    <s v="'21"/>
    <s v="'21320     "/>
    <s v="CREANCEY                        "/>
    <s v="BOURGUIBA CHEYMA                "/>
    <s v="42 RUE DU CHEMIN VERT           "/>
    <s v="                                "/>
    <s v="FR"/>
    <s v="'75"/>
    <s v="'75011     "/>
    <s v="PARIS"/>
  </r>
  <r>
    <x v="1"/>
    <x v="501"/>
    <n v="202606"/>
    <n v="51"/>
    <n v="1085442"/>
    <s v="'03814314  "/>
    <s v="'03814314  "/>
    <s v="CPC"/>
    <s v="'7543814314757678"/>
    <n v="20260630"/>
    <s v="E20260630119137"/>
    <s v="   "/>
    <n v="2.2000000000000002"/>
    <s v="RS        "/>
    <n v="0"/>
    <s v="LARUCHE                         "/>
    <s v="VOIE COMMUNALE 4                "/>
    <s v="                                "/>
    <s v="FR"/>
    <s v="'21"/>
    <s v="'21320     "/>
    <s v="CREANCEY                        "/>
    <s v="BOURGUIBA CHEYMA                "/>
    <s v="42 RUE DU CHEMIN VERT           "/>
    <s v="                                "/>
    <s v="FR"/>
    <s v="'75"/>
    <s v="'75011     "/>
    <s v="PARIS"/>
  </r>
  <r>
    <x v="1"/>
    <x v="502"/>
    <n v="202606"/>
    <n v="51"/>
    <n v="1085442"/>
    <s v="'03814314  "/>
    <s v="'03814314  "/>
    <s v="ENV"/>
    <s v="'                "/>
    <n v="20260630"/>
    <s v="E20260630119138"/>
    <s v="J18"/>
    <n v="2.9"/>
    <s v="          "/>
    <n v="4.67"/>
    <s v="LARUCHE                         "/>
    <s v="VOIE COMMUNALE 4                "/>
    <s v="                                "/>
    <s v="FR"/>
    <s v="'21"/>
    <s v="'21320     "/>
    <s v="CREANCEY                        "/>
    <s v="CHARTRAIN MARIE                 "/>
    <s v="AVENUE ERNEST CRISTAL           "/>
    <s v="                                "/>
    <s v="FR"/>
    <s v="'63"/>
    <s v="'63000     "/>
    <s v="CLERMONT-FERRAND"/>
  </r>
  <r>
    <x v="1"/>
    <x v="502"/>
    <n v="202606"/>
    <n v="51"/>
    <n v="1085442"/>
    <s v="'03814314  "/>
    <s v="'03814314  "/>
    <s v="COL"/>
    <s v="'6343814314757626"/>
    <n v="20260630"/>
    <s v="E20260630119138"/>
    <s v="J18"/>
    <n v="2.9"/>
    <s v="          "/>
    <n v="0"/>
    <s v="LARUCHE                         "/>
    <s v="VOIE COMMUNALE 4                "/>
    <s v="                                "/>
    <s v="FR"/>
    <s v="'21"/>
    <s v="'21320     "/>
    <s v="CREANCEY                        "/>
    <s v="CHARTRAIN MARIE                 "/>
    <s v="AVENUE ERNEST CRISTAL           "/>
    <s v="                                "/>
    <s v="FR"/>
    <s v="'63"/>
    <s v="'63000     "/>
    <s v="CLERMONT-FERRAND"/>
  </r>
  <r>
    <x v="1"/>
    <x v="502"/>
    <n v="202606"/>
    <n v="51"/>
    <n v="1085442"/>
    <s v="'03814314  "/>
    <s v="'03814314  "/>
    <s v="CPC"/>
    <s v="'6343814314757626"/>
    <n v="20260630"/>
    <s v="E20260630119138"/>
    <s v="   "/>
    <n v="2.9"/>
    <s v="RS        "/>
    <n v="0"/>
    <s v="LARUCHE                         "/>
    <s v="VOIE COMMUNALE 4                "/>
    <s v="                                "/>
    <s v="FR"/>
    <s v="'21"/>
    <s v="'21320     "/>
    <s v="CREANCEY                        "/>
    <s v="CHARTRAIN MARIE                 "/>
    <s v="AVENUE ERNEST CRISTAL           "/>
    <s v="                                "/>
    <s v="FR"/>
    <s v="'63"/>
    <s v="'63000     "/>
    <s v="CLERMONT-FERRAND"/>
  </r>
  <r>
    <x v="1"/>
    <x v="503"/>
    <n v="202606"/>
    <n v="51"/>
    <n v="1085442"/>
    <s v="'03814314  "/>
    <s v="'03814314  "/>
    <s v="ENV"/>
    <s v="'                "/>
    <n v="20260630"/>
    <s v="E20260630119139"/>
    <s v="J18"/>
    <n v="3.5"/>
    <s v="          "/>
    <n v="4.93"/>
    <s v="LARUCHE                         "/>
    <s v="VOIE COMMUNALE 4                "/>
    <s v="                                "/>
    <s v="FR"/>
    <s v="'21"/>
    <s v="'21320     "/>
    <s v="CREANCEY                        "/>
    <s v="CHRISTOPHE DENNIEL              "/>
    <s v="87 GRANDE RUE                   "/>
    <s v="                                "/>
    <s v="FR"/>
    <s v="'25"/>
    <s v="'25000     "/>
    <s v="BESANCON"/>
  </r>
  <r>
    <x v="1"/>
    <x v="503"/>
    <n v="202606"/>
    <n v="51"/>
    <n v="1085442"/>
    <s v="'03814314  "/>
    <s v="'03814314  "/>
    <s v="COL"/>
    <s v="'2543814314757693"/>
    <n v="20260630"/>
    <s v="E20260630119139"/>
    <s v="J18"/>
    <n v="3.5"/>
    <s v="          "/>
    <n v="0"/>
    <s v="LARUCHE                         "/>
    <s v="VOIE COMMUNALE 4                "/>
    <s v="                                "/>
    <s v="FR"/>
    <s v="'21"/>
    <s v="'21320     "/>
    <s v="CREANCEY                        "/>
    <s v="CHRISTOPHE DENNIEL              "/>
    <s v="87 GRANDE RUE                   "/>
    <s v="                                "/>
    <s v="FR"/>
    <s v="'25"/>
    <s v="'25000     "/>
    <s v="BESANCON"/>
  </r>
  <r>
    <x v="1"/>
    <x v="503"/>
    <n v="202606"/>
    <n v="51"/>
    <n v="1085442"/>
    <s v="'03814314  "/>
    <s v="'03814314  "/>
    <s v="CPC"/>
    <s v="'2543814314757693"/>
    <n v="20260630"/>
    <s v="E20260630119139"/>
    <s v="   "/>
    <n v="3.5"/>
    <s v="RS        "/>
    <n v="0"/>
    <s v="LARUCHE                         "/>
    <s v="VOIE COMMUNALE 4                "/>
    <s v="                                "/>
    <s v="FR"/>
    <s v="'21"/>
    <s v="'21320     "/>
    <s v="CREANCEY                        "/>
    <s v="CHRISTOPHE DENNIEL              "/>
    <s v="87 GRANDE RUE                   "/>
    <s v="                                "/>
    <s v="FR"/>
    <s v="'25"/>
    <s v="'25000     "/>
    <s v="BESANCON"/>
  </r>
  <r>
    <x v="1"/>
    <x v="504"/>
    <n v="202606"/>
    <n v="51"/>
    <n v="1085442"/>
    <s v="'03814314  "/>
    <s v="'03814314  "/>
    <s v="ENV"/>
    <s v="'                "/>
    <n v="20260630"/>
    <s v="E20260630119140"/>
    <s v="J18"/>
    <n v="0.5"/>
    <s v="          "/>
    <n v="4.1500000000000004"/>
    <s v="LARUCHE                         "/>
    <s v="VOIE COMMUNALE 4                "/>
    <s v="                                "/>
    <s v="FR"/>
    <s v="'21"/>
    <s v="'21320     "/>
    <s v="CREANCEY                        "/>
    <s v="CREPEL FLORINE                  "/>
    <s v="19 RUE D'HOUAT                  "/>
    <s v="                                "/>
    <s v="FR"/>
    <s v="'35"/>
    <s v="'35590     "/>
    <s v="SAINT-GILLES"/>
  </r>
  <r>
    <x v="1"/>
    <x v="504"/>
    <n v="202606"/>
    <n v="51"/>
    <n v="1085442"/>
    <s v="'03814314  "/>
    <s v="'03814314  "/>
    <s v="COL"/>
    <s v="'3543814314757526"/>
    <n v="20260630"/>
    <s v="E20260630119140"/>
    <s v="J18"/>
    <n v="0.5"/>
    <s v="          "/>
    <n v="0"/>
    <s v="LARUCHE                         "/>
    <s v="VOIE COMMUNALE 4                "/>
    <s v="                                "/>
    <s v="FR"/>
    <s v="'21"/>
    <s v="'21320     "/>
    <s v="CREANCEY                        "/>
    <s v="CREPEL FLORINE                  "/>
    <s v="19 RUE D'HOUAT                  "/>
    <s v="                                "/>
    <s v="FR"/>
    <s v="'35"/>
    <s v="'35590     "/>
    <s v="SAINT-GILLES"/>
  </r>
  <r>
    <x v="1"/>
    <x v="504"/>
    <n v="202606"/>
    <n v="51"/>
    <n v="1085442"/>
    <s v="'03814314  "/>
    <s v="'03814314  "/>
    <s v="CPC"/>
    <s v="'3543814314757526"/>
    <n v="20260630"/>
    <s v="E20260630119140"/>
    <s v="   "/>
    <n v="0.5"/>
    <s v="RS        "/>
    <n v="0"/>
    <s v="LARUCHE                         "/>
    <s v="VOIE COMMUNALE 4                "/>
    <s v="                                "/>
    <s v="FR"/>
    <s v="'21"/>
    <s v="'21320     "/>
    <s v="CREANCEY                        "/>
    <s v="CREPEL FLORINE                  "/>
    <s v="19 RUE D'HOUAT                  "/>
    <s v="                                "/>
    <s v="FR"/>
    <s v="'35"/>
    <s v="'35590     "/>
    <s v="SAINT-GILLES"/>
  </r>
  <r>
    <x v="1"/>
    <x v="505"/>
    <n v="202606"/>
    <n v="51"/>
    <n v="1085442"/>
    <s v="'03814314  "/>
    <s v="'03814314  "/>
    <s v="ENV"/>
    <s v="'                "/>
    <n v="20260630"/>
    <s v="E20260630119141"/>
    <s v="J18"/>
    <n v="3.6"/>
    <s v="          "/>
    <n v="4.93"/>
    <s v="LARUCHE                         "/>
    <s v="VOIE COMMUNALE 4                "/>
    <s v="                                "/>
    <s v="FR"/>
    <s v="'21"/>
    <s v="'21320     "/>
    <s v="CREANCEY                        "/>
    <s v="FERTE AMELIE                    "/>
    <s v="8 RUE RAYMOND POINCARE          "/>
    <s v="                                "/>
    <s v="FR"/>
    <s v="'10"/>
    <s v="'10300     "/>
    <s v="STE SAVINE"/>
  </r>
  <r>
    <x v="1"/>
    <x v="505"/>
    <n v="202606"/>
    <n v="51"/>
    <n v="1085442"/>
    <s v="'03814314  "/>
    <s v="'03814314  "/>
    <s v="COL"/>
    <s v="'1043814314757719"/>
    <n v="20260630"/>
    <s v="E20260630119141"/>
    <s v="J18"/>
    <n v="3.6"/>
    <s v="          "/>
    <n v="0"/>
    <s v="LARUCHE                         "/>
    <s v="VOIE COMMUNALE 4                "/>
    <s v="                                "/>
    <s v="FR"/>
    <s v="'21"/>
    <s v="'21320     "/>
    <s v="CREANCEY                        "/>
    <s v="FERTE AMELIE                    "/>
    <s v="8 RUE RAYMOND POINCARE          "/>
    <s v="                                "/>
    <s v="FR"/>
    <s v="'10"/>
    <s v="'10300     "/>
    <s v="STE SAVINE"/>
  </r>
  <r>
    <x v="1"/>
    <x v="505"/>
    <n v="202606"/>
    <n v="51"/>
    <n v="1085442"/>
    <s v="'03814314  "/>
    <s v="'03814314  "/>
    <s v="CPC"/>
    <s v="'1043814314757719"/>
    <n v="20260630"/>
    <s v="E20260630119141"/>
    <s v="   "/>
    <n v="3.6"/>
    <s v="RS        "/>
    <n v="0"/>
    <s v="LARUCHE                         "/>
    <s v="VOIE COMMUNALE 4                "/>
    <s v="                                "/>
    <s v="FR"/>
    <s v="'21"/>
    <s v="'21320     "/>
    <s v="CREANCEY                        "/>
    <s v="FERTE AMELIE                    "/>
    <s v="8 RUE RAYMOND POINCARE          "/>
    <s v="                                "/>
    <s v="FR"/>
    <s v="'10"/>
    <s v="'10300     "/>
    <s v="STE SAVINE"/>
  </r>
  <r>
    <x v="1"/>
    <x v="506"/>
    <n v="202606"/>
    <n v="51"/>
    <n v="1085442"/>
    <s v="'03814314  "/>
    <s v="'03814314  "/>
    <s v="ENV"/>
    <s v="'                "/>
    <n v="20260630"/>
    <s v="E20260630119142"/>
    <s v="J18"/>
    <n v="2.6"/>
    <s v="          "/>
    <n v="4.67"/>
    <s v="LARUCHE                         "/>
    <s v="VOIE COMMUNALE 4                "/>
    <s v="                                "/>
    <s v="FR"/>
    <s v="'21"/>
    <s v="'21320     "/>
    <s v="CREANCEY                        "/>
    <s v="GOURDON ALINE                   "/>
    <s v="37 RUE ECUYERE                  "/>
    <s v="                                "/>
    <s v="FR"/>
    <s v="'14"/>
    <s v="'14000     "/>
    <s v="CAEN"/>
  </r>
  <r>
    <x v="1"/>
    <x v="506"/>
    <n v="202606"/>
    <n v="51"/>
    <n v="1085442"/>
    <s v="'03814314  "/>
    <s v="'03814314  "/>
    <s v="COL"/>
    <s v="'1443814314757632"/>
    <n v="20260630"/>
    <s v="E20260630119142"/>
    <s v="J18"/>
    <n v="2.6"/>
    <s v="          "/>
    <n v="0"/>
    <s v="LARUCHE                         "/>
    <s v="VOIE COMMUNALE 4                "/>
    <s v="                                "/>
    <s v="FR"/>
    <s v="'21"/>
    <s v="'21320     "/>
    <s v="CREANCEY                        "/>
    <s v="GOURDON ALINE                   "/>
    <s v="37 RUE ECUYERE                  "/>
    <s v="                                "/>
    <s v="FR"/>
    <s v="'14"/>
    <s v="'14000     "/>
    <s v="CAEN"/>
  </r>
  <r>
    <x v="1"/>
    <x v="506"/>
    <n v="202606"/>
    <n v="51"/>
    <n v="1085442"/>
    <s v="'03814314  "/>
    <s v="'03814314  "/>
    <s v="CPC"/>
    <s v="'1443814314757632"/>
    <n v="20260630"/>
    <s v="E20260630119142"/>
    <s v="   "/>
    <n v="2.6"/>
    <s v="RS        "/>
    <n v="0"/>
    <s v="LARUCHE                         "/>
    <s v="VOIE COMMUNALE 4                "/>
    <s v="                                "/>
    <s v="FR"/>
    <s v="'21"/>
    <s v="'21320     "/>
    <s v="CREANCEY                        "/>
    <s v="GOURDON ALINE                   "/>
    <s v="37 RUE ECUYERE                  "/>
    <s v="                                "/>
    <s v="FR"/>
    <s v="'14"/>
    <s v="'14000     "/>
    <s v="CAEN"/>
  </r>
  <r>
    <x v="1"/>
    <x v="507"/>
    <n v="202606"/>
    <n v="51"/>
    <n v="1085442"/>
    <s v="'03814314  "/>
    <s v="'03814314  "/>
    <s v="ENV"/>
    <s v="'                "/>
    <n v="20260630"/>
    <s v="E20260630119143"/>
    <s v="J18"/>
    <n v="0.8"/>
    <s v="          "/>
    <n v="4.1500000000000004"/>
    <s v="LARUCHE                         "/>
    <s v="VOIE COMMUNALE 4                "/>
    <s v="                                "/>
    <s v="FR"/>
    <s v="'21"/>
    <s v="'21320     "/>
    <s v="CREANCEY                        "/>
    <s v="JOUBARD THIERRY                 "/>
    <s v="IMPASSE GRAZILONNES             "/>
    <s v="APPT 101                        "/>
    <s v="FR"/>
    <s v="'33"/>
    <s v="'33112     "/>
    <s v="ST LAURENT DU MEDOC"/>
  </r>
  <r>
    <x v="1"/>
    <x v="507"/>
    <n v="202606"/>
    <n v="51"/>
    <n v="1085442"/>
    <s v="'03814314  "/>
    <s v="'03814314  "/>
    <s v="COL"/>
    <s v="'3343814314757509"/>
    <n v="20260630"/>
    <s v="E20260630119143"/>
    <s v="J18"/>
    <n v="0.8"/>
    <s v="          "/>
    <n v="0"/>
    <s v="LARUCHE                         "/>
    <s v="VOIE COMMUNALE 4                "/>
    <s v="                                "/>
    <s v="FR"/>
    <s v="'21"/>
    <s v="'21320     "/>
    <s v="CREANCEY                        "/>
    <s v="JOUBARD THIERRY                 "/>
    <s v="IMPASSE GRAZILONNES             "/>
    <s v="APPT 101                        "/>
    <s v="FR"/>
    <s v="'33"/>
    <s v="'33112     "/>
    <s v="ST LAURENT DU MEDOC"/>
  </r>
  <r>
    <x v="1"/>
    <x v="507"/>
    <n v="202606"/>
    <n v="51"/>
    <n v="1085442"/>
    <s v="'03814314  "/>
    <s v="'03814314  "/>
    <s v="CPC"/>
    <s v="'3343814314757509"/>
    <n v="20260630"/>
    <s v="E20260630119143"/>
    <s v="   "/>
    <n v="0.8"/>
    <s v="RS        "/>
    <n v="0"/>
    <s v="LARUCHE                         "/>
    <s v="VOIE COMMUNALE 4                "/>
    <s v="                                "/>
    <s v="FR"/>
    <s v="'21"/>
    <s v="'21320     "/>
    <s v="CREANCEY                        "/>
    <s v="JOUBARD THIERRY                 "/>
    <s v="IMPASSE GRAZILONNES             "/>
    <s v="APPT 101                        "/>
    <s v="FR"/>
    <s v="'33"/>
    <s v="'33112     "/>
    <s v="ST LAURENT DU MEDOC"/>
  </r>
  <r>
    <x v="1"/>
    <x v="508"/>
    <n v="202606"/>
    <n v="51"/>
    <n v="1085442"/>
    <s v="'03814314  "/>
    <s v="'03814314  "/>
    <s v="ENV"/>
    <s v="'                "/>
    <n v="20260630"/>
    <s v="E20260630119144"/>
    <s v="J18"/>
    <n v="2.6"/>
    <s v="          "/>
    <n v="4.67"/>
    <s v="LARUCHE                         "/>
    <s v="VOIE COMMUNALE 4                "/>
    <s v="                                "/>
    <s v="FR"/>
    <s v="'21"/>
    <s v="'21320     "/>
    <s v="CREANCEY                        "/>
    <s v="LE DANTEC DELPHINE              "/>
    <s v="1, RUE GRETRY                   "/>
    <s v="                                "/>
    <s v="FR"/>
    <s v="'44"/>
    <s v="'44000     "/>
    <s v="NANTES"/>
  </r>
  <r>
    <x v="1"/>
    <x v="508"/>
    <n v="202606"/>
    <n v="51"/>
    <n v="1085442"/>
    <s v="'03814314  "/>
    <s v="'03814314  "/>
    <s v="COL"/>
    <s v="'4443814314757668"/>
    <n v="20260630"/>
    <s v="E20260630119144"/>
    <s v="J18"/>
    <n v="2.6"/>
    <s v="          "/>
    <n v="0"/>
    <s v="LARUCHE                         "/>
    <s v="VOIE COMMUNALE 4                "/>
    <s v="                                "/>
    <s v="FR"/>
    <s v="'21"/>
    <s v="'21320     "/>
    <s v="CREANCEY                        "/>
    <s v="LE DANTEC DELPHINE              "/>
    <s v="1, RUE GRETRY                   "/>
    <s v="                                "/>
    <s v="FR"/>
    <s v="'44"/>
    <s v="'44000     "/>
    <s v="NANTES"/>
  </r>
  <r>
    <x v="1"/>
    <x v="508"/>
    <n v="202606"/>
    <n v="51"/>
    <n v="1085442"/>
    <s v="'03814314  "/>
    <s v="'03814314  "/>
    <s v="CPC"/>
    <s v="'4443814314757668"/>
    <n v="20260630"/>
    <s v="E20260630119144"/>
    <s v="   "/>
    <n v="2.6"/>
    <s v="RS        "/>
    <n v="0"/>
    <s v="LARUCHE                         "/>
    <s v="VOIE COMMUNALE 4                "/>
    <s v="                                "/>
    <s v="FR"/>
    <s v="'21"/>
    <s v="'21320     "/>
    <s v="CREANCEY                        "/>
    <s v="LE DANTEC DELPHINE              "/>
    <s v="1, RUE GRETRY                   "/>
    <s v="                                "/>
    <s v="FR"/>
    <s v="'44"/>
    <s v="'44000     "/>
    <s v="NANTES"/>
  </r>
  <r>
    <x v="1"/>
    <x v="509"/>
    <n v="202606"/>
    <n v="51"/>
    <n v="1085442"/>
    <s v="'03814314  "/>
    <s v="'03814314  "/>
    <s v="ENV"/>
    <s v="'                "/>
    <n v="20260630"/>
    <s v="E20260630119145"/>
    <s v="J18"/>
    <n v="0.5"/>
    <s v="          "/>
    <n v="4.1500000000000004"/>
    <s v="LARUCHE                         "/>
    <s v="VOIE COMMUNALE 4                "/>
    <s v="                                "/>
    <s v="FR"/>
    <s v="'21"/>
    <s v="'21320     "/>
    <s v="CREANCEY                        "/>
    <s v="LECLERCQ CLOTILDE               "/>
    <s v="16B RUE CHARDON                 "/>
    <s v="PORTAIL VERT EN SECOND RANG     "/>
    <s v="FR"/>
    <s v="'45"/>
    <s v="'45100     "/>
    <s v="ORLEANS"/>
  </r>
  <r>
    <x v="1"/>
    <x v="509"/>
    <n v="202606"/>
    <n v="51"/>
    <n v="1085442"/>
    <s v="'03814314  "/>
    <s v="'03814314  "/>
    <s v="COL"/>
    <s v="'4543814314757515"/>
    <n v="20260630"/>
    <s v="E20260630119145"/>
    <s v="J18"/>
    <n v="0.5"/>
    <s v="          "/>
    <n v="0"/>
    <s v="LARUCHE                         "/>
    <s v="VOIE COMMUNALE 4                "/>
    <s v="                                "/>
    <s v="FR"/>
    <s v="'21"/>
    <s v="'21320     "/>
    <s v="CREANCEY                        "/>
    <s v="LECLERCQ CLOTILDE               "/>
    <s v="16B RUE CHARDON                 "/>
    <s v="PORTAIL VERT EN SECOND RANG     "/>
    <s v="FR"/>
    <s v="'45"/>
    <s v="'45100     "/>
    <s v="ORLEANS"/>
  </r>
  <r>
    <x v="1"/>
    <x v="509"/>
    <n v="202606"/>
    <n v="51"/>
    <n v="1085442"/>
    <s v="'03814314  "/>
    <s v="'03814314  "/>
    <s v="CPC"/>
    <s v="'4543814314757515"/>
    <n v="20260630"/>
    <s v="E20260630119145"/>
    <s v="   "/>
    <n v="0.5"/>
    <s v="RS        "/>
    <n v="0"/>
    <s v="LARUCHE                         "/>
    <s v="VOIE COMMUNALE 4                "/>
    <s v="                                "/>
    <s v="FR"/>
    <s v="'21"/>
    <s v="'21320     "/>
    <s v="CREANCEY                        "/>
    <s v="LECLERCQ CLOTILDE               "/>
    <s v="16B RUE CHARDON                 "/>
    <s v="PORTAIL VERT EN SECOND RANG     "/>
    <s v="FR"/>
    <s v="'45"/>
    <s v="'45100     "/>
    <s v="ORLEANS"/>
  </r>
  <r>
    <x v="1"/>
    <x v="510"/>
    <n v="202606"/>
    <n v="51"/>
    <n v="1085442"/>
    <s v="'03814314  "/>
    <s v="'03814314  "/>
    <s v="ENV"/>
    <s v="'                "/>
    <n v="20260630"/>
    <s v="E20260630119146"/>
    <s v="J18"/>
    <n v="2.2000000000000002"/>
    <s v="          "/>
    <n v="4.67"/>
    <s v="LARUCHE                         "/>
    <s v="VOIE COMMUNALE 4                "/>
    <s v="                                "/>
    <s v="FR"/>
    <s v="'21"/>
    <s v="'21320     "/>
    <s v="CREANCEY                        "/>
    <s v="MONIER ANNE                     "/>
    <s v="7, RUE VERSIGNY                 "/>
    <s v="                                "/>
    <s v="FR"/>
    <s v="'75"/>
    <s v="'75018     "/>
    <s v="PARIS"/>
  </r>
  <r>
    <x v="1"/>
    <x v="510"/>
    <n v="202606"/>
    <n v="51"/>
    <n v="1085442"/>
    <s v="'03814314  "/>
    <s v="'03814314  "/>
    <s v="COL"/>
    <s v="'7543814314757649"/>
    <n v="20260630"/>
    <s v="E20260630119146"/>
    <s v="J18"/>
    <n v="2.2000000000000002"/>
    <s v="          "/>
    <n v="0"/>
    <s v="LARUCHE                         "/>
    <s v="VOIE COMMUNALE 4                "/>
    <s v="                                "/>
    <s v="FR"/>
    <s v="'21"/>
    <s v="'21320     "/>
    <s v="CREANCEY                        "/>
    <s v="MONIER ANNE                     "/>
    <s v="7, RUE VERSIGNY                 "/>
    <s v="                                "/>
    <s v="FR"/>
    <s v="'75"/>
    <s v="'75018     "/>
    <s v="PARIS"/>
  </r>
  <r>
    <x v="1"/>
    <x v="510"/>
    <n v="202606"/>
    <n v="51"/>
    <n v="1085442"/>
    <s v="'03814314  "/>
    <s v="'03814314  "/>
    <s v="CPC"/>
    <s v="'7543814314757649"/>
    <n v="20260630"/>
    <s v="E20260630119146"/>
    <s v="   "/>
    <n v="2.2000000000000002"/>
    <s v="RS        "/>
    <n v="0"/>
    <s v="LARUCHE                         "/>
    <s v="VOIE COMMUNALE 4                "/>
    <s v="                                "/>
    <s v="FR"/>
    <s v="'21"/>
    <s v="'21320     "/>
    <s v="CREANCEY                        "/>
    <s v="MONIER ANNE                     "/>
    <s v="7, RUE VERSIGNY                 "/>
    <s v="                                "/>
    <s v="FR"/>
    <s v="'75"/>
    <s v="'75018     "/>
    <s v="PARIS"/>
  </r>
  <r>
    <x v="1"/>
    <x v="511"/>
    <n v="202606"/>
    <n v="51"/>
    <n v="1085442"/>
    <s v="'03814314  "/>
    <s v="'03814314  "/>
    <s v="ENV"/>
    <s v="'                "/>
    <n v="20260630"/>
    <s v="E20260630119147"/>
    <s v="J18"/>
    <n v="19.7"/>
    <s v="          "/>
    <n v="9.09"/>
    <s v="LARUCHE                         "/>
    <s v="VOIE COMMUNALE 4                "/>
    <s v="                                "/>
    <s v="FR"/>
    <s v="'21"/>
    <s v="'21320     "/>
    <s v="CREANCEY                        "/>
    <s v="PHARMACIE CENTRALE PIERREFITTE -"/>
    <s v="14 RUE DE PARIS                 "/>
    <s v="                                "/>
    <s v="FR"/>
    <s v="'93"/>
    <s v="'93380     "/>
    <s v="PIERREFITTE"/>
  </r>
  <r>
    <x v="1"/>
    <x v="511"/>
    <n v="202606"/>
    <n v="51"/>
    <n v="1085442"/>
    <s v="'03814314  "/>
    <s v="'03814314  "/>
    <s v="COL"/>
    <s v="'9343814314757069"/>
    <n v="20260630"/>
    <s v="E20260630119147"/>
    <s v="J18"/>
    <n v="19.7"/>
    <s v="          "/>
    <n v="0"/>
    <s v="LARUCHE                         "/>
    <s v="VOIE COMMUNALE 4                "/>
    <s v="                                "/>
    <s v="FR"/>
    <s v="'21"/>
    <s v="'21320     "/>
    <s v="CREANCEY                        "/>
    <s v="PHARMACIE CENTRALE PIERREFITTE -"/>
    <s v="14 RUE DE PARIS                 "/>
    <s v="                                "/>
    <s v="FR"/>
    <s v="'93"/>
    <s v="'93380     "/>
    <s v="PIERREFITTE"/>
  </r>
  <r>
    <x v="1"/>
    <x v="511"/>
    <n v="202606"/>
    <n v="51"/>
    <n v="1085442"/>
    <s v="'03814314  "/>
    <s v="'03814314  "/>
    <s v="CPC"/>
    <s v="'9343814314757069"/>
    <n v="20260630"/>
    <s v="E20260630119147"/>
    <s v="   "/>
    <n v="19.7"/>
    <s v="RS        "/>
    <n v="0"/>
    <s v="LARUCHE                         "/>
    <s v="VOIE COMMUNALE 4                "/>
    <s v="                                "/>
    <s v="FR"/>
    <s v="'21"/>
    <s v="'21320     "/>
    <s v="CREANCEY                        "/>
    <s v="PHARMACIE CENTRALE PIERREFITTE -"/>
    <s v="14 RUE DE PARIS                 "/>
    <s v="                                "/>
    <s v="FR"/>
    <s v="'93"/>
    <s v="'93380     "/>
    <s v="PIERREFITTE"/>
  </r>
  <r>
    <x v="1"/>
    <x v="512"/>
    <n v="202606"/>
    <n v="51"/>
    <n v="1085442"/>
    <s v="'03814314  "/>
    <s v="'03814314  "/>
    <s v="ENV"/>
    <s v="'                "/>
    <n v="20260630"/>
    <s v="E20260630119148"/>
    <s v="J18"/>
    <n v="44.7"/>
    <s v="          "/>
    <n v="15.59"/>
    <s v="LARUCHE                         "/>
    <s v="VOIE COMMUNALE 4                "/>
    <s v="                                "/>
    <s v="FR"/>
    <s v="'21"/>
    <s v="'21320     "/>
    <s v="CREANCEY                        "/>
    <s v="SERGE ET ALEXANDRA              "/>
    <s v="79-4 ROUTE DES ARGOS            "/>
    <s v="                                "/>
    <s v="FR"/>
    <s v="'74"/>
    <s v="'74940     "/>
    <s v="ANNECY-LE-VIEUX"/>
  </r>
  <r>
    <x v="1"/>
    <x v="512"/>
    <n v="202606"/>
    <n v="51"/>
    <n v="1085442"/>
    <s v="'03814314  "/>
    <s v="'03814314  "/>
    <s v="CPE"/>
    <s v="'                "/>
    <n v="20260630"/>
    <s v="E20260630119148"/>
    <s v="   "/>
    <n v="0"/>
    <s v="FACTOR_FOR"/>
    <n v="8"/>
    <s v="LARUCHE                         "/>
    <s v="VOIE COMMUNALE 4                "/>
    <s v="                                "/>
    <s v="FR"/>
    <s v="'21"/>
    <s v="'21320     "/>
    <s v="CREANCEY                        "/>
    <s v="SERGE ET ALEXANDRA              "/>
    <s v="79-4 ROUTE DES ARGOS            "/>
    <s v="                                "/>
    <s v="FR"/>
    <s v="'74"/>
    <s v="'74940     "/>
    <s v="ANNECY-LE-VIEUX"/>
  </r>
  <r>
    <x v="1"/>
    <x v="512"/>
    <n v="202606"/>
    <n v="51"/>
    <n v="1085442"/>
    <s v="'03814314  "/>
    <s v="'03814314  "/>
    <s v="COL"/>
    <s v="'7443814314757537"/>
    <n v="20260630"/>
    <s v="E20260630119148"/>
    <s v="J18"/>
    <n v="8.6999999999999993"/>
    <s v="          "/>
    <n v="0"/>
    <s v="LARUCHE                         "/>
    <s v="VOIE COMMUNALE 4                "/>
    <s v="                                "/>
    <s v="FR"/>
    <s v="'21"/>
    <s v="'21320     "/>
    <s v="CREANCEY                        "/>
    <s v="SERGE ET ALEXANDRA              "/>
    <s v="79-4 ROUTE DES ARGOS            "/>
    <s v="                                "/>
    <s v="FR"/>
    <s v="'74"/>
    <s v="'74940     "/>
    <s v="ANNECY-LE-VIEUX"/>
  </r>
  <r>
    <x v="1"/>
    <x v="512"/>
    <n v="202606"/>
    <n v="51"/>
    <n v="1085442"/>
    <s v="'03814314  "/>
    <s v="'03814314  "/>
    <s v="CPC"/>
    <s v="'7443814314757537"/>
    <n v="20260630"/>
    <s v="E20260630119148"/>
    <s v="   "/>
    <n v="8.6999999999999993"/>
    <s v="RS        "/>
    <n v="0"/>
    <s v="LARUCHE                         "/>
    <s v="VOIE COMMUNALE 4                "/>
    <s v="                                "/>
    <s v="FR"/>
    <s v="'21"/>
    <s v="'21320     "/>
    <s v="CREANCEY                        "/>
    <s v="SERGE ET ALEXANDRA              "/>
    <s v="79-4 ROUTE DES ARGOS            "/>
    <s v="                                "/>
    <s v="FR"/>
    <s v="'74"/>
    <s v="'74940     "/>
    <s v="ANNECY-LE-VIEUX"/>
  </r>
  <r>
    <x v="1"/>
    <x v="512"/>
    <n v="202606"/>
    <n v="51"/>
    <n v="1085442"/>
    <s v="'03814314  "/>
    <s v="'03814314  "/>
    <s v="COL"/>
    <s v="'7443814314757543"/>
    <n v="20260630"/>
    <s v="E20260630119148"/>
    <s v="J18"/>
    <n v="8.5"/>
    <s v="          "/>
    <n v="0"/>
    <s v="LARUCHE                         "/>
    <s v="VOIE COMMUNALE 4                "/>
    <s v="                                "/>
    <s v="FR"/>
    <s v="'21"/>
    <s v="'21320     "/>
    <s v="CREANCEY                        "/>
    <s v="SERGE ET ALEXANDRA              "/>
    <s v="79-4 ROUTE DES ARGOS            "/>
    <s v="                                "/>
    <s v="FR"/>
    <s v="'74"/>
    <s v="'74940     "/>
    <s v="ANNECY-LE-VIEUX"/>
  </r>
  <r>
    <x v="1"/>
    <x v="512"/>
    <n v="202606"/>
    <n v="51"/>
    <n v="1085442"/>
    <s v="'03814314  "/>
    <s v="'03814314  "/>
    <s v="CPC"/>
    <s v="'7443814314757543"/>
    <n v="20260630"/>
    <s v="E20260630119148"/>
    <s v="   "/>
    <n v="8.5"/>
    <s v="RS        "/>
    <n v="0"/>
    <s v="LARUCHE                         "/>
    <s v="VOIE COMMUNALE 4                "/>
    <s v="                                "/>
    <s v="FR"/>
    <s v="'21"/>
    <s v="'21320     "/>
    <s v="CREANCEY                        "/>
    <s v="SERGE ET ALEXANDRA              "/>
    <s v="79-4 ROUTE DES ARGOS            "/>
    <s v="                                "/>
    <s v="FR"/>
    <s v="'74"/>
    <s v="'74940     "/>
    <s v="ANNECY-LE-VIEUX"/>
  </r>
  <r>
    <x v="1"/>
    <x v="512"/>
    <n v="202606"/>
    <n v="51"/>
    <n v="1085442"/>
    <s v="'03814314  "/>
    <s v="'03814314  "/>
    <s v="CPC"/>
    <s v="'7443814314757543"/>
    <n v="20260630"/>
    <s v="E20260630119148"/>
    <s v="   "/>
    <n v="8.5"/>
    <s v="TMC       "/>
    <n v="1"/>
    <s v="LARUCHE                         "/>
    <s v="VOIE COMMUNALE 4                "/>
    <s v="                                "/>
    <s v="FR"/>
    <s v="'21"/>
    <s v="'21320     "/>
    <s v="CREANCEY                        "/>
    <s v="SERGE ET ALEXANDRA              "/>
    <s v="79-4 ROUTE DES ARGOS            "/>
    <s v="                                "/>
    <s v="FR"/>
    <s v="'74"/>
    <s v="'74940     "/>
    <s v="ANNECY-LE-VIEUX"/>
  </r>
  <r>
    <x v="1"/>
    <x v="512"/>
    <n v="202606"/>
    <n v="51"/>
    <n v="1085442"/>
    <s v="'03814314  "/>
    <s v="'03814314  "/>
    <s v="COL"/>
    <s v="'7443814314757550"/>
    <n v="20260630"/>
    <s v="E20260630119148"/>
    <s v="J18"/>
    <n v="8.9"/>
    <s v="          "/>
    <n v="0"/>
    <s v="LARUCHE                         "/>
    <s v="VOIE COMMUNALE 4                "/>
    <s v="                                "/>
    <s v="FR"/>
    <s v="'21"/>
    <s v="'21320     "/>
    <s v="CREANCEY                        "/>
    <s v="SERGE ET ALEXANDRA              "/>
    <s v="79-4 ROUTE DES ARGOS            "/>
    <s v="                                "/>
    <s v="FR"/>
    <s v="'74"/>
    <s v="'74940     "/>
    <s v="ANNECY-LE-VIEUX"/>
  </r>
  <r>
    <x v="1"/>
    <x v="512"/>
    <n v="202606"/>
    <n v="51"/>
    <n v="1085442"/>
    <s v="'03814314  "/>
    <s v="'03814314  "/>
    <s v="CPC"/>
    <s v="'7443814314757550"/>
    <n v="20260630"/>
    <s v="E20260630119148"/>
    <s v="   "/>
    <n v="8.9"/>
    <s v="RS        "/>
    <n v="0"/>
    <s v="LARUCHE                         "/>
    <s v="VOIE COMMUNALE 4                "/>
    <s v="                                "/>
    <s v="FR"/>
    <s v="'21"/>
    <s v="'21320     "/>
    <s v="CREANCEY                        "/>
    <s v="SERGE ET ALEXANDRA              "/>
    <s v="79-4 ROUTE DES ARGOS            "/>
    <s v="                                "/>
    <s v="FR"/>
    <s v="'74"/>
    <s v="'74940     "/>
    <s v="ANNECY-LE-VIEUX"/>
  </r>
  <r>
    <x v="1"/>
    <x v="512"/>
    <n v="202606"/>
    <n v="51"/>
    <n v="1085442"/>
    <s v="'03814314  "/>
    <s v="'03814314  "/>
    <s v="CPC"/>
    <s v="'7443814314757550"/>
    <n v="20260630"/>
    <s v="E20260630119148"/>
    <s v="   "/>
    <n v="8.9"/>
    <s v="TMC       "/>
    <n v="1"/>
    <s v="LARUCHE                         "/>
    <s v="VOIE COMMUNALE 4                "/>
    <s v="                                "/>
    <s v="FR"/>
    <s v="'21"/>
    <s v="'21320     "/>
    <s v="CREANCEY                        "/>
    <s v="SERGE ET ALEXANDRA              "/>
    <s v="79-4 ROUTE DES ARGOS            "/>
    <s v="                                "/>
    <s v="FR"/>
    <s v="'74"/>
    <s v="'74940     "/>
    <s v="ANNECY-LE-VIEUX"/>
  </r>
  <r>
    <x v="1"/>
    <x v="512"/>
    <n v="202606"/>
    <n v="51"/>
    <n v="1085442"/>
    <s v="'03814314  "/>
    <s v="'03814314  "/>
    <s v="COL"/>
    <s v="'7443814314757566"/>
    <n v="20260630"/>
    <s v="E20260630119148"/>
    <s v="J18"/>
    <n v="5.5"/>
    <s v="          "/>
    <n v="0"/>
    <s v="LARUCHE                         "/>
    <s v="VOIE COMMUNALE 4                "/>
    <s v="                                "/>
    <s v="FR"/>
    <s v="'21"/>
    <s v="'21320     "/>
    <s v="CREANCEY                        "/>
    <s v="SERGE ET ALEXANDRA              "/>
    <s v="79-4 ROUTE DES ARGOS            "/>
    <s v="                                "/>
    <s v="FR"/>
    <s v="'74"/>
    <s v="'74940     "/>
    <s v="ANNECY-LE-VIEUX"/>
  </r>
  <r>
    <x v="1"/>
    <x v="512"/>
    <n v="202606"/>
    <n v="51"/>
    <n v="1085442"/>
    <s v="'03814314  "/>
    <s v="'03814314  "/>
    <s v="CPC"/>
    <s v="'7443814314757566"/>
    <n v="20260630"/>
    <s v="E20260630119148"/>
    <s v="   "/>
    <n v="5.5"/>
    <s v="RS        "/>
    <n v="0"/>
    <s v="LARUCHE                         "/>
    <s v="VOIE COMMUNALE 4                "/>
    <s v="                                "/>
    <s v="FR"/>
    <s v="'21"/>
    <s v="'21320     "/>
    <s v="CREANCEY                        "/>
    <s v="SERGE ET ALEXANDRA              "/>
    <s v="79-4 ROUTE DES ARGOS            "/>
    <s v="                                "/>
    <s v="FR"/>
    <s v="'74"/>
    <s v="'74940     "/>
    <s v="ANNECY-LE-VIEUX"/>
  </r>
  <r>
    <x v="1"/>
    <x v="512"/>
    <n v="202606"/>
    <n v="51"/>
    <n v="1085442"/>
    <s v="'03814314  "/>
    <s v="'03814314  "/>
    <s v="CPC"/>
    <s v="'7443814314757566"/>
    <n v="20260630"/>
    <s v="E20260630119148"/>
    <s v="   "/>
    <n v="5.5"/>
    <s v="TMC       "/>
    <n v="1"/>
    <s v="LARUCHE                         "/>
    <s v="VOIE COMMUNALE 4                "/>
    <s v="                                "/>
    <s v="FR"/>
    <s v="'21"/>
    <s v="'21320     "/>
    <s v="CREANCEY                        "/>
    <s v="SERGE ET ALEXANDRA              "/>
    <s v="79-4 ROUTE DES ARGOS            "/>
    <s v="                                "/>
    <s v="FR"/>
    <s v="'74"/>
    <s v="'74940     "/>
    <s v="ANNECY-LE-VIEUX"/>
  </r>
  <r>
    <x v="1"/>
    <x v="512"/>
    <n v="202606"/>
    <n v="51"/>
    <n v="1085442"/>
    <s v="'03814314  "/>
    <s v="'03814314  "/>
    <s v="COL"/>
    <s v="'7443814314757572"/>
    <n v="20260630"/>
    <s v="E20260630119148"/>
    <s v="J18"/>
    <n v="4.2"/>
    <s v="          "/>
    <n v="0"/>
    <s v="LARUCHE                         "/>
    <s v="VOIE COMMUNALE 4                "/>
    <s v="                                "/>
    <s v="FR"/>
    <s v="'21"/>
    <s v="'21320     "/>
    <s v="CREANCEY                        "/>
    <s v="SERGE ET ALEXANDRA              "/>
    <s v="79-4 ROUTE DES ARGOS            "/>
    <s v="                                "/>
    <s v="FR"/>
    <s v="'74"/>
    <s v="'74940     "/>
    <s v="ANNECY-LE-VIEUX"/>
  </r>
  <r>
    <x v="1"/>
    <x v="512"/>
    <n v="202606"/>
    <n v="51"/>
    <n v="1085442"/>
    <s v="'03814314  "/>
    <s v="'03814314  "/>
    <s v="CPC"/>
    <s v="'7443814314757572"/>
    <n v="20260630"/>
    <s v="E20260630119148"/>
    <s v="   "/>
    <n v="4.2"/>
    <s v="RS        "/>
    <n v="0"/>
    <s v="LARUCHE                         "/>
    <s v="VOIE COMMUNALE 4                "/>
    <s v="                                "/>
    <s v="FR"/>
    <s v="'21"/>
    <s v="'21320     "/>
    <s v="CREANCEY                        "/>
    <s v="SERGE ET ALEXANDRA              "/>
    <s v="79-4 ROUTE DES ARGOS            "/>
    <s v="                                "/>
    <s v="FR"/>
    <s v="'74"/>
    <s v="'74940     "/>
    <s v="ANNECY-LE-VIEUX"/>
  </r>
  <r>
    <x v="1"/>
    <x v="512"/>
    <n v="202606"/>
    <n v="51"/>
    <n v="1085442"/>
    <s v="'03814314  "/>
    <s v="'03814314  "/>
    <s v="CPC"/>
    <s v="'7443814314757572"/>
    <n v="20260630"/>
    <s v="E20260630119148"/>
    <s v="   "/>
    <n v="4.2"/>
    <s v="TMC       "/>
    <n v="1"/>
    <s v="LARUCHE                         "/>
    <s v="VOIE COMMUNALE 4                "/>
    <s v="                                "/>
    <s v="FR"/>
    <s v="'21"/>
    <s v="'21320     "/>
    <s v="CREANCEY                        "/>
    <s v="SERGE ET ALEXANDRA              "/>
    <s v="79-4 ROUTE DES ARGOS            "/>
    <s v="                                "/>
    <s v="FR"/>
    <s v="'74"/>
    <s v="'74940     "/>
    <s v="ANNECY-LE-VIEUX"/>
  </r>
  <r>
    <x v="1"/>
    <x v="512"/>
    <n v="202606"/>
    <n v="51"/>
    <n v="1085442"/>
    <s v="'03814314  "/>
    <s v="'03814314  "/>
    <s v="COL"/>
    <s v="'7443814314757589"/>
    <n v="20260630"/>
    <s v="E20260630119148"/>
    <s v="J18"/>
    <n v="4.9000000000000004"/>
    <s v="          "/>
    <n v="0"/>
    <s v="LARUCHE                         "/>
    <s v="VOIE COMMUNALE 4                "/>
    <s v="                                "/>
    <s v="FR"/>
    <s v="'21"/>
    <s v="'21320     "/>
    <s v="CREANCEY                        "/>
    <s v="SERGE ET ALEXANDRA              "/>
    <s v="79-4 ROUTE DES ARGOS            "/>
    <s v="                                "/>
    <s v="FR"/>
    <s v="'74"/>
    <s v="'74940     "/>
    <s v="ANNECY-LE-VIEUX"/>
  </r>
  <r>
    <x v="1"/>
    <x v="512"/>
    <n v="202606"/>
    <n v="51"/>
    <n v="1085442"/>
    <s v="'03814314  "/>
    <s v="'03814314  "/>
    <s v="CPC"/>
    <s v="'7443814314757589"/>
    <n v="20260630"/>
    <s v="E20260630119148"/>
    <s v="   "/>
    <n v="4.9000000000000004"/>
    <s v="RS        "/>
    <n v="0"/>
    <s v="LARUCHE                         "/>
    <s v="VOIE COMMUNALE 4                "/>
    <s v="                                "/>
    <s v="FR"/>
    <s v="'21"/>
    <s v="'21320     "/>
    <s v="CREANCEY                        "/>
    <s v="SERGE ET ALEXANDRA              "/>
    <s v="79-4 ROUTE DES ARGOS            "/>
    <s v="                                "/>
    <s v="FR"/>
    <s v="'74"/>
    <s v="'74940     "/>
    <s v="ANNECY-LE-VIEUX"/>
  </r>
  <r>
    <x v="1"/>
    <x v="512"/>
    <n v="202606"/>
    <n v="51"/>
    <n v="1085442"/>
    <s v="'03814314  "/>
    <s v="'03814314  "/>
    <s v="CPC"/>
    <s v="'7443814314757589"/>
    <n v="20260630"/>
    <s v="E20260630119148"/>
    <s v="   "/>
    <n v="4.9000000000000004"/>
    <s v="TMC       "/>
    <n v="1"/>
    <s v="LARUCHE                         "/>
    <s v="VOIE COMMUNALE 4                "/>
    <s v="                                "/>
    <s v="FR"/>
    <s v="'21"/>
    <s v="'21320     "/>
    <s v="CREANCEY                        "/>
    <s v="SERGE ET ALEXANDRA              "/>
    <s v="79-4 ROUTE DES ARGOS            "/>
    <s v="                                "/>
    <s v="FR"/>
    <s v="'74"/>
    <s v="'74940     "/>
    <s v="ANNECY-LE-VIEUX"/>
  </r>
  <r>
    <x v="1"/>
    <x v="512"/>
    <n v="202606"/>
    <n v="51"/>
    <n v="1085442"/>
    <s v="'03814314  "/>
    <s v="'03814314  "/>
    <s v="COL"/>
    <s v="'7443814314757595"/>
    <n v="20260630"/>
    <s v="E20260630119148"/>
    <s v="J18"/>
    <n v="4"/>
    <s v="          "/>
    <n v="0"/>
    <s v="LARUCHE                         "/>
    <s v="VOIE COMMUNALE 4                "/>
    <s v="                                "/>
    <s v="FR"/>
    <s v="'21"/>
    <s v="'21320     "/>
    <s v="CREANCEY                        "/>
    <s v="SERGE ET ALEXANDRA              "/>
    <s v="79-4 ROUTE DES ARGOS            "/>
    <s v="                                "/>
    <s v="FR"/>
    <s v="'74"/>
    <s v="'74940     "/>
    <s v="ANNECY-LE-VIEUX"/>
  </r>
  <r>
    <x v="1"/>
    <x v="512"/>
    <n v="202606"/>
    <n v="51"/>
    <n v="1085442"/>
    <s v="'03814314  "/>
    <s v="'03814314  "/>
    <s v="CPC"/>
    <s v="'7443814314757595"/>
    <n v="20260630"/>
    <s v="E20260630119148"/>
    <s v="   "/>
    <n v="4"/>
    <s v="RS        "/>
    <n v="0"/>
    <s v="LARUCHE                         "/>
    <s v="VOIE COMMUNALE 4                "/>
    <s v="                                "/>
    <s v="FR"/>
    <s v="'21"/>
    <s v="'21320     "/>
    <s v="CREANCEY                        "/>
    <s v="SERGE ET ALEXANDRA              "/>
    <s v="79-4 ROUTE DES ARGOS            "/>
    <s v="                                "/>
    <s v="FR"/>
    <s v="'74"/>
    <s v="'74940     "/>
    <s v="ANNECY-LE-VIEUX"/>
  </r>
  <r>
    <x v="1"/>
    <x v="512"/>
    <n v="202606"/>
    <n v="51"/>
    <n v="1085442"/>
    <s v="'03814314  "/>
    <s v="'03814314  "/>
    <s v="CPC"/>
    <s v="'7443814314757595"/>
    <n v="20260630"/>
    <s v="E20260630119148"/>
    <s v="   "/>
    <n v="4"/>
    <s v="TMC       "/>
    <n v="1"/>
    <s v="LARUCHE                         "/>
    <s v="VOIE COMMUNALE 4                "/>
    <s v="                                "/>
    <s v="FR"/>
    <s v="'21"/>
    <s v="'21320     "/>
    <s v="CREANCEY                        "/>
    <s v="SERGE ET ALEXANDRA              "/>
    <s v="79-4 ROUTE DES ARGOS            "/>
    <s v="                                "/>
    <s v="FR"/>
    <s v="'74"/>
    <s v="'74940     "/>
    <s v="ANNECY-LE-VIEUX"/>
  </r>
  <r>
    <x v="1"/>
    <x v="513"/>
    <n v="202606"/>
    <n v="51"/>
    <n v="1085442"/>
    <s v="'03814314  "/>
    <s v="'03814314  "/>
    <s v="ENV"/>
    <s v="'                "/>
    <n v="20260630"/>
    <s v="E20260630119149"/>
    <s v="J18"/>
    <n v="0.8"/>
    <s v="          "/>
    <n v="4.1500000000000004"/>
    <s v="MONOPRIX DIJON                  "/>
    <s v="RUE BOSSUET                     "/>
    <s v="                                "/>
    <s v="FR"/>
    <s v="'21"/>
    <s v="'21000     "/>
    <s v="DIJON                           "/>
    <s v="LARUCHE                         "/>
    <s v="VOIE COMMUNALE 4                "/>
    <s v="                                "/>
    <s v="FR"/>
    <s v="'21"/>
    <s v="'21320     "/>
    <s v="CREANCEY"/>
  </r>
  <r>
    <x v="1"/>
    <x v="513"/>
    <n v="202606"/>
    <n v="51"/>
    <n v="1085442"/>
    <s v="'03814314  "/>
    <s v="'03814314  "/>
    <s v="COL"/>
    <s v="'2120237069277562"/>
    <n v="20260630"/>
    <s v="E20260630119149"/>
    <s v="J18"/>
    <n v="0.8"/>
    <s v="          "/>
    <n v="0"/>
    <s v="MONOPRIX DIJON                  "/>
    <s v="RUE BOSSUET                     "/>
    <s v="                                "/>
    <s v="FR"/>
    <s v="'21"/>
    <s v="'21000     "/>
    <s v="DIJON                           "/>
    <s v="LARUCHE                         "/>
    <s v="VOIE COMMUNALE 4                "/>
    <s v="                                "/>
    <s v="FR"/>
    <s v="'21"/>
    <s v="'21320     "/>
    <s v="CREANCEY"/>
  </r>
  <r>
    <x v="1"/>
    <x v="513"/>
    <n v="202606"/>
    <n v="51"/>
    <n v="1085442"/>
    <s v="'03814314  "/>
    <s v="'03814314  "/>
    <s v="CPC"/>
    <s v="'2120237069277562"/>
    <n v="20260630"/>
    <s v="E20260630119149"/>
    <s v="   "/>
    <n v="0.8"/>
    <s v="RS        "/>
    <n v="0"/>
    <s v="MONOPRIX DIJON                  "/>
    <s v="RUE BOSSUET                     "/>
    <s v="                                "/>
    <s v="FR"/>
    <s v="'21"/>
    <s v="'21000     "/>
    <s v="DIJON                           "/>
    <s v="LARUCHE                         "/>
    <s v="VOIE COMMUNALE 4                "/>
    <s v="                                "/>
    <s v="FR"/>
    <s v="'21"/>
    <s v="'21320     "/>
    <s v="CREANCEY"/>
  </r>
  <r>
    <x v="3"/>
    <x v="514"/>
    <m/>
    <m/>
    <m/>
    <m/>
    <m/>
    <m/>
    <m/>
    <m/>
    <m/>
    <m/>
    <m/>
    <m/>
    <m/>
    <m/>
    <m/>
    <m/>
    <m/>
    <m/>
    <m/>
    <m/>
    <m/>
    <m/>
    <m/>
    <m/>
    <m/>
    <m/>
    <m/>
  </r>
  <r>
    <x v="1"/>
    <x v="514"/>
    <m/>
    <m/>
    <m/>
    <m/>
    <m/>
    <m/>
    <m/>
    <m/>
    <m/>
    <m/>
    <m/>
    <m/>
    <m/>
    <m/>
    <m/>
    <m/>
    <m/>
    <m/>
    <m/>
    <m/>
    <m/>
    <m/>
    <m/>
    <m/>
    <m/>
    <m/>
    <m/>
  </r>
  <r>
    <x v="0"/>
    <x v="514"/>
    <m/>
    <m/>
    <m/>
    <m/>
    <m/>
    <m/>
    <m/>
    <m/>
    <m/>
    <m/>
    <m/>
    <m/>
    <m/>
    <m/>
    <m/>
    <m/>
    <m/>
    <m/>
    <m/>
    <m/>
    <m/>
    <m/>
    <m/>
    <m/>
    <m/>
    <m/>
    <m/>
  </r>
  <r>
    <x v="2"/>
    <x v="514"/>
    <m/>
    <m/>
    <m/>
    <m/>
    <m/>
    <m/>
    <m/>
    <m/>
    <m/>
    <m/>
    <m/>
    <m/>
    <m/>
    <m/>
    <m/>
    <m/>
    <m/>
    <m/>
    <m/>
    <m/>
    <m/>
    <m/>
    <m/>
    <m/>
    <m/>
    <m/>
    <m/>
  </r>
  <r>
    <x v="4"/>
    <x v="514"/>
    <m/>
    <m/>
    <m/>
    <m/>
    <m/>
    <m/>
    <m/>
    <m/>
    <m/>
    <m/>
    <m/>
    <m/>
    <m/>
    <m/>
    <m/>
    <m/>
    <m/>
    <m/>
    <m/>
    <m/>
    <m/>
    <m/>
    <m/>
    <m/>
    <m/>
    <m/>
    <m/>
  </r>
</pivotCacheRecords>
</file>

<file path=xl/pivotCache/pivotCacheRecords6.xml><?xml version="1.0" encoding="utf-8"?>
<pivotCacheRecords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count="531">
  <r>
    <s v="avec GO"/>
    <s v="hors GO"/>
    <x v="0"/>
  </r>
  <r>
    <m/>
    <n v="0"/>
    <x v="1"/>
  </r>
  <r>
    <n v="31.17"/>
    <n v="27.91"/>
    <x v="2"/>
  </r>
  <r>
    <n v="9.57"/>
    <n v="8.57"/>
    <x v="2"/>
  </r>
  <r>
    <n v="5.51"/>
    <n v="4.93"/>
    <x v="3"/>
  </r>
  <r>
    <n v="4.6399999999999997"/>
    <n v="4.1500000000000004"/>
    <x v="4"/>
  </r>
  <r>
    <n v="4.6399999999999997"/>
    <n v="4.1500000000000004"/>
    <x v="4"/>
  </r>
  <r>
    <n v="15.33"/>
    <n v="13.73"/>
    <x v="2"/>
  </r>
  <r>
    <n v="4.6399999999999997"/>
    <n v="4.1500000000000004"/>
    <x v="3"/>
  </r>
  <r>
    <n v="4.6399999999999997"/>
    <n v="4.1500000000000004"/>
    <x v="3"/>
  </r>
  <r>
    <n v="4.6399999999999997"/>
    <n v="4.1500000000000004"/>
    <x v="3"/>
  </r>
  <r>
    <n v="5.22"/>
    <n v="4.67"/>
    <x v="3"/>
  </r>
  <r>
    <n v="5.51"/>
    <n v="4.93"/>
    <x v="5"/>
  </r>
  <r>
    <n v="5.51"/>
    <n v="4.93"/>
    <x v="5"/>
  </r>
  <r>
    <n v="7.83"/>
    <n v="7.01"/>
    <x v="6"/>
  </r>
  <r>
    <n v="8.3699999999999992"/>
    <n v="7.49"/>
    <x v="3"/>
  </r>
  <r>
    <n v="15.63"/>
    <n v="13.99"/>
    <x v="2"/>
  </r>
  <r>
    <n v="10.15"/>
    <n v="9.09"/>
    <x v="2"/>
  </r>
  <r>
    <n v="8.1199999999999992"/>
    <n v="7.27"/>
    <x v="2"/>
  </r>
  <r>
    <n v="7.54"/>
    <n v="6.75"/>
    <x v="2"/>
  </r>
  <r>
    <n v="8.1199999999999992"/>
    <n v="7.27"/>
    <x v="6"/>
  </r>
  <r>
    <n v="5.51"/>
    <n v="4.93"/>
    <x v="3"/>
  </r>
  <r>
    <n v="32.619999999999997"/>
    <n v="29.21"/>
    <x v="6"/>
  </r>
  <r>
    <n v="6.38"/>
    <n v="5.71"/>
    <x v="6"/>
  </r>
  <r>
    <n v="4.93"/>
    <n v="4.41"/>
    <x v="6"/>
  </r>
  <r>
    <n v="5.22"/>
    <n v="4.67"/>
    <x v="6"/>
  </r>
  <r>
    <n v="5.51"/>
    <n v="4.93"/>
    <x v="5"/>
  </r>
  <r>
    <n v="4.6399999999999997"/>
    <n v="4.1500000000000004"/>
    <x v="3"/>
  </r>
  <r>
    <n v="5.51"/>
    <n v="4.93"/>
    <x v="3"/>
  </r>
  <r>
    <n v="4.6399999999999997"/>
    <n v="4.1500000000000004"/>
    <x v="3"/>
  </r>
  <r>
    <n v="5.51"/>
    <n v="4.93"/>
    <x v="3"/>
  </r>
  <r>
    <n v="4.6399999999999997"/>
    <n v="4.1500000000000004"/>
    <x v="3"/>
  </r>
  <r>
    <n v="4.6399999999999997"/>
    <n v="4.1500000000000004"/>
    <x v="3"/>
  </r>
  <r>
    <n v="4.6399999999999997"/>
    <n v="4.1500000000000004"/>
    <x v="3"/>
  </r>
  <r>
    <n v="4.6399999999999997"/>
    <n v="4.1500000000000004"/>
    <x v="3"/>
  </r>
  <r>
    <n v="5.51"/>
    <n v="4.93"/>
    <x v="3"/>
  </r>
  <r>
    <n v="4.6399999999999997"/>
    <n v="4.1500000000000004"/>
    <x v="3"/>
  </r>
  <r>
    <n v="4.6399999999999997"/>
    <n v="4.1500000000000004"/>
    <x v="3"/>
  </r>
  <r>
    <n v="5.22"/>
    <n v="4.67"/>
    <x v="3"/>
  </r>
  <r>
    <n v="4.6399999999999997"/>
    <n v="4.1500000000000004"/>
    <x v="3"/>
  </r>
  <r>
    <n v="5.51"/>
    <n v="4.93"/>
    <x v="5"/>
  </r>
  <r>
    <n v="6.96"/>
    <n v="6.23"/>
    <x v="5"/>
  </r>
  <r>
    <n v="5.8"/>
    <n v="5.19"/>
    <x v="5"/>
  </r>
  <r>
    <n v="5.22"/>
    <n v="4.67"/>
    <x v="6"/>
  </r>
  <r>
    <n v="5.22"/>
    <n v="4.67"/>
    <x v="5"/>
  </r>
  <r>
    <n v="5.51"/>
    <n v="4.93"/>
    <x v="5"/>
  </r>
  <r>
    <n v="7.83"/>
    <n v="7.01"/>
    <x v="7"/>
  </r>
  <r>
    <n v="6.09"/>
    <n v="5.45"/>
    <x v="5"/>
  </r>
  <r>
    <n v="6.38"/>
    <n v="5.71"/>
    <x v="6"/>
  </r>
  <r>
    <n v="5.8"/>
    <n v="5.19"/>
    <x v="5"/>
  </r>
  <r>
    <n v="7.83"/>
    <n v="7.01"/>
    <x v="2"/>
  </r>
  <r>
    <n v="12.43"/>
    <n v="11.13"/>
    <x v="2"/>
  </r>
  <r>
    <n v="15.33"/>
    <n v="13.73"/>
    <x v="6"/>
  </r>
  <r>
    <n v="5.22"/>
    <n v="4.67"/>
    <x v="5"/>
  </r>
  <r>
    <n v="4.6399999999999997"/>
    <n v="4.1500000000000004"/>
    <x v="3"/>
  </r>
  <r>
    <n v="4.6399999999999997"/>
    <n v="4.1500000000000004"/>
    <x v="3"/>
  </r>
  <r>
    <n v="4.6399999999999997"/>
    <n v="4.1500000000000004"/>
    <x v="3"/>
  </r>
  <r>
    <n v="5.51"/>
    <n v="4.93"/>
    <x v="5"/>
  </r>
  <r>
    <n v="5.8"/>
    <n v="5.19"/>
    <x v="8"/>
  </r>
  <r>
    <n v="11.27"/>
    <n v="10.09"/>
    <x v="8"/>
  </r>
  <r>
    <n v="5.22"/>
    <n v="4.67"/>
    <x v="5"/>
  </r>
  <r>
    <n v="12.14"/>
    <n v="10.87"/>
    <x v="8"/>
  </r>
  <r>
    <n v="4.6399999999999997"/>
    <n v="4.1500000000000004"/>
    <x v="4"/>
  </r>
  <r>
    <n v="19.07"/>
    <n v="17.07"/>
    <x v="8"/>
  </r>
  <r>
    <n v="5.51"/>
    <n v="4.93"/>
    <x v="5"/>
  </r>
  <r>
    <n v="5.51"/>
    <n v="4.93"/>
    <x v="8"/>
  </r>
  <r>
    <n v="5.51"/>
    <n v="4.93"/>
    <x v="3"/>
  </r>
  <r>
    <n v="5.51"/>
    <n v="4.93"/>
    <x v="5"/>
  </r>
  <r>
    <n v="7.83"/>
    <n v="7.01"/>
    <x v="7"/>
  </r>
  <r>
    <n v="5.51"/>
    <n v="4.93"/>
    <x v="5"/>
  </r>
  <r>
    <n v="6.67"/>
    <n v="5.97"/>
    <x v="6"/>
  </r>
  <r>
    <n v="5.51"/>
    <n v="4.93"/>
    <x v="5"/>
  </r>
  <r>
    <n v="5.22"/>
    <n v="4.67"/>
    <x v="6"/>
  </r>
  <r>
    <n v="8.6999999999999993"/>
    <n v="7.79"/>
    <x v="7"/>
  </r>
  <r>
    <n v="6.09"/>
    <n v="5.45"/>
    <x v="8"/>
  </r>
  <r>
    <n v="6.38"/>
    <n v="5.71"/>
    <x v="5"/>
  </r>
  <r>
    <n v="5.22"/>
    <n v="4.67"/>
    <x v="5"/>
  </r>
  <r>
    <n v="5.22"/>
    <n v="4.67"/>
    <x v="5"/>
  </r>
  <r>
    <n v="5.22"/>
    <n v="4.67"/>
    <x v="5"/>
  </r>
  <r>
    <n v="18.77"/>
    <n v="16.810000000000002"/>
    <x v="8"/>
  </r>
  <r>
    <n v="6.38"/>
    <n v="5.71"/>
    <x v="5"/>
  </r>
  <r>
    <n v="5.22"/>
    <n v="4.67"/>
    <x v="5"/>
  </r>
  <r>
    <n v="4.6399999999999997"/>
    <n v="4.1500000000000004"/>
    <x v="4"/>
  </r>
  <r>
    <n v="5.22"/>
    <n v="4.67"/>
    <x v="6"/>
  </r>
  <r>
    <n v="4.6399999999999997"/>
    <n v="4.1500000000000004"/>
    <x v="3"/>
  </r>
  <r>
    <n v="4.6399999999999997"/>
    <n v="4.1500000000000004"/>
    <x v="3"/>
  </r>
  <r>
    <n v="4.6399999999999997"/>
    <n v="4.1500000000000004"/>
    <x v="3"/>
  </r>
  <r>
    <n v="10.4"/>
    <n v="9.31"/>
    <x v="3"/>
  </r>
  <r>
    <n v="5.51"/>
    <n v="4.93"/>
    <x v="9"/>
  </r>
  <r>
    <n v="8.99"/>
    <n v="8.0500000000000007"/>
    <x v="8"/>
  </r>
  <r>
    <n v="9.86"/>
    <n v="8.83"/>
    <x v="2"/>
  </r>
  <r>
    <n v="5.22"/>
    <n v="4.67"/>
    <x v="5"/>
  </r>
  <r>
    <n v="14.17"/>
    <n v="12.69"/>
    <x v="2"/>
  </r>
  <r>
    <n v="8.99"/>
    <n v="8.0500000000000007"/>
    <x v="8"/>
  </r>
  <r>
    <n v="5.51"/>
    <n v="4.93"/>
    <x v="5"/>
  </r>
  <r>
    <n v="5.22"/>
    <n v="4.67"/>
    <x v="3"/>
  </r>
  <r>
    <n v="9.57"/>
    <n v="8.57"/>
    <x v="6"/>
  </r>
  <r>
    <n v="4.93"/>
    <n v="4.41"/>
    <x v="6"/>
  </r>
  <r>
    <n v="21.1"/>
    <n v="18.89"/>
    <x v="9"/>
  </r>
  <r>
    <n v="5.51"/>
    <n v="4.93"/>
    <x v="5"/>
  </r>
  <r>
    <n v="5.22"/>
    <n v="4.67"/>
    <x v="3"/>
  </r>
  <r>
    <n v="5.51"/>
    <n v="4.93"/>
    <x v="5"/>
  </r>
  <r>
    <n v="5.22"/>
    <n v="4.67"/>
    <x v="5"/>
  </r>
  <r>
    <n v="5.8"/>
    <n v="5.19"/>
    <x v="5"/>
  </r>
  <r>
    <n v="12.43"/>
    <n v="11.13"/>
    <x v="8"/>
  </r>
  <r>
    <n v="6.38"/>
    <n v="5.71"/>
    <x v="8"/>
  </r>
  <r>
    <n v="12.72"/>
    <n v="11.39"/>
    <x v="7"/>
  </r>
  <r>
    <n v="5.8"/>
    <n v="5.19"/>
    <x v="5"/>
  </r>
  <r>
    <n v="8.66"/>
    <n v="7.75"/>
    <x v="3"/>
  </r>
  <r>
    <n v="6.96"/>
    <n v="6.23"/>
    <x v="5"/>
  </r>
  <r>
    <n v="5.22"/>
    <n v="4.67"/>
    <x v="5"/>
  </r>
  <r>
    <n v="5.22"/>
    <n v="4.67"/>
    <x v="5"/>
  </r>
  <r>
    <n v="13.59"/>
    <n v="12.17"/>
    <x v="2"/>
  </r>
  <r>
    <n v="5.51"/>
    <n v="4.93"/>
    <x v="5"/>
  </r>
  <r>
    <n v="26.28"/>
    <n v="23.53"/>
    <x v="2"/>
  </r>
  <r>
    <n v="5.51"/>
    <n v="4.93"/>
    <x v="5"/>
  </r>
  <r>
    <n v="5.51"/>
    <n v="4.93"/>
    <x v="5"/>
  </r>
  <r>
    <n v="6.38"/>
    <n v="5.71"/>
    <x v="8"/>
  </r>
  <r>
    <n v="5.22"/>
    <n v="4.67"/>
    <x v="5"/>
  </r>
  <r>
    <n v="5.22"/>
    <n v="4.67"/>
    <x v="5"/>
  </r>
  <r>
    <n v="5.8"/>
    <n v="5.19"/>
    <x v="6"/>
  </r>
  <r>
    <n v="5.51"/>
    <n v="4.93"/>
    <x v="5"/>
  </r>
  <r>
    <n v="5.51"/>
    <n v="4.93"/>
    <x v="5"/>
  </r>
  <r>
    <n v="4.6399999999999997"/>
    <n v="4.1500000000000004"/>
    <x v="3"/>
  </r>
  <r>
    <n v="4.6399999999999997"/>
    <n v="4.1500000000000004"/>
    <x v="3"/>
  </r>
  <r>
    <n v="4.6399999999999997"/>
    <n v="4.1500000000000004"/>
    <x v="3"/>
  </r>
  <r>
    <n v="4.6399999999999997"/>
    <n v="4.1500000000000004"/>
    <x v="3"/>
  </r>
  <r>
    <n v="4.6399999999999997"/>
    <n v="4.1500000000000004"/>
    <x v="3"/>
  </r>
  <r>
    <n v="4.6399999999999997"/>
    <n v="4.1500000000000004"/>
    <x v="3"/>
  </r>
  <r>
    <n v="4.6399999999999997"/>
    <n v="4.1500000000000004"/>
    <x v="3"/>
  </r>
  <r>
    <n v="4.6399999999999997"/>
    <n v="4.1500000000000004"/>
    <x v="3"/>
  </r>
  <r>
    <n v="4.6399999999999997"/>
    <n v="4.1500000000000004"/>
    <x v="3"/>
  </r>
  <r>
    <n v="4.6399999999999997"/>
    <n v="4.1500000000000004"/>
    <x v="3"/>
  </r>
  <r>
    <n v="4.6399999999999997"/>
    <n v="4.1500000000000004"/>
    <x v="3"/>
  </r>
  <r>
    <n v="4.6399999999999997"/>
    <n v="4.1500000000000004"/>
    <x v="3"/>
  </r>
  <r>
    <n v="4.6399999999999997"/>
    <n v="4.1500000000000004"/>
    <x v="3"/>
  </r>
  <r>
    <n v="4.6399999999999997"/>
    <n v="4.1500000000000004"/>
    <x v="3"/>
  </r>
  <r>
    <n v="4.6399999999999997"/>
    <n v="4.1500000000000004"/>
    <x v="3"/>
  </r>
  <r>
    <n v="4.6399999999999997"/>
    <n v="4.1500000000000004"/>
    <x v="3"/>
  </r>
  <r>
    <n v="4.6399999999999997"/>
    <n v="4.1500000000000004"/>
    <x v="3"/>
  </r>
  <r>
    <n v="4.6399999999999997"/>
    <n v="4.1500000000000004"/>
    <x v="3"/>
  </r>
  <r>
    <n v="4.6399999999999997"/>
    <n v="4.1500000000000004"/>
    <x v="3"/>
  </r>
  <r>
    <n v="4.6399999999999997"/>
    <n v="4.1500000000000004"/>
    <x v="3"/>
  </r>
  <r>
    <n v="4.6399999999999997"/>
    <n v="4.1500000000000004"/>
    <x v="3"/>
  </r>
  <r>
    <n v="4.6399999999999997"/>
    <n v="4.1500000000000004"/>
    <x v="3"/>
  </r>
  <r>
    <n v="4.6399999999999997"/>
    <n v="4.1500000000000004"/>
    <x v="3"/>
  </r>
  <r>
    <n v="4.6399999999999997"/>
    <n v="4.1500000000000004"/>
    <x v="3"/>
  </r>
  <r>
    <n v="4.6399999999999997"/>
    <n v="4.1500000000000004"/>
    <x v="3"/>
  </r>
  <r>
    <n v="4.6399999999999997"/>
    <n v="4.1500000000000004"/>
    <x v="3"/>
  </r>
  <r>
    <n v="5.51"/>
    <n v="4.93"/>
    <x v="5"/>
  </r>
  <r>
    <n v="5.51"/>
    <n v="4.93"/>
    <x v="6"/>
  </r>
  <r>
    <n v="11.85"/>
    <n v="10.61"/>
    <x v="5"/>
  </r>
  <r>
    <n v="5.22"/>
    <n v="4.67"/>
    <x v="5"/>
  </r>
  <r>
    <n v="5.8"/>
    <n v="5.19"/>
    <x v="5"/>
  </r>
  <r>
    <n v="5.51"/>
    <n v="4.93"/>
    <x v="5"/>
  </r>
  <r>
    <n v="5.51"/>
    <n v="4.93"/>
    <x v="5"/>
  </r>
  <r>
    <n v="5.51"/>
    <n v="4.93"/>
    <x v="5"/>
  </r>
  <r>
    <n v="7.54"/>
    <n v="6.75"/>
    <x v="5"/>
  </r>
  <r>
    <n v="4.93"/>
    <n v="4.41"/>
    <x v="6"/>
  </r>
  <r>
    <n v="5.22"/>
    <n v="4.67"/>
    <x v="5"/>
  </r>
  <r>
    <n v="9.2799999999999994"/>
    <n v="8.31"/>
    <x v="8"/>
  </r>
  <r>
    <n v="8.99"/>
    <n v="8.0500000000000007"/>
    <x v="5"/>
  </r>
  <r>
    <n v="5.8"/>
    <n v="5.19"/>
    <x v="6"/>
  </r>
  <r>
    <n v="5.51"/>
    <n v="4.93"/>
    <x v="5"/>
  </r>
  <r>
    <n v="5.22"/>
    <n v="4.67"/>
    <x v="5"/>
  </r>
  <r>
    <n v="5.8"/>
    <n v="5.19"/>
    <x v="5"/>
  </r>
  <r>
    <n v="5.51"/>
    <n v="4.93"/>
    <x v="5"/>
  </r>
  <r>
    <n v="5.22"/>
    <n v="4.67"/>
    <x v="5"/>
  </r>
  <r>
    <n v="5.8"/>
    <n v="5.19"/>
    <x v="8"/>
  </r>
  <r>
    <n v="6.67"/>
    <n v="5.97"/>
    <x v="7"/>
  </r>
  <r>
    <n v="12.43"/>
    <n v="11.13"/>
    <x v="8"/>
  </r>
  <r>
    <n v="18.77"/>
    <n v="16.810000000000002"/>
    <x v="8"/>
  </r>
  <r>
    <n v="13.59"/>
    <n v="12.17"/>
    <x v="2"/>
  </r>
  <r>
    <n v="7.25"/>
    <n v="6.49"/>
    <x v="7"/>
  </r>
  <r>
    <n v="5.51"/>
    <n v="4.93"/>
    <x v="5"/>
  </r>
  <r>
    <n v="9.57"/>
    <n v="8.57"/>
    <x v="2"/>
  </r>
  <r>
    <n v="5.51"/>
    <n v="4.93"/>
    <x v="6"/>
  </r>
  <r>
    <n v="4.93"/>
    <n v="4.41"/>
    <x v="6"/>
  </r>
  <r>
    <n v="6.09"/>
    <n v="5.45"/>
    <x v="5"/>
  </r>
  <r>
    <n v="7.83"/>
    <n v="7.01"/>
    <x v="9"/>
  </r>
  <r>
    <n v="5.51"/>
    <n v="4.93"/>
    <x v="5"/>
  </r>
  <r>
    <n v="18.77"/>
    <n v="16.810000000000002"/>
    <x v="8"/>
  </r>
  <r>
    <n v="9.24"/>
    <n v="8.27"/>
    <x v="6"/>
  </r>
  <r>
    <n v="21.05"/>
    <n v="18.850000000000001"/>
    <x v="8"/>
  </r>
  <r>
    <n v="4.6399999999999997"/>
    <n v="4.1500000000000004"/>
    <x v="4"/>
  </r>
  <r>
    <n v="5.51"/>
    <n v="4.93"/>
    <x v="5"/>
  </r>
  <r>
    <n v="5.51"/>
    <n v="4.93"/>
    <x v="5"/>
  </r>
  <r>
    <n v="5.51"/>
    <n v="4.93"/>
    <x v="5"/>
  </r>
  <r>
    <n v="33.049999999999997"/>
    <n v="29.59"/>
    <x v="3"/>
  </r>
  <r>
    <n v="5.51"/>
    <n v="4.93"/>
    <x v="5"/>
  </r>
  <r>
    <n v="26.5"/>
    <n v="23.73"/>
    <x v="6"/>
  </r>
  <r>
    <n v="4.6399999999999997"/>
    <n v="4.1500000000000004"/>
    <x v="3"/>
  </r>
  <r>
    <n v="4.6399999999999997"/>
    <n v="4.1500000000000004"/>
    <x v="3"/>
  </r>
  <r>
    <n v="4.6399999999999997"/>
    <n v="4.1500000000000004"/>
    <x v="3"/>
  </r>
  <r>
    <n v="5.8"/>
    <n v="5.19"/>
    <x v="5"/>
  </r>
  <r>
    <n v="17.32"/>
    <n v="15.51"/>
    <x v="8"/>
  </r>
  <r>
    <n v="16.16"/>
    <n v="14.47"/>
    <x v="8"/>
  </r>
  <r>
    <n v="16.61"/>
    <n v="14.87"/>
    <x v="6"/>
  </r>
  <r>
    <n v="5.51"/>
    <n v="4.93"/>
    <x v="6"/>
  </r>
  <r>
    <n v="4.6399999999999997"/>
    <n v="4.1500000000000004"/>
    <x v="3"/>
  </r>
  <r>
    <n v="9.86"/>
    <n v="8.83"/>
    <x v="9"/>
  </r>
  <r>
    <n v="14.75"/>
    <n v="13.21"/>
    <x v="8"/>
  </r>
  <r>
    <n v="5.51"/>
    <n v="4.93"/>
    <x v="5"/>
  </r>
  <r>
    <n v="4.6399999999999997"/>
    <n v="4.1500000000000004"/>
    <x v="4"/>
  </r>
  <r>
    <n v="11.85"/>
    <n v="10.61"/>
    <x v="7"/>
  </r>
  <r>
    <n v="5.22"/>
    <n v="4.67"/>
    <x v="5"/>
  </r>
  <r>
    <n v="4.6399999999999997"/>
    <n v="4.1500000000000004"/>
    <x v="3"/>
  </r>
  <r>
    <n v="6.67"/>
    <n v="5.97"/>
    <x v="8"/>
  </r>
  <r>
    <n v="5.51"/>
    <n v="4.93"/>
    <x v="5"/>
  </r>
  <r>
    <n v="5.22"/>
    <n v="4.67"/>
    <x v="5"/>
  </r>
  <r>
    <n v="14.17"/>
    <n v="12.69"/>
    <x v="9"/>
  </r>
  <r>
    <n v="14.75"/>
    <n v="13.21"/>
    <x v="8"/>
  </r>
  <r>
    <n v="9.2799999999999994"/>
    <n v="8.31"/>
    <x v="8"/>
  </r>
  <r>
    <n v="5.51"/>
    <n v="4.93"/>
    <x v="5"/>
  </r>
  <r>
    <n v="5.22"/>
    <n v="4.67"/>
    <x v="5"/>
  </r>
  <r>
    <n v="6.67"/>
    <n v="5.97"/>
    <x v="9"/>
  </r>
  <r>
    <n v="6.38"/>
    <n v="5.71"/>
    <x v="5"/>
  </r>
  <r>
    <n v="6.09"/>
    <n v="5.45"/>
    <x v="5"/>
  </r>
  <r>
    <n v="9.5299999999999994"/>
    <n v="8.5300000000000011"/>
    <x v="3"/>
  </r>
  <r>
    <n v="4.6399999999999997"/>
    <n v="4.1500000000000004"/>
    <x v="3"/>
  </r>
  <r>
    <n v="5.51"/>
    <n v="4.93"/>
    <x v="3"/>
  </r>
  <r>
    <n v="5.51"/>
    <n v="4.93"/>
    <x v="3"/>
  </r>
  <r>
    <n v="5.51"/>
    <n v="4.93"/>
    <x v="3"/>
  </r>
  <r>
    <n v="7.83"/>
    <n v="7.01"/>
    <x v="8"/>
  </r>
  <r>
    <n v="5.51"/>
    <n v="4.93"/>
    <x v="5"/>
  </r>
  <r>
    <n v="4.93"/>
    <n v="4.41"/>
    <x v="4"/>
  </r>
  <r>
    <n v="5.8"/>
    <n v="5.19"/>
    <x v="5"/>
  </r>
  <r>
    <n v="6.38"/>
    <n v="5.71"/>
    <x v="5"/>
  </r>
  <r>
    <n v="5.51"/>
    <n v="4.93"/>
    <x v="5"/>
  </r>
  <r>
    <n v="11.27"/>
    <n v="10.09"/>
    <x v="8"/>
  </r>
  <r>
    <n v="5.51"/>
    <n v="4.93"/>
    <x v="5"/>
  </r>
  <r>
    <n v="6.38"/>
    <n v="5.71"/>
    <x v="5"/>
  </r>
  <r>
    <n v="5.51"/>
    <n v="4.93"/>
    <x v="6"/>
  </r>
  <r>
    <n v="4.6399999999999997"/>
    <n v="4.1500000000000004"/>
    <x v="3"/>
  </r>
  <r>
    <n v="10.4"/>
    <n v="9.31"/>
    <x v="9"/>
  </r>
  <r>
    <n v="13.88"/>
    <n v="12.43"/>
    <x v="8"/>
  </r>
  <r>
    <n v="24.54"/>
    <n v="21.97"/>
    <x v="8"/>
  </r>
  <r>
    <n v="6.67"/>
    <n v="5.97"/>
    <x v="9"/>
  </r>
  <r>
    <n v="8.66"/>
    <n v="7.75"/>
    <x v="3"/>
  </r>
  <r>
    <n v="5.8"/>
    <n v="5.19"/>
    <x v="5"/>
  </r>
  <r>
    <n v="8.1199999999999992"/>
    <n v="7.27"/>
    <x v="5"/>
  </r>
  <r>
    <n v="6.38"/>
    <n v="5.71"/>
    <x v="9"/>
  </r>
  <r>
    <n v="10.69"/>
    <n v="9.57"/>
    <x v="9"/>
  </r>
  <r>
    <n v="6.96"/>
    <n v="6.23"/>
    <x v="5"/>
  </r>
  <r>
    <n v="5.8"/>
    <n v="5.19"/>
    <x v="8"/>
  </r>
  <r>
    <n v="5.51"/>
    <n v="4.93"/>
    <x v="5"/>
  </r>
  <r>
    <n v="6.38"/>
    <n v="5.71"/>
    <x v="5"/>
  </r>
  <r>
    <n v="5.8"/>
    <n v="5.19"/>
    <x v="6"/>
  </r>
  <r>
    <n v="5.22"/>
    <n v="4.67"/>
    <x v="5"/>
  </r>
  <r>
    <n v="5.22"/>
    <n v="4.67"/>
    <x v="6"/>
  </r>
  <r>
    <n v="4.6399999999999997"/>
    <n v="4.1500000000000004"/>
    <x v="4"/>
  </r>
  <r>
    <n v="5.22"/>
    <n v="4.67"/>
    <x v="5"/>
  </r>
  <r>
    <n v="5.22"/>
    <n v="4.67"/>
    <x v="5"/>
  </r>
  <r>
    <n v="4.6399999999999997"/>
    <n v="4.1500000000000004"/>
    <x v="4"/>
  </r>
  <r>
    <n v="5.8"/>
    <n v="5.19"/>
    <x v="6"/>
  </r>
  <r>
    <n v="5.22"/>
    <n v="4.67"/>
    <x v="5"/>
  </r>
  <r>
    <n v="4.6399999999999997"/>
    <n v="4.1500000000000004"/>
    <x v="3"/>
  </r>
  <r>
    <n v="10.4"/>
    <n v="9.31"/>
    <x v="9"/>
  </r>
  <r>
    <n v="5.22"/>
    <n v="4.67"/>
    <x v="5"/>
  </r>
  <r>
    <n v="5.22"/>
    <n v="4.67"/>
    <x v="5"/>
  </r>
  <r>
    <n v="5.51"/>
    <n v="4.93"/>
    <x v="5"/>
  </r>
  <r>
    <n v="10.4"/>
    <n v="9.31"/>
    <x v="8"/>
  </r>
  <r>
    <n v="5.8"/>
    <n v="5.19"/>
    <x v="5"/>
  </r>
  <r>
    <n v="5.22"/>
    <n v="4.67"/>
    <x v="5"/>
  </r>
  <r>
    <n v="9.24"/>
    <n v="8.27"/>
    <x v="3"/>
  </r>
  <r>
    <n v="5.51"/>
    <n v="4.93"/>
    <x v="5"/>
  </r>
  <r>
    <n v="5.51"/>
    <n v="4.93"/>
    <x v="3"/>
  </r>
  <r>
    <n v="17.899999999999999"/>
    <n v="16.03"/>
    <x v="8"/>
  </r>
  <r>
    <n v="5.8"/>
    <n v="5.19"/>
    <x v="5"/>
  </r>
  <r>
    <n v="18.77"/>
    <n v="16.810000000000002"/>
    <x v="8"/>
  </r>
  <r>
    <n v="5.51"/>
    <n v="4.93"/>
    <x v="4"/>
  </r>
  <r>
    <n v="9.86"/>
    <n v="8.83"/>
    <x v="8"/>
  </r>
  <r>
    <n v="4.6399999999999997"/>
    <n v="4.1500000000000004"/>
    <x v="3"/>
  </r>
  <r>
    <n v="8.1199999999999992"/>
    <n v="7.27"/>
    <x v="5"/>
  </r>
  <r>
    <n v="5.8"/>
    <n v="5.19"/>
    <x v="5"/>
  </r>
  <r>
    <n v="6.38"/>
    <n v="5.71"/>
    <x v="3"/>
  </r>
  <r>
    <n v="6.96"/>
    <n v="6.23"/>
    <x v="10"/>
  </r>
  <r>
    <n v="5.51"/>
    <n v="4.93"/>
    <x v="3"/>
  </r>
  <r>
    <n v="5.51"/>
    <n v="4.93"/>
    <x v="3"/>
  </r>
  <r>
    <n v="5.51"/>
    <n v="4.93"/>
    <x v="5"/>
  </r>
  <r>
    <n v="5.51"/>
    <n v="4.93"/>
    <x v="5"/>
  </r>
  <r>
    <n v="9.57"/>
    <n v="8.57"/>
    <x v="6"/>
  </r>
  <r>
    <n v="17.61"/>
    <n v="15.77"/>
    <x v="8"/>
  </r>
  <r>
    <n v="5.8"/>
    <n v="5.19"/>
    <x v="5"/>
  </r>
  <r>
    <n v="15.92"/>
    <n v="14.25"/>
    <x v="9"/>
  </r>
  <r>
    <n v="5.51"/>
    <n v="4.93"/>
    <x v="10"/>
  </r>
  <r>
    <n v="15.92"/>
    <n v="14.25"/>
    <x v="8"/>
  </r>
  <r>
    <n v="14.75"/>
    <n v="13.21"/>
    <x v="8"/>
  </r>
  <r>
    <n v="5.51"/>
    <n v="4.93"/>
    <x v="5"/>
  </r>
  <r>
    <n v="19.649999999999999"/>
    <n v="17.59"/>
    <x v="8"/>
  </r>
  <r>
    <n v="5.8"/>
    <n v="5.19"/>
    <x v="10"/>
  </r>
  <r>
    <n v="26.86"/>
    <n v="24.05"/>
    <x v="8"/>
  </r>
  <r>
    <n v="4.93"/>
    <n v="4.41"/>
    <x v="6"/>
  </r>
  <r>
    <n v="5.8"/>
    <n v="5.19"/>
    <x v="5"/>
  </r>
  <r>
    <n v="5.22"/>
    <n v="4.67"/>
    <x v="5"/>
  </r>
  <r>
    <n v="5.22"/>
    <n v="4.67"/>
    <x v="5"/>
  </r>
  <r>
    <n v="12.43"/>
    <n v="11.13"/>
    <x v="8"/>
  </r>
  <r>
    <n v="7.83"/>
    <n v="7.01"/>
    <x v="5"/>
  </r>
  <r>
    <n v="5.51"/>
    <n v="4.93"/>
    <x v="5"/>
  </r>
  <r>
    <n v="4.6399999999999997"/>
    <n v="4.1500000000000004"/>
    <x v="3"/>
  </r>
  <r>
    <n v="7.25"/>
    <n v="6.49"/>
    <x v="5"/>
  </r>
  <r>
    <n v="5.22"/>
    <n v="4.67"/>
    <x v="5"/>
  </r>
  <r>
    <n v="5.51"/>
    <n v="4.93"/>
    <x v="5"/>
  </r>
  <r>
    <n v="7.54"/>
    <n v="6.75"/>
    <x v="5"/>
  </r>
  <r>
    <n v="5.51"/>
    <n v="4.93"/>
    <x v="3"/>
  </r>
  <r>
    <n v="6.38"/>
    <n v="5.71"/>
    <x v="5"/>
  </r>
  <r>
    <n v="5.51"/>
    <n v="4.93"/>
    <x v="5"/>
  </r>
  <r>
    <n v="5.22"/>
    <n v="4.67"/>
    <x v="5"/>
  </r>
  <r>
    <n v="7.25"/>
    <n v="6.49"/>
    <x v="3"/>
  </r>
  <r>
    <n v="5.8"/>
    <n v="5.19"/>
    <x v="5"/>
  </r>
  <r>
    <n v="5.8"/>
    <n v="5.19"/>
    <x v="5"/>
  </r>
  <r>
    <n v="9.86"/>
    <n v="8.83"/>
    <x v="7"/>
  </r>
  <r>
    <n v="14.17"/>
    <n v="12.69"/>
    <x v="8"/>
  </r>
  <r>
    <n v="6.09"/>
    <n v="5.45"/>
    <x v="5"/>
  </r>
  <r>
    <n v="5.22"/>
    <n v="4.67"/>
    <x v="5"/>
  </r>
  <r>
    <n v="7.78"/>
    <n v="6.97"/>
    <x v="5"/>
  </r>
  <r>
    <n v="17.37"/>
    <n v="15.55"/>
    <x v="8"/>
  </r>
  <r>
    <n v="5.8"/>
    <n v="5.19"/>
    <x v="5"/>
  </r>
  <r>
    <n v="5.51"/>
    <n v="4.93"/>
    <x v="5"/>
  </r>
  <r>
    <n v="4.6399999999999997"/>
    <n v="4.1500000000000004"/>
    <x v="4"/>
  </r>
  <r>
    <n v="5.51"/>
    <n v="4.93"/>
    <x v="5"/>
  </r>
  <r>
    <n v="5.51"/>
    <n v="4.93"/>
    <x v="5"/>
  </r>
  <r>
    <n v="21.68"/>
    <n v="19.41"/>
    <x v="8"/>
  </r>
  <r>
    <n v="5.51"/>
    <n v="4.93"/>
    <x v="5"/>
  </r>
  <r>
    <n v="5.51"/>
    <n v="4.93"/>
    <x v="5"/>
  </r>
  <r>
    <n v="4.6399999999999997"/>
    <n v="4.1500000000000004"/>
    <x v="4"/>
  </r>
  <r>
    <n v="67.180000000000007"/>
    <n v="60.15"/>
    <x v="3"/>
  </r>
  <r>
    <n v="7.83"/>
    <n v="7.01"/>
    <x v="11"/>
  </r>
  <r>
    <n v="11.27"/>
    <n v="10.09"/>
    <x v="9"/>
  </r>
  <r>
    <n v="20.14"/>
    <n v="18.03"/>
    <x v="3"/>
  </r>
  <r>
    <n v="5.51"/>
    <n v="4.93"/>
    <x v="5"/>
  </r>
  <r>
    <n v="15.92"/>
    <n v="14.25"/>
    <x v="8"/>
  </r>
  <r>
    <n v="22.26"/>
    <n v="19.93"/>
    <x v="8"/>
  </r>
  <r>
    <n v="89.61"/>
    <n v="80.22999999999999"/>
    <x v="3"/>
  </r>
  <r>
    <n v="6.38"/>
    <n v="5.71"/>
    <x v="5"/>
  </r>
  <r>
    <n v="5.22"/>
    <n v="4.67"/>
    <x v="5"/>
  </r>
  <r>
    <n v="6.38"/>
    <n v="5.71"/>
    <x v="5"/>
  </r>
  <r>
    <n v="6.38"/>
    <n v="5.71"/>
    <x v="6"/>
  </r>
  <r>
    <n v="5.51"/>
    <n v="4.93"/>
    <x v="3"/>
  </r>
  <r>
    <n v="5.8"/>
    <n v="5.19"/>
    <x v="5"/>
  </r>
  <r>
    <n v="5.8"/>
    <n v="5.19"/>
    <x v="5"/>
  </r>
  <r>
    <n v="16.79"/>
    <n v="15.03"/>
    <x v="8"/>
  </r>
  <r>
    <n v="15.04"/>
    <n v="13.47"/>
    <x v="8"/>
  </r>
  <r>
    <n v="5.22"/>
    <n v="4.67"/>
    <x v="5"/>
  </r>
  <r>
    <n v="5.51"/>
    <n v="4.93"/>
    <x v="5"/>
  </r>
  <r>
    <n v="6.38"/>
    <n v="5.71"/>
    <x v="6"/>
  </r>
  <r>
    <n v="8.99"/>
    <n v="8.0500000000000007"/>
    <x v="8"/>
  </r>
  <r>
    <n v="5.22"/>
    <n v="4.67"/>
    <x v="5"/>
  </r>
  <r>
    <n v="14.46"/>
    <n v="12.95"/>
    <x v="8"/>
  </r>
  <r>
    <n v="11.6"/>
    <n v="10.39"/>
    <x v="5"/>
  </r>
  <r>
    <n v="5.8"/>
    <n v="5.19"/>
    <x v="5"/>
  </r>
  <r>
    <n v="4.6399999999999997"/>
    <n v="4.1500000000000004"/>
    <x v="3"/>
  </r>
  <r>
    <n v="9.57"/>
    <n v="8.57"/>
    <x v="6"/>
  </r>
  <r>
    <n v="9.86"/>
    <n v="8.83"/>
    <x v="9"/>
  </r>
  <r>
    <n v="14.46"/>
    <n v="12.95"/>
    <x v="9"/>
  </r>
  <r>
    <n v="5.51"/>
    <n v="4.93"/>
    <x v="5"/>
  </r>
  <r>
    <n v="9.57"/>
    <n v="8.57"/>
    <x v="8"/>
  </r>
  <r>
    <n v="4.93"/>
    <n v="4.41"/>
    <x v="4"/>
  </r>
  <r>
    <n v="5.8"/>
    <n v="5.19"/>
    <x v="5"/>
  </r>
  <r>
    <n v="5.51"/>
    <n v="4.93"/>
    <x v="5"/>
  </r>
  <r>
    <n v="4.6399999999999997"/>
    <n v="4.1500000000000004"/>
    <x v="4"/>
  </r>
  <r>
    <n v="4.6399999999999997"/>
    <n v="4.1500000000000004"/>
    <x v="5"/>
  </r>
  <r>
    <n v="7.78"/>
    <n v="6.97"/>
    <x v="5"/>
  </r>
  <r>
    <n v="5.51"/>
    <n v="4.93"/>
    <x v="3"/>
  </r>
  <r>
    <n v="5.51"/>
    <n v="4.93"/>
    <x v="5"/>
  </r>
  <r>
    <n v="5.51"/>
    <n v="4.93"/>
    <x v="5"/>
  </r>
  <r>
    <n v="4.93"/>
    <n v="4.41"/>
    <x v="4"/>
  </r>
  <r>
    <n v="4.6399999999999997"/>
    <n v="4.1500000000000004"/>
    <x v="4"/>
  </r>
  <r>
    <n v="5.51"/>
    <n v="4.93"/>
    <x v="5"/>
  </r>
  <r>
    <n v="8.61"/>
    <n v="7.71"/>
    <x v="5"/>
  </r>
  <r>
    <n v="9.57"/>
    <n v="8.57"/>
    <x v="8"/>
  </r>
  <r>
    <n v="5.8"/>
    <n v="5.19"/>
    <x v="5"/>
  </r>
  <r>
    <n v="5.51"/>
    <n v="4.93"/>
    <x v="5"/>
  </r>
  <r>
    <n v="7.25"/>
    <n v="6.49"/>
    <x v="11"/>
  </r>
  <r>
    <n v="6.96"/>
    <n v="6.23"/>
    <x v="8"/>
  </r>
  <r>
    <n v="7.83"/>
    <n v="7.01"/>
    <x v="8"/>
  </r>
  <r>
    <n v="9.57"/>
    <n v="8.57"/>
    <x v="7"/>
  </r>
  <r>
    <n v="9.24"/>
    <n v="8.27"/>
    <x v="3"/>
  </r>
  <r>
    <n v="10.69"/>
    <n v="9.57"/>
    <x v="3"/>
  </r>
  <r>
    <n v="5.51"/>
    <n v="4.93"/>
    <x v="3"/>
  </r>
  <r>
    <n v="5.8"/>
    <n v="5.19"/>
    <x v="5"/>
  </r>
  <r>
    <n v="5.51"/>
    <n v="4.93"/>
    <x v="5"/>
  </r>
  <r>
    <n v="5.51"/>
    <n v="4.93"/>
    <x v="6"/>
  </r>
  <r>
    <n v="14.75"/>
    <n v="13.21"/>
    <x v="8"/>
  </r>
  <r>
    <n v="4.6399999999999997"/>
    <n v="4.1500000000000004"/>
    <x v="4"/>
  </r>
  <r>
    <n v="6.38"/>
    <n v="5.71"/>
    <x v="5"/>
  </r>
  <r>
    <n v="5.51"/>
    <n v="4.93"/>
    <x v="3"/>
  </r>
  <r>
    <n v="4.93"/>
    <n v="4.41"/>
    <x v="4"/>
  </r>
  <r>
    <n v="11.85"/>
    <n v="10.61"/>
    <x v="8"/>
  </r>
  <r>
    <n v="5.51"/>
    <n v="4.93"/>
    <x v="5"/>
  </r>
  <r>
    <n v="5.51"/>
    <n v="4.93"/>
    <x v="5"/>
  </r>
  <r>
    <n v="9.86"/>
    <n v="8.83"/>
    <x v="7"/>
  </r>
  <r>
    <n v="6.67"/>
    <n v="5.97"/>
    <x v="8"/>
  </r>
  <r>
    <n v="4.6399999999999997"/>
    <n v="4.1500000000000004"/>
    <x v="4"/>
  </r>
  <r>
    <n v="5.8"/>
    <n v="5.19"/>
    <x v="5"/>
  </r>
  <r>
    <n v="6.38"/>
    <n v="5.71"/>
    <x v="5"/>
  </r>
  <r>
    <n v="14.46"/>
    <n v="12.95"/>
    <x v="8"/>
  </r>
  <r>
    <n v="16.21"/>
    <n v="14.51"/>
    <x v="8"/>
  </r>
  <r>
    <n v="4.6399999999999997"/>
    <n v="4.1500000000000004"/>
    <x v="4"/>
  </r>
  <r>
    <n v="6.38"/>
    <n v="5.71"/>
    <x v="5"/>
  </r>
  <r>
    <n v="11.85"/>
    <n v="10.61"/>
    <x v="9"/>
  </r>
  <r>
    <n v="4.6399999999999997"/>
    <n v="4.1500000000000004"/>
    <x v="4"/>
  </r>
  <r>
    <n v="5.51"/>
    <n v="4.93"/>
    <x v="5"/>
  </r>
  <r>
    <n v="5.51"/>
    <n v="4.93"/>
    <x v="5"/>
  </r>
  <r>
    <n v="5.22"/>
    <n v="4.67"/>
    <x v="5"/>
  </r>
  <r>
    <n v="13.3"/>
    <n v="11.91"/>
    <x v="8"/>
  </r>
  <r>
    <n v="5.51"/>
    <n v="4.93"/>
    <x v="5"/>
  </r>
  <r>
    <n v="5.51"/>
    <n v="4.93"/>
    <x v="5"/>
  </r>
  <r>
    <n v="5.22"/>
    <n v="4.67"/>
    <x v="5"/>
  </r>
  <r>
    <n v="5.51"/>
    <n v="4.93"/>
    <x v="5"/>
  </r>
  <r>
    <n v="7.54"/>
    <n v="6.75"/>
    <x v="8"/>
  </r>
  <r>
    <n v="5.51"/>
    <n v="4.93"/>
    <x v="5"/>
  </r>
  <r>
    <n v="6.38"/>
    <n v="5.71"/>
    <x v="5"/>
  </r>
  <r>
    <n v="12.72"/>
    <n v="11.39"/>
    <x v="8"/>
  </r>
  <r>
    <n v="6.38"/>
    <n v="5.71"/>
    <x v="5"/>
  </r>
  <r>
    <n v="5.22"/>
    <n v="4.67"/>
    <x v="5"/>
  </r>
  <r>
    <n v="4.6399999999999997"/>
    <n v="4.1500000000000004"/>
    <x v="3"/>
  </r>
  <r>
    <n v="5.8"/>
    <n v="5.19"/>
    <x v="5"/>
  </r>
  <r>
    <n v="4.6399999999999997"/>
    <n v="4.1500000000000004"/>
    <x v="4"/>
  </r>
  <r>
    <n v="8.41"/>
    <n v="7.53"/>
    <x v="8"/>
  </r>
  <r>
    <n v="5.22"/>
    <n v="4.67"/>
    <x v="5"/>
  </r>
  <r>
    <n v="5.51"/>
    <n v="4.93"/>
    <x v="5"/>
  </r>
  <r>
    <n v="17.61"/>
    <n v="15.77"/>
    <x v="7"/>
  </r>
  <r>
    <n v="15.78"/>
    <n v="14.13"/>
    <x v="12"/>
  </r>
  <r>
    <n v="4.93"/>
    <n v="4.41"/>
    <x v="12"/>
  </r>
  <r>
    <n v="4.6399999999999997"/>
    <n v="4.1500000000000004"/>
    <x v="12"/>
  </r>
  <r>
    <n v="9.5299999999999994"/>
    <n v="8.5300000000000011"/>
    <x v="12"/>
  </r>
  <r>
    <n v="4.6399999999999997"/>
    <n v="4.1500000000000004"/>
    <x v="12"/>
  </r>
  <r>
    <n v="12.63"/>
    <n v="11.31"/>
    <x v="12"/>
  </r>
  <r>
    <n v="6.87"/>
    <n v="6.15"/>
    <x v="12"/>
  </r>
  <r>
    <n v="6.96"/>
    <n v="6.23"/>
    <x v="12"/>
  </r>
  <r>
    <n v="5.51"/>
    <n v="4.93"/>
    <x v="5"/>
  </r>
  <r>
    <n v="4.6399999999999997"/>
    <n v="4.1500000000000004"/>
    <x v="3"/>
  </r>
  <r>
    <n v="12.14"/>
    <n v="10.87"/>
    <x v="8"/>
  </r>
  <r>
    <n v="4.6399999999999997"/>
    <n v="4.1500000000000004"/>
    <x v="4"/>
  </r>
  <r>
    <n v="5.51"/>
    <n v="4.93"/>
    <x v="5"/>
  </r>
  <r>
    <n v="5.51"/>
    <n v="4.93"/>
    <x v="5"/>
  </r>
  <r>
    <n v="4.6399999999999997"/>
    <n v="4.1500000000000004"/>
    <x v="4"/>
  </r>
  <r>
    <n v="8.9499999999999993"/>
    <n v="8.01"/>
    <x v="3"/>
  </r>
  <r>
    <n v="8.3699999999999992"/>
    <n v="7.49"/>
    <x v="3"/>
  </r>
  <r>
    <n v="4.6399999999999997"/>
    <n v="4.1500000000000004"/>
    <x v="3"/>
  </r>
  <r>
    <n v="14.46"/>
    <n v="12.95"/>
    <x v="8"/>
  </r>
  <r>
    <n v="4.6399999999999997"/>
    <n v="4.1500000000000004"/>
    <x v="3"/>
  </r>
  <r>
    <n v="13.59"/>
    <n v="12.17"/>
    <x v="8"/>
  </r>
  <r>
    <n v="8.3699999999999992"/>
    <n v="7.49"/>
    <x v="3"/>
  </r>
  <r>
    <n v="5.51"/>
    <n v="4.93"/>
    <x v="5"/>
  </r>
  <r>
    <n v="4.6399999999999997"/>
    <n v="4.1500000000000004"/>
    <x v="9"/>
  </r>
  <r>
    <n v="5.51"/>
    <n v="4.93"/>
    <x v="5"/>
  </r>
  <r>
    <n v="5.8"/>
    <n v="5.19"/>
    <x v="5"/>
  </r>
  <r>
    <n v="10.69"/>
    <n v="9.57"/>
    <x v="8"/>
  </r>
  <r>
    <n v="5.51"/>
    <n v="4.93"/>
    <x v="5"/>
  </r>
  <r>
    <n v="5.22"/>
    <n v="4.67"/>
    <x v="5"/>
  </r>
  <r>
    <n v="4.6399999999999997"/>
    <n v="4.1500000000000004"/>
    <x v="3"/>
  </r>
  <r>
    <n v="5.51"/>
    <n v="4.93"/>
    <x v="5"/>
  </r>
  <r>
    <n v="7.54"/>
    <n v="6.75"/>
    <x v="5"/>
  </r>
  <r>
    <n v="12.43"/>
    <n v="11.13"/>
    <x v="8"/>
  </r>
  <r>
    <n v="11.22"/>
    <n v="10.050000000000001"/>
    <x v="5"/>
  </r>
  <r>
    <n v="5.22"/>
    <n v="4.67"/>
    <x v="5"/>
  </r>
  <r>
    <n v="4.6399999999999997"/>
    <n v="4.1500000000000004"/>
    <x v="4"/>
  </r>
  <r>
    <n v="5.22"/>
    <n v="4.67"/>
    <x v="5"/>
  </r>
  <r>
    <n v="5.51"/>
    <n v="4.93"/>
    <x v="5"/>
  </r>
  <r>
    <n v="5.51"/>
    <n v="4.93"/>
    <x v="3"/>
  </r>
  <r>
    <n v="5.51"/>
    <n v="4.93"/>
    <x v="5"/>
  </r>
  <r>
    <n v="6.96"/>
    <n v="6.23"/>
    <x v="5"/>
  </r>
  <r>
    <n v="5.8"/>
    <n v="5.19"/>
    <x v="5"/>
  </r>
  <r>
    <n v="5.51"/>
    <n v="4.93"/>
    <x v="5"/>
  </r>
  <r>
    <n v="18.77"/>
    <n v="16.810000000000002"/>
    <x v="8"/>
  </r>
  <r>
    <n v="11.27"/>
    <n v="10.09"/>
    <x v="8"/>
  </r>
  <r>
    <n v="12.72"/>
    <n v="11.39"/>
    <x v="7"/>
  </r>
  <r>
    <n v="8.99"/>
    <n v="8.0500000000000007"/>
    <x v="8"/>
  </r>
  <r>
    <n v="5.8"/>
    <n v="5.19"/>
    <x v="5"/>
  </r>
  <r>
    <n v="6.96"/>
    <n v="6.23"/>
    <x v="13"/>
  </r>
  <r>
    <n v="14.42"/>
    <n v="12.91"/>
    <x v="9"/>
  </r>
  <r>
    <n v="4.6399999999999997"/>
    <n v="4.1500000000000004"/>
    <x v="3"/>
  </r>
  <r>
    <n v="4.6399999999999997"/>
    <n v="4.1500000000000004"/>
    <x v="3"/>
  </r>
  <r>
    <n v="4.6399999999999997"/>
    <n v="4.1500000000000004"/>
    <x v="3"/>
  </r>
  <r>
    <n v="4.6399999999999997"/>
    <n v="4.1500000000000004"/>
    <x v="3"/>
  </r>
  <r>
    <n v="5.22"/>
    <n v="4.67"/>
    <x v="5"/>
  </r>
  <r>
    <n v="5.8"/>
    <n v="5.19"/>
    <x v="5"/>
  </r>
  <r>
    <n v="14.13"/>
    <n v="12.65"/>
    <x v="9"/>
  </r>
  <r>
    <n v="5.22"/>
    <n v="4.67"/>
    <x v="6"/>
  </r>
  <r>
    <n v="5.8"/>
    <n v="5.19"/>
    <x v="8"/>
  </r>
  <r>
    <n v="9.86"/>
    <n v="8.83"/>
    <x v="8"/>
  </r>
  <r>
    <n v="5.8"/>
    <n v="5.19"/>
    <x v="5"/>
  </r>
  <r>
    <n v="4.6399999999999997"/>
    <n v="4.1500000000000004"/>
    <x v="4"/>
  </r>
  <r>
    <n v="13.01"/>
    <n v="11.65"/>
    <x v="11"/>
  </r>
  <r>
    <n v="5.51"/>
    <n v="4.93"/>
    <x v="5"/>
  </r>
  <r>
    <n v="5.51"/>
    <n v="4.93"/>
    <x v="5"/>
  </r>
  <r>
    <n v="5.51"/>
    <n v="4.93"/>
    <x v="5"/>
  </r>
  <r>
    <n v="4.93"/>
    <n v="4.41"/>
    <x v="4"/>
  </r>
  <r>
    <n v="10.69"/>
    <n v="9.57"/>
    <x v="9"/>
  </r>
  <r>
    <n v="5.8"/>
    <n v="5.19"/>
    <x v="6"/>
  </r>
  <r>
    <n v="5.8"/>
    <n v="5.19"/>
    <x v="5"/>
  </r>
  <r>
    <n v="5.22"/>
    <n v="4.67"/>
    <x v="5"/>
  </r>
  <r>
    <n v="4.6399999999999997"/>
    <n v="4.1500000000000004"/>
    <x v="3"/>
  </r>
  <r>
    <n v="4.6399999999999997"/>
    <n v="4.1500000000000004"/>
    <x v="3"/>
  </r>
  <r>
    <n v="4.6399999999999997"/>
    <n v="4.1500000000000004"/>
    <x v="3"/>
  </r>
  <r>
    <n v="9.2799999999999994"/>
    <n v="8.31"/>
    <x v="7"/>
  </r>
  <r>
    <n v="49.8"/>
    <n v="44.59"/>
    <x v="6"/>
  </r>
  <r>
    <n v="9.86"/>
    <n v="8.83"/>
    <x v="9"/>
  </r>
  <r>
    <n v="4.6399999999999997"/>
    <n v="4.1500000000000004"/>
    <x v="4"/>
  </r>
  <r>
    <n v="7.25"/>
    <n v="6.49"/>
    <x v="9"/>
  </r>
  <r>
    <n v="5.22"/>
    <n v="4.67"/>
    <x v="5"/>
  </r>
  <r>
    <n v="8.9499999999999993"/>
    <n v="8.01"/>
    <x v="3"/>
  </r>
  <r>
    <n v="7.25"/>
    <n v="6.49"/>
    <x v="8"/>
  </r>
  <r>
    <n v="5.22"/>
    <n v="4.67"/>
    <x v="5"/>
  </r>
  <r>
    <n v="5.22"/>
    <n v="4.67"/>
    <x v="5"/>
  </r>
  <r>
    <n v="4.93"/>
    <n v="4.41"/>
    <x v="5"/>
  </r>
  <r>
    <n v="4.6399999999999997"/>
    <n v="4.1500000000000004"/>
    <x v="3"/>
  </r>
  <r>
    <n v="5.8"/>
    <n v="5.19"/>
    <x v="5"/>
  </r>
  <r>
    <n v="7.83"/>
    <n v="7.01"/>
    <x v="6"/>
  </r>
  <r>
    <n v="9.24"/>
    <n v="8.27"/>
    <x v="9"/>
  </r>
  <r>
    <n v="5.51"/>
    <n v="4.93"/>
    <x v="5"/>
  </r>
  <r>
    <n v="4.6399999999999997"/>
    <n v="4.1500000000000004"/>
    <x v="4"/>
  </r>
  <r>
    <n v="4.93"/>
    <n v="4.41"/>
    <x v="4"/>
  </r>
  <r>
    <n v="471.91"/>
    <n v="422.52"/>
    <x v="1"/>
  </r>
  <r>
    <m/>
    <m/>
    <x v="1"/>
  </r>
  <r>
    <m/>
    <m/>
    <x v="1"/>
  </r>
  <r>
    <m/>
    <m/>
    <x v="1"/>
  </r>
  <r>
    <m/>
    <m/>
    <x v="1"/>
  </r>
  <r>
    <m/>
    <m/>
    <x v="1"/>
  </r>
  <r>
    <m/>
    <m/>
    <x v="1"/>
  </r>
  <r>
    <m/>
    <m/>
    <x v="1"/>
  </r>
  <r>
    <m/>
    <m/>
    <x v="1"/>
  </r>
  <r>
    <m/>
    <m/>
    <x v="1"/>
  </r>
  <r>
    <m/>
    <m/>
    <x v="1"/>
  </r>
  <r>
    <m/>
    <m/>
    <x v="1"/>
  </r>
  <r>
    <m/>
    <m/>
    <x v="1"/>
  </r>
  <r>
    <m/>
    <m/>
    <x v="1"/>
  </r>
  <r>
    <m/>
    <m/>
    <x v="1"/>
  </r>
  <r>
    <m/>
    <m/>
    <x v="1"/>
  </r>
</pivotCacheRecords>
</file>

<file path=xl/pivotTables/_rels/pivotTable1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2.xml"/></Relationships>
</file>

<file path=xl/pivotTables/_rels/pivotTable2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4.xml"/></Relationships>
</file>

<file path=xl/pivotTables/_rels/pivotTable3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3.xml"/></Relationships>
</file>

<file path=xl/pivotTables/_rels/pivotTable4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5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5.xml"/></Relationships>
</file>

<file path=xl/pivotTables/_rels/pivotTable6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6.xml"/></Relationships>
</file>

<file path=xl/pivotTables/pivotTable1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00BF9E94-BF11-4FDC-93B8-1BE0AE38E0CA}" name="Tableau croisé dynamique3" cacheId="256" applyNumberFormats="0" applyBorderFormats="0" applyFontFormats="0" applyPatternFormats="0" applyAlignmentFormats="0" applyWidthHeightFormats="1" dataCaption="Valeurs" updatedVersion="8" minRefreshableVersion="3" useAutoFormatting="1" rowGrandTotals="0" colGrandTotals="0" itemPrintTitles="1" createdVersion="8" indent="0" compact="0" compactData="0" multipleFieldFilters="0">
  <location ref="A1:B1202" firstHeaderRow="1" firstDataRow="1" firstDataCol="2"/>
  <pivotFields count="3">
    <pivotField axis="axisRow" compact="0" outline="0" showAll="0" defaultSubtotal="0">
      <items count="8000">
        <item x="0"/>
        <item x="687"/>
        <item m="1" x="4962"/>
        <item m="1" x="4963"/>
        <item m="1" x="4964"/>
        <item m="1" x="4965"/>
        <item m="1" x="4966"/>
        <item m="1" x="4967"/>
        <item m="1" x="4968"/>
        <item m="1" x="4969"/>
        <item m="1" x="4970"/>
        <item m="1" x="4971"/>
        <item m="1" x="4972"/>
        <item m="1" x="4973"/>
        <item m="1" x="4974"/>
        <item m="1" x="4975"/>
        <item m="1" x="4976"/>
        <item m="1" x="4977"/>
        <item m="1" x="4978"/>
        <item m="1" x="4979"/>
        <item m="1" x="4980"/>
        <item m="1" x="4981"/>
        <item m="1" x="4982"/>
        <item m="1" x="4983"/>
        <item m="1" x="4984"/>
        <item m="1" x="4985"/>
        <item m="1" x="4986"/>
        <item m="1" x="4987"/>
        <item m="1" x="4988"/>
        <item m="1" x="4989"/>
        <item m="1" x="4990"/>
        <item m="1" x="4991"/>
        <item m="1" x="4992"/>
        <item m="1" x="4993"/>
        <item m="1" x="4994"/>
        <item m="1" x="4995"/>
        <item m="1" x="4996"/>
        <item m="1" x="4997"/>
        <item m="1" x="4998"/>
        <item m="1" x="4999"/>
        <item m="1" x="5000"/>
        <item m="1" x="5001"/>
        <item m="1" x="5002"/>
        <item m="1" x="5003"/>
        <item m="1" x="5004"/>
        <item m="1" x="5005"/>
        <item m="1" x="5006"/>
        <item m="1" x="5007"/>
        <item m="1" x="5008"/>
        <item m="1" x="5009"/>
        <item m="1" x="5010"/>
        <item m="1" x="5011"/>
        <item m="1" x="5012"/>
        <item m="1" x="5013"/>
        <item m="1" x="5014"/>
        <item m="1" x="5015"/>
        <item m="1" x="5016"/>
        <item m="1" x="5017"/>
        <item m="1" x="5018"/>
        <item m="1" x="5019"/>
        <item m="1" x="5020"/>
        <item m="1" x="5021"/>
        <item m="1" x="5022"/>
        <item m="1" x="5023"/>
        <item m="1" x="5024"/>
        <item m="1" x="5025"/>
        <item m="1" x="5026"/>
        <item m="1" x="5027"/>
        <item m="1" x="5028"/>
        <item m="1" x="5029"/>
        <item m="1" x="5030"/>
        <item m="1" x="5031"/>
        <item m="1" x="5032"/>
        <item m="1" x="5033"/>
        <item m="1" x="5034"/>
        <item m="1" x="5035"/>
        <item m="1" x="5036"/>
        <item m="1" x="5037"/>
        <item m="1" x="5038"/>
        <item m="1" x="5039"/>
        <item m="1" x="5040"/>
        <item m="1" x="5041"/>
        <item m="1" x="5042"/>
        <item m="1" x="5043"/>
        <item m="1" x="5044"/>
        <item m="1" x="5045"/>
        <item m="1" x="5046"/>
        <item m="1" x="5047"/>
        <item m="1" x="5048"/>
        <item m="1" x="5049"/>
        <item m="1" x="5050"/>
        <item m="1" x="5051"/>
        <item m="1" x="5052"/>
        <item m="1" x="5053"/>
        <item m="1" x="5054"/>
        <item m="1" x="5055"/>
        <item m="1" x="5056"/>
        <item m="1" x="5057"/>
        <item m="1" x="5058"/>
        <item m="1" x="5059"/>
        <item m="1" x="5060"/>
        <item m="1" x="5061"/>
        <item m="1" x="5062"/>
        <item m="1" x="5063"/>
        <item m="1" x="5064"/>
        <item m="1" x="5065"/>
        <item m="1" x="5066"/>
        <item m="1" x="5067"/>
        <item m="1" x="5068"/>
        <item m="1" x="5069"/>
        <item m="1" x="5070"/>
        <item m="1" x="5071"/>
        <item m="1" x="5072"/>
        <item m="1" x="5073"/>
        <item m="1" x="5074"/>
        <item m="1" x="5075"/>
        <item m="1" x="5076"/>
        <item m="1" x="5077"/>
        <item m="1" x="5078"/>
        <item m="1" x="5079"/>
        <item m="1" x="5080"/>
        <item m="1" x="5081"/>
        <item m="1" x="5082"/>
        <item m="1" x="5083"/>
        <item m="1" x="5084"/>
        <item m="1" x="5085"/>
        <item m="1" x="5086"/>
        <item m="1" x="5087"/>
        <item m="1" x="5088"/>
        <item m="1" x="5089"/>
        <item m="1" x="5090"/>
        <item m="1" x="5091"/>
        <item m="1" x="5092"/>
        <item m="1" x="5093"/>
        <item m="1" x="5094"/>
        <item m="1" x="5095"/>
        <item m="1" x="5096"/>
        <item m="1" x="5097"/>
        <item m="1" x="5098"/>
        <item m="1" x="5099"/>
        <item m="1" x="5100"/>
        <item m="1" x="5101"/>
        <item m="1" x="5102"/>
        <item m="1" x="5103"/>
        <item m="1" x="5104"/>
        <item m="1" x="5105"/>
        <item m="1" x="5106"/>
        <item m="1" x="5107"/>
        <item m="1" x="5108"/>
        <item m="1" x="5109"/>
        <item m="1" x="5110"/>
        <item m="1" x="5111"/>
        <item m="1" x="5112"/>
        <item m="1" x="5113"/>
        <item m="1" x="5114"/>
        <item m="1" x="5115"/>
        <item m="1" x="5116"/>
        <item m="1" x="5117"/>
        <item m="1" x="5118"/>
        <item m="1" x="5119"/>
        <item m="1" x="5120"/>
        <item m="1" x="5121"/>
        <item m="1" x="5122"/>
        <item m="1" x="5123"/>
        <item m="1" x="5124"/>
        <item m="1" x="5125"/>
        <item m="1" x="5126"/>
        <item m="1" x="5127"/>
        <item m="1" x="5128"/>
        <item m="1" x="5129"/>
        <item m="1" x="5130"/>
        <item m="1" x="5131"/>
        <item m="1" x="5132"/>
        <item m="1" x="5133"/>
        <item m="1" x="5134"/>
        <item m="1" x="5135"/>
        <item m="1" x="5136"/>
        <item m="1" x="5137"/>
        <item m="1" x="5138"/>
        <item m="1" x="5139"/>
        <item m="1" x="5140"/>
        <item m="1" x="5141"/>
        <item m="1" x="5142"/>
        <item m="1" x="5143"/>
        <item m="1" x="5144"/>
        <item m="1" x="5145"/>
        <item m="1" x="5146"/>
        <item m="1" x="5147"/>
        <item m="1" x="5148"/>
        <item m="1" x="5149"/>
        <item m="1" x="5150"/>
        <item m="1" x="5151"/>
        <item m="1" x="5152"/>
        <item m="1" x="5153"/>
        <item m="1" x="5154"/>
        <item m="1" x="5155"/>
        <item m="1" x="5156"/>
        <item m="1" x="5157"/>
        <item m="1" x="5158"/>
        <item m="1" x="5159"/>
        <item m="1" x="5160"/>
        <item m="1" x="5161"/>
        <item m="1" x="5162"/>
        <item m="1" x="5163"/>
        <item m="1" x="5164"/>
        <item m="1" x="5165"/>
        <item m="1" x="5166"/>
        <item m="1" x="5167"/>
        <item m="1" x="5168"/>
        <item m="1" x="5169"/>
        <item m="1" x="5170"/>
        <item m="1" x="5171"/>
        <item m="1" x="5172"/>
        <item m="1" x="5173"/>
        <item m="1" x="5174"/>
        <item m="1" x="5175"/>
        <item m="1" x="5176"/>
        <item m="1" x="5177"/>
        <item m="1" x="5178"/>
        <item m="1" x="5179"/>
        <item m="1" x="5180"/>
        <item m="1" x="5181"/>
        <item m="1" x="5182"/>
        <item m="1" x="5183"/>
        <item m="1" x="5184"/>
        <item m="1" x="5185"/>
        <item m="1" x="5186"/>
        <item m="1" x="5187"/>
        <item m="1" x="5188"/>
        <item m="1" x="5189"/>
        <item m="1" x="5190"/>
        <item m="1" x="5191"/>
        <item m="1" x="5192"/>
        <item m="1" x="5193"/>
        <item m="1" x="5194"/>
        <item m="1" x="5195"/>
        <item m="1" x="5196"/>
        <item m="1" x="5197"/>
        <item m="1" x="5198"/>
        <item m="1" x="5199"/>
        <item m="1" x="5200"/>
        <item m="1" x="5201"/>
        <item m="1" x="5202"/>
        <item m="1" x="5203"/>
        <item m="1" x="5204"/>
        <item m="1" x="5205"/>
        <item m="1" x="5206"/>
        <item m="1" x="5207"/>
        <item m="1" x="5208"/>
        <item m="1" x="5209"/>
        <item m="1" x="5210"/>
        <item m="1" x="5211"/>
        <item m="1" x="5212"/>
        <item m="1" x="5213"/>
        <item m="1" x="5214"/>
        <item m="1" x="5215"/>
        <item m="1" x="5216"/>
        <item m="1" x="5217"/>
        <item m="1" x="5218"/>
        <item m="1" x="5219"/>
        <item m="1" x="5220"/>
        <item m="1" x="5221"/>
        <item m="1" x="5222"/>
        <item m="1" x="5223"/>
        <item m="1" x="5224"/>
        <item m="1" x="5225"/>
        <item m="1" x="5226"/>
        <item m="1" x="5227"/>
        <item m="1" x="5228"/>
        <item m="1" x="5229"/>
        <item m="1" x="5230"/>
        <item m="1" x="5231"/>
        <item m="1" x="5232"/>
        <item m="1" x="5233"/>
        <item m="1" x="5234"/>
        <item m="1" x="5235"/>
        <item m="1" x="5236"/>
        <item m="1" x="5237"/>
        <item m="1" x="5238"/>
        <item m="1" x="5239"/>
        <item m="1" x="5240"/>
        <item m="1" x="5241"/>
        <item m="1" x="5242"/>
        <item m="1" x="5243"/>
        <item m="1" x="5244"/>
        <item m="1" x="5245"/>
        <item m="1" x="5246"/>
        <item m="1" x="5247"/>
        <item m="1" x="5248"/>
        <item m="1" x="5249"/>
        <item m="1" x="5250"/>
        <item m="1" x="5251"/>
        <item m="1" x="5252"/>
        <item m="1" x="5253"/>
        <item m="1" x="5254"/>
        <item m="1" x="5255"/>
        <item m="1" x="5256"/>
        <item m="1" x="5257"/>
        <item m="1" x="5258"/>
        <item m="1" x="5259"/>
        <item m="1" x="5260"/>
        <item m="1" x="5261"/>
        <item m="1" x="5262"/>
        <item m="1" x="5263"/>
        <item m="1" x="5264"/>
        <item m="1" x="5265"/>
        <item m="1" x="5266"/>
        <item m="1" x="5267"/>
        <item m="1" x="5268"/>
        <item m="1" x="5269"/>
        <item m="1" x="5270"/>
        <item m="1" x="5271"/>
        <item m="1" x="5272"/>
        <item m="1" x="5273"/>
        <item m="1" x="5274"/>
        <item m="1" x="5275"/>
        <item m="1" x="5276"/>
        <item m="1" x="5277"/>
        <item m="1" x="5278"/>
        <item m="1" x="5279"/>
        <item m="1" x="5280"/>
        <item m="1" x="5281"/>
        <item m="1" x="5282"/>
        <item m="1" x="5283"/>
        <item m="1" x="5284"/>
        <item m="1" x="5285"/>
        <item m="1" x="5286"/>
        <item m="1" x="5287"/>
        <item m="1" x="5288"/>
        <item m="1" x="5289"/>
        <item m="1" x="5290"/>
        <item m="1" x="5291"/>
        <item m="1" x="5292"/>
        <item m="1" x="5293"/>
        <item m="1" x="5294"/>
        <item m="1" x="5295"/>
        <item m="1" x="5296"/>
        <item m="1" x="5297"/>
        <item m="1" x="5298"/>
        <item m="1" x="5299"/>
        <item m="1" x="5300"/>
        <item m="1" x="5301"/>
        <item m="1" x="5302"/>
        <item m="1" x="5303"/>
        <item m="1" x="5304"/>
        <item m="1" x="5305"/>
        <item m="1" x="5306"/>
        <item m="1" x="5307"/>
        <item m="1" x="5308"/>
        <item m="1" x="5309"/>
        <item m="1" x="5310"/>
        <item m="1" x="5311"/>
        <item m="1" x="5312"/>
        <item m="1" x="5313"/>
        <item m="1" x="5314"/>
        <item m="1" x="5315"/>
        <item m="1" x="5316"/>
        <item m="1" x="5317"/>
        <item m="1" x="5318"/>
        <item m="1" x="5319"/>
        <item m="1" x="5320"/>
        <item m="1" x="5321"/>
        <item m="1" x="5322"/>
        <item m="1" x="5323"/>
        <item m="1" x="5324"/>
        <item m="1" x="5325"/>
        <item m="1" x="5326"/>
        <item m="1" x="5327"/>
        <item m="1" x="5328"/>
        <item m="1" x="5329"/>
        <item m="1" x="5330"/>
        <item m="1" x="5331"/>
        <item m="1" x="5332"/>
        <item m="1" x="5333"/>
        <item m="1" x="5334"/>
        <item m="1" x="5335"/>
        <item m="1" x="5336"/>
        <item m="1" x="5337"/>
        <item m="1" x="5338"/>
        <item m="1" x="5339"/>
        <item m="1" x="5340"/>
        <item m="1" x="5341"/>
        <item m="1" x="5342"/>
        <item m="1" x="5343"/>
        <item m="1" x="5344"/>
        <item m="1" x="5345"/>
        <item m="1" x="5346"/>
        <item m="1" x="5347"/>
        <item m="1" x="5348"/>
        <item m="1" x="5349"/>
        <item m="1" x="5350"/>
        <item m="1" x="5351"/>
        <item m="1" x="5352"/>
        <item m="1" x="5353"/>
        <item m="1" x="5354"/>
        <item m="1" x="5355"/>
        <item m="1" x="5356"/>
        <item m="1" x="5357"/>
        <item m="1" x="5358"/>
        <item m="1" x="5359"/>
        <item m="1" x="5360"/>
        <item m="1" x="5361"/>
        <item m="1" x="5362"/>
        <item m="1" x="5363"/>
        <item m="1" x="5364"/>
        <item m="1" x="5365"/>
        <item m="1" x="5366"/>
        <item m="1" x="5367"/>
        <item m="1" x="5368"/>
        <item m="1" x="5369"/>
        <item m="1" x="5370"/>
        <item m="1" x="5371"/>
        <item m="1" x="5372"/>
        <item m="1" x="5373"/>
        <item m="1" x="5374"/>
        <item m="1" x="5375"/>
        <item m="1" x="5376"/>
        <item m="1" x="5377"/>
        <item m="1" x="5378"/>
        <item m="1" x="5379"/>
        <item m="1" x="5380"/>
        <item m="1" x="5381"/>
        <item m="1" x="5382"/>
        <item m="1" x="5383"/>
        <item m="1" x="5384"/>
        <item m="1" x="5385"/>
        <item m="1" x="5386"/>
        <item m="1" x="5387"/>
        <item m="1" x="5388"/>
        <item m="1" x="5389"/>
        <item m="1" x="5390"/>
        <item m="1" x="5391"/>
        <item m="1" x="5392"/>
        <item m="1" x="5393"/>
        <item m="1" x="5394"/>
        <item m="1" x="5395"/>
        <item m="1" x="5396"/>
        <item m="1" x="5397"/>
        <item m="1" x="5398"/>
        <item m="1" x="5399"/>
        <item m="1" x="5400"/>
        <item m="1" x="5401"/>
        <item m="1" x="5402"/>
        <item m="1" x="5403"/>
        <item m="1" x="5404"/>
        <item m="1" x="5405"/>
        <item m="1" x="5406"/>
        <item m="1" x="5407"/>
        <item m="1" x="5408"/>
        <item m="1" x="5409"/>
        <item m="1" x="5410"/>
        <item m="1" x="5411"/>
        <item m="1" x="5412"/>
        <item m="1" x="5413"/>
        <item m="1" x="5414"/>
        <item m="1" x="5415"/>
        <item m="1" x="5416"/>
        <item m="1" x="5417"/>
        <item m="1" x="5418"/>
        <item m="1" x="5419"/>
        <item m="1" x="5420"/>
        <item m="1" x="5421"/>
        <item m="1" x="5422"/>
        <item m="1" x="5423"/>
        <item m="1" x="5424"/>
        <item m="1" x="5425"/>
        <item m="1" x="5426"/>
        <item m="1" x="5427"/>
        <item m="1" x="5428"/>
        <item m="1" x="5429"/>
        <item m="1" x="5430"/>
        <item m="1" x="5431"/>
        <item m="1" x="5432"/>
        <item m="1" x="5433"/>
        <item m="1" x="5434"/>
        <item m="1" x="5435"/>
        <item m="1" x="5436"/>
        <item m="1" x="5437"/>
        <item m="1" x="5438"/>
        <item m="1" x="5439"/>
        <item m="1" x="5440"/>
        <item m="1" x="5441"/>
        <item m="1" x="5442"/>
        <item m="1" x="5443"/>
        <item m="1" x="5444"/>
        <item m="1" x="5445"/>
        <item m="1" x="5446"/>
        <item m="1" x="5447"/>
        <item m="1" x="5448"/>
        <item m="1" x="5449"/>
        <item m="1" x="5450"/>
        <item m="1" x="5451"/>
        <item m="1" x="5452"/>
        <item m="1" x="5453"/>
        <item m="1" x="5454"/>
        <item m="1" x="5455"/>
        <item m="1" x="5456"/>
        <item m="1" x="5457"/>
        <item m="1" x="5458"/>
        <item m="1" x="5459"/>
        <item m="1" x="5460"/>
        <item m="1" x="5461"/>
        <item m="1" x="5462"/>
        <item m="1" x="5463"/>
        <item m="1" x="5464"/>
        <item m="1" x="5465"/>
        <item m="1" x="5466"/>
        <item m="1" x="5467"/>
        <item m="1" x="5468"/>
        <item m="1" x="5469"/>
        <item m="1" x="5470"/>
        <item m="1" x="5471"/>
        <item m="1" x="5472"/>
        <item m="1" x="5473"/>
        <item m="1" x="5474"/>
        <item m="1" x="5475"/>
        <item m="1" x="5476"/>
        <item m="1" x="5477"/>
        <item m="1" x="5478"/>
        <item m="1" x="5479"/>
        <item m="1" x="5480"/>
        <item m="1" x="5481"/>
        <item m="1" x="5482"/>
        <item m="1" x="5483"/>
        <item m="1" x="5484"/>
        <item m="1" x="5485"/>
        <item m="1" x="5486"/>
        <item m="1" x="5487"/>
        <item m="1" x="5488"/>
        <item m="1" x="5489"/>
        <item m="1" x="5490"/>
        <item m="1" x="5491"/>
        <item m="1" x="5492"/>
        <item m="1" x="5493"/>
        <item m="1" x="5494"/>
        <item m="1" x="5495"/>
        <item m="1" x="5496"/>
        <item m="1" x="5497"/>
        <item m="1" x="5498"/>
        <item m="1" x="5499"/>
        <item m="1" x="5500"/>
        <item m="1" x="5501"/>
        <item m="1" x="5502"/>
        <item m="1" x="5503"/>
        <item m="1" x="5504"/>
        <item m="1" x="5505"/>
        <item m="1" x="5506"/>
        <item m="1" x="5507"/>
        <item m="1" x="5508"/>
        <item m="1" x="5509"/>
        <item m="1" x="5510"/>
        <item m="1" x="5511"/>
        <item m="1" x="5512"/>
        <item m="1" x="5513"/>
        <item m="1" x="5514"/>
        <item m="1" x="5515"/>
        <item m="1" x="5516"/>
        <item m="1" x="5517"/>
        <item m="1" x="5518"/>
        <item m="1" x="5519"/>
        <item m="1" x="5520"/>
        <item m="1" x="5521"/>
        <item m="1" x="5522"/>
        <item m="1" x="5523"/>
        <item m="1" x="5524"/>
        <item m="1" x="5525"/>
        <item m="1" x="5526"/>
        <item m="1" x="5527"/>
        <item m="1" x="5528"/>
        <item m="1" x="5529"/>
        <item m="1" x="5530"/>
        <item m="1" x="5531"/>
        <item m="1" x="5532"/>
        <item m="1" x="5533"/>
        <item m="1" x="5534"/>
        <item m="1" x="5535"/>
        <item m="1" x="5536"/>
        <item m="1" x="5537"/>
        <item m="1" x="5538"/>
        <item m="1" x="5539"/>
        <item m="1" x="5540"/>
        <item m="1" x="5541"/>
        <item m="1" x="5542"/>
        <item m="1" x="5543"/>
        <item m="1" x="5544"/>
        <item m="1" x="5545"/>
        <item m="1" x="5546"/>
        <item m="1" x="5547"/>
        <item m="1" x="5548"/>
        <item m="1" x="5549"/>
        <item m="1" x="5550"/>
        <item m="1" x="5551"/>
        <item m="1" x="5552"/>
        <item m="1" x="5553"/>
        <item m="1" x="5554"/>
        <item m="1" x="5555"/>
        <item m="1" x="5556"/>
        <item m="1" x="5557"/>
        <item m="1" x="5558"/>
        <item m="1" x="5559"/>
        <item m="1" x="5560"/>
        <item m="1" x="5561"/>
        <item m="1" x="5562"/>
        <item m="1" x="5563"/>
        <item m="1" x="5564"/>
        <item m="1" x="5565"/>
        <item m="1" x="5566"/>
        <item m="1" x="5567"/>
        <item m="1" x="5568"/>
        <item m="1" x="5569"/>
        <item m="1" x="5570"/>
        <item m="1" x="5571"/>
        <item m="1" x="5572"/>
        <item m="1" x="5573"/>
        <item m="1" x="5574"/>
        <item m="1" x="5575"/>
        <item m="1" x="5576"/>
        <item m="1" x="5577"/>
        <item m="1" x="5578"/>
        <item m="1" x="5579"/>
        <item m="1" x="5580"/>
        <item m="1" x="5581"/>
        <item m="1" x="5582"/>
        <item m="1" x="5583"/>
        <item m="1" x="5584"/>
        <item m="1" x="5585"/>
        <item m="1" x="5586"/>
        <item m="1" x="5587"/>
        <item m="1" x="5588"/>
        <item m="1" x="5589"/>
        <item m="1" x="5590"/>
        <item m="1" x="5591"/>
        <item m="1" x="5592"/>
        <item m="1" x="5593"/>
        <item m="1" x="5594"/>
        <item m="1" x="5595"/>
        <item m="1" x="5596"/>
        <item m="1" x="5597"/>
        <item m="1" x="5598"/>
        <item m="1" x="5599"/>
        <item m="1" x="5600"/>
        <item m="1" x="5601"/>
        <item m="1" x="5602"/>
        <item m="1" x="5603"/>
        <item m="1" x="5604"/>
        <item m="1" x="5605"/>
        <item m="1" x="5606"/>
        <item m="1" x="5607"/>
        <item m="1" x="5608"/>
        <item m="1" x="5609"/>
        <item m="1" x="5610"/>
        <item m="1" x="5611"/>
        <item m="1" x="5612"/>
        <item m="1" x="5613"/>
        <item m="1" x="5614"/>
        <item m="1" x="5615"/>
        <item m="1" x="5616"/>
        <item m="1" x="5617"/>
        <item m="1" x="5618"/>
        <item m="1" x="5619"/>
        <item m="1" x="5620"/>
        <item m="1" x="5621"/>
        <item m="1" x="5622"/>
        <item m="1" x="5623"/>
        <item m="1" x="5624"/>
        <item m="1" x="5625"/>
        <item m="1" x="5626"/>
        <item m="1" x="5627"/>
        <item m="1" x="5628"/>
        <item m="1" x="5629"/>
        <item m="1" x="5630"/>
        <item m="1" x="5631"/>
        <item m="1" x="5632"/>
        <item m="1" x="5633"/>
        <item m="1" x="5634"/>
        <item m="1" x="5635"/>
        <item m="1" x="5636"/>
        <item m="1" x="5637"/>
        <item m="1" x="5638"/>
        <item m="1" x="5639"/>
        <item m="1" x="5640"/>
        <item m="1" x="5641"/>
        <item m="1" x="5642"/>
        <item m="1" x="5643"/>
        <item m="1" x="5644"/>
        <item m="1" x="5645"/>
        <item m="1" x="5646"/>
        <item m="1" x="5647"/>
        <item m="1" x="5648"/>
        <item m="1" x="5649"/>
        <item m="1" x="5650"/>
        <item m="1" x="5651"/>
        <item m="1" x="5652"/>
        <item m="1" x="5653"/>
        <item m="1" x="5654"/>
        <item m="1" x="5655"/>
        <item m="1" x="5656"/>
        <item m="1" x="5657"/>
        <item m="1" x="5658"/>
        <item m="1" x="5659"/>
        <item m="1" x="5660"/>
        <item m="1" x="5661"/>
        <item m="1" x="5662"/>
        <item m="1" x="5663"/>
        <item m="1" x="5664"/>
        <item m="1" x="5665"/>
        <item m="1" x="5666"/>
        <item m="1" x="5667"/>
        <item m="1" x="5668"/>
        <item m="1" x="5669"/>
        <item m="1" x="5670"/>
        <item m="1" x="5671"/>
        <item m="1" x="5672"/>
        <item m="1" x="5673"/>
        <item m="1" x="5674"/>
        <item m="1" x="5675"/>
        <item m="1" x="5676"/>
        <item m="1" x="5677"/>
        <item m="1" x="5678"/>
        <item m="1" x="5679"/>
        <item m="1" x="5680"/>
        <item m="1" x="5681"/>
        <item m="1" x="5682"/>
        <item m="1" x="5683"/>
        <item m="1" x="5684"/>
        <item m="1" x="5685"/>
        <item m="1" x="5686"/>
        <item m="1" x="5687"/>
        <item m="1" x="5688"/>
        <item m="1" x="5689"/>
        <item m="1" x="5690"/>
        <item m="1" x="5691"/>
        <item m="1" x="5692"/>
        <item m="1" x="5693"/>
        <item m="1" x="5694"/>
        <item m="1" x="5695"/>
        <item m="1" x="5696"/>
        <item m="1" x="5697"/>
        <item m="1" x="5698"/>
        <item m="1" x="5699"/>
        <item m="1" x="5700"/>
        <item m="1" x="5701"/>
        <item m="1" x="5702"/>
        <item m="1" x="5703"/>
        <item m="1" x="5704"/>
        <item m="1" x="5705"/>
        <item m="1" x="5706"/>
        <item m="1" x="5707"/>
        <item m="1" x="5708"/>
        <item m="1" x="5709"/>
        <item m="1" x="5710"/>
        <item m="1" x="5711"/>
        <item m="1" x="5712"/>
        <item m="1" x="5713"/>
        <item m="1" x="5714"/>
        <item m="1" x="5715"/>
        <item m="1" x="5716"/>
        <item m="1" x="5717"/>
        <item m="1" x="5718"/>
        <item m="1" x="5719"/>
        <item m="1" x="5720"/>
        <item m="1" x="5721"/>
        <item m="1" x="5722"/>
        <item m="1" x="5723"/>
        <item m="1" x="5724"/>
        <item m="1" x="5725"/>
        <item m="1" x="5726"/>
        <item m="1" x="5727"/>
        <item m="1" x="5728"/>
        <item m="1" x="5729"/>
        <item m="1" x="5730"/>
        <item m="1" x="5731"/>
        <item m="1" x="5732"/>
        <item m="1" x="5733"/>
        <item m="1" x="5734"/>
        <item m="1" x="5735"/>
        <item m="1" x="5736"/>
        <item m="1" x="5737"/>
        <item m="1" x="5738"/>
        <item m="1" x="5739"/>
        <item m="1" x="5740"/>
        <item m="1" x="5741"/>
        <item m="1" x="5742"/>
        <item m="1" x="5743"/>
        <item m="1" x="5744"/>
        <item m="1" x="5745"/>
        <item m="1" x="5746"/>
        <item m="1" x="5747"/>
        <item m="1" x="5748"/>
        <item m="1" x="5749"/>
        <item m="1" x="5750"/>
        <item m="1" x="5751"/>
        <item m="1" x="5752"/>
        <item m="1" x="5753"/>
        <item m="1" x="5754"/>
        <item m="1" x="5755"/>
        <item m="1" x="5756"/>
        <item m="1" x="5757"/>
        <item m="1" x="5758"/>
        <item m="1" x="5759"/>
        <item m="1" x="5760"/>
        <item m="1" x="5761"/>
        <item m="1" x="5762"/>
        <item m="1" x="5763"/>
        <item m="1" x="5764"/>
        <item m="1" x="5765"/>
        <item m="1" x="5766"/>
        <item m="1" x="5767"/>
        <item m="1" x="5768"/>
        <item m="1" x="5769"/>
        <item m="1" x="5770"/>
        <item m="1" x="5771"/>
        <item m="1" x="5772"/>
        <item m="1" x="5773"/>
        <item m="1" x="5774"/>
        <item m="1" x="5775"/>
        <item m="1" x="5776"/>
        <item m="1" x="5777"/>
        <item m="1" x="5778"/>
        <item m="1" x="5779"/>
        <item m="1" x="5780"/>
        <item m="1" x="5781"/>
        <item m="1" x="5782"/>
        <item m="1" x="5783"/>
        <item m="1" x="5784"/>
        <item m="1" x="5785"/>
        <item m="1" x="5786"/>
        <item m="1" x="5787"/>
        <item m="1" x="5788"/>
        <item m="1" x="5789"/>
        <item m="1" x="5790"/>
        <item m="1" x="5791"/>
        <item m="1" x="5792"/>
        <item m="1" x="5793"/>
        <item m="1" x="5794"/>
        <item m="1" x="5795"/>
        <item m="1" x="5796"/>
        <item m="1" x="5797"/>
        <item m="1" x="5798"/>
        <item m="1" x="5799"/>
        <item m="1" x="5800"/>
        <item m="1" x="5801"/>
        <item m="1" x="5802"/>
        <item m="1" x="5803"/>
        <item m="1" x="5804"/>
        <item m="1" x="5805"/>
        <item m="1" x="5806"/>
        <item m="1" x="5807"/>
        <item m="1" x="5808"/>
        <item m="1" x="5809"/>
        <item m="1" x="5810"/>
        <item m="1" x="5811"/>
        <item m="1" x="5812"/>
        <item m="1" x="5813"/>
        <item m="1" x="5814"/>
        <item m="1" x="5815"/>
        <item m="1" x="5816"/>
        <item m="1" x="5817"/>
        <item m="1" x="5818"/>
        <item m="1" x="5819"/>
        <item m="1" x="5820"/>
        <item m="1" x="5821"/>
        <item m="1" x="5822"/>
        <item m="1" x="5823"/>
        <item m="1" x="5824"/>
        <item m="1" x="5825"/>
        <item m="1" x="5826"/>
        <item m="1" x="5827"/>
        <item m="1" x="5828"/>
        <item m="1" x="5829"/>
        <item m="1" x="5830"/>
        <item m="1" x="5831"/>
        <item m="1" x="5832"/>
        <item m="1" x="5833"/>
        <item m="1" x="5834"/>
        <item m="1" x="5835"/>
        <item m="1" x="5836"/>
        <item m="1" x="5837"/>
        <item m="1" x="5838"/>
        <item m="1" x="5839"/>
        <item m="1" x="5840"/>
        <item m="1" x="5841"/>
        <item m="1" x="5842"/>
        <item m="1" x="5843"/>
        <item m="1" x="5844"/>
        <item m="1" x="5845"/>
        <item m="1" x="5846"/>
        <item m="1" x="5847"/>
        <item m="1" x="5848"/>
        <item m="1" x="5849"/>
        <item m="1" x="5850"/>
        <item m="1" x="5851"/>
        <item m="1" x="5852"/>
        <item m="1" x="5853"/>
        <item m="1" x="5854"/>
        <item m="1" x="5855"/>
        <item m="1" x="5856"/>
        <item m="1" x="5857"/>
        <item m="1" x="5858"/>
        <item m="1" x="5859"/>
        <item m="1" x="5860"/>
        <item m="1" x="5861"/>
        <item m="1" x="5862"/>
        <item m="1" x="5863"/>
        <item m="1" x="5864"/>
        <item m="1" x="5865"/>
        <item m="1" x="5866"/>
        <item m="1" x="5867"/>
        <item m="1" x="5868"/>
        <item m="1" x="5869"/>
        <item m="1" x="5870"/>
        <item m="1" x="5871"/>
        <item m="1" x="5872"/>
        <item m="1" x="5873"/>
        <item m="1" x="5874"/>
        <item m="1" x="5875"/>
        <item m="1" x="5876"/>
        <item m="1" x="5877"/>
        <item m="1" x="5878"/>
        <item m="1" x="5879"/>
        <item m="1" x="5880"/>
        <item m="1" x="5881"/>
        <item m="1" x="5882"/>
        <item m="1" x="5883"/>
        <item m="1" x="5884"/>
        <item m="1" x="5885"/>
        <item m="1" x="5886"/>
        <item m="1" x="5887"/>
        <item m="1" x="5888"/>
        <item m="1" x="5889"/>
        <item m="1" x="5890"/>
        <item m="1" x="5891"/>
        <item m="1" x="5892"/>
        <item m="1" x="5893"/>
        <item m="1" x="5894"/>
        <item m="1" x="5895"/>
        <item m="1" x="5896"/>
        <item m="1" x="5897"/>
        <item m="1" x="5898"/>
        <item m="1" x="5899"/>
        <item m="1" x="5900"/>
        <item m="1" x="5901"/>
        <item m="1" x="5902"/>
        <item m="1" x="5903"/>
        <item m="1" x="5904"/>
        <item m="1" x="5905"/>
        <item m="1" x="5906"/>
        <item m="1" x="5907"/>
        <item m="1" x="5908"/>
        <item m="1" x="5909"/>
        <item m="1" x="5910"/>
        <item m="1" x="5911"/>
        <item m="1" x="5912"/>
        <item m="1" x="5913"/>
        <item m="1" x="5914"/>
        <item m="1" x="5915"/>
        <item m="1" x="5916"/>
        <item m="1" x="5917"/>
        <item m="1" x="5918"/>
        <item m="1" x="5919"/>
        <item m="1" x="5920"/>
        <item m="1" x="5921"/>
        <item m="1" x="5922"/>
        <item m="1" x="5923"/>
        <item m="1" x="5924"/>
        <item m="1" x="5925"/>
        <item m="1" x="5926"/>
        <item m="1" x="5927"/>
        <item m="1" x="5928"/>
        <item m="1" x="5929"/>
        <item m="1" x="5930"/>
        <item m="1" x="5931"/>
        <item m="1" x="5932"/>
        <item m="1" x="5933"/>
        <item m="1" x="5934"/>
        <item m="1" x="5935"/>
        <item m="1" x="5936"/>
        <item m="1" x="5937"/>
        <item m="1" x="5938"/>
        <item m="1" x="5939"/>
        <item m="1" x="5940"/>
        <item m="1" x="5941"/>
        <item m="1" x="5942"/>
        <item m="1" x="5943"/>
        <item m="1" x="5944"/>
        <item m="1" x="5945"/>
        <item m="1" x="5946"/>
        <item m="1" x="5947"/>
        <item m="1" x="5948"/>
        <item m="1" x="5949"/>
        <item m="1" x="5950"/>
        <item m="1" x="5951"/>
        <item m="1" x="5952"/>
        <item m="1" x="5953"/>
        <item m="1" x="5954"/>
        <item m="1" x="5955"/>
        <item m="1" x="5956"/>
        <item m="1" x="5957"/>
        <item m="1" x="5958"/>
        <item m="1" x="5959"/>
        <item m="1" x="5960"/>
        <item m="1" x="5961"/>
        <item m="1" x="5962"/>
        <item m="1" x="5963"/>
        <item m="1" x="5964"/>
        <item m="1" x="5965"/>
        <item m="1" x="5966"/>
        <item m="1" x="5967"/>
        <item m="1" x="5968"/>
        <item m="1" x="5969"/>
        <item m="1" x="5970"/>
        <item m="1" x="5971"/>
        <item m="1" x="5972"/>
        <item m="1" x="5973"/>
        <item m="1" x="5974"/>
        <item m="1" x="5975"/>
        <item m="1" x="5976"/>
        <item m="1" x="5977"/>
        <item m="1" x="5978"/>
        <item m="1" x="5979"/>
        <item m="1" x="5980"/>
        <item m="1" x="5981"/>
        <item m="1" x="5982"/>
        <item m="1" x="5983"/>
        <item m="1" x="5984"/>
        <item m="1" x="5985"/>
        <item m="1" x="5986"/>
        <item m="1" x="5987"/>
        <item m="1" x="5988"/>
        <item m="1" x="5989"/>
        <item m="1" x="5990"/>
        <item m="1" x="5991"/>
        <item m="1" x="5992"/>
        <item m="1" x="5993"/>
        <item m="1" x="5994"/>
        <item m="1" x="5995"/>
        <item m="1" x="5996"/>
        <item m="1" x="5997"/>
        <item m="1" x="5998"/>
        <item m="1" x="5999"/>
        <item m="1" x="6000"/>
        <item m="1" x="6001"/>
        <item m="1" x="6002"/>
        <item m="1" x="6003"/>
        <item m="1" x="6004"/>
        <item m="1" x="6005"/>
        <item m="1" x="6006"/>
        <item m="1" x="6007"/>
        <item m="1" x="6008"/>
        <item m="1" x="6009"/>
        <item m="1" x="6010"/>
        <item m="1" x="6011"/>
        <item m="1" x="6012"/>
        <item m="1" x="6013"/>
        <item m="1" x="6014"/>
        <item m="1" x="6015"/>
        <item m="1" x="6016"/>
        <item m="1" x="6017"/>
        <item m="1" x="6018"/>
        <item m="1" x="6019"/>
        <item m="1" x="6020"/>
        <item m="1" x="6021"/>
        <item m="1" x="6022"/>
        <item m="1" x="6023"/>
        <item m="1" x="6024"/>
        <item m="1" x="6025"/>
        <item m="1" x="6026"/>
        <item m="1" x="6027"/>
        <item m="1" x="6028"/>
        <item m="1" x="6029"/>
        <item m="1" x="6030"/>
        <item m="1" x="6031"/>
        <item m="1" x="6032"/>
        <item m="1" x="6033"/>
        <item m="1" x="6034"/>
        <item m="1" x="6035"/>
        <item m="1" x="6036"/>
        <item m="1" x="6037"/>
        <item m="1" x="6038"/>
        <item m="1" x="6039"/>
        <item m="1" x="6040"/>
        <item m="1" x="6041"/>
        <item m="1" x="6042"/>
        <item m="1" x="6043"/>
        <item m="1" x="6044"/>
        <item m="1" x="6045"/>
        <item m="1" x="6046"/>
        <item m="1" x="6047"/>
        <item m="1" x="6048"/>
        <item m="1" x="6049"/>
        <item m="1" x="6050"/>
        <item m="1" x="6051"/>
        <item m="1" x="6052"/>
        <item m="1" x="6053"/>
        <item m="1" x="6054"/>
        <item m="1" x="6055"/>
        <item m="1" x="6056"/>
        <item m="1" x="6057"/>
        <item m="1" x="6058"/>
        <item m="1" x="6059"/>
        <item m="1" x="6060"/>
        <item m="1" x="6061"/>
        <item m="1" x="6062"/>
        <item m="1" x="6063"/>
        <item m="1" x="6064"/>
        <item m="1" x="6065"/>
        <item m="1" x="6066"/>
        <item m="1" x="6067"/>
        <item m="1" x="6068"/>
        <item m="1" x="6069"/>
        <item m="1" x="6070"/>
        <item m="1" x="6071"/>
        <item m="1" x="6072"/>
        <item m="1" x="6073"/>
        <item m="1" x="6074"/>
        <item m="1" x="6075"/>
        <item m="1" x="6076"/>
        <item m="1" x="6077"/>
        <item m="1" x="6078"/>
        <item m="1" x="6079"/>
        <item m="1" x="6080"/>
        <item m="1" x="6081"/>
        <item m="1" x="6082"/>
        <item m="1" x="6083"/>
        <item m="1" x="6084"/>
        <item m="1" x="6085"/>
        <item m="1" x="6086"/>
        <item m="1" x="6087"/>
        <item m="1" x="6088"/>
        <item m="1" x="6089"/>
        <item m="1" x="6090"/>
        <item m="1" x="6091"/>
        <item m="1" x="6092"/>
        <item m="1" x="6093"/>
        <item m="1" x="6094"/>
        <item m="1" x="6095"/>
        <item m="1" x="6096"/>
        <item m="1" x="6097"/>
        <item m="1" x="6098"/>
        <item m="1" x="6099"/>
        <item m="1" x="6100"/>
        <item m="1" x="6101"/>
        <item m="1" x="6102"/>
        <item m="1" x="6103"/>
        <item m="1" x="6104"/>
        <item m="1" x="6105"/>
        <item m="1" x="6106"/>
        <item m="1" x="6107"/>
        <item m="1" x="6108"/>
        <item m="1" x="6109"/>
        <item m="1" x="6110"/>
        <item m="1" x="6111"/>
        <item m="1" x="6112"/>
        <item m="1" x="6113"/>
        <item m="1" x="6114"/>
        <item m="1" x="6115"/>
        <item m="1" x="6116"/>
        <item m="1" x="6117"/>
        <item m="1" x="6118"/>
        <item m="1" x="6119"/>
        <item m="1" x="6120"/>
        <item m="1" x="6121"/>
        <item m="1" x="6122"/>
        <item m="1" x="6123"/>
        <item m="1" x="6124"/>
        <item m="1" x="6125"/>
        <item m="1" x="6126"/>
        <item m="1" x="6127"/>
        <item m="1" x="6128"/>
        <item m="1" x="6129"/>
        <item m="1" x="6130"/>
        <item m="1" x="6131"/>
        <item m="1" x="6132"/>
        <item m="1" x="6133"/>
        <item m="1" x="6134"/>
        <item m="1" x="6135"/>
        <item m="1" x="6136"/>
        <item m="1" x="6137"/>
        <item m="1" x="6138"/>
        <item m="1" x="6139"/>
        <item m="1" x="6140"/>
        <item m="1" x="6141"/>
        <item m="1" x="6142"/>
        <item m="1" x="6143"/>
        <item m="1" x="6144"/>
        <item m="1" x="6145"/>
        <item m="1" x="6146"/>
        <item m="1" x="6147"/>
        <item m="1" x="6148"/>
        <item m="1" x="6149"/>
        <item m="1" x="6150"/>
        <item m="1" x="6151"/>
        <item m="1" x="6152"/>
        <item m="1" x="6153"/>
        <item m="1" x="6154"/>
        <item m="1" x="6155"/>
        <item m="1" x="6156"/>
        <item m="1" x="6157"/>
        <item m="1" x="6158"/>
        <item m="1" x="6159"/>
        <item m="1" x="6160"/>
        <item m="1" x="6161"/>
        <item m="1" x="6162"/>
        <item m="1" x="6163"/>
        <item m="1" x="6164"/>
        <item m="1" x="6165"/>
        <item m="1" x="6166"/>
        <item m="1" x="6167"/>
        <item m="1" x="6168"/>
        <item m="1" x="6169"/>
        <item m="1" x="6170"/>
        <item m="1" x="6171"/>
        <item m="1" x="6172"/>
        <item m="1" x="6173"/>
        <item m="1" x="6174"/>
        <item m="1" x="6175"/>
        <item m="1" x="6176"/>
        <item m="1" x="6177"/>
        <item m="1" x="6178"/>
        <item m="1" x="6179"/>
        <item m="1" x="6180"/>
        <item m="1" x="6181"/>
        <item m="1" x="6182"/>
        <item m="1" x="6183"/>
        <item m="1" x="6184"/>
        <item m="1" x="6185"/>
        <item m="1" x="6186"/>
        <item m="1" x="6187"/>
        <item m="1" x="6188"/>
        <item m="1" x="6189"/>
        <item m="1" x="6190"/>
        <item m="1" x="6191"/>
        <item m="1" x="6192"/>
        <item m="1" x="6193"/>
        <item m="1" x="6194"/>
        <item m="1" x="6195"/>
        <item m="1" x="6196"/>
        <item m="1" x="6197"/>
        <item m="1" x="6198"/>
        <item m="1" x="6199"/>
        <item m="1" x="6200"/>
        <item m="1" x="6201"/>
        <item m="1" x="6202"/>
        <item m="1" x="6203"/>
        <item m="1" x="6204"/>
        <item m="1" x="6205"/>
        <item m="1" x="6206"/>
        <item m="1" x="6207"/>
        <item m="1" x="6208"/>
        <item m="1" x="6209"/>
        <item m="1" x="6210"/>
        <item m="1" x="6211"/>
        <item m="1" x="6212"/>
        <item m="1" x="6213"/>
        <item m="1" x="6214"/>
        <item m="1" x="6215"/>
        <item m="1" x="6216"/>
        <item m="1" x="6217"/>
        <item m="1" x="6218"/>
        <item m="1" x="6219"/>
        <item m="1" x="6220"/>
        <item m="1" x="6221"/>
        <item m="1" x="6222"/>
        <item m="1" x="6223"/>
        <item m="1" x="6224"/>
        <item m="1" x="6225"/>
        <item m="1" x="6226"/>
        <item m="1" x="6227"/>
        <item m="1" x="6228"/>
        <item m="1" x="6229"/>
        <item m="1" x="6230"/>
        <item m="1" x="6231"/>
        <item m="1" x="6232"/>
        <item m="1" x="6233"/>
        <item m="1" x="6234"/>
        <item m="1" x="6235"/>
        <item m="1" x="6236"/>
        <item m="1" x="6237"/>
        <item m="1" x="6238"/>
        <item m="1" x="6239"/>
        <item m="1" x="6240"/>
        <item m="1" x="6241"/>
        <item m="1" x="6242"/>
        <item m="1" x="6243"/>
        <item m="1" x="6244"/>
        <item m="1" x="6245"/>
        <item m="1" x="6246"/>
        <item m="1" x="6247"/>
        <item m="1" x="6248"/>
        <item m="1" x="6249"/>
        <item m="1" x="6250"/>
        <item m="1" x="6251"/>
        <item m="1" x="6252"/>
        <item m="1" x="6253"/>
        <item m="1" x="6254"/>
        <item m="1" x="6255"/>
        <item m="1" x="6256"/>
        <item m="1" x="6257"/>
        <item m="1" x="6258"/>
        <item m="1" x="6259"/>
        <item m="1" x="6260"/>
        <item m="1" x="6261"/>
        <item m="1" x="6262"/>
        <item m="1" x="6263"/>
        <item m="1" x="6264"/>
        <item m="1" x="6265"/>
        <item m="1" x="6266"/>
        <item m="1" x="6267"/>
        <item m="1" x="6268"/>
        <item m="1" x="6269"/>
        <item m="1" x="6270"/>
        <item m="1" x="6271"/>
        <item m="1" x="6272"/>
        <item m="1" x="6273"/>
        <item m="1" x="6274"/>
        <item m="1" x="6275"/>
        <item m="1" x="6276"/>
        <item m="1" x="6277"/>
        <item m="1" x="6278"/>
        <item m="1" x="6279"/>
        <item m="1" x="6280"/>
        <item m="1" x="6281"/>
        <item m="1" x="6282"/>
        <item m="1" x="6283"/>
        <item m="1" x="6284"/>
        <item m="1" x="6285"/>
        <item m="1" x="6286"/>
        <item m="1" x="6287"/>
        <item m="1" x="6288"/>
        <item m="1" x="6289"/>
        <item m="1" x="6290"/>
        <item m="1" x="6291"/>
        <item m="1" x="6292"/>
        <item m="1" x="6293"/>
        <item m="1" x="6294"/>
        <item m="1" x="6295"/>
        <item m="1" x="6296"/>
        <item m="1" x="6297"/>
        <item m="1" x="6298"/>
        <item m="1" x="6299"/>
        <item m="1" x="6300"/>
        <item m="1" x="6301"/>
        <item m="1" x="6302"/>
        <item m="1" x="6303"/>
        <item m="1" x="6304"/>
        <item m="1" x="6305"/>
        <item m="1" x="6306"/>
        <item m="1" x="6307"/>
        <item m="1" x="6308"/>
        <item m="1" x="6309"/>
        <item m="1" x="6310"/>
        <item m="1" x="6311"/>
        <item m="1" x="6312"/>
        <item m="1" x="6313"/>
        <item m="1" x="6314"/>
        <item m="1" x="6315"/>
        <item m="1" x="6316"/>
        <item m="1" x="6317"/>
        <item m="1" x="6318"/>
        <item m="1" x="6319"/>
        <item m="1" x="6320"/>
        <item m="1" x="6321"/>
        <item m="1" x="6322"/>
        <item m="1" x="6323"/>
        <item m="1" x="6324"/>
        <item m="1" x="6325"/>
        <item m="1" x="6326"/>
        <item m="1" x="6327"/>
        <item m="1" x="6328"/>
        <item m="1" x="6329"/>
        <item m="1" x="6330"/>
        <item m="1" x="6331"/>
        <item m="1" x="6332"/>
        <item m="1" x="6333"/>
        <item m="1" x="6334"/>
        <item m="1" x="6335"/>
        <item m="1" x="6336"/>
        <item m="1" x="6337"/>
        <item m="1" x="6338"/>
        <item m="1" x="6339"/>
        <item m="1" x="6340"/>
        <item m="1" x="6341"/>
        <item m="1" x="6342"/>
        <item m="1" x="6343"/>
        <item m="1" x="6344"/>
        <item m="1" x="6345"/>
        <item m="1" x="6346"/>
        <item m="1" x="6347"/>
        <item m="1" x="6348"/>
        <item m="1" x="6349"/>
        <item m="1" x="6350"/>
        <item m="1" x="6351"/>
        <item m="1" x="6352"/>
        <item m="1" x="6353"/>
        <item m="1" x="6354"/>
        <item m="1" x="6355"/>
        <item m="1" x="6356"/>
        <item m="1" x="6357"/>
        <item m="1" x="6358"/>
        <item m="1" x="6359"/>
        <item m="1" x="6360"/>
        <item m="1" x="6361"/>
        <item m="1" x="6362"/>
        <item m="1" x="6363"/>
        <item m="1" x="6364"/>
        <item m="1" x="6365"/>
        <item m="1" x="6366"/>
        <item m="1" x="6367"/>
        <item m="1" x="6368"/>
        <item m="1" x="6369"/>
        <item m="1" x="6370"/>
        <item m="1" x="6371"/>
        <item m="1" x="6372"/>
        <item m="1" x="6373"/>
        <item m="1" x="6374"/>
        <item m="1" x="6375"/>
        <item m="1" x="6376"/>
        <item m="1" x="6377"/>
        <item m="1" x="6378"/>
        <item m="1" x="6379"/>
        <item m="1" x="6380"/>
        <item m="1" x="6381"/>
        <item m="1" x="6382"/>
        <item m="1" x="6383"/>
        <item m="1" x="6384"/>
        <item m="1" x="6385"/>
        <item m="1" x="6386"/>
        <item m="1" x="6387"/>
        <item m="1" x="6388"/>
        <item m="1" x="6389"/>
        <item m="1" x="6390"/>
        <item m="1" x="6391"/>
        <item m="1" x="6392"/>
        <item m="1" x="6393"/>
        <item m="1" x="6394"/>
        <item m="1" x="6395"/>
        <item m="1" x="6396"/>
        <item m="1" x="6397"/>
        <item m="1" x="6398"/>
        <item m="1" x="6399"/>
        <item m="1" x="6400"/>
        <item m="1" x="6401"/>
        <item m="1" x="6402"/>
        <item m="1" x="6403"/>
        <item m="1" x="6404"/>
        <item m="1" x="6405"/>
        <item m="1" x="6406"/>
        <item m="1" x="6407"/>
        <item m="1" x="6408"/>
        <item m="1" x="6409"/>
        <item m="1" x="6410"/>
        <item m="1" x="6411"/>
        <item m="1" x="6412"/>
        <item m="1" x="6413"/>
        <item m="1" x="6414"/>
        <item m="1" x="6415"/>
        <item m="1" x="6416"/>
        <item m="1" x="6417"/>
        <item m="1" x="6418"/>
        <item m="1" x="6419"/>
        <item m="1" x="6420"/>
        <item m="1" x="6421"/>
        <item m="1" x="6422"/>
        <item m="1" x="6423"/>
        <item m="1" x="6424"/>
        <item m="1" x="6425"/>
        <item m="1" x="6426"/>
        <item m="1" x="6427"/>
        <item m="1" x="6428"/>
        <item m="1" x="6429"/>
        <item m="1" x="6430"/>
        <item m="1" x="6431"/>
        <item m="1" x="6432"/>
        <item m="1" x="6433"/>
        <item m="1" x="6434"/>
        <item m="1" x="6435"/>
        <item m="1" x="6436"/>
        <item m="1" x="6437"/>
        <item m="1" x="6438"/>
        <item m="1" x="6439"/>
        <item m="1" x="6440"/>
        <item m="1" x="6441"/>
        <item m="1" x="6442"/>
        <item m="1" x="6443"/>
        <item m="1" x="6444"/>
        <item m="1" x="6445"/>
        <item m="1" x="6446"/>
        <item m="1" x="6447"/>
        <item m="1" x="6448"/>
        <item m="1" x="6449"/>
        <item m="1" x="6450"/>
        <item m="1" x="6451"/>
        <item m="1" x="6452"/>
        <item m="1" x="6453"/>
        <item m="1" x="6454"/>
        <item m="1" x="6455"/>
        <item m="1" x="6456"/>
        <item m="1" x="6457"/>
        <item m="1" x="6458"/>
        <item m="1" x="6459"/>
        <item m="1" x="6460"/>
        <item m="1" x="6461"/>
        <item m="1" x="6462"/>
        <item m="1" x="6463"/>
        <item m="1" x="6464"/>
        <item m="1" x="6465"/>
        <item m="1" x="6466"/>
        <item m="1" x="6467"/>
        <item m="1" x="6468"/>
        <item m="1" x="6469"/>
        <item m="1" x="6470"/>
        <item m="1" x="6471"/>
        <item m="1" x="6472"/>
        <item m="1" x="6473"/>
        <item m="1" x="6474"/>
        <item m="1" x="6475"/>
        <item m="1" x="6476"/>
        <item m="1" x="6477"/>
        <item m="1" x="6478"/>
        <item m="1" x="6479"/>
        <item m="1" x="6480"/>
        <item m="1" x="6481"/>
        <item m="1" x="6482"/>
        <item m="1" x="6483"/>
        <item m="1" x="6484"/>
        <item m="1" x="6485"/>
        <item m="1" x="6486"/>
        <item m="1" x="6487"/>
        <item m="1" x="6488"/>
        <item m="1" x="6489"/>
        <item m="1" x="6490"/>
        <item m="1" x="6491"/>
        <item m="1" x="6492"/>
        <item m="1" x="6493"/>
        <item m="1" x="6494"/>
        <item m="1" x="6495"/>
        <item m="1" x="6496"/>
        <item m="1" x="6497"/>
        <item m="1" x="6498"/>
        <item m="1" x="6499"/>
        <item m="1" x="6500"/>
        <item m="1" x="6501"/>
        <item m="1" x="6502"/>
        <item m="1" x="6503"/>
        <item m="1" x="6504"/>
        <item m="1" x="6505"/>
        <item m="1" x="6506"/>
        <item m="1" x="6507"/>
        <item m="1" x="6508"/>
        <item m="1" x="6509"/>
        <item m="1" x="6510"/>
        <item m="1" x="6511"/>
        <item m="1" x="6512"/>
        <item m="1" x="6513"/>
        <item m="1" x="6514"/>
        <item m="1" x="6515"/>
        <item m="1" x="6516"/>
        <item m="1" x="6517"/>
        <item m="1" x="6518"/>
        <item m="1" x="6519"/>
        <item m="1" x="6520"/>
        <item m="1" x="6521"/>
        <item m="1" x="6522"/>
        <item m="1" x="6523"/>
        <item m="1" x="6524"/>
        <item m="1" x="6525"/>
        <item m="1" x="6526"/>
        <item m="1" x="6527"/>
        <item m="1" x="6528"/>
        <item m="1" x="6529"/>
        <item m="1" x="6530"/>
        <item m="1" x="6531"/>
        <item m="1" x="6532"/>
        <item m="1" x="6533"/>
        <item m="1" x="6534"/>
        <item m="1" x="6535"/>
        <item m="1" x="6536"/>
        <item m="1" x="6537"/>
        <item m="1" x="6538"/>
        <item m="1" x="6539"/>
        <item m="1" x="6540"/>
        <item m="1" x="6541"/>
        <item m="1" x="6542"/>
        <item m="1" x="6543"/>
        <item m="1" x="6544"/>
        <item m="1" x="6545"/>
        <item m="1" x="6546"/>
        <item m="1" x="6547"/>
        <item m="1" x="6548"/>
        <item m="1" x="6549"/>
        <item m="1" x="6550"/>
        <item m="1" x="6551"/>
        <item m="1" x="6552"/>
        <item m="1" x="6553"/>
        <item m="1" x="6554"/>
        <item m="1" x="6555"/>
        <item m="1" x="6556"/>
        <item m="1" x="6557"/>
        <item m="1" x="6558"/>
        <item m="1" x="6559"/>
        <item m="1" x="6560"/>
        <item m="1" x="6561"/>
        <item m="1" x="6562"/>
        <item m="1" x="6563"/>
        <item m="1" x="6564"/>
        <item m="1" x="6565"/>
        <item m="1" x="6566"/>
        <item m="1" x="6567"/>
        <item m="1" x="6568"/>
        <item m="1" x="6569"/>
        <item m="1" x="6570"/>
        <item m="1" x="6571"/>
        <item m="1" x="6572"/>
        <item m="1" x="6573"/>
        <item m="1" x="6574"/>
        <item m="1" x="6575"/>
        <item m="1" x="6576"/>
        <item m="1" x="6577"/>
        <item m="1" x="6578"/>
        <item m="1" x="6579"/>
        <item m="1" x="6580"/>
        <item m="1" x="6581"/>
        <item m="1" x="6582"/>
        <item m="1" x="6583"/>
        <item m="1" x="6584"/>
        <item m="1" x="6585"/>
        <item m="1" x="6586"/>
        <item m="1" x="6587"/>
        <item m="1" x="6588"/>
        <item m="1" x="6589"/>
        <item m="1" x="6590"/>
        <item m="1" x="6591"/>
        <item m="1" x="6592"/>
        <item m="1" x="6593"/>
        <item m="1" x="6594"/>
        <item m="1" x="6595"/>
        <item m="1" x="6596"/>
        <item m="1" x="6597"/>
        <item m="1" x="6598"/>
        <item m="1" x="6599"/>
        <item m="1" x="6600"/>
        <item m="1" x="6601"/>
        <item m="1" x="6602"/>
        <item m="1" x="6603"/>
        <item m="1" x="6604"/>
        <item m="1" x="6605"/>
        <item m="1" x="6606"/>
        <item m="1" x="6607"/>
        <item m="1" x="6608"/>
        <item m="1" x="6609"/>
        <item m="1" x="6610"/>
        <item m="1" x="6611"/>
        <item m="1" x="6612"/>
        <item m="1" x="6613"/>
        <item m="1" x="6614"/>
        <item m="1" x="6615"/>
        <item m="1" x="6616"/>
        <item m="1" x="6617"/>
        <item m="1" x="6618"/>
        <item m="1" x="6619"/>
        <item m="1" x="6620"/>
        <item m="1" x="6621"/>
        <item m="1" x="6622"/>
        <item m="1" x="6623"/>
        <item m="1" x="6624"/>
        <item m="1" x="6625"/>
        <item m="1" x="6626"/>
        <item m="1" x="6627"/>
        <item m="1" x="6628"/>
        <item m="1" x="6629"/>
        <item m="1" x="6630"/>
        <item m="1" x="6631"/>
        <item m="1" x="6632"/>
        <item m="1" x="6633"/>
        <item m="1" x="6634"/>
        <item m="1" x="6635"/>
        <item m="1" x="6636"/>
        <item m="1" x="6637"/>
        <item m="1" x="6638"/>
        <item m="1" x="6639"/>
        <item m="1" x="6640"/>
        <item m="1" x="6641"/>
        <item m="1" x="6642"/>
        <item m="1" x="6643"/>
        <item m="1" x="6644"/>
        <item m="1" x="6645"/>
        <item m="1" x="6646"/>
        <item m="1" x="6647"/>
        <item m="1" x="6648"/>
        <item m="1" x="6649"/>
        <item m="1" x="6650"/>
        <item m="1" x="6651"/>
        <item m="1" x="6652"/>
        <item m="1" x="6653"/>
        <item m="1" x="6654"/>
        <item m="1" x="6655"/>
        <item m="1" x="6656"/>
        <item m="1" x="6657"/>
        <item m="1" x="6658"/>
        <item m="1" x="6659"/>
        <item m="1" x="6660"/>
        <item m="1" x="6661"/>
        <item m="1" x="6662"/>
        <item m="1" x="6663"/>
        <item m="1" x="6664"/>
        <item m="1" x="6665"/>
        <item m="1" x="6666"/>
        <item m="1" x="6667"/>
        <item m="1" x="6668"/>
        <item m="1" x="6669"/>
        <item m="1" x="6670"/>
        <item m="1" x="6671"/>
        <item m="1" x="6672"/>
        <item m="1" x="6673"/>
        <item m="1" x="6674"/>
        <item m="1" x="6675"/>
        <item m="1" x="6676"/>
        <item m="1" x="6677"/>
        <item m="1" x="6678"/>
        <item m="1" x="6679"/>
        <item m="1" x="6680"/>
        <item m="1" x="6681"/>
        <item m="1" x="6682"/>
        <item m="1" x="6683"/>
        <item m="1" x="6684"/>
        <item m="1" x="6685"/>
        <item m="1" x="6686"/>
        <item m="1" x="6687"/>
        <item m="1" x="6688"/>
        <item m="1" x="6689"/>
        <item m="1" x="6690"/>
        <item m="1" x="6691"/>
        <item m="1" x="6692"/>
        <item m="1" x="6693"/>
        <item m="1" x="6694"/>
        <item m="1" x="6695"/>
        <item m="1" x="6696"/>
        <item m="1" x="6697"/>
        <item m="1" x="6698"/>
        <item m="1" x="6699"/>
        <item m="1" x="6700"/>
        <item m="1" x="6701"/>
        <item m="1" x="6702"/>
        <item m="1" x="6703"/>
        <item m="1" x="6704"/>
        <item m="1" x="6705"/>
        <item m="1" x="6706"/>
        <item m="1" x="6707"/>
        <item m="1" x="6708"/>
        <item m="1" x="6709"/>
        <item m="1" x="6710"/>
        <item m="1" x="6711"/>
        <item m="1" x="6712"/>
        <item m="1" x="6713"/>
        <item m="1" x="6714"/>
        <item m="1" x="6715"/>
        <item m="1" x="6716"/>
        <item m="1" x="6717"/>
        <item m="1" x="6718"/>
        <item m="1" x="6719"/>
        <item m="1" x="6720"/>
        <item m="1" x="6721"/>
        <item m="1" x="6722"/>
        <item m="1" x="6723"/>
        <item m="1" x="6724"/>
        <item m="1" x="6725"/>
        <item m="1" x="6726"/>
        <item m="1" x="6727"/>
        <item m="1" x="6728"/>
        <item m="1" x="6729"/>
        <item m="1" x="6730"/>
        <item m="1" x="6731"/>
        <item m="1" x="6732"/>
        <item m="1" x="6733"/>
        <item m="1" x="6734"/>
        <item m="1" x="6735"/>
        <item m="1" x="6736"/>
        <item m="1" x="6737"/>
        <item m="1" x="6738"/>
        <item m="1" x="6739"/>
        <item m="1" x="6740"/>
        <item m="1" x="6741"/>
        <item m="1" x="6742"/>
        <item m="1" x="6743"/>
        <item m="1" x="6744"/>
        <item m="1" x="6745"/>
        <item m="1" x="6746"/>
        <item m="1" x="6747"/>
        <item m="1" x="6748"/>
        <item m="1" x="6749"/>
        <item m="1" x="6750"/>
        <item m="1" x="6751"/>
        <item m="1" x="6752"/>
        <item m="1" x="6753"/>
        <item m="1" x="6754"/>
        <item m="1" x="6755"/>
        <item m="1" x="6756"/>
        <item m="1" x="6757"/>
        <item m="1" x="6758"/>
        <item m="1" x="6759"/>
        <item m="1" x="6760"/>
        <item m="1" x="6761"/>
        <item m="1" x="6762"/>
        <item m="1" x="6763"/>
        <item m="1" x="6764"/>
        <item m="1" x="6765"/>
        <item m="1" x="6766"/>
        <item m="1" x="6767"/>
        <item m="1" x="6768"/>
        <item m="1" x="6769"/>
        <item m="1" x="6770"/>
        <item m="1" x="6771"/>
        <item m="1" x="6772"/>
        <item m="1" x="6773"/>
        <item m="1" x="6774"/>
        <item m="1" x="6775"/>
        <item m="1" x="6776"/>
        <item m="1" x="6777"/>
        <item m="1" x="6778"/>
        <item m="1" x="6779"/>
        <item m="1" x="6780"/>
        <item m="1" x="6781"/>
        <item m="1" x="6782"/>
        <item m="1" x="6783"/>
        <item m="1" x="6784"/>
        <item m="1" x="6785"/>
        <item m="1" x="6786"/>
        <item m="1" x="6787"/>
        <item m="1" x="6788"/>
        <item m="1" x="6789"/>
        <item m="1" x="6790"/>
        <item m="1" x="6791"/>
        <item m="1" x="6792"/>
        <item m="1" x="6793"/>
        <item m="1" x="6794"/>
        <item m="1" x="6795"/>
        <item m="1" x="6796"/>
        <item m="1" x="6797"/>
        <item m="1" x="6798"/>
        <item m="1" x="6799"/>
        <item m="1" x="6800"/>
        <item m="1" x="6801"/>
        <item m="1" x="6802"/>
        <item m="1" x="6803"/>
        <item m="1" x="6804"/>
        <item m="1" x="6805"/>
        <item m="1" x="6806"/>
        <item m="1" x="6807"/>
        <item m="1" x="6808"/>
        <item m="1" x="6809"/>
        <item m="1" x="6810"/>
        <item m="1" x="6811"/>
        <item m="1" x="6812"/>
        <item m="1" x="6813"/>
        <item m="1" x="6814"/>
        <item m="1" x="6815"/>
        <item m="1" x="6816"/>
        <item m="1" x="6817"/>
        <item m="1" x="6818"/>
        <item m="1" x="6819"/>
        <item m="1" x="6820"/>
        <item m="1" x="6821"/>
        <item m="1" x="6822"/>
        <item m="1" x="6823"/>
        <item m="1" x="6824"/>
        <item m="1" x="6825"/>
        <item m="1" x="6826"/>
        <item m="1" x="6827"/>
        <item m="1" x="6828"/>
        <item m="1" x="6829"/>
        <item m="1" x="6830"/>
        <item m="1" x="6831"/>
        <item m="1" x="6832"/>
        <item m="1" x="6833"/>
        <item m="1" x="6834"/>
        <item m="1" x="6835"/>
        <item m="1" x="6836"/>
        <item m="1" x="6837"/>
        <item m="1" x="6838"/>
        <item m="1" x="6839"/>
        <item m="1" x="6840"/>
        <item m="1" x="6841"/>
        <item m="1" x="6842"/>
        <item m="1" x="6843"/>
        <item m="1" x="6844"/>
        <item m="1" x="6845"/>
        <item m="1" x="6846"/>
        <item m="1" x="6847"/>
        <item m="1" x="6848"/>
        <item m="1" x="6849"/>
        <item m="1" x="6850"/>
        <item m="1" x="6851"/>
        <item m="1" x="6852"/>
        <item m="1" x="6853"/>
        <item m="1" x="6854"/>
        <item m="1" x="6855"/>
        <item m="1" x="6856"/>
        <item m="1" x="6857"/>
        <item m="1" x="6858"/>
        <item m="1" x="6859"/>
        <item m="1" x="6860"/>
        <item m="1" x="6861"/>
        <item m="1" x="6862"/>
        <item m="1" x="6863"/>
        <item m="1" x="6864"/>
        <item m="1" x="6865"/>
        <item m="1" x="6866"/>
        <item m="1" x="6867"/>
        <item m="1" x="6868"/>
        <item m="1" x="6869"/>
        <item m="1" x="6870"/>
        <item m="1" x="6871"/>
        <item m="1" x="6872"/>
        <item m="1" x="6873"/>
        <item m="1" x="6874"/>
        <item m="1" x="6875"/>
        <item m="1" x="6876"/>
        <item m="1" x="6877"/>
        <item m="1" x="6878"/>
        <item m="1" x="6879"/>
        <item m="1" x="6880"/>
        <item m="1" x="6881"/>
        <item m="1" x="6882"/>
        <item m="1" x="6883"/>
        <item m="1" x="6884"/>
        <item m="1" x="6885"/>
        <item m="1" x="6886"/>
        <item m="1" x="6887"/>
        <item m="1" x="6888"/>
        <item m="1" x="6889"/>
        <item m="1" x="6890"/>
        <item m="1" x="6891"/>
        <item m="1" x="6892"/>
        <item m="1" x="6893"/>
        <item m="1" x="6894"/>
        <item m="1" x="6895"/>
        <item m="1" x="6896"/>
        <item m="1" x="6897"/>
        <item m="1" x="6898"/>
        <item m="1" x="6899"/>
        <item m="1" x="6900"/>
        <item m="1" x="6901"/>
        <item m="1" x="6902"/>
        <item m="1" x="6903"/>
        <item m="1" x="6904"/>
        <item m="1" x="6905"/>
        <item m="1" x="6906"/>
        <item m="1" x="6907"/>
        <item m="1" x="6908"/>
        <item m="1" x="6909"/>
        <item m="1" x="6910"/>
        <item m="1" x="6911"/>
        <item m="1" x="6912"/>
        <item m="1" x="6913"/>
        <item m="1" x="6914"/>
        <item m="1" x="6915"/>
        <item m="1" x="6916"/>
        <item m="1" x="6917"/>
        <item m="1" x="6918"/>
        <item m="1" x="6919"/>
        <item m="1" x="6920"/>
        <item m="1" x="6921"/>
        <item m="1" x="6922"/>
        <item m="1" x="6923"/>
        <item m="1" x="6924"/>
        <item m="1" x="6925"/>
        <item m="1" x="6926"/>
        <item m="1" x="6927"/>
        <item m="1" x="6928"/>
        <item m="1" x="6929"/>
        <item m="1" x="6930"/>
        <item m="1" x="6931"/>
        <item m="1" x="6932"/>
        <item m="1" x="6933"/>
        <item m="1" x="6934"/>
        <item m="1" x="6935"/>
        <item m="1" x="6936"/>
        <item m="1" x="6937"/>
        <item m="1" x="6938"/>
        <item m="1" x="6939"/>
        <item m="1" x="6940"/>
        <item m="1" x="6941"/>
        <item m="1" x="6942"/>
        <item m="1" x="6943"/>
        <item m="1" x="6944"/>
        <item m="1" x="6945"/>
        <item m="1" x="6946"/>
        <item m="1" x="6947"/>
        <item m="1" x="6948"/>
        <item m="1" x="6949"/>
        <item m="1" x="6950"/>
        <item m="1" x="6951"/>
        <item m="1" x="6952"/>
        <item m="1" x="6953"/>
        <item m="1" x="6954"/>
        <item m="1" x="6955"/>
        <item m="1" x="6956"/>
        <item m="1" x="6957"/>
        <item m="1" x="6958"/>
        <item m="1" x="6959"/>
        <item m="1" x="6960"/>
        <item m="1" x="6961"/>
        <item m="1" x="6962"/>
        <item m="1" x="6963"/>
        <item m="1" x="6964"/>
        <item m="1" x="6965"/>
        <item m="1" x="6966"/>
        <item m="1" x="6967"/>
        <item m="1" x="6968"/>
        <item m="1" x="6969"/>
        <item m="1" x="6970"/>
        <item m="1" x="6971"/>
        <item m="1" x="6972"/>
        <item m="1" x="6973"/>
        <item m="1" x="6974"/>
        <item m="1" x="6975"/>
        <item m="1" x="6976"/>
        <item m="1" x="6977"/>
        <item m="1" x="6978"/>
        <item m="1" x="6979"/>
        <item m="1" x="6980"/>
        <item m="1" x="6981"/>
        <item m="1" x="6982"/>
        <item m="1" x="6983"/>
        <item m="1" x="6984"/>
        <item m="1" x="6985"/>
        <item m="1" x="6986"/>
        <item m="1" x="6987"/>
        <item m="1" x="6988"/>
        <item m="1" x="6989"/>
        <item m="1" x="6990"/>
        <item m="1" x="6991"/>
        <item m="1" x="6992"/>
        <item m="1" x="6993"/>
        <item m="1" x="6994"/>
        <item m="1" x="6995"/>
        <item m="1" x="6996"/>
        <item m="1" x="6997"/>
        <item m="1" x="6998"/>
        <item m="1" x="6999"/>
        <item m="1" x="7000"/>
        <item m="1" x="7001"/>
        <item m="1" x="7002"/>
        <item m="1" x="7003"/>
        <item m="1" x="7004"/>
        <item m="1" x="7005"/>
        <item m="1" x="7006"/>
        <item m="1" x="7007"/>
        <item m="1" x="7008"/>
        <item m="1" x="7009"/>
        <item m="1" x="7010"/>
        <item m="1" x="7011"/>
        <item m="1" x="7012"/>
        <item m="1" x="7013"/>
        <item m="1" x="7014"/>
        <item m="1" x="7015"/>
        <item m="1" x="7016"/>
        <item m="1" x="7017"/>
        <item m="1" x="7018"/>
        <item m="1" x="7019"/>
        <item m="1" x="7020"/>
        <item m="1" x="7021"/>
        <item m="1" x="7022"/>
        <item m="1" x="7023"/>
        <item m="1" x="7024"/>
        <item m="1" x="7025"/>
        <item m="1" x="7026"/>
        <item m="1" x="7027"/>
        <item m="1" x="7028"/>
        <item m="1" x="7029"/>
        <item m="1" x="7030"/>
        <item m="1" x="7031"/>
        <item m="1" x="7032"/>
        <item m="1" x="7033"/>
        <item m="1" x="7034"/>
        <item m="1" x="7035"/>
        <item m="1" x="7036"/>
        <item m="1" x="7037"/>
        <item m="1" x="7038"/>
        <item m="1" x="7039"/>
        <item m="1" x="7040"/>
        <item m="1" x="7041"/>
        <item m="1" x="7042"/>
        <item m="1" x="7043"/>
        <item m="1" x="7044"/>
        <item m="1" x="7045"/>
        <item m="1" x="7046"/>
        <item m="1" x="7047"/>
        <item m="1" x="7048"/>
        <item m="1" x="7049"/>
        <item m="1" x="7050"/>
        <item m="1" x="7051"/>
        <item m="1" x="7052"/>
        <item m="1" x="7053"/>
        <item m="1" x="7054"/>
        <item m="1" x="7055"/>
        <item m="1" x="7056"/>
        <item m="1" x="7057"/>
        <item m="1" x="7058"/>
        <item m="1" x="7059"/>
        <item m="1" x="7060"/>
        <item m="1" x="7061"/>
        <item m="1" x="7062"/>
        <item m="1" x="7063"/>
        <item m="1" x="7064"/>
        <item m="1" x="7065"/>
        <item m="1" x="7066"/>
        <item m="1" x="7067"/>
        <item m="1" x="7068"/>
        <item m="1" x="7069"/>
        <item m="1" x="7070"/>
        <item m="1" x="7071"/>
        <item m="1" x="7072"/>
        <item m="1" x="7073"/>
        <item m="1" x="7074"/>
        <item m="1" x="7075"/>
        <item m="1" x="7076"/>
        <item m="1" x="7077"/>
        <item m="1" x="7078"/>
        <item m="1" x="7079"/>
        <item m="1" x="7080"/>
        <item m="1" x="7081"/>
        <item m="1" x="7082"/>
        <item m="1" x="7083"/>
        <item m="1" x="7084"/>
        <item m="1" x="7085"/>
        <item m="1" x="7086"/>
        <item m="1" x="7087"/>
        <item m="1" x="7088"/>
        <item m="1" x="7089"/>
        <item m="1" x="7090"/>
        <item m="1" x="7091"/>
        <item m="1" x="7092"/>
        <item m="1" x="7093"/>
        <item m="1" x="7094"/>
        <item m="1" x="7095"/>
        <item m="1" x="7096"/>
        <item m="1" x="7097"/>
        <item m="1" x="7098"/>
        <item m="1" x="7099"/>
        <item m="1" x="7100"/>
        <item m="1" x="7101"/>
        <item m="1" x="7102"/>
        <item m="1" x="7103"/>
        <item m="1" x="7104"/>
        <item m="1" x="7105"/>
        <item m="1" x="7106"/>
        <item m="1" x="7107"/>
        <item m="1" x="7108"/>
        <item m="1" x="7109"/>
        <item m="1" x="7110"/>
        <item m="1" x="7111"/>
        <item m="1" x="7112"/>
        <item m="1" x="7113"/>
        <item m="1" x="7114"/>
        <item m="1" x="7115"/>
        <item m="1" x="7116"/>
        <item m="1" x="7117"/>
        <item m="1" x="7118"/>
        <item m="1" x="7119"/>
        <item m="1" x="7120"/>
        <item m="1" x="7121"/>
        <item m="1" x="7122"/>
        <item m="1" x="7123"/>
        <item m="1" x="7124"/>
        <item m="1" x="7125"/>
        <item m="1" x="7126"/>
        <item m="1" x="7127"/>
        <item m="1" x="7128"/>
        <item m="1" x="7129"/>
        <item m="1" x="7130"/>
        <item m="1" x="7131"/>
        <item m="1" x="7132"/>
        <item m="1" x="7133"/>
        <item m="1" x="7134"/>
        <item m="1" x="7135"/>
        <item m="1" x="7136"/>
        <item m="1" x="7137"/>
        <item m="1" x="7138"/>
        <item m="1" x="7139"/>
        <item m="1" x="7140"/>
        <item m="1" x="7141"/>
        <item m="1" x="7142"/>
        <item m="1" x="7143"/>
        <item m="1" x="7144"/>
        <item m="1" x="7145"/>
        <item m="1" x="7146"/>
        <item m="1" x="7147"/>
        <item m="1" x="7148"/>
        <item m="1" x="7149"/>
        <item m="1" x="7150"/>
        <item m="1" x="7151"/>
        <item m="1" x="7152"/>
        <item m="1" x="7153"/>
        <item m="1" x="7154"/>
        <item m="1" x="7155"/>
        <item m="1" x="7156"/>
        <item m="1" x="7157"/>
        <item m="1" x="7158"/>
        <item m="1" x="7159"/>
        <item m="1" x="7160"/>
        <item m="1" x="7161"/>
        <item m="1" x="7162"/>
        <item m="1" x="7163"/>
        <item m="1" x="7164"/>
        <item m="1" x="7165"/>
        <item m="1" x="7166"/>
        <item m="1" x="7167"/>
        <item m="1" x="7168"/>
        <item m="1" x="7169"/>
        <item m="1" x="7170"/>
        <item m="1" x="7171"/>
        <item m="1" x="7172"/>
        <item m="1" x="7173"/>
        <item m="1" x="7174"/>
        <item m="1" x="7175"/>
        <item m="1" x="7176"/>
        <item m="1" x="7177"/>
        <item m="1" x="7178"/>
        <item m="1" x="7179"/>
        <item m="1" x="7180"/>
        <item m="1" x="7181"/>
        <item m="1" x="7182"/>
        <item m="1" x="7183"/>
        <item m="1" x="7184"/>
        <item m="1" x="7185"/>
        <item m="1" x="7186"/>
        <item m="1" x="7187"/>
        <item m="1" x="7188"/>
        <item m="1" x="7189"/>
        <item m="1" x="7190"/>
        <item m="1" x="7191"/>
        <item m="1" x="7192"/>
        <item m="1" x="7193"/>
        <item m="1" x="7194"/>
        <item m="1" x="7195"/>
        <item m="1" x="7196"/>
        <item m="1" x="7197"/>
        <item m="1" x="7198"/>
        <item m="1" x="7199"/>
        <item m="1" x="7200"/>
        <item m="1" x="7201"/>
        <item m="1" x="7202"/>
        <item m="1" x="7203"/>
        <item m="1" x="7204"/>
        <item m="1" x="7205"/>
        <item m="1" x="7206"/>
        <item m="1" x="7207"/>
        <item m="1" x="7208"/>
        <item m="1" x="7209"/>
        <item m="1" x="7210"/>
        <item m="1" x="7211"/>
        <item m="1" x="7212"/>
        <item m="1" x="7213"/>
        <item m="1" x="7214"/>
        <item m="1" x="7215"/>
        <item m="1" x="7216"/>
        <item m="1" x="7217"/>
        <item m="1" x="7218"/>
        <item m="1" x="7219"/>
        <item m="1" x="7220"/>
        <item m="1" x="7221"/>
        <item m="1" x="7222"/>
        <item m="1" x="7223"/>
        <item m="1" x="7224"/>
        <item m="1" x="7225"/>
        <item m="1" x="7226"/>
        <item m="1" x="7227"/>
        <item m="1" x="7228"/>
        <item m="1" x="7229"/>
        <item m="1" x="7230"/>
        <item m="1" x="7231"/>
        <item m="1" x="7232"/>
        <item m="1" x="7233"/>
        <item m="1" x="7234"/>
        <item m="1" x="7235"/>
        <item m="1" x="7236"/>
        <item m="1" x="7237"/>
        <item m="1" x="7238"/>
        <item m="1" x="7239"/>
        <item m="1" x="7240"/>
        <item m="1" x="7241"/>
        <item m="1" x="7242"/>
        <item m="1" x="7243"/>
        <item m="1" x="7244"/>
        <item m="1" x="7245"/>
        <item m="1" x="7246"/>
        <item m="1" x="7247"/>
        <item m="1" x="7248"/>
        <item m="1" x="7249"/>
        <item m="1" x="7250"/>
        <item m="1" x="7251"/>
        <item m="1" x="7252"/>
        <item m="1" x="7253"/>
        <item m="1" x="7254"/>
        <item m="1" x="7255"/>
        <item m="1" x="7256"/>
        <item m="1" x="7257"/>
        <item m="1" x="7258"/>
        <item m="1" x="7259"/>
        <item m="1" x="7260"/>
        <item m="1" x="7261"/>
        <item m="1" x="7262"/>
        <item m="1" x="7263"/>
        <item m="1" x="7264"/>
        <item m="1" x="7265"/>
        <item m="1" x="7266"/>
        <item m="1" x="7267"/>
        <item m="1" x="7268"/>
        <item m="1" x="7269"/>
        <item m="1" x="7270"/>
        <item m="1" x="7271"/>
        <item m="1" x="7272"/>
        <item m="1" x="7273"/>
        <item m="1" x="7274"/>
        <item m="1" x="7275"/>
        <item m="1" x="7276"/>
        <item m="1" x="7277"/>
        <item m="1" x="7278"/>
        <item m="1" x="7279"/>
        <item m="1" x="7280"/>
        <item m="1" x="7281"/>
        <item m="1" x="7282"/>
        <item m="1" x="7283"/>
        <item m="1" x="7284"/>
        <item m="1" x="7285"/>
        <item m="1" x="7286"/>
        <item m="1" x="7287"/>
        <item m="1" x="7288"/>
        <item m="1" x="7289"/>
        <item m="1" x="7290"/>
        <item m="1" x="7291"/>
        <item m="1" x="7292"/>
        <item m="1" x="7293"/>
        <item m="1" x="7294"/>
        <item m="1" x="7295"/>
        <item m="1" x="7296"/>
        <item m="1" x="7297"/>
        <item m="1" x="7298"/>
        <item m="1" x="7299"/>
        <item m="1" x="7300"/>
        <item m="1" x="7301"/>
        <item m="1" x="7302"/>
        <item m="1" x="7303"/>
        <item m="1" x="7304"/>
        <item m="1" x="7305"/>
        <item m="1" x="7306"/>
        <item m="1" x="7307"/>
        <item m="1" x="7308"/>
        <item m="1" x="7309"/>
        <item m="1" x="7310"/>
        <item m="1" x="7311"/>
        <item m="1" x="7312"/>
        <item m="1" x="7313"/>
        <item m="1" x="7314"/>
        <item m="1" x="7315"/>
        <item m="1" x="7316"/>
        <item m="1" x="7317"/>
        <item m="1" x="7318"/>
        <item m="1" x="7319"/>
        <item m="1" x="7320"/>
        <item m="1" x="7321"/>
        <item m="1" x="7322"/>
        <item m="1" x="7323"/>
        <item m="1" x="7324"/>
        <item m="1" x="7325"/>
        <item m="1" x="7326"/>
        <item m="1" x="7327"/>
        <item m="1" x="7328"/>
        <item m="1" x="7329"/>
        <item m="1" x="7330"/>
        <item m="1" x="7331"/>
        <item m="1" x="7332"/>
        <item m="1" x="7333"/>
        <item m="1" x="7334"/>
        <item m="1" x="7335"/>
        <item m="1" x="7336"/>
        <item m="1" x="7337"/>
        <item m="1" x="7338"/>
        <item m="1" x="7339"/>
        <item m="1" x="7340"/>
        <item m="1" x="7341"/>
        <item m="1" x="7342"/>
        <item m="1" x="7343"/>
        <item m="1" x="7344"/>
        <item m="1" x="7345"/>
        <item m="1" x="7346"/>
        <item m="1" x="7347"/>
        <item m="1" x="7348"/>
        <item m="1" x="7349"/>
        <item m="1" x="7350"/>
        <item m="1" x="7351"/>
        <item m="1" x="7352"/>
        <item m="1" x="7353"/>
        <item m="1" x="7354"/>
        <item m="1" x="7355"/>
        <item m="1" x="7356"/>
        <item m="1" x="7357"/>
        <item m="1" x="7358"/>
        <item m="1" x="7359"/>
        <item m="1" x="7360"/>
        <item m="1" x="7361"/>
        <item m="1" x="7362"/>
        <item m="1" x="7363"/>
        <item m="1" x="7364"/>
        <item m="1" x="7365"/>
        <item m="1" x="7366"/>
        <item m="1" x="7367"/>
        <item m="1" x="7368"/>
        <item m="1" x="7369"/>
        <item m="1" x="7370"/>
        <item m="1" x="7371"/>
        <item m="1" x="7372"/>
        <item m="1" x="7373"/>
        <item m="1" x="7374"/>
        <item m="1" x="7375"/>
        <item m="1" x="7376"/>
        <item m="1" x="7377"/>
        <item m="1" x="7378"/>
        <item m="1" x="7379"/>
        <item m="1" x="7380"/>
        <item m="1" x="7381"/>
        <item m="1" x="7382"/>
        <item m="1" x="7383"/>
        <item m="1" x="7384"/>
        <item m="1" x="7385"/>
        <item m="1" x="7386"/>
        <item m="1" x="7387"/>
        <item m="1" x="7388"/>
        <item m="1" x="7389"/>
        <item m="1" x="7390"/>
        <item m="1" x="7391"/>
        <item m="1" x="7392"/>
        <item m="1" x="7393"/>
        <item m="1" x="7394"/>
        <item m="1" x="7395"/>
        <item m="1" x="7396"/>
        <item m="1" x="7397"/>
        <item m="1" x="7398"/>
        <item m="1" x="7399"/>
        <item m="1" x="7400"/>
        <item m="1" x="7401"/>
        <item m="1" x="7402"/>
        <item m="1" x="7403"/>
        <item m="1" x="7404"/>
        <item m="1" x="7405"/>
        <item m="1" x="7406"/>
        <item m="1" x="7407"/>
        <item m="1" x="7408"/>
        <item m="1" x="7409"/>
        <item m="1" x="7410"/>
        <item m="1" x="7411"/>
        <item m="1" x="7412"/>
        <item m="1" x="7413"/>
        <item m="1" x="7414"/>
        <item m="1" x="7415"/>
        <item m="1" x="7416"/>
        <item m="1" x="7417"/>
        <item m="1" x="7418"/>
        <item m="1" x="7419"/>
        <item m="1" x="7420"/>
        <item m="1" x="7421"/>
        <item m="1" x="7422"/>
        <item m="1" x="7423"/>
        <item m="1" x="7424"/>
        <item m="1" x="7425"/>
        <item m="1" x="7426"/>
        <item m="1" x="7427"/>
        <item m="1" x="7428"/>
        <item m="1" x="7429"/>
        <item m="1" x="7430"/>
        <item m="1" x="7431"/>
        <item m="1" x="7432"/>
        <item m="1" x="7433"/>
        <item m="1" x="7434"/>
        <item m="1" x="7435"/>
        <item m="1" x="7436"/>
        <item m="1" x="7437"/>
        <item m="1" x="7438"/>
        <item m="1" x="7439"/>
        <item m="1" x="7440"/>
        <item m="1" x="7441"/>
        <item m="1" x="7442"/>
        <item m="1" x="7443"/>
        <item m="1" x="7444"/>
        <item m="1" x="7445"/>
        <item m="1" x="7446"/>
        <item m="1" x="7447"/>
        <item m="1" x="7448"/>
        <item m="1" x="7449"/>
        <item m="1" x="7450"/>
        <item m="1" x="7451"/>
        <item m="1" x="7452"/>
        <item m="1" x="7453"/>
        <item m="1" x="7454"/>
        <item m="1" x="7455"/>
        <item m="1" x="7456"/>
        <item m="1" x="7457"/>
        <item m="1" x="7458"/>
        <item m="1" x="7459"/>
        <item m="1" x="7460"/>
        <item m="1" x="7461"/>
        <item m="1" x="7462"/>
        <item m="1" x="7463"/>
        <item m="1" x="7464"/>
        <item m="1" x="7465"/>
        <item m="1" x="7466"/>
        <item m="1" x="7467"/>
        <item m="1" x="7468"/>
        <item m="1" x="7469"/>
        <item m="1" x="7470"/>
        <item m="1" x="7471"/>
        <item m="1" x="7472"/>
        <item m="1" x="7473"/>
        <item m="1" x="7474"/>
        <item m="1" x="7475"/>
        <item m="1" x="7476"/>
        <item m="1" x="7477"/>
        <item m="1" x="7478"/>
        <item m="1" x="7479"/>
        <item m="1" x="7480"/>
        <item m="1" x="7481"/>
        <item m="1" x="7482"/>
        <item m="1" x="7483"/>
        <item m="1" x="7484"/>
        <item m="1" x="7485"/>
        <item m="1" x="7486"/>
        <item m="1" x="7487"/>
        <item m="1" x="7488"/>
        <item m="1" x="7489"/>
        <item m="1" x="7490"/>
        <item m="1" x="7491"/>
        <item m="1" x="7492"/>
        <item m="1" x="7493"/>
        <item m="1" x="7494"/>
        <item m="1" x="7495"/>
        <item m="1" x="7496"/>
        <item m="1" x="7497"/>
        <item m="1" x="7498"/>
        <item m="1" x="7499"/>
        <item m="1" x="7500"/>
        <item m="1" x="7501"/>
        <item m="1" x="7502"/>
        <item m="1" x="7503"/>
        <item m="1" x="7504"/>
        <item m="1" x="7505"/>
        <item m="1" x="7506"/>
        <item m="1" x="7507"/>
        <item m="1" x="7508"/>
        <item m="1" x="7509"/>
        <item m="1" x="7510"/>
        <item m="1" x="7511"/>
        <item m="1" x="7512"/>
        <item m="1" x="7513"/>
        <item m="1" x="7514"/>
        <item m="1" x="7515"/>
        <item m="1" x="7516"/>
        <item m="1" x="7517"/>
        <item m="1" x="7518"/>
        <item m="1" x="7519"/>
        <item m="1" x="7520"/>
        <item m="1" x="7521"/>
        <item m="1" x="7522"/>
        <item m="1" x="7523"/>
        <item m="1" x="7524"/>
        <item m="1" x="7525"/>
        <item m="1" x="7526"/>
        <item m="1" x="7527"/>
        <item m="1" x="7528"/>
        <item m="1" x="7529"/>
        <item m="1" x="7530"/>
        <item m="1" x="7531"/>
        <item m="1" x="7532"/>
        <item m="1" x="7533"/>
        <item m="1" x="7534"/>
        <item m="1" x="7535"/>
        <item m="1" x="7536"/>
        <item m="1" x="7537"/>
        <item m="1" x="7538"/>
        <item m="1" x="7539"/>
        <item m="1" x="7540"/>
        <item m="1" x="7541"/>
        <item m="1" x="7542"/>
        <item m="1" x="7543"/>
        <item m="1" x="7544"/>
        <item m="1" x="7545"/>
        <item m="1" x="7546"/>
        <item m="1" x="7547"/>
        <item m="1" x="7548"/>
        <item m="1" x="7549"/>
        <item m="1" x="7550"/>
        <item m="1" x="7551"/>
        <item m="1" x="7552"/>
        <item m="1" x="7553"/>
        <item m="1" x="7554"/>
        <item m="1" x="7555"/>
        <item m="1" x="7556"/>
        <item m="1" x="7557"/>
        <item m="1" x="7558"/>
        <item m="1" x="7559"/>
        <item m="1" x="7560"/>
        <item m="1" x="7561"/>
        <item m="1" x="7562"/>
        <item m="1" x="7563"/>
        <item m="1" x="7564"/>
        <item m="1" x="7565"/>
        <item m="1" x="7566"/>
        <item m="1" x="7567"/>
        <item m="1" x="7568"/>
        <item m="1" x="7569"/>
        <item m="1" x="7570"/>
        <item m="1" x="7571"/>
        <item m="1" x="7572"/>
        <item m="1" x="7573"/>
        <item m="1" x="7574"/>
        <item m="1" x="7575"/>
        <item m="1" x="7576"/>
        <item m="1" x="7577"/>
        <item m="1" x="7578"/>
        <item m="1" x="7579"/>
        <item m="1" x="7580"/>
        <item m="1" x="7581"/>
        <item m="1" x="7582"/>
        <item m="1" x="7583"/>
        <item m="1" x="7584"/>
        <item m="1" x="7585"/>
        <item m="1" x="7586"/>
        <item m="1" x="7587"/>
        <item m="1" x="7588"/>
        <item m="1" x="7589"/>
        <item m="1" x="7590"/>
        <item m="1" x="7591"/>
        <item m="1" x="7592"/>
        <item m="1" x="7593"/>
        <item m="1" x="7594"/>
        <item m="1" x="7595"/>
        <item m="1" x="7596"/>
        <item m="1" x="7597"/>
        <item m="1" x="7598"/>
        <item m="1" x="7599"/>
        <item m="1" x="7600"/>
        <item m="1" x="7601"/>
        <item m="1" x="7602"/>
        <item m="1" x="7603"/>
        <item m="1" x="7604"/>
        <item m="1" x="7605"/>
        <item m="1" x="7606"/>
        <item m="1" x="7607"/>
        <item m="1" x="7608"/>
        <item m="1" x="7609"/>
        <item m="1" x="7610"/>
        <item m="1" x="7611"/>
        <item m="1" x="7612"/>
        <item m="1" x="7613"/>
        <item m="1" x="7614"/>
        <item m="1" x="7615"/>
        <item m="1" x="7616"/>
        <item m="1" x="7617"/>
        <item m="1" x="7618"/>
        <item m="1" x="7619"/>
        <item m="1" x="7620"/>
        <item m="1" x="7621"/>
        <item m="1" x="7622"/>
        <item m="1" x="7623"/>
        <item m="1" x="7624"/>
        <item m="1" x="7625"/>
        <item m="1" x="7626"/>
        <item m="1" x="7627"/>
        <item m="1" x="7628"/>
        <item m="1" x="7629"/>
        <item m="1" x="7630"/>
        <item m="1" x="7631"/>
        <item m="1" x="7632"/>
        <item m="1" x="7633"/>
        <item m="1" x="7634"/>
        <item m="1" x="7635"/>
        <item m="1" x="7636"/>
        <item m="1" x="7637"/>
        <item m="1" x="7638"/>
        <item m="1" x="7639"/>
        <item m="1" x="7640"/>
        <item m="1" x="7641"/>
        <item m="1" x="7642"/>
        <item m="1" x="7643"/>
        <item m="1" x="7644"/>
        <item m="1" x="7645"/>
        <item m="1" x="7646"/>
        <item m="1" x="7647"/>
        <item m="1" x="7648"/>
        <item m="1" x="7649"/>
        <item m="1" x="7650"/>
        <item m="1" x="7651"/>
        <item m="1" x="7652"/>
        <item m="1" x="7653"/>
        <item m="1" x="7654"/>
        <item m="1" x="7655"/>
        <item m="1" x="7656"/>
        <item m="1" x="7657"/>
        <item m="1" x="7658"/>
        <item m="1" x="7659"/>
        <item m="1" x="7660"/>
        <item m="1" x="7661"/>
        <item m="1" x="7662"/>
        <item m="1" x="7663"/>
        <item m="1" x="7664"/>
        <item m="1" x="7665"/>
        <item m="1" x="7666"/>
        <item m="1" x="7667"/>
        <item m="1" x="7668"/>
        <item m="1" x="7669"/>
        <item m="1" x="7670"/>
        <item m="1" x="7671"/>
        <item m="1" x="7672"/>
        <item m="1" x="7673"/>
        <item m="1" x="7674"/>
        <item m="1" x="7675"/>
        <item m="1" x="7676"/>
        <item m="1" x="7677"/>
        <item m="1" x="7678"/>
        <item m="1" x="7679"/>
        <item m="1" x="7680"/>
        <item m="1" x="7681"/>
        <item m="1" x="7682"/>
        <item m="1" x="7683"/>
        <item m="1" x="7684"/>
        <item m="1" x="7685"/>
        <item m="1" x="7686"/>
        <item m="1" x="7687"/>
        <item m="1" x="7688"/>
        <item m="1" x="7689"/>
        <item m="1" x="7690"/>
        <item m="1" x="7691"/>
        <item m="1" x="7692"/>
        <item m="1" x="7693"/>
        <item m="1" x="7694"/>
        <item m="1" x="7695"/>
        <item m="1" x="7696"/>
        <item m="1" x="7697"/>
        <item m="1" x="7698"/>
        <item m="1" x="7699"/>
        <item m="1" x="7700"/>
        <item m="1" x="7701"/>
        <item m="1" x="7702"/>
        <item m="1" x="7703"/>
        <item m="1" x="7704"/>
        <item m="1" x="7705"/>
        <item m="1" x="7706"/>
        <item m="1" x="7707"/>
        <item m="1" x="7708"/>
        <item m="1" x="7709"/>
        <item m="1" x="7710"/>
        <item m="1" x="7711"/>
        <item m="1" x="7712"/>
        <item m="1" x="7713"/>
        <item m="1" x="7714"/>
        <item m="1" x="7715"/>
        <item m="1" x="7716"/>
        <item m="1" x="7717"/>
        <item m="1" x="7718"/>
        <item m="1" x="7719"/>
        <item m="1" x="7720"/>
        <item m="1" x="7721"/>
        <item m="1" x="7722"/>
        <item m="1" x="7723"/>
        <item m="1" x="7724"/>
        <item m="1" x="7725"/>
        <item m="1" x="7726"/>
        <item m="1" x="7727"/>
        <item m="1" x="7728"/>
        <item m="1" x="7729"/>
        <item m="1" x="7730"/>
        <item m="1" x="7731"/>
        <item m="1" x="7732"/>
        <item m="1" x="7733"/>
        <item m="1" x="7734"/>
        <item m="1" x="7735"/>
        <item m="1" x="7736"/>
        <item m="1" x="7737"/>
        <item m="1" x="7738"/>
        <item m="1" x="7739"/>
        <item m="1" x="7740"/>
        <item m="1" x="7741"/>
        <item m="1" x="7742"/>
        <item m="1" x="7743"/>
        <item m="1" x="7744"/>
        <item m="1" x="7745"/>
        <item m="1" x="7746"/>
        <item m="1" x="7747"/>
        <item m="1" x="7748"/>
        <item m="1" x="7749"/>
        <item m="1" x="7750"/>
        <item m="1" x="7751"/>
        <item m="1" x="7752"/>
        <item m="1" x="7753"/>
        <item m="1" x="7754"/>
        <item m="1" x="7755"/>
        <item m="1" x="7756"/>
        <item m="1" x="7757"/>
        <item m="1" x="7758"/>
        <item m="1" x="7759"/>
        <item m="1" x="7760"/>
        <item m="1" x="7761"/>
        <item m="1" x="7762"/>
        <item m="1" x="7763"/>
        <item m="1" x="7764"/>
        <item m="1" x="7765"/>
        <item m="1" x="7766"/>
        <item m="1" x="7767"/>
        <item m="1" x="7768"/>
        <item m="1" x="7769"/>
        <item m="1" x="7770"/>
        <item m="1" x="7771"/>
        <item m="1" x="7772"/>
        <item m="1" x="7773"/>
        <item m="1" x="7774"/>
        <item m="1" x="7775"/>
        <item m="1" x="7776"/>
        <item m="1" x="7777"/>
        <item m="1" x="7778"/>
        <item m="1" x="7779"/>
        <item m="1" x="7780"/>
        <item m="1" x="7781"/>
        <item m="1" x="7782"/>
        <item m="1" x="7783"/>
        <item m="1" x="7784"/>
        <item m="1" x="7785"/>
        <item m="1" x="7786"/>
        <item m="1" x="7787"/>
        <item m="1" x="7788"/>
        <item m="1" x="7789"/>
        <item m="1" x="7790"/>
        <item m="1" x="7791"/>
        <item m="1" x="7792"/>
        <item m="1" x="7793"/>
        <item m="1" x="7794"/>
        <item m="1" x="7795"/>
        <item m="1" x="7796"/>
        <item m="1" x="7797"/>
        <item m="1" x="7798"/>
        <item m="1" x="7799"/>
        <item m="1" x="7800"/>
        <item m="1" x="7801"/>
        <item m="1" x="7802"/>
        <item m="1" x="7803"/>
        <item m="1" x="7804"/>
        <item m="1" x="7805"/>
        <item m="1" x="7806"/>
        <item m="1" x="7807"/>
        <item m="1" x="7808"/>
        <item m="1" x="7809"/>
        <item m="1" x="7810"/>
        <item m="1" x="7811"/>
        <item m="1" x="7812"/>
        <item m="1" x="7813"/>
        <item m="1" x="7814"/>
        <item m="1" x="7815"/>
        <item m="1" x="7816"/>
        <item m="1" x="7817"/>
        <item m="1" x="7818"/>
        <item m="1" x="7819"/>
        <item m="1" x="7820"/>
        <item m="1" x="7821"/>
        <item m="1" x="7822"/>
        <item m="1" x="7823"/>
        <item m="1" x="7824"/>
        <item m="1" x="7825"/>
        <item m="1" x="7826"/>
        <item m="1" x="7827"/>
        <item m="1" x="7828"/>
        <item m="1" x="7829"/>
        <item m="1" x="7830"/>
        <item m="1" x="7831"/>
        <item m="1" x="7832"/>
        <item m="1" x="7833"/>
        <item m="1" x="7834"/>
        <item m="1" x="7835"/>
        <item m="1" x="7836"/>
        <item m="1" x="7837"/>
        <item m="1" x="7838"/>
        <item m="1" x="7839"/>
        <item m="1" x="7840"/>
        <item m="1" x="7841"/>
        <item m="1" x="7842"/>
        <item m="1" x="7843"/>
        <item m="1" x="7844"/>
        <item m="1" x="7845"/>
        <item m="1" x="7846"/>
        <item m="1" x="7847"/>
        <item m="1" x="7848"/>
        <item m="1" x="7849"/>
        <item m="1" x="7850"/>
        <item m="1" x="7851"/>
        <item m="1" x="7852"/>
        <item m="1" x="7853"/>
        <item m="1" x="7854"/>
        <item m="1" x="7855"/>
        <item m="1" x="7856"/>
        <item m="1" x="7857"/>
        <item m="1" x="7858"/>
        <item m="1" x="7859"/>
        <item m="1" x="7860"/>
        <item m="1" x="7861"/>
        <item m="1" x="7862"/>
        <item m="1" x="7863"/>
        <item m="1" x="7864"/>
        <item m="1" x="7865"/>
        <item m="1" x="7866"/>
        <item m="1" x="7867"/>
        <item m="1" x="7868"/>
        <item m="1" x="7869"/>
        <item m="1" x="7870"/>
        <item m="1" x="7871"/>
        <item m="1" x="7872"/>
        <item m="1" x="7873"/>
        <item m="1" x="7874"/>
        <item m="1" x="7875"/>
        <item m="1" x="7876"/>
        <item m="1" x="7877"/>
        <item m="1" x="7878"/>
        <item m="1" x="7879"/>
        <item m="1" x="7880"/>
        <item m="1" x="7881"/>
        <item m="1" x="7882"/>
        <item m="1" x="7883"/>
        <item m="1" x="7884"/>
        <item m="1" x="7885"/>
        <item m="1" x="7886"/>
        <item m="1" x="7887"/>
        <item m="1" x="7888"/>
        <item m="1" x="7889"/>
        <item m="1" x="7890"/>
        <item m="1" x="7891"/>
        <item m="1" x="7892"/>
        <item m="1" x="7893"/>
        <item m="1" x="7894"/>
        <item m="1" x="7895"/>
        <item m="1" x="7896"/>
        <item m="1" x="7897"/>
        <item m="1" x="7898"/>
        <item m="1" x="7899"/>
        <item m="1" x="7900"/>
        <item m="1" x="7901"/>
        <item m="1" x="7902"/>
        <item m="1" x="7903"/>
        <item m="1" x="7904"/>
        <item m="1" x="7905"/>
        <item m="1" x="7906"/>
        <item m="1" x="7907"/>
        <item m="1" x="7908"/>
        <item m="1" x="7909"/>
        <item m="1" x="7910"/>
        <item m="1" x="7911"/>
        <item m="1" x="7912"/>
        <item m="1" x="7913"/>
        <item m="1" x="7914"/>
        <item m="1" x="7915"/>
        <item m="1" x="7916"/>
        <item m="1" x="7917"/>
        <item m="1" x="7918"/>
        <item m="1" x="7919"/>
        <item m="1" x="7920"/>
        <item m="1" x="7921"/>
        <item m="1" x="7922"/>
        <item m="1" x="7923"/>
        <item m="1" x="7924"/>
        <item m="1" x="7925"/>
        <item m="1" x="7926"/>
        <item m="1" x="7927"/>
        <item m="1" x="7928"/>
        <item m="1" x="7929"/>
        <item m="1" x="7930"/>
        <item m="1" x="7931"/>
        <item m="1" x="7932"/>
        <item m="1" x="7933"/>
        <item m="1" x="7934"/>
        <item m="1" x="7935"/>
        <item m="1" x="7936"/>
        <item m="1" x="7937"/>
        <item m="1" x="7938"/>
        <item m="1" x="7939"/>
        <item m="1" x="7940"/>
        <item m="1" x="7941"/>
        <item m="1" x="7942"/>
        <item m="1" x="7943"/>
        <item m="1" x="7944"/>
        <item m="1" x="7945"/>
        <item m="1" x="7946"/>
        <item m="1" x="7947"/>
        <item m="1" x="7948"/>
        <item m="1" x="7949"/>
        <item m="1" x="7950"/>
        <item m="1" x="7951"/>
        <item m="1" x="7952"/>
        <item m="1" x="7953"/>
        <item m="1" x="7954"/>
        <item m="1" x="7955"/>
        <item m="1" x="7956"/>
        <item m="1" x="7957"/>
        <item m="1" x="7958"/>
        <item m="1" x="7959"/>
        <item m="1" x="7960"/>
        <item m="1" x="7961"/>
        <item m="1" x="7962"/>
        <item m="1" x="7963"/>
        <item m="1" x="7964"/>
        <item m="1" x="7965"/>
        <item m="1" x="7966"/>
        <item m="1" x="7967"/>
        <item m="1" x="7968"/>
        <item m="1" x="7969"/>
        <item m="1" x="7970"/>
        <item m="1" x="7971"/>
        <item m="1" x="7972"/>
        <item m="1" x="7973"/>
        <item m="1" x="7974"/>
        <item m="1" x="7975"/>
        <item m="1" x="7976"/>
        <item m="1" x="7977"/>
        <item m="1" x="7978"/>
        <item m="1" x="7979"/>
        <item m="1" x="7980"/>
        <item m="1" x="7981"/>
        <item m="1" x="7982"/>
        <item m="1" x="7983"/>
        <item m="1" x="7984"/>
        <item m="1" x="7985"/>
        <item m="1" x="7986"/>
        <item m="1" x="7987"/>
        <item m="1" x="7988"/>
        <item m="1" x="7989"/>
        <item m="1" x="7990"/>
        <item m="1" x="7991"/>
        <item m="1" x="7992"/>
        <item m="1" x="7993"/>
        <item m="1" x="7994"/>
        <item m="1" x="7995"/>
        <item m="1" x="7996"/>
        <item m="1" x="7997"/>
        <item m="1" x="7998"/>
        <item m="1" x="7999"/>
        <item m="1" x="3732"/>
        <item m="1" x="3733"/>
        <item m="1" x="3734"/>
        <item m="1" x="3735"/>
        <item m="1" x="3736"/>
        <item m="1" x="3737"/>
        <item m="1" x="3738"/>
        <item m="1" x="3739"/>
        <item m="1" x="3740"/>
        <item m="1" x="3741"/>
        <item m="1" x="3742"/>
        <item m="1" x="3743"/>
        <item m="1" x="3744"/>
        <item m="1" x="3745"/>
        <item m="1" x="3746"/>
        <item m="1" x="3747"/>
        <item m="1" x="3748"/>
        <item m="1" x="3749"/>
        <item m="1" x="3750"/>
        <item m="1" x="3751"/>
        <item m="1" x="3752"/>
        <item m="1" x="3753"/>
        <item m="1" x="3754"/>
        <item m="1" x="3755"/>
        <item m="1" x="3756"/>
        <item m="1" x="3757"/>
        <item m="1" x="3758"/>
        <item m="1" x="3759"/>
        <item m="1" x="3760"/>
        <item m="1" x="3761"/>
        <item m="1" x="3762"/>
        <item m="1" x="3763"/>
        <item m="1" x="3764"/>
        <item m="1" x="3765"/>
        <item m="1" x="3766"/>
        <item m="1" x="3767"/>
        <item m="1" x="3768"/>
        <item m="1" x="3769"/>
        <item m="1" x="3770"/>
        <item m="1" x="3771"/>
        <item m="1" x="3772"/>
        <item m="1" x="3773"/>
        <item m="1" x="3774"/>
        <item m="1" x="3775"/>
        <item m="1" x="3776"/>
        <item m="1" x="3777"/>
        <item m="1" x="3778"/>
        <item m="1" x="3779"/>
        <item m="1" x="3780"/>
        <item m="1" x="3781"/>
        <item m="1" x="3782"/>
        <item m="1" x="3783"/>
        <item m="1" x="3784"/>
        <item m="1" x="3785"/>
        <item m="1" x="3786"/>
        <item m="1" x="3787"/>
        <item m="1" x="3788"/>
        <item m="1" x="3789"/>
        <item m="1" x="3790"/>
        <item m="1" x="3791"/>
        <item m="1" x="3792"/>
        <item m="1" x="3793"/>
        <item m="1" x="3794"/>
        <item m="1" x="3795"/>
        <item m="1" x="3796"/>
        <item m="1" x="3797"/>
        <item m="1" x="3798"/>
        <item m="1" x="3799"/>
        <item m="1" x="3800"/>
        <item m="1" x="3801"/>
        <item m="1" x="3802"/>
        <item m="1" x="3803"/>
        <item m="1" x="3804"/>
        <item m="1" x="3805"/>
        <item m="1" x="3806"/>
        <item m="1" x="3807"/>
        <item m="1" x="3808"/>
        <item m="1" x="3809"/>
        <item m="1" x="3810"/>
        <item m="1" x="3811"/>
        <item m="1" x="3812"/>
        <item m="1" x="3813"/>
        <item m="1" x="3814"/>
        <item m="1" x="3815"/>
        <item m="1" x="3816"/>
        <item m="1" x="3817"/>
        <item m="1" x="3818"/>
        <item m="1" x="3819"/>
        <item m="1" x="3820"/>
        <item m="1" x="3821"/>
        <item m="1" x="3822"/>
        <item m="1" x="3823"/>
        <item m="1" x="3824"/>
        <item m="1" x="3825"/>
        <item m="1" x="3826"/>
        <item m="1" x="3827"/>
        <item m="1" x="3828"/>
        <item m="1" x="3829"/>
        <item m="1" x="3830"/>
        <item m="1" x="3831"/>
        <item m="1" x="3832"/>
        <item m="1" x="3833"/>
        <item m="1" x="3834"/>
        <item m="1" x="3835"/>
        <item m="1" x="3836"/>
        <item m="1" x="3837"/>
        <item m="1" x="3838"/>
        <item m="1" x="3839"/>
        <item m="1" x="3840"/>
        <item m="1" x="3841"/>
        <item m="1" x="3842"/>
        <item m="1" x="3843"/>
        <item m="1" x="3844"/>
        <item m="1" x="3845"/>
        <item m="1" x="3846"/>
        <item m="1" x="3847"/>
        <item m="1" x="3848"/>
        <item m="1" x="3849"/>
        <item m="1" x="3850"/>
        <item m="1" x="3851"/>
        <item m="1" x="3852"/>
        <item m="1" x="3853"/>
        <item m="1" x="3854"/>
        <item m="1" x="3855"/>
        <item m="1" x="3856"/>
        <item m="1" x="3857"/>
        <item m="1" x="3858"/>
        <item m="1" x="3859"/>
        <item m="1" x="3860"/>
        <item m="1" x="3861"/>
        <item m="1" x="3862"/>
        <item m="1" x="3863"/>
        <item m="1" x="3864"/>
        <item m="1" x="3865"/>
        <item m="1" x="3866"/>
        <item m="1" x="3867"/>
        <item m="1" x="3868"/>
        <item m="1" x="3869"/>
        <item m="1" x="3870"/>
        <item m="1" x="3871"/>
        <item m="1" x="3872"/>
        <item m="1" x="3873"/>
        <item m="1" x="3874"/>
        <item m="1" x="3875"/>
        <item m="1" x="3876"/>
        <item m="1" x="3877"/>
        <item m="1" x="3878"/>
        <item m="1" x="3879"/>
        <item m="1" x="3880"/>
        <item m="1" x="3881"/>
        <item m="1" x="3882"/>
        <item m="1" x="3883"/>
        <item m="1" x="3884"/>
        <item m="1" x="3885"/>
        <item m="1" x="3886"/>
        <item m="1" x="3887"/>
        <item m="1" x="3888"/>
        <item m="1" x="3889"/>
        <item m="1" x="3890"/>
        <item m="1" x="3891"/>
        <item m="1" x="3892"/>
        <item m="1" x="3893"/>
        <item m="1" x="3894"/>
        <item m="1" x="3895"/>
        <item m="1" x="3896"/>
        <item m="1" x="3897"/>
        <item m="1" x="3898"/>
        <item m="1" x="3899"/>
        <item m="1" x="3900"/>
        <item m="1" x="3901"/>
        <item m="1" x="3902"/>
        <item m="1" x="3903"/>
        <item m="1" x="3904"/>
        <item m="1" x="3905"/>
        <item m="1" x="3906"/>
        <item m="1" x="3907"/>
        <item m="1" x="3908"/>
        <item m="1" x="3909"/>
        <item m="1" x="3910"/>
        <item m="1" x="3911"/>
        <item m="1" x="3912"/>
        <item m="1" x="3913"/>
        <item m="1" x="3914"/>
        <item m="1" x="3915"/>
        <item m="1" x="3916"/>
        <item m="1" x="3917"/>
        <item m="1" x="3918"/>
        <item m="1" x="3919"/>
        <item m="1" x="3920"/>
        <item m="1" x="3921"/>
        <item m="1" x="3922"/>
        <item m="1" x="3923"/>
        <item m="1" x="3924"/>
        <item m="1" x="3925"/>
        <item m="1" x="3926"/>
        <item m="1" x="3927"/>
        <item m="1" x="3928"/>
        <item m="1" x="3929"/>
        <item m="1" x="3930"/>
        <item m="1" x="3931"/>
        <item m="1" x="3932"/>
        <item m="1" x="3933"/>
        <item m="1" x="3934"/>
        <item m="1" x="3935"/>
        <item m="1" x="3936"/>
        <item m="1" x="3937"/>
        <item m="1" x="3938"/>
        <item m="1" x="3939"/>
        <item m="1" x="3940"/>
        <item m="1" x="3941"/>
        <item m="1" x="3942"/>
        <item m="1" x="3943"/>
        <item m="1" x="3944"/>
        <item m="1" x="3945"/>
        <item m="1" x="3946"/>
        <item m="1" x="3947"/>
        <item m="1" x="3948"/>
        <item m="1" x="3949"/>
        <item m="1" x="3950"/>
        <item m="1" x="3951"/>
        <item m="1" x="3952"/>
        <item m="1" x="3953"/>
        <item m="1" x="3954"/>
        <item m="1" x="3955"/>
        <item m="1" x="3956"/>
        <item m="1" x="3957"/>
        <item m="1" x="3958"/>
        <item m="1" x="3959"/>
        <item m="1" x="3960"/>
        <item m="1" x="3961"/>
        <item m="1" x="3962"/>
        <item m="1" x="3963"/>
        <item m="1" x="3964"/>
        <item m="1" x="3965"/>
        <item m="1" x="3966"/>
        <item m="1" x="3967"/>
        <item m="1" x="3968"/>
        <item m="1" x="3969"/>
        <item m="1" x="3970"/>
        <item m="1" x="3971"/>
        <item m="1" x="3972"/>
        <item m="1" x="3973"/>
        <item m="1" x="3974"/>
        <item m="1" x="3975"/>
        <item m="1" x="3976"/>
        <item m="1" x="3977"/>
        <item m="1" x="3978"/>
        <item m="1" x="3979"/>
        <item m="1" x="3980"/>
        <item m="1" x="3981"/>
        <item m="1" x="3982"/>
        <item m="1" x="3983"/>
        <item m="1" x="3984"/>
        <item m="1" x="3985"/>
        <item m="1" x="3986"/>
        <item m="1" x="3987"/>
        <item m="1" x="3988"/>
        <item m="1" x="3989"/>
        <item m="1" x="3990"/>
        <item m="1" x="3991"/>
        <item m="1" x="3992"/>
        <item m="1" x="3993"/>
        <item m="1" x="3994"/>
        <item m="1" x="3995"/>
        <item m="1" x="3996"/>
        <item m="1" x="3997"/>
        <item m="1" x="3998"/>
        <item m="1" x="3999"/>
        <item m="1" x="4000"/>
        <item m="1" x="4001"/>
        <item m="1" x="4002"/>
        <item m="1" x="4003"/>
        <item m="1" x="4004"/>
        <item m="1" x="4005"/>
        <item m="1" x="4006"/>
        <item m="1" x="4007"/>
        <item m="1" x="4008"/>
        <item m="1" x="4009"/>
        <item m="1" x="4010"/>
        <item m="1" x="4011"/>
        <item m="1" x="4012"/>
        <item m="1" x="4013"/>
        <item m="1" x="4014"/>
        <item m="1" x="4015"/>
        <item m="1" x="4016"/>
        <item m="1" x="4017"/>
        <item m="1" x="4018"/>
        <item m="1" x="4019"/>
        <item m="1" x="4020"/>
        <item m="1" x="4021"/>
        <item m="1" x="4022"/>
        <item m="1" x="4023"/>
        <item m="1" x="4024"/>
        <item m="1" x="4025"/>
        <item m="1" x="4026"/>
        <item m="1" x="4027"/>
        <item m="1" x="4028"/>
        <item m="1" x="4029"/>
        <item m="1" x="4030"/>
        <item m="1" x="4031"/>
        <item m="1" x="4032"/>
        <item m="1" x="4033"/>
        <item m="1" x="4034"/>
        <item m="1" x="4035"/>
        <item m="1" x="4036"/>
        <item m="1" x="4037"/>
        <item m="1" x="4038"/>
        <item m="1" x="4039"/>
        <item m="1" x="4040"/>
        <item m="1" x="4041"/>
        <item m="1" x="4042"/>
        <item m="1" x="4043"/>
        <item m="1" x="4044"/>
        <item m="1" x="4045"/>
        <item m="1" x="4046"/>
        <item m="1" x="4047"/>
        <item m="1" x="4048"/>
        <item m="1" x="4049"/>
        <item m="1" x="4050"/>
        <item m="1" x="4051"/>
        <item m="1" x="4052"/>
        <item m="1" x="4053"/>
        <item m="1" x="4054"/>
        <item m="1" x="4055"/>
        <item m="1" x="4056"/>
        <item m="1" x="4057"/>
        <item m="1" x="4058"/>
        <item m="1" x="4059"/>
        <item m="1" x="4060"/>
        <item m="1" x="4061"/>
        <item m="1" x="4062"/>
        <item m="1" x="4063"/>
        <item m="1" x="4064"/>
        <item m="1" x="4065"/>
        <item m="1" x="4066"/>
        <item m="1" x="4067"/>
        <item m="1" x="4068"/>
        <item m="1" x="4069"/>
        <item m="1" x="4070"/>
        <item m="1" x="4071"/>
        <item m="1" x="4072"/>
        <item m="1" x="4073"/>
        <item m="1" x="4074"/>
        <item m="1" x="4075"/>
        <item m="1" x="4076"/>
        <item m="1" x="4077"/>
        <item m="1" x="4078"/>
        <item m="1" x="4079"/>
        <item m="1" x="4080"/>
        <item m="1" x="4081"/>
        <item m="1" x="4082"/>
        <item m="1" x="4083"/>
        <item m="1" x="4084"/>
        <item m="1" x="4085"/>
        <item m="1" x="4086"/>
        <item m="1" x="4087"/>
        <item m="1" x="4088"/>
        <item m="1" x="4089"/>
        <item m="1" x="4090"/>
        <item m="1" x="4091"/>
        <item m="1" x="4092"/>
        <item m="1" x="4093"/>
        <item m="1" x="4094"/>
        <item m="1" x="4095"/>
        <item m="1" x="4096"/>
        <item m="1" x="4097"/>
        <item m="1" x="4098"/>
        <item m="1" x="4099"/>
        <item m="1" x="4100"/>
        <item m="1" x="4101"/>
        <item m="1" x="4102"/>
        <item m="1" x="4103"/>
        <item m="1" x="4104"/>
        <item m="1" x="4105"/>
        <item m="1" x="4106"/>
        <item m="1" x="4107"/>
        <item m="1" x="4108"/>
        <item m="1" x="4109"/>
        <item m="1" x="4110"/>
        <item m="1" x="4111"/>
        <item m="1" x="4112"/>
        <item m="1" x="4113"/>
        <item m="1" x="4114"/>
        <item m="1" x="4115"/>
        <item m="1" x="4116"/>
        <item m="1" x="4117"/>
        <item m="1" x="4118"/>
        <item m="1" x="4119"/>
        <item m="1" x="4120"/>
        <item m="1" x="4121"/>
        <item m="1" x="4122"/>
        <item m="1" x="4123"/>
        <item m="1" x="4124"/>
        <item m="1" x="4125"/>
        <item m="1" x="4126"/>
        <item m="1" x="4127"/>
        <item m="1" x="4128"/>
        <item m="1" x="4129"/>
        <item m="1" x="4130"/>
        <item m="1" x="4131"/>
        <item m="1" x="4132"/>
        <item m="1" x="4133"/>
        <item m="1" x="4134"/>
        <item m="1" x="4135"/>
        <item m="1" x="4136"/>
        <item m="1" x="4137"/>
        <item m="1" x="4138"/>
        <item m="1" x="4139"/>
        <item m="1" x="4140"/>
        <item m="1" x="4141"/>
        <item m="1" x="4142"/>
        <item m="1" x="4143"/>
        <item m="1" x="4144"/>
        <item m="1" x="4145"/>
        <item m="1" x="4146"/>
        <item m="1" x="4147"/>
        <item m="1" x="4148"/>
        <item m="1" x="4149"/>
        <item m="1" x="4150"/>
        <item m="1" x="4151"/>
        <item m="1" x="4152"/>
        <item m="1" x="4153"/>
        <item m="1" x="4154"/>
        <item m="1" x="4155"/>
        <item m="1" x="4156"/>
        <item m="1" x="4157"/>
        <item m="1" x="4158"/>
        <item m="1" x="4159"/>
        <item m="1" x="4160"/>
        <item m="1" x="4161"/>
        <item m="1" x="4162"/>
        <item m="1" x="4163"/>
        <item m="1" x="4164"/>
        <item m="1" x="4165"/>
        <item m="1" x="4166"/>
        <item m="1" x="4167"/>
        <item m="1" x="4168"/>
        <item m="1" x="4169"/>
        <item m="1" x="4170"/>
        <item m="1" x="4171"/>
        <item m="1" x="4172"/>
        <item m="1" x="4173"/>
        <item m="1" x="4174"/>
        <item m="1" x="4175"/>
        <item m="1" x="4176"/>
        <item m="1" x="4177"/>
        <item m="1" x="4178"/>
        <item m="1" x="4179"/>
        <item m="1" x="4180"/>
        <item m="1" x="4181"/>
        <item m="1" x="4182"/>
        <item m="1" x="4183"/>
        <item m="1" x="4184"/>
        <item m="1" x="4185"/>
        <item m="1" x="4186"/>
        <item m="1" x="4187"/>
        <item m="1" x="4188"/>
        <item m="1" x="4189"/>
        <item m="1" x="4190"/>
        <item m="1" x="4191"/>
        <item m="1" x="4192"/>
        <item m="1" x="4193"/>
        <item m="1" x="4194"/>
        <item m="1" x="4195"/>
        <item m="1" x="4196"/>
        <item m="1" x="4197"/>
        <item m="1" x="4198"/>
        <item m="1" x="4199"/>
        <item m="1" x="4200"/>
        <item m="1" x="4201"/>
        <item m="1" x="4202"/>
        <item m="1" x="4203"/>
        <item m="1" x="4204"/>
        <item m="1" x="4205"/>
        <item m="1" x="4206"/>
        <item m="1" x="4207"/>
        <item m="1" x="4208"/>
        <item m="1" x="4209"/>
        <item m="1" x="4210"/>
        <item m="1" x="4211"/>
        <item m="1" x="4212"/>
        <item m="1" x="4213"/>
        <item m="1" x="4214"/>
        <item m="1" x="4215"/>
        <item m="1" x="4216"/>
        <item m="1" x="4217"/>
        <item m="1" x="4218"/>
        <item m="1" x="4219"/>
        <item m="1" x="4220"/>
        <item m="1" x="4221"/>
        <item m="1" x="4222"/>
        <item m="1" x="4223"/>
        <item m="1" x="4224"/>
        <item m="1" x="4225"/>
        <item m="1" x="4226"/>
        <item m="1" x="4227"/>
        <item m="1" x="4228"/>
        <item m="1" x="4229"/>
        <item m="1" x="4230"/>
        <item m="1" x="4231"/>
        <item m="1" x="4232"/>
        <item m="1" x="4233"/>
        <item m="1" x="4234"/>
        <item m="1" x="4235"/>
        <item m="1" x="4236"/>
        <item m="1" x="4237"/>
        <item m="1" x="4238"/>
        <item m="1" x="4239"/>
        <item m="1" x="4240"/>
        <item m="1" x="4241"/>
        <item m="1" x="4242"/>
        <item m="1" x="4243"/>
        <item m="1" x="4244"/>
        <item m="1" x="4245"/>
        <item m="1" x="4246"/>
        <item m="1" x="4247"/>
        <item m="1" x="4248"/>
        <item m="1" x="4249"/>
        <item m="1" x="4250"/>
        <item m="1" x="4251"/>
        <item m="1" x="4252"/>
        <item m="1" x="4253"/>
        <item m="1" x="4254"/>
        <item m="1" x="4255"/>
        <item m="1" x="4256"/>
        <item m="1" x="4257"/>
        <item m="1" x="4258"/>
        <item m="1" x="4259"/>
        <item m="1" x="4260"/>
        <item m="1" x="4261"/>
        <item m="1" x="4262"/>
        <item m="1" x="4263"/>
        <item m="1" x="4264"/>
        <item m="1" x="4265"/>
        <item m="1" x="4266"/>
        <item m="1" x="4267"/>
        <item m="1" x="4268"/>
        <item m="1" x="4269"/>
        <item m="1" x="4270"/>
        <item m="1" x="4271"/>
        <item m="1" x="4272"/>
        <item m="1" x="4273"/>
        <item m="1" x="4274"/>
        <item m="1" x="4275"/>
        <item m="1" x="4276"/>
        <item m="1" x="4277"/>
        <item m="1" x="4278"/>
        <item m="1" x="4279"/>
        <item m="1" x="4280"/>
        <item m="1" x="4281"/>
        <item m="1" x="4282"/>
        <item m="1" x="4283"/>
        <item m="1" x="4284"/>
        <item m="1" x="4285"/>
        <item m="1" x="4286"/>
        <item m="1" x="4287"/>
        <item m="1" x="4288"/>
        <item m="1" x="4289"/>
        <item m="1" x="4290"/>
        <item m="1" x="4291"/>
        <item m="1" x="4292"/>
        <item m="1" x="4293"/>
        <item m="1" x="4294"/>
        <item m="1" x="4295"/>
        <item m="1" x="4296"/>
        <item m="1" x="4297"/>
        <item m="1" x="4298"/>
        <item m="1" x="4299"/>
        <item m="1" x="4300"/>
        <item m="1" x="4301"/>
        <item m="1" x="4302"/>
        <item m="1" x="4303"/>
        <item m="1" x="4304"/>
        <item m="1" x="4305"/>
        <item m="1" x="4306"/>
        <item m="1" x="4307"/>
        <item m="1" x="4308"/>
        <item m="1" x="4309"/>
        <item m="1" x="4310"/>
        <item m="1" x="4311"/>
        <item m="1" x="4312"/>
        <item m="1" x="4313"/>
        <item m="1" x="4314"/>
        <item m="1" x="4315"/>
        <item m="1" x="4316"/>
        <item m="1" x="4317"/>
        <item m="1" x="4318"/>
        <item m="1" x="4319"/>
        <item m="1" x="4320"/>
        <item m="1" x="4321"/>
        <item m="1" x="4322"/>
        <item m="1" x="4323"/>
        <item m="1" x="4324"/>
        <item m="1" x="4325"/>
        <item m="1" x="4326"/>
        <item m="1" x="4327"/>
        <item m="1" x="4328"/>
        <item m="1" x="4329"/>
        <item m="1" x="4330"/>
        <item m="1" x="4331"/>
        <item m="1" x="4332"/>
        <item m="1" x="4333"/>
        <item m="1" x="4334"/>
        <item m="1" x="4335"/>
        <item m="1" x="4336"/>
        <item m="1" x="4337"/>
        <item m="1" x="4338"/>
        <item m="1" x="4339"/>
        <item m="1" x="4340"/>
        <item m="1" x="4341"/>
        <item m="1" x="4342"/>
        <item m="1" x="4343"/>
        <item m="1" x="4344"/>
        <item m="1" x="4345"/>
        <item m="1" x="4346"/>
        <item m="1" x="4347"/>
        <item m="1" x="4348"/>
        <item m="1" x="4349"/>
        <item m="1" x="4350"/>
        <item m="1" x="4351"/>
        <item m="1" x="4352"/>
        <item m="1" x="4353"/>
        <item m="1" x="4354"/>
        <item m="1" x="4355"/>
        <item m="1" x="4356"/>
        <item m="1" x="4357"/>
        <item m="1" x="4358"/>
        <item m="1" x="4359"/>
        <item m="1" x="4360"/>
        <item m="1" x="4361"/>
        <item m="1" x="4362"/>
        <item m="1" x="4363"/>
        <item m="1" x="4364"/>
        <item m="1" x="4365"/>
        <item m="1" x="4366"/>
        <item m="1" x="4367"/>
        <item m="1" x="4368"/>
        <item m="1" x="4369"/>
        <item m="1" x="4370"/>
        <item m="1" x="4371"/>
        <item m="1" x="4372"/>
        <item m="1" x="4373"/>
        <item m="1" x="4374"/>
        <item m="1" x="4375"/>
        <item m="1" x="4376"/>
        <item m="1" x="4377"/>
        <item m="1" x="4378"/>
        <item m="1" x="4379"/>
        <item m="1" x="4380"/>
        <item m="1" x="4381"/>
        <item m="1" x="4382"/>
        <item m="1" x="4383"/>
        <item m="1" x="4384"/>
        <item m="1" x="4385"/>
        <item m="1" x="4386"/>
        <item m="1" x="4387"/>
        <item m="1" x="4388"/>
        <item m="1" x="4389"/>
        <item m="1" x="4390"/>
        <item m="1" x="4391"/>
        <item m="1" x="4392"/>
        <item m="1" x="4393"/>
        <item m="1" x="4394"/>
        <item m="1" x="4395"/>
        <item m="1" x="4396"/>
        <item m="1" x="4397"/>
        <item m="1" x="4398"/>
        <item m="1" x="4399"/>
        <item m="1" x="4400"/>
        <item m="1" x="4401"/>
        <item m="1" x="4402"/>
        <item m="1" x="4403"/>
        <item m="1" x="4404"/>
        <item m="1" x="4405"/>
        <item m="1" x="4406"/>
        <item m="1" x="4407"/>
        <item m="1" x="4408"/>
        <item m="1" x="4409"/>
        <item m="1" x="4410"/>
        <item m="1" x="4411"/>
        <item m="1" x="4412"/>
        <item m="1" x="4413"/>
        <item m="1" x="4414"/>
        <item m="1" x="4415"/>
        <item m="1" x="4416"/>
        <item m="1" x="4417"/>
        <item m="1" x="4418"/>
        <item m="1" x="4419"/>
        <item m="1" x="4420"/>
        <item m="1" x="4421"/>
        <item m="1" x="4422"/>
        <item m="1" x="4423"/>
        <item m="1" x="4424"/>
        <item m="1" x="4425"/>
        <item m="1" x="4426"/>
        <item m="1" x="4427"/>
        <item m="1" x="4428"/>
        <item m="1" x="4429"/>
        <item m="1" x="4430"/>
        <item m="1" x="4431"/>
        <item m="1" x="4432"/>
        <item m="1" x="4433"/>
        <item m="1" x="4434"/>
        <item m="1" x="4435"/>
        <item m="1" x="4436"/>
        <item m="1" x="4437"/>
        <item m="1" x="4438"/>
        <item m="1" x="4439"/>
        <item m="1" x="4440"/>
        <item m="1" x="4441"/>
        <item m="1" x="4442"/>
        <item m="1" x="4443"/>
        <item m="1" x="4444"/>
        <item m="1" x="4445"/>
        <item m="1" x="4446"/>
        <item m="1" x="4447"/>
        <item m="1" x="4448"/>
        <item m="1" x="4449"/>
        <item m="1" x="4450"/>
        <item m="1" x="4451"/>
        <item m="1" x="4452"/>
        <item m="1" x="4453"/>
        <item m="1" x="4454"/>
        <item m="1" x="4455"/>
        <item m="1" x="4456"/>
        <item m="1" x="4457"/>
        <item m="1" x="4458"/>
        <item m="1" x="4459"/>
        <item m="1" x="4460"/>
        <item m="1" x="4461"/>
        <item m="1" x="4462"/>
        <item m="1" x="4463"/>
        <item m="1" x="4464"/>
        <item m="1" x="4465"/>
        <item m="1" x="4466"/>
        <item m="1" x="4467"/>
        <item m="1" x="4468"/>
        <item m="1" x="4469"/>
        <item m="1" x="4470"/>
        <item m="1" x="4471"/>
        <item m="1" x="4472"/>
        <item m="1" x="4473"/>
        <item m="1" x="4474"/>
        <item m="1" x="4475"/>
        <item m="1" x="4476"/>
        <item m="1" x="4477"/>
        <item m="1" x="4478"/>
        <item m="1" x="4479"/>
        <item m="1" x="4480"/>
        <item m="1" x="4481"/>
        <item m="1" x="4482"/>
        <item m="1" x="4483"/>
        <item m="1" x="4484"/>
        <item m="1" x="4485"/>
        <item m="1" x="4486"/>
        <item m="1" x="4487"/>
        <item m="1" x="4488"/>
        <item m="1" x="4489"/>
        <item m="1" x="4490"/>
        <item m="1" x="4491"/>
        <item m="1" x="4492"/>
        <item m="1" x="4493"/>
        <item m="1" x="4494"/>
        <item m="1" x="4495"/>
        <item m="1" x="4496"/>
        <item m="1" x="4497"/>
        <item m="1" x="4498"/>
        <item m="1" x="4499"/>
        <item m="1" x="4500"/>
        <item m="1" x="4501"/>
        <item m="1" x="4502"/>
        <item m="1" x="4503"/>
        <item m="1" x="4504"/>
        <item m="1" x="4505"/>
        <item m="1" x="4506"/>
        <item m="1" x="4507"/>
        <item m="1" x="4508"/>
        <item m="1" x="4509"/>
        <item m="1" x="4510"/>
        <item m="1" x="4511"/>
        <item m="1" x="4512"/>
        <item m="1" x="4513"/>
        <item m="1" x="4514"/>
        <item m="1" x="4515"/>
        <item m="1" x="4516"/>
        <item m="1" x="4517"/>
        <item m="1" x="4518"/>
        <item m="1" x="4519"/>
        <item m="1" x="4520"/>
        <item m="1" x="4521"/>
        <item m="1" x="4522"/>
        <item m="1" x="4523"/>
        <item m="1" x="4524"/>
        <item m="1" x="4525"/>
        <item m="1" x="4526"/>
        <item m="1" x="4527"/>
        <item m="1" x="4528"/>
        <item m="1" x="4529"/>
        <item m="1" x="4530"/>
        <item m="1" x="4531"/>
        <item m="1" x="4532"/>
        <item m="1" x="4533"/>
        <item m="1" x="4534"/>
        <item m="1" x="4535"/>
        <item m="1" x="4536"/>
        <item m="1" x="4537"/>
        <item m="1" x="4538"/>
        <item m="1" x="4539"/>
        <item m="1" x="4540"/>
        <item m="1" x="4541"/>
        <item m="1" x="4542"/>
        <item m="1" x="4543"/>
        <item m="1" x="4544"/>
        <item m="1" x="4545"/>
        <item m="1" x="4546"/>
        <item m="1" x="4547"/>
        <item m="1" x="4548"/>
        <item m="1" x="4549"/>
        <item m="1" x="4550"/>
        <item m="1" x="4551"/>
        <item m="1" x="4552"/>
        <item m="1" x="4553"/>
        <item m="1" x="4554"/>
        <item m="1" x="4555"/>
        <item m="1" x="4556"/>
        <item m="1" x="4557"/>
        <item m="1" x="4558"/>
        <item m="1" x="4559"/>
        <item m="1" x="4560"/>
        <item m="1" x="4561"/>
        <item m="1" x="4562"/>
        <item m="1" x="4563"/>
        <item m="1" x="4564"/>
        <item m="1" x="4565"/>
        <item m="1" x="4566"/>
        <item m="1" x="4567"/>
        <item m="1" x="4568"/>
        <item m="1" x="4569"/>
        <item m="1" x="4570"/>
        <item m="1" x="4571"/>
        <item m="1" x="4572"/>
        <item m="1" x="4573"/>
        <item m="1" x="4574"/>
        <item m="1" x="4575"/>
        <item m="1" x="4576"/>
        <item m="1" x="4577"/>
        <item m="1" x="4578"/>
        <item m="1" x="4579"/>
        <item m="1" x="4580"/>
        <item m="1" x="4581"/>
        <item m="1" x="4582"/>
        <item m="1" x="4583"/>
        <item m="1" x="4584"/>
        <item m="1" x="4585"/>
        <item m="1" x="4586"/>
        <item m="1" x="4587"/>
        <item m="1" x="4588"/>
        <item m="1" x="4589"/>
        <item m="1" x="4590"/>
        <item m="1" x="4591"/>
        <item m="1" x="4592"/>
        <item m="1" x="4593"/>
        <item m="1" x="4594"/>
        <item m="1" x="4595"/>
        <item m="1" x="4596"/>
        <item m="1" x="4597"/>
        <item m="1" x="4598"/>
        <item m="1" x="4599"/>
        <item m="1" x="4600"/>
        <item m="1" x="4601"/>
        <item m="1" x="4602"/>
        <item m="1" x="4603"/>
        <item m="1" x="4604"/>
        <item m="1" x="4605"/>
        <item m="1" x="4606"/>
        <item m="1" x="4607"/>
        <item m="1" x="4608"/>
        <item m="1" x="4609"/>
        <item m="1" x="4610"/>
        <item m="1" x="4611"/>
        <item m="1" x="4612"/>
        <item m="1" x="4613"/>
        <item m="1" x="4614"/>
        <item m="1" x="4615"/>
        <item m="1" x="4616"/>
        <item m="1" x="4617"/>
        <item m="1" x="4618"/>
        <item m="1" x="4619"/>
        <item m="1" x="4620"/>
        <item m="1" x="4621"/>
        <item m="1" x="4622"/>
        <item m="1" x="4623"/>
        <item m="1" x="4624"/>
        <item m="1" x="4625"/>
        <item m="1" x="4626"/>
        <item m="1" x="4627"/>
        <item m="1" x="4628"/>
        <item m="1" x="4629"/>
        <item m="1" x="4630"/>
        <item m="1" x="4631"/>
        <item m="1" x="4632"/>
        <item m="1" x="4633"/>
        <item m="1" x="4634"/>
        <item m="1" x="4635"/>
        <item m="1" x="4636"/>
        <item m="1" x="4637"/>
        <item m="1" x="4638"/>
        <item m="1" x="4639"/>
        <item m="1" x="4640"/>
        <item m="1" x="4641"/>
        <item m="1" x="4642"/>
        <item m="1" x="4643"/>
        <item m="1" x="4644"/>
        <item m="1" x="4645"/>
        <item m="1" x="4646"/>
        <item m="1" x="4647"/>
        <item m="1" x="4648"/>
        <item m="1" x="4649"/>
        <item m="1" x="4650"/>
        <item m="1" x="4651"/>
        <item m="1" x="4652"/>
        <item m="1" x="4653"/>
        <item m="1" x="4654"/>
        <item m="1" x="4655"/>
        <item m="1" x="4656"/>
        <item m="1" x="4657"/>
        <item m="1" x="4658"/>
        <item m="1" x="4659"/>
        <item m="1" x="4660"/>
        <item m="1" x="4661"/>
        <item m="1" x="4662"/>
        <item m="1" x="4663"/>
        <item m="1" x="4664"/>
        <item m="1" x="4665"/>
        <item m="1" x="4666"/>
        <item m="1" x="4667"/>
        <item m="1" x="4668"/>
        <item m="1" x="4669"/>
        <item m="1" x="4670"/>
        <item m="1" x="4671"/>
        <item m="1" x="4672"/>
        <item m="1" x="4673"/>
        <item m="1" x="4674"/>
        <item m="1" x="4675"/>
        <item m="1" x="4676"/>
        <item m="1" x="4677"/>
        <item m="1" x="4678"/>
        <item m="1" x="4679"/>
        <item m="1" x="4680"/>
        <item m="1" x="4681"/>
        <item m="1" x="4682"/>
        <item m="1" x="4683"/>
        <item m="1" x="4684"/>
        <item m="1" x="4685"/>
        <item m="1" x="4686"/>
        <item m="1" x="4687"/>
        <item m="1" x="4688"/>
        <item m="1" x="4689"/>
        <item m="1" x="4690"/>
        <item m="1" x="4691"/>
        <item m="1" x="4692"/>
        <item m="1" x="4693"/>
        <item m="1" x="4694"/>
        <item m="1" x="4695"/>
        <item m="1" x="4696"/>
        <item m="1" x="4697"/>
        <item m="1" x="4698"/>
        <item m="1" x="4699"/>
        <item m="1" x="4700"/>
        <item m="1" x="4701"/>
        <item m="1" x="4702"/>
        <item m="1" x="4703"/>
        <item m="1" x="4704"/>
        <item m="1" x="4705"/>
        <item m="1" x="4706"/>
        <item m="1" x="4707"/>
        <item m="1" x="4708"/>
        <item m="1" x="4709"/>
        <item m="1" x="4710"/>
        <item m="1" x="4711"/>
        <item m="1" x="4712"/>
        <item m="1" x="4713"/>
        <item m="1" x="4714"/>
        <item m="1" x="4715"/>
        <item m="1" x="4716"/>
        <item m="1" x="4717"/>
        <item m="1" x="4718"/>
        <item m="1" x="4719"/>
        <item m="1" x="4720"/>
        <item m="1" x="4721"/>
        <item m="1" x="4722"/>
        <item m="1" x="4723"/>
        <item m="1" x="4724"/>
        <item m="1" x="4725"/>
        <item m="1" x="4726"/>
        <item m="1" x="4727"/>
        <item m="1" x="4728"/>
        <item m="1" x="4729"/>
        <item m="1" x="4730"/>
        <item m="1" x="4731"/>
        <item m="1" x="4732"/>
        <item m="1" x="4733"/>
        <item m="1" x="4734"/>
        <item m="1" x="4735"/>
        <item m="1" x="4736"/>
        <item m="1" x="4737"/>
        <item m="1" x="4738"/>
        <item m="1" x="4739"/>
        <item m="1" x="4740"/>
        <item m="1" x="4741"/>
        <item m="1" x="4742"/>
        <item m="1" x="4743"/>
        <item m="1" x="4744"/>
        <item m="1" x="4745"/>
        <item m="1" x="4746"/>
        <item m="1" x="4747"/>
        <item m="1" x="4748"/>
        <item m="1" x="4749"/>
        <item m="1" x="4750"/>
        <item m="1" x="4751"/>
        <item m="1" x="4752"/>
        <item m="1" x="4753"/>
        <item m="1" x="4754"/>
        <item m="1" x="4755"/>
        <item m="1" x="4756"/>
        <item m="1" x="4757"/>
        <item m="1" x="4758"/>
        <item m="1" x="4759"/>
        <item m="1" x="4760"/>
        <item m="1" x="4761"/>
        <item m="1" x="4762"/>
        <item m="1" x="4763"/>
        <item m="1" x="4764"/>
        <item m="1" x="4765"/>
        <item m="1" x="4766"/>
        <item m="1" x="4767"/>
        <item m="1" x="4768"/>
        <item m="1" x="4769"/>
        <item m="1" x="4770"/>
        <item m="1" x="4771"/>
        <item m="1" x="4772"/>
        <item m="1" x="4773"/>
        <item m="1" x="4774"/>
        <item m="1" x="4775"/>
        <item m="1" x="4776"/>
        <item m="1" x="4777"/>
        <item m="1" x="4778"/>
        <item m="1" x="4779"/>
        <item m="1" x="4780"/>
        <item m="1" x="4781"/>
        <item m="1" x="4782"/>
        <item m="1" x="4783"/>
        <item m="1" x="4784"/>
        <item m="1" x="4785"/>
        <item m="1" x="4786"/>
        <item m="1" x="4787"/>
        <item m="1" x="4788"/>
        <item m="1" x="4789"/>
        <item m="1" x="4790"/>
        <item m="1" x="4791"/>
        <item m="1" x="4792"/>
        <item m="1" x="4793"/>
        <item m="1" x="4794"/>
        <item m="1" x="4795"/>
        <item m="1" x="4796"/>
        <item m="1" x="4797"/>
        <item m="1" x="4798"/>
        <item m="1" x="4799"/>
        <item m="1" x="4800"/>
        <item m="1" x="4801"/>
        <item m="1" x="4802"/>
        <item m="1" x="4803"/>
        <item m="1" x="4804"/>
        <item m="1" x="4805"/>
        <item m="1" x="4806"/>
        <item m="1" x="4807"/>
        <item m="1" x="4808"/>
        <item m="1" x="4809"/>
        <item m="1" x="4810"/>
        <item m="1" x="4811"/>
        <item m="1" x="4812"/>
        <item m="1" x="4813"/>
        <item m="1" x="4814"/>
        <item m="1" x="4815"/>
        <item m="1" x="4816"/>
        <item m="1" x="4817"/>
        <item m="1" x="4818"/>
        <item m="1" x="4819"/>
        <item m="1" x="4820"/>
        <item m="1" x="4821"/>
        <item m="1" x="4822"/>
        <item m="1" x="4823"/>
        <item m="1" x="4824"/>
        <item m="1" x="4825"/>
        <item m="1" x="4826"/>
        <item m="1" x="4827"/>
        <item m="1" x="4828"/>
        <item m="1" x="4829"/>
        <item m="1" x="4830"/>
        <item m="1" x="4831"/>
        <item m="1" x="4832"/>
        <item m="1" x="4833"/>
        <item m="1" x="4834"/>
        <item m="1" x="4835"/>
        <item m="1" x="4836"/>
        <item m="1" x="4837"/>
        <item m="1" x="4838"/>
        <item m="1" x="4839"/>
        <item m="1" x="4840"/>
        <item m="1" x="4841"/>
        <item m="1" x="4842"/>
        <item m="1" x="4843"/>
        <item m="1" x="4844"/>
        <item m="1" x="4845"/>
        <item m="1" x="4846"/>
        <item m="1" x="4847"/>
        <item m="1" x="4848"/>
        <item m="1" x="4849"/>
        <item m="1" x="4850"/>
        <item m="1" x="4851"/>
        <item m="1" x="4852"/>
        <item m="1" x="4853"/>
        <item m="1" x="4854"/>
        <item m="1" x="4855"/>
        <item m="1" x="4856"/>
        <item m="1" x="4857"/>
        <item m="1" x="4858"/>
        <item m="1" x="4859"/>
        <item m="1" x="4860"/>
        <item m="1" x="4861"/>
        <item m="1" x="4862"/>
        <item m="1" x="4863"/>
        <item m="1" x="4864"/>
        <item m="1" x="4865"/>
        <item m="1" x="4866"/>
        <item m="1" x="4867"/>
        <item m="1" x="4868"/>
        <item m="1" x="4869"/>
        <item m="1" x="4870"/>
        <item m="1" x="4871"/>
        <item m="1" x="4872"/>
        <item m="1" x="4873"/>
        <item m="1" x="4874"/>
        <item m="1" x="4875"/>
        <item m="1" x="4876"/>
        <item m="1" x="4877"/>
        <item m="1" x="4878"/>
        <item m="1" x="4879"/>
        <item m="1" x="4880"/>
        <item m="1" x="4881"/>
        <item m="1" x="4882"/>
        <item m="1" x="4883"/>
        <item m="1" x="4884"/>
        <item m="1" x="4885"/>
        <item m="1" x="4886"/>
        <item m="1" x="4887"/>
        <item m="1" x="4888"/>
        <item m="1" x="4889"/>
        <item m="1" x="4890"/>
        <item m="1" x="4891"/>
        <item m="1" x="4892"/>
        <item m="1" x="4893"/>
        <item m="1" x="4894"/>
        <item m="1" x="4895"/>
        <item m="1" x="4896"/>
        <item m="1" x="4897"/>
        <item m="1" x="4898"/>
        <item m="1" x="4899"/>
        <item m="1" x="4900"/>
        <item m="1" x="4901"/>
        <item m="1" x="4902"/>
        <item m="1" x="4903"/>
        <item m="1" x="4904"/>
        <item m="1" x="4905"/>
        <item m="1" x="4906"/>
        <item m="1" x="4907"/>
        <item m="1" x="4908"/>
        <item m="1" x="4909"/>
        <item m="1" x="4910"/>
        <item m="1" x="4911"/>
        <item m="1" x="4912"/>
        <item m="1" x="4913"/>
        <item m="1" x="4914"/>
        <item m="1" x="4915"/>
        <item m="1" x="4916"/>
        <item m="1" x="4917"/>
        <item m="1" x="4918"/>
        <item m="1" x="4919"/>
        <item m="1" x="4920"/>
        <item m="1" x="4921"/>
        <item m="1" x="4922"/>
        <item m="1" x="4923"/>
        <item m="1" x="4924"/>
        <item m="1" x="4925"/>
        <item m="1" x="4926"/>
        <item m="1" x="4927"/>
        <item m="1" x="4928"/>
        <item m="1" x="4929"/>
        <item m="1" x="4930"/>
        <item m="1" x="4931"/>
        <item m="1" x="4932"/>
        <item m="1" x="4933"/>
        <item m="1" x="4934"/>
        <item m="1" x="4935"/>
        <item m="1" x="4936"/>
        <item m="1" x="4937"/>
        <item m="1" x="4938"/>
        <item m="1" x="4939"/>
        <item m="1" x="4940"/>
        <item m="1" x="4941"/>
        <item m="1" x="4942"/>
        <item m="1" x="4943"/>
        <item m="1" x="4944"/>
        <item m="1" x="4945"/>
        <item m="1" x="4946"/>
        <item m="1" x="4947"/>
        <item m="1" x="4948"/>
        <item m="1" x="4949"/>
        <item m="1" x="4950"/>
        <item m="1" x="4951"/>
        <item m="1" x="4952"/>
        <item m="1" x="4953"/>
        <item m="1" x="4954"/>
        <item m="1" x="4955"/>
        <item m="1" x="4956"/>
        <item m="1" x="4957"/>
        <item m="1" x="4958"/>
        <item m="1" x="4959"/>
        <item m="1" x="4960"/>
        <item m="1" x="4961"/>
        <item m="1" x="3426"/>
        <item m="1" x="3427"/>
        <item m="1" x="3428"/>
        <item m="1" x="3429"/>
        <item m="1" x="3430"/>
        <item m="1" x="3431"/>
        <item m="1" x="3432"/>
        <item m="1" x="3433"/>
        <item m="1" x="3434"/>
        <item m="1" x="3435"/>
        <item m="1" x="3436"/>
        <item m="1" x="3437"/>
        <item m="1" x="3438"/>
        <item m="1" x="3439"/>
        <item m="1" x="3440"/>
        <item m="1" x="3441"/>
        <item m="1" x="3442"/>
        <item m="1" x="3443"/>
        <item m="1" x="3444"/>
        <item m="1" x="3445"/>
        <item m="1" x="3446"/>
        <item m="1" x="3447"/>
        <item m="1" x="3448"/>
        <item m="1" x="3449"/>
        <item m="1" x="3450"/>
        <item m="1" x="3451"/>
        <item m="1" x="3452"/>
        <item m="1" x="3453"/>
        <item m="1" x="3454"/>
        <item m="1" x="3455"/>
        <item m="1" x="3456"/>
        <item m="1" x="3457"/>
        <item m="1" x="3458"/>
        <item m="1" x="3459"/>
        <item m="1" x="3460"/>
        <item m="1" x="3461"/>
        <item m="1" x="3462"/>
        <item m="1" x="3463"/>
        <item m="1" x="3464"/>
        <item m="1" x="3465"/>
        <item m="1" x="3466"/>
        <item m="1" x="3467"/>
        <item m="1" x="3468"/>
        <item m="1" x="3469"/>
        <item m="1" x="3470"/>
        <item m="1" x="3471"/>
        <item m="1" x="3472"/>
        <item m="1" x="3473"/>
        <item m="1" x="3474"/>
        <item m="1" x="3475"/>
        <item m="1" x="3476"/>
        <item m="1" x="3477"/>
        <item m="1" x="3478"/>
        <item m="1" x="3479"/>
        <item m="1" x="3480"/>
        <item m="1" x="3481"/>
        <item m="1" x="3482"/>
        <item m="1" x="3483"/>
        <item m="1" x="3484"/>
        <item m="1" x="3485"/>
        <item m="1" x="3486"/>
        <item m="1" x="3487"/>
        <item m="1" x="3488"/>
        <item m="1" x="3489"/>
        <item m="1" x="3490"/>
        <item m="1" x="3491"/>
        <item m="1" x="3492"/>
        <item m="1" x="3493"/>
        <item m="1" x="3494"/>
        <item m="1" x="3495"/>
        <item m="1" x="3496"/>
        <item m="1" x="3497"/>
        <item m="1" x="3498"/>
        <item m="1" x="3499"/>
        <item m="1" x="3500"/>
        <item m="1" x="3501"/>
        <item m="1" x="3502"/>
        <item m="1" x="3503"/>
        <item m="1" x="3504"/>
        <item m="1" x="3505"/>
        <item m="1" x="3506"/>
        <item m="1" x="3507"/>
        <item m="1" x="3508"/>
        <item m="1" x="3509"/>
        <item m="1" x="3510"/>
        <item m="1" x="3511"/>
        <item m="1" x="3512"/>
        <item m="1" x="3513"/>
        <item m="1" x="3514"/>
        <item m="1" x="3515"/>
        <item m="1" x="3516"/>
        <item m="1" x="3517"/>
        <item m="1" x="3518"/>
        <item m="1" x="3519"/>
        <item m="1" x="3520"/>
        <item m="1" x="3521"/>
        <item m="1" x="3522"/>
        <item m="1" x="3523"/>
        <item m="1" x="3524"/>
        <item m="1" x="3525"/>
        <item m="1" x="3526"/>
        <item m="1" x="3527"/>
        <item m="1" x="3528"/>
        <item m="1" x="3529"/>
        <item m="1" x="3530"/>
        <item m="1" x="3531"/>
        <item m="1" x="3532"/>
        <item m="1" x="3533"/>
        <item m="1" x="3534"/>
        <item m="1" x="3535"/>
        <item m="1" x="3536"/>
        <item m="1" x="3537"/>
        <item m="1" x="3538"/>
        <item m="1" x="3539"/>
        <item m="1" x="3540"/>
        <item m="1" x="3541"/>
        <item m="1" x="3542"/>
        <item m="1" x="3543"/>
        <item m="1" x="3544"/>
        <item m="1" x="3545"/>
        <item m="1" x="3546"/>
        <item m="1" x="3547"/>
        <item m="1" x="3548"/>
        <item m="1" x="3549"/>
        <item m="1" x="3550"/>
        <item m="1" x="3551"/>
        <item m="1" x="3552"/>
        <item m="1" x="3553"/>
        <item m="1" x="3554"/>
        <item m="1" x="3555"/>
        <item m="1" x="3556"/>
        <item m="1" x="3557"/>
        <item m="1" x="3558"/>
        <item m="1" x="3559"/>
        <item m="1" x="3560"/>
        <item m="1" x="3561"/>
        <item m="1" x="3562"/>
        <item m="1" x="3563"/>
        <item m="1" x="3564"/>
        <item m="1" x="3565"/>
        <item m="1" x="3566"/>
        <item m="1" x="3567"/>
        <item m="1" x="3568"/>
        <item m="1" x="3569"/>
        <item m="1" x="3570"/>
        <item m="1" x="3571"/>
        <item m="1" x="3572"/>
        <item m="1" x="3573"/>
        <item m="1" x="3574"/>
        <item m="1" x="3575"/>
        <item m="1" x="3576"/>
        <item m="1" x="3577"/>
        <item m="1" x="3578"/>
        <item m="1" x="3579"/>
        <item m="1" x="3580"/>
        <item m="1" x="3581"/>
        <item m="1" x="3582"/>
        <item m="1" x="3583"/>
        <item m="1" x="3584"/>
        <item m="1" x="3585"/>
        <item m="1" x="3586"/>
        <item m="1" x="3587"/>
        <item m="1" x="3588"/>
        <item m="1" x="3589"/>
        <item m="1" x="3590"/>
        <item m="1" x="3591"/>
        <item m="1" x="3592"/>
        <item m="1" x="3593"/>
        <item m="1" x="3594"/>
        <item m="1" x="3595"/>
        <item m="1" x="3596"/>
        <item m="1" x="3597"/>
        <item m="1" x="3598"/>
        <item m="1" x="3599"/>
        <item m="1" x="3600"/>
        <item m="1" x="3601"/>
        <item m="1" x="3602"/>
        <item m="1" x="3603"/>
        <item m="1" x="3604"/>
        <item m="1" x="3605"/>
        <item m="1" x="3606"/>
        <item m="1" x="3607"/>
        <item m="1" x="3608"/>
        <item m="1" x="3609"/>
        <item m="1" x="3610"/>
        <item m="1" x="3611"/>
        <item m="1" x="3612"/>
        <item m="1" x="3613"/>
        <item m="1" x="3614"/>
        <item m="1" x="3615"/>
        <item m="1" x="3616"/>
        <item m="1" x="3617"/>
        <item m="1" x="3618"/>
        <item m="1" x="3619"/>
        <item m="1" x="3620"/>
        <item m="1" x="3621"/>
        <item m="1" x="3622"/>
        <item m="1" x="3623"/>
        <item m="1" x="3624"/>
        <item m="1" x="3625"/>
        <item m="1" x="3626"/>
        <item m="1" x="3627"/>
        <item m="1" x="3628"/>
        <item m="1" x="3629"/>
        <item m="1" x="3630"/>
        <item m="1" x="3631"/>
        <item m="1" x="3632"/>
        <item m="1" x="3633"/>
        <item m="1" x="3634"/>
        <item m="1" x="3635"/>
        <item m="1" x="3636"/>
        <item m="1" x="3637"/>
        <item m="1" x="3638"/>
        <item m="1" x="3639"/>
        <item m="1" x="3640"/>
        <item m="1" x="3641"/>
        <item m="1" x="3642"/>
        <item m="1" x="3643"/>
        <item m="1" x="3644"/>
        <item m="1" x="3645"/>
        <item m="1" x="3646"/>
        <item m="1" x="3647"/>
        <item m="1" x="3648"/>
        <item m="1" x="3649"/>
        <item m="1" x="3650"/>
        <item m="1" x="3651"/>
        <item m="1" x="3652"/>
        <item m="1" x="3653"/>
        <item m="1" x="3654"/>
        <item m="1" x="3655"/>
        <item m="1" x="3656"/>
        <item m="1" x="3657"/>
        <item m="1" x="3658"/>
        <item m="1" x="3659"/>
        <item m="1" x="3660"/>
        <item m="1" x="3661"/>
        <item m="1" x="3662"/>
        <item m="1" x="3663"/>
        <item m="1" x="3664"/>
        <item m="1" x="3665"/>
        <item m="1" x="3666"/>
        <item m="1" x="3667"/>
        <item m="1" x="3668"/>
        <item m="1" x="3669"/>
        <item m="1" x="3670"/>
        <item m="1" x="3671"/>
        <item m="1" x="3672"/>
        <item m="1" x="3673"/>
        <item m="1" x="3674"/>
        <item m="1" x="3675"/>
        <item m="1" x="3676"/>
        <item m="1" x="3677"/>
        <item m="1" x="3678"/>
        <item m="1" x="3679"/>
        <item m="1" x="3680"/>
        <item m="1" x="3681"/>
        <item m="1" x="3682"/>
        <item m="1" x="3683"/>
        <item m="1" x="3684"/>
        <item m="1" x="3685"/>
        <item m="1" x="3686"/>
        <item m="1" x="3687"/>
        <item m="1" x="3688"/>
        <item m="1" x="3689"/>
        <item m="1" x="3690"/>
        <item m="1" x="3691"/>
        <item m="1" x="3692"/>
        <item m="1" x="3693"/>
        <item m="1" x="3694"/>
        <item m="1" x="3695"/>
        <item m="1" x="3696"/>
        <item m="1" x="3697"/>
        <item m="1" x="3698"/>
        <item m="1" x="3699"/>
        <item m="1" x="3700"/>
        <item m="1" x="3701"/>
        <item m="1" x="3702"/>
        <item m="1" x="3703"/>
        <item m="1" x="3704"/>
        <item m="1" x="3705"/>
        <item m="1" x="3706"/>
        <item m="1" x="3707"/>
        <item m="1" x="3708"/>
        <item m="1" x="3709"/>
        <item m="1" x="3710"/>
        <item m="1" x="3711"/>
        <item m="1" x="3712"/>
        <item m="1" x="3713"/>
        <item m="1" x="3714"/>
        <item m="1" x="3715"/>
        <item m="1" x="3716"/>
        <item m="1" x="3717"/>
        <item m="1" x="3718"/>
        <item m="1" x="3719"/>
        <item m="1" x="3720"/>
        <item m="1" x="3721"/>
        <item m="1" x="3722"/>
        <item m="1" x="3723"/>
        <item m="1" x="3724"/>
        <item m="1" x="3725"/>
        <item m="1" x="3726"/>
        <item m="1" x="3727"/>
        <item m="1" x="3728"/>
        <item m="1" x="3729"/>
        <item m="1" x="3730"/>
        <item m="1" x="3731"/>
        <item m="1" x="3124"/>
        <item m="1" x="3125"/>
        <item m="1" x="3126"/>
        <item m="1" x="3127"/>
        <item m="1" x="3128"/>
        <item m="1" x="3129"/>
        <item m="1" x="3130"/>
        <item m="1" x="3131"/>
        <item m="1" x="3132"/>
        <item m="1" x="3133"/>
        <item m="1" x="3134"/>
        <item m="1" x="3135"/>
        <item m="1" x="3136"/>
        <item m="1" x="3137"/>
        <item m="1" x="3138"/>
        <item m="1" x="3139"/>
        <item m="1" x="3140"/>
        <item m="1" x="3141"/>
        <item m="1" x="3142"/>
        <item m="1" x="3143"/>
        <item m="1" x="3144"/>
        <item m="1" x="3145"/>
        <item m="1" x="3146"/>
        <item m="1" x="3147"/>
        <item m="1" x="3148"/>
        <item m="1" x="3149"/>
        <item m="1" x="3150"/>
        <item m="1" x="3151"/>
        <item m="1" x="3152"/>
        <item m="1" x="3153"/>
        <item m="1" x="3154"/>
        <item m="1" x="3155"/>
        <item m="1" x="3156"/>
        <item m="1" x="3157"/>
        <item m="1" x="3158"/>
        <item m="1" x="3159"/>
        <item m="1" x="3160"/>
        <item m="1" x="3161"/>
        <item m="1" x="3162"/>
        <item m="1" x="3163"/>
        <item m="1" x="3164"/>
        <item m="1" x="3165"/>
        <item m="1" x="3166"/>
        <item m="1" x="3167"/>
        <item m="1" x="3168"/>
        <item m="1" x="3169"/>
        <item m="1" x="3170"/>
        <item m="1" x="3171"/>
        <item m="1" x="3172"/>
        <item m="1" x="3173"/>
        <item m="1" x="3174"/>
        <item m="1" x="3175"/>
        <item m="1" x="3176"/>
        <item m="1" x="3177"/>
        <item m="1" x="3178"/>
        <item m="1" x="3179"/>
        <item m="1" x="3180"/>
        <item m="1" x="3181"/>
        <item m="1" x="3182"/>
        <item m="1" x="3183"/>
        <item m="1" x="3184"/>
        <item m="1" x="3185"/>
        <item m="1" x="3186"/>
        <item m="1" x="3187"/>
        <item m="1" x="3188"/>
        <item m="1" x="3189"/>
        <item m="1" x="3190"/>
        <item m="1" x="3191"/>
        <item m="1" x="3192"/>
        <item m="1" x="3193"/>
        <item m="1" x="3194"/>
        <item m="1" x="3195"/>
        <item m="1" x="3196"/>
        <item m="1" x="3197"/>
        <item m="1" x="3198"/>
        <item m="1" x="3199"/>
        <item m="1" x="3200"/>
        <item m="1" x="3201"/>
        <item m="1" x="3202"/>
        <item m="1" x="3203"/>
        <item m="1" x="3204"/>
        <item m="1" x="3205"/>
        <item m="1" x="3206"/>
        <item m="1" x="3207"/>
        <item m="1" x="3208"/>
        <item m="1" x="3209"/>
        <item m="1" x="3210"/>
        <item m="1" x="3211"/>
        <item m="1" x="3212"/>
        <item m="1" x="3213"/>
        <item m="1" x="3214"/>
        <item m="1" x="3215"/>
        <item m="1" x="3216"/>
        <item m="1" x="3217"/>
        <item m="1" x="3218"/>
        <item m="1" x="3219"/>
        <item m="1" x="3220"/>
        <item m="1" x="3221"/>
        <item m="1" x="3222"/>
        <item m="1" x="3223"/>
        <item m="1" x="3224"/>
        <item m="1" x="3225"/>
        <item m="1" x="3226"/>
        <item m="1" x="3227"/>
        <item m="1" x="3228"/>
        <item m="1" x="3229"/>
        <item m="1" x="3230"/>
        <item m="1" x="3231"/>
        <item m="1" x="3232"/>
        <item m="1" x="3233"/>
        <item m="1" x="3234"/>
        <item m="1" x="3235"/>
        <item m="1" x="3236"/>
        <item m="1" x="3237"/>
        <item m="1" x="3238"/>
        <item m="1" x="3239"/>
        <item m="1" x="3240"/>
        <item m="1" x="3241"/>
        <item m="1" x="3242"/>
        <item m="1" x="3243"/>
        <item m="1" x="3244"/>
        <item m="1" x="3245"/>
        <item m="1" x="3246"/>
        <item m="1" x="3247"/>
        <item m="1" x="3248"/>
        <item m="1" x="3249"/>
        <item m="1" x="3250"/>
        <item m="1" x="3251"/>
        <item m="1" x="3252"/>
        <item m="1" x="3253"/>
        <item m="1" x="3254"/>
        <item m="1" x="3255"/>
        <item m="1" x="3256"/>
        <item m="1" x="3257"/>
        <item m="1" x="3258"/>
        <item m="1" x="3259"/>
        <item m="1" x="3260"/>
        <item m="1" x="3261"/>
        <item m="1" x="3262"/>
        <item m="1" x="3263"/>
        <item m="1" x="3264"/>
        <item m="1" x="3265"/>
        <item m="1" x="3266"/>
        <item m="1" x="3267"/>
        <item m="1" x="3268"/>
        <item m="1" x="3269"/>
        <item m="1" x="3270"/>
        <item m="1" x="3271"/>
        <item m="1" x="3272"/>
        <item m="1" x="3273"/>
        <item m="1" x="3274"/>
        <item m="1" x="3275"/>
        <item m="1" x="3276"/>
        <item m="1" x="3277"/>
        <item m="1" x="3278"/>
        <item m="1" x="3279"/>
        <item m="1" x="3280"/>
        <item m="1" x="3281"/>
        <item m="1" x="3282"/>
        <item m="1" x="3283"/>
        <item m="1" x="3284"/>
        <item m="1" x="3285"/>
        <item m="1" x="3286"/>
        <item m="1" x="3287"/>
        <item m="1" x="3288"/>
        <item m="1" x="3289"/>
        <item m="1" x="3290"/>
        <item m="1" x="3291"/>
        <item m="1" x="3292"/>
        <item m="1" x="3293"/>
        <item m="1" x="3294"/>
        <item m="1" x="3295"/>
        <item m="1" x="3296"/>
        <item m="1" x="3297"/>
        <item m="1" x="3298"/>
        <item m="1" x="3299"/>
        <item m="1" x="3300"/>
        <item m="1" x="3301"/>
        <item m="1" x="3302"/>
        <item m="1" x="3303"/>
        <item m="1" x="3304"/>
        <item m="1" x="3305"/>
        <item m="1" x="3306"/>
        <item m="1" x="3307"/>
        <item m="1" x="3308"/>
        <item m="1" x="3309"/>
        <item m="1" x="3310"/>
        <item m="1" x="3311"/>
        <item m="1" x="3312"/>
        <item m="1" x="3313"/>
        <item m="1" x="3314"/>
        <item m="1" x="3315"/>
        <item m="1" x="3316"/>
        <item m="1" x="3317"/>
        <item m="1" x="3318"/>
        <item m="1" x="3319"/>
        <item m="1" x="3320"/>
        <item m="1" x="3321"/>
        <item m="1" x="3322"/>
        <item m="1" x="3323"/>
        <item m="1" x="3324"/>
        <item m="1" x="3325"/>
        <item m="1" x="3326"/>
        <item m="1" x="3327"/>
        <item m="1" x="3328"/>
        <item m="1" x="3329"/>
        <item m="1" x="3330"/>
        <item m="1" x="3331"/>
        <item m="1" x="3332"/>
        <item m="1" x="3333"/>
        <item m="1" x="3334"/>
        <item m="1" x="3335"/>
        <item m="1" x="3336"/>
        <item m="1" x="3337"/>
        <item m="1" x="3338"/>
        <item m="1" x="3339"/>
        <item m="1" x="3340"/>
        <item m="1" x="3341"/>
        <item m="1" x="3342"/>
        <item m="1" x="3343"/>
        <item m="1" x="3344"/>
        <item m="1" x="3345"/>
        <item m="1" x="3346"/>
        <item m="1" x="3347"/>
        <item m="1" x="3348"/>
        <item m="1" x="3349"/>
        <item m="1" x="3350"/>
        <item m="1" x="3351"/>
        <item m="1" x="3352"/>
        <item m="1" x="3353"/>
        <item m="1" x="3354"/>
        <item m="1" x="3355"/>
        <item m="1" x="3356"/>
        <item m="1" x="3357"/>
        <item m="1" x="3358"/>
        <item m="1" x="3359"/>
        <item m="1" x="3360"/>
        <item m="1" x="3361"/>
        <item m="1" x="3362"/>
        <item m="1" x="3363"/>
        <item m="1" x="3364"/>
        <item m="1" x="3365"/>
        <item m="1" x="3366"/>
        <item m="1" x="3367"/>
        <item m="1" x="3368"/>
        <item m="1" x="3369"/>
        <item m="1" x="3370"/>
        <item m="1" x="3371"/>
        <item m="1" x="3372"/>
        <item m="1" x="3373"/>
        <item m="1" x="3374"/>
        <item m="1" x="3375"/>
        <item m="1" x="3376"/>
        <item m="1" x="3377"/>
        <item m="1" x="3378"/>
        <item m="1" x="3379"/>
        <item m="1" x="3380"/>
        <item m="1" x="3381"/>
        <item m="1" x="3382"/>
        <item m="1" x="3383"/>
        <item m="1" x="3384"/>
        <item m="1" x="3385"/>
        <item m="1" x="3386"/>
        <item m="1" x="3387"/>
        <item m="1" x="3388"/>
        <item m="1" x="3389"/>
        <item m="1" x="3390"/>
        <item m="1" x="3391"/>
        <item m="1" x="3392"/>
        <item m="1" x="3393"/>
        <item m="1" x="3394"/>
        <item m="1" x="3395"/>
        <item m="1" x="3396"/>
        <item m="1" x="3397"/>
        <item m="1" x="3398"/>
        <item m="1" x="3399"/>
        <item m="1" x="3400"/>
        <item m="1" x="3401"/>
        <item m="1" x="3402"/>
        <item m="1" x="3403"/>
        <item m="1" x="3404"/>
        <item m="1" x="3405"/>
        <item m="1" x="3406"/>
        <item m="1" x="3407"/>
        <item m="1" x="3408"/>
        <item m="1" x="3409"/>
        <item m="1" x="3410"/>
        <item m="1" x="3411"/>
        <item m="1" x="3412"/>
        <item m="1" x="3413"/>
        <item m="1" x="3414"/>
        <item m="1" x="3415"/>
        <item m="1" x="3416"/>
        <item m="1" x="3417"/>
        <item m="1" x="3418"/>
        <item m="1" x="3419"/>
        <item m="1" x="3420"/>
        <item m="1" x="3421"/>
        <item m="1" x="3422"/>
        <item m="1" x="3423"/>
        <item m="1" x="3424"/>
        <item m="1" x="3425"/>
        <item m="1" x="2579"/>
        <item m="1" x="2580"/>
        <item m="1" x="2581"/>
        <item m="1" x="2582"/>
        <item m="1" x="2583"/>
        <item m="1" x="2584"/>
        <item m="1" x="2585"/>
        <item m="1" x="2586"/>
        <item m="1" x="2587"/>
        <item m="1" x="2588"/>
        <item m="1" x="2589"/>
        <item m="1" x="2590"/>
        <item m="1" x="2591"/>
        <item m="1" x="2592"/>
        <item m="1" x="2593"/>
        <item m="1" x="2594"/>
        <item m="1" x="2595"/>
        <item m="1" x="2596"/>
        <item m="1" x="2597"/>
        <item m="1" x="2598"/>
        <item m="1" x="2599"/>
        <item m="1" x="2600"/>
        <item m="1" x="2601"/>
        <item m="1" x="2602"/>
        <item m="1" x="2603"/>
        <item m="1" x="2604"/>
        <item m="1" x="2605"/>
        <item m="1" x="2606"/>
        <item m="1" x="2607"/>
        <item m="1" x="2608"/>
        <item m="1" x="2609"/>
        <item m="1" x="2610"/>
        <item m="1" x="2611"/>
        <item m="1" x="2612"/>
        <item m="1" x="2613"/>
        <item m="1" x="2614"/>
        <item m="1" x="2615"/>
        <item m="1" x="2616"/>
        <item m="1" x="2617"/>
        <item m="1" x="2618"/>
        <item m="1" x="2619"/>
        <item m="1" x="2620"/>
        <item m="1" x="2621"/>
        <item m="1" x="2622"/>
        <item m="1" x="2623"/>
        <item m="1" x="2624"/>
        <item m="1" x="2625"/>
        <item m="1" x="2626"/>
        <item m="1" x="2627"/>
        <item m="1" x="2628"/>
        <item m="1" x="2629"/>
        <item m="1" x="2630"/>
        <item m="1" x="2631"/>
        <item m="1" x="2632"/>
        <item m="1" x="2633"/>
        <item m="1" x="2634"/>
        <item m="1" x="2635"/>
        <item m="1" x="2636"/>
        <item m="1" x="2637"/>
        <item m="1" x="2638"/>
        <item m="1" x="2639"/>
        <item m="1" x="2640"/>
        <item m="1" x="2641"/>
        <item m="1" x="2642"/>
        <item m="1" x="2643"/>
        <item m="1" x="2644"/>
        <item m="1" x="2645"/>
        <item m="1" x="2646"/>
        <item m="1" x="2647"/>
        <item m="1" x="2648"/>
        <item m="1" x="2649"/>
        <item m="1" x="2650"/>
        <item m="1" x="2651"/>
        <item m="1" x="2652"/>
        <item m="1" x="2653"/>
        <item m="1" x="2654"/>
        <item m="1" x="2655"/>
        <item m="1" x="2656"/>
        <item m="1" x="2657"/>
        <item m="1" x="2658"/>
        <item m="1" x="2659"/>
        <item m="1" x="2660"/>
        <item m="1" x="2661"/>
        <item m="1" x="2662"/>
        <item m="1" x="2663"/>
        <item m="1" x="2664"/>
        <item m="1" x="2665"/>
        <item m="1" x="2666"/>
        <item m="1" x="2667"/>
        <item m="1" x="2668"/>
        <item m="1" x="2669"/>
        <item m="1" x="2670"/>
        <item m="1" x="2671"/>
        <item m="1" x="2672"/>
        <item m="1" x="2673"/>
        <item m="1" x="2674"/>
        <item m="1" x="2675"/>
        <item m="1" x="2676"/>
        <item m="1" x="2677"/>
        <item m="1" x="2678"/>
        <item m="1" x="2679"/>
        <item m="1" x="2680"/>
        <item m="1" x="2681"/>
        <item m="1" x="2682"/>
        <item m="1" x="2683"/>
        <item m="1" x="2684"/>
        <item m="1" x="2685"/>
        <item m="1" x="2686"/>
        <item m="1" x="2687"/>
        <item m="1" x="2688"/>
        <item m="1" x="2689"/>
        <item m="1" x="2690"/>
        <item m="1" x="2691"/>
        <item m="1" x="2692"/>
        <item m="1" x="2693"/>
        <item m="1" x="2694"/>
        <item m="1" x="2695"/>
        <item m="1" x="2696"/>
        <item m="1" x="2697"/>
        <item m="1" x="2698"/>
        <item m="1" x="2699"/>
        <item m="1" x="2700"/>
        <item m="1" x="2701"/>
        <item m="1" x="2702"/>
        <item m="1" x="2703"/>
        <item m="1" x="2704"/>
        <item m="1" x="2705"/>
        <item m="1" x="2706"/>
        <item m="1" x="2707"/>
        <item m="1" x="2708"/>
        <item m="1" x="2709"/>
        <item m="1" x="2710"/>
        <item m="1" x="2711"/>
        <item m="1" x="2712"/>
        <item m="1" x="2713"/>
        <item m="1" x="2714"/>
        <item m="1" x="2715"/>
        <item m="1" x="2716"/>
        <item m="1" x="2717"/>
        <item m="1" x="2718"/>
        <item m="1" x="2719"/>
        <item m="1" x="2720"/>
        <item m="1" x="2721"/>
        <item m="1" x="2722"/>
        <item m="1" x="2723"/>
        <item m="1" x="2724"/>
        <item m="1" x="2725"/>
        <item m="1" x="2726"/>
        <item m="1" x="2727"/>
        <item m="1" x="2728"/>
        <item m="1" x="2729"/>
        <item m="1" x="2730"/>
        <item m="1" x="2731"/>
        <item m="1" x="2732"/>
        <item m="1" x="2733"/>
        <item m="1" x="2734"/>
        <item m="1" x="2735"/>
        <item m="1" x="2736"/>
        <item m="1" x="2737"/>
        <item m="1" x="2738"/>
        <item m="1" x="2739"/>
        <item m="1" x="2740"/>
        <item m="1" x="2741"/>
        <item m="1" x="2742"/>
        <item m="1" x="2743"/>
        <item m="1" x="2744"/>
        <item m="1" x="2745"/>
        <item m="1" x="2746"/>
        <item m="1" x="2747"/>
        <item m="1" x="2748"/>
        <item m="1" x="2749"/>
        <item m="1" x="2750"/>
        <item m="1" x="2751"/>
        <item m="1" x="2752"/>
        <item m="1" x="2753"/>
        <item m="1" x="2754"/>
        <item m="1" x="2755"/>
        <item m="1" x="2756"/>
        <item m="1" x="2757"/>
        <item m="1" x="2758"/>
        <item m="1" x="2759"/>
        <item m="1" x="2760"/>
        <item m="1" x="2761"/>
        <item m="1" x="2762"/>
        <item m="1" x="2763"/>
        <item m="1" x="2764"/>
        <item m="1" x="2765"/>
        <item m="1" x="2766"/>
        <item m="1" x="2767"/>
        <item m="1" x="2768"/>
        <item m="1" x="2769"/>
        <item m="1" x="2770"/>
        <item m="1" x="2771"/>
        <item m="1" x="2772"/>
        <item m="1" x="2773"/>
        <item m="1" x="2774"/>
        <item m="1" x="2775"/>
        <item m="1" x="2776"/>
        <item m="1" x="2777"/>
        <item m="1" x="2778"/>
        <item m="1" x="2779"/>
        <item m="1" x="2780"/>
        <item m="1" x="2781"/>
        <item m="1" x="2782"/>
        <item m="1" x="2783"/>
        <item m="1" x="2784"/>
        <item m="1" x="2785"/>
        <item m="1" x="2786"/>
        <item m="1" x="2787"/>
        <item m="1" x="2788"/>
        <item m="1" x="2789"/>
        <item m="1" x="2790"/>
        <item m="1" x="2791"/>
        <item m="1" x="2792"/>
        <item m="1" x="2793"/>
        <item m="1" x="2794"/>
        <item m="1" x="2795"/>
        <item m="1" x="2796"/>
        <item m="1" x="2797"/>
        <item m="1" x="2798"/>
        <item m="1" x="2799"/>
        <item m="1" x="2800"/>
        <item m="1" x="2801"/>
        <item m="1" x="2802"/>
        <item m="1" x="2803"/>
        <item m="1" x="2804"/>
        <item m="1" x="2805"/>
        <item m="1" x="2806"/>
        <item m="1" x="2807"/>
        <item m="1" x="2808"/>
        <item m="1" x="2809"/>
        <item m="1" x="2810"/>
        <item m="1" x="2811"/>
        <item m="1" x="2812"/>
        <item m="1" x="2813"/>
        <item m="1" x="2814"/>
        <item m="1" x="2815"/>
        <item m="1" x="2816"/>
        <item m="1" x="2817"/>
        <item m="1" x="2818"/>
        <item m="1" x="2819"/>
        <item m="1" x="2820"/>
        <item m="1" x="2821"/>
        <item m="1" x="2822"/>
        <item m="1" x="2823"/>
        <item m="1" x="2824"/>
        <item m="1" x="2825"/>
        <item m="1" x="2826"/>
        <item m="1" x="2827"/>
        <item m="1" x="2828"/>
        <item m="1" x="2829"/>
        <item m="1" x="2830"/>
        <item m="1" x="2831"/>
        <item m="1" x="2832"/>
        <item m="1" x="2833"/>
        <item m="1" x="2834"/>
        <item m="1" x="2835"/>
        <item m="1" x="2836"/>
        <item m="1" x="2837"/>
        <item m="1" x="2838"/>
        <item m="1" x="2839"/>
        <item m="1" x="2840"/>
        <item m="1" x="2841"/>
        <item m="1" x="2842"/>
        <item m="1" x="2843"/>
        <item m="1" x="2844"/>
        <item m="1" x="2845"/>
        <item m="1" x="2846"/>
        <item m="1" x="2847"/>
        <item m="1" x="2848"/>
        <item m="1" x="2849"/>
        <item m="1" x="2850"/>
        <item m="1" x="2851"/>
        <item m="1" x="2852"/>
        <item m="1" x="2853"/>
        <item m="1" x="2854"/>
        <item m="1" x="2855"/>
        <item m="1" x="2856"/>
        <item m="1" x="2857"/>
        <item m="1" x="2858"/>
        <item m="1" x="2859"/>
        <item m="1" x="2860"/>
        <item m="1" x="2861"/>
        <item m="1" x="2862"/>
        <item m="1" x="2863"/>
        <item m="1" x="2864"/>
        <item m="1" x="2865"/>
        <item m="1" x="2866"/>
        <item m="1" x="2867"/>
        <item m="1" x="2868"/>
        <item m="1" x="2869"/>
        <item m="1" x="2870"/>
        <item m="1" x="2871"/>
        <item m="1" x="2872"/>
        <item m="1" x="2873"/>
        <item m="1" x="2874"/>
        <item m="1" x="2875"/>
        <item m="1" x="2876"/>
        <item m="1" x="2877"/>
        <item m="1" x="2878"/>
        <item m="1" x="2879"/>
        <item m="1" x="2880"/>
        <item m="1" x="2881"/>
        <item m="1" x="2882"/>
        <item m="1" x="2883"/>
        <item m="1" x="2884"/>
        <item m="1" x="2885"/>
        <item m="1" x="2886"/>
        <item m="1" x="2887"/>
        <item m="1" x="2888"/>
        <item m="1" x="2889"/>
        <item m="1" x="2890"/>
        <item m="1" x="2891"/>
        <item m="1" x="2892"/>
        <item m="1" x="2893"/>
        <item m="1" x="2894"/>
        <item m="1" x="2895"/>
        <item m="1" x="2896"/>
        <item m="1" x="2897"/>
        <item m="1" x="2898"/>
        <item m="1" x="2899"/>
        <item m="1" x="2900"/>
        <item m="1" x="2901"/>
        <item m="1" x="2902"/>
        <item m="1" x="2903"/>
        <item m="1" x="2904"/>
        <item m="1" x="2905"/>
        <item m="1" x="2906"/>
        <item m="1" x="2907"/>
        <item m="1" x="2908"/>
        <item m="1" x="2909"/>
        <item m="1" x="2910"/>
        <item m="1" x="2911"/>
        <item m="1" x="2912"/>
        <item m="1" x="2913"/>
        <item m="1" x="2914"/>
        <item m="1" x="2915"/>
        <item m="1" x="2916"/>
        <item m="1" x="2917"/>
        <item m="1" x="2918"/>
        <item m="1" x="2919"/>
        <item m="1" x="2920"/>
        <item m="1" x="2921"/>
        <item m="1" x="2922"/>
        <item m="1" x="2923"/>
        <item m="1" x="2924"/>
        <item m="1" x="2925"/>
        <item m="1" x="2926"/>
        <item m="1" x="2927"/>
        <item m="1" x="2928"/>
        <item m="1" x="2929"/>
        <item m="1" x="2930"/>
        <item m="1" x="2931"/>
        <item m="1" x="2932"/>
        <item m="1" x="2933"/>
        <item m="1" x="2934"/>
        <item m="1" x="2935"/>
        <item m="1" x="2936"/>
        <item m="1" x="2937"/>
        <item m="1" x="2938"/>
        <item m="1" x="2939"/>
        <item m="1" x="2940"/>
        <item m="1" x="2941"/>
        <item m="1" x="2942"/>
        <item m="1" x="2943"/>
        <item m="1" x="2944"/>
        <item m="1" x="2945"/>
        <item m="1" x="2946"/>
        <item m="1" x="2947"/>
        <item m="1" x="2948"/>
        <item m="1" x="2949"/>
        <item m="1" x="2950"/>
        <item m="1" x="2951"/>
        <item m="1" x="2952"/>
        <item m="1" x="2953"/>
        <item m="1" x="2954"/>
        <item m="1" x="2955"/>
        <item m="1" x="2956"/>
        <item m="1" x="2957"/>
        <item m="1" x="2958"/>
        <item m="1" x="2959"/>
        <item m="1" x="2960"/>
        <item m="1" x="2961"/>
        <item m="1" x="2962"/>
        <item m="1" x="2963"/>
        <item m="1" x="2964"/>
        <item m="1" x="2965"/>
        <item m="1" x="2966"/>
        <item m="1" x="2967"/>
        <item m="1" x="2968"/>
        <item m="1" x="2969"/>
        <item m="1" x="2970"/>
        <item m="1" x="2971"/>
        <item m="1" x="2972"/>
        <item m="1" x="2973"/>
        <item m="1" x="2974"/>
        <item m="1" x="2975"/>
        <item m="1" x="2976"/>
        <item m="1" x="2977"/>
        <item m="1" x="2978"/>
        <item m="1" x="2979"/>
        <item m="1" x="2980"/>
        <item m="1" x="2981"/>
        <item m="1" x="2982"/>
        <item m="1" x="2983"/>
        <item m="1" x="2984"/>
        <item m="1" x="2985"/>
        <item m="1" x="2986"/>
        <item m="1" x="2987"/>
        <item m="1" x="2988"/>
        <item m="1" x="2989"/>
        <item m="1" x="2990"/>
        <item m="1" x="2991"/>
        <item m="1" x="2992"/>
        <item m="1" x="2993"/>
        <item m="1" x="2994"/>
        <item m="1" x="2995"/>
        <item m="1" x="2996"/>
        <item m="1" x="2997"/>
        <item m="1" x="2998"/>
        <item m="1" x="2999"/>
        <item m="1" x="3000"/>
        <item m="1" x="3001"/>
        <item m="1" x="3002"/>
        <item m="1" x="3003"/>
        <item m="1" x="3004"/>
        <item m="1" x="3005"/>
        <item m="1" x="3006"/>
        <item m="1" x="3007"/>
        <item m="1" x="3008"/>
        <item m="1" x="3009"/>
        <item m="1" x="3010"/>
        <item m="1" x="3011"/>
        <item m="1" x="3012"/>
        <item m="1" x="3013"/>
        <item m="1" x="3014"/>
        <item m="1" x="3015"/>
        <item m="1" x="3016"/>
        <item m="1" x="3017"/>
        <item m="1" x="3018"/>
        <item m="1" x="3019"/>
        <item m="1" x="3020"/>
        <item m="1" x="3021"/>
        <item m="1" x="3022"/>
        <item m="1" x="3023"/>
        <item m="1" x="3024"/>
        <item m="1" x="3025"/>
        <item m="1" x="3026"/>
        <item m="1" x="3027"/>
        <item m="1" x="3028"/>
        <item m="1" x="3029"/>
        <item m="1" x="3030"/>
        <item m="1" x="3031"/>
        <item m="1" x="3032"/>
        <item m="1" x="3033"/>
        <item m="1" x="3034"/>
        <item m="1" x="3035"/>
        <item m="1" x="3036"/>
        <item m="1" x="3037"/>
        <item m="1" x="3038"/>
        <item m="1" x="3039"/>
        <item m="1" x="3040"/>
        <item m="1" x="3041"/>
        <item m="1" x="3042"/>
        <item m="1" x="3043"/>
        <item m="1" x="3044"/>
        <item m="1" x="3045"/>
        <item m="1" x="3046"/>
        <item m="1" x="3047"/>
        <item m="1" x="3048"/>
        <item m="1" x="3049"/>
        <item m="1" x="3050"/>
        <item m="1" x="3051"/>
        <item m="1" x="3052"/>
        <item m="1" x="3053"/>
        <item m="1" x="3054"/>
        <item m="1" x="3055"/>
        <item m="1" x="3056"/>
        <item m="1" x="3057"/>
        <item m="1" x="3058"/>
        <item m="1" x="3059"/>
        <item m="1" x="3060"/>
        <item m="1" x="3061"/>
        <item m="1" x="3062"/>
        <item m="1" x="3063"/>
        <item m="1" x="3064"/>
        <item m="1" x="3065"/>
        <item m="1" x="3066"/>
        <item m="1" x="3067"/>
        <item m="1" x="3068"/>
        <item m="1" x="3069"/>
        <item m="1" x="3070"/>
        <item m="1" x="3071"/>
        <item m="1" x="3072"/>
        <item m="1" x="3073"/>
        <item m="1" x="3074"/>
        <item m="1" x="3075"/>
        <item m="1" x="3076"/>
        <item m="1" x="3077"/>
        <item m="1" x="3078"/>
        <item m="1" x="3079"/>
        <item m="1" x="3080"/>
        <item m="1" x="3081"/>
        <item m="1" x="3082"/>
        <item m="1" x="3083"/>
        <item m="1" x="3084"/>
        <item m="1" x="3085"/>
        <item m="1" x="3086"/>
        <item m="1" x="3087"/>
        <item m="1" x="3088"/>
        <item m="1" x="3089"/>
        <item m="1" x="3090"/>
        <item m="1" x="3091"/>
        <item m="1" x="3092"/>
        <item m="1" x="3093"/>
        <item m="1" x="3094"/>
        <item m="1" x="3095"/>
        <item m="1" x="3096"/>
        <item m="1" x="3097"/>
        <item m="1" x="3098"/>
        <item m="1" x="3099"/>
        <item m="1" x="3100"/>
        <item m="1" x="3101"/>
        <item m="1" x="3102"/>
        <item m="1" x="3103"/>
        <item m="1" x="3104"/>
        <item m="1" x="3105"/>
        <item m="1" x="3106"/>
        <item m="1" x="3107"/>
        <item m="1" x="3108"/>
        <item m="1" x="3109"/>
        <item m="1" x="3110"/>
        <item m="1" x="3111"/>
        <item m="1" x="3112"/>
        <item m="1" x="3113"/>
        <item m="1" x="3114"/>
        <item m="1" x="3115"/>
        <item m="1" x="3116"/>
        <item m="1" x="3117"/>
        <item m="1" x="3118"/>
        <item m="1" x="3119"/>
        <item m="1" x="3120"/>
        <item m="1" x="3121"/>
        <item m="1" x="3122"/>
        <item m="1" x="3123"/>
        <item m="1" x="2354"/>
        <item m="1" x="2355"/>
        <item m="1" x="2356"/>
        <item m="1" x="2357"/>
        <item m="1" x="2358"/>
        <item m="1" x="2359"/>
        <item m="1" x="2360"/>
        <item m="1" x="2361"/>
        <item m="1" x="2362"/>
        <item m="1" x="2363"/>
        <item m="1" x="2364"/>
        <item m="1" x="2365"/>
        <item m="1" x="2366"/>
        <item m="1" x="2367"/>
        <item m="1" x="2368"/>
        <item m="1" x="2369"/>
        <item m="1" x="2370"/>
        <item m="1" x="2371"/>
        <item m="1" x="2372"/>
        <item m="1" x="2373"/>
        <item m="1" x="2374"/>
        <item m="1" x="2375"/>
        <item m="1" x="2376"/>
        <item m="1" x="2377"/>
        <item m="1" x="2378"/>
        <item m="1" x="2379"/>
        <item m="1" x="2380"/>
        <item m="1" x="2381"/>
        <item m="1" x="2382"/>
        <item m="1" x="2383"/>
        <item m="1" x="2384"/>
        <item m="1" x="2385"/>
        <item m="1" x="2386"/>
        <item m="1" x="2387"/>
        <item m="1" x="2388"/>
        <item m="1" x="2389"/>
        <item m="1" x="2390"/>
        <item m="1" x="2391"/>
        <item m="1" x="2392"/>
        <item m="1" x="2393"/>
        <item m="1" x="2394"/>
        <item m="1" x="2395"/>
        <item m="1" x="2396"/>
        <item m="1" x="2397"/>
        <item m="1" x="2398"/>
        <item m="1" x="2399"/>
        <item m="1" x="2400"/>
        <item m="1" x="2401"/>
        <item m="1" x="2402"/>
        <item m="1" x="2403"/>
        <item m="1" x="2404"/>
        <item m="1" x="2405"/>
        <item m="1" x="2406"/>
        <item m="1" x="2407"/>
        <item m="1" x="2408"/>
        <item m="1" x="2409"/>
        <item m="1" x="2410"/>
        <item m="1" x="2411"/>
        <item m="1" x="2412"/>
        <item m="1" x="2413"/>
        <item m="1" x="2414"/>
        <item m="1" x="2415"/>
        <item m="1" x="2416"/>
        <item m="1" x="2417"/>
        <item m="1" x="2418"/>
        <item m="1" x="2419"/>
        <item m="1" x="2420"/>
        <item m="1" x="2421"/>
        <item m="1" x="2422"/>
        <item m="1" x="2423"/>
        <item m="1" x="2424"/>
        <item m="1" x="2425"/>
        <item m="1" x="2426"/>
        <item m="1" x="2427"/>
        <item m="1" x="2428"/>
        <item m="1" x="2429"/>
        <item m="1" x="2430"/>
        <item m="1" x="2431"/>
        <item m="1" x="2432"/>
        <item m="1" x="2433"/>
        <item m="1" x="2434"/>
        <item m="1" x="2435"/>
        <item m="1" x="2436"/>
        <item m="1" x="2437"/>
        <item m="1" x="2438"/>
        <item m="1" x="2439"/>
        <item m="1" x="2440"/>
        <item m="1" x="2441"/>
        <item m="1" x="2442"/>
        <item m="1" x="2443"/>
        <item m="1" x="2444"/>
        <item m="1" x="2445"/>
        <item m="1" x="2446"/>
        <item m="1" x="2447"/>
        <item m="1" x="2448"/>
        <item m="1" x="2449"/>
        <item m="1" x="2450"/>
        <item m="1" x="2451"/>
        <item m="1" x="2452"/>
        <item m="1" x="2453"/>
        <item m="1" x="2454"/>
        <item m="1" x="2455"/>
        <item m="1" x="2456"/>
        <item m="1" x="2457"/>
        <item m="1" x="2458"/>
        <item m="1" x="2459"/>
        <item m="1" x="2460"/>
        <item m="1" x="2461"/>
        <item m="1" x="2462"/>
        <item m="1" x="2463"/>
        <item m="1" x="2464"/>
        <item m="1" x="2465"/>
        <item m="1" x="2466"/>
        <item m="1" x="2467"/>
        <item m="1" x="2468"/>
        <item m="1" x="2469"/>
        <item m="1" x="2470"/>
        <item m="1" x="2471"/>
        <item m="1" x="2472"/>
        <item m="1" x="2473"/>
        <item m="1" x="2474"/>
        <item m="1" x="2475"/>
        <item m="1" x="2476"/>
        <item m="1" x="2477"/>
        <item m="1" x="2478"/>
        <item m="1" x="2479"/>
        <item m="1" x="2480"/>
        <item m="1" x="2481"/>
        <item m="1" x="2482"/>
        <item m="1" x="2483"/>
        <item m="1" x="2484"/>
        <item m="1" x="2485"/>
        <item m="1" x="2486"/>
        <item m="1" x="2487"/>
        <item m="1" x="2488"/>
        <item m="1" x="2489"/>
        <item m="1" x="2490"/>
        <item m="1" x="2491"/>
        <item m="1" x="2492"/>
        <item m="1" x="2493"/>
        <item m="1" x="2494"/>
        <item m="1" x="2495"/>
        <item m="1" x="2496"/>
        <item m="1" x="2497"/>
        <item m="1" x="2498"/>
        <item m="1" x="2499"/>
        <item m="1" x="2500"/>
        <item m="1" x="2501"/>
        <item m="1" x="2502"/>
        <item m="1" x="2503"/>
        <item m="1" x="2504"/>
        <item m="1" x="2505"/>
        <item m="1" x="2506"/>
        <item m="1" x="2507"/>
        <item m="1" x="2508"/>
        <item m="1" x="2509"/>
        <item m="1" x="2510"/>
        <item m="1" x="2511"/>
        <item m="1" x="2512"/>
        <item m="1" x="2513"/>
        <item m="1" x="2514"/>
        <item m="1" x="2515"/>
        <item m="1" x="2516"/>
        <item m="1" x="2517"/>
        <item m="1" x="2518"/>
        <item m="1" x="2519"/>
        <item m="1" x="2520"/>
        <item m="1" x="2521"/>
        <item m="1" x="2522"/>
        <item m="1" x="2523"/>
        <item m="1" x="2524"/>
        <item m="1" x="2525"/>
        <item m="1" x="2526"/>
        <item m="1" x="2527"/>
        <item m="1" x="2528"/>
        <item m="1" x="2529"/>
        <item m="1" x="2530"/>
        <item m="1" x="2531"/>
        <item m="1" x="2532"/>
        <item m="1" x="2533"/>
        <item m="1" x="2534"/>
        <item m="1" x="2535"/>
        <item m="1" x="2536"/>
        <item m="1" x="2537"/>
        <item m="1" x="2538"/>
        <item m="1" x="2539"/>
        <item m="1" x="2540"/>
        <item m="1" x="2541"/>
        <item m="1" x="2542"/>
        <item m="1" x="2543"/>
        <item m="1" x="2544"/>
        <item m="1" x="2545"/>
        <item m="1" x="2546"/>
        <item m="1" x="2547"/>
        <item m="1" x="2548"/>
        <item m="1" x="2549"/>
        <item m="1" x="2550"/>
        <item m="1" x="2551"/>
        <item m="1" x="2552"/>
        <item m="1" x="2553"/>
        <item m="1" x="2554"/>
        <item m="1" x="2555"/>
        <item m="1" x="2556"/>
        <item m="1" x="2557"/>
        <item m="1" x="2558"/>
        <item m="1" x="2559"/>
        <item m="1" x="2560"/>
        <item m="1" x="2561"/>
        <item m="1" x="2562"/>
        <item m="1" x="2563"/>
        <item m="1" x="2564"/>
        <item m="1" x="2565"/>
        <item m="1" x="2566"/>
        <item m="1" x="2567"/>
        <item m="1" x="2568"/>
        <item m="1" x="2569"/>
        <item m="1" x="2570"/>
        <item m="1" x="2571"/>
        <item m="1" x="2572"/>
        <item m="1" x="2573"/>
        <item m="1" x="2574"/>
        <item m="1" x="2575"/>
        <item m="1" x="2576"/>
        <item m="1" x="2577"/>
        <item m="1" x="2578"/>
        <item m="1" x="2173"/>
        <item m="1" x="2174"/>
        <item m="1" x="2175"/>
        <item m="1" x="2176"/>
        <item m="1" x="2177"/>
        <item m="1" x="2178"/>
        <item m="1" x="2179"/>
        <item m="1" x="2180"/>
        <item m="1" x="2181"/>
        <item m="1" x="2182"/>
        <item m="1" x="2183"/>
        <item m="1" x="2184"/>
        <item m="1" x="2185"/>
        <item m="1" x="2186"/>
        <item m="1" x="2187"/>
        <item m="1" x="2188"/>
        <item m="1" x="2189"/>
        <item m="1" x="2190"/>
        <item m="1" x="2191"/>
        <item m="1" x="2192"/>
        <item m="1" x="2193"/>
        <item m="1" x="2194"/>
        <item m="1" x="2195"/>
        <item m="1" x="2196"/>
        <item m="1" x="2197"/>
        <item m="1" x="2198"/>
        <item m="1" x="2199"/>
        <item m="1" x="2200"/>
        <item m="1" x="2201"/>
        <item m="1" x="2202"/>
        <item m="1" x="2203"/>
        <item m="1" x="2204"/>
        <item m="1" x="2205"/>
        <item m="1" x="2206"/>
        <item m="1" x="2207"/>
        <item m="1" x="2208"/>
        <item m="1" x="2209"/>
        <item m="1" x="2210"/>
        <item m="1" x="2211"/>
        <item m="1" x="2212"/>
        <item m="1" x="2213"/>
        <item m="1" x="2214"/>
        <item m="1" x="2215"/>
        <item m="1" x="2216"/>
        <item m="1" x="2217"/>
        <item m="1" x="2218"/>
        <item m="1" x="2219"/>
        <item m="1" x="2220"/>
        <item m="1" x="2221"/>
        <item m="1" x="2222"/>
        <item m="1" x="2223"/>
        <item m="1" x="2224"/>
        <item m="1" x="2225"/>
        <item m="1" x="2226"/>
        <item m="1" x="2227"/>
        <item m="1" x="2228"/>
        <item m="1" x="2229"/>
        <item m="1" x="2230"/>
        <item m="1" x="2231"/>
        <item m="1" x="2232"/>
        <item m="1" x="2233"/>
        <item m="1" x="2234"/>
        <item m="1" x="2235"/>
        <item m="1" x="2236"/>
        <item m="1" x="2237"/>
        <item m="1" x="2238"/>
        <item m="1" x="2239"/>
        <item m="1" x="2240"/>
        <item m="1" x="2241"/>
        <item m="1" x="2242"/>
        <item m="1" x="2243"/>
        <item m="1" x="2244"/>
        <item m="1" x="2245"/>
        <item m="1" x="2246"/>
        <item m="1" x="2247"/>
        <item m="1" x="2248"/>
        <item m="1" x="2249"/>
        <item m="1" x="2250"/>
        <item m="1" x="2251"/>
        <item m="1" x="2252"/>
        <item m="1" x="2253"/>
        <item m="1" x="2254"/>
        <item m="1" x="2255"/>
        <item m="1" x="2256"/>
        <item m="1" x="2257"/>
        <item m="1" x="2258"/>
        <item m="1" x="2259"/>
        <item m="1" x="2260"/>
        <item m="1" x="2261"/>
        <item m="1" x="2262"/>
        <item m="1" x="2263"/>
        <item m="1" x="2264"/>
        <item m="1" x="2265"/>
        <item m="1" x="2266"/>
        <item m="1" x="2267"/>
        <item m="1" x="2268"/>
        <item m="1" x="2269"/>
        <item m="1" x="2270"/>
        <item m="1" x="2271"/>
        <item m="1" x="2272"/>
        <item m="1" x="2273"/>
        <item m="1" x="2274"/>
        <item m="1" x="2275"/>
        <item m="1" x="2276"/>
        <item m="1" x="2277"/>
        <item m="1" x="2278"/>
        <item m="1" x="2279"/>
        <item m="1" x="2280"/>
        <item m="1" x="2281"/>
        <item m="1" x="2282"/>
        <item m="1" x="2283"/>
        <item m="1" x="2284"/>
        <item m="1" x="2285"/>
        <item m="1" x="2286"/>
        <item m="1" x="2287"/>
        <item m="1" x="2288"/>
        <item m="1" x="2289"/>
        <item m="1" x="2290"/>
        <item m="1" x="2291"/>
        <item m="1" x="2292"/>
        <item m="1" x="2293"/>
        <item m="1" x="2294"/>
        <item m="1" x="2295"/>
        <item m="1" x="2296"/>
        <item m="1" x="2297"/>
        <item m="1" x="2298"/>
        <item m="1" x="2299"/>
        <item m="1" x="2300"/>
        <item m="1" x="2301"/>
        <item m="1" x="2302"/>
        <item m="1" x="2303"/>
        <item m="1" x="2304"/>
        <item m="1" x="2305"/>
        <item m="1" x="2306"/>
        <item m="1" x="2307"/>
        <item m="1" x="2308"/>
        <item m="1" x="2309"/>
        <item m="1" x="2310"/>
        <item m="1" x="2311"/>
        <item m="1" x="2312"/>
        <item m="1" x="2313"/>
        <item m="1" x="2314"/>
        <item m="1" x="2315"/>
        <item m="1" x="2316"/>
        <item m="1" x="2317"/>
        <item m="1" x="2318"/>
        <item m="1" x="2319"/>
        <item m="1" x="2320"/>
        <item m="1" x="2321"/>
        <item m="1" x="2322"/>
        <item m="1" x="2323"/>
        <item m="1" x="2324"/>
        <item m="1" x="2325"/>
        <item m="1" x="2326"/>
        <item m="1" x="2327"/>
        <item m="1" x="2328"/>
        <item m="1" x="2329"/>
        <item m="1" x="2330"/>
        <item m="1" x="2331"/>
        <item m="1" x="2332"/>
        <item m="1" x="2333"/>
        <item m="1" x="2334"/>
        <item m="1" x="2335"/>
        <item m="1" x="2336"/>
        <item m="1" x="2337"/>
        <item m="1" x="2338"/>
        <item m="1" x="2339"/>
        <item m="1" x="2340"/>
        <item m="1" x="2341"/>
        <item m="1" x="2342"/>
        <item m="1" x="2343"/>
        <item m="1" x="2344"/>
        <item m="1" x="2345"/>
        <item m="1" x="2346"/>
        <item m="1" x="2347"/>
        <item m="1" x="2348"/>
        <item m="1" x="2349"/>
        <item m="1" x="2350"/>
        <item m="1" x="2351"/>
        <item m="1" x="2352"/>
        <item m="1" x="2353"/>
        <item m="1" x="2060"/>
        <item m="1" x="2061"/>
        <item m="1" x="2062"/>
        <item m="1" x="2063"/>
        <item m="1" x="2064"/>
        <item m="1" x="2065"/>
        <item m="1" x="2066"/>
        <item m="1" x="2067"/>
        <item m="1" x="2068"/>
        <item m="1" x="2069"/>
        <item m="1" x="2070"/>
        <item m="1" x="2071"/>
        <item m="1" x="2072"/>
        <item m="1" x="2073"/>
        <item m="1" x="2074"/>
        <item m="1" x="2075"/>
        <item m="1" x="2076"/>
        <item m="1" x="2077"/>
        <item m="1" x="2078"/>
        <item m="1" x="2079"/>
        <item m="1" x="2080"/>
        <item m="1" x="2081"/>
        <item m="1" x="2082"/>
        <item m="1" x="2083"/>
        <item m="1" x="2084"/>
        <item m="1" x="2085"/>
        <item m="1" x="2086"/>
        <item m="1" x="2087"/>
        <item m="1" x="2088"/>
        <item m="1" x="2089"/>
        <item m="1" x="2090"/>
        <item m="1" x="2091"/>
        <item m="1" x="2092"/>
        <item m="1" x="2093"/>
        <item m="1" x="2094"/>
        <item m="1" x="2095"/>
        <item m="1" x="2096"/>
        <item m="1" x="2097"/>
        <item m="1" x="2098"/>
        <item m="1" x="2099"/>
        <item m="1" x="2100"/>
        <item m="1" x="2101"/>
        <item m="1" x="2102"/>
        <item m="1" x="2103"/>
        <item m="1" x="2104"/>
        <item m="1" x="2105"/>
        <item m="1" x="2106"/>
        <item m="1" x="2107"/>
        <item m="1" x="2108"/>
        <item m="1" x="2109"/>
        <item m="1" x="2110"/>
        <item m="1" x="2111"/>
        <item m="1" x="2112"/>
        <item m="1" x="2113"/>
        <item m="1" x="2114"/>
        <item m="1" x="2115"/>
        <item m="1" x="2116"/>
        <item m="1" x="2117"/>
        <item m="1" x="2118"/>
        <item m="1" x="2119"/>
        <item m="1" x="2120"/>
        <item m="1" x="2121"/>
        <item m="1" x="2122"/>
        <item m="1" x="2123"/>
        <item m="1" x="2124"/>
        <item m="1" x="2125"/>
        <item m="1" x="2126"/>
        <item m="1" x="2127"/>
        <item m="1" x="2128"/>
        <item m="1" x="2129"/>
        <item m="1" x="2130"/>
        <item m="1" x="2131"/>
        <item m="1" x="2132"/>
        <item m="1" x="2133"/>
        <item m="1" x="2134"/>
        <item m="1" x="2135"/>
        <item m="1" x="2136"/>
        <item m="1" x="2137"/>
        <item m="1" x="2138"/>
        <item m="1" x="2139"/>
        <item m="1" x="2140"/>
        <item m="1" x="2141"/>
        <item m="1" x="2142"/>
        <item m="1" x="2143"/>
        <item m="1" x="2144"/>
        <item m="1" x="2145"/>
        <item m="1" x="2146"/>
        <item m="1" x="2147"/>
        <item m="1" x="2148"/>
        <item m="1" x="2149"/>
        <item m="1" x="2150"/>
        <item m="1" x="2151"/>
        <item m="1" x="2152"/>
        <item m="1" x="2153"/>
        <item m="1" x="2154"/>
        <item m="1" x="2155"/>
        <item m="1" x="2156"/>
        <item m="1" x="2157"/>
        <item m="1" x="2158"/>
        <item m="1" x="2159"/>
        <item m="1" x="2160"/>
        <item m="1" x="2161"/>
        <item m="1" x="2162"/>
        <item m="1" x="2163"/>
        <item m="1" x="2164"/>
        <item m="1" x="2165"/>
        <item m="1" x="2166"/>
        <item m="1" x="2167"/>
        <item m="1" x="2168"/>
        <item m="1" x="2169"/>
        <item m="1" x="2170"/>
        <item m="1" x="2171"/>
        <item m="1" x="2172"/>
        <item m="1" x="1934"/>
        <item m="1" x="1935"/>
        <item m="1" x="1936"/>
        <item m="1" x="1937"/>
        <item m="1" x="1938"/>
        <item m="1" x="1939"/>
        <item m="1" x="1940"/>
        <item m="1" x="1941"/>
        <item m="1" x="1942"/>
        <item m="1" x="1943"/>
        <item m="1" x="1944"/>
        <item m="1" x="1945"/>
        <item m="1" x="1946"/>
        <item m="1" x="1947"/>
        <item m="1" x="1948"/>
        <item m="1" x="1949"/>
        <item m="1" x="1950"/>
        <item m="1" x="1951"/>
        <item m="1" x="1952"/>
        <item m="1" x="1953"/>
        <item m="1" x="1954"/>
        <item m="1" x="1955"/>
        <item m="1" x="1956"/>
        <item m="1" x="1957"/>
        <item m="1" x="1958"/>
        <item m="1" x="1959"/>
        <item m="1" x="1960"/>
        <item m="1" x="1961"/>
        <item m="1" x="1962"/>
        <item m="1" x="1963"/>
        <item m="1" x="1964"/>
        <item m="1" x="1965"/>
        <item m="1" x="1966"/>
        <item m="1" x="1967"/>
        <item m="1" x="1968"/>
        <item m="1" x="1969"/>
        <item m="1" x="1970"/>
        <item m="1" x="1971"/>
        <item m="1" x="1972"/>
        <item m="1" x="1973"/>
        <item m="1" x="1974"/>
        <item m="1" x="1975"/>
        <item m="1" x="1976"/>
        <item m="1" x="1977"/>
        <item m="1" x="1978"/>
        <item m="1" x="1979"/>
        <item m="1" x="1980"/>
        <item m="1" x="1981"/>
        <item m="1" x="1982"/>
        <item m="1" x="1983"/>
        <item m="1" x="1984"/>
        <item m="1" x="1985"/>
        <item m="1" x="1986"/>
        <item m="1" x="1987"/>
        <item m="1" x="1988"/>
        <item m="1" x="1989"/>
        <item m="1" x="1990"/>
        <item m="1" x="1991"/>
        <item m="1" x="1992"/>
        <item m="1" x="1993"/>
        <item m="1" x="1994"/>
        <item m="1" x="1995"/>
        <item m="1" x="1996"/>
        <item m="1" x="1997"/>
        <item m="1" x="1998"/>
        <item m="1" x="1999"/>
        <item m="1" x="2000"/>
        <item m="1" x="2001"/>
        <item m="1" x="2002"/>
        <item m="1" x="2003"/>
        <item m="1" x="2004"/>
        <item m="1" x="2005"/>
        <item m="1" x="2006"/>
        <item m="1" x="2007"/>
        <item m="1" x="2008"/>
        <item m="1" x="2009"/>
        <item m="1" x="2010"/>
        <item m="1" x="2011"/>
        <item m="1" x="2012"/>
        <item m="1" x="2013"/>
        <item m="1" x="2014"/>
        <item m="1" x="2015"/>
        <item m="1" x="2016"/>
        <item m="1" x="2017"/>
        <item m="1" x="2018"/>
        <item m="1" x="2019"/>
        <item m="1" x="2020"/>
        <item m="1" x="2021"/>
        <item m="1" x="2022"/>
        <item m="1" x="2023"/>
        <item m="1" x="2024"/>
        <item m="1" x="2025"/>
        <item m="1" x="2026"/>
        <item m="1" x="2027"/>
        <item m="1" x="2028"/>
        <item m="1" x="2029"/>
        <item m="1" x="2030"/>
        <item m="1" x="2031"/>
        <item m="1" x="2032"/>
        <item m="1" x="2033"/>
        <item m="1" x="2034"/>
        <item m="1" x="2035"/>
        <item m="1" x="2036"/>
        <item m="1" x="2037"/>
        <item m="1" x="2038"/>
        <item m="1" x="2039"/>
        <item m="1" x="2040"/>
        <item m="1" x="2041"/>
        <item m="1" x="2042"/>
        <item m="1" x="2043"/>
        <item m="1" x="2044"/>
        <item m="1" x="2045"/>
        <item m="1" x="2046"/>
        <item m="1" x="2047"/>
        <item m="1" x="2048"/>
        <item m="1" x="2049"/>
        <item m="1" x="2050"/>
        <item m="1" x="2051"/>
        <item m="1" x="2052"/>
        <item m="1" x="2053"/>
        <item m="1" x="2054"/>
        <item m="1" x="2055"/>
        <item m="1" x="2056"/>
        <item m="1" x="2057"/>
        <item m="1" x="2058"/>
        <item m="1" x="2059"/>
        <item m="1" x="1543"/>
        <item m="1" x="1544"/>
        <item m="1" x="1545"/>
        <item m="1" x="1546"/>
        <item m="1" x="1547"/>
        <item m="1" x="1548"/>
        <item m="1" x="1549"/>
        <item m="1" x="1550"/>
        <item m="1" x="1551"/>
        <item m="1" x="1552"/>
        <item m="1" x="1553"/>
        <item m="1" x="1554"/>
        <item m="1" x="1555"/>
        <item m="1" x="1556"/>
        <item m="1" x="1557"/>
        <item m="1" x="1558"/>
        <item m="1" x="1559"/>
        <item m="1" x="1560"/>
        <item m="1" x="1561"/>
        <item m="1" x="1562"/>
        <item m="1" x="1563"/>
        <item m="1" x="1564"/>
        <item m="1" x="1565"/>
        <item m="1" x="1566"/>
        <item m="1" x="1567"/>
        <item m="1" x="1568"/>
        <item m="1" x="1569"/>
        <item m="1" x="1570"/>
        <item m="1" x="1571"/>
        <item m="1" x="1572"/>
        <item m="1" x="1573"/>
        <item m="1" x="1574"/>
        <item m="1" x="1575"/>
        <item m="1" x="1576"/>
        <item m="1" x="1577"/>
        <item m="1" x="1578"/>
        <item m="1" x="1579"/>
        <item m="1" x="1580"/>
        <item m="1" x="1581"/>
        <item m="1" x="1582"/>
        <item m="1" x="1583"/>
        <item m="1" x="1584"/>
        <item m="1" x="1585"/>
        <item m="1" x="1586"/>
        <item m="1" x="1587"/>
        <item m="1" x="1588"/>
        <item m="1" x="1589"/>
        <item m="1" x="1590"/>
        <item m="1" x="1591"/>
        <item m="1" x="1592"/>
        <item m="1" x="1593"/>
        <item m="1" x="1594"/>
        <item m="1" x="1595"/>
        <item m="1" x="1596"/>
        <item m="1" x="1597"/>
        <item m="1" x="1598"/>
        <item m="1" x="1599"/>
        <item m="1" x="1600"/>
        <item m="1" x="1601"/>
        <item m="1" x="1602"/>
        <item m="1" x="1603"/>
        <item m="1" x="1604"/>
        <item m="1" x="1605"/>
        <item m="1" x="1606"/>
        <item m="1" x="1607"/>
        <item m="1" x="1608"/>
        <item m="1" x="1609"/>
        <item m="1" x="1610"/>
        <item m="1" x="1611"/>
        <item m="1" x="1612"/>
        <item m="1" x="1613"/>
        <item m="1" x="1614"/>
        <item m="1" x="1615"/>
        <item m="1" x="1616"/>
        <item m="1" x="1617"/>
        <item m="1" x="1618"/>
        <item m="1" x="1619"/>
        <item m="1" x="1620"/>
        <item m="1" x="1621"/>
        <item m="1" x="1622"/>
        <item m="1" x="1623"/>
        <item m="1" x="1624"/>
        <item m="1" x="1625"/>
        <item m="1" x="1626"/>
        <item m="1" x="1627"/>
        <item m="1" x="1628"/>
        <item m="1" x="1629"/>
        <item m="1" x="1630"/>
        <item m="1" x="1631"/>
        <item m="1" x="1632"/>
        <item m="1" x="1633"/>
        <item m="1" x="1634"/>
        <item m="1" x="1635"/>
        <item m="1" x="1636"/>
        <item m="1" x="1637"/>
        <item m="1" x="1638"/>
        <item m="1" x="1639"/>
        <item m="1" x="1640"/>
        <item m="1" x="1641"/>
        <item m="1" x="1642"/>
        <item m="1" x="1643"/>
        <item m="1" x="1644"/>
        <item m="1" x="1645"/>
        <item m="1" x="1646"/>
        <item m="1" x="1647"/>
        <item m="1" x="1648"/>
        <item m="1" x="1649"/>
        <item m="1" x="1650"/>
        <item m="1" x="1651"/>
        <item m="1" x="1652"/>
        <item m="1" x="1653"/>
        <item m="1" x="1654"/>
        <item m="1" x="1655"/>
        <item m="1" x="1656"/>
        <item m="1" x="1657"/>
        <item m="1" x="1658"/>
        <item m="1" x="1659"/>
        <item m="1" x="1660"/>
        <item m="1" x="1661"/>
        <item m="1" x="1662"/>
        <item m="1" x="1663"/>
        <item m="1" x="1664"/>
        <item m="1" x="1665"/>
        <item m="1" x="1666"/>
        <item m="1" x="1667"/>
        <item m="1" x="1668"/>
        <item m="1" x="1669"/>
        <item m="1" x="1670"/>
        <item m="1" x="1671"/>
        <item m="1" x="1672"/>
        <item m="1" x="1673"/>
        <item m="1" x="1674"/>
        <item m="1" x="1675"/>
        <item m="1" x="1676"/>
        <item m="1" x="1677"/>
        <item m="1" x="1678"/>
        <item m="1" x="1679"/>
        <item m="1" x="1680"/>
        <item m="1" x="1681"/>
        <item m="1" x="1682"/>
        <item m="1" x="1683"/>
        <item m="1" x="1684"/>
        <item m="1" x="1685"/>
        <item m="1" x="1686"/>
        <item m="1" x="1687"/>
        <item m="1" x="1688"/>
        <item m="1" x="1689"/>
        <item m="1" x="1690"/>
        <item m="1" x="1691"/>
        <item m="1" x="1692"/>
        <item m="1" x="1693"/>
        <item m="1" x="1694"/>
        <item m="1" x="1695"/>
        <item m="1" x="1696"/>
        <item m="1" x="1697"/>
        <item m="1" x="1698"/>
        <item m="1" x="1699"/>
        <item m="1" x="1700"/>
        <item m="1" x="1701"/>
        <item m="1" x="1702"/>
        <item m="1" x="1703"/>
        <item m="1" x="1704"/>
        <item m="1" x="1705"/>
        <item m="1" x="1706"/>
        <item m="1" x="1707"/>
        <item m="1" x="1708"/>
        <item m="1" x="1709"/>
        <item m="1" x="1710"/>
        <item m="1" x="1711"/>
        <item m="1" x="1712"/>
        <item m="1" x="1713"/>
        <item m="1" x="1714"/>
        <item m="1" x="1715"/>
        <item m="1" x="1716"/>
        <item m="1" x="1717"/>
        <item m="1" x="1718"/>
        <item m="1" x="1719"/>
        <item m="1" x="1720"/>
        <item m="1" x="1721"/>
        <item m="1" x="1722"/>
        <item m="1" x="1723"/>
        <item m="1" x="1724"/>
        <item m="1" x="1725"/>
        <item m="1" x="1726"/>
        <item m="1" x="1727"/>
        <item m="1" x="1728"/>
        <item m="1" x="1729"/>
        <item m="1" x="1730"/>
        <item m="1" x="1731"/>
        <item m="1" x="1732"/>
        <item m="1" x="1733"/>
        <item m="1" x="1734"/>
        <item m="1" x="1735"/>
        <item m="1" x="1736"/>
        <item m="1" x="1737"/>
        <item m="1" x="1738"/>
        <item m="1" x="1739"/>
        <item m="1" x="1740"/>
        <item m="1" x="1741"/>
        <item m="1" x="1742"/>
        <item m="1" x="1743"/>
        <item m="1" x="1744"/>
        <item m="1" x="1745"/>
        <item m="1" x="1746"/>
        <item m="1" x="1747"/>
        <item m="1" x="1748"/>
        <item m="1" x="1749"/>
        <item m="1" x="1750"/>
        <item m="1" x="1751"/>
        <item m="1" x="1752"/>
        <item m="1" x="1753"/>
        <item m="1" x="1754"/>
        <item m="1" x="1755"/>
        <item m="1" x="1756"/>
        <item m="1" x="1757"/>
        <item m="1" x="1758"/>
        <item m="1" x="1759"/>
        <item m="1" x="1760"/>
        <item m="1" x="1761"/>
        <item m="1" x="1762"/>
        <item m="1" x="1763"/>
        <item m="1" x="1764"/>
        <item m="1" x="1765"/>
        <item m="1" x="1766"/>
        <item m="1" x="1767"/>
        <item m="1" x="1768"/>
        <item m="1" x="1769"/>
        <item m="1" x="1770"/>
        <item m="1" x="1771"/>
        <item m="1" x="1772"/>
        <item m="1" x="1773"/>
        <item m="1" x="1774"/>
        <item m="1" x="1775"/>
        <item m="1" x="1776"/>
        <item m="1" x="1777"/>
        <item m="1" x="1778"/>
        <item m="1" x="1779"/>
        <item m="1" x="1780"/>
        <item m="1" x="1781"/>
        <item m="1" x="1782"/>
        <item m="1" x="1783"/>
        <item m="1" x="1784"/>
        <item m="1" x="1785"/>
        <item m="1" x="1786"/>
        <item m="1" x="1787"/>
        <item m="1" x="1788"/>
        <item m="1" x="1789"/>
        <item m="1" x="1790"/>
        <item m="1" x="1791"/>
        <item m="1" x="1792"/>
        <item m="1" x="1793"/>
        <item m="1" x="1794"/>
        <item m="1" x="1795"/>
        <item m="1" x="1796"/>
        <item m="1" x="1797"/>
        <item m="1" x="1798"/>
        <item m="1" x="1799"/>
        <item m="1" x="1800"/>
        <item m="1" x="1801"/>
        <item m="1" x="1802"/>
        <item m="1" x="1803"/>
        <item m="1" x="1804"/>
        <item m="1" x="1805"/>
        <item m="1" x="1806"/>
        <item m="1" x="1807"/>
        <item m="1" x="1808"/>
        <item m="1" x="1809"/>
        <item m="1" x="1810"/>
        <item m="1" x="1811"/>
        <item m="1" x="1812"/>
        <item m="1" x="1813"/>
        <item m="1" x="1814"/>
        <item m="1" x="1815"/>
        <item m="1" x="1816"/>
        <item m="1" x="1817"/>
        <item m="1" x="1818"/>
        <item m="1" x="1819"/>
        <item m="1" x="1820"/>
        <item m="1" x="1821"/>
        <item m="1" x="1822"/>
        <item m="1" x="1823"/>
        <item m="1" x="1824"/>
        <item m="1" x="1825"/>
        <item m="1" x="1826"/>
        <item m="1" x="1827"/>
        <item m="1" x="1828"/>
        <item m="1" x="1829"/>
        <item m="1" x="1830"/>
        <item m="1" x="1831"/>
        <item m="1" x="1832"/>
        <item m="1" x="1833"/>
        <item m="1" x="1834"/>
        <item m="1" x="1835"/>
        <item m="1" x="1836"/>
        <item m="1" x="1837"/>
        <item m="1" x="1838"/>
        <item m="1" x="1839"/>
        <item m="1" x="1840"/>
        <item m="1" x="1841"/>
        <item m="1" x="1842"/>
        <item m="1" x="1843"/>
        <item m="1" x="1844"/>
        <item m="1" x="1845"/>
        <item m="1" x="1846"/>
        <item m="1" x="1847"/>
        <item m="1" x="1848"/>
        <item m="1" x="1849"/>
        <item m="1" x="1850"/>
        <item m="1" x="1851"/>
        <item m="1" x="1852"/>
        <item m="1" x="1853"/>
        <item m="1" x="1854"/>
        <item m="1" x="1855"/>
        <item m="1" x="1856"/>
        <item m="1" x="1857"/>
        <item m="1" x="1858"/>
        <item m="1" x="1859"/>
        <item m="1" x="1860"/>
        <item m="1" x="1861"/>
        <item m="1" x="1862"/>
        <item m="1" x="1863"/>
        <item m="1" x="1864"/>
        <item m="1" x="1865"/>
        <item m="1" x="1866"/>
        <item m="1" x="1867"/>
        <item m="1" x="1868"/>
        <item m="1" x="1869"/>
        <item m="1" x="1870"/>
        <item m="1" x="1871"/>
        <item m="1" x="1872"/>
        <item m="1" x="1873"/>
        <item m="1" x="1874"/>
        <item m="1" x="1875"/>
        <item m="1" x="1876"/>
        <item m="1" x="1877"/>
        <item m="1" x="1878"/>
        <item m="1" x="1879"/>
        <item m="1" x="1880"/>
        <item m="1" x="1881"/>
        <item m="1" x="1882"/>
        <item m="1" x="1883"/>
        <item m="1" x="1884"/>
        <item m="1" x="1885"/>
        <item m="1" x="1886"/>
        <item m="1" x="1887"/>
        <item m="1" x="1888"/>
        <item m="1" x="1889"/>
        <item m="1" x="1890"/>
        <item m="1" x="1891"/>
        <item m="1" x="1892"/>
        <item m="1" x="1893"/>
        <item m="1" x="1894"/>
        <item m="1" x="1895"/>
        <item m="1" x="1896"/>
        <item m="1" x="1897"/>
        <item m="1" x="1898"/>
        <item m="1" x="1899"/>
        <item m="1" x="1900"/>
        <item m="1" x="1901"/>
        <item m="1" x="1902"/>
        <item m="1" x="1903"/>
        <item m="1" x="1904"/>
        <item m="1" x="1905"/>
        <item m="1" x="1906"/>
        <item m="1" x="1907"/>
        <item m="1" x="1908"/>
        <item m="1" x="1909"/>
        <item m="1" x="1910"/>
        <item m="1" x="1911"/>
        <item m="1" x="1912"/>
        <item m="1" x="1913"/>
        <item m="1" x="1914"/>
        <item m="1" x="1915"/>
        <item m="1" x="1916"/>
        <item m="1" x="1917"/>
        <item m="1" x="1918"/>
        <item m="1" x="1919"/>
        <item m="1" x="1920"/>
        <item m="1" x="1921"/>
        <item m="1" x="1922"/>
        <item m="1" x="1923"/>
        <item m="1" x="1924"/>
        <item m="1" x="1925"/>
        <item m="1" x="1926"/>
        <item m="1" x="1927"/>
        <item m="1" x="1928"/>
        <item m="1" x="1929"/>
        <item m="1" x="1930"/>
        <item m="1" x="1931"/>
        <item m="1" x="1932"/>
        <item m="1" x="1933"/>
        <item m="1" x="1093"/>
        <item m="1" x="1094"/>
        <item m="1" x="1095"/>
        <item m="1" x="1096"/>
        <item m="1" x="1097"/>
        <item m="1" x="1098"/>
        <item m="1" x="1099"/>
        <item m="1" x="1100"/>
        <item m="1" x="1101"/>
        <item m="1" x="1102"/>
        <item m="1" x="1103"/>
        <item m="1" x="1104"/>
        <item m="1" x="1105"/>
        <item m="1" x="1106"/>
        <item m="1" x="1107"/>
        <item m="1" x="1108"/>
        <item m="1" x="1109"/>
        <item m="1" x="1110"/>
        <item m="1" x="1111"/>
        <item m="1" x="1112"/>
        <item m="1" x="1113"/>
        <item m="1" x="1114"/>
        <item m="1" x="1115"/>
        <item m="1" x="1116"/>
        <item m="1" x="1117"/>
        <item m="1" x="1118"/>
        <item m="1" x="1119"/>
        <item m="1" x="1120"/>
        <item m="1" x="1121"/>
        <item m="1" x="1122"/>
        <item m="1" x="1123"/>
        <item m="1" x="1124"/>
        <item m="1" x="1125"/>
        <item m="1" x="1126"/>
        <item m="1" x="1127"/>
        <item m="1" x="1128"/>
        <item m="1" x="1129"/>
        <item m="1" x="1130"/>
        <item m="1" x="1131"/>
        <item m="1" x="1132"/>
        <item m="1" x="1133"/>
        <item m="1" x="1134"/>
        <item m="1" x="1135"/>
        <item m="1" x="1136"/>
        <item m="1" x="1137"/>
        <item m="1" x="1138"/>
        <item m="1" x="1139"/>
        <item m="1" x="1140"/>
        <item m="1" x="1141"/>
        <item m="1" x="1142"/>
        <item m="1" x="1143"/>
        <item m="1" x="1144"/>
        <item m="1" x="1145"/>
        <item m="1" x="1146"/>
        <item m="1" x="1147"/>
        <item m="1" x="1148"/>
        <item m="1" x="1149"/>
        <item m="1" x="1150"/>
        <item m="1" x="1151"/>
        <item m="1" x="1152"/>
        <item m="1" x="1153"/>
        <item m="1" x="1154"/>
        <item m="1" x="1155"/>
        <item m="1" x="1156"/>
        <item m="1" x="1157"/>
        <item m="1" x="1158"/>
        <item m="1" x="1159"/>
        <item m="1" x="1160"/>
        <item m="1" x="1161"/>
        <item m="1" x="1162"/>
        <item m="1" x="1163"/>
        <item m="1" x="1164"/>
        <item m="1" x="1165"/>
        <item m="1" x="1166"/>
        <item m="1" x="1167"/>
        <item m="1" x="1168"/>
        <item m="1" x="1169"/>
        <item m="1" x="1170"/>
        <item m="1" x="1171"/>
        <item m="1" x="1172"/>
        <item m="1" x="1173"/>
        <item m="1" x="1174"/>
        <item m="1" x="1175"/>
        <item m="1" x="1176"/>
        <item m="1" x="1177"/>
        <item m="1" x="1178"/>
        <item m="1" x="1179"/>
        <item m="1" x="1180"/>
        <item m="1" x="1181"/>
        <item m="1" x="1182"/>
        <item m="1" x="1183"/>
        <item m="1" x="1184"/>
        <item m="1" x="1185"/>
        <item m="1" x="1186"/>
        <item m="1" x="1187"/>
        <item m="1" x="1188"/>
        <item m="1" x="1189"/>
        <item m="1" x="1190"/>
        <item m="1" x="1191"/>
        <item m="1" x="1192"/>
        <item m="1" x="1193"/>
        <item m="1" x="1194"/>
        <item m="1" x="1195"/>
        <item m="1" x="1196"/>
        <item m="1" x="1197"/>
        <item m="1" x="1198"/>
        <item m="1" x="1199"/>
        <item m="1" x="1200"/>
        <item m="1" x="1201"/>
        <item m="1" x="1202"/>
        <item m="1" x="1203"/>
        <item m="1" x="1204"/>
        <item m="1" x="1205"/>
        <item m="1" x="1206"/>
        <item m="1" x="1207"/>
        <item m="1" x="1208"/>
        <item m="1" x="1209"/>
        <item m="1" x="1210"/>
        <item m="1" x="1211"/>
        <item m="1" x="1212"/>
        <item m="1" x="1213"/>
        <item m="1" x="1214"/>
        <item m="1" x="1215"/>
        <item m="1" x="1216"/>
        <item m="1" x="1217"/>
        <item m="1" x="1218"/>
        <item m="1" x="1219"/>
        <item m="1" x="1220"/>
        <item m="1" x="1221"/>
        <item m="1" x="1222"/>
        <item m="1" x="1223"/>
        <item m="1" x="1224"/>
        <item m="1" x="1225"/>
        <item m="1" x="1226"/>
        <item m="1" x="1227"/>
        <item m="1" x="1228"/>
        <item m="1" x="1229"/>
        <item m="1" x="1230"/>
        <item m="1" x="1231"/>
        <item m="1" x="1232"/>
        <item m="1" x="1233"/>
        <item m="1" x="1234"/>
        <item m="1" x="1235"/>
        <item m="1" x="1236"/>
        <item m="1" x="1237"/>
        <item m="1" x="1238"/>
        <item m="1" x="1239"/>
        <item m="1" x="1240"/>
        <item m="1" x="1241"/>
        <item m="1" x="1242"/>
        <item m="1" x="1243"/>
        <item m="1" x="1244"/>
        <item m="1" x="1245"/>
        <item m="1" x="1246"/>
        <item m="1" x="1247"/>
        <item m="1" x="1248"/>
        <item m="1" x="1249"/>
        <item m="1" x="1250"/>
        <item m="1" x="1251"/>
        <item m="1" x="1252"/>
        <item m="1" x="1253"/>
        <item m="1" x="1254"/>
        <item m="1" x="1255"/>
        <item m="1" x="1256"/>
        <item m="1" x="1257"/>
        <item m="1" x="1258"/>
        <item m="1" x="1259"/>
        <item m="1" x="1260"/>
        <item m="1" x="1261"/>
        <item m="1" x="1262"/>
        <item m="1" x="1263"/>
        <item m="1" x="1264"/>
        <item m="1" x="1265"/>
        <item m="1" x="1266"/>
        <item m="1" x="1267"/>
        <item m="1" x="1268"/>
        <item m="1" x="1269"/>
        <item m="1" x="1270"/>
        <item m="1" x="1271"/>
        <item m="1" x="1272"/>
        <item m="1" x="1273"/>
        <item m="1" x="1274"/>
        <item m="1" x="1275"/>
        <item m="1" x="1276"/>
        <item m="1" x="1277"/>
        <item m="1" x="1278"/>
        <item m="1" x="1279"/>
        <item m="1" x="1280"/>
        <item m="1" x="1281"/>
        <item m="1" x="1282"/>
        <item m="1" x="1283"/>
        <item m="1" x="1284"/>
        <item m="1" x="1285"/>
        <item m="1" x="1286"/>
        <item m="1" x="1287"/>
        <item m="1" x="1288"/>
        <item m="1" x="1289"/>
        <item m="1" x="1290"/>
        <item m="1" x="1291"/>
        <item m="1" x="1292"/>
        <item m="1" x="1293"/>
        <item m="1" x="1294"/>
        <item m="1" x="1295"/>
        <item m="1" x="1296"/>
        <item m="1" x="1297"/>
        <item m="1" x="1298"/>
        <item m="1" x="1299"/>
        <item m="1" x="1300"/>
        <item m="1" x="1301"/>
        <item m="1" x="1302"/>
        <item m="1" x="1303"/>
        <item m="1" x="1304"/>
        <item m="1" x="1305"/>
        <item m="1" x="1306"/>
        <item m="1" x="1307"/>
        <item m="1" x="1308"/>
        <item m="1" x="1309"/>
        <item m="1" x="1310"/>
        <item m="1" x="1311"/>
        <item m="1" x="1312"/>
        <item m="1" x="1313"/>
        <item m="1" x="1314"/>
        <item m="1" x="1315"/>
        <item m="1" x="1316"/>
        <item m="1" x="1317"/>
        <item m="1" x="1318"/>
        <item m="1" x="1319"/>
        <item m="1" x="1320"/>
        <item m="1" x="1321"/>
        <item m="1" x="1322"/>
        <item m="1" x="1323"/>
        <item m="1" x="1324"/>
        <item m="1" x="1325"/>
        <item m="1" x="1326"/>
        <item m="1" x="1327"/>
        <item m="1" x="1328"/>
        <item m="1" x="1329"/>
        <item m="1" x="1330"/>
        <item m="1" x="1331"/>
        <item m="1" x="1332"/>
        <item m="1" x="1333"/>
        <item m="1" x="1334"/>
        <item m="1" x="1335"/>
        <item m="1" x="1336"/>
        <item m="1" x="1337"/>
        <item m="1" x="1338"/>
        <item m="1" x="1339"/>
        <item m="1" x="1340"/>
        <item m="1" x="1341"/>
        <item m="1" x="1342"/>
        <item m="1" x="1343"/>
        <item m="1" x="1344"/>
        <item m="1" x="1345"/>
        <item m="1" x="1346"/>
        <item m="1" x="1347"/>
        <item m="1" x="1348"/>
        <item m="1" x="1349"/>
        <item m="1" x="1350"/>
        <item m="1" x="1351"/>
        <item m="1" x="1352"/>
        <item m="1" x="1353"/>
        <item m="1" x="1354"/>
        <item m="1" x="1355"/>
        <item m="1" x="1356"/>
        <item m="1" x="1357"/>
        <item m="1" x="1358"/>
        <item m="1" x="1359"/>
        <item m="1" x="1360"/>
        <item m="1" x="1361"/>
        <item m="1" x="1362"/>
        <item m="1" x="1363"/>
        <item m="1" x="1364"/>
        <item m="1" x="1365"/>
        <item m="1" x="1366"/>
        <item m="1" x="1367"/>
        <item m="1" x="1368"/>
        <item m="1" x="1369"/>
        <item m="1" x="1370"/>
        <item m="1" x="1371"/>
        <item m="1" x="1372"/>
        <item m="1" x="1373"/>
        <item m="1" x="1374"/>
        <item m="1" x="1375"/>
        <item m="1" x="1376"/>
        <item m="1" x="1377"/>
        <item m="1" x="1378"/>
        <item m="1" x="1379"/>
        <item m="1" x="1380"/>
        <item m="1" x="1381"/>
        <item m="1" x="1382"/>
        <item m="1" x="1383"/>
        <item m="1" x="1384"/>
        <item m="1" x="1385"/>
        <item m="1" x="1386"/>
        <item m="1" x="1387"/>
        <item m="1" x="1388"/>
        <item m="1" x="1389"/>
        <item m="1" x="1390"/>
        <item m="1" x="1391"/>
        <item m="1" x="1392"/>
        <item m="1" x="1393"/>
        <item m="1" x="1394"/>
        <item m="1" x="1395"/>
        <item m="1" x="1396"/>
        <item m="1" x="1397"/>
        <item m="1" x="1398"/>
        <item m="1" x="1399"/>
        <item m="1" x="1400"/>
        <item m="1" x="1401"/>
        <item m="1" x="1402"/>
        <item m="1" x="1403"/>
        <item m="1" x="1404"/>
        <item m="1" x="1405"/>
        <item m="1" x="1406"/>
        <item m="1" x="1407"/>
        <item m="1" x="1408"/>
        <item m="1" x="1409"/>
        <item m="1" x="1410"/>
        <item m="1" x="1411"/>
        <item m="1" x="1412"/>
        <item m="1" x="1413"/>
        <item m="1" x="1414"/>
        <item m="1" x="1415"/>
        <item m="1" x="1416"/>
        <item m="1" x="1417"/>
        <item m="1" x="1418"/>
        <item m="1" x="1419"/>
        <item m="1" x="1420"/>
        <item m="1" x="1421"/>
        <item m="1" x="1422"/>
        <item m="1" x="1423"/>
        <item m="1" x="1424"/>
        <item m="1" x="1425"/>
        <item m="1" x="1426"/>
        <item m="1" x="1427"/>
        <item m="1" x="1428"/>
        <item m="1" x="1429"/>
        <item m="1" x="1430"/>
        <item m="1" x="1431"/>
        <item m="1" x="1432"/>
        <item m="1" x="1433"/>
        <item m="1" x="1434"/>
        <item m="1" x="1435"/>
        <item m="1" x="1436"/>
        <item m="1" x="1437"/>
        <item m="1" x="1438"/>
        <item m="1" x="1439"/>
        <item m="1" x="1440"/>
        <item m="1" x="1441"/>
        <item m="1" x="1442"/>
        <item m="1" x="1443"/>
        <item m="1" x="1444"/>
        <item m="1" x="1445"/>
        <item m="1" x="1446"/>
        <item m="1" x="1447"/>
        <item m="1" x="1448"/>
        <item m="1" x="1449"/>
        <item m="1" x="1450"/>
        <item m="1" x="1451"/>
        <item m="1" x="1452"/>
        <item m="1" x="1453"/>
        <item m="1" x="1454"/>
        <item m="1" x="1455"/>
        <item m="1" x="1456"/>
        <item m="1" x="1457"/>
        <item m="1" x="1458"/>
        <item m="1" x="1459"/>
        <item m="1" x="1460"/>
        <item m="1" x="1461"/>
        <item m="1" x="1462"/>
        <item m="1" x="1463"/>
        <item m="1" x="1464"/>
        <item m="1" x="1465"/>
        <item m="1" x="1466"/>
        <item m="1" x="1467"/>
        <item m="1" x="1468"/>
        <item m="1" x="1469"/>
        <item m="1" x="1470"/>
        <item m="1" x="1471"/>
        <item m="1" x="1472"/>
        <item m="1" x="1473"/>
        <item m="1" x="1474"/>
        <item m="1" x="1475"/>
        <item m="1" x="1476"/>
        <item m="1" x="1477"/>
        <item m="1" x="1478"/>
        <item m="1" x="1479"/>
        <item m="1" x="1480"/>
        <item m="1" x="1481"/>
        <item m="1" x="1482"/>
        <item m="1" x="1483"/>
        <item m="1" x="1484"/>
        <item m="1" x="1485"/>
        <item m="1" x="1486"/>
        <item m="1" x="1487"/>
        <item m="1" x="1488"/>
        <item m="1" x="1489"/>
        <item m="1" x="1490"/>
        <item m="1" x="1491"/>
        <item m="1" x="1492"/>
        <item m="1" x="1493"/>
        <item m="1" x="1494"/>
        <item m="1" x="1495"/>
        <item m="1" x="1496"/>
        <item m="1" x="1497"/>
        <item m="1" x="1498"/>
        <item m="1" x="1499"/>
        <item m="1" x="1500"/>
        <item m="1" x="1501"/>
        <item m="1" x="1502"/>
        <item m="1" x="1503"/>
        <item m="1" x="1504"/>
        <item m="1" x="1505"/>
        <item m="1" x="1506"/>
        <item m="1" x="1507"/>
        <item m="1" x="1508"/>
        <item m="1" x="1509"/>
        <item m="1" x="1510"/>
        <item m="1" x="1511"/>
        <item m="1" x="1512"/>
        <item m="1" x="1513"/>
        <item m="1" x="1514"/>
        <item m="1" x="1515"/>
        <item m="1" x="1516"/>
        <item m="1" x="1517"/>
        <item m="1" x="1518"/>
        <item m="1" x="1519"/>
        <item m="1" x="1520"/>
        <item m="1" x="1521"/>
        <item m="1" x="1522"/>
        <item m="1" x="1523"/>
        <item m="1" x="1524"/>
        <item m="1" x="1525"/>
        <item m="1" x="1526"/>
        <item m="1" x="1527"/>
        <item m="1" x="1528"/>
        <item m="1" x="1529"/>
        <item m="1" x="1530"/>
        <item m="1" x="1531"/>
        <item m="1" x="1532"/>
        <item m="1" x="1533"/>
        <item m="1" x="1534"/>
        <item m="1" x="1535"/>
        <item m="1" x="1536"/>
        <item m="1" x="1537"/>
        <item m="1" x="1538"/>
        <item m="1" x="1539"/>
        <item m="1" x="1540"/>
        <item m="1" x="1541"/>
        <item m="1" x="1542"/>
        <item m="1" x="688"/>
        <item m="1" x="689"/>
        <item m="1" x="690"/>
        <item m="1" x="691"/>
        <item m="1" x="692"/>
        <item m="1" x="693"/>
        <item m="1" x="694"/>
        <item m="1" x="695"/>
        <item m="1" x="696"/>
        <item m="1" x="697"/>
        <item m="1" x="698"/>
        <item m="1" x="699"/>
        <item m="1" x="700"/>
        <item m="1" x="701"/>
        <item m="1" x="702"/>
        <item m="1" x="703"/>
        <item m="1" x="704"/>
        <item m="1" x="705"/>
        <item m="1" x="706"/>
        <item m="1" x="707"/>
        <item m="1" x="708"/>
        <item m="1" x="709"/>
        <item m="1" x="710"/>
        <item m="1" x="711"/>
        <item m="1" x="712"/>
        <item m="1" x="713"/>
        <item m="1" x="714"/>
        <item m="1" x="715"/>
        <item m="1" x="716"/>
        <item m="1" x="717"/>
        <item m="1" x="718"/>
        <item m="1" x="719"/>
        <item m="1" x="720"/>
        <item m="1" x="721"/>
        <item m="1" x="722"/>
        <item m="1" x="723"/>
        <item m="1" x="724"/>
        <item m="1" x="725"/>
        <item m="1" x="726"/>
        <item m="1" x="727"/>
        <item m="1" x="728"/>
        <item m="1" x="729"/>
        <item m="1" x="730"/>
        <item m="1" x="731"/>
        <item m="1" x="732"/>
        <item m="1" x="733"/>
        <item m="1" x="734"/>
        <item m="1" x="735"/>
        <item m="1" x="736"/>
        <item m="1" x="737"/>
        <item m="1" x="738"/>
        <item m="1" x="739"/>
        <item m="1" x="740"/>
        <item m="1" x="741"/>
        <item m="1" x="742"/>
        <item m="1" x="743"/>
        <item m="1" x="744"/>
        <item m="1" x="745"/>
        <item m="1" x="746"/>
        <item m="1" x="747"/>
        <item m="1" x="748"/>
        <item m="1" x="749"/>
        <item m="1" x="750"/>
        <item m="1" x="751"/>
        <item m="1" x="752"/>
        <item m="1" x="753"/>
        <item m="1" x="754"/>
        <item m="1" x="755"/>
        <item m="1" x="756"/>
        <item m="1" x="757"/>
        <item m="1" x="758"/>
        <item m="1" x="759"/>
        <item m="1" x="760"/>
        <item m="1" x="761"/>
        <item m="1" x="762"/>
        <item m="1" x="763"/>
        <item m="1" x="764"/>
        <item m="1" x="765"/>
        <item m="1" x="766"/>
        <item m="1" x="767"/>
        <item m="1" x="768"/>
        <item m="1" x="769"/>
        <item m="1" x="770"/>
        <item m="1" x="771"/>
        <item m="1" x="772"/>
        <item m="1" x="773"/>
        <item m="1" x="774"/>
        <item m="1" x="775"/>
        <item m="1" x="776"/>
        <item m="1" x="777"/>
        <item m="1" x="778"/>
        <item m="1" x="779"/>
        <item m="1" x="780"/>
        <item m="1" x="781"/>
        <item m="1" x="782"/>
        <item m="1" x="783"/>
        <item m="1" x="784"/>
        <item m="1" x="785"/>
        <item m="1" x="786"/>
        <item m="1" x="787"/>
        <item m="1" x="788"/>
        <item m="1" x="789"/>
        <item m="1" x="790"/>
        <item m="1" x="791"/>
        <item m="1" x="792"/>
        <item m="1" x="793"/>
        <item m="1" x="794"/>
        <item m="1" x="795"/>
        <item m="1" x="796"/>
        <item m="1" x="797"/>
        <item m="1" x="798"/>
        <item m="1" x="799"/>
        <item m="1" x="800"/>
        <item m="1" x="801"/>
        <item m="1" x="802"/>
        <item m="1" x="803"/>
        <item m="1" x="804"/>
        <item m="1" x="805"/>
        <item m="1" x="806"/>
        <item m="1" x="807"/>
        <item m="1" x="808"/>
        <item m="1" x="809"/>
        <item m="1" x="810"/>
        <item m="1" x="811"/>
        <item m="1" x="812"/>
        <item m="1" x="813"/>
        <item m="1" x="814"/>
        <item m="1" x="815"/>
        <item m="1" x="816"/>
        <item m="1" x="817"/>
        <item m="1" x="818"/>
        <item m="1" x="819"/>
        <item m="1" x="820"/>
        <item m="1" x="821"/>
        <item m="1" x="822"/>
        <item m="1" x="823"/>
        <item m="1" x="824"/>
        <item m="1" x="825"/>
        <item m="1" x="826"/>
        <item m="1" x="827"/>
        <item m="1" x="828"/>
        <item m="1" x="829"/>
        <item m="1" x="830"/>
        <item m="1" x="831"/>
        <item m="1" x="832"/>
        <item m="1" x="833"/>
        <item m="1" x="834"/>
        <item m="1" x="835"/>
        <item m="1" x="836"/>
        <item m="1" x="837"/>
        <item m="1" x="838"/>
        <item m="1" x="839"/>
        <item m="1" x="840"/>
        <item m="1" x="841"/>
        <item m="1" x="842"/>
        <item m="1" x="843"/>
        <item m="1" x="844"/>
        <item m="1" x="845"/>
        <item m="1" x="846"/>
        <item m="1" x="847"/>
        <item m="1" x="848"/>
        <item m="1" x="849"/>
        <item m="1" x="850"/>
        <item m="1" x="851"/>
        <item m="1" x="852"/>
        <item m="1" x="853"/>
        <item m="1" x="854"/>
        <item m="1" x="855"/>
        <item m="1" x="856"/>
        <item m="1" x="857"/>
        <item m="1" x="858"/>
        <item m="1" x="859"/>
        <item m="1" x="860"/>
        <item m="1" x="861"/>
        <item m="1" x="862"/>
        <item m="1" x="863"/>
        <item m="1" x="864"/>
        <item m="1" x="865"/>
        <item m="1" x="866"/>
        <item m="1" x="867"/>
        <item m="1" x="868"/>
        <item m="1" x="869"/>
        <item m="1" x="870"/>
        <item m="1" x="871"/>
        <item m="1" x="872"/>
        <item m="1" x="873"/>
        <item m="1" x="874"/>
        <item m="1" x="875"/>
        <item m="1" x="876"/>
        <item m="1" x="877"/>
        <item m="1" x="878"/>
        <item m="1" x="879"/>
        <item m="1" x="880"/>
        <item m="1" x="881"/>
        <item m="1" x="882"/>
        <item m="1" x="883"/>
        <item m="1" x="884"/>
        <item m="1" x="885"/>
        <item m="1" x="886"/>
        <item m="1" x="887"/>
        <item m="1" x="888"/>
        <item m="1" x="889"/>
        <item m="1" x="890"/>
        <item m="1" x="891"/>
        <item m="1" x="892"/>
        <item m="1" x="893"/>
        <item m="1" x="894"/>
        <item m="1" x="895"/>
        <item m="1" x="896"/>
        <item m="1" x="897"/>
        <item m="1" x="898"/>
        <item m="1" x="899"/>
        <item m="1" x="900"/>
        <item m="1" x="901"/>
        <item m="1" x="902"/>
        <item m="1" x="903"/>
        <item m="1" x="904"/>
        <item m="1" x="905"/>
        <item m="1" x="906"/>
        <item m="1" x="907"/>
        <item m="1" x="908"/>
        <item m="1" x="909"/>
        <item m="1" x="910"/>
        <item m="1" x="911"/>
        <item m="1" x="912"/>
        <item m="1" x="913"/>
        <item m="1" x="914"/>
        <item m="1" x="915"/>
        <item m="1" x="916"/>
        <item m="1" x="917"/>
        <item m="1" x="918"/>
        <item m="1" x="919"/>
        <item m="1" x="920"/>
        <item m="1" x="921"/>
        <item m="1" x="922"/>
        <item m="1" x="923"/>
        <item m="1" x="924"/>
        <item m="1" x="925"/>
        <item m="1" x="926"/>
        <item m="1" x="927"/>
        <item m="1" x="928"/>
        <item m="1" x="929"/>
        <item m="1" x="930"/>
        <item m="1" x="931"/>
        <item m="1" x="932"/>
        <item m="1" x="933"/>
        <item m="1" x="934"/>
        <item m="1" x="935"/>
        <item m="1" x="936"/>
        <item m="1" x="937"/>
        <item m="1" x="938"/>
        <item m="1" x="939"/>
        <item m="1" x="940"/>
        <item m="1" x="941"/>
        <item m="1" x="942"/>
        <item m="1" x="943"/>
        <item m="1" x="944"/>
        <item m="1" x="945"/>
        <item m="1" x="946"/>
        <item m="1" x="947"/>
        <item m="1" x="948"/>
        <item m="1" x="949"/>
        <item m="1" x="950"/>
        <item m="1" x="951"/>
        <item m="1" x="952"/>
        <item m="1" x="953"/>
        <item m="1" x="954"/>
        <item m="1" x="955"/>
        <item m="1" x="956"/>
        <item m="1" x="957"/>
        <item m="1" x="958"/>
        <item m="1" x="959"/>
        <item m="1" x="960"/>
        <item m="1" x="961"/>
        <item m="1" x="962"/>
        <item m="1" x="963"/>
        <item m="1" x="964"/>
        <item m="1" x="965"/>
        <item m="1" x="966"/>
        <item m="1" x="967"/>
        <item m="1" x="968"/>
        <item m="1" x="969"/>
        <item m="1" x="970"/>
        <item m="1" x="971"/>
        <item m="1" x="972"/>
        <item m="1" x="973"/>
        <item m="1" x="974"/>
        <item m="1" x="975"/>
        <item m="1" x="976"/>
        <item m="1" x="977"/>
        <item m="1" x="978"/>
        <item m="1" x="979"/>
        <item m="1" x="980"/>
        <item m="1" x="981"/>
        <item m="1" x="982"/>
        <item m="1" x="983"/>
        <item m="1" x="984"/>
        <item m="1" x="985"/>
        <item m="1" x="986"/>
        <item m="1" x="987"/>
        <item m="1" x="988"/>
        <item m="1" x="989"/>
        <item m="1" x="990"/>
        <item m="1" x="991"/>
        <item m="1" x="992"/>
        <item m="1" x="993"/>
        <item m="1" x="994"/>
        <item m="1" x="995"/>
        <item m="1" x="996"/>
        <item m="1" x="997"/>
        <item m="1" x="998"/>
        <item m="1" x="999"/>
        <item m="1" x="1000"/>
        <item m="1" x="1001"/>
        <item m="1" x="1002"/>
        <item m="1" x="1003"/>
        <item m="1" x="1004"/>
        <item m="1" x="1005"/>
        <item m="1" x="1006"/>
        <item m="1" x="1007"/>
        <item m="1" x="1008"/>
        <item m="1" x="1009"/>
        <item m="1" x="1010"/>
        <item m="1" x="1011"/>
        <item m="1" x="1012"/>
        <item m="1" x="1013"/>
        <item m="1" x="1014"/>
        <item m="1" x="1015"/>
        <item m="1" x="1016"/>
        <item m="1" x="1017"/>
        <item m="1" x="1018"/>
        <item m="1" x="1019"/>
        <item m="1" x="1020"/>
        <item m="1" x="1021"/>
        <item m="1" x="1022"/>
        <item m="1" x="1023"/>
        <item m="1" x="1024"/>
        <item m="1" x="1025"/>
        <item m="1" x="1026"/>
        <item m="1" x="1027"/>
        <item m="1" x="1028"/>
        <item m="1" x="1029"/>
        <item m="1" x="1030"/>
        <item m="1" x="1031"/>
        <item m="1" x="1032"/>
        <item m="1" x="1033"/>
        <item m="1" x="1034"/>
        <item m="1" x="1035"/>
        <item m="1" x="1036"/>
        <item m="1" x="1037"/>
        <item m="1" x="1038"/>
        <item m="1" x="1039"/>
        <item m="1" x="1040"/>
        <item m="1" x="1041"/>
        <item m="1" x="1042"/>
        <item m="1" x="1043"/>
        <item m="1" x="1044"/>
        <item m="1" x="1045"/>
        <item m="1" x="1046"/>
        <item m="1" x="1047"/>
        <item m="1" x="1048"/>
        <item m="1" x="1049"/>
        <item m="1" x="1050"/>
        <item m="1" x="1051"/>
        <item m="1" x="1052"/>
        <item m="1" x="1053"/>
        <item m="1" x="1054"/>
        <item m="1" x="1055"/>
        <item m="1" x="1056"/>
        <item m="1" x="1057"/>
        <item m="1" x="1058"/>
        <item m="1" x="1059"/>
        <item m="1" x="1060"/>
        <item m="1" x="1061"/>
        <item m="1" x="1062"/>
        <item m="1" x="1063"/>
        <item m="1" x="1064"/>
        <item m="1" x="1065"/>
        <item m="1" x="1066"/>
        <item m="1" x="1067"/>
        <item m="1" x="1068"/>
        <item m="1" x="1069"/>
        <item m="1" x="1070"/>
        <item m="1" x="1071"/>
        <item m="1" x="1072"/>
        <item m="1" x="1073"/>
        <item m="1" x="1074"/>
        <item m="1" x="1075"/>
        <item m="1" x="1076"/>
        <item m="1" x="1077"/>
        <item m="1" x="1078"/>
        <item m="1" x="1079"/>
        <item m="1" x="1080"/>
        <item m="1" x="1081"/>
        <item m="1" x="1082"/>
        <item m="1" x="1083"/>
        <item m="1" x="1084"/>
        <item m="1" x="1085"/>
        <item m="1" x="1086"/>
        <item m="1" x="1087"/>
        <item m="1" x="1088"/>
        <item m="1" x="1089"/>
        <item m="1" x="1090"/>
        <item m="1" x="1091"/>
        <item m="1" x="1092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x="42"/>
        <item x="43"/>
        <item x="44"/>
        <item x="45"/>
        <item x="46"/>
        <item x="47"/>
        <item x="48"/>
        <item x="49"/>
        <item x="50"/>
        <item x="51"/>
        <item x="52"/>
        <item x="53"/>
        <item x="54"/>
        <item x="55"/>
        <item x="56"/>
        <item x="57"/>
        <item x="58"/>
        <item x="59"/>
        <item x="60"/>
        <item x="61"/>
        <item x="62"/>
        <item x="63"/>
        <item x="64"/>
        <item x="65"/>
        <item x="66"/>
        <item x="67"/>
        <item x="68"/>
        <item x="69"/>
        <item x="70"/>
        <item x="71"/>
        <item x="72"/>
        <item x="73"/>
        <item x="74"/>
        <item x="75"/>
        <item x="76"/>
        <item x="77"/>
        <item x="78"/>
        <item x="79"/>
        <item x="80"/>
        <item x="81"/>
        <item x="82"/>
        <item x="83"/>
        <item x="84"/>
        <item x="85"/>
        <item x="86"/>
        <item x="87"/>
        <item x="88"/>
        <item x="89"/>
        <item x="90"/>
        <item x="91"/>
        <item x="92"/>
        <item x="93"/>
        <item x="94"/>
        <item x="95"/>
        <item x="96"/>
        <item x="97"/>
        <item x="98"/>
        <item x="99"/>
        <item x="100"/>
        <item x="101"/>
        <item x="102"/>
        <item x="103"/>
        <item x="104"/>
        <item x="105"/>
        <item x="106"/>
        <item x="107"/>
        <item x="108"/>
        <item x="109"/>
        <item x="110"/>
        <item x="111"/>
        <item x="112"/>
        <item x="113"/>
        <item x="114"/>
        <item x="115"/>
        <item x="116"/>
        <item x="117"/>
        <item x="118"/>
        <item x="119"/>
        <item x="120"/>
        <item x="121"/>
        <item x="122"/>
        <item x="123"/>
        <item x="124"/>
        <item x="125"/>
        <item x="126"/>
        <item x="127"/>
        <item x="128"/>
        <item x="129"/>
        <item x="130"/>
        <item x="131"/>
        <item x="132"/>
        <item x="133"/>
        <item x="134"/>
        <item x="135"/>
        <item x="136"/>
        <item x="137"/>
        <item x="138"/>
        <item x="139"/>
        <item x="140"/>
        <item x="141"/>
        <item x="142"/>
        <item x="143"/>
        <item x="144"/>
        <item x="145"/>
        <item x="146"/>
        <item x="147"/>
        <item x="148"/>
        <item x="149"/>
        <item x="150"/>
        <item x="151"/>
        <item x="152"/>
        <item x="153"/>
        <item x="154"/>
        <item x="155"/>
        <item x="156"/>
        <item x="157"/>
        <item x="158"/>
        <item x="159"/>
        <item x="160"/>
        <item x="161"/>
        <item x="162"/>
        <item x="163"/>
        <item x="164"/>
        <item x="165"/>
        <item x="166"/>
        <item x="167"/>
        <item x="168"/>
        <item x="169"/>
        <item x="170"/>
        <item x="171"/>
        <item x="172"/>
        <item x="173"/>
        <item x="174"/>
        <item x="175"/>
        <item x="176"/>
        <item x="177"/>
        <item x="178"/>
        <item x="179"/>
        <item x="180"/>
        <item x="181"/>
        <item x="182"/>
        <item x="183"/>
        <item x="184"/>
        <item x="185"/>
        <item x="186"/>
        <item x="187"/>
        <item x="188"/>
        <item x="189"/>
        <item x="190"/>
        <item x="191"/>
        <item x="192"/>
        <item x="193"/>
        <item x="194"/>
        <item x="195"/>
        <item x="196"/>
        <item x="197"/>
        <item x="198"/>
        <item x="199"/>
        <item x="200"/>
        <item x="201"/>
        <item x="202"/>
        <item x="203"/>
        <item x="204"/>
        <item x="205"/>
        <item x="206"/>
        <item x="207"/>
        <item x="208"/>
        <item x="209"/>
        <item x="210"/>
        <item x="211"/>
        <item x="212"/>
        <item x="213"/>
        <item x="214"/>
        <item x="215"/>
        <item x="216"/>
        <item x="217"/>
        <item x="218"/>
        <item x="219"/>
        <item x="220"/>
        <item x="221"/>
        <item x="222"/>
        <item x="223"/>
        <item x="224"/>
        <item x="225"/>
        <item x="226"/>
        <item x="227"/>
        <item x="228"/>
        <item x="229"/>
        <item x="230"/>
        <item x="231"/>
        <item x="232"/>
        <item x="233"/>
        <item x="234"/>
        <item x="235"/>
        <item x="236"/>
        <item x="237"/>
        <item x="238"/>
        <item x="239"/>
        <item x="240"/>
        <item x="241"/>
        <item x="242"/>
        <item x="243"/>
        <item x="244"/>
        <item x="245"/>
        <item x="246"/>
        <item x="247"/>
        <item x="248"/>
        <item x="249"/>
        <item x="250"/>
        <item x="251"/>
        <item x="252"/>
        <item x="253"/>
        <item x="254"/>
        <item x="255"/>
        <item x="256"/>
        <item x="257"/>
        <item x="258"/>
        <item x="259"/>
        <item x="260"/>
        <item x="261"/>
        <item x="262"/>
        <item x="263"/>
        <item x="264"/>
        <item x="265"/>
        <item x="266"/>
        <item x="267"/>
        <item x="268"/>
        <item x="269"/>
        <item x="270"/>
        <item x="271"/>
        <item x="272"/>
        <item x="273"/>
        <item x="274"/>
        <item x="275"/>
        <item x="276"/>
        <item x="277"/>
        <item x="278"/>
        <item x="279"/>
        <item x="280"/>
        <item x="281"/>
        <item x="282"/>
        <item x="283"/>
        <item x="284"/>
        <item x="285"/>
        <item x="286"/>
        <item x="287"/>
        <item x="288"/>
        <item x="289"/>
        <item x="290"/>
        <item x="291"/>
        <item x="292"/>
        <item x="293"/>
        <item x="294"/>
        <item x="295"/>
        <item x="296"/>
        <item x="297"/>
        <item x="298"/>
        <item x="299"/>
        <item x="300"/>
        <item x="301"/>
        <item x="302"/>
        <item x="303"/>
        <item x="304"/>
        <item x="305"/>
        <item x="306"/>
        <item x="307"/>
        <item x="308"/>
        <item x="309"/>
        <item x="310"/>
        <item x="311"/>
        <item x="312"/>
        <item x="313"/>
        <item x="314"/>
        <item x="315"/>
        <item x="316"/>
        <item x="317"/>
        <item x="318"/>
        <item x="319"/>
        <item x="320"/>
        <item x="321"/>
        <item x="322"/>
        <item x="323"/>
        <item x="324"/>
        <item x="325"/>
        <item x="326"/>
        <item x="327"/>
        <item x="328"/>
        <item x="329"/>
        <item x="330"/>
        <item x="331"/>
        <item x="332"/>
        <item x="333"/>
        <item x="334"/>
        <item x="335"/>
        <item x="336"/>
        <item x="337"/>
        <item x="338"/>
        <item x="339"/>
        <item x="340"/>
        <item x="341"/>
        <item x="342"/>
        <item x="343"/>
        <item x="344"/>
        <item x="345"/>
        <item x="346"/>
        <item x="347"/>
        <item x="348"/>
        <item x="349"/>
        <item x="350"/>
        <item x="351"/>
        <item x="352"/>
        <item x="353"/>
        <item x="354"/>
        <item x="355"/>
        <item x="356"/>
        <item x="357"/>
        <item x="358"/>
        <item x="359"/>
        <item x="360"/>
        <item x="361"/>
        <item x="362"/>
        <item x="363"/>
        <item x="364"/>
        <item x="365"/>
        <item x="366"/>
        <item x="367"/>
        <item x="368"/>
        <item x="369"/>
        <item x="370"/>
        <item x="371"/>
        <item x="372"/>
        <item x="373"/>
        <item x="374"/>
        <item x="375"/>
        <item x="376"/>
        <item x="377"/>
        <item x="378"/>
        <item x="379"/>
        <item x="380"/>
        <item x="381"/>
        <item x="382"/>
        <item x="383"/>
        <item x="384"/>
        <item x="385"/>
        <item x="386"/>
        <item x="387"/>
        <item x="388"/>
        <item x="389"/>
        <item x="390"/>
        <item x="391"/>
        <item x="392"/>
        <item x="393"/>
        <item x="394"/>
        <item x="395"/>
        <item x="396"/>
        <item x="397"/>
        <item x="398"/>
        <item x="399"/>
        <item x="400"/>
        <item x="401"/>
        <item x="402"/>
        <item x="403"/>
        <item x="404"/>
        <item x="405"/>
        <item x="406"/>
        <item x="407"/>
        <item x="408"/>
        <item x="409"/>
        <item x="410"/>
        <item x="411"/>
        <item x="412"/>
        <item x="413"/>
        <item x="414"/>
        <item x="415"/>
        <item x="416"/>
        <item x="417"/>
        <item x="418"/>
        <item x="419"/>
        <item x="420"/>
        <item x="421"/>
        <item x="422"/>
        <item x="423"/>
        <item x="424"/>
        <item x="425"/>
        <item x="426"/>
        <item x="427"/>
        <item x="428"/>
        <item x="429"/>
        <item x="430"/>
        <item x="431"/>
        <item x="432"/>
        <item x="433"/>
        <item x="434"/>
        <item x="435"/>
        <item x="436"/>
        <item x="437"/>
        <item x="438"/>
        <item x="439"/>
        <item x="440"/>
        <item x="441"/>
        <item x="442"/>
        <item x="443"/>
        <item x="444"/>
        <item x="445"/>
        <item x="446"/>
        <item x="447"/>
        <item x="448"/>
        <item x="449"/>
        <item x="450"/>
        <item x="451"/>
        <item x="452"/>
        <item x="453"/>
        <item x="454"/>
        <item x="455"/>
        <item x="456"/>
        <item x="457"/>
        <item x="458"/>
        <item x="459"/>
        <item x="460"/>
        <item x="461"/>
        <item x="462"/>
        <item x="463"/>
        <item x="464"/>
        <item x="465"/>
        <item x="466"/>
        <item x="467"/>
        <item x="468"/>
        <item x="469"/>
        <item x="470"/>
        <item x="471"/>
        <item x="472"/>
        <item x="473"/>
        <item x="474"/>
        <item x="475"/>
        <item x="476"/>
        <item x="477"/>
        <item x="478"/>
        <item x="479"/>
        <item x="480"/>
        <item x="481"/>
        <item x="482"/>
        <item x="483"/>
        <item x="484"/>
        <item x="485"/>
        <item x="486"/>
        <item x="487"/>
        <item x="488"/>
        <item x="489"/>
        <item x="490"/>
        <item x="491"/>
        <item x="492"/>
        <item x="493"/>
        <item x="494"/>
        <item x="495"/>
        <item x="496"/>
        <item x="497"/>
        <item x="498"/>
        <item x="499"/>
        <item x="500"/>
        <item x="501"/>
        <item x="502"/>
        <item x="503"/>
        <item x="504"/>
        <item x="505"/>
        <item x="506"/>
        <item x="507"/>
        <item x="508"/>
        <item x="509"/>
        <item x="510"/>
        <item x="511"/>
        <item x="512"/>
        <item x="513"/>
        <item x="514"/>
        <item x="515"/>
        <item x="516"/>
        <item x="517"/>
        <item x="518"/>
        <item x="519"/>
        <item x="520"/>
        <item x="521"/>
        <item x="522"/>
        <item x="523"/>
        <item x="524"/>
        <item x="525"/>
        <item x="526"/>
        <item x="527"/>
        <item x="528"/>
        <item x="529"/>
        <item x="530"/>
        <item x="531"/>
        <item x="532"/>
        <item x="533"/>
        <item x="534"/>
        <item x="535"/>
        <item x="536"/>
        <item x="537"/>
        <item x="538"/>
        <item x="539"/>
        <item x="540"/>
        <item x="541"/>
        <item x="542"/>
        <item x="543"/>
        <item x="544"/>
        <item x="545"/>
        <item x="546"/>
        <item x="547"/>
        <item x="548"/>
        <item x="549"/>
        <item x="550"/>
        <item x="551"/>
        <item x="552"/>
        <item x="553"/>
        <item x="554"/>
        <item x="555"/>
        <item x="556"/>
        <item x="557"/>
        <item x="558"/>
        <item x="559"/>
        <item x="560"/>
        <item x="561"/>
        <item x="562"/>
        <item x="563"/>
        <item x="564"/>
        <item x="565"/>
        <item x="566"/>
        <item x="567"/>
        <item x="568"/>
        <item x="569"/>
        <item x="570"/>
        <item x="571"/>
        <item x="572"/>
        <item x="573"/>
        <item x="574"/>
        <item x="575"/>
        <item x="576"/>
        <item x="577"/>
        <item x="578"/>
        <item x="579"/>
        <item x="580"/>
        <item x="581"/>
        <item x="582"/>
        <item x="583"/>
        <item x="584"/>
        <item x="585"/>
        <item x="586"/>
        <item x="587"/>
        <item x="588"/>
        <item x="589"/>
        <item x="590"/>
        <item x="591"/>
        <item x="592"/>
        <item x="593"/>
        <item x="594"/>
        <item x="595"/>
        <item x="596"/>
        <item x="597"/>
        <item x="598"/>
        <item x="599"/>
        <item x="600"/>
        <item x="601"/>
        <item x="602"/>
        <item x="603"/>
        <item x="604"/>
        <item x="605"/>
        <item x="606"/>
        <item x="607"/>
        <item x="608"/>
        <item x="609"/>
        <item x="610"/>
        <item x="611"/>
        <item x="612"/>
        <item x="613"/>
        <item x="614"/>
        <item x="615"/>
        <item x="616"/>
        <item x="617"/>
        <item x="618"/>
        <item x="619"/>
        <item x="620"/>
        <item x="621"/>
        <item x="622"/>
        <item x="623"/>
        <item x="624"/>
        <item x="625"/>
        <item x="626"/>
        <item x="627"/>
        <item x="628"/>
        <item x="629"/>
        <item x="630"/>
        <item x="631"/>
        <item x="632"/>
        <item x="633"/>
        <item x="634"/>
        <item x="635"/>
        <item x="636"/>
        <item x="637"/>
        <item x="638"/>
        <item x="639"/>
        <item x="640"/>
        <item x="641"/>
        <item x="642"/>
        <item x="643"/>
        <item x="644"/>
        <item x="645"/>
        <item x="646"/>
        <item x="647"/>
        <item x="648"/>
        <item x="649"/>
        <item x="650"/>
        <item x="651"/>
        <item x="652"/>
        <item x="653"/>
        <item x="654"/>
        <item x="655"/>
        <item x="656"/>
        <item x="657"/>
        <item x="658"/>
        <item x="659"/>
        <item x="660"/>
        <item x="661"/>
        <item x="662"/>
        <item x="663"/>
        <item x="664"/>
        <item x="665"/>
        <item x="666"/>
        <item x="667"/>
        <item x="668"/>
        <item x="669"/>
        <item x="670"/>
        <item x="671"/>
        <item x="672"/>
        <item x="673"/>
        <item x="674"/>
        <item x="675"/>
        <item x="676"/>
        <item x="677"/>
        <item x="678"/>
        <item x="679"/>
        <item x="680"/>
        <item x="681"/>
        <item x="682"/>
        <item x="683"/>
        <item x="684"/>
        <item x="685"/>
        <item x="686"/>
      </items>
      <extLst>
        <ext xmlns:x14="http://schemas.microsoft.com/office/spreadsheetml/2009/9/main" uri="{2946ED86-A175-432a-8AC1-64E0C546D7DE}">
          <x14:pivotField fillDownLabels="1"/>
        </ext>
      </extLst>
    </pivotField>
    <pivotField compact="0" outline="0" showAll="0" defaultSubtotal="0">
      <extLst>
        <ext xmlns:x14="http://schemas.microsoft.com/office/spreadsheetml/2009/9/main" uri="{2946ED86-A175-432a-8AC1-64E0C546D7DE}">
          <x14:pivotField fillDownLabels="1"/>
        </ext>
      </extLst>
    </pivotField>
    <pivotField axis="axisRow" compact="0" outline="0" showAll="0" sortType="ascending" defaultSubtotal="0">
      <items count="8000">
        <item x="0"/>
        <item m="1" x="7350"/>
        <item m="1" x="7351"/>
        <item m="1" x="7352"/>
        <item m="1" x="7353"/>
        <item m="1" x="7354"/>
        <item m="1" x="7355"/>
        <item m="1" x="7356"/>
        <item m="1" x="7357"/>
        <item m="1" x="7358"/>
        <item m="1" x="7359"/>
        <item m="1" x="7360"/>
        <item m="1" x="7361"/>
        <item m="1" x="7362"/>
        <item m="1" x="7363"/>
        <item m="1" x="7364"/>
        <item m="1" x="7365"/>
        <item m="1" x="7366"/>
        <item m="1" x="7367"/>
        <item m="1" x="7368"/>
        <item m="1" x="7369"/>
        <item m="1" x="7370"/>
        <item m="1" x="7371"/>
        <item m="1" x="7372"/>
        <item m="1" x="7373"/>
        <item m="1" x="7374"/>
        <item m="1" x="7375"/>
        <item m="1" x="7376"/>
        <item m="1" x="7377"/>
        <item m="1" x="7378"/>
        <item m="1" x="7379"/>
        <item m="1" x="7380"/>
        <item m="1" x="7381"/>
        <item m="1" x="7382"/>
        <item m="1" x="7383"/>
        <item m="1" x="7384"/>
        <item m="1" x="7385"/>
        <item m="1" x="7386"/>
        <item m="1" x="7387"/>
        <item m="1" x="7388"/>
        <item m="1" x="7389"/>
        <item m="1" x="7390"/>
        <item m="1" x="7391"/>
        <item m="1" x="7392"/>
        <item m="1" x="7393"/>
        <item m="1" x="7394"/>
        <item m="1" x="7395"/>
        <item m="1" x="7396"/>
        <item m="1" x="7397"/>
        <item m="1" x="7398"/>
        <item m="1" x="7399"/>
        <item m="1" x="7400"/>
        <item m="1" x="7401"/>
        <item m="1" x="7402"/>
        <item m="1" x="7403"/>
        <item m="1" x="7404"/>
        <item m="1" x="7405"/>
        <item m="1" x="7406"/>
        <item m="1" x="7407"/>
        <item m="1" x="7408"/>
        <item m="1" x="7409"/>
        <item m="1" x="7410"/>
        <item m="1" x="7411"/>
        <item m="1" x="7412"/>
        <item m="1" x="7413"/>
        <item m="1" x="7414"/>
        <item m="1" x="7415"/>
        <item m="1" x="7416"/>
        <item m="1" x="7417"/>
        <item m="1" x="7418"/>
        <item m="1" x="7419"/>
        <item m="1" x="7420"/>
        <item m="1" x="7421"/>
        <item m="1" x="7422"/>
        <item m="1" x="7423"/>
        <item m="1" x="7424"/>
        <item m="1" x="7425"/>
        <item m="1" x="7426"/>
        <item m="1" x="7427"/>
        <item m="1" x="7428"/>
        <item m="1" x="7429"/>
        <item m="1" x="7430"/>
        <item m="1" x="7431"/>
        <item m="1" x="7432"/>
        <item m="1" x="7433"/>
        <item m="1" x="7434"/>
        <item m="1" x="7435"/>
        <item m="1" x="7436"/>
        <item m="1" x="7437"/>
        <item m="1" x="7438"/>
        <item m="1" x="7439"/>
        <item m="1" x="7440"/>
        <item m="1" x="7441"/>
        <item m="1" x="7442"/>
        <item m="1" x="7443"/>
        <item m="1" x="7444"/>
        <item m="1" x="7445"/>
        <item m="1" x="7446"/>
        <item m="1" x="7447"/>
        <item m="1" x="7448"/>
        <item m="1" x="7449"/>
        <item m="1" x="7450"/>
        <item m="1" x="7451"/>
        <item m="1" x="7452"/>
        <item m="1" x="7453"/>
        <item m="1" x="7454"/>
        <item m="1" x="7455"/>
        <item m="1" x="7456"/>
        <item m="1" x="7457"/>
        <item m="1" x="7458"/>
        <item m="1" x="7459"/>
        <item m="1" x="7460"/>
        <item m="1" x="7461"/>
        <item m="1" x="7462"/>
        <item m="1" x="7463"/>
        <item m="1" x="7464"/>
        <item m="1" x="7465"/>
        <item m="1" x="7466"/>
        <item m="1" x="7467"/>
        <item m="1" x="7468"/>
        <item m="1" x="7469"/>
        <item m="1" x="7470"/>
        <item m="1" x="7471"/>
        <item m="1" x="7472"/>
        <item m="1" x="7473"/>
        <item m="1" x="7474"/>
        <item m="1" x="7475"/>
        <item m="1" x="7476"/>
        <item m="1" x="7477"/>
        <item m="1" x="7478"/>
        <item m="1" x="7479"/>
        <item m="1" x="7480"/>
        <item m="1" x="7481"/>
        <item m="1" x="7482"/>
        <item m="1" x="7483"/>
        <item m="1" x="7484"/>
        <item m="1" x="7485"/>
        <item m="1" x="7486"/>
        <item m="1" x="7487"/>
        <item m="1" x="7488"/>
        <item m="1" x="7489"/>
        <item m="1" x="7490"/>
        <item m="1" x="7491"/>
        <item m="1" x="7492"/>
        <item m="1" x="7493"/>
        <item m="1" x="7494"/>
        <item m="1" x="7495"/>
        <item m="1" x="7496"/>
        <item m="1" x="7497"/>
        <item m="1" x="7498"/>
        <item m="1" x="7499"/>
        <item m="1" x="7500"/>
        <item m="1" x="7501"/>
        <item m="1" x="7502"/>
        <item m="1" x="7503"/>
        <item m="1" x="7504"/>
        <item m="1" x="7505"/>
        <item m="1" x="7506"/>
        <item m="1" x="7507"/>
        <item m="1" x="7508"/>
        <item m="1" x="7509"/>
        <item m="1" x="7510"/>
        <item m="1" x="7511"/>
        <item m="1" x="7512"/>
        <item m="1" x="7513"/>
        <item m="1" x="7514"/>
        <item m="1" x="7515"/>
        <item m="1" x="7516"/>
        <item m="1" x="7517"/>
        <item m="1" x="7518"/>
        <item m="1" x="7519"/>
        <item m="1" x="7520"/>
        <item m="1" x="7521"/>
        <item m="1" x="7522"/>
        <item m="1" x="7523"/>
        <item m="1" x="7524"/>
        <item m="1" x="7525"/>
        <item m="1" x="7526"/>
        <item m="1" x="7527"/>
        <item m="1" x="7528"/>
        <item m="1" x="7529"/>
        <item m="1" x="7530"/>
        <item m="1" x="7531"/>
        <item m="1" x="7532"/>
        <item m="1" x="7533"/>
        <item m="1" x="7534"/>
        <item m="1" x="7535"/>
        <item m="1" x="7536"/>
        <item m="1" x="7537"/>
        <item m="1" x="7538"/>
        <item m="1" x="7539"/>
        <item m="1" x="7540"/>
        <item m="1" x="7541"/>
        <item m="1" x="7542"/>
        <item m="1" x="7543"/>
        <item m="1" x="7544"/>
        <item m="1" x="7545"/>
        <item m="1" x="7546"/>
        <item m="1" x="7547"/>
        <item m="1" x="7548"/>
        <item m="1" x="7549"/>
        <item m="1" x="7550"/>
        <item m="1" x="7551"/>
        <item m="1" x="7552"/>
        <item m="1" x="7553"/>
        <item m="1" x="7554"/>
        <item m="1" x="7555"/>
        <item m="1" x="7556"/>
        <item m="1" x="7557"/>
        <item m="1" x="7558"/>
        <item m="1" x="7559"/>
        <item m="1" x="7560"/>
        <item m="1" x="7561"/>
        <item m="1" x="7562"/>
        <item m="1" x="7563"/>
        <item m="1" x="7564"/>
        <item m="1" x="7565"/>
        <item m="1" x="7566"/>
        <item m="1" x="7567"/>
        <item m="1" x="7568"/>
        <item m="1" x="7569"/>
        <item m="1" x="7570"/>
        <item m="1" x="7571"/>
        <item m="1" x="7572"/>
        <item m="1" x="7573"/>
        <item m="1" x="7574"/>
        <item m="1" x="7575"/>
        <item m="1" x="7576"/>
        <item m="1" x="7577"/>
        <item m="1" x="7578"/>
        <item m="1" x="7579"/>
        <item m="1" x="7580"/>
        <item m="1" x="7581"/>
        <item m="1" x="7582"/>
        <item m="1" x="7583"/>
        <item m="1" x="7584"/>
        <item m="1" x="7585"/>
        <item m="1" x="7586"/>
        <item m="1" x="7587"/>
        <item m="1" x="7588"/>
        <item m="1" x="7589"/>
        <item m="1" x="7590"/>
        <item m="1" x="7591"/>
        <item m="1" x="7592"/>
        <item m="1" x="7593"/>
        <item m="1" x="7594"/>
        <item m="1" x="7595"/>
        <item m="1" x="7596"/>
        <item m="1" x="7597"/>
        <item m="1" x="7598"/>
        <item m="1" x="7599"/>
        <item m="1" x="7600"/>
        <item m="1" x="7601"/>
        <item m="1" x="7602"/>
        <item m="1" x="7603"/>
        <item m="1" x="7604"/>
        <item m="1" x="7605"/>
        <item m="1" x="7606"/>
        <item m="1" x="7607"/>
        <item m="1" x="7608"/>
        <item m="1" x="7609"/>
        <item m="1" x="7610"/>
        <item m="1" x="7611"/>
        <item m="1" x="7612"/>
        <item m="1" x="7613"/>
        <item m="1" x="7614"/>
        <item m="1" x="7615"/>
        <item m="1" x="7616"/>
        <item m="1" x="7617"/>
        <item m="1" x="7618"/>
        <item m="1" x="7619"/>
        <item m="1" x="7620"/>
        <item m="1" x="7621"/>
        <item m="1" x="7622"/>
        <item m="1" x="7623"/>
        <item m="1" x="7624"/>
        <item m="1" x="7625"/>
        <item m="1" x="7626"/>
        <item m="1" x="7627"/>
        <item m="1" x="7628"/>
        <item m="1" x="7629"/>
        <item m="1" x="7630"/>
        <item m="1" x="7631"/>
        <item m="1" x="7632"/>
        <item m="1" x="7633"/>
        <item m="1" x="7634"/>
        <item m="1" x="7635"/>
        <item m="1" x="7636"/>
        <item m="1" x="7637"/>
        <item m="1" x="7638"/>
        <item m="1" x="7639"/>
        <item m="1" x="7640"/>
        <item m="1" x="7641"/>
        <item m="1" x="7642"/>
        <item m="1" x="7643"/>
        <item m="1" x="7644"/>
        <item m="1" x="7645"/>
        <item m="1" x="7646"/>
        <item m="1" x="7647"/>
        <item m="1" x="7648"/>
        <item m="1" x="7649"/>
        <item m="1" x="7650"/>
        <item m="1" x="7651"/>
        <item m="1" x="7652"/>
        <item m="1" x="7653"/>
        <item m="1" x="7654"/>
        <item m="1" x="7655"/>
        <item m="1" x="7656"/>
        <item m="1" x="7657"/>
        <item m="1" x="7658"/>
        <item m="1" x="7659"/>
        <item m="1" x="7660"/>
        <item m="1" x="7661"/>
        <item m="1" x="7662"/>
        <item m="1" x="7663"/>
        <item m="1" x="7664"/>
        <item m="1" x="7665"/>
        <item m="1" x="7666"/>
        <item m="1" x="7667"/>
        <item m="1" x="7668"/>
        <item m="1" x="7669"/>
        <item m="1" x="7670"/>
        <item m="1" x="7671"/>
        <item m="1" x="7672"/>
        <item m="1" x="7673"/>
        <item m="1" x="7674"/>
        <item m="1" x="7675"/>
        <item m="1" x="7676"/>
        <item m="1" x="7677"/>
        <item m="1" x="7678"/>
        <item m="1" x="7679"/>
        <item m="1" x="7680"/>
        <item m="1" x="7681"/>
        <item m="1" x="7682"/>
        <item m="1" x="7683"/>
        <item m="1" x="7684"/>
        <item m="1" x="7685"/>
        <item m="1" x="7686"/>
        <item m="1" x="7687"/>
        <item m="1" x="7688"/>
        <item m="1" x="7689"/>
        <item m="1" x="7690"/>
        <item m="1" x="7691"/>
        <item m="1" x="7692"/>
        <item m="1" x="7693"/>
        <item m="1" x="7694"/>
        <item m="1" x="7695"/>
        <item m="1" x="7696"/>
        <item m="1" x="7697"/>
        <item m="1" x="7698"/>
        <item m="1" x="7699"/>
        <item m="1" x="7700"/>
        <item m="1" x="7701"/>
        <item m="1" x="7702"/>
        <item m="1" x="7703"/>
        <item m="1" x="7704"/>
        <item m="1" x="7705"/>
        <item m="1" x="7706"/>
        <item m="1" x="7707"/>
        <item m="1" x="7708"/>
        <item m="1" x="7709"/>
        <item m="1" x="7710"/>
        <item m="1" x="7711"/>
        <item m="1" x="7712"/>
        <item m="1" x="7713"/>
        <item m="1" x="7714"/>
        <item m="1" x="7715"/>
        <item m="1" x="7716"/>
        <item m="1" x="7717"/>
        <item m="1" x="7718"/>
        <item m="1" x="7719"/>
        <item m="1" x="7720"/>
        <item m="1" x="7721"/>
        <item m="1" x="7722"/>
        <item m="1" x="7723"/>
        <item m="1" x="7724"/>
        <item m="1" x="7725"/>
        <item m="1" x="7726"/>
        <item m="1" x="7727"/>
        <item m="1" x="7728"/>
        <item m="1" x="7729"/>
        <item m="1" x="7730"/>
        <item m="1" x="7731"/>
        <item m="1" x="7732"/>
        <item m="1" x="7733"/>
        <item m="1" x="7734"/>
        <item m="1" x="7735"/>
        <item m="1" x="7736"/>
        <item m="1" x="7737"/>
        <item m="1" x="7738"/>
        <item m="1" x="7739"/>
        <item m="1" x="7740"/>
        <item m="1" x="7741"/>
        <item m="1" x="7742"/>
        <item m="1" x="7743"/>
        <item m="1" x="7744"/>
        <item m="1" x="7745"/>
        <item m="1" x="7746"/>
        <item m="1" x="7747"/>
        <item m="1" x="7748"/>
        <item m="1" x="7749"/>
        <item m="1" x="7750"/>
        <item m="1" x="7751"/>
        <item m="1" x="7752"/>
        <item m="1" x="7753"/>
        <item m="1" x="7754"/>
        <item m="1" x="7755"/>
        <item m="1" x="7756"/>
        <item m="1" x="7757"/>
        <item m="1" x="7758"/>
        <item m="1" x="7759"/>
        <item m="1" x="7760"/>
        <item m="1" x="7761"/>
        <item m="1" x="7762"/>
        <item m="1" x="7763"/>
        <item m="1" x="7764"/>
        <item m="1" x="7765"/>
        <item m="1" x="7766"/>
        <item m="1" x="7767"/>
        <item m="1" x="7768"/>
        <item m="1" x="7769"/>
        <item m="1" x="7770"/>
        <item m="1" x="7771"/>
        <item m="1" x="7772"/>
        <item m="1" x="7773"/>
        <item m="1" x="7774"/>
        <item m="1" x="7775"/>
        <item m="1" x="7776"/>
        <item m="1" x="7777"/>
        <item m="1" x="7778"/>
        <item m="1" x="7779"/>
        <item m="1" x="7780"/>
        <item m="1" x="7781"/>
        <item m="1" x="7782"/>
        <item m="1" x="7783"/>
        <item m="1" x="7784"/>
        <item m="1" x="7785"/>
        <item m="1" x="7786"/>
        <item m="1" x="7787"/>
        <item m="1" x="7788"/>
        <item m="1" x="7789"/>
        <item m="1" x="7790"/>
        <item m="1" x="7791"/>
        <item m="1" x="7792"/>
        <item m="1" x="7793"/>
        <item m="1" x="7794"/>
        <item m="1" x="7795"/>
        <item m="1" x="7796"/>
        <item m="1" x="7797"/>
        <item m="1" x="7798"/>
        <item m="1" x="7799"/>
        <item m="1" x="7800"/>
        <item m="1" x="7801"/>
        <item m="1" x="7802"/>
        <item m="1" x="7803"/>
        <item m="1" x="7804"/>
        <item m="1" x="7805"/>
        <item m="1" x="7806"/>
        <item m="1" x="7807"/>
        <item m="1" x="7808"/>
        <item m="1" x="7809"/>
        <item m="1" x="7810"/>
        <item m="1" x="7811"/>
        <item m="1" x="7812"/>
        <item m="1" x="7813"/>
        <item m="1" x="7814"/>
        <item m="1" x="7815"/>
        <item m="1" x="7816"/>
        <item m="1" x="7817"/>
        <item m="1" x="7818"/>
        <item m="1" x="7819"/>
        <item m="1" x="7820"/>
        <item m="1" x="7821"/>
        <item m="1" x="7822"/>
        <item m="1" x="7823"/>
        <item m="1" x="7824"/>
        <item m="1" x="7825"/>
        <item m="1" x="7826"/>
        <item m="1" x="7827"/>
        <item m="1" x="7828"/>
        <item m="1" x="7829"/>
        <item m="1" x="7830"/>
        <item m="1" x="7831"/>
        <item m="1" x="7832"/>
        <item m="1" x="7833"/>
        <item m="1" x="7834"/>
        <item m="1" x="7835"/>
        <item m="1" x="7836"/>
        <item m="1" x="7837"/>
        <item m="1" x="7838"/>
        <item m="1" x="7839"/>
        <item m="1" x="7840"/>
        <item m="1" x="7841"/>
        <item m="1" x="7842"/>
        <item m="1" x="7843"/>
        <item m="1" x="7844"/>
        <item m="1" x="7845"/>
        <item m="1" x="7846"/>
        <item m="1" x="7847"/>
        <item m="1" x="7848"/>
        <item m="1" x="7849"/>
        <item m="1" x="7850"/>
        <item m="1" x="7851"/>
        <item m="1" x="7852"/>
        <item m="1" x="7853"/>
        <item m="1" x="7854"/>
        <item m="1" x="7855"/>
        <item m="1" x="7856"/>
        <item m="1" x="7857"/>
        <item m="1" x="7858"/>
        <item m="1" x="7859"/>
        <item m="1" x="7860"/>
        <item m="1" x="7861"/>
        <item m="1" x="7862"/>
        <item m="1" x="7863"/>
        <item m="1" x="7864"/>
        <item m="1" x="7865"/>
        <item m="1" x="7866"/>
        <item m="1" x="7867"/>
        <item m="1" x="7868"/>
        <item m="1" x="7869"/>
        <item m="1" x="7870"/>
        <item m="1" x="7871"/>
        <item m="1" x="7872"/>
        <item m="1" x="7873"/>
        <item m="1" x="7874"/>
        <item m="1" x="7875"/>
        <item m="1" x="7876"/>
        <item m="1" x="7877"/>
        <item m="1" x="7878"/>
        <item m="1" x="7879"/>
        <item m="1" x="7880"/>
        <item m="1" x="7881"/>
        <item m="1" x="7882"/>
        <item m="1" x="7883"/>
        <item m="1" x="7884"/>
        <item m="1" x="7885"/>
        <item m="1" x="7886"/>
        <item m="1" x="7887"/>
        <item m="1" x="7888"/>
        <item m="1" x="7889"/>
        <item m="1" x="7890"/>
        <item m="1" x="7891"/>
        <item m="1" x="7892"/>
        <item m="1" x="7893"/>
        <item m="1" x="7894"/>
        <item m="1" x="7895"/>
        <item m="1" x="7896"/>
        <item m="1" x="7897"/>
        <item m="1" x="7898"/>
        <item m="1" x="7899"/>
        <item m="1" x="7900"/>
        <item m="1" x="7901"/>
        <item m="1" x="7902"/>
        <item m="1" x="7903"/>
        <item m="1" x="7904"/>
        <item m="1" x="7905"/>
        <item m="1" x="7906"/>
        <item m="1" x="7907"/>
        <item m="1" x="7908"/>
        <item m="1" x="7909"/>
        <item m="1" x="7910"/>
        <item m="1" x="7911"/>
        <item m="1" x="7912"/>
        <item m="1" x="7913"/>
        <item m="1" x="7914"/>
        <item m="1" x="7915"/>
        <item m="1" x="7916"/>
        <item m="1" x="7917"/>
        <item m="1" x="7918"/>
        <item m="1" x="7919"/>
        <item m="1" x="7920"/>
        <item m="1" x="7921"/>
        <item m="1" x="7922"/>
        <item m="1" x="7923"/>
        <item m="1" x="7924"/>
        <item m="1" x="7925"/>
        <item m="1" x="7926"/>
        <item m="1" x="7927"/>
        <item m="1" x="7928"/>
        <item m="1" x="7929"/>
        <item m="1" x="7930"/>
        <item m="1" x="7931"/>
        <item m="1" x="7932"/>
        <item m="1" x="7933"/>
        <item m="1" x="7934"/>
        <item m="1" x="7935"/>
        <item m="1" x="7936"/>
        <item m="1" x="7937"/>
        <item m="1" x="7938"/>
        <item m="1" x="7939"/>
        <item m="1" x="7940"/>
        <item m="1" x="7941"/>
        <item m="1" x="7942"/>
        <item m="1" x="7943"/>
        <item m="1" x="7944"/>
        <item m="1" x="7945"/>
        <item m="1" x="7946"/>
        <item m="1" x="7947"/>
        <item m="1" x="7948"/>
        <item m="1" x="7949"/>
        <item m="1" x="7950"/>
        <item m="1" x="7951"/>
        <item m="1" x="7952"/>
        <item m="1" x="7953"/>
        <item m="1" x="7954"/>
        <item m="1" x="7955"/>
        <item m="1" x="7956"/>
        <item m="1" x="7957"/>
        <item m="1" x="7958"/>
        <item m="1" x="7959"/>
        <item m="1" x="7960"/>
        <item m="1" x="7961"/>
        <item m="1" x="7962"/>
        <item m="1" x="7963"/>
        <item m="1" x="7964"/>
        <item m="1" x="7965"/>
        <item m="1" x="7966"/>
        <item m="1" x="7967"/>
        <item m="1" x="7968"/>
        <item m="1" x="7969"/>
        <item m="1" x="7970"/>
        <item m="1" x="7971"/>
        <item m="1" x="7972"/>
        <item m="1" x="7973"/>
        <item m="1" x="7974"/>
        <item m="1" x="7975"/>
        <item m="1" x="7976"/>
        <item m="1" x="7977"/>
        <item m="1" x="7978"/>
        <item m="1" x="7979"/>
        <item m="1" x="7980"/>
        <item m="1" x="7981"/>
        <item m="1" x="7982"/>
        <item m="1" x="7983"/>
        <item m="1" x="7984"/>
        <item m="1" x="7985"/>
        <item m="1" x="7986"/>
        <item m="1" x="7987"/>
        <item m="1" x="7988"/>
        <item m="1" x="7989"/>
        <item m="1" x="7990"/>
        <item m="1" x="7991"/>
        <item m="1" x="7992"/>
        <item m="1" x="7993"/>
        <item m="1" x="7994"/>
        <item m="1" x="7995"/>
        <item m="1" x="7996"/>
        <item m="1" x="7997"/>
        <item m="1" x="7998"/>
        <item m="1" x="7999"/>
        <item m="1" x="5240"/>
        <item m="1" x="5241"/>
        <item m="1" x="5242"/>
        <item m="1" x="5243"/>
        <item m="1" x="5244"/>
        <item m="1" x="5245"/>
        <item m="1" x="5246"/>
        <item m="1" x="5247"/>
        <item m="1" x="5248"/>
        <item m="1" x="5249"/>
        <item m="1" x="5250"/>
        <item m="1" x="5251"/>
        <item m="1" x="5252"/>
        <item m="1" x="5253"/>
        <item m="1" x="5254"/>
        <item m="1" x="5255"/>
        <item m="1" x="5256"/>
        <item m="1" x="5257"/>
        <item m="1" x="5258"/>
        <item m="1" x="5259"/>
        <item m="1" x="5260"/>
        <item m="1" x="5261"/>
        <item m="1" x="5262"/>
        <item m="1" x="5263"/>
        <item m="1" x="5264"/>
        <item m="1" x="5265"/>
        <item m="1" x="5266"/>
        <item m="1" x="5267"/>
        <item m="1" x="5268"/>
        <item m="1" x="5269"/>
        <item m="1" x="5270"/>
        <item m="1" x="5271"/>
        <item m="1" x="5272"/>
        <item m="1" x="5273"/>
        <item m="1" x="5274"/>
        <item m="1" x="5275"/>
        <item m="1" x="5276"/>
        <item m="1" x="5277"/>
        <item m="1" x="5278"/>
        <item m="1" x="5279"/>
        <item m="1" x="5280"/>
        <item m="1" x="5281"/>
        <item m="1" x="5282"/>
        <item m="1" x="5283"/>
        <item m="1" x="5284"/>
        <item m="1" x="5285"/>
        <item m="1" x="5286"/>
        <item m="1" x="5287"/>
        <item m="1" x="5288"/>
        <item m="1" x="5289"/>
        <item m="1" x="5290"/>
        <item m="1" x="5291"/>
        <item m="1" x="5292"/>
        <item m="1" x="5293"/>
        <item m="1" x="5294"/>
        <item m="1" x="5295"/>
        <item m="1" x="5296"/>
        <item m="1" x="5297"/>
        <item m="1" x="5298"/>
        <item m="1" x="5299"/>
        <item m="1" x="5300"/>
        <item m="1" x="5301"/>
        <item m="1" x="5302"/>
        <item m="1" x="5303"/>
        <item m="1" x="5304"/>
        <item m="1" x="5305"/>
        <item m="1" x="5306"/>
        <item m="1" x="5307"/>
        <item m="1" x="5308"/>
        <item m="1" x="5309"/>
        <item m="1" x="5310"/>
        <item m="1" x="5311"/>
        <item m="1" x="5312"/>
        <item m="1" x="5313"/>
        <item m="1" x="5314"/>
        <item m="1" x="5315"/>
        <item m="1" x="5316"/>
        <item m="1" x="5317"/>
        <item m="1" x="5318"/>
        <item m="1" x="5319"/>
        <item m="1" x="5320"/>
        <item m="1" x="5321"/>
        <item m="1" x="5322"/>
        <item m="1" x="5323"/>
        <item m="1" x="5324"/>
        <item m="1" x="5325"/>
        <item m="1" x="5326"/>
        <item m="1" x="5327"/>
        <item m="1" x="5328"/>
        <item m="1" x="5329"/>
        <item m="1" x="5330"/>
        <item m="1" x="5331"/>
        <item m="1" x="5332"/>
        <item m="1" x="5333"/>
        <item m="1" x="5334"/>
        <item m="1" x="5335"/>
        <item m="1" x="5336"/>
        <item m="1" x="5337"/>
        <item m="1" x="5338"/>
        <item m="1" x="5339"/>
        <item m="1" x="5340"/>
        <item m="1" x="5341"/>
        <item m="1" x="5342"/>
        <item m="1" x="5343"/>
        <item m="1" x="5344"/>
        <item m="1" x="5345"/>
        <item m="1" x="5346"/>
        <item m="1" x="5347"/>
        <item m="1" x="5348"/>
        <item m="1" x="5349"/>
        <item m="1" x="5350"/>
        <item m="1" x="5351"/>
        <item m="1" x="5352"/>
        <item m="1" x="5353"/>
        <item m="1" x="5354"/>
        <item m="1" x="5355"/>
        <item m="1" x="5356"/>
        <item m="1" x="5357"/>
        <item m="1" x="5358"/>
        <item m="1" x="5359"/>
        <item m="1" x="5360"/>
        <item m="1" x="5361"/>
        <item m="1" x="5362"/>
        <item m="1" x="5363"/>
        <item m="1" x="5364"/>
        <item m="1" x="5365"/>
        <item m="1" x="5366"/>
        <item m="1" x="5367"/>
        <item m="1" x="5368"/>
        <item m="1" x="5369"/>
        <item m="1" x="5370"/>
        <item m="1" x="5371"/>
        <item m="1" x="5372"/>
        <item m="1" x="5373"/>
        <item m="1" x="5374"/>
        <item m="1" x="5375"/>
        <item m="1" x="5376"/>
        <item m="1" x="5377"/>
        <item m="1" x="5378"/>
        <item m="1" x="5379"/>
        <item m="1" x="5380"/>
        <item m="1" x="5381"/>
        <item m="1" x="5382"/>
        <item m="1" x="5383"/>
        <item m="1" x="5384"/>
        <item m="1" x="5385"/>
        <item m="1" x="5386"/>
        <item m="1" x="5387"/>
        <item m="1" x="5388"/>
        <item m="1" x="5389"/>
        <item m="1" x="5390"/>
        <item m="1" x="5391"/>
        <item m="1" x="5392"/>
        <item m="1" x="5393"/>
        <item m="1" x="5394"/>
        <item m="1" x="5395"/>
        <item m="1" x="5396"/>
        <item m="1" x="5397"/>
        <item m="1" x="5398"/>
        <item m="1" x="5399"/>
        <item m="1" x="5400"/>
        <item m="1" x="5401"/>
        <item m="1" x="5402"/>
        <item m="1" x="5403"/>
        <item m="1" x="5404"/>
        <item m="1" x="5405"/>
        <item m="1" x="5406"/>
        <item m="1" x="5407"/>
        <item m="1" x="5408"/>
        <item m="1" x="5409"/>
        <item m="1" x="5410"/>
        <item m="1" x="5411"/>
        <item m="1" x="5412"/>
        <item m="1" x="5413"/>
        <item m="1" x="5414"/>
        <item m="1" x="5415"/>
        <item m="1" x="5416"/>
        <item m="1" x="5417"/>
        <item m="1" x="5418"/>
        <item m="1" x="5419"/>
        <item m="1" x="5420"/>
        <item m="1" x="5421"/>
        <item m="1" x="5422"/>
        <item m="1" x="5423"/>
        <item m="1" x="5424"/>
        <item m="1" x="5425"/>
        <item m="1" x="5426"/>
        <item m="1" x="5427"/>
        <item m="1" x="5428"/>
        <item m="1" x="5429"/>
        <item m="1" x="5430"/>
        <item m="1" x="5431"/>
        <item m="1" x="5432"/>
        <item m="1" x="5433"/>
        <item m="1" x="5434"/>
        <item m="1" x="5435"/>
        <item m="1" x="5436"/>
        <item m="1" x="5437"/>
        <item m="1" x="5438"/>
        <item m="1" x="5439"/>
        <item m="1" x="5440"/>
        <item m="1" x="5441"/>
        <item m="1" x="5442"/>
        <item m="1" x="5443"/>
        <item m="1" x="5444"/>
        <item m="1" x="5445"/>
        <item m="1" x="5446"/>
        <item m="1" x="5447"/>
        <item m="1" x="5448"/>
        <item m="1" x="5449"/>
        <item m="1" x="5450"/>
        <item m="1" x="5451"/>
        <item m="1" x="5452"/>
        <item m="1" x="5453"/>
        <item m="1" x="5454"/>
        <item m="1" x="5455"/>
        <item m="1" x="5456"/>
        <item m="1" x="5457"/>
        <item m="1" x="5458"/>
        <item m="1" x="5459"/>
        <item m="1" x="5460"/>
        <item m="1" x="5461"/>
        <item m="1" x="5462"/>
        <item m="1" x="5463"/>
        <item m="1" x="5464"/>
        <item m="1" x="5465"/>
        <item m="1" x="5466"/>
        <item m="1" x="5467"/>
        <item m="1" x="5468"/>
        <item m="1" x="5469"/>
        <item m="1" x="5470"/>
        <item m="1" x="5471"/>
        <item m="1" x="5472"/>
        <item m="1" x="5473"/>
        <item m="1" x="5474"/>
        <item m="1" x="5475"/>
        <item m="1" x="5476"/>
        <item m="1" x="5477"/>
        <item m="1" x="5478"/>
        <item m="1" x="5479"/>
        <item m="1" x="5480"/>
        <item m="1" x="5481"/>
        <item m="1" x="5482"/>
        <item m="1" x="5483"/>
        <item m="1" x="5484"/>
        <item m="1" x="5485"/>
        <item m="1" x="5486"/>
        <item m="1" x="5487"/>
        <item m="1" x="5488"/>
        <item m="1" x="5489"/>
        <item m="1" x="5490"/>
        <item m="1" x="5491"/>
        <item m="1" x="5492"/>
        <item m="1" x="5493"/>
        <item m="1" x="5494"/>
        <item m="1" x="5495"/>
        <item m="1" x="5496"/>
        <item m="1" x="5497"/>
        <item m="1" x="5498"/>
        <item m="1" x="5499"/>
        <item m="1" x="5500"/>
        <item m="1" x="5501"/>
        <item m="1" x="5502"/>
        <item m="1" x="5503"/>
        <item m="1" x="5504"/>
        <item m="1" x="5505"/>
        <item m="1" x="5506"/>
        <item m="1" x="5507"/>
        <item m="1" x="5508"/>
        <item m="1" x="5509"/>
        <item m="1" x="5510"/>
        <item m="1" x="5511"/>
        <item m="1" x="5512"/>
        <item m="1" x="5513"/>
        <item m="1" x="5514"/>
        <item m="1" x="5515"/>
        <item m="1" x="5516"/>
        <item m="1" x="5517"/>
        <item m="1" x="5518"/>
        <item m="1" x="5519"/>
        <item m="1" x="5520"/>
        <item m="1" x="5521"/>
        <item m="1" x="5522"/>
        <item m="1" x="5523"/>
        <item m="1" x="5524"/>
        <item m="1" x="5525"/>
        <item m="1" x="5526"/>
        <item m="1" x="5527"/>
        <item m="1" x="5528"/>
        <item m="1" x="5529"/>
        <item m="1" x="5530"/>
        <item m="1" x="5531"/>
        <item m="1" x="5532"/>
        <item m="1" x="5533"/>
        <item m="1" x="5534"/>
        <item m="1" x="5535"/>
        <item m="1" x="5536"/>
        <item m="1" x="5537"/>
        <item m="1" x="5538"/>
        <item m="1" x="5539"/>
        <item m="1" x="5540"/>
        <item m="1" x="5541"/>
        <item m="1" x="5542"/>
        <item m="1" x="5543"/>
        <item m="1" x="5544"/>
        <item m="1" x="5545"/>
        <item m="1" x="5546"/>
        <item m="1" x="5547"/>
        <item m="1" x="5548"/>
        <item m="1" x="5549"/>
        <item m="1" x="5550"/>
        <item m="1" x="5551"/>
        <item m="1" x="5552"/>
        <item m="1" x="5553"/>
        <item m="1" x="5554"/>
        <item m="1" x="5555"/>
        <item m="1" x="5556"/>
        <item m="1" x="5557"/>
        <item m="1" x="5558"/>
        <item m="1" x="5559"/>
        <item m="1" x="5560"/>
        <item m="1" x="5561"/>
        <item m="1" x="5562"/>
        <item m="1" x="5563"/>
        <item m="1" x="5564"/>
        <item m="1" x="5565"/>
        <item m="1" x="5566"/>
        <item m="1" x="5567"/>
        <item m="1" x="5568"/>
        <item m="1" x="5569"/>
        <item m="1" x="5570"/>
        <item m="1" x="5571"/>
        <item m="1" x="5572"/>
        <item m="1" x="5573"/>
        <item m="1" x="5574"/>
        <item m="1" x="5575"/>
        <item m="1" x="5576"/>
        <item m="1" x="5577"/>
        <item m="1" x="5578"/>
        <item m="1" x="5579"/>
        <item m="1" x="5580"/>
        <item m="1" x="5581"/>
        <item m="1" x="5582"/>
        <item m="1" x="5583"/>
        <item m="1" x="5584"/>
        <item m="1" x="5585"/>
        <item m="1" x="5586"/>
        <item m="1" x="5587"/>
        <item m="1" x="5588"/>
        <item m="1" x="5589"/>
        <item m="1" x="5590"/>
        <item m="1" x="5591"/>
        <item m="1" x="5592"/>
        <item m="1" x="5593"/>
        <item m="1" x="5594"/>
        <item m="1" x="5595"/>
        <item m="1" x="5596"/>
        <item m="1" x="5597"/>
        <item m="1" x="5598"/>
        <item m="1" x="5599"/>
        <item m="1" x="5600"/>
        <item m="1" x="5601"/>
        <item m="1" x="5602"/>
        <item m="1" x="5603"/>
        <item m="1" x="5604"/>
        <item m="1" x="5605"/>
        <item m="1" x="5606"/>
        <item m="1" x="5607"/>
        <item m="1" x="5608"/>
        <item m="1" x="5609"/>
        <item m="1" x="5610"/>
        <item m="1" x="5611"/>
        <item m="1" x="5612"/>
        <item m="1" x="5613"/>
        <item m="1" x="5614"/>
        <item m="1" x="5615"/>
        <item m="1" x="5616"/>
        <item m="1" x="5617"/>
        <item m="1" x="5618"/>
        <item m="1" x="5619"/>
        <item m="1" x="5620"/>
        <item m="1" x="5621"/>
        <item m="1" x="5622"/>
        <item m="1" x="5623"/>
        <item m="1" x="5624"/>
        <item m="1" x="5625"/>
        <item m="1" x="5626"/>
        <item m="1" x="5627"/>
        <item m="1" x="5628"/>
        <item m="1" x="5629"/>
        <item m="1" x="5630"/>
        <item m="1" x="5631"/>
        <item m="1" x="5632"/>
        <item m="1" x="5633"/>
        <item m="1" x="5634"/>
        <item m="1" x="5635"/>
        <item m="1" x="5636"/>
        <item m="1" x="5637"/>
        <item m="1" x="5638"/>
        <item m="1" x="5639"/>
        <item m="1" x="5640"/>
        <item m="1" x="5641"/>
        <item m="1" x="5642"/>
        <item m="1" x="5643"/>
        <item m="1" x="5644"/>
        <item m="1" x="5645"/>
        <item m="1" x="5646"/>
        <item m="1" x="5647"/>
        <item m="1" x="5648"/>
        <item m="1" x="5649"/>
        <item m="1" x="5650"/>
        <item m="1" x="5651"/>
        <item m="1" x="5652"/>
        <item m="1" x="5653"/>
        <item m="1" x="5654"/>
        <item m="1" x="5655"/>
        <item m="1" x="5656"/>
        <item m="1" x="5657"/>
        <item m="1" x="5658"/>
        <item m="1" x="5659"/>
        <item m="1" x="5660"/>
        <item m="1" x="5661"/>
        <item m="1" x="5662"/>
        <item m="1" x="5663"/>
        <item m="1" x="5664"/>
        <item m="1" x="5665"/>
        <item m="1" x="5666"/>
        <item m="1" x="5667"/>
        <item m="1" x="5668"/>
        <item m="1" x="5669"/>
        <item m="1" x="5670"/>
        <item m="1" x="5671"/>
        <item m="1" x="5672"/>
        <item m="1" x="5673"/>
        <item m="1" x="5674"/>
        <item m="1" x="5675"/>
        <item m="1" x="5676"/>
        <item m="1" x="5677"/>
        <item m="1" x="5678"/>
        <item m="1" x="5679"/>
        <item m="1" x="5680"/>
        <item m="1" x="5681"/>
        <item m="1" x="5682"/>
        <item m="1" x="5683"/>
        <item m="1" x="5684"/>
        <item m="1" x="5685"/>
        <item m="1" x="5686"/>
        <item m="1" x="5687"/>
        <item m="1" x="5688"/>
        <item m="1" x="5689"/>
        <item m="1" x="5690"/>
        <item m="1" x="5691"/>
        <item m="1" x="5692"/>
        <item m="1" x="5693"/>
        <item m="1" x="5694"/>
        <item m="1" x="5695"/>
        <item m="1" x="5696"/>
        <item m="1" x="5697"/>
        <item m="1" x="5698"/>
        <item m="1" x="5699"/>
        <item m="1" x="5700"/>
        <item m="1" x="5701"/>
        <item m="1" x="5702"/>
        <item m="1" x="5703"/>
        <item m="1" x="5704"/>
        <item m="1" x="5705"/>
        <item m="1" x="5706"/>
        <item m="1" x="5707"/>
        <item m="1" x="5708"/>
        <item m="1" x="5709"/>
        <item m="1" x="5710"/>
        <item m="1" x="5711"/>
        <item m="1" x="5712"/>
        <item m="1" x="5713"/>
        <item m="1" x="5714"/>
        <item m="1" x="5715"/>
        <item m="1" x="5716"/>
        <item m="1" x="5717"/>
        <item m="1" x="5718"/>
        <item m="1" x="5719"/>
        <item m="1" x="5720"/>
        <item m="1" x="5721"/>
        <item m="1" x="5722"/>
        <item m="1" x="5723"/>
        <item m="1" x="5724"/>
        <item m="1" x="5725"/>
        <item m="1" x="5726"/>
        <item m="1" x="5727"/>
        <item m="1" x="5728"/>
        <item m="1" x="5729"/>
        <item m="1" x="5730"/>
        <item m="1" x="5731"/>
        <item m="1" x="5732"/>
        <item m="1" x="5733"/>
        <item m="1" x="5734"/>
        <item m="1" x="5735"/>
        <item m="1" x="5736"/>
        <item m="1" x="5737"/>
        <item m="1" x="5738"/>
        <item m="1" x="5739"/>
        <item m="1" x="5740"/>
        <item m="1" x="5741"/>
        <item m="1" x="5742"/>
        <item m="1" x="5743"/>
        <item m="1" x="5744"/>
        <item m="1" x="5745"/>
        <item m="1" x="5746"/>
        <item m="1" x="5747"/>
        <item m="1" x="5748"/>
        <item m="1" x="5749"/>
        <item m="1" x="5750"/>
        <item m="1" x="5751"/>
        <item m="1" x="5752"/>
        <item m="1" x="5753"/>
        <item m="1" x="5754"/>
        <item m="1" x="5755"/>
        <item m="1" x="5756"/>
        <item m="1" x="5757"/>
        <item m="1" x="5758"/>
        <item m="1" x="5759"/>
        <item m="1" x="5760"/>
        <item m="1" x="5761"/>
        <item m="1" x="5762"/>
        <item m="1" x="5763"/>
        <item m="1" x="5764"/>
        <item m="1" x="5765"/>
        <item m="1" x="5766"/>
        <item m="1" x="5767"/>
        <item m="1" x="5768"/>
        <item m="1" x="5769"/>
        <item m="1" x="5770"/>
        <item m="1" x="5771"/>
        <item m="1" x="5772"/>
        <item m="1" x="5773"/>
        <item m="1" x="5774"/>
        <item m="1" x="5775"/>
        <item m="1" x="5776"/>
        <item m="1" x="5777"/>
        <item m="1" x="5778"/>
        <item m="1" x="5779"/>
        <item m="1" x="5780"/>
        <item m="1" x="5781"/>
        <item m="1" x="5782"/>
        <item m="1" x="5783"/>
        <item m="1" x="5784"/>
        <item m="1" x="5785"/>
        <item m="1" x="5786"/>
        <item m="1" x="5787"/>
        <item m="1" x="5788"/>
        <item m="1" x="5789"/>
        <item m="1" x="5790"/>
        <item m="1" x="5791"/>
        <item m="1" x="5792"/>
        <item m="1" x="5793"/>
        <item m="1" x="5794"/>
        <item m="1" x="5795"/>
        <item m="1" x="5796"/>
        <item m="1" x="5797"/>
        <item m="1" x="5798"/>
        <item m="1" x="5799"/>
        <item m="1" x="5800"/>
        <item m="1" x="5801"/>
        <item m="1" x="5802"/>
        <item m="1" x="5803"/>
        <item m="1" x="5804"/>
        <item m="1" x="5805"/>
        <item m="1" x="5806"/>
        <item m="1" x="5807"/>
        <item m="1" x="5808"/>
        <item m="1" x="5809"/>
        <item m="1" x="5810"/>
        <item m="1" x="5811"/>
        <item m="1" x="5812"/>
        <item m="1" x="5813"/>
        <item m="1" x="5814"/>
        <item m="1" x="5815"/>
        <item m="1" x="5816"/>
        <item m="1" x="5817"/>
        <item m="1" x="5818"/>
        <item m="1" x="5819"/>
        <item m="1" x="5820"/>
        <item m="1" x="5821"/>
        <item m="1" x="5822"/>
        <item m="1" x="5823"/>
        <item m="1" x="5824"/>
        <item m="1" x="5825"/>
        <item m="1" x="5826"/>
        <item m="1" x="5827"/>
        <item m="1" x="5828"/>
        <item m="1" x="5829"/>
        <item m="1" x="5830"/>
        <item m="1" x="5831"/>
        <item m="1" x="5832"/>
        <item m="1" x="5833"/>
        <item m="1" x="5834"/>
        <item m="1" x="5835"/>
        <item m="1" x="5836"/>
        <item m="1" x="5837"/>
        <item m="1" x="5838"/>
        <item m="1" x="5839"/>
        <item m="1" x="5840"/>
        <item m="1" x="5841"/>
        <item m="1" x="5842"/>
        <item m="1" x="5843"/>
        <item m="1" x="5844"/>
        <item m="1" x="5845"/>
        <item m="1" x="5846"/>
        <item m="1" x="5847"/>
        <item m="1" x="5848"/>
        <item m="1" x="5849"/>
        <item m="1" x="5850"/>
        <item m="1" x="5851"/>
        <item m="1" x="5852"/>
        <item m="1" x="5853"/>
        <item m="1" x="5854"/>
        <item m="1" x="5855"/>
        <item m="1" x="5856"/>
        <item m="1" x="5857"/>
        <item m="1" x="5858"/>
        <item m="1" x="5859"/>
        <item m="1" x="5860"/>
        <item m="1" x="5861"/>
        <item m="1" x="5862"/>
        <item m="1" x="5863"/>
        <item m="1" x="5864"/>
        <item m="1" x="5865"/>
        <item m="1" x="5866"/>
        <item m="1" x="5867"/>
        <item m="1" x="5868"/>
        <item m="1" x="5869"/>
        <item m="1" x="5870"/>
        <item m="1" x="5871"/>
        <item m="1" x="5872"/>
        <item m="1" x="5873"/>
        <item m="1" x="5874"/>
        <item m="1" x="5875"/>
        <item m="1" x="5876"/>
        <item m="1" x="5877"/>
        <item m="1" x="5878"/>
        <item m="1" x="5879"/>
        <item m="1" x="5880"/>
        <item m="1" x="5881"/>
        <item m="1" x="5882"/>
        <item m="1" x="5883"/>
        <item m="1" x="5884"/>
        <item m="1" x="5885"/>
        <item m="1" x="5886"/>
        <item m="1" x="5887"/>
        <item m="1" x="5888"/>
        <item m="1" x="5889"/>
        <item m="1" x="5890"/>
        <item m="1" x="5891"/>
        <item m="1" x="5892"/>
        <item m="1" x="5893"/>
        <item m="1" x="5894"/>
        <item m="1" x="5895"/>
        <item m="1" x="5896"/>
        <item m="1" x="5897"/>
        <item m="1" x="5898"/>
        <item m="1" x="5899"/>
        <item m="1" x="5900"/>
        <item m="1" x="5901"/>
        <item m="1" x="5902"/>
        <item m="1" x="5903"/>
        <item m="1" x="5904"/>
        <item m="1" x="5905"/>
        <item m="1" x="5906"/>
        <item m="1" x="5907"/>
        <item m="1" x="5908"/>
        <item m="1" x="5909"/>
        <item m="1" x="5910"/>
        <item m="1" x="5911"/>
        <item m="1" x="5912"/>
        <item m="1" x="5913"/>
        <item m="1" x="5914"/>
        <item m="1" x="5915"/>
        <item m="1" x="5916"/>
        <item m="1" x="5917"/>
        <item m="1" x="5918"/>
        <item m="1" x="5919"/>
        <item m="1" x="5920"/>
        <item m="1" x="5921"/>
        <item m="1" x="5922"/>
        <item m="1" x="5923"/>
        <item m="1" x="5924"/>
        <item m="1" x="5925"/>
        <item m="1" x="5926"/>
        <item m="1" x="5927"/>
        <item m="1" x="5928"/>
        <item m="1" x="5929"/>
        <item m="1" x="5930"/>
        <item m="1" x="5931"/>
        <item m="1" x="5932"/>
        <item m="1" x="5933"/>
        <item m="1" x="5934"/>
        <item m="1" x="5935"/>
        <item m="1" x="5936"/>
        <item m="1" x="5937"/>
        <item m="1" x="5938"/>
        <item m="1" x="5939"/>
        <item m="1" x="5940"/>
        <item m="1" x="5941"/>
        <item m="1" x="5942"/>
        <item m="1" x="5943"/>
        <item m="1" x="5944"/>
        <item m="1" x="5945"/>
        <item m="1" x="5946"/>
        <item m="1" x="5947"/>
        <item m="1" x="5948"/>
        <item m="1" x="5949"/>
        <item m="1" x="5950"/>
        <item m="1" x="5951"/>
        <item m="1" x="5952"/>
        <item m="1" x="5953"/>
        <item m="1" x="5954"/>
        <item m="1" x="5955"/>
        <item m="1" x="5956"/>
        <item m="1" x="5957"/>
        <item m="1" x="5958"/>
        <item m="1" x="5959"/>
        <item m="1" x="5960"/>
        <item m="1" x="5961"/>
        <item m="1" x="5962"/>
        <item m="1" x="5963"/>
        <item m="1" x="5964"/>
        <item m="1" x="5965"/>
        <item m="1" x="5966"/>
        <item m="1" x="5967"/>
        <item m="1" x="5968"/>
        <item m="1" x="5969"/>
        <item m="1" x="5970"/>
        <item m="1" x="5971"/>
        <item m="1" x="5972"/>
        <item m="1" x="5973"/>
        <item m="1" x="5974"/>
        <item m="1" x="5975"/>
        <item m="1" x="5976"/>
        <item m="1" x="5977"/>
        <item m="1" x="5978"/>
        <item m="1" x="5979"/>
        <item m="1" x="5980"/>
        <item m="1" x="5981"/>
        <item m="1" x="5982"/>
        <item m="1" x="5983"/>
        <item m="1" x="5984"/>
        <item m="1" x="5985"/>
        <item m="1" x="5986"/>
        <item m="1" x="5987"/>
        <item m="1" x="5988"/>
        <item m="1" x="5989"/>
        <item m="1" x="5990"/>
        <item m="1" x="5991"/>
        <item m="1" x="5992"/>
        <item m="1" x="5993"/>
        <item m="1" x="5994"/>
        <item m="1" x="5995"/>
        <item m="1" x="5996"/>
        <item m="1" x="5997"/>
        <item m="1" x="5998"/>
        <item m="1" x="5999"/>
        <item m="1" x="6000"/>
        <item m="1" x="6001"/>
        <item m="1" x="6002"/>
        <item m="1" x="6003"/>
        <item m="1" x="6004"/>
        <item m="1" x="6005"/>
        <item m="1" x="6006"/>
        <item m="1" x="6007"/>
        <item m="1" x="6008"/>
        <item m="1" x="6009"/>
        <item m="1" x="6010"/>
        <item m="1" x="6011"/>
        <item m="1" x="6012"/>
        <item m="1" x="6013"/>
        <item m="1" x="6014"/>
        <item m="1" x="6015"/>
        <item m="1" x="6016"/>
        <item m="1" x="6017"/>
        <item m="1" x="6018"/>
        <item m="1" x="6019"/>
        <item m="1" x="6020"/>
        <item m="1" x="6021"/>
        <item m="1" x="6022"/>
        <item m="1" x="6023"/>
        <item m="1" x="6024"/>
        <item m="1" x="6025"/>
        <item m="1" x="6026"/>
        <item m="1" x="6027"/>
        <item m="1" x="6028"/>
        <item m="1" x="6029"/>
        <item m="1" x="6030"/>
        <item m="1" x="6031"/>
        <item m="1" x="6032"/>
        <item m="1" x="6033"/>
        <item m="1" x="6034"/>
        <item m="1" x="6035"/>
        <item m="1" x="6036"/>
        <item m="1" x="6037"/>
        <item m="1" x="6038"/>
        <item m="1" x="6039"/>
        <item m="1" x="6040"/>
        <item m="1" x="6041"/>
        <item m="1" x="6042"/>
        <item m="1" x="6043"/>
        <item m="1" x="6044"/>
        <item m="1" x="6045"/>
        <item m="1" x="6046"/>
        <item m="1" x="6047"/>
        <item m="1" x="6048"/>
        <item m="1" x="6049"/>
        <item m="1" x="6050"/>
        <item m="1" x="6051"/>
        <item m="1" x="6052"/>
        <item m="1" x="6053"/>
        <item m="1" x="6054"/>
        <item m="1" x="6055"/>
        <item m="1" x="6056"/>
        <item m="1" x="6057"/>
        <item m="1" x="6058"/>
        <item m="1" x="6059"/>
        <item m="1" x="6060"/>
        <item m="1" x="6061"/>
        <item m="1" x="6062"/>
        <item m="1" x="6063"/>
        <item m="1" x="6064"/>
        <item m="1" x="6065"/>
        <item m="1" x="6066"/>
        <item m="1" x="6067"/>
        <item m="1" x="6068"/>
        <item m="1" x="6069"/>
        <item m="1" x="6070"/>
        <item m="1" x="6071"/>
        <item m="1" x="6072"/>
        <item m="1" x="6073"/>
        <item m="1" x="6074"/>
        <item m="1" x="6075"/>
        <item m="1" x="6076"/>
        <item m="1" x="6077"/>
        <item m="1" x="6078"/>
        <item m="1" x="6079"/>
        <item m="1" x="6080"/>
        <item m="1" x="6081"/>
        <item m="1" x="6082"/>
        <item m="1" x="6083"/>
        <item m="1" x="6084"/>
        <item m="1" x="6085"/>
        <item m="1" x="6086"/>
        <item m="1" x="6087"/>
        <item m="1" x="6088"/>
        <item m="1" x="6089"/>
        <item m="1" x="6090"/>
        <item m="1" x="6091"/>
        <item m="1" x="6092"/>
        <item m="1" x="6093"/>
        <item m="1" x="6094"/>
        <item m="1" x="6095"/>
        <item m="1" x="6096"/>
        <item m="1" x="6097"/>
        <item m="1" x="6098"/>
        <item m="1" x="6099"/>
        <item m="1" x="6100"/>
        <item m="1" x="6101"/>
        <item m="1" x="6102"/>
        <item m="1" x="6103"/>
        <item m="1" x="6104"/>
        <item m="1" x="6105"/>
        <item m="1" x="6106"/>
        <item m="1" x="6107"/>
        <item m="1" x="6108"/>
        <item m="1" x="6109"/>
        <item m="1" x="6110"/>
        <item m="1" x="6111"/>
        <item m="1" x="6112"/>
        <item m="1" x="6113"/>
        <item m="1" x="6114"/>
        <item m="1" x="6115"/>
        <item m="1" x="6116"/>
        <item m="1" x="6117"/>
        <item m="1" x="6118"/>
        <item m="1" x="6119"/>
        <item m="1" x="6120"/>
        <item m="1" x="6121"/>
        <item m="1" x="6122"/>
        <item m="1" x="6123"/>
        <item m="1" x="6124"/>
        <item m="1" x="6125"/>
        <item m="1" x="6126"/>
        <item m="1" x="6127"/>
        <item m="1" x="6128"/>
        <item m="1" x="6129"/>
        <item m="1" x="6130"/>
        <item m="1" x="6131"/>
        <item m="1" x="6132"/>
        <item m="1" x="6133"/>
        <item m="1" x="6134"/>
        <item m="1" x="6135"/>
        <item m="1" x="6136"/>
        <item m="1" x="6137"/>
        <item m="1" x="6138"/>
        <item m="1" x="6139"/>
        <item m="1" x="6140"/>
        <item m="1" x="6141"/>
        <item m="1" x="6142"/>
        <item m="1" x="6143"/>
        <item m="1" x="6144"/>
        <item m="1" x="6145"/>
        <item m="1" x="6146"/>
        <item m="1" x="6147"/>
        <item m="1" x="6148"/>
        <item m="1" x="6149"/>
        <item m="1" x="6150"/>
        <item m="1" x="6151"/>
        <item m="1" x="6152"/>
        <item m="1" x="6153"/>
        <item m="1" x="6154"/>
        <item m="1" x="6155"/>
        <item m="1" x="6156"/>
        <item m="1" x="6157"/>
        <item m="1" x="6158"/>
        <item m="1" x="6159"/>
        <item m="1" x="6160"/>
        <item m="1" x="6161"/>
        <item m="1" x="6162"/>
        <item m="1" x="6163"/>
        <item m="1" x="6164"/>
        <item m="1" x="6165"/>
        <item m="1" x="6166"/>
        <item m="1" x="6167"/>
        <item m="1" x="6168"/>
        <item m="1" x="6169"/>
        <item m="1" x="6170"/>
        <item m="1" x="6171"/>
        <item m="1" x="6172"/>
        <item m="1" x="6173"/>
        <item m="1" x="6174"/>
        <item m="1" x="6175"/>
        <item m="1" x="6176"/>
        <item m="1" x="6177"/>
        <item m="1" x="6178"/>
        <item m="1" x="6179"/>
        <item m="1" x="6180"/>
        <item m="1" x="6181"/>
        <item m="1" x="6182"/>
        <item m="1" x="6183"/>
        <item m="1" x="6184"/>
        <item m="1" x="6185"/>
        <item m="1" x="6186"/>
        <item m="1" x="6187"/>
        <item m="1" x="6188"/>
        <item m="1" x="6189"/>
        <item m="1" x="6190"/>
        <item m="1" x="6191"/>
        <item m="1" x="6192"/>
        <item m="1" x="6193"/>
        <item m="1" x="6194"/>
        <item m="1" x="6195"/>
        <item m="1" x="6196"/>
        <item m="1" x="6197"/>
        <item m="1" x="6198"/>
        <item m="1" x="6199"/>
        <item m="1" x="6200"/>
        <item m="1" x="6201"/>
        <item m="1" x="6202"/>
        <item m="1" x="6203"/>
        <item m="1" x="6204"/>
        <item m="1" x="6205"/>
        <item m="1" x="6206"/>
        <item m="1" x="6207"/>
        <item m="1" x="6208"/>
        <item m="1" x="6209"/>
        <item m="1" x="6210"/>
        <item m="1" x="6211"/>
        <item m="1" x="6212"/>
        <item m="1" x="6213"/>
        <item m="1" x="6214"/>
        <item m="1" x="6215"/>
        <item m="1" x="6216"/>
        <item m="1" x="6217"/>
        <item m="1" x="6218"/>
        <item m="1" x="6219"/>
        <item m="1" x="6220"/>
        <item m="1" x="6221"/>
        <item m="1" x="6222"/>
        <item m="1" x="6223"/>
        <item m="1" x="6224"/>
        <item m="1" x="6225"/>
        <item m="1" x="6226"/>
        <item m="1" x="6227"/>
        <item m="1" x="6228"/>
        <item m="1" x="6229"/>
        <item m="1" x="6230"/>
        <item m="1" x="6231"/>
        <item m="1" x="6232"/>
        <item m="1" x="6233"/>
        <item m="1" x="6234"/>
        <item m="1" x="6235"/>
        <item m="1" x="6236"/>
        <item m="1" x="6237"/>
        <item m="1" x="6238"/>
        <item m="1" x="6239"/>
        <item m="1" x="6240"/>
        <item m="1" x="6241"/>
        <item m="1" x="6242"/>
        <item m="1" x="6243"/>
        <item m="1" x="6244"/>
        <item m="1" x="6245"/>
        <item m="1" x="6246"/>
        <item m="1" x="6247"/>
        <item m="1" x="6248"/>
        <item m="1" x="6249"/>
        <item m="1" x="6250"/>
        <item m="1" x="6251"/>
        <item m="1" x="6252"/>
        <item m="1" x="6253"/>
        <item m="1" x="6254"/>
        <item m="1" x="6255"/>
        <item m="1" x="6256"/>
        <item m="1" x="6257"/>
        <item m="1" x="6258"/>
        <item m="1" x="6259"/>
        <item m="1" x="6260"/>
        <item m="1" x="6261"/>
        <item m="1" x="6262"/>
        <item m="1" x="6263"/>
        <item m="1" x="6264"/>
        <item m="1" x="6265"/>
        <item m="1" x="6266"/>
        <item m="1" x="6267"/>
        <item m="1" x="6268"/>
        <item m="1" x="6269"/>
        <item m="1" x="6270"/>
        <item m="1" x="6271"/>
        <item m="1" x="6272"/>
        <item m="1" x="6273"/>
        <item m="1" x="6274"/>
        <item m="1" x="6275"/>
        <item m="1" x="6276"/>
        <item m="1" x="6277"/>
        <item m="1" x="6278"/>
        <item m="1" x="6279"/>
        <item m="1" x="6280"/>
        <item m="1" x="6281"/>
        <item m="1" x="6282"/>
        <item m="1" x="6283"/>
        <item m="1" x="6284"/>
        <item m="1" x="6285"/>
        <item m="1" x="6286"/>
        <item m="1" x="6287"/>
        <item m="1" x="6288"/>
        <item m="1" x="6289"/>
        <item m="1" x="6290"/>
        <item m="1" x="6291"/>
        <item m="1" x="6292"/>
        <item m="1" x="6293"/>
        <item m="1" x="6294"/>
        <item m="1" x="6295"/>
        <item m="1" x="6296"/>
        <item m="1" x="6297"/>
        <item m="1" x="6298"/>
        <item m="1" x="6299"/>
        <item m="1" x="6300"/>
        <item m="1" x="6301"/>
        <item m="1" x="6302"/>
        <item m="1" x="6303"/>
        <item m="1" x="6304"/>
        <item m="1" x="6305"/>
        <item m="1" x="6306"/>
        <item m="1" x="6307"/>
        <item m="1" x="6308"/>
        <item m="1" x="6309"/>
        <item m="1" x="6310"/>
        <item m="1" x="6311"/>
        <item m="1" x="6312"/>
        <item m="1" x="6313"/>
        <item m="1" x="6314"/>
        <item m="1" x="6315"/>
        <item m="1" x="6316"/>
        <item m="1" x="6317"/>
        <item m="1" x="6318"/>
        <item m="1" x="6319"/>
        <item m="1" x="6320"/>
        <item m="1" x="6321"/>
        <item m="1" x="6322"/>
        <item m="1" x="6323"/>
        <item m="1" x="6324"/>
        <item m="1" x="6325"/>
        <item m="1" x="6326"/>
        <item m="1" x="6327"/>
        <item m="1" x="6328"/>
        <item m="1" x="6329"/>
        <item m="1" x="6330"/>
        <item m="1" x="6331"/>
        <item m="1" x="6332"/>
        <item m="1" x="6333"/>
        <item m="1" x="6334"/>
        <item m="1" x="6335"/>
        <item m="1" x="6336"/>
        <item m="1" x="6337"/>
        <item m="1" x="6338"/>
        <item m="1" x="6339"/>
        <item m="1" x="6340"/>
        <item m="1" x="6341"/>
        <item m="1" x="6342"/>
        <item m="1" x="6343"/>
        <item m="1" x="6344"/>
        <item m="1" x="6345"/>
        <item m="1" x="6346"/>
        <item m="1" x="6347"/>
        <item m="1" x="6348"/>
        <item m="1" x="6349"/>
        <item m="1" x="6350"/>
        <item m="1" x="6351"/>
        <item m="1" x="6352"/>
        <item m="1" x="6353"/>
        <item m="1" x="6354"/>
        <item m="1" x="6355"/>
        <item m="1" x="6356"/>
        <item m="1" x="6357"/>
        <item m="1" x="6358"/>
        <item m="1" x="6359"/>
        <item m="1" x="6360"/>
        <item m="1" x="6361"/>
        <item m="1" x="6362"/>
        <item m="1" x="6363"/>
        <item m="1" x="6364"/>
        <item m="1" x="6365"/>
        <item m="1" x="6366"/>
        <item m="1" x="6367"/>
        <item m="1" x="6368"/>
        <item m="1" x="6369"/>
        <item m="1" x="6370"/>
        <item m="1" x="6371"/>
        <item m="1" x="6372"/>
        <item m="1" x="6373"/>
        <item m="1" x="6374"/>
        <item m="1" x="6375"/>
        <item m="1" x="6376"/>
        <item m="1" x="6377"/>
        <item m="1" x="6378"/>
        <item m="1" x="6379"/>
        <item m="1" x="6380"/>
        <item m="1" x="6381"/>
        <item m="1" x="6382"/>
        <item m="1" x="6383"/>
        <item m="1" x="6384"/>
        <item m="1" x="6385"/>
        <item m="1" x="6386"/>
        <item m="1" x="6387"/>
        <item m="1" x="6388"/>
        <item m="1" x="6389"/>
        <item m="1" x="6390"/>
        <item m="1" x="6391"/>
        <item m="1" x="6392"/>
        <item m="1" x="6393"/>
        <item m="1" x="6394"/>
        <item m="1" x="6395"/>
        <item m="1" x="6396"/>
        <item m="1" x="6397"/>
        <item m="1" x="6398"/>
        <item m="1" x="6399"/>
        <item m="1" x="6400"/>
        <item m="1" x="6401"/>
        <item m="1" x="6402"/>
        <item m="1" x="6403"/>
        <item m="1" x="6404"/>
        <item m="1" x="6405"/>
        <item m="1" x="6406"/>
        <item m="1" x="6407"/>
        <item m="1" x="6408"/>
        <item m="1" x="6409"/>
        <item m="1" x="6410"/>
        <item m="1" x="6411"/>
        <item m="1" x="6412"/>
        <item m="1" x="6413"/>
        <item m="1" x="6414"/>
        <item m="1" x="6415"/>
        <item m="1" x="6416"/>
        <item m="1" x="6417"/>
        <item m="1" x="6418"/>
        <item m="1" x="6419"/>
        <item m="1" x="6420"/>
        <item m="1" x="6421"/>
        <item m="1" x="6422"/>
        <item m="1" x="6423"/>
        <item m="1" x="6424"/>
        <item m="1" x="6425"/>
        <item m="1" x="6426"/>
        <item m="1" x="6427"/>
        <item m="1" x="6428"/>
        <item m="1" x="6429"/>
        <item m="1" x="6430"/>
        <item m="1" x="6431"/>
        <item m="1" x="6432"/>
        <item m="1" x="6433"/>
        <item m="1" x="6434"/>
        <item m="1" x="6435"/>
        <item m="1" x="6436"/>
        <item m="1" x="6437"/>
        <item m="1" x="6438"/>
        <item m="1" x="6439"/>
        <item m="1" x="6440"/>
        <item m="1" x="6441"/>
        <item m="1" x="6442"/>
        <item m="1" x="6443"/>
        <item m="1" x="6444"/>
        <item m="1" x="6445"/>
        <item m="1" x="6446"/>
        <item m="1" x="6447"/>
        <item m="1" x="6448"/>
        <item m="1" x="6449"/>
        <item m="1" x="6450"/>
        <item m="1" x="6451"/>
        <item m="1" x="6452"/>
        <item m="1" x="6453"/>
        <item m="1" x="6454"/>
        <item m="1" x="6455"/>
        <item m="1" x="6456"/>
        <item m="1" x="6457"/>
        <item m="1" x="6458"/>
        <item m="1" x="6459"/>
        <item m="1" x="6460"/>
        <item m="1" x="6461"/>
        <item m="1" x="6462"/>
        <item m="1" x="6463"/>
        <item m="1" x="6464"/>
        <item m="1" x="6465"/>
        <item m="1" x="6466"/>
        <item m="1" x="6467"/>
        <item m="1" x="6468"/>
        <item m="1" x="6469"/>
        <item m="1" x="6470"/>
        <item m="1" x="6471"/>
        <item m="1" x="6472"/>
        <item m="1" x="6473"/>
        <item m="1" x="6474"/>
        <item m="1" x="6475"/>
        <item m="1" x="6476"/>
        <item m="1" x="6477"/>
        <item m="1" x="6478"/>
        <item m="1" x="6479"/>
        <item m="1" x="6480"/>
        <item m="1" x="6481"/>
        <item m="1" x="6482"/>
        <item m="1" x="6483"/>
        <item m="1" x="6484"/>
        <item m="1" x="6485"/>
        <item m="1" x="6486"/>
        <item m="1" x="6487"/>
        <item m="1" x="6488"/>
        <item m="1" x="6489"/>
        <item m="1" x="6490"/>
        <item m="1" x="6491"/>
        <item m="1" x="6492"/>
        <item m="1" x="6493"/>
        <item m="1" x="6494"/>
        <item m="1" x="6495"/>
        <item m="1" x="6496"/>
        <item m="1" x="6497"/>
        <item m="1" x="6498"/>
        <item m="1" x="6499"/>
        <item m="1" x="6500"/>
        <item m="1" x="6501"/>
        <item m="1" x="6502"/>
        <item m="1" x="6503"/>
        <item m="1" x="6504"/>
        <item m="1" x="6505"/>
        <item m="1" x="6506"/>
        <item m="1" x="6507"/>
        <item m="1" x="6508"/>
        <item m="1" x="6509"/>
        <item m="1" x="6510"/>
        <item m="1" x="6511"/>
        <item m="1" x="6512"/>
        <item m="1" x="6513"/>
        <item m="1" x="6514"/>
        <item m="1" x="6515"/>
        <item m="1" x="6516"/>
        <item m="1" x="6517"/>
        <item m="1" x="6518"/>
        <item m="1" x="6519"/>
        <item m="1" x="6520"/>
        <item m="1" x="6521"/>
        <item m="1" x="6522"/>
        <item m="1" x="6523"/>
        <item m="1" x="6524"/>
        <item m="1" x="6525"/>
        <item m="1" x="6526"/>
        <item m="1" x="6527"/>
        <item m="1" x="6528"/>
        <item m="1" x="6529"/>
        <item m="1" x="6530"/>
        <item m="1" x="6531"/>
        <item m="1" x="6532"/>
        <item m="1" x="6533"/>
        <item m="1" x="6534"/>
        <item m="1" x="6535"/>
        <item m="1" x="6536"/>
        <item m="1" x="6537"/>
        <item m="1" x="6538"/>
        <item m="1" x="6539"/>
        <item m="1" x="6540"/>
        <item m="1" x="6541"/>
        <item m="1" x="6542"/>
        <item m="1" x="6543"/>
        <item m="1" x="6544"/>
        <item m="1" x="6545"/>
        <item m="1" x="6546"/>
        <item m="1" x="6547"/>
        <item m="1" x="6548"/>
        <item m="1" x="6549"/>
        <item m="1" x="6550"/>
        <item m="1" x="6551"/>
        <item m="1" x="6552"/>
        <item m="1" x="6553"/>
        <item m="1" x="6554"/>
        <item m="1" x="6555"/>
        <item m="1" x="6556"/>
        <item m="1" x="6557"/>
        <item m="1" x="6558"/>
        <item m="1" x="6559"/>
        <item m="1" x="6560"/>
        <item m="1" x="6561"/>
        <item m="1" x="6562"/>
        <item m="1" x="6563"/>
        <item m="1" x="6564"/>
        <item m="1" x="6565"/>
        <item m="1" x="6566"/>
        <item m="1" x="6567"/>
        <item m="1" x="6568"/>
        <item m="1" x="6569"/>
        <item m="1" x="6570"/>
        <item m="1" x="6571"/>
        <item m="1" x="6572"/>
        <item m="1" x="6573"/>
        <item m="1" x="6574"/>
        <item m="1" x="6575"/>
        <item m="1" x="6576"/>
        <item m="1" x="6577"/>
        <item m="1" x="6578"/>
        <item m="1" x="6579"/>
        <item m="1" x="6580"/>
        <item m="1" x="6581"/>
        <item m="1" x="6582"/>
        <item m="1" x="6583"/>
        <item m="1" x="6584"/>
        <item m="1" x="6585"/>
        <item m="1" x="6586"/>
        <item m="1" x="6587"/>
        <item m="1" x="6588"/>
        <item m="1" x="6589"/>
        <item m="1" x="6590"/>
        <item m="1" x="6591"/>
        <item m="1" x="6592"/>
        <item m="1" x="6593"/>
        <item m="1" x="6594"/>
        <item m="1" x="6595"/>
        <item m="1" x="6596"/>
        <item m="1" x="6597"/>
        <item m="1" x="6598"/>
        <item m="1" x="6599"/>
        <item m="1" x="6600"/>
        <item m="1" x="6601"/>
        <item m="1" x="6602"/>
        <item m="1" x="6603"/>
        <item m="1" x="6604"/>
        <item m="1" x="6605"/>
        <item m="1" x="6606"/>
        <item m="1" x="6607"/>
        <item m="1" x="6608"/>
        <item m="1" x="6609"/>
        <item m="1" x="6610"/>
        <item m="1" x="6611"/>
        <item m="1" x="6612"/>
        <item m="1" x="6613"/>
        <item m="1" x="6614"/>
        <item m="1" x="6615"/>
        <item m="1" x="6616"/>
        <item m="1" x="6617"/>
        <item m="1" x="6618"/>
        <item m="1" x="6619"/>
        <item m="1" x="6620"/>
        <item m="1" x="6621"/>
        <item m="1" x="6622"/>
        <item m="1" x="6623"/>
        <item m="1" x="6624"/>
        <item m="1" x="6625"/>
        <item m="1" x="6626"/>
        <item m="1" x="6627"/>
        <item m="1" x="6628"/>
        <item m="1" x="6629"/>
        <item m="1" x="6630"/>
        <item m="1" x="6631"/>
        <item m="1" x="6632"/>
        <item m="1" x="6633"/>
        <item m="1" x="6634"/>
        <item m="1" x="6635"/>
        <item m="1" x="6636"/>
        <item m="1" x="6637"/>
        <item m="1" x="6638"/>
        <item m="1" x="6639"/>
        <item m="1" x="6640"/>
        <item m="1" x="6641"/>
        <item m="1" x="6642"/>
        <item m="1" x="6643"/>
        <item m="1" x="6644"/>
        <item m="1" x="6645"/>
        <item m="1" x="6646"/>
        <item m="1" x="6647"/>
        <item m="1" x="6648"/>
        <item m="1" x="6649"/>
        <item m="1" x="6650"/>
        <item m="1" x="6651"/>
        <item m="1" x="6652"/>
        <item m="1" x="6653"/>
        <item m="1" x="6654"/>
        <item m="1" x="6655"/>
        <item m="1" x="6656"/>
        <item m="1" x="6657"/>
        <item m="1" x="6658"/>
        <item m="1" x="6659"/>
        <item m="1" x="6660"/>
        <item m="1" x="6661"/>
        <item m="1" x="6662"/>
        <item m="1" x="6663"/>
        <item m="1" x="6664"/>
        <item m="1" x="6665"/>
        <item m="1" x="6666"/>
        <item m="1" x="6667"/>
        <item m="1" x="6668"/>
        <item m="1" x="6669"/>
        <item m="1" x="6670"/>
        <item m="1" x="6671"/>
        <item m="1" x="6672"/>
        <item m="1" x="6673"/>
        <item m="1" x="6674"/>
        <item m="1" x="6675"/>
        <item m="1" x="6676"/>
        <item m="1" x="6677"/>
        <item m="1" x="6678"/>
        <item m="1" x="6679"/>
        <item m="1" x="6680"/>
        <item m="1" x="6681"/>
        <item m="1" x="6682"/>
        <item m="1" x="6683"/>
        <item m="1" x="6684"/>
        <item m="1" x="6685"/>
        <item m="1" x="6686"/>
        <item m="1" x="6687"/>
        <item m="1" x="6688"/>
        <item m="1" x="6689"/>
        <item m="1" x="6690"/>
        <item m="1" x="6691"/>
        <item m="1" x="6692"/>
        <item m="1" x="6693"/>
        <item m="1" x="6694"/>
        <item m="1" x="6695"/>
        <item m="1" x="6696"/>
        <item m="1" x="6697"/>
        <item m="1" x="6698"/>
        <item m="1" x="6699"/>
        <item m="1" x="6700"/>
        <item m="1" x="6701"/>
        <item m="1" x="6702"/>
        <item m="1" x="6703"/>
        <item m="1" x="6704"/>
        <item m="1" x="6705"/>
        <item m="1" x="6706"/>
        <item m="1" x="6707"/>
        <item m="1" x="6708"/>
        <item m="1" x="6709"/>
        <item m="1" x="6710"/>
        <item m="1" x="6711"/>
        <item m="1" x="6712"/>
        <item m="1" x="6713"/>
        <item m="1" x="6714"/>
        <item m="1" x="6715"/>
        <item m="1" x="6716"/>
        <item m="1" x="6717"/>
        <item m="1" x="6718"/>
        <item m="1" x="6719"/>
        <item m="1" x="6720"/>
        <item m="1" x="6721"/>
        <item m="1" x="6722"/>
        <item m="1" x="6723"/>
        <item m="1" x="6724"/>
        <item m="1" x="6725"/>
        <item m="1" x="6726"/>
        <item m="1" x="6727"/>
        <item m="1" x="6728"/>
        <item m="1" x="6729"/>
        <item m="1" x="6730"/>
        <item m="1" x="6731"/>
        <item m="1" x="6732"/>
        <item m="1" x="6733"/>
        <item m="1" x="6734"/>
        <item m="1" x="6735"/>
        <item m="1" x="6736"/>
        <item m="1" x="6737"/>
        <item m="1" x="6738"/>
        <item m="1" x="6739"/>
        <item m="1" x="6740"/>
        <item m="1" x="6741"/>
        <item m="1" x="6742"/>
        <item m="1" x="6743"/>
        <item m="1" x="6744"/>
        <item m="1" x="6745"/>
        <item m="1" x="6746"/>
        <item m="1" x="6747"/>
        <item m="1" x="6748"/>
        <item m="1" x="6749"/>
        <item m="1" x="6750"/>
        <item m="1" x="6751"/>
        <item m="1" x="6752"/>
        <item m="1" x="6753"/>
        <item m="1" x="6754"/>
        <item m="1" x="6755"/>
        <item m="1" x="6756"/>
        <item m="1" x="6757"/>
        <item m="1" x="6758"/>
        <item m="1" x="6759"/>
        <item m="1" x="6760"/>
        <item m="1" x="6761"/>
        <item m="1" x="6762"/>
        <item m="1" x="6763"/>
        <item m="1" x="6764"/>
        <item m="1" x="6765"/>
        <item m="1" x="6766"/>
        <item m="1" x="6767"/>
        <item m="1" x="6768"/>
        <item m="1" x="6769"/>
        <item m="1" x="6770"/>
        <item m="1" x="6771"/>
        <item m="1" x="6772"/>
        <item m="1" x="6773"/>
        <item m="1" x="6774"/>
        <item m="1" x="6775"/>
        <item m="1" x="6776"/>
        <item m="1" x="6777"/>
        <item m="1" x="6778"/>
        <item m="1" x="6779"/>
        <item m="1" x="6780"/>
        <item m="1" x="6781"/>
        <item m="1" x="6782"/>
        <item m="1" x="6783"/>
        <item m="1" x="6784"/>
        <item m="1" x="6785"/>
        <item m="1" x="6786"/>
        <item m="1" x="6787"/>
        <item m="1" x="6788"/>
        <item m="1" x="6789"/>
        <item m="1" x="6790"/>
        <item m="1" x="6791"/>
        <item m="1" x="6792"/>
        <item m="1" x="6793"/>
        <item m="1" x="6794"/>
        <item m="1" x="6795"/>
        <item m="1" x="6796"/>
        <item m="1" x="6797"/>
        <item m="1" x="6798"/>
        <item m="1" x="6799"/>
        <item m="1" x="6800"/>
        <item m="1" x="6801"/>
        <item m="1" x="6802"/>
        <item m="1" x="6803"/>
        <item m="1" x="6804"/>
        <item m="1" x="6805"/>
        <item m="1" x="6806"/>
        <item m="1" x="6807"/>
        <item m="1" x="6808"/>
        <item m="1" x="6809"/>
        <item m="1" x="6810"/>
        <item m="1" x="6811"/>
        <item m="1" x="6812"/>
        <item m="1" x="6813"/>
        <item m="1" x="6814"/>
        <item m="1" x="6815"/>
        <item m="1" x="6816"/>
        <item m="1" x="6817"/>
        <item m="1" x="6818"/>
        <item m="1" x="6819"/>
        <item m="1" x="6820"/>
        <item m="1" x="6821"/>
        <item m="1" x="6822"/>
        <item m="1" x="6823"/>
        <item m="1" x="6824"/>
        <item m="1" x="6825"/>
        <item m="1" x="6826"/>
        <item m="1" x="6827"/>
        <item m="1" x="6828"/>
        <item m="1" x="6829"/>
        <item m="1" x="6830"/>
        <item m="1" x="6831"/>
        <item m="1" x="6832"/>
        <item m="1" x="6833"/>
        <item m="1" x="6834"/>
        <item m="1" x="6835"/>
        <item m="1" x="6836"/>
        <item m="1" x="6837"/>
        <item m="1" x="6838"/>
        <item m="1" x="6839"/>
        <item m="1" x="6840"/>
        <item m="1" x="6841"/>
        <item m="1" x="6842"/>
        <item m="1" x="6843"/>
        <item m="1" x="6844"/>
        <item m="1" x="6845"/>
        <item m="1" x="6846"/>
        <item m="1" x="6847"/>
        <item m="1" x="6848"/>
        <item m="1" x="6849"/>
        <item m="1" x="6850"/>
        <item m="1" x="6851"/>
        <item m="1" x="6852"/>
        <item m="1" x="6853"/>
        <item m="1" x="6854"/>
        <item m="1" x="6855"/>
        <item m="1" x="6856"/>
        <item m="1" x="6857"/>
        <item m="1" x="6858"/>
        <item m="1" x="6859"/>
        <item m="1" x="6860"/>
        <item m="1" x="6861"/>
        <item m="1" x="6862"/>
        <item m="1" x="6863"/>
        <item m="1" x="6864"/>
        <item m="1" x="6865"/>
        <item m="1" x="6866"/>
        <item m="1" x="6867"/>
        <item m="1" x="6868"/>
        <item m="1" x="6869"/>
        <item m="1" x="6870"/>
        <item m="1" x="6871"/>
        <item m="1" x="6872"/>
        <item m="1" x="6873"/>
        <item m="1" x="6874"/>
        <item m="1" x="6875"/>
        <item m="1" x="6876"/>
        <item m="1" x="6877"/>
        <item m="1" x="6878"/>
        <item m="1" x="6879"/>
        <item m="1" x="6880"/>
        <item m="1" x="6881"/>
        <item m="1" x="6882"/>
        <item m="1" x="6883"/>
        <item m="1" x="6884"/>
        <item m="1" x="6885"/>
        <item m="1" x="6886"/>
        <item m="1" x="6887"/>
        <item m="1" x="6888"/>
        <item m="1" x="6889"/>
        <item m="1" x="6890"/>
        <item m="1" x="6891"/>
        <item m="1" x="6892"/>
        <item m="1" x="6893"/>
        <item m="1" x="6894"/>
        <item m="1" x="6895"/>
        <item m="1" x="6896"/>
        <item m="1" x="6897"/>
        <item m="1" x="6898"/>
        <item m="1" x="6899"/>
        <item m="1" x="6900"/>
        <item m="1" x="6901"/>
        <item m="1" x="6902"/>
        <item m="1" x="6903"/>
        <item m="1" x="6904"/>
        <item m="1" x="6905"/>
        <item m="1" x="6906"/>
        <item m="1" x="6907"/>
        <item m="1" x="6908"/>
        <item m="1" x="6909"/>
        <item m="1" x="6910"/>
        <item m="1" x="6911"/>
        <item m="1" x="6912"/>
        <item m="1" x="6913"/>
        <item m="1" x="6914"/>
        <item m="1" x="6915"/>
        <item m="1" x="6916"/>
        <item m="1" x="6917"/>
        <item m="1" x="6918"/>
        <item m="1" x="6919"/>
        <item m="1" x="6920"/>
        <item m="1" x="6921"/>
        <item m="1" x="6922"/>
        <item m="1" x="6923"/>
        <item m="1" x="6924"/>
        <item m="1" x="6925"/>
        <item m="1" x="6926"/>
        <item m="1" x="6927"/>
        <item m="1" x="6928"/>
        <item m="1" x="6929"/>
        <item m="1" x="6930"/>
        <item m="1" x="6931"/>
        <item m="1" x="6932"/>
        <item m="1" x="6933"/>
        <item m="1" x="6934"/>
        <item m="1" x="6935"/>
        <item m="1" x="6936"/>
        <item m="1" x="6937"/>
        <item m="1" x="6938"/>
        <item m="1" x="6939"/>
        <item m="1" x="6940"/>
        <item m="1" x="6941"/>
        <item m="1" x="6942"/>
        <item m="1" x="6943"/>
        <item m="1" x="6944"/>
        <item m="1" x="6945"/>
        <item m="1" x="6946"/>
        <item m="1" x="6947"/>
        <item m="1" x="6948"/>
        <item m="1" x="6949"/>
        <item m="1" x="6950"/>
        <item m="1" x="6951"/>
        <item m="1" x="6952"/>
        <item m="1" x="6953"/>
        <item m="1" x="6954"/>
        <item m="1" x="6955"/>
        <item m="1" x="6956"/>
        <item m="1" x="6957"/>
        <item m="1" x="6958"/>
        <item m="1" x="6959"/>
        <item m="1" x="6960"/>
        <item m="1" x="6961"/>
        <item m="1" x="6962"/>
        <item m="1" x="6963"/>
        <item m="1" x="6964"/>
        <item m="1" x="6965"/>
        <item m="1" x="6966"/>
        <item m="1" x="6967"/>
        <item m="1" x="6968"/>
        <item m="1" x="6969"/>
        <item m="1" x="6970"/>
        <item m="1" x="6971"/>
        <item m="1" x="6972"/>
        <item m="1" x="6973"/>
        <item m="1" x="6974"/>
        <item m="1" x="6975"/>
        <item m="1" x="6976"/>
        <item m="1" x="6977"/>
        <item m="1" x="6978"/>
        <item m="1" x="6979"/>
        <item m="1" x="6980"/>
        <item m="1" x="6981"/>
        <item m="1" x="6982"/>
        <item m="1" x="6983"/>
        <item m="1" x="6984"/>
        <item m="1" x="6985"/>
        <item m="1" x="6986"/>
        <item m="1" x="6987"/>
        <item m="1" x="6988"/>
        <item m="1" x="6989"/>
        <item m="1" x="6990"/>
        <item m="1" x="6991"/>
        <item m="1" x="6992"/>
        <item m="1" x="6993"/>
        <item m="1" x="6994"/>
        <item m="1" x="6995"/>
        <item m="1" x="6996"/>
        <item m="1" x="6997"/>
        <item m="1" x="6998"/>
        <item m="1" x="6999"/>
        <item m="1" x="7000"/>
        <item m="1" x="7001"/>
        <item m="1" x="7002"/>
        <item m="1" x="7003"/>
        <item m="1" x="7004"/>
        <item m="1" x="7005"/>
        <item m="1" x="7006"/>
        <item m="1" x="7007"/>
        <item m="1" x="7008"/>
        <item m="1" x="7009"/>
        <item m="1" x="7010"/>
        <item m="1" x="7011"/>
        <item m="1" x="7012"/>
        <item m="1" x="7013"/>
        <item m="1" x="7014"/>
        <item m="1" x="7015"/>
        <item m="1" x="7016"/>
        <item m="1" x="7017"/>
        <item m="1" x="7018"/>
        <item m="1" x="7019"/>
        <item m="1" x="7020"/>
        <item m="1" x="7021"/>
        <item m="1" x="7022"/>
        <item m="1" x="7023"/>
        <item m="1" x="7024"/>
        <item m="1" x="7025"/>
        <item m="1" x="7026"/>
        <item m="1" x="7027"/>
        <item m="1" x="7028"/>
        <item m="1" x="7029"/>
        <item m="1" x="7030"/>
        <item m="1" x="7031"/>
        <item m="1" x="7032"/>
        <item m="1" x="7033"/>
        <item m="1" x="7034"/>
        <item m="1" x="7035"/>
        <item m="1" x="7036"/>
        <item m="1" x="7037"/>
        <item m="1" x="7038"/>
        <item m="1" x="7039"/>
        <item m="1" x="7040"/>
        <item m="1" x="7041"/>
        <item m="1" x="7042"/>
        <item m="1" x="7043"/>
        <item m="1" x="7044"/>
        <item m="1" x="7045"/>
        <item m="1" x="7046"/>
        <item m="1" x="7047"/>
        <item m="1" x="7048"/>
        <item m="1" x="7049"/>
        <item m="1" x="7050"/>
        <item m="1" x="7051"/>
        <item m="1" x="7052"/>
        <item m="1" x="7053"/>
        <item m="1" x="7054"/>
        <item m="1" x="7055"/>
        <item m="1" x="7056"/>
        <item m="1" x="7057"/>
        <item m="1" x="7058"/>
        <item m="1" x="7059"/>
        <item m="1" x="7060"/>
        <item m="1" x="7061"/>
        <item m="1" x="7062"/>
        <item m="1" x="7063"/>
        <item m="1" x="7064"/>
        <item m="1" x="7065"/>
        <item m="1" x="7066"/>
        <item m="1" x="7067"/>
        <item m="1" x="7068"/>
        <item m="1" x="7069"/>
        <item m="1" x="7070"/>
        <item m="1" x="7071"/>
        <item m="1" x="7072"/>
        <item m="1" x="7073"/>
        <item m="1" x="7074"/>
        <item m="1" x="7075"/>
        <item m="1" x="7076"/>
        <item m="1" x="7077"/>
        <item m="1" x="7078"/>
        <item m="1" x="7079"/>
        <item m="1" x="7080"/>
        <item m="1" x="7081"/>
        <item m="1" x="7082"/>
        <item m="1" x="7083"/>
        <item m="1" x="7084"/>
        <item m="1" x="7085"/>
        <item m="1" x="7086"/>
        <item m="1" x="7087"/>
        <item m="1" x="7088"/>
        <item m="1" x="7089"/>
        <item m="1" x="7090"/>
        <item m="1" x="7091"/>
        <item m="1" x="7092"/>
        <item m="1" x="7093"/>
        <item m="1" x="7094"/>
        <item m="1" x="7095"/>
        <item m="1" x="7096"/>
        <item m="1" x="7097"/>
        <item m="1" x="7098"/>
        <item m="1" x="7099"/>
        <item m="1" x="7100"/>
        <item m="1" x="7101"/>
        <item m="1" x="7102"/>
        <item m="1" x="7103"/>
        <item m="1" x="7104"/>
        <item m="1" x="7105"/>
        <item m="1" x="7106"/>
        <item m="1" x="7107"/>
        <item m="1" x="7108"/>
        <item m="1" x="7109"/>
        <item m="1" x="7110"/>
        <item m="1" x="7111"/>
        <item m="1" x="7112"/>
        <item m="1" x="7113"/>
        <item m="1" x="7114"/>
        <item m="1" x="7115"/>
        <item m="1" x="7116"/>
        <item m="1" x="7117"/>
        <item m="1" x="7118"/>
        <item m="1" x="7119"/>
        <item m="1" x="7120"/>
        <item m="1" x="7121"/>
        <item m="1" x="7122"/>
        <item m="1" x="7123"/>
        <item m="1" x="7124"/>
        <item m="1" x="7125"/>
        <item m="1" x="7126"/>
        <item m="1" x="7127"/>
        <item m="1" x="7128"/>
        <item m="1" x="7129"/>
        <item m="1" x="2977"/>
        <item m="1" x="2978"/>
        <item m="1" x="2979"/>
        <item m="1" x="2980"/>
        <item m="1" x="2981"/>
        <item m="1" x="7130"/>
        <item m="1" x="7131"/>
        <item m="1" x="7132"/>
        <item m="1" x="7133"/>
        <item m="1" x="7134"/>
        <item m="1" x="7135"/>
        <item m="1" x="7136"/>
        <item m="1" x="7137"/>
        <item m="1" x="7138"/>
        <item m="1" x="7139"/>
        <item m="1" x="7140"/>
        <item m="1" x="7141"/>
        <item m="1" x="7142"/>
        <item m="1" x="7143"/>
        <item m="1" x="7144"/>
        <item m="1" x="7145"/>
        <item m="1" x="7146"/>
        <item m="1" x="7147"/>
        <item m="1" x="7148"/>
        <item m="1" x="7149"/>
        <item m="1" x="7150"/>
        <item m="1" x="7151"/>
        <item m="1" x="7152"/>
        <item m="1" x="7153"/>
        <item m="1" x="7154"/>
        <item m="1" x="7155"/>
        <item m="1" x="7156"/>
        <item m="1" x="7157"/>
        <item m="1" x="7158"/>
        <item m="1" x="7159"/>
        <item m="1" x="7160"/>
        <item m="1" x="7161"/>
        <item m="1" x="7162"/>
        <item m="1" x="7163"/>
        <item m="1" x="7164"/>
        <item m="1" x="7165"/>
        <item m="1" x="7166"/>
        <item m="1" x="7167"/>
        <item m="1" x="7168"/>
        <item m="1" x="7169"/>
        <item m="1" x="7170"/>
        <item m="1" x="7171"/>
        <item m="1" x="7172"/>
        <item m="1" x="7173"/>
        <item m="1" x="7174"/>
        <item m="1" x="7175"/>
        <item m="1" x="7176"/>
        <item m="1" x="7177"/>
        <item m="1" x="7178"/>
        <item m="1" x="7179"/>
        <item m="1" x="7180"/>
        <item m="1" x="7181"/>
        <item m="1" x="7182"/>
        <item m="1" x="7183"/>
        <item m="1" x="7184"/>
        <item m="1" x="7185"/>
        <item m="1" x="7186"/>
        <item m="1" x="7187"/>
        <item m="1" x="7188"/>
        <item m="1" x="7189"/>
        <item m="1" x="7190"/>
        <item m="1" x="7191"/>
        <item m="1" x="7192"/>
        <item m="1" x="7193"/>
        <item m="1" x="7194"/>
        <item m="1" x="7195"/>
        <item m="1" x="7196"/>
        <item m="1" x="7197"/>
        <item m="1" x="7198"/>
        <item m="1" x="7199"/>
        <item m="1" x="7200"/>
        <item m="1" x="7201"/>
        <item m="1" x="2982"/>
        <item m="1" x="2983"/>
        <item m="1" x="2984"/>
        <item m="1" x="2985"/>
        <item m="1" x="2986"/>
        <item m="1" x="2987"/>
        <item m="1" x="2988"/>
        <item m="1" x="2989"/>
        <item m="1" x="2990"/>
        <item m="1" x="2991"/>
        <item m="1" x="2992"/>
        <item m="1" x="2993"/>
        <item m="1" x="2994"/>
        <item m="1" x="2995"/>
        <item m="1" x="7202"/>
        <item m="1" x="7203"/>
        <item m="1" x="7204"/>
        <item m="1" x="7205"/>
        <item m="1" x="7206"/>
        <item m="1" x="7207"/>
        <item m="1" x="7208"/>
        <item m="1" x="7209"/>
        <item m="1" x="7210"/>
        <item m="1" x="7211"/>
        <item m="1" x="7212"/>
        <item m="1" x="7213"/>
        <item m="1" x="7214"/>
        <item m="1" x="7215"/>
        <item m="1" x="7216"/>
        <item m="1" x="7217"/>
        <item m="1" x="7218"/>
        <item m="1" x="7219"/>
        <item m="1" x="7220"/>
        <item m="1" x="7221"/>
        <item m="1" x="7222"/>
        <item m="1" x="7223"/>
        <item m="1" x="7224"/>
        <item m="1" x="7225"/>
        <item m="1" x="7226"/>
        <item m="1" x="7227"/>
        <item m="1" x="7228"/>
        <item m="1" x="7229"/>
        <item m="1" x="7230"/>
        <item m="1" x="7231"/>
        <item m="1" x="7232"/>
        <item m="1" x="7233"/>
        <item m="1" x="7234"/>
        <item m="1" x="7235"/>
        <item m="1" x="7236"/>
        <item m="1" x="7237"/>
        <item m="1" x="7238"/>
        <item m="1" x="7239"/>
        <item m="1" x="7240"/>
        <item m="1" x="7241"/>
        <item m="1" x="7242"/>
        <item m="1" x="7243"/>
        <item m="1" x="7244"/>
        <item m="1" x="7245"/>
        <item m="1" x="7246"/>
        <item m="1" x="7247"/>
        <item m="1" x="7248"/>
        <item m="1" x="2996"/>
        <item m="1" x="2997"/>
        <item m="1" x="2998"/>
        <item m="1" x="2999"/>
        <item m="1" x="3000"/>
        <item m="1" x="3001"/>
        <item m="1" x="3002"/>
        <item m="1" x="3003"/>
        <item m="1" x="3004"/>
        <item m="1" x="3005"/>
        <item m="1" x="3006"/>
        <item m="1" x="3007"/>
        <item m="1" x="3008"/>
        <item m="1" x="3009"/>
        <item m="1" x="3010"/>
        <item m="1" x="3011"/>
        <item m="1" x="3012"/>
        <item m="1" x="3013"/>
        <item m="1" x="3014"/>
        <item m="1" x="3015"/>
        <item m="1" x="3016"/>
        <item m="1" x="3017"/>
        <item m="1" x="3018"/>
        <item m="1" x="3019"/>
        <item m="1" x="3020"/>
        <item m="1" x="3021"/>
        <item m="1" x="3022"/>
        <item m="1" x="3023"/>
        <item m="1" x="3024"/>
        <item m="1" x="3025"/>
        <item m="1" x="3026"/>
        <item m="1" x="3027"/>
        <item m="1" x="3028"/>
        <item m="1" x="3029"/>
        <item m="1" x="3030"/>
        <item m="1" x="3031"/>
        <item m="1" x="7249"/>
        <item m="1" x="7250"/>
        <item m="1" x="7251"/>
        <item m="1" x="7252"/>
        <item m="1" x="7253"/>
        <item m="1" x="7254"/>
        <item m="1" x="7255"/>
        <item m="1" x="7256"/>
        <item m="1" x="7257"/>
        <item m="1" x="7258"/>
        <item m="1" x="7259"/>
        <item m="1" x="7260"/>
        <item m="1" x="7261"/>
        <item m="1" x="7262"/>
        <item m="1" x="7263"/>
        <item m="1" x="7264"/>
        <item m="1" x="7265"/>
        <item m="1" x="7266"/>
        <item m="1" x="7267"/>
        <item m="1" x="7268"/>
        <item m="1" x="7269"/>
        <item m="1" x="7270"/>
        <item m="1" x="7271"/>
        <item m="1" x="7272"/>
        <item m="1" x="7273"/>
        <item m="1" x="7274"/>
        <item m="1" x="7275"/>
        <item m="1" x="7276"/>
        <item m="1" x="7277"/>
        <item m="1" x="7278"/>
        <item m="1" x="7279"/>
        <item m="1" x="7280"/>
        <item m="1" x="7281"/>
        <item m="1" x="7282"/>
        <item m="1" x="7283"/>
        <item m="1" x="7284"/>
        <item m="1" x="7285"/>
        <item m="1" x="7286"/>
        <item m="1" x="7287"/>
        <item m="1" x="7288"/>
        <item m="1" x="7289"/>
        <item m="1" x="7290"/>
        <item m="1" x="7291"/>
        <item m="1" x="7292"/>
        <item m="1" x="7293"/>
        <item m="1" x="7294"/>
        <item m="1" x="7295"/>
        <item m="1" x="7296"/>
        <item m="1" x="7297"/>
        <item m="1" x="7298"/>
        <item m="1" x="7299"/>
        <item m="1" x="7300"/>
        <item m="1" x="7301"/>
        <item m="1" x="7302"/>
        <item m="1" x="7303"/>
        <item m="1" x="7304"/>
        <item m="1" x="7305"/>
        <item m="1" x="7306"/>
        <item m="1" x="7307"/>
        <item m="1" x="7308"/>
        <item m="1" x="7309"/>
        <item m="1" x="7310"/>
        <item m="1" x="7311"/>
        <item m="1" x="7312"/>
        <item m="1" x="7313"/>
        <item m="1" x="7314"/>
        <item m="1" x="7315"/>
        <item m="1" x="7316"/>
        <item m="1" x="7317"/>
        <item m="1" x="7318"/>
        <item m="1" x="7319"/>
        <item m="1" x="7320"/>
        <item m="1" x="7321"/>
        <item m="1" x="3032"/>
        <item m="1" x="3033"/>
        <item m="1" x="3034"/>
        <item m="1" x="3035"/>
        <item m="1" x="3036"/>
        <item m="1" x="3037"/>
        <item m="1" x="3038"/>
        <item m="1" x="3039"/>
        <item m="1" x="3040"/>
        <item m="1" x="7322"/>
        <item m="1" x="7323"/>
        <item m="1" x="7324"/>
        <item m="1" x="7325"/>
        <item m="1" x="7326"/>
        <item m="1" x="7327"/>
        <item m="1" x="7328"/>
        <item m="1" x="7329"/>
        <item m="1" x="7330"/>
        <item m="1" x="7331"/>
        <item m="1" x="7332"/>
        <item m="1" x="7333"/>
        <item m="1" x="7334"/>
        <item m="1" x="7335"/>
        <item m="1" x="7336"/>
        <item m="1" x="7337"/>
        <item m="1" x="7338"/>
        <item m="1" x="7339"/>
        <item m="1" x="7340"/>
        <item m="1" x="7341"/>
        <item m="1" x="7342"/>
        <item m="1" x="7343"/>
        <item m="1" x="7344"/>
        <item m="1" x="7345"/>
        <item m="1" x="7346"/>
        <item m="1" x="7347"/>
        <item m="1" x="7348"/>
        <item m="1" x="7349"/>
        <item m="1" x="3041"/>
        <item m="1" x="3042"/>
        <item m="1" x="3043"/>
        <item m="1" x="3044"/>
        <item m="1" x="3045"/>
        <item m="1" x="3046"/>
        <item m="1" x="3047"/>
        <item m="1" x="3048"/>
        <item m="1" x="3049"/>
        <item m="1" x="3050"/>
        <item m="1" x="3051"/>
        <item m="1" x="3052"/>
        <item m="1" x="3053"/>
        <item m="1" x="3054"/>
        <item m="1" x="3055"/>
        <item m="1" x="3056"/>
        <item m="1" x="3057"/>
        <item m="1" x="3058"/>
        <item m="1" x="3059"/>
        <item m="1" x="3060"/>
        <item m="1" x="3061"/>
        <item m="1" x="3062"/>
        <item m="1" x="3063"/>
        <item m="1" x="3064"/>
        <item m="1" x="3065"/>
        <item m="1" x="3066"/>
        <item m="1" x="3067"/>
        <item m="1" x="3068"/>
        <item m="1" x="3069"/>
        <item m="1" x="3070"/>
        <item m="1" x="3071"/>
        <item m="1" x="3072"/>
        <item m="1" x="3073"/>
        <item m="1" x="3074"/>
        <item m="1" x="3075"/>
        <item m="1" x="3076"/>
        <item m="1" x="3077"/>
        <item m="1" x="3078"/>
        <item m="1" x="3079"/>
        <item m="1" x="3080"/>
        <item m="1" x="3081"/>
        <item m="1" x="3082"/>
        <item m="1" x="3083"/>
        <item m="1" x="3084"/>
        <item m="1" x="3085"/>
        <item m="1" x="3086"/>
        <item m="1" x="3087"/>
        <item m="1" x="3088"/>
        <item m="1" x="3089"/>
        <item m="1" x="3090"/>
        <item m="1" x="3091"/>
        <item m="1" x="3092"/>
        <item m="1" x="3093"/>
        <item m="1" x="3094"/>
        <item m="1" x="3095"/>
        <item m="1" x="3096"/>
        <item m="1" x="3097"/>
        <item m="1" x="3098"/>
        <item m="1" x="3099"/>
        <item m="1" x="3100"/>
        <item m="1" x="3101"/>
        <item m="1" x="3102"/>
        <item m="1" x="3103"/>
        <item m="1" x="3104"/>
        <item m="1" x="3105"/>
        <item m="1" x="3106"/>
        <item m="1" x="3107"/>
        <item m="1" x="3108"/>
        <item m="1" x="3109"/>
        <item m="1" x="3110"/>
        <item m="1" x="3111"/>
        <item m="1" x="3112"/>
        <item m="1" x="3113"/>
        <item m="1" x="3114"/>
        <item m="1" x="3115"/>
        <item m="1" x="3116"/>
        <item m="1" x="3117"/>
        <item m="1" x="3118"/>
        <item m="1" x="3119"/>
        <item m="1" x="3120"/>
        <item m="1" x="3121"/>
        <item m="1" x="3122"/>
        <item m="1" x="3123"/>
        <item m="1" x="3124"/>
        <item m="1" x="3125"/>
        <item m="1" x="3126"/>
        <item m="1" x="3127"/>
        <item m="1" x="3128"/>
        <item m="1" x="3129"/>
        <item m="1" x="3130"/>
        <item m="1" x="3131"/>
        <item m="1" x="3132"/>
        <item m="1" x="3133"/>
        <item m="1" x="3134"/>
        <item m="1" x="3135"/>
        <item m="1" x="3136"/>
        <item m="1" x="3137"/>
        <item m="1" x="3138"/>
        <item m="1" x="3139"/>
        <item m="1" x="3140"/>
        <item m="1" x="3141"/>
        <item m="1" x="3142"/>
        <item m="1" x="3143"/>
        <item m="1" x="3144"/>
        <item m="1" x="3145"/>
        <item m="1" x="3146"/>
        <item m="1" x="3147"/>
        <item m="1" x="3148"/>
        <item m="1" x="3149"/>
        <item m="1" x="3150"/>
        <item m="1" x="3151"/>
        <item m="1" x="3152"/>
        <item m="1" x="3153"/>
        <item m="1" x="3154"/>
        <item m="1" x="3155"/>
        <item m="1" x="3156"/>
        <item m="1" x="3157"/>
        <item m="1" x="3158"/>
        <item m="1" x="3159"/>
        <item m="1" x="3160"/>
        <item m="1" x="3161"/>
        <item m="1" x="3162"/>
        <item m="1" x="3163"/>
        <item m="1" x="3164"/>
        <item m="1" x="3165"/>
        <item m="1" x="3166"/>
        <item m="1" x="3167"/>
        <item m="1" x="3168"/>
        <item m="1" x="3169"/>
        <item m="1" x="3170"/>
        <item m="1" x="3171"/>
        <item m="1" x="3172"/>
        <item m="1" x="3173"/>
        <item m="1" x="3174"/>
        <item m="1" x="3175"/>
        <item m="1" x="3176"/>
        <item m="1" x="3177"/>
        <item m="1" x="3178"/>
        <item m="1" x="3179"/>
        <item m="1" x="3180"/>
        <item m="1" x="3181"/>
        <item m="1" x="3182"/>
        <item m="1" x="3183"/>
        <item m="1" x="3184"/>
        <item m="1" x="3185"/>
        <item m="1" x="3186"/>
        <item m="1" x="3187"/>
        <item m="1" x="3188"/>
        <item m="1" x="3189"/>
        <item m="1" x="3190"/>
        <item m="1" x="3191"/>
        <item m="1" x="3192"/>
        <item m="1" x="3193"/>
        <item m="1" x="3194"/>
        <item m="1" x="3195"/>
        <item m="1" x="3196"/>
        <item m="1" x="3197"/>
        <item m="1" x="3198"/>
        <item m="1" x="3199"/>
        <item m="1" x="3200"/>
        <item m="1" x="3201"/>
        <item m="1" x="3202"/>
        <item m="1" x="3203"/>
        <item m="1" x="3204"/>
        <item m="1" x="3205"/>
        <item m="1" x="3206"/>
        <item m="1" x="3207"/>
        <item m="1" x="3208"/>
        <item m="1" x="3209"/>
        <item m="1" x="3210"/>
        <item m="1" x="3211"/>
        <item m="1" x="3212"/>
        <item m="1" x="3213"/>
        <item m="1" x="3214"/>
        <item m="1" x="3215"/>
        <item m="1" x="3216"/>
        <item m="1" x="3217"/>
        <item m="1" x="3218"/>
        <item m="1" x="3219"/>
        <item m="1" x="3220"/>
        <item m="1" x="3221"/>
        <item m="1" x="3222"/>
        <item m="1" x="3223"/>
        <item m="1" x="3224"/>
        <item m="1" x="3225"/>
        <item m="1" x="3226"/>
        <item m="1" x="3227"/>
        <item m="1" x="3228"/>
        <item m="1" x="3229"/>
        <item m="1" x="3230"/>
        <item m="1" x="3231"/>
        <item m="1" x="3232"/>
        <item m="1" x="3233"/>
        <item m="1" x="3234"/>
        <item m="1" x="3235"/>
        <item m="1" x="3236"/>
        <item m="1" x="3237"/>
        <item m="1" x="3238"/>
        <item m="1" x="3239"/>
        <item m="1" x="3240"/>
        <item m="1" x="3241"/>
        <item m="1" x="3242"/>
        <item m="1" x="3243"/>
        <item m="1" x="3244"/>
        <item m="1" x="3245"/>
        <item m="1" x="3246"/>
        <item m="1" x="3247"/>
        <item m="1" x="3248"/>
        <item m="1" x="3249"/>
        <item m="1" x="3250"/>
        <item m="1" x="3251"/>
        <item m="1" x="3252"/>
        <item m="1" x="3253"/>
        <item m="1" x="3254"/>
        <item m="1" x="3255"/>
        <item m="1" x="3256"/>
        <item m="1" x="3257"/>
        <item m="1" x="3258"/>
        <item m="1" x="3259"/>
        <item m="1" x="3260"/>
        <item m="1" x="3261"/>
        <item m="1" x="3262"/>
        <item m="1" x="3263"/>
        <item m="1" x="3264"/>
        <item m="1" x="3265"/>
        <item m="1" x="3266"/>
        <item m="1" x="3267"/>
        <item m="1" x="3268"/>
        <item m="1" x="3269"/>
        <item m="1" x="3270"/>
        <item m="1" x="3271"/>
        <item m="1" x="3272"/>
        <item m="1" x="3273"/>
        <item m="1" x="3274"/>
        <item m="1" x="3275"/>
        <item m="1" x="3276"/>
        <item m="1" x="3277"/>
        <item m="1" x="3278"/>
        <item m="1" x="3279"/>
        <item m="1" x="3280"/>
        <item m="1" x="3281"/>
        <item m="1" x="3282"/>
        <item m="1" x="3283"/>
        <item m="1" x="3284"/>
        <item m="1" x="3285"/>
        <item m="1" x="3286"/>
        <item m="1" x="3287"/>
        <item m="1" x="3288"/>
        <item m="1" x="3289"/>
        <item m="1" x="3290"/>
        <item m="1" x="3291"/>
        <item m="1" x="3292"/>
        <item m="1" x="3293"/>
        <item m="1" x="3294"/>
        <item m="1" x="3295"/>
        <item m="1" x="3296"/>
        <item m="1" x="3297"/>
        <item m="1" x="3298"/>
        <item m="1" x="3299"/>
        <item m="1" x="3300"/>
        <item m="1" x="3301"/>
        <item m="1" x="3302"/>
        <item m="1" x="3303"/>
        <item m="1" x="3304"/>
        <item m="1" x="3305"/>
        <item m="1" x="3306"/>
        <item m="1" x="3307"/>
        <item m="1" x="3308"/>
        <item m="1" x="3309"/>
        <item m="1" x="3310"/>
        <item m="1" x="3311"/>
        <item m="1" x="3312"/>
        <item m="1" x="3313"/>
        <item m="1" x="3314"/>
        <item m="1" x="3315"/>
        <item m="1" x="3316"/>
        <item m="1" x="3317"/>
        <item m="1" x="3318"/>
        <item m="1" x="3319"/>
        <item m="1" x="3320"/>
        <item m="1" x="3321"/>
        <item m="1" x="3322"/>
        <item m="1" x="3323"/>
        <item m="1" x="3324"/>
        <item m="1" x="3325"/>
        <item m="1" x="3326"/>
        <item m="1" x="3327"/>
        <item m="1" x="3328"/>
        <item m="1" x="3329"/>
        <item m="1" x="3330"/>
        <item m="1" x="3331"/>
        <item m="1" x="3332"/>
        <item m="1" x="3333"/>
        <item m="1" x="3334"/>
        <item m="1" x="3335"/>
        <item m="1" x="3336"/>
        <item m="1" x="3337"/>
        <item m="1" x="3338"/>
        <item m="1" x="3339"/>
        <item m="1" x="3340"/>
        <item m="1" x="3341"/>
        <item m="1" x="3342"/>
        <item m="1" x="3343"/>
        <item m="1" x="3344"/>
        <item m="1" x="3345"/>
        <item m="1" x="3346"/>
        <item m="1" x="3347"/>
        <item m="1" x="3348"/>
        <item m="1" x="3349"/>
        <item m="1" x="3350"/>
        <item m="1" x="3351"/>
        <item m="1" x="3352"/>
        <item m="1" x="3353"/>
        <item m="1" x="3354"/>
        <item m="1" x="3355"/>
        <item m="1" x="3356"/>
        <item m="1" x="3357"/>
        <item m="1" x="3358"/>
        <item m="1" x="3359"/>
        <item m="1" x="3360"/>
        <item m="1" x="3361"/>
        <item m="1" x="3362"/>
        <item m="1" x="3363"/>
        <item m="1" x="3364"/>
        <item m="1" x="3365"/>
        <item m="1" x="3366"/>
        <item m="1" x="3367"/>
        <item m="1" x="3368"/>
        <item m="1" x="3369"/>
        <item m="1" x="3370"/>
        <item m="1" x="3371"/>
        <item m="1" x="3372"/>
        <item m="1" x="3373"/>
        <item m="1" x="3374"/>
        <item m="1" x="3375"/>
        <item m="1" x="3376"/>
        <item m="1" x="3377"/>
        <item m="1" x="3378"/>
        <item m="1" x="3379"/>
        <item m="1" x="3380"/>
        <item m="1" x="3381"/>
        <item m="1" x="3382"/>
        <item m="1" x="3383"/>
        <item m="1" x="3384"/>
        <item m="1" x="3385"/>
        <item m="1" x="3386"/>
        <item m="1" x="3387"/>
        <item m="1" x="3388"/>
        <item m="1" x="3389"/>
        <item m="1" x="3390"/>
        <item m="1" x="3391"/>
        <item m="1" x="3392"/>
        <item m="1" x="3393"/>
        <item m="1" x="3394"/>
        <item m="1" x="3395"/>
        <item m="1" x="3396"/>
        <item m="1" x="3397"/>
        <item m="1" x="3398"/>
        <item m="1" x="3399"/>
        <item m="1" x="3400"/>
        <item m="1" x="3401"/>
        <item m="1" x="3402"/>
        <item m="1" x="3403"/>
        <item m="1" x="3404"/>
        <item m="1" x="3405"/>
        <item m="1" x="3406"/>
        <item m="1" x="3407"/>
        <item m="1" x="3408"/>
        <item m="1" x="3409"/>
        <item m="1" x="3410"/>
        <item m="1" x="3411"/>
        <item m="1" x="3412"/>
        <item m="1" x="3413"/>
        <item m="1" x="3414"/>
        <item m="1" x="3415"/>
        <item m="1" x="3416"/>
        <item m="1" x="3417"/>
        <item m="1" x="3418"/>
        <item m="1" x="3419"/>
        <item m="1" x="3420"/>
        <item m="1" x="3421"/>
        <item m="1" x="3422"/>
        <item m="1" x="3423"/>
        <item m="1" x="3424"/>
        <item m="1" x="3425"/>
        <item m="1" x="3426"/>
        <item m="1" x="3427"/>
        <item m="1" x="3428"/>
        <item m="1" x="3429"/>
        <item m="1" x="3430"/>
        <item m="1" x="3431"/>
        <item m="1" x="3432"/>
        <item m="1" x="3433"/>
        <item m="1" x="3434"/>
        <item m="1" x="3435"/>
        <item m="1" x="3436"/>
        <item m="1" x="3437"/>
        <item m="1" x="3438"/>
        <item m="1" x="3439"/>
        <item m="1" x="3440"/>
        <item m="1" x="3441"/>
        <item m="1" x="3442"/>
        <item m="1" x="3443"/>
        <item m="1" x="3444"/>
        <item m="1" x="3445"/>
        <item m="1" x="3446"/>
        <item m="1" x="3447"/>
        <item m="1" x="3448"/>
        <item m="1" x="3449"/>
        <item m="1" x="3450"/>
        <item m="1" x="3451"/>
        <item m="1" x="3452"/>
        <item m="1" x="3453"/>
        <item m="1" x="3454"/>
        <item m="1" x="3455"/>
        <item m="1" x="3456"/>
        <item m="1" x="3457"/>
        <item m="1" x="3458"/>
        <item m="1" x="3459"/>
        <item m="1" x="3460"/>
        <item m="1" x="3461"/>
        <item m="1" x="3462"/>
        <item m="1" x="3463"/>
        <item m="1" x="3464"/>
        <item m="1" x="3465"/>
        <item m="1" x="3466"/>
        <item m="1" x="3467"/>
        <item m="1" x="3468"/>
        <item m="1" x="3469"/>
        <item m="1" x="3470"/>
        <item m="1" x="3471"/>
        <item m="1" x="3472"/>
        <item m="1" x="3473"/>
        <item m="1" x="3474"/>
        <item m="1" x="3475"/>
        <item m="1" x="3476"/>
        <item m="1" x="3477"/>
        <item m="1" x="3478"/>
        <item m="1" x="3479"/>
        <item m="1" x="3480"/>
        <item m="1" x="3481"/>
        <item m="1" x="3482"/>
        <item m="1" x="3483"/>
        <item m="1" x="3484"/>
        <item m="1" x="3485"/>
        <item m="1" x="3486"/>
        <item m="1" x="3487"/>
        <item m="1" x="3488"/>
        <item m="1" x="3489"/>
        <item m="1" x="3490"/>
        <item m="1" x="3491"/>
        <item m="1" x="3492"/>
        <item m="1" x="3493"/>
        <item m="1" x="3494"/>
        <item m="1" x="3495"/>
        <item m="1" x="3496"/>
        <item m="1" x="3497"/>
        <item m="1" x="3498"/>
        <item m="1" x="3499"/>
        <item m="1" x="3500"/>
        <item m="1" x="3501"/>
        <item m="1" x="3502"/>
        <item m="1" x="3503"/>
        <item m="1" x="3504"/>
        <item m="1" x="3505"/>
        <item m="1" x="3506"/>
        <item m="1" x="3507"/>
        <item m="1" x="3508"/>
        <item m="1" x="3509"/>
        <item m="1" x="3510"/>
        <item m="1" x="3511"/>
        <item m="1" x="3512"/>
        <item m="1" x="3513"/>
        <item m="1" x="3514"/>
        <item m="1" x="3515"/>
        <item m="1" x="3516"/>
        <item m="1" x="3517"/>
        <item m="1" x="3518"/>
        <item m="1" x="3519"/>
        <item m="1" x="3520"/>
        <item m="1" x="3521"/>
        <item m="1" x="3522"/>
        <item m="1" x="3523"/>
        <item m="1" x="3524"/>
        <item m="1" x="3525"/>
        <item m="1" x="3526"/>
        <item m="1" x="3527"/>
        <item m="1" x="3528"/>
        <item m="1" x="3529"/>
        <item m="1" x="3530"/>
        <item m="1" x="3531"/>
        <item m="1" x="3532"/>
        <item m="1" x="3533"/>
        <item m="1" x="3534"/>
        <item m="1" x="3535"/>
        <item m="1" x="3536"/>
        <item m="1" x="3537"/>
        <item m="1" x="3538"/>
        <item m="1" x="3539"/>
        <item m="1" x="3540"/>
        <item m="1" x="3541"/>
        <item m="1" x="3542"/>
        <item m="1" x="3543"/>
        <item m="1" x="3544"/>
        <item m="1" x="3545"/>
        <item m="1" x="3546"/>
        <item m="1" x="3547"/>
        <item m="1" x="3548"/>
        <item m="1" x="3549"/>
        <item m="1" x="3550"/>
        <item m="1" x="3551"/>
        <item m="1" x="3552"/>
        <item m="1" x="3553"/>
        <item m="1" x="3554"/>
        <item m="1" x="3555"/>
        <item m="1" x="3556"/>
        <item m="1" x="3557"/>
        <item m="1" x="3558"/>
        <item m="1" x="3559"/>
        <item m="1" x="3560"/>
        <item m="1" x="3561"/>
        <item m="1" x="3562"/>
        <item m="1" x="3563"/>
        <item m="1" x="3564"/>
        <item m="1" x="3565"/>
        <item m="1" x="3566"/>
        <item m="1" x="3567"/>
        <item m="1" x="3568"/>
        <item m="1" x="3569"/>
        <item m="1" x="3570"/>
        <item m="1" x="3571"/>
        <item m="1" x="3572"/>
        <item m="1" x="3573"/>
        <item m="1" x="3574"/>
        <item m="1" x="3575"/>
        <item m="1" x="3576"/>
        <item m="1" x="3577"/>
        <item m="1" x="3578"/>
        <item m="1" x="3579"/>
        <item m="1" x="3580"/>
        <item m="1" x="3581"/>
        <item m="1" x="3582"/>
        <item m="1" x="3583"/>
        <item m="1" x="3584"/>
        <item m="1" x="3585"/>
        <item m="1" x="3586"/>
        <item m="1" x="3587"/>
        <item m="1" x="3588"/>
        <item m="1" x="3589"/>
        <item m="1" x="3590"/>
        <item m="1" x="3591"/>
        <item m="1" x="3592"/>
        <item m="1" x="3593"/>
        <item m="1" x="3594"/>
        <item m="1" x="3595"/>
        <item m="1" x="3596"/>
        <item m="1" x="3597"/>
        <item m="1" x="3598"/>
        <item m="1" x="3599"/>
        <item m="1" x="3600"/>
        <item m="1" x="3601"/>
        <item m="1" x="3602"/>
        <item m="1" x="3603"/>
        <item m="1" x="3604"/>
        <item m="1" x="3605"/>
        <item m="1" x="3606"/>
        <item m="1" x="3607"/>
        <item m="1" x="3608"/>
        <item m="1" x="3609"/>
        <item m="1" x="3610"/>
        <item m="1" x="3611"/>
        <item m="1" x="3612"/>
        <item m="1" x="3613"/>
        <item m="1" x="3614"/>
        <item m="1" x="3615"/>
        <item m="1" x="3616"/>
        <item m="1" x="3617"/>
        <item m="1" x="3618"/>
        <item m="1" x="3619"/>
        <item m="1" x="3620"/>
        <item m="1" x="3621"/>
        <item m="1" x="3622"/>
        <item m="1" x="3623"/>
        <item m="1" x="3624"/>
        <item m="1" x="3625"/>
        <item m="1" x="3626"/>
        <item m="1" x="3627"/>
        <item m="1" x="3628"/>
        <item m="1" x="3629"/>
        <item m="1" x="3630"/>
        <item m="1" x="3631"/>
        <item m="1" x="3632"/>
        <item m="1" x="3633"/>
        <item m="1" x="3634"/>
        <item m="1" x="3635"/>
        <item m="1" x="3636"/>
        <item m="1" x="3637"/>
        <item m="1" x="3638"/>
        <item m="1" x="3639"/>
        <item m="1" x="3640"/>
        <item m="1" x="3641"/>
        <item m="1" x="3642"/>
        <item m="1" x="3643"/>
        <item m="1" x="3644"/>
        <item m="1" x="3645"/>
        <item m="1" x="3646"/>
        <item m="1" x="3647"/>
        <item m="1" x="3648"/>
        <item m="1" x="3649"/>
        <item m="1" x="3650"/>
        <item m="1" x="3651"/>
        <item m="1" x="3652"/>
        <item m="1" x="3653"/>
        <item m="1" x="3654"/>
        <item m="1" x="3655"/>
        <item m="1" x="3656"/>
        <item m="1" x="3657"/>
        <item m="1" x="3658"/>
        <item m="1" x="3659"/>
        <item m="1" x="3660"/>
        <item m="1" x="3661"/>
        <item m="1" x="3662"/>
        <item m="1" x="3663"/>
        <item m="1" x="3664"/>
        <item m="1" x="3665"/>
        <item m="1" x="3666"/>
        <item m="1" x="3667"/>
        <item m="1" x="3668"/>
        <item m="1" x="3669"/>
        <item m="1" x="3670"/>
        <item m="1" x="3671"/>
        <item m="1" x="3672"/>
        <item m="1" x="3673"/>
        <item m="1" x="3674"/>
        <item m="1" x="3675"/>
        <item m="1" x="3676"/>
        <item m="1" x="3677"/>
        <item m="1" x="3678"/>
        <item m="1" x="3679"/>
        <item m="1" x="3680"/>
        <item m="1" x="3681"/>
        <item m="1" x="3682"/>
        <item m="1" x="3683"/>
        <item m="1" x="3684"/>
        <item m="1" x="3685"/>
        <item m="1" x="3686"/>
        <item m="1" x="3687"/>
        <item m="1" x="3688"/>
        <item m="1" x="3689"/>
        <item m="1" x="3690"/>
        <item m="1" x="3691"/>
        <item m="1" x="3692"/>
        <item m="1" x="3693"/>
        <item m="1" x="3694"/>
        <item m="1" x="3695"/>
        <item m="1" x="3696"/>
        <item m="1" x="3697"/>
        <item m="1" x="3698"/>
        <item m="1" x="3699"/>
        <item m="1" x="3700"/>
        <item m="1" x="3701"/>
        <item m="1" x="3702"/>
        <item m="1" x="3703"/>
        <item m="1" x="3704"/>
        <item m="1" x="3705"/>
        <item m="1" x="3706"/>
        <item m="1" x="3707"/>
        <item m="1" x="3708"/>
        <item m="1" x="3709"/>
        <item m="1" x="3710"/>
        <item m="1" x="3711"/>
        <item m="1" x="3712"/>
        <item m="1" x="3713"/>
        <item m="1" x="3714"/>
        <item m="1" x="3715"/>
        <item m="1" x="3716"/>
        <item m="1" x="3717"/>
        <item m="1" x="3718"/>
        <item m="1" x="3719"/>
        <item m="1" x="3720"/>
        <item m="1" x="3721"/>
        <item m="1" x="3722"/>
        <item m="1" x="3723"/>
        <item m="1" x="3724"/>
        <item m="1" x="3725"/>
        <item m="1" x="3726"/>
        <item m="1" x="3727"/>
        <item m="1" x="3728"/>
        <item m="1" x="3729"/>
        <item m="1" x="3730"/>
        <item m="1" x="3731"/>
        <item m="1" x="3732"/>
        <item m="1" x="3733"/>
        <item m="1" x="3734"/>
        <item m="1" x="3735"/>
        <item m="1" x="3736"/>
        <item m="1" x="3737"/>
        <item m="1" x="3738"/>
        <item m="1" x="3739"/>
        <item m="1" x="3740"/>
        <item m="1" x="3741"/>
        <item m="1" x="3742"/>
        <item m="1" x="3743"/>
        <item m="1" x="3744"/>
        <item m="1" x="3745"/>
        <item m="1" x="3746"/>
        <item m="1" x="3747"/>
        <item m="1" x="3748"/>
        <item m="1" x="3749"/>
        <item m="1" x="3750"/>
        <item m="1" x="3751"/>
        <item m="1" x="3752"/>
        <item m="1" x="3753"/>
        <item m="1" x="3754"/>
        <item m="1" x="3755"/>
        <item m="1" x="3756"/>
        <item m="1" x="3757"/>
        <item m="1" x="3758"/>
        <item m="1" x="3759"/>
        <item m="1" x="3760"/>
        <item m="1" x="3761"/>
        <item m="1" x="3762"/>
        <item m="1" x="3763"/>
        <item m="1" x="3764"/>
        <item m="1" x="3765"/>
        <item m="1" x="3766"/>
        <item m="1" x="3767"/>
        <item m="1" x="3768"/>
        <item m="1" x="3769"/>
        <item m="1" x="3770"/>
        <item m="1" x="3771"/>
        <item m="1" x="3772"/>
        <item m="1" x="3773"/>
        <item m="1" x="3774"/>
        <item m="1" x="3775"/>
        <item m="1" x="3776"/>
        <item m="1" x="3777"/>
        <item m="1" x="3778"/>
        <item m="1" x="3779"/>
        <item m="1" x="3780"/>
        <item m="1" x="3781"/>
        <item m="1" x="3782"/>
        <item m="1" x="3783"/>
        <item m="1" x="3784"/>
        <item m="1" x="3785"/>
        <item m="1" x="3786"/>
        <item m="1" x="3787"/>
        <item m="1" x="3788"/>
        <item m="1" x="3789"/>
        <item m="1" x="3790"/>
        <item m="1" x="3791"/>
        <item m="1" x="3792"/>
        <item m="1" x="3793"/>
        <item m="1" x="3794"/>
        <item m="1" x="3795"/>
        <item m="1" x="3796"/>
        <item m="1" x="3797"/>
        <item m="1" x="3798"/>
        <item m="1" x="3799"/>
        <item m="1" x="3800"/>
        <item m="1" x="3801"/>
        <item m="1" x="3802"/>
        <item m="1" x="3803"/>
        <item m="1" x="3804"/>
        <item m="1" x="3805"/>
        <item m="1" x="3806"/>
        <item m="1" x="3807"/>
        <item m="1" x="3808"/>
        <item m="1" x="3809"/>
        <item m="1" x="3810"/>
        <item m="1" x="3811"/>
        <item m="1" x="3812"/>
        <item m="1" x="3813"/>
        <item m="1" x="3814"/>
        <item m="1" x="3815"/>
        <item m="1" x="3816"/>
        <item m="1" x="3817"/>
        <item m="1" x="3818"/>
        <item m="1" x="3819"/>
        <item m="1" x="3820"/>
        <item m="1" x="3821"/>
        <item m="1" x="3822"/>
        <item m="1" x="3823"/>
        <item m="1" x="3824"/>
        <item m="1" x="3825"/>
        <item m="1" x="3826"/>
        <item m="1" x="3827"/>
        <item m="1" x="3828"/>
        <item m="1" x="3829"/>
        <item m="1" x="3830"/>
        <item m="1" x="3831"/>
        <item m="1" x="3832"/>
        <item m="1" x="3833"/>
        <item m="1" x="3834"/>
        <item m="1" x="3835"/>
        <item m="1" x="3836"/>
        <item m="1" x="3837"/>
        <item m="1" x="3838"/>
        <item m="1" x="3839"/>
        <item m="1" x="3840"/>
        <item m="1" x="3841"/>
        <item m="1" x="3842"/>
        <item m="1" x="3843"/>
        <item m="1" x="3844"/>
        <item m="1" x="3845"/>
        <item m="1" x="3846"/>
        <item m="1" x="3847"/>
        <item m="1" x="3848"/>
        <item m="1" x="3849"/>
        <item m="1" x="3850"/>
        <item m="1" x="3851"/>
        <item m="1" x="3852"/>
        <item m="1" x="3853"/>
        <item m="1" x="3854"/>
        <item m="1" x="3855"/>
        <item m="1" x="3856"/>
        <item m="1" x="3857"/>
        <item m="1" x="3858"/>
        <item m="1" x="3859"/>
        <item m="1" x="3860"/>
        <item m="1" x="3861"/>
        <item m="1" x="3862"/>
        <item m="1" x="3863"/>
        <item m="1" x="3864"/>
        <item m="1" x="3865"/>
        <item m="1" x="3866"/>
        <item m="1" x="3867"/>
        <item m="1" x="3868"/>
        <item m="1" x="3869"/>
        <item m="1" x="3870"/>
        <item m="1" x="3871"/>
        <item m="1" x="3872"/>
        <item m="1" x="3873"/>
        <item m="1" x="3874"/>
        <item m="1" x="3875"/>
        <item m="1" x="3876"/>
        <item m="1" x="3877"/>
        <item m="1" x="3878"/>
        <item m="1" x="3879"/>
        <item m="1" x="3880"/>
        <item m="1" x="3881"/>
        <item m="1" x="3882"/>
        <item m="1" x="3883"/>
        <item m="1" x="3884"/>
        <item m="1" x="3885"/>
        <item m="1" x="3886"/>
        <item m="1" x="3887"/>
        <item m="1" x="3888"/>
        <item m="1" x="3889"/>
        <item m="1" x="3890"/>
        <item m="1" x="3891"/>
        <item m="1" x="3892"/>
        <item m="1" x="3893"/>
        <item m="1" x="3894"/>
        <item m="1" x="3895"/>
        <item m="1" x="3896"/>
        <item m="1" x="3897"/>
        <item m="1" x="3898"/>
        <item m="1" x="3899"/>
        <item m="1" x="3900"/>
        <item m="1" x="3901"/>
        <item m="1" x="3902"/>
        <item m="1" x="3903"/>
        <item m="1" x="3904"/>
        <item m="1" x="3905"/>
        <item m="1" x="3906"/>
        <item m="1" x="3907"/>
        <item m="1" x="3908"/>
        <item m="1" x="3909"/>
        <item m="1" x="3910"/>
        <item m="1" x="3911"/>
        <item m="1" x="3912"/>
        <item m="1" x="3913"/>
        <item m="1" x="3914"/>
        <item m="1" x="3915"/>
        <item m="1" x="3916"/>
        <item m="1" x="3917"/>
        <item m="1" x="3918"/>
        <item m="1" x="3919"/>
        <item m="1" x="3920"/>
        <item m="1" x="3921"/>
        <item m="1" x="3922"/>
        <item m="1" x="3923"/>
        <item m="1" x="3924"/>
        <item m="1" x="3925"/>
        <item m="1" x="3926"/>
        <item m="1" x="3927"/>
        <item m="1" x="3928"/>
        <item m="1" x="3929"/>
        <item m="1" x="3930"/>
        <item m="1" x="3931"/>
        <item m="1" x="3932"/>
        <item m="1" x="3933"/>
        <item m="1" x="3934"/>
        <item m="1" x="3935"/>
        <item m="1" x="3936"/>
        <item m="1" x="3937"/>
        <item m="1" x="3938"/>
        <item m="1" x="3939"/>
        <item m="1" x="3940"/>
        <item m="1" x="3941"/>
        <item m="1" x="3942"/>
        <item m="1" x="3943"/>
        <item m="1" x="3944"/>
        <item m="1" x="3945"/>
        <item m="1" x="3946"/>
        <item m="1" x="3947"/>
        <item m="1" x="3948"/>
        <item m="1" x="3949"/>
        <item m="1" x="3950"/>
        <item m="1" x="3951"/>
        <item m="1" x="3952"/>
        <item m="1" x="3953"/>
        <item m="1" x="3954"/>
        <item m="1" x="3955"/>
        <item m="1" x="3956"/>
        <item m="1" x="3957"/>
        <item m="1" x="3958"/>
        <item m="1" x="3959"/>
        <item m="1" x="3960"/>
        <item m="1" x="3961"/>
        <item m="1" x="3962"/>
        <item m="1" x="3963"/>
        <item m="1" x="3964"/>
        <item m="1" x="3965"/>
        <item m="1" x="3966"/>
        <item m="1" x="3967"/>
        <item m="1" x="3968"/>
        <item m="1" x="3969"/>
        <item m="1" x="3970"/>
        <item m="1" x="3971"/>
        <item m="1" x="3972"/>
        <item m="1" x="3973"/>
        <item m="1" x="3974"/>
        <item m="1" x="3975"/>
        <item m="1" x="3976"/>
        <item m="1" x="3977"/>
        <item m="1" x="3978"/>
        <item m="1" x="3979"/>
        <item m="1" x="3980"/>
        <item m="1" x="3981"/>
        <item m="1" x="3982"/>
        <item m="1" x="3983"/>
        <item m="1" x="3984"/>
        <item m="1" x="3985"/>
        <item m="1" x="3986"/>
        <item m="1" x="3987"/>
        <item m="1" x="3988"/>
        <item m="1" x="3989"/>
        <item m="1" x="3990"/>
        <item m="1" x="3991"/>
        <item m="1" x="3992"/>
        <item m="1" x="3993"/>
        <item m="1" x="3994"/>
        <item m="1" x="3995"/>
        <item m="1" x="3996"/>
        <item m="1" x="3997"/>
        <item m="1" x="3998"/>
        <item m="1" x="3999"/>
        <item m="1" x="4000"/>
        <item m="1" x="4001"/>
        <item m="1" x="4002"/>
        <item m="1" x="4003"/>
        <item m="1" x="4004"/>
        <item m="1" x="4005"/>
        <item m="1" x="4006"/>
        <item m="1" x="4007"/>
        <item m="1" x="4008"/>
        <item m="1" x="4009"/>
        <item m="1" x="4010"/>
        <item m="1" x="4011"/>
        <item m="1" x="4012"/>
        <item m="1" x="4013"/>
        <item m="1" x="4014"/>
        <item m="1" x="4015"/>
        <item m="1" x="4016"/>
        <item m="1" x="4017"/>
        <item m="1" x="4018"/>
        <item m="1" x="4019"/>
        <item m="1" x="4020"/>
        <item m="1" x="4021"/>
        <item m="1" x="4022"/>
        <item m="1" x="4023"/>
        <item m="1" x="4024"/>
        <item m="1" x="4025"/>
        <item m="1" x="4026"/>
        <item m="1" x="4027"/>
        <item m="1" x="4028"/>
        <item m="1" x="4029"/>
        <item m="1" x="4030"/>
        <item m="1" x="4031"/>
        <item m="1" x="4032"/>
        <item m="1" x="4033"/>
        <item m="1" x="4034"/>
        <item m="1" x="4035"/>
        <item m="1" x="4036"/>
        <item m="1" x="4037"/>
        <item m="1" x="4038"/>
        <item m="1" x="4039"/>
        <item m="1" x="4040"/>
        <item m="1" x="4041"/>
        <item m="1" x="4042"/>
        <item m="1" x="4043"/>
        <item m="1" x="4044"/>
        <item m="1" x="4045"/>
        <item m="1" x="4046"/>
        <item m="1" x="4047"/>
        <item m="1" x="4048"/>
        <item m="1" x="4049"/>
        <item m="1" x="4050"/>
        <item m="1" x="4051"/>
        <item m="1" x="4052"/>
        <item m="1" x="4053"/>
        <item m="1" x="4054"/>
        <item m="1" x="4055"/>
        <item m="1" x="4056"/>
        <item m="1" x="4057"/>
        <item m="1" x="4058"/>
        <item m="1" x="4059"/>
        <item m="1" x="4060"/>
        <item m="1" x="4061"/>
        <item m="1" x="4062"/>
        <item m="1" x="4063"/>
        <item m="1" x="4064"/>
        <item m="1" x="4065"/>
        <item m="1" x="4066"/>
        <item m="1" x="4067"/>
        <item m="1" x="4068"/>
        <item m="1" x="4069"/>
        <item m="1" x="4070"/>
        <item m="1" x="4071"/>
        <item m="1" x="4072"/>
        <item m="1" x="4073"/>
        <item m="1" x="4074"/>
        <item m="1" x="4075"/>
        <item m="1" x="4076"/>
        <item m="1" x="4077"/>
        <item m="1" x="4078"/>
        <item m="1" x="4079"/>
        <item m="1" x="4080"/>
        <item m="1" x="4081"/>
        <item m="1" x="4082"/>
        <item m="1" x="4083"/>
        <item m="1" x="4084"/>
        <item m="1" x="4085"/>
        <item m="1" x="4086"/>
        <item m="1" x="4087"/>
        <item m="1" x="4088"/>
        <item m="1" x="4089"/>
        <item m="1" x="4090"/>
        <item m="1" x="4091"/>
        <item m="1" x="4092"/>
        <item m="1" x="4093"/>
        <item m="1" x="4094"/>
        <item m="1" x="4095"/>
        <item m="1" x="4096"/>
        <item m="1" x="4097"/>
        <item m="1" x="4098"/>
        <item m="1" x="4099"/>
        <item m="1" x="4100"/>
        <item m="1" x="4101"/>
        <item m="1" x="4102"/>
        <item m="1" x="4103"/>
        <item m="1" x="4104"/>
        <item m="1" x="4105"/>
        <item m="1" x="4106"/>
        <item m="1" x="4107"/>
        <item m="1" x="4108"/>
        <item m="1" x="4109"/>
        <item m="1" x="4110"/>
        <item m="1" x="4111"/>
        <item m="1" x="4112"/>
        <item m="1" x="4113"/>
        <item m="1" x="4114"/>
        <item m="1" x="4115"/>
        <item m="1" x="4116"/>
        <item m="1" x="4117"/>
        <item m="1" x="4118"/>
        <item m="1" x="4119"/>
        <item m="1" x="4120"/>
        <item m="1" x="4121"/>
        <item m="1" x="4122"/>
        <item m="1" x="4123"/>
        <item m="1" x="4124"/>
        <item m="1" x="4125"/>
        <item m="1" x="4126"/>
        <item m="1" x="4127"/>
        <item m="1" x="4128"/>
        <item m="1" x="4129"/>
        <item m="1" x="4130"/>
        <item m="1" x="4131"/>
        <item m="1" x="4132"/>
        <item m="1" x="4133"/>
        <item m="1" x="4134"/>
        <item m="1" x="4135"/>
        <item m="1" x="4136"/>
        <item m="1" x="4137"/>
        <item m="1" x="4138"/>
        <item m="1" x="4139"/>
        <item m="1" x="4140"/>
        <item m="1" x="4141"/>
        <item m="1" x="4142"/>
        <item m="1" x="4143"/>
        <item m="1" x="4144"/>
        <item m="1" x="4145"/>
        <item m="1" x="4146"/>
        <item m="1" x="4147"/>
        <item m="1" x="4148"/>
        <item m="1" x="4149"/>
        <item m="1" x="4150"/>
        <item m="1" x="4151"/>
        <item m="1" x="4152"/>
        <item m="1" x="4153"/>
        <item m="1" x="4154"/>
        <item m="1" x="4155"/>
        <item m="1" x="4156"/>
        <item m="1" x="4157"/>
        <item m="1" x="4158"/>
        <item m="1" x="4159"/>
        <item m="1" x="4160"/>
        <item m="1" x="4161"/>
        <item m="1" x="4162"/>
        <item m="1" x="4163"/>
        <item m="1" x="4164"/>
        <item m="1" x="4165"/>
        <item m="1" x="4166"/>
        <item m="1" x="4167"/>
        <item m="1" x="4168"/>
        <item m="1" x="4169"/>
        <item m="1" x="4170"/>
        <item m="1" x="4171"/>
        <item m="1" x="4172"/>
        <item m="1" x="4173"/>
        <item m="1" x="4174"/>
        <item m="1" x="4175"/>
        <item m="1" x="4176"/>
        <item m="1" x="4177"/>
        <item m="1" x="4178"/>
        <item m="1" x="4179"/>
        <item m="1" x="4180"/>
        <item m="1" x="4181"/>
        <item m="1" x="4182"/>
        <item m="1" x="4183"/>
        <item m="1" x="4184"/>
        <item m="1" x="4185"/>
        <item m="1" x="4186"/>
        <item m="1" x="4187"/>
        <item m="1" x="4188"/>
        <item m="1" x="4189"/>
        <item m="1" x="4190"/>
        <item m="1" x="4191"/>
        <item m="1" x="4192"/>
        <item m="1" x="4193"/>
        <item m="1" x="4194"/>
        <item m="1" x="4195"/>
        <item m="1" x="4196"/>
        <item m="1" x="4197"/>
        <item m="1" x="4198"/>
        <item m="1" x="4199"/>
        <item m="1" x="4200"/>
        <item m="1" x="4201"/>
        <item m="1" x="4202"/>
        <item m="1" x="4203"/>
        <item m="1" x="4204"/>
        <item m="1" x="4205"/>
        <item m="1" x="4206"/>
        <item m="1" x="4207"/>
        <item m="1" x="4208"/>
        <item m="1" x="4209"/>
        <item m="1" x="4210"/>
        <item m="1" x="4211"/>
        <item m="1" x="4212"/>
        <item m="1" x="4213"/>
        <item m="1" x="4214"/>
        <item m="1" x="4215"/>
        <item m="1" x="4216"/>
        <item m="1" x="4217"/>
        <item m="1" x="4218"/>
        <item m="1" x="4219"/>
        <item m="1" x="4220"/>
        <item m="1" x="4221"/>
        <item m="1" x="4222"/>
        <item m="1" x="4223"/>
        <item m="1" x="4224"/>
        <item m="1" x="4225"/>
        <item m="1" x="4226"/>
        <item m="1" x="4227"/>
        <item m="1" x="4228"/>
        <item m="1" x="4229"/>
        <item m="1" x="4230"/>
        <item m="1" x="4231"/>
        <item m="1" x="4232"/>
        <item m="1" x="4233"/>
        <item m="1" x="4234"/>
        <item m="1" x="4235"/>
        <item m="1" x="4236"/>
        <item m="1" x="4237"/>
        <item m="1" x="4238"/>
        <item m="1" x="4239"/>
        <item m="1" x="4240"/>
        <item m="1" x="4241"/>
        <item m="1" x="4242"/>
        <item m="1" x="4243"/>
        <item m="1" x="4244"/>
        <item m="1" x="4245"/>
        <item m="1" x="4246"/>
        <item m="1" x="4247"/>
        <item m="1" x="4248"/>
        <item m="1" x="4249"/>
        <item m="1" x="4250"/>
        <item m="1" x="4251"/>
        <item m="1" x="4252"/>
        <item m="1" x="4253"/>
        <item m="1" x="4254"/>
        <item m="1" x="4255"/>
        <item m="1" x="4256"/>
        <item m="1" x="4257"/>
        <item m="1" x="4258"/>
        <item m="1" x="4259"/>
        <item m="1" x="4260"/>
        <item m="1" x="4261"/>
        <item m="1" x="4262"/>
        <item m="1" x="4263"/>
        <item m="1" x="4264"/>
        <item m="1" x="4265"/>
        <item m="1" x="4266"/>
        <item m="1" x="4267"/>
        <item m="1" x="4268"/>
        <item m="1" x="4269"/>
        <item m="1" x="4270"/>
        <item m="1" x="4271"/>
        <item m="1" x="4272"/>
        <item m="1" x="4273"/>
        <item m="1" x="4274"/>
        <item m="1" x="4275"/>
        <item m="1" x="4276"/>
        <item m="1" x="4277"/>
        <item m="1" x="4278"/>
        <item m="1" x="4279"/>
        <item m="1" x="4280"/>
        <item m="1" x="4281"/>
        <item m="1" x="4282"/>
        <item m="1" x="4283"/>
        <item m="1" x="4284"/>
        <item m="1" x="4285"/>
        <item m="1" x="4286"/>
        <item m="1" x="4287"/>
        <item m="1" x="4288"/>
        <item m="1" x="4289"/>
        <item m="1" x="4290"/>
        <item m="1" x="4291"/>
        <item m="1" x="4292"/>
        <item m="1" x="4293"/>
        <item m="1" x="4294"/>
        <item m="1" x="4295"/>
        <item m="1" x="4296"/>
        <item m="1" x="4297"/>
        <item m="1" x="4298"/>
        <item m="1" x="4299"/>
        <item m="1" x="4300"/>
        <item m="1" x="4301"/>
        <item m="1" x="4302"/>
        <item m="1" x="4303"/>
        <item m="1" x="4304"/>
        <item m="1" x="4305"/>
        <item m="1" x="4306"/>
        <item m="1" x="4307"/>
        <item m="1" x="4308"/>
        <item m="1" x="4309"/>
        <item m="1" x="4310"/>
        <item m="1" x="4311"/>
        <item m="1" x="4312"/>
        <item m="1" x="4313"/>
        <item m="1" x="4314"/>
        <item m="1" x="4315"/>
        <item m="1" x="4316"/>
        <item m="1" x="4317"/>
        <item m="1" x="4318"/>
        <item m="1" x="4319"/>
        <item m="1" x="4320"/>
        <item m="1" x="4321"/>
        <item m="1" x="4322"/>
        <item m="1" x="4323"/>
        <item m="1" x="4324"/>
        <item m="1" x="4325"/>
        <item m="1" x="4326"/>
        <item m="1" x="4327"/>
        <item m="1" x="4328"/>
        <item m="1" x="4329"/>
        <item m="1" x="4330"/>
        <item m="1" x="4331"/>
        <item m="1" x="4332"/>
        <item m="1" x="4333"/>
        <item m="1" x="4334"/>
        <item m="1" x="4335"/>
        <item m="1" x="4336"/>
        <item m="1" x="4337"/>
        <item m="1" x="4338"/>
        <item m="1" x="4339"/>
        <item m="1" x="4340"/>
        <item m="1" x="4341"/>
        <item m="1" x="4342"/>
        <item m="1" x="4343"/>
        <item m="1" x="4344"/>
        <item m="1" x="4345"/>
        <item m="1" x="4346"/>
        <item m="1" x="4347"/>
        <item m="1" x="4348"/>
        <item m="1" x="4349"/>
        <item m="1" x="4350"/>
        <item m="1" x="4351"/>
        <item m="1" x="4352"/>
        <item m="1" x="4353"/>
        <item m="1" x="4354"/>
        <item m="1" x="4355"/>
        <item m="1" x="4356"/>
        <item m="1" x="4357"/>
        <item m="1" x="4358"/>
        <item m="1" x="4359"/>
        <item m="1" x="4360"/>
        <item m="1" x="4361"/>
        <item m="1" x="4362"/>
        <item m="1" x="4363"/>
        <item m="1" x="4364"/>
        <item m="1" x="4365"/>
        <item m="1" x="4366"/>
        <item m="1" x="4367"/>
        <item m="1" x="4368"/>
        <item m="1" x="4369"/>
        <item m="1" x="4370"/>
        <item m="1" x="4371"/>
        <item m="1" x="4372"/>
        <item m="1" x="4373"/>
        <item m="1" x="4374"/>
        <item m="1" x="4375"/>
        <item m="1" x="4376"/>
        <item m="1" x="4377"/>
        <item m="1" x="4378"/>
        <item m="1" x="4379"/>
        <item m="1" x="4380"/>
        <item m="1" x="4381"/>
        <item m="1" x="4382"/>
        <item m="1" x="4383"/>
        <item m="1" x="4384"/>
        <item m="1" x="4385"/>
        <item m="1" x="4386"/>
        <item m="1" x="4387"/>
        <item m="1" x="4388"/>
        <item m="1" x="4389"/>
        <item m="1" x="4390"/>
        <item m="1" x="4391"/>
        <item m="1" x="4392"/>
        <item m="1" x="4393"/>
        <item m="1" x="4394"/>
        <item m="1" x="4395"/>
        <item m="1" x="4396"/>
        <item m="1" x="4397"/>
        <item m="1" x="4398"/>
        <item m="1" x="4399"/>
        <item m="1" x="4400"/>
        <item m="1" x="4401"/>
        <item m="1" x="4402"/>
        <item m="1" x="4403"/>
        <item m="1" x="4404"/>
        <item m="1" x="4405"/>
        <item m="1" x="4406"/>
        <item m="1" x="4407"/>
        <item m="1" x="4408"/>
        <item m="1" x="4409"/>
        <item m="1" x="4410"/>
        <item m="1" x="4411"/>
        <item m="1" x="4412"/>
        <item m="1" x="4413"/>
        <item m="1" x="4414"/>
        <item m="1" x="4415"/>
        <item m="1" x="4416"/>
        <item m="1" x="4417"/>
        <item m="1" x="4418"/>
        <item m="1" x="4419"/>
        <item m="1" x="4420"/>
        <item m="1" x="4421"/>
        <item m="1" x="4422"/>
        <item m="1" x="4423"/>
        <item m="1" x="4424"/>
        <item m="1" x="4425"/>
        <item m="1" x="4426"/>
        <item m="1" x="4427"/>
        <item m="1" x="4428"/>
        <item m="1" x="4429"/>
        <item m="1" x="4430"/>
        <item m="1" x="4431"/>
        <item m="1" x="4432"/>
        <item m="1" x="4433"/>
        <item m="1" x="4434"/>
        <item m="1" x="4435"/>
        <item m="1" x="4436"/>
        <item m="1" x="4437"/>
        <item m="1" x="4438"/>
        <item m="1" x="4439"/>
        <item m="1" x="4440"/>
        <item m="1" x="4441"/>
        <item m="1" x="4442"/>
        <item m="1" x="4443"/>
        <item m="1" x="4444"/>
        <item m="1" x="4445"/>
        <item m="1" x="4446"/>
        <item m="1" x="4447"/>
        <item m="1" x="4448"/>
        <item m="1" x="4449"/>
        <item m="1" x="4450"/>
        <item m="1" x="4451"/>
        <item m="1" x="4452"/>
        <item m="1" x="4453"/>
        <item m="1" x="4454"/>
        <item m="1" x="4455"/>
        <item m="1" x="4456"/>
        <item m="1" x="4457"/>
        <item m="1" x="4458"/>
        <item m="1" x="4459"/>
        <item m="1" x="4460"/>
        <item m="1" x="4461"/>
        <item m="1" x="4462"/>
        <item m="1" x="4463"/>
        <item m="1" x="4464"/>
        <item m="1" x="4465"/>
        <item m="1" x="4466"/>
        <item m="1" x="4467"/>
        <item m="1" x="4468"/>
        <item m="1" x="4469"/>
        <item m="1" x="4470"/>
        <item m="1" x="4471"/>
        <item m="1" x="4472"/>
        <item m="1" x="4473"/>
        <item m="1" x="4474"/>
        <item m="1" x="4475"/>
        <item m="1" x="4476"/>
        <item m="1" x="4477"/>
        <item m="1" x="4478"/>
        <item m="1" x="4479"/>
        <item m="1" x="4480"/>
        <item m="1" x="4481"/>
        <item m="1" x="4482"/>
        <item m="1" x="4483"/>
        <item m="1" x="4484"/>
        <item m="1" x="4485"/>
        <item m="1" x="4486"/>
        <item m="1" x="4487"/>
        <item m="1" x="4488"/>
        <item m="1" x="4489"/>
        <item m="1" x="4490"/>
        <item m="1" x="4491"/>
        <item m="1" x="4492"/>
        <item m="1" x="4493"/>
        <item m="1" x="4494"/>
        <item m="1" x="4495"/>
        <item m="1" x="4496"/>
        <item m="1" x="4497"/>
        <item m="1" x="4498"/>
        <item m="1" x="4499"/>
        <item m="1" x="4500"/>
        <item m="1" x="4501"/>
        <item m="1" x="4502"/>
        <item m="1" x="4503"/>
        <item m="1" x="4504"/>
        <item m="1" x="4505"/>
        <item m="1" x="4506"/>
        <item m="1" x="4507"/>
        <item m="1" x="4508"/>
        <item m="1" x="4509"/>
        <item m="1" x="4510"/>
        <item m="1" x="4511"/>
        <item m="1" x="4512"/>
        <item m="1" x="4513"/>
        <item m="1" x="4514"/>
        <item m="1" x="4515"/>
        <item m="1" x="4516"/>
        <item m="1" x="4517"/>
        <item m="1" x="4518"/>
        <item m="1" x="4519"/>
        <item m="1" x="4520"/>
        <item m="1" x="4521"/>
        <item m="1" x="4522"/>
        <item m="1" x="4523"/>
        <item m="1" x="4524"/>
        <item m="1" x="4525"/>
        <item m="1" x="4526"/>
        <item m="1" x="4527"/>
        <item m="1" x="4528"/>
        <item m="1" x="4529"/>
        <item m="1" x="4530"/>
        <item m="1" x="4531"/>
        <item m="1" x="4532"/>
        <item m="1" x="4533"/>
        <item m="1" x="4534"/>
        <item m="1" x="4535"/>
        <item m="1" x="4536"/>
        <item m="1" x="4537"/>
        <item m="1" x="4538"/>
        <item m="1" x="4539"/>
        <item m="1" x="4540"/>
        <item m="1" x="4541"/>
        <item m="1" x="4542"/>
        <item m="1" x="4543"/>
        <item m="1" x="4544"/>
        <item m="1" x="4545"/>
        <item m="1" x="4546"/>
        <item m="1" x="4547"/>
        <item m="1" x="4548"/>
        <item m="1" x="4549"/>
        <item m="1" x="4550"/>
        <item m="1" x="4551"/>
        <item m="1" x="4552"/>
        <item m="1" x="4553"/>
        <item m="1" x="4554"/>
        <item m="1" x="4555"/>
        <item m="1" x="4556"/>
        <item m="1" x="4557"/>
        <item m="1" x="4558"/>
        <item m="1" x="4559"/>
        <item m="1" x="4560"/>
        <item m="1" x="4561"/>
        <item m="1" x="4562"/>
        <item m="1" x="4563"/>
        <item m="1" x="4564"/>
        <item m="1" x="4565"/>
        <item m="1" x="4566"/>
        <item m="1" x="4567"/>
        <item m="1" x="4568"/>
        <item m="1" x="4569"/>
        <item m="1" x="4570"/>
        <item m="1" x="4571"/>
        <item m="1" x="4572"/>
        <item m="1" x="4573"/>
        <item m="1" x="4574"/>
        <item m="1" x="4575"/>
        <item m="1" x="4576"/>
        <item m="1" x="4577"/>
        <item m="1" x="4578"/>
        <item m="1" x="4579"/>
        <item m="1" x="4580"/>
        <item m="1" x="4581"/>
        <item m="1" x="4582"/>
        <item m="1" x="4583"/>
        <item m="1" x="4584"/>
        <item m="1" x="4585"/>
        <item m="1" x="4586"/>
        <item m="1" x="4587"/>
        <item m="1" x="4588"/>
        <item m="1" x="4589"/>
        <item m="1" x="4590"/>
        <item m="1" x="4591"/>
        <item m="1" x="4592"/>
        <item m="1" x="4593"/>
        <item m="1" x="4594"/>
        <item m="1" x="4595"/>
        <item m="1" x="4596"/>
        <item m="1" x="4597"/>
        <item m="1" x="4598"/>
        <item m="1" x="4599"/>
        <item m="1" x="4600"/>
        <item m="1" x="4601"/>
        <item m="1" x="4602"/>
        <item m="1" x="4603"/>
        <item m="1" x="4604"/>
        <item m="1" x="4605"/>
        <item m="1" x="4606"/>
        <item m="1" x="4607"/>
        <item m="1" x="4608"/>
        <item m="1" x="4609"/>
        <item m="1" x="4610"/>
        <item m="1" x="4611"/>
        <item m="1" x="4612"/>
        <item m="1" x="4613"/>
        <item m="1" x="4614"/>
        <item m="1" x="4615"/>
        <item m="1" x="4616"/>
        <item m="1" x="4617"/>
        <item m="1" x="4618"/>
        <item m="1" x="4619"/>
        <item m="1" x="4620"/>
        <item m="1" x="4621"/>
        <item m="1" x="4622"/>
        <item m="1" x="4623"/>
        <item m="1" x="4624"/>
        <item m="1" x="4625"/>
        <item m="1" x="4626"/>
        <item m="1" x="4627"/>
        <item m="1" x="4628"/>
        <item m="1" x="4629"/>
        <item m="1" x="4630"/>
        <item m="1" x="4631"/>
        <item m="1" x="4632"/>
        <item m="1" x="4633"/>
        <item m="1" x="4634"/>
        <item m="1" x="4635"/>
        <item m="1" x="4636"/>
        <item m="1" x="4637"/>
        <item m="1" x="4638"/>
        <item m="1" x="4639"/>
        <item m="1" x="4640"/>
        <item m="1" x="4641"/>
        <item m="1" x="4642"/>
        <item m="1" x="4643"/>
        <item m="1" x="4644"/>
        <item m="1" x="4645"/>
        <item m="1" x="4646"/>
        <item m="1" x="4647"/>
        <item m="1" x="4648"/>
        <item m="1" x="4649"/>
        <item m="1" x="4650"/>
        <item m="1" x="4651"/>
        <item m="1" x="4652"/>
        <item m="1" x="4653"/>
        <item m="1" x="4654"/>
        <item m="1" x="4655"/>
        <item m="1" x="4656"/>
        <item m="1" x="4657"/>
        <item m="1" x="4658"/>
        <item m="1" x="4659"/>
        <item m="1" x="4660"/>
        <item m="1" x="4661"/>
        <item m="1" x="4662"/>
        <item m="1" x="4663"/>
        <item m="1" x="4664"/>
        <item m="1" x="4665"/>
        <item m="1" x="4666"/>
        <item m="1" x="4667"/>
        <item m="1" x="4668"/>
        <item m="1" x="4669"/>
        <item m="1" x="4670"/>
        <item m="1" x="4671"/>
        <item m="1" x="4672"/>
        <item m="1" x="4673"/>
        <item m="1" x="4674"/>
        <item m="1" x="4675"/>
        <item m="1" x="4676"/>
        <item m="1" x="4677"/>
        <item m="1" x="4678"/>
        <item m="1" x="4679"/>
        <item m="1" x="4680"/>
        <item m="1" x="4681"/>
        <item m="1" x="4682"/>
        <item m="1" x="4683"/>
        <item m="1" x="4684"/>
        <item m="1" x="4685"/>
        <item m="1" x="4686"/>
        <item m="1" x="4687"/>
        <item m="1" x="4688"/>
        <item m="1" x="4689"/>
        <item m="1" x="4690"/>
        <item m="1" x="4691"/>
        <item m="1" x="4692"/>
        <item m="1" x="4693"/>
        <item m="1" x="4694"/>
        <item m="1" x="4695"/>
        <item m="1" x="4696"/>
        <item m="1" x="4697"/>
        <item m="1" x="4698"/>
        <item m="1" x="4699"/>
        <item m="1" x="4700"/>
        <item m="1" x="4701"/>
        <item m="1" x="4702"/>
        <item m="1" x="4703"/>
        <item m="1" x="4704"/>
        <item m="1" x="4705"/>
        <item m="1" x="4706"/>
        <item m="1" x="4707"/>
        <item m="1" x="4708"/>
        <item m="1" x="4709"/>
        <item m="1" x="4710"/>
        <item m="1" x="4711"/>
        <item m="1" x="4712"/>
        <item m="1" x="4713"/>
        <item m="1" x="4714"/>
        <item m="1" x="4715"/>
        <item m="1" x="4716"/>
        <item m="1" x="4717"/>
        <item m="1" x="4718"/>
        <item m="1" x="4719"/>
        <item m="1" x="4720"/>
        <item m="1" x="4721"/>
        <item m="1" x="4722"/>
        <item m="1" x="4723"/>
        <item m="1" x="4724"/>
        <item m="1" x="4725"/>
        <item m="1" x="4726"/>
        <item m="1" x="4727"/>
        <item m="1" x="4728"/>
        <item m="1" x="4729"/>
        <item m="1" x="4730"/>
        <item m="1" x="4731"/>
        <item m="1" x="4732"/>
        <item m="1" x="4733"/>
        <item m="1" x="4734"/>
        <item m="1" x="4735"/>
        <item m="1" x="4736"/>
        <item m="1" x="4737"/>
        <item m="1" x="4738"/>
        <item m="1" x="4739"/>
        <item m="1" x="4740"/>
        <item m="1" x="4741"/>
        <item m="1" x="4742"/>
        <item m="1" x="4743"/>
        <item m="1" x="4744"/>
        <item m="1" x="4745"/>
        <item m="1" x="4746"/>
        <item m="1" x="4747"/>
        <item m="1" x="4748"/>
        <item m="1" x="4749"/>
        <item m="1" x="4750"/>
        <item m="1" x="4751"/>
        <item m="1" x="4752"/>
        <item m="1" x="4753"/>
        <item m="1" x="4754"/>
        <item m="1" x="4755"/>
        <item m="1" x="4756"/>
        <item m="1" x="4757"/>
        <item m="1" x="4758"/>
        <item m="1" x="4759"/>
        <item m="1" x="4760"/>
        <item m="1" x="4761"/>
        <item m="1" x="4762"/>
        <item m="1" x="4763"/>
        <item m="1" x="4764"/>
        <item m="1" x="4765"/>
        <item m="1" x="4766"/>
        <item m="1" x="4767"/>
        <item m="1" x="4768"/>
        <item m="1" x="4769"/>
        <item m="1" x="4770"/>
        <item m="1" x="4771"/>
        <item m="1" x="4772"/>
        <item m="1" x="4773"/>
        <item m="1" x="4774"/>
        <item m="1" x="4775"/>
        <item m="1" x="4776"/>
        <item m="1" x="4777"/>
        <item m="1" x="4778"/>
        <item m="1" x="4779"/>
        <item m="1" x="4780"/>
        <item m="1" x="4781"/>
        <item m="1" x="4782"/>
        <item m="1" x="4783"/>
        <item m="1" x="4784"/>
        <item m="1" x="4785"/>
        <item m="1" x="4786"/>
        <item m="1" x="4787"/>
        <item m="1" x="4788"/>
        <item m="1" x="4789"/>
        <item m="1" x="4790"/>
        <item m="1" x="4791"/>
        <item m="1" x="4792"/>
        <item m="1" x="4793"/>
        <item m="1" x="4794"/>
        <item m="1" x="4795"/>
        <item m="1" x="4796"/>
        <item m="1" x="4797"/>
        <item m="1" x="4798"/>
        <item m="1" x="4799"/>
        <item m="1" x="4800"/>
        <item m="1" x="4801"/>
        <item m="1" x="4802"/>
        <item m="1" x="4803"/>
        <item m="1" x="4804"/>
        <item m="1" x="4805"/>
        <item m="1" x="4806"/>
        <item m="1" x="4807"/>
        <item m="1" x="4808"/>
        <item m="1" x="4809"/>
        <item m="1" x="4810"/>
        <item m="1" x="4811"/>
        <item m="1" x="4812"/>
        <item m="1" x="4813"/>
        <item m="1" x="4814"/>
        <item m="1" x="4815"/>
        <item m="1" x="4816"/>
        <item m="1" x="4817"/>
        <item m="1" x="4818"/>
        <item m="1" x="4819"/>
        <item m="1" x="4820"/>
        <item m="1" x="4821"/>
        <item m="1" x="4822"/>
        <item m="1" x="4823"/>
        <item m="1" x="4824"/>
        <item m="1" x="4825"/>
        <item m="1" x="4826"/>
        <item m="1" x="4827"/>
        <item m="1" x="4828"/>
        <item m="1" x="4829"/>
        <item m="1" x="4830"/>
        <item m="1" x="4831"/>
        <item m="1" x="4832"/>
        <item m="1" x="4833"/>
        <item m="1" x="4834"/>
        <item m="1" x="4835"/>
        <item m="1" x="4836"/>
        <item m="1" x="4837"/>
        <item m="1" x="4838"/>
        <item m="1" x="4839"/>
        <item m="1" x="4840"/>
        <item m="1" x="4841"/>
        <item m="1" x="4842"/>
        <item m="1" x="4843"/>
        <item m="1" x="4844"/>
        <item m="1" x="4845"/>
        <item m="1" x="4846"/>
        <item m="1" x="4847"/>
        <item m="1" x="4848"/>
        <item m="1" x="4849"/>
        <item m="1" x="4850"/>
        <item m="1" x="4851"/>
        <item m="1" x="4852"/>
        <item m="1" x="4853"/>
        <item m="1" x="4854"/>
        <item m="1" x="4855"/>
        <item m="1" x="4856"/>
        <item m="1" x="4857"/>
        <item m="1" x="4858"/>
        <item m="1" x="4859"/>
        <item m="1" x="4860"/>
        <item m="1" x="4861"/>
        <item m="1" x="4862"/>
        <item m="1" x="4863"/>
        <item m="1" x="4864"/>
        <item m="1" x="4865"/>
        <item m="1" x="4866"/>
        <item m="1" x="4867"/>
        <item m="1" x="4868"/>
        <item m="1" x="4869"/>
        <item m="1" x="4870"/>
        <item m="1" x="4871"/>
        <item m="1" x="4872"/>
        <item m="1" x="4873"/>
        <item m="1" x="4874"/>
        <item m="1" x="4875"/>
        <item m="1" x="4876"/>
        <item m="1" x="4877"/>
        <item m="1" x="4878"/>
        <item m="1" x="4879"/>
        <item m="1" x="4880"/>
        <item m="1" x="4881"/>
        <item m="1" x="4882"/>
        <item m="1" x="4883"/>
        <item m="1" x="4884"/>
        <item m="1" x="4885"/>
        <item m="1" x="4886"/>
        <item m="1" x="4887"/>
        <item m="1" x="4888"/>
        <item m="1" x="4889"/>
        <item m="1" x="4890"/>
        <item m="1" x="4891"/>
        <item m="1" x="4892"/>
        <item m="1" x="4893"/>
        <item m="1" x="4894"/>
        <item m="1" x="4895"/>
        <item m="1" x="4896"/>
        <item m="1" x="4897"/>
        <item m="1" x="4898"/>
        <item m="1" x="4899"/>
        <item m="1" x="4900"/>
        <item m="1" x="4901"/>
        <item m="1" x="4902"/>
        <item m="1" x="4903"/>
        <item m="1" x="4904"/>
        <item m="1" x="4905"/>
        <item m="1" x="4906"/>
        <item m="1" x="4907"/>
        <item m="1" x="4908"/>
        <item m="1" x="4909"/>
        <item m="1" x="4910"/>
        <item m="1" x="4911"/>
        <item m="1" x="4912"/>
        <item m="1" x="4913"/>
        <item m="1" x="4914"/>
        <item m="1" x="4915"/>
        <item m="1" x="4916"/>
        <item m="1" x="4917"/>
        <item m="1" x="4918"/>
        <item m="1" x="4919"/>
        <item m="1" x="4920"/>
        <item m="1" x="4921"/>
        <item m="1" x="4922"/>
        <item m="1" x="4923"/>
        <item m="1" x="4924"/>
        <item m="1" x="4925"/>
        <item m="1" x="4926"/>
        <item m="1" x="4927"/>
        <item m="1" x="4928"/>
        <item m="1" x="4929"/>
        <item m="1" x="4930"/>
        <item m="1" x="4931"/>
        <item m="1" x="4932"/>
        <item m="1" x="4933"/>
        <item m="1" x="4934"/>
        <item m="1" x="4935"/>
        <item m="1" x="4936"/>
        <item m="1" x="4937"/>
        <item m="1" x="4938"/>
        <item m="1" x="4939"/>
        <item m="1" x="4940"/>
        <item m="1" x="4941"/>
        <item m="1" x="4942"/>
        <item m="1" x="4943"/>
        <item m="1" x="4944"/>
        <item m="1" x="4945"/>
        <item m="1" x="4946"/>
        <item m="1" x="4947"/>
        <item m="1" x="4948"/>
        <item m="1" x="4949"/>
        <item m="1" x="4950"/>
        <item m="1" x="4951"/>
        <item m="1" x="4952"/>
        <item m="1" x="4953"/>
        <item m="1" x="4954"/>
        <item m="1" x="4955"/>
        <item m="1" x="4956"/>
        <item m="1" x="4957"/>
        <item m="1" x="4958"/>
        <item m="1" x="4959"/>
        <item m="1" x="4960"/>
        <item m="1" x="4961"/>
        <item m="1" x="4962"/>
        <item m="1" x="4963"/>
        <item m="1" x="4964"/>
        <item m="1" x="4965"/>
        <item m="1" x="4966"/>
        <item m="1" x="4967"/>
        <item m="1" x="4968"/>
        <item m="1" x="4969"/>
        <item m="1" x="4970"/>
        <item m="1" x="4971"/>
        <item m="1" x="4972"/>
        <item m="1" x="4973"/>
        <item m="1" x="4974"/>
        <item m="1" x="4975"/>
        <item m="1" x="4976"/>
        <item m="1" x="4977"/>
        <item m="1" x="4978"/>
        <item m="1" x="4979"/>
        <item m="1" x="4980"/>
        <item m="1" x="4981"/>
        <item m="1" x="4982"/>
        <item m="1" x="4983"/>
        <item m="1" x="4984"/>
        <item m="1" x="4985"/>
        <item m="1" x="4986"/>
        <item m="1" x="4987"/>
        <item m="1" x="4988"/>
        <item m="1" x="4989"/>
        <item m="1" x="4990"/>
        <item m="1" x="4991"/>
        <item m="1" x="4992"/>
        <item m="1" x="4993"/>
        <item m="1" x="4994"/>
        <item m="1" x="4995"/>
        <item m="1" x="4996"/>
        <item m="1" x="4997"/>
        <item m="1" x="4998"/>
        <item m="1" x="4999"/>
        <item m="1" x="5000"/>
        <item m="1" x="5001"/>
        <item m="1" x="5002"/>
        <item m="1" x="5003"/>
        <item m="1" x="5004"/>
        <item m="1" x="5005"/>
        <item m="1" x="5006"/>
        <item m="1" x="5007"/>
        <item m="1" x="5008"/>
        <item m="1" x="5009"/>
        <item m="1" x="5010"/>
        <item m="1" x="5011"/>
        <item m="1" x="5012"/>
        <item m="1" x="5013"/>
        <item m="1" x="5014"/>
        <item m="1" x="5015"/>
        <item m="1" x="5016"/>
        <item m="1" x="5017"/>
        <item m="1" x="5018"/>
        <item m="1" x="5019"/>
        <item m="1" x="5020"/>
        <item m="1" x="5021"/>
        <item m="1" x="5022"/>
        <item m="1" x="5023"/>
        <item m="1" x="5024"/>
        <item m="1" x="5025"/>
        <item m="1" x="5026"/>
        <item m="1" x="5027"/>
        <item m="1" x="5028"/>
        <item m="1" x="5029"/>
        <item m="1" x="5030"/>
        <item m="1" x="5031"/>
        <item m="1" x="5032"/>
        <item m="1" x="5033"/>
        <item m="1" x="5034"/>
        <item m="1" x="5035"/>
        <item m="1" x="5036"/>
        <item m="1" x="5037"/>
        <item m="1" x="5038"/>
        <item m="1" x="5039"/>
        <item m="1" x="5040"/>
        <item m="1" x="5041"/>
        <item m="1" x="5042"/>
        <item m="1" x="5043"/>
        <item m="1" x="5044"/>
        <item m="1" x="5045"/>
        <item m="1" x="5046"/>
        <item m="1" x="5047"/>
        <item m="1" x="5048"/>
        <item m="1" x="5049"/>
        <item m="1" x="5050"/>
        <item m="1" x="5051"/>
        <item m="1" x="5052"/>
        <item m="1" x="5053"/>
        <item m="1" x="5054"/>
        <item m="1" x="5055"/>
        <item m="1" x="5056"/>
        <item m="1" x="5057"/>
        <item m="1" x="5058"/>
        <item m="1" x="5059"/>
        <item m="1" x="5060"/>
        <item m="1" x="5061"/>
        <item m="1" x="5062"/>
        <item m="1" x="5063"/>
        <item m="1" x="5064"/>
        <item m="1" x="5065"/>
        <item m="1" x="5066"/>
        <item m="1" x="5067"/>
        <item m="1" x="5068"/>
        <item m="1" x="5069"/>
        <item m="1" x="5070"/>
        <item m="1" x="5071"/>
        <item m="1" x="5072"/>
        <item m="1" x="5073"/>
        <item m="1" x="5074"/>
        <item m="1" x="5075"/>
        <item m="1" x="5076"/>
        <item m="1" x="5077"/>
        <item m="1" x="5078"/>
        <item m="1" x="5079"/>
        <item m="1" x="5080"/>
        <item m="1" x="5081"/>
        <item m="1" x="5082"/>
        <item m="1" x="5083"/>
        <item m="1" x="5084"/>
        <item m="1" x="5085"/>
        <item m="1" x="5086"/>
        <item m="1" x="5087"/>
        <item m="1" x="5088"/>
        <item m="1" x="5089"/>
        <item m="1" x="5090"/>
        <item m="1" x="5091"/>
        <item m="1" x="5092"/>
        <item m="1" x="5093"/>
        <item m="1" x="5094"/>
        <item m="1" x="5095"/>
        <item m="1" x="5096"/>
        <item m="1" x="5097"/>
        <item m="1" x="5098"/>
        <item m="1" x="5099"/>
        <item m="1" x="5100"/>
        <item m="1" x="5101"/>
        <item m="1" x="5102"/>
        <item m="1" x="5103"/>
        <item m="1" x="5104"/>
        <item m="1" x="5105"/>
        <item m="1" x="5106"/>
        <item m="1" x="5107"/>
        <item m="1" x="5108"/>
        <item m="1" x="5109"/>
        <item m="1" x="5110"/>
        <item m="1" x="5111"/>
        <item m="1" x="5112"/>
        <item m="1" x="5113"/>
        <item m="1" x="5114"/>
        <item m="1" x="5115"/>
        <item m="1" x="5116"/>
        <item m="1" x="5117"/>
        <item m="1" x="5118"/>
        <item m="1" x="5119"/>
        <item m="1" x="5120"/>
        <item m="1" x="5121"/>
        <item m="1" x="5122"/>
        <item m="1" x="5123"/>
        <item m="1" x="5124"/>
        <item m="1" x="5125"/>
        <item m="1" x="5126"/>
        <item m="1" x="5127"/>
        <item m="1" x="5128"/>
        <item m="1" x="5129"/>
        <item m="1" x="5130"/>
        <item m="1" x="5131"/>
        <item m="1" x="5132"/>
        <item m="1" x="5133"/>
        <item m="1" x="5134"/>
        <item m="1" x="5135"/>
        <item m="1" x="5136"/>
        <item m="1" x="5137"/>
        <item m="1" x="5138"/>
        <item m="1" x="5139"/>
        <item m="1" x="5140"/>
        <item m="1" x="5141"/>
        <item m="1" x="5142"/>
        <item m="1" x="5143"/>
        <item m="1" x="5144"/>
        <item m="1" x="5145"/>
        <item m="1" x="5146"/>
        <item m="1" x="5147"/>
        <item m="1" x="5148"/>
        <item m="1" x="5149"/>
        <item m="1" x="5150"/>
        <item m="1" x="5151"/>
        <item m="1" x="5152"/>
        <item m="1" x="5153"/>
        <item m="1" x="5154"/>
        <item m="1" x="5155"/>
        <item m="1" x="5156"/>
        <item m="1" x="5157"/>
        <item m="1" x="5158"/>
        <item m="1" x="5159"/>
        <item m="1" x="5160"/>
        <item m="1" x="5161"/>
        <item m="1" x="5162"/>
        <item m="1" x="5163"/>
        <item m="1" x="5164"/>
        <item m="1" x="5165"/>
        <item m="1" x="5166"/>
        <item m="1" x="5167"/>
        <item m="1" x="5168"/>
        <item m="1" x="5169"/>
        <item m="1" x="5170"/>
        <item m="1" x="5171"/>
        <item m="1" x="5172"/>
        <item m="1" x="5173"/>
        <item m="1" x="5174"/>
        <item m="1" x="5175"/>
        <item m="1" x="5176"/>
        <item m="1" x="5177"/>
        <item m="1" x="5178"/>
        <item m="1" x="5179"/>
        <item m="1" x="5180"/>
        <item m="1" x="5181"/>
        <item m="1" x="5182"/>
        <item m="1" x="5183"/>
        <item m="1" x="5184"/>
        <item m="1" x="5185"/>
        <item m="1" x="5186"/>
        <item m="1" x="5187"/>
        <item m="1" x="5188"/>
        <item m="1" x="2189"/>
        <item m="1" x="5189"/>
        <item m="1" x="5190"/>
        <item m="1" x="5191"/>
        <item m="1" x="5192"/>
        <item m="1" x="5193"/>
        <item m="1" x="5194"/>
        <item m="1" x="5195"/>
        <item m="1" x="5196"/>
        <item m="1" x="5197"/>
        <item m="1" x="5198"/>
        <item m="1" x="5199"/>
        <item m="1" x="5200"/>
        <item m="1" x="5201"/>
        <item m="1" x="5202"/>
        <item m="1" x="5203"/>
        <item m="1" x="5204"/>
        <item m="1" x="5205"/>
        <item m="1" x="5206"/>
        <item m="1" x="5207"/>
        <item m="1" x="5208"/>
        <item m="1" x="5209"/>
        <item m="1" x="5210"/>
        <item m="1" x="5211"/>
        <item m="1" x="5212"/>
        <item m="1" x="5213"/>
        <item m="1" x="5214"/>
        <item m="1" x="5215"/>
        <item m="1" x="5216"/>
        <item m="1" x="5217"/>
        <item m="1" x="5218"/>
        <item m="1" x="5219"/>
        <item m="1" x="5220"/>
        <item m="1" x="5221"/>
        <item m="1" x="5222"/>
        <item m="1" x="5223"/>
        <item m="1" x="5224"/>
        <item m="1" x="5238"/>
        <item m="1" x="5225"/>
        <item m="1" x="5226"/>
        <item m="1" x="5227"/>
        <item m="1" x="5228"/>
        <item m="1" x="5229"/>
        <item m="1" x="5230"/>
        <item m="1" x="5231"/>
        <item m="1" x="5232"/>
        <item m="1" x="5233"/>
        <item m="1" x="5234"/>
        <item m="1" x="5235"/>
        <item m="1" x="5236"/>
        <item m="1" x="5237"/>
        <item m="1" x="2190"/>
        <item m="1" x="2191"/>
        <item m="1" x="2192"/>
        <item m="1" x="2193"/>
        <item m="1" x="2194"/>
        <item m="1" x="5239"/>
        <item m="1" x="2195"/>
        <item m="1" x="2196"/>
        <item m="1" x="2197"/>
        <item m="1" x="2198"/>
        <item m="1" x="2199"/>
        <item m="1" x="2200"/>
        <item m="1" x="2201"/>
        <item m="1" x="2202"/>
        <item m="1" x="2203"/>
        <item m="1" x="2204"/>
        <item m="1" x="2205"/>
        <item m="1" x="2206"/>
        <item m="1" x="2207"/>
        <item m="1" x="2208"/>
        <item m="1" x="2209"/>
        <item m="1" x="2210"/>
        <item m="1" x="2211"/>
        <item m="1" x="2212"/>
        <item m="1" x="2213"/>
        <item m="1" x="2214"/>
        <item m="1" x="2215"/>
        <item m="1" x="2216"/>
        <item m="1" x="2217"/>
        <item m="1" x="2218"/>
        <item m="1" x="2219"/>
        <item m="1" x="2220"/>
        <item m="1" x="2221"/>
        <item m="1" x="2222"/>
        <item m="1" x="2223"/>
        <item m="1" x="2224"/>
        <item m="1" x="2225"/>
        <item m="1" x="2226"/>
        <item m="1" x="2227"/>
        <item m="1" x="2228"/>
        <item m="1" x="2229"/>
        <item m="1" x="2230"/>
        <item m="1" x="2231"/>
        <item m="1" x="2232"/>
        <item m="1" x="2233"/>
        <item m="1" x="2234"/>
        <item m="1" x="2235"/>
        <item m="1" x="2236"/>
        <item m="1" x="2237"/>
        <item m="1" x="2238"/>
        <item m="1" x="2239"/>
        <item m="1" x="2240"/>
        <item m="1" x="2241"/>
        <item m="1" x="2242"/>
        <item m="1" x="2243"/>
        <item m="1" x="2244"/>
        <item m="1" x="2245"/>
        <item m="1" x="2246"/>
        <item m="1" x="2247"/>
        <item m="1" x="2248"/>
        <item m="1" x="2249"/>
        <item m="1" x="2250"/>
        <item m="1" x="2251"/>
        <item m="1" x="2252"/>
        <item m="1" x="2253"/>
        <item m="1" x="2254"/>
        <item m="1" x="2255"/>
        <item m="1" x="2256"/>
        <item m="1" x="2257"/>
        <item m="1" x="2258"/>
        <item m="1" x="2259"/>
        <item m="1" x="2260"/>
        <item m="1" x="2261"/>
        <item m="1" x="2262"/>
        <item m="1" x="2263"/>
        <item m="1" x="2264"/>
        <item m="1" x="2265"/>
        <item m="1" x="2266"/>
        <item m="1" x="2267"/>
        <item m="1" x="2268"/>
        <item m="1" x="2269"/>
        <item m="1" x="2270"/>
        <item m="1" x="2271"/>
        <item m="1" x="2272"/>
        <item m="1" x="2273"/>
        <item m="1" x="2274"/>
        <item m="1" x="2275"/>
        <item m="1" x="2276"/>
        <item m="1" x="2277"/>
        <item m="1" x="2278"/>
        <item m="1" x="2279"/>
        <item m="1" x="2280"/>
        <item m="1" x="2281"/>
        <item m="1" x="2976"/>
        <item m="1" x="2282"/>
        <item m="1" x="2283"/>
        <item m="1" x="2284"/>
        <item m="1" x="2285"/>
        <item m="1" x="2286"/>
        <item m="1" x="2287"/>
        <item m="1" x="2288"/>
        <item m="1" x="2289"/>
        <item m="1" x="2290"/>
        <item m="1" x="2291"/>
        <item m="1" x="2292"/>
        <item m="1" x="2293"/>
        <item m="1" x="2294"/>
        <item m="1" x="2295"/>
        <item m="1" x="2296"/>
        <item m="1" x="2297"/>
        <item m="1" x="2298"/>
        <item m="1" x="2299"/>
        <item m="1" x="2300"/>
        <item m="1" x="2301"/>
        <item m="1" x="2302"/>
        <item m="1" x="2303"/>
        <item m="1" x="2304"/>
        <item m="1" x="2305"/>
        <item m="1" x="2306"/>
        <item m="1" x="2307"/>
        <item m="1" x="2308"/>
        <item m="1" x="2309"/>
        <item m="1" x="2310"/>
        <item m="1" x="2311"/>
        <item m="1" x="2312"/>
        <item m="1" x="2313"/>
        <item m="1" x="2314"/>
        <item m="1" x="2315"/>
        <item m="1" x="2316"/>
        <item m="1" x="2317"/>
        <item m="1" x="2318"/>
        <item m="1" x="2319"/>
        <item m="1" x="2320"/>
        <item m="1" x="2321"/>
        <item m="1" x="2322"/>
        <item m="1" x="2323"/>
        <item m="1" x="2324"/>
        <item m="1" x="2325"/>
        <item m="1" x="2326"/>
        <item m="1" x="2327"/>
        <item m="1" x="2328"/>
        <item m="1" x="2329"/>
        <item m="1" x="2330"/>
        <item m="1" x="2331"/>
        <item m="1" x="2332"/>
        <item m="1" x="2333"/>
        <item m="1" x="2334"/>
        <item m="1" x="2335"/>
        <item m="1" x="2336"/>
        <item m="1" x="2337"/>
        <item m="1" x="2338"/>
        <item m="1" x="2339"/>
        <item m="1" x="2340"/>
        <item m="1" x="2341"/>
        <item m="1" x="2342"/>
        <item m="1" x="2343"/>
        <item m="1" x="2344"/>
        <item m="1" x="2345"/>
        <item m="1" x="2346"/>
        <item m="1" x="2347"/>
        <item m="1" x="2348"/>
        <item m="1" x="2349"/>
        <item m="1" x="2350"/>
        <item m="1" x="2351"/>
        <item m="1" x="2352"/>
        <item m="1" x="2353"/>
        <item m="1" x="2354"/>
        <item m="1" x="2355"/>
        <item m="1" x="2356"/>
        <item m="1" x="2357"/>
        <item m="1" x="2358"/>
        <item m="1" x="2359"/>
        <item m="1" x="2360"/>
        <item m="1" x="2361"/>
        <item m="1" x="2362"/>
        <item m="1" x="2363"/>
        <item m="1" x="2364"/>
        <item m="1" x="2365"/>
        <item m="1" x="2366"/>
        <item m="1" x="2367"/>
        <item m="1" x="2368"/>
        <item m="1" x="2369"/>
        <item m="1" x="2370"/>
        <item m="1" x="2371"/>
        <item m="1" x="2372"/>
        <item m="1" x="2373"/>
        <item m="1" x="2374"/>
        <item m="1" x="2375"/>
        <item m="1" x="2376"/>
        <item m="1" x="2377"/>
        <item m="1" x="2378"/>
        <item m="1" x="2379"/>
        <item m="1" x="2380"/>
        <item m="1" x="2381"/>
        <item m="1" x="2382"/>
        <item m="1" x="2383"/>
        <item m="1" x="2384"/>
        <item m="1" x="2385"/>
        <item m="1" x="2386"/>
        <item m="1" x="2387"/>
        <item m="1" x="2388"/>
        <item m="1" x="2389"/>
        <item m="1" x="2390"/>
        <item m="1" x="2391"/>
        <item m="1" x="2392"/>
        <item m="1" x="2393"/>
        <item m="1" x="2394"/>
        <item m="1" x="2395"/>
        <item m="1" x="2396"/>
        <item m="1" x="2397"/>
        <item m="1" x="2398"/>
        <item m="1" x="2399"/>
        <item m="1" x="2400"/>
        <item m="1" x="2401"/>
        <item m="1" x="2402"/>
        <item m="1" x="2403"/>
        <item m="1" x="2404"/>
        <item m="1" x="2405"/>
        <item m="1" x="2406"/>
        <item m="1" x="2407"/>
        <item m="1" x="2408"/>
        <item m="1" x="2409"/>
        <item m="1" x="2410"/>
        <item m="1" x="2411"/>
        <item m="1" x="2412"/>
        <item m="1" x="2413"/>
        <item m="1" x="2414"/>
        <item m="1" x="2415"/>
        <item m="1" x="2416"/>
        <item m="1" x="2417"/>
        <item m="1" x="2418"/>
        <item m="1" x="2419"/>
        <item m="1" x="2420"/>
        <item m="1" x="2421"/>
        <item m="1" x="2422"/>
        <item m="1" x="2423"/>
        <item m="1" x="2424"/>
        <item m="1" x="2425"/>
        <item m="1" x="2426"/>
        <item m="1" x="2427"/>
        <item m="1" x="2428"/>
        <item m="1" x="2429"/>
        <item m="1" x="2430"/>
        <item m="1" x="2431"/>
        <item m="1" x="2432"/>
        <item m="1" x="2433"/>
        <item m="1" x="2434"/>
        <item m="1" x="2435"/>
        <item m="1" x="2436"/>
        <item m="1" x="2437"/>
        <item m="1" x="2438"/>
        <item m="1" x="2439"/>
        <item m="1" x="2440"/>
        <item m="1" x="2441"/>
        <item m="1" x="2442"/>
        <item m="1" x="2443"/>
        <item m="1" x="2444"/>
        <item m="1" x="2445"/>
        <item m="1" x="2446"/>
        <item m="1" x="2447"/>
        <item m="1" x="2448"/>
        <item m="1" x="2449"/>
        <item m="1" x="2450"/>
        <item m="1" x="2451"/>
        <item m="1" x="2452"/>
        <item m="1" x="2453"/>
        <item m="1" x="2454"/>
        <item m="1" x="2455"/>
        <item m="1" x="2456"/>
        <item m="1" x="2457"/>
        <item m="1" x="2458"/>
        <item m="1" x="2459"/>
        <item m="1" x="2460"/>
        <item m="1" x="2461"/>
        <item m="1" x="2462"/>
        <item m="1" x="2463"/>
        <item m="1" x="2464"/>
        <item m="1" x="2465"/>
        <item m="1" x="2466"/>
        <item m="1" x="2467"/>
        <item m="1" x="2468"/>
        <item m="1" x="2469"/>
        <item m="1" x="2470"/>
        <item m="1" x="2471"/>
        <item m="1" x="2472"/>
        <item m="1" x="2473"/>
        <item m="1" x="2474"/>
        <item m="1" x="2475"/>
        <item m="1" x="2476"/>
        <item m="1" x="2477"/>
        <item m="1" x="2478"/>
        <item m="1" x="2479"/>
        <item m="1" x="2480"/>
        <item m="1" x="2481"/>
        <item m="1" x="2482"/>
        <item m="1" x="2483"/>
        <item m="1" x="2484"/>
        <item m="1" x="2485"/>
        <item m="1" x="2486"/>
        <item m="1" x="2487"/>
        <item m="1" x="2488"/>
        <item m="1" x="2489"/>
        <item m="1" x="2490"/>
        <item m="1" x="2491"/>
        <item m="1" x="2492"/>
        <item m="1" x="2493"/>
        <item m="1" x="2494"/>
        <item m="1" x="2495"/>
        <item m="1" x="2496"/>
        <item m="1" x="2497"/>
        <item m="1" x="2498"/>
        <item m="1" x="2499"/>
        <item m="1" x="2500"/>
        <item m="1" x="2501"/>
        <item m="1" x="2502"/>
        <item m="1" x="2503"/>
        <item m="1" x="2504"/>
        <item m="1" x="2505"/>
        <item m="1" x="2506"/>
        <item m="1" x="2507"/>
        <item m="1" x="2508"/>
        <item m="1" x="2509"/>
        <item m="1" x="2510"/>
        <item m="1" x="2511"/>
        <item m="1" x="2512"/>
        <item m="1" x="2513"/>
        <item m="1" x="2514"/>
        <item m="1" x="2515"/>
        <item m="1" x="2516"/>
        <item m="1" x="2517"/>
        <item m="1" x="2518"/>
        <item m="1" x="2519"/>
        <item m="1" x="2520"/>
        <item m="1" x="2521"/>
        <item m="1" x="2522"/>
        <item m="1" x="2523"/>
        <item m="1" x="2524"/>
        <item m="1" x="2525"/>
        <item m="1" x="2526"/>
        <item m="1" x="2527"/>
        <item m="1" x="2528"/>
        <item m="1" x="2529"/>
        <item m="1" x="2530"/>
        <item m="1" x="2531"/>
        <item m="1" x="2532"/>
        <item m="1" x="2533"/>
        <item m="1" x="2534"/>
        <item m="1" x="2535"/>
        <item m="1" x="2536"/>
        <item m="1" x="2537"/>
        <item m="1" x="2538"/>
        <item m="1" x="2539"/>
        <item m="1" x="2540"/>
        <item m="1" x="2541"/>
        <item m="1" x="2542"/>
        <item m="1" x="2543"/>
        <item m="1" x="2544"/>
        <item m="1" x="2545"/>
        <item m="1" x="2546"/>
        <item m="1" x="2547"/>
        <item m="1" x="2548"/>
        <item m="1" x="2549"/>
        <item m="1" x="2550"/>
        <item m="1" x="2551"/>
        <item m="1" x="2552"/>
        <item m="1" x="2553"/>
        <item m="1" x="2554"/>
        <item m="1" x="2555"/>
        <item m="1" x="2556"/>
        <item m="1" x="2557"/>
        <item m="1" x="2558"/>
        <item m="1" x="2559"/>
        <item m="1" x="2560"/>
        <item m="1" x="2561"/>
        <item m="1" x="2562"/>
        <item m="1" x="2563"/>
        <item m="1" x="2564"/>
        <item m="1" x="2565"/>
        <item m="1" x="2566"/>
        <item m="1" x="2567"/>
        <item m="1" x="2568"/>
        <item m="1" x="2569"/>
        <item m="1" x="2570"/>
        <item m="1" x="2571"/>
        <item m="1" x="2572"/>
        <item m="1" x="2573"/>
        <item m="1" x="2574"/>
        <item m="1" x="2575"/>
        <item m="1" x="2576"/>
        <item m="1" x="2577"/>
        <item m="1" x="2578"/>
        <item m="1" x="2579"/>
        <item m="1" x="2580"/>
        <item m="1" x="2581"/>
        <item m="1" x="2582"/>
        <item m="1" x="2583"/>
        <item m="1" x="2584"/>
        <item m="1" x="2585"/>
        <item m="1" x="2586"/>
        <item m="1" x="2587"/>
        <item m="1" x="2588"/>
        <item m="1" x="2589"/>
        <item m="1" x="2590"/>
        <item m="1" x="2591"/>
        <item m="1" x="2592"/>
        <item m="1" x="2593"/>
        <item m="1" x="2594"/>
        <item m="1" x="2595"/>
        <item m="1" x="2596"/>
        <item m="1" x="2597"/>
        <item m="1" x="2598"/>
        <item m="1" x="2599"/>
        <item m="1" x="2600"/>
        <item m="1" x="2601"/>
        <item m="1" x="2602"/>
        <item m="1" x="2603"/>
        <item m="1" x="2604"/>
        <item m="1" x="2605"/>
        <item m="1" x="2606"/>
        <item m="1" x="2607"/>
        <item m="1" x="2608"/>
        <item m="1" x="2609"/>
        <item m="1" x="2610"/>
        <item m="1" x="2611"/>
        <item m="1" x="2612"/>
        <item m="1" x="2613"/>
        <item m="1" x="2614"/>
        <item m="1" x="2615"/>
        <item m="1" x="2616"/>
        <item m="1" x="2617"/>
        <item m="1" x="2618"/>
        <item m="1" x="2619"/>
        <item m="1" x="2620"/>
        <item m="1" x="2621"/>
        <item m="1" x="2622"/>
        <item m="1" x="2623"/>
        <item m="1" x="2624"/>
        <item m="1" x="2625"/>
        <item m="1" x="2626"/>
        <item m="1" x="2627"/>
        <item m="1" x="2628"/>
        <item m="1" x="2629"/>
        <item m="1" x="2630"/>
        <item m="1" x="2631"/>
        <item m="1" x="2632"/>
        <item m="1" x="2633"/>
        <item m="1" x="2634"/>
        <item m="1" x="2635"/>
        <item m="1" x="2636"/>
        <item m="1" x="2637"/>
        <item m="1" x="2638"/>
        <item m="1" x="2639"/>
        <item m="1" x="2640"/>
        <item m="1" x="2641"/>
        <item m="1" x="2642"/>
        <item m="1" x="2643"/>
        <item m="1" x="2644"/>
        <item m="1" x="2645"/>
        <item m="1" x="2646"/>
        <item m="1" x="2647"/>
        <item m="1" x="2648"/>
        <item m="1" x="2649"/>
        <item m="1" x="2650"/>
        <item m="1" x="2651"/>
        <item m="1" x="2652"/>
        <item m="1" x="2653"/>
        <item m="1" x="2654"/>
        <item m="1" x="2655"/>
        <item m="1" x="2656"/>
        <item m="1" x="2657"/>
        <item m="1" x="2658"/>
        <item m="1" x="2659"/>
        <item m="1" x="2660"/>
        <item m="1" x="2661"/>
        <item m="1" x="2662"/>
        <item m="1" x="2663"/>
        <item m="1" x="2664"/>
        <item m="1" x="2665"/>
        <item m="1" x="2666"/>
        <item m="1" x="2667"/>
        <item m="1" x="2668"/>
        <item m="1" x="2669"/>
        <item m="1" x="2670"/>
        <item m="1" x="2671"/>
        <item m="1" x="2672"/>
        <item m="1" x="2673"/>
        <item m="1" x="2674"/>
        <item m="1" x="2675"/>
        <item m="1" x="2676"/>
        <item m="1" x="2677"/>
        <item m="1" x="2678"/>
        <item m="1" x="2679"/>
        <item m="1" x="2680"/>
        <item m="1" x="2681"/>
        <item m="1" x="2682"/>
        <item m="1" x="2683"/>
        <item m="1" x="2684"/>
        <item m="1" x="2685"/>
        <item m="1" x="2686"/>
        <item m="1" x="2687"/>
        <item m="1" x="2688"/>
        <item m="1" x="2689"/>
        <item m="1" x="2690"/>
        <item m="1" x="2691"/>
        <item m="1" x="2692"/>
        <item m="1" x="2693"/>
        <item m="1" x="2694"/>
        <item m="1" x="2695"/>
        <item m="1" x="2696"/>
        <item m="1" x="2697"/>
        <item m="1" x="2698"/>
        <item m="1" x="2699"/>
        <item m="1" x="2700"/>
        <item m="1" x="2701"/>
        <item m="1" x="2702"/>
        <item m="1" x="2703"/>
        <item m="1" x="2704"/>
        <item m="1" x="2705"/>
        <item m="1" x="2706"/>
        <item m="1" x="2707"/>
        <item m="1" x="2708"/>
        <item m="1" x="2709"/>
        <item m="1" x="2710"/>
        <item m="1" x="2711"/>
        <item m="1" x="2712"/>
        <item m="1" x="2713"/>
        <item m="1" x="2714"/>
        <item m="1" x="2715"/>
        <item m="1" x="2716"/>
        <item m="1" x="2717"/>
        <item m="1" x="2718"/>
        <item m="1" x="2719"/>
        <item m="1" x="2720"/>
        <item m="1" x="2721"/>
        <item m="1" x="2722"/>
        <item m="1" x="2723"/>
        <item m="1" x="2724"/>
        <item m="1" x="2725"/>
        <item m="1" x="2726"/>
        <item m="1" x="2727"/>
        <item m="1" x="2728"/>
        <item m="1" x="2729"/>
        <item m="1" x="2730"/>
        <item m="1" x="2731"/>
        <item m="1" x="2732"/>
        <item m="1" x="2733"/>
        <item m="1" x="2734"/>
        <item m="1" x="2735"/>
        <item m="1" x="2736"/>
        <item m="1" x="2737"/>
        <item m="1" x="2738"/>
        <item m="1" x="2739"/>
        <item m="1" x="2740"/>
        <item m="1" x="2741"/>
        <item m="1" x="2742"/>
        <item m="1" x="2743"/>
        <item m="1" x="2744"/>
        <item m="1" x="2745"/>
        <item m="1" x="2746"/>
        <item m="1" x="2747"/>
        <item m="1" x="2748"/>
        <item m="1" x="2749"/>
        <item m="1" x="2750"/>
        <item m="1" x="2751"/>
        <item m="1" x="2752"/>
        <item m="1" x="2753"/>
        <item m="1" x="2754"/>
        <item m="1" x="2755"/>
        <item m="1" x="2756"/>
        <item m="1" x="2757"/>
        <item m="1" x="2758"/>
        <item m="1" x="2759"/>
        <item m="1" x="2760"/>
        <item m="1" x="2761"/>
        <item m="1" x="2762"/>
        <item m="1" x="2763"/>
        <item m="1" x="2764"/>
        <item m="1" x="2765"/>
        <item m="1" x="2766"/>
        <item m="1" x="2767"/>
        <item m="1" x="2768"/>
        <item m="1" x="2769"/>
        <item m="1" x="2770"/>
        <item m="1" x="2771"/>
        <item m="1" x="2772"/>
        <item m="1" x="2773"/>
        <item m="1" x="2774"/>
        <item m="1" x="2775"/>
        <item m="1" x="2776"/>
        <item m="1" x="2777"/>
        <item m="1" x="2778"/>
        <item m="1" x="2779"/>
        <item m="1" x="2780"/>
        <item m="1" x="2781"/>
        <item m="1" x="2782"/>
        <item m="1" x="2783"/>
        <item m="1" x="2784"/>
        <item m="1" x="2785"/>
        <item m="1" x="2786"/>
        <item m="1" x="2787"/>
        <item m="1" x="2788"/>
        <item m="1" x="2789"/>
        <item m="1" x="2790"/>
        <item m="1" x="2791"/>
        <item m="1" x="2792"/>
        <item m="1" x="2793"/>
        <item m="1" x="2794"/>
        <item m="1" x="2795"/>
        <item m="1" x="2796"/>
        <item m="1" x="2797"/>
        <item m="1" x="2798"/>
        <item m="1" x="2799"/>
        <item m="1" x="2800"/>
        <item m="1" x="2801"/>
        <item m="1" x="2802"/>
        <item m="1" x="2803"/>
        <item m="1" x="2804"/>
        <item m="1" x="2805"/>
        <item m="1" x="2806"/>
        <item m="1" x="2807"/>
        <item m="1" x="2808"/>
        <item m="1" x="2809"/>
        <item m="1" x="2810"/>
        <item m="1" x="2811"/>
        <item m="1" x="2812"/>
        <item m="1" x="2813"/>
        <item m="1" x="2814"/>
        <item m="1" x="2815"/>
        <item m="1" x="2816"/>
        <item m="1" x="2817"/>
        <item m="1" x="2818"/>
        <item m="1" x="2819"/>
        <item m="1" x="2820"/>
        <item m="1" x="2821"/>
        <item m="1" x="2822"/>
        <item m="1" x="2823"/>
        <item m="1" x="2824"/>
        <item m="1" x="2825"/>
        <item m="1" x="2826"/>
        <item m="1" x="2827"/>
        <item m="1" x="2828"/>
        <item m="1" x="2829"/>
        <item m="1" x="2830"/>
        <item m="1" x="2831"/>
        <item m="1" x="2832"/>
        <item m="1" x="2833"/>
        <item m="1" x="2834"/>
        <item m="1" x="2835"/>
        <item m="1" x="2836"/>
        <item m="1" x="2837"/>
        <item m="1" x="2838"/>
        <item m="1" x="2839"/>
        <item m="1" x="2840"/>
        <item m="1" x="2841"/>
        <item m="1" x="2842"/>
        <item m="1" x="2843"/>
        <item m="1" x="2844"/>
        <item m="1" x="2845"/>
        <item m="1" x="2846"/>
        <item m="1" x="2847"/>
        <item m="1" x="2848"/>
        <item m="1" x="2849"/>
        <item m="1" x="2850"/>
        <item m="1" x="2851"/>
        <item m="1" x="2852"/>
        <item m="1" x="2853"/>
        <item m="1" x="2854"/>
        <item m="1" x="2855"/>
        <item m="1" x="2856"/>
        <item m="1" x="2857"/>
        <item m="1" x="2858"/>
        <item m="1" x="2859"/>
        <item m="1" x="2860"/>
        <item m="1" x="2861"/>
        <item m="1" x="2862"/>
        <item m="1" x="2863"/>
        <item m="1" x="2864"/>
        <item m="1" x="2865"/>
        <item m="1" x="2866"/>
        <item m="1" x="2867"/>
        <item m="1" x="2868"/>
        <item m="1" x="2869"/>
        <item m="1" x="2870"/>
        <item m="1" x="2871"/>
        <item m="1" x="2872"/>
        <item m="1" x="2873"/>
        <item m="1" x="2874"/>
        <item m="1" x="2875"/>
        <item m="1" x="2876"/>
        <item m="1" x="2877"/>
        <item m="1" x="2878"/>
        <item m="1" x="2879"/>
        <item m="1" x="2880"/>
        <item m="1" x="2881"/>
        <item m="1" x="2882"/>
        <item m="1" x="2883"/>
        <item m="1" x="2884"/>
        <item m="1" x="2885"/>
        <item m="1" x="2886"/>
        <item m="1" x="2887"/>
        <item m="1" x="2888"/>
        <item m="1" x="2889"/>
        <item m="1" x="2890"/>
        <item m="1" x="2891"/>
        <item m="1" x="2892"/>
        <item m="1" x="2893"/>
        <item m="1" x="2894"/>
        <item m="1" x="2895"/>
        <item m="1" x="2896"/>
        <item m="1" x="2897"/>
        <item m="1" x="2898"/>
        <item m="1" x="2899"/>
        <item m="1" x="2900"/>
        <item m="1" x="2901"/>
        <item m="1" x="2902"/>
        <item m="1" x="2903"/>
        <item m="1" x="2904"/>
        <item m="1" x="2905"/>
        <item m="1" x="2906"/>
        <item m="1" x="2907"/>
        <item m="1" x="2908"/>
        <item m="1" x="2909"/>
        <item m="1" x="2910"/>
        <item m="1" x="2911"/>
        <item m="1" x="2912"/>
        <item m="1" x="2913"/>
        <item m="1" x="2914"/>
        <item m="1" x="2915"/>
        <item m="1" x="2916"/>
        <item m="1" x="2917"/>
        <item m="1" x="2918"/>
        <item m="1" x="2919"/>
        <item m="1" x="2920"/>
        <item m="1" x="2921"/>
        <item m="1" x="2027"/>
        <item m="1" x="2922"/>
        <item m="1" x="2923"/>
        <item m="1" x="2924"/>
        <item m="1" x="2925"/>
        <item m="1" x="2926"/>
        <item m="1" x="2927"/>
        <item m="1" x="2928"/>
        <item m="1" x="2929"/>
        <item m="1" x="2930"/>
        <item m="1" x="2931"/>
        <item m="1" x="2932"/>
        <item m="1" x="2933"/>
        <item m="1" x="2934"/>
        <item m="1" x="2935"/>
        <item m="1" x="2936"/>
        <item m="1" x="2937"/>
        <item m="1" x="2938"/>
        <item m="1" x="2939"/>
        <item m="1" x="2940"/>
        <item m="1" x="2941"/>
        <item m="1" x="2942"/>
        <item m="1" x="2943"/>
        <item m="1" x="2944"/>
        <item m="1" x="2945"/>
        <item m="1" x="2946"/>
        <item m="1" x="2947"/>
        <item m="1" x="2948"/>
        <item m="1" x="2949"/>
        <item m="1" x="2950"/>
        <item m="1" x="2951"/>
        <item m="1" x="2952"/>
        <item m="1" x="2953"/>
        <item m="1" x="2954"/>
        <item m="1" x="2955"/>
        <item m="1" x="2956"/>
        <item m="1" x="2957"/>
        <item m="1" x="2958"/>
        <item m="1" x="2959"/>
        <item m="1" x="2960"/>
        <item m="1" x="2961"/>
        <item m="1" x="2962"/>
        <item m="1" x="2963"/>
        <item m="1" x="2964"/>
        <item m="1" x="2965"/>
        <item m="1" x="2966"/>
        <item m="1" x="2967"/>
        <item m="1" x="2968"/>
        <item m="1" x="2969"/>
        <item m="1" x="2970"/>
        <item m="1" x="2971"/>
        <item m="1" x="2972"/>
        <item m="1" x="2973"/>
        <item m="1" x="2974"/>
        <item m="1" x="2975"/>
        <item m="1" x="2028"/>
        <item m="1" x="2029"/>
        <item m="1" x="2030"/>
        <item m="1" x="2031"/>
        <item m="1" x="2032"/>
        <item m="1" x="2033"/>
        <item m="1" x="2034"/>
        <item m="1" x="2035"/>
        <item m="1" x="2036"/>
        <item m="1" x="2037"/>
        <item m="1" x="2038"/>
        <item m="1" x="2039"/>
        <item m="1" x="2040"/>
        <item m="1" x="2041"/>
        <item m="1" x="2042"/>
        <item m="1" x="2043"/>
        <item m="1" x="2044"/>
        <item m="1" x="2045"/>
        <item m="1" x="2046"/>
        <item m="1" x="2047"/>
        <item m="1" x="2048"/>
        <item m="1" x="2049"/>
        <item m="1" x="2050"/>
        <item m="1" x="2051"/>
        <item m="1" x="2052"/>
        <item m="1" x="2053"/>
        <item m="1" x="2054"/>
        <item m="1" x="2055"/>
        <item m="1" x="2056"/>
        <item m="1" x="2057"/>
        <item m="1" x="2058"/>
        <item m="1" x="2059"/>
        <item m="1" x="2060"/>
        <item m="1" x="2061"/>
        <item m="1" x="2062"/>
        <item m="1" x="2063"/>
        <item m="1" x="2064"/>
        <item m="1" x="2065"/>
        <item m="1" x="2066"/>
        <item m="1" x="2067"/>
        <item m="1" x="2068"/>
        <item m="1" x="2069"/>
        <item m="1" x="2070"/>
        <item m="1" x="2071"/>
        <item m="1" x="2072"/>
        <item m="1" x="2073"/>
        <item m="1" x="2074"/>
        <item m="1" x="2075"/>
        <item m="1" x="2076"/>
        <item m="1" x="2077"/>
        <item m="1" x="2078"/>
        <item m="1" x="2079"/>
        <item m="1" x="2080"/>
        <item m="1" x="2081"/>
        <item m="1" x="2082"/>
        <item m="1" x="2083"/>
        <item m="1" x="2084"/>
        <item m="1" x="2085"/>
        <item m="1" x="2086"/>
        <item m="1" x="2087"/>
        <item m="1" x="2088"/>
        <item m="1" x="2089"/>
        <item m="1" x="2090"/>
        <item m="1" x="2091"/>
        <item m="1" x="2092"/>
        <item m="1" x="2093"/>
        <item m="1" x="2094"/>
        <item m="1" x="2095"/>
        <item m="1" x="2096"/>
        <item m="1" x="2097"/>
        <item m="1" x="2098"/>
        <item m="1" x="2099"/>
        <item m="1" x="2100"/>
        <item m="1" x="2101"/>
        <item m="1" x="2102"/>
        <item m="1" x="2103"/>
        <item m="1" x="2104"/>
        <item m="1" x="2105"/>
        <item m="1" x="2106"/>
        <item m="1" x="2107"/>
        <item m="1" x="2108"/>
        <item m="1" x="2109"/>
        <item m="1" x="2110"/>
        <item m="1" x="2111"/>
        <item m="1" x="2112"/>
        <item m="1" x="2113"/>
        <item m="1" x="2114"/>
        <item m="1" x="2115"/>
        <item m="1" x="2116"/>
        <item m="1" x="2117"/>
        <item m="1" x="2118"/>
        <item m="1" x="2119"/>
        <item m="1" x="2120"/>
        <item m="1" x="2121"/>
        <item m="1" x="2122"/>
        <item m="1" x="2123"/>
        <item m="1" x="2124"/>
        <item m="1" x="2125"/>
        <item m="1" x="2126"/>
        <item m="1" x="2127"/>
        <item m="1" x="2128"/>
        <item m="1" x="2129"/>
        <item m="1" x="2130"/>
        <item m="1" x="2131"/>
        <item m="1" x="2132"/>
        <item m="1" x="2133"/>
        <item m="1" x="2134"/>
        <item m="1" x="2135"/>
        <item m="1" x="2136"/>
        <item m="1" x="2137"/>
        <item m="1" x="2138"/>
        <item m="1" x="2139"/>
        <item m="1" x="2140"/>
        <item m="1" x="2141"/>
        <item m="1" x="2142"/>
        <item m="1" x="2143"/>
        <item m="1" x="2144"/>
        <item m="1" x="2145"/>
        <item m="1" x="2146"/>
        <item m="1" x="2147"/>
        <item m="1" x="2148"/>
        <item m="1" x="2149"/>
        <item m="1" x="2150"/>
        <item m="1" x="2151"/>
        <item m="1" x="2152"/>
        <item m="1" x="2153"/>
        <item m="1" x="2154"/>
        <item m="1" x="2155"/>
        <item m="1" x="2156"/>
        <item m="1" x="2157"/>
        <item m="1" x="2158"/>
        <item m="1" x="2159"/>
        <item m="1" x="2160"/>
        <item m="1" x="2161"/>
        <item m="1" x="2162"/>
        <item m="1" x="2163"/>
        <item m="1" x="2164"/>
        <item m="1" x="2165"/>
        <item m="1" x="2166"/>
        <item m="1" x="2167"/>
        <item m="1" x="2168"/>
        <item m="1" x="2169"/>
        <item m="1" x="2170"/>
        <item m="1" x="2171"/>
        <item m="1" x="2172"/>
        <item m="1" x="2173"/>
        <item m="1" x="2174"/>
        <item m="1" x="2175"/>
        <item m="1" x="2176"/>
        <item m="1" x="2177"/>
        <item m="1" x="2178"/>
        <item m="1" x="2179"/>
        <item m="1" x="2180"/>
        <item m="1" x="2181"/>
        <item m="1" x="2182"/>
        <item m="1" x="2183"/>
        <item m="1" x="2184"/>
        <item m="1" x="2185"/>
        <item m="1" x="2186"/>
        <item m="1" x="2187"/>
        <item m="1" x="2188"/>
        <item m="1" x="1890"/>
        <item m="1" x="1891"/>
        <item m="1" x="1892"/>
        <item m="1" x="1893"/>
        <item m="1" x="1894"/>
        <item m="1" x="1895"/>
        <item m="1" x="1896"/>
        <item m="1" x="1897"/>
        <item m="1" x="1898"/>
        <item m="1" x="1899"/>
        <item m="1" x="1900"/>
        <item m="1" x="1901"/>
        <item m="1" x="1902"/>
        <item m="1" x="1903"/>
        <item m="1" x="1904"/>
        <item m="1" x="1905"/>
        <item m="1" x="1906"/>
        <item m="1" x="1907"/>
        <item m="1" x="1908"/>
        <item m="1" x="1909"/>
        <item m="1" x="1910"/>
        <item m="1" x="1911"/>
        <item m="1" x="1912"/>
        <item m="1" x="1913"/>
        <item m="1" x="1914"/>
        <item m="1" x="1915"/>
        <item m="1" x="1916"/>
        <item m="1" x="1917"/>
        <item m="1" x="1918"/>
        <item m="1" x="1919"/>
        <item m="1" x="1920"/>
        <item m="1" x="1921"/>
        <item m="1" x="1922"/>
        <item m="1" x="1923"/>
        <item m="1" x="1924"/>
        <item m="1" x="1925"/>
        <item m="1" x="1926"/>
        <item m="1" x="1927"/>
        <item m="1" x="1928"/>
        <item m="1" x="1929"/>
        <item m="1" x="1930"/>
        <item m="1" x="1931"/>
        <item m="1" x="1932"/>
        <item m="1" x="1933"/>
        <item m="1" x="1934"/>
        <item m="1" x="1935"/>
        <item m="1" x="1936"/>
        <item m="1" x="1937"/>
        <item m="1" x="1938"/>
        <item m="1" x="1939"/>
        <item m="1" x="1940"/>
        <item m="1" x="1941"/>
        <item m="1" x="1942"/>
        <item m="1" x="1943"/>
        <item m="1" x="1944"/>
        <item m="1" x="1945"/>
        <item m="1" x="1946"/>
        <item m="1" x="1947"/>
        <item m="1" x="1948"/>
        <item m="1" x="1949"/>
        <item m="1" x="1950"/>
        <item m="1" x="1951"/>
        <item m="1" x="1952"/>
        <item m="1" x="1953"/>
        <item m="1" x="1954"/>
        <item m="1" x="1955"/>
        <item m="1" x="1956"/>
        <item m="1" x="1957"/>
        <item m="1" x="1958"/>
        <item m="1" x="1959"/>
        <item m="1" x="1960"/>
        <item m="1" x="1961"/>
        <item m="1" x="1962"/>
        <item m="1" x="1963"/>
        <item m="1" x="1964"/>
        <item m="1" x="1965"/>
        <item m="1" x="1966"/>
        <item m="1" x="1967"/>
        <item m="1" x="1968"/>
        <item m="1" x="1969"/>
        <item m="1" x="1970"/>
        <item m="1" x="1971"/>
        <item m="1" x="1972"/>
        <item m="1" x="1973"/>
        <item m="1" x="1974"/>
        <item m="1" x="1975"/>
        <item m="1" x="1976"/>
        <item m="1" x="1977"/>
        <item m="1" x="1978"/>
        <item m="1" x="1979"/>
        <item m="1" x="1980"/>
        <item m="1" x="1981"/>
        <item m="1" x="1982"/>
        <item m="1" x="1983"/>
        <item m="1" x="1984"/>
        <item m="1" x="1985"/>
        <item m="1" x="1986"/>
        <item m="1" x="1987"/>
        <item m="1" x="1988"/>
        <item m="1" x="1989"/>
        <item m="1" x="1990"/>
        <item m="1" x="1991"/>
        <item m="1" x="1992"/>
        <item m="1" x="1993"/>
        <item m="1" x="1994"/>
        <item m="1" x="1995"/>
        <item m="1" x="1996"/>
        <item m="1" x="1997"/>
        <item m="1" x="1998"/>
        <item m="1" x="1999"/>
        <item m="1" x="2000"/>
        <item m="1" x="2001"/>
        <item m="1" x="2002"/>
        <item m="1" x="2003"/>
        <item m="1" x="2004"/>
        <item m="1" x="2005"/>
        <item m="1" x="2006"/>
        <item m="1" x="2007"/>
        <item m="1" x="2008"/>
        <item m="1" x="2009"/>
        <item m="1" x="2010"/>
        <item m="1" x="2011"/>
        <item m="1" x="2012"/>
        <item m="1" x="1630"/>
        <item m="1" x="2013"/>
        <item m="1" x="2014"/>
        <item m="1" x="2015"/>
        <item m="1" x="2016"/>
        <item m="1" x="2017"/>
        <item m="1" x="2018"/>
        <item m="1" x="2019"/>
        <item m="1" x="2020"/>
        <item m="1" x="2021"/>
        <item m="1" x="2022"/>
        <item m="1" x="2023"/>
        <item m="1" x="2024"/>
        <item m="1" x="2025"/>
        <item m="1" x="2026"/>
        <item m="1" x="1631"/>
        <item m="1" x="1632"/>
        <item m="1" x="1633"/>
        <item m="1" x="1634"/>
        <item m="1" x="1635"/>
        <item m="1" x="1636"/>
        <item m="1" x="1637"/>
        <item m="1" x="1638"/>
        <item m="1" x="1639"/>
        <item m="1" x="1640"/>
        <item m="1" x="1641"/>
        <item m="1" x="1642"/>
        <item m="1" x="1643"/>
        <item m="1" x="1644"/>
        <item m="1" x="1645"/>
        <item m="1" x="1646"/>
        <item m="1" x="1647"/>
        <item m="1" x="1648"/>
        <item m="1" x="1649"/>
        <item m="1" x="1650"/>
        <item m="1" x="1651"/>
        <item m="1" x="1652"/>
        <item m="1" x="1653"/>
        <item m="1" x="1654"/>
        <item m="1" x="1655"/>
        <item m="1" x="1656"/>
        <item m="1" x="1657"/>
        <item m="1" x="1658"/>
        <item m="1" x="1659"/>
        <item m="1" x="1660"/>
        <item m="1" x="1661"/>
        <item m="1" x="1662"/>
        <item m="1" x="1663"/>
        <item m="1" x="1664"/>
        <item m="1" x="1665"/>
        <item m="1" x="1666"/>
        <item m="1" x="1667"/>
        <item m="1" x="1668"/>
        <item m="1" x="1669"/>
        <item m="1" x="1670"/>
        <item m="1" x="1671"/>
        <item m="1" x="1672"/>
        <item m="1" x="1673"/>
        <item m="1" x="1674"/>
        <item m="1" x="1675"/>
        <item m="1" x="1676"/>
        <item m="1" x="1677"/>
        <item m="1" x="1678"/>
        <item m="1" x="1679"/>
        <item m="1" x="1680"/>
        <item m="1" x="1681"/>
        <item m="1" x="1682"/>
        <item m="1" x="1683"/>
        <item m="1" x="1684"/>
        <item m="1" x="1685"/>
        <item m="1" x="1686"/>
        <item m="1" x="1687"/>
        <item m="1" x="1688"/>
        <item m="1" x="1689"/>
        <item m="1" x="1690"/>
        <item m="1" x="1691"/>
        <item m="1" x="1692"/>
        <item m="1" x="1693"/>
        <item m="1" x="1694"/>
        <item m="1" x="1695"/>
        <item m="1" x="1696"/>
        <item m="1" x="1697"/>
        <item m="1" x="1698"/>
        <item m="1" x="1699"/>
        <item m="1" x="1700"/>
        <item m="1" x="1701"/>
        <item m="1" x="1702"/>
        <item m="1" x="1703"/>
        <item m="1" x="1704"/>
        <item m="1" x="1705"/>
        <item m="1" x="1706"/>
        <item m="1" x="1707"/>
        <item m="1" x="1708"/>
        <item m="1" x="1709"/>
        <item m="1" x="1710"/>
        <item m="1" x="1711"/>
        <item m="1" x="1712"/>
        <item m="1" x="1713"/>
        <item m="1" x="1714"/>
        <item m="1" x="1715"/>
        <item m="1" x="1716"/>
        <item m="1" x="1717"/>
        <item m="1" x="1718"/>
        <item m="1" x="1719"/>
        <item m="1" x="1720"/>
        <item m="1" x="1721"/>
        <item m="1" x="1722"/>
        <item m="1" x="1723"/>
        <item m="1" x="1724"/>
        <item m="1" x="1725"/>
        <item m="1" x="1726"/>
        <item m="1" x="1727"/>
        <item m="1" x="1728"/>
        <item m="1" x="1729"/>
        <item m="1" x="1730"/>
        <item m="1" x="1731"/>
        <item m="1" x="1732"/>
        <item m="1" x="1733"/>
        <item m="1" x="1734"/>
        <item m="1" x="1735"/>
        <item m="1" x="1736"/>
        <item m="1" x="1737"/>
        <item m="1" x="1738"/>
        <item m="1" x="1739"/>
        <item m="1" x="1740"/>
        <item m="1" x="1741"/>
        <item m="1" x="1742"/>
        <item m="1" x="1743"/>
        <item m="1" x="1744"/>
        <item m="1" x="1745"/>
        <item m="1" x="1746"/>
        <item m="1" x="1747"/>
        <item m="1" x="1748"/>
        <item m="1" x="1749"/>
        <item m="1" x="1750"/>
        <item m="1" x="1751"/>
        <item m="1" x="1752"/>
        <item m="1" x="1753"/>
        <item m="1" x="1754"/>
        <item m="1" x="1755"/>
        <item m="1" x="1756"/>
        <item m="1" x="1757"/>
        <item m="1" x="1758"/>
        <item m="1" x="1759"/>
        <item m="1" x="1760"/>
        <item m="1" x="1761"/>
        <item m="1" x="1762"/>
        <item m="1" x="1763"/>
        <item m="1" x="1764"/>
        <item m="1" x="1765"/>
        <item m="1" x="1766"/>
        <item m="1" x="1767"/>
        <item m="1" x="1768"/>
        <item m="1" x="1769"/>
        <item m="1" x="1770"/>
        <item m="1" x="1771"/>
        <item m="1" x="1772"/>
        <item m="1" x="1773"/>
        <item m="1" x="1774"/>
        <item m="1" x="1775"/>
        <item m="1" x="1776"/>
        <item m="1" x="1777"/>
        <item m="1" x="1778"/>
        <item m="1" x="1779"/>
        <item m="1" x="1780"/>
        <item m="1" x="1781"/>
        <item m="1" x="1782"/>
        <item m="1" x="1783"/>
        <item m="1" x="1784"/>
        <item m="1" x="1785"/>
        <item m="1" x="1786"/>
        <item m="1" x="1787"/>
        <item m="1" x="1788"/>
        <item m="1" x="1789"/>
        <item m="1" x="1790"/>
        <item m="1" x="1791"/>
        <item m="1" x="1792"/>
        <item m="1" x="1793"/>
        <item m="1" x="1794"/>
        <item m="1" x="1795"/>
        <item m="1" x="1796"/>
        <item m="1" x="1797"/>
        <item m="1" x="1798"/>
        <item m="1" x="1799"/>
        <item m="1" x="1800"/>
        <item m="1" x="1801"/>
        <item m="1" x="1802"/>
        <item m="1" x="1803"/>
        <item m="1" x="1804"/>
        <item m="1" x="1805"/>
        <item m="1" x="1806"/>
        <item m="1" x="1807"/>
        <item m="1" x="1808"/>
        <item m="1" x="1809"/>
        <item m="1" x="1810"/>
        <item m="1" x="1811"/>
        <item m="1" x="1812"/>
        <item m="1" x="1813"/>
        <item m="1" x="1814"/>
        <item m="1" x="1815"/>
        <item m="1" x="1816"/>
        <item m="1" x="1817"/>
        <item m="1" x="1818"/>
        <item m="1" x="1819"/>
        <item m="1" x="1820"/>
        <item m="1" x="1821"/>
        <item m="1" x="1822"/>
        <item m="1" x="1823"/>
        <item m="1" x="1824"/>
        <item m="1" x="1825"/>
        <item m="1" x="1826"/>
        <item m="1" x="1827"/>
        <item m="1" x="1828"/>
        <item m="1" x="1829"/>
        <item m="1" x="1830"/>
        <item m="1" x="1831"/>
        <item m="1" x="1832"/>
        <item m="1" x="1833"/>
        <item m="1" x="1834"/>
        <item m="1" x="1835"/>
        <item m="1" x="1836"/>
        <item m="1" x="1837"/>
        <item m="1" x="1838"/>
        <item m="1" x="1839"/>
        <item m="1" x="1840"/>
        <item m="1" x="1841"/>
        <item m="1" x="1842"/>
        <item m="1" x="1843"/>
        <item m="1" x="1844"/>
        <item m="1" x="1845"/>
        <item m="1" x="1846"/>
        <item m="1" x="1847"/>
        <item m="1" x="1848"/>
        <item m="1" x="1849"/>
        <item m="1" x="1850"/>
        <item m="1" x="1851"/>
        <item m="1" x="1852"/>
        <item m="1" x="1853"/>
        <item m="1" x="1854"/>
        <item m="1" x="1855"/>
        <item m="1" x="1856"/>
        <item m="1" x="1857"/>
        <item m="1" x="1858"/>
        <item m="1" x="1859"/>
        <item m="1" x="1860"/>
        <item m="1" x="1861"/>
        <item m="1" x="1862"/>
        <item m="1" x="1863"/>
        <item m="1" x="1864"/>
        <item m="1" x="1865"/>
        <item m="1" x="1866"/>
        <item m="1" x="1867"/>
        <item m="1" x="1868"/>
        <item m="1" x="1869"/>
        <item m="1" x="1870"/>
        <item m="1" x="1871"/>
        <item m="1" x="1872"/>
        <item m="1" x="1873"/>
        <item m="1" x="1874"/>
        <item m="1" x="1875"/>
        <item m="1" x="1876"/>
        <item m="1" x="1877"/>
        <item m="1" x="1878"/>
        <item m="1" x="1879"/>
        <item m="1" x="1880"/>
        <item m="1" x="1881"/>
        <item m="1" x="1882"/>
        <item m="1" x="1883"/>
        <item m="1" x="1884"/>
        <item m="1" x="1885"/>
        <item m="1" x="1886"/>
        <item m="1" x="1887"/>
        <item m="1" x="1888"/>
        <item m="1" x="1889"/>
        <item m="1" x="1527"/>
        <item m="1" x="1528"/>
        <item m="1" x="1529"/>
        <item m="1" x="1530"/>
        <item m="1" x="1531"/>
        <item m="1" x="1532"/>
        <item m="1" x="1533"/>
        <item m="1" x="1534"/>
        <item m="1" x="1535"/>
        <item m="1" x="1536"/>
        <item m="1" x="1537"/>
        <item m="1" x="1538"/>
        <item m="1" x="1539"/>
        <item m="1" x="1540"/>
        <item m="1" x="1541"/>
        <item m="1" x="1542"/>
        <item m="1" x="1543"/>
        <item m="1" x="1544"/>
        <item m="1" x="1545"/>
        <item m="1" x="1546"/>
        <item m="1" x="1547"/>
        <item m="1" x="1548"/>
        <item m="1" x="1549"/>
        <item m="1" x="1550"/>
        <item m="1" x="1551"/>
        <item m="1" x="1552"/>
        <item m="1" x="1553"/>
        <item m="1" x="1554"/>
        <item m="1" x="1555"/>
        <item m="1" x="1556"/>
        <item m="1" x="1557"/>
        <item m="1" x="1558"/>
        <item m="1" x="1559"/>
        <item m="1" x="1560"/>
        <item m="1" x="1561"/>
        <item m="1" x="1562"/>
        <item m="1" x="1563"/>
        <item m="1" x="1564"/>
        <item m="1" x="1565"/>
        <item m="1" x="1566"/>
        <item m="1" x="1567"/>
        <item m="1" x="1568"/>
        <item m="1" x="1569"/>
        <item m="1" x="1570"/>
        <item m="1" x="1571"/>
        <item m="1" x="1572"/>
        <item m="1" x="1573"/>
        <item m="1" x="1574"/>
        <item m="1" x="1575"/>
        <item m="1" x="1576"/>
        <item m="1" x="1577"/>
        <item m="1" x="1578"/>
        <item m="1" x="1579"/>
        <item m="1" x="1580"/>
        <item m="1" x="1581"/>
        <item m="1" x="1582"/>
        <item m="1" x="1583"/>
        <item m="1" x="1584"/>
        <item m="1" x="1585"/>
        <item m="1" x="1586"/>
        <item m="1" x="1587"/>
        <item m="1" x="1588"/>
        <item m="1" x="1589"/>
        <item m="1" x="1590"/>
        <item m="1" x="1591"/>
        <item m="1" x="1592"/>
        <item m="1" x="1593"/>
        <item m="1" x="1594"/>
        <item m="1" x="1595"/>
        <item m="1" x="1596"/>
        <item m="1" x="1597"/>
        <item m="1" x="1598"/>
        <item m="1" x="1599"/>
        <item m="1" x="1600"/>
        <item m="1" x="1601"/>
        <item m="1" x="1602"/>
        <item m="1" x="1603"/>
        <item m="1" x="1604"/>
        <item m="1" x="1605"/>
        <item m="1" x="1606"/>
        <item m="1" x="1607"/>
        <item m="1" x="1608"/>
        <item m="1" x="1609"/>
        <item m="1" x="1610"/>
        <item m="1" x="1611"/>
        <item m="1" x="1612"/>
        <item m="1" x="1613"/>
        <item m="1" x="1614"/>
        <item m="1" x="1615"/>
        <item m="1" x="1616"/>
        <item m="1" x="1617"/>
        <item m="1" x="1618"/>
        <item m="1" x="1619"/>
        <item m="1" x="1620"/>
        <item m="1" x="1621"/>
        <item m="1" x="1622"/>
        <item m="1" x="1623"/>
        <item m="1" x="1624"/>
        <item m="1" x="1625"/>
        <item m="1" x="1626"/>
        <item m="1" x="1627"/>
        <item m="1" x="1628"/>
        <item m="1" x="1629"/>
        <item m="1" x="1420"/>
        <item m="1" x="1421"/>
        <item m="1" x="1422"/>
        <item m="1" x="1423"/>
        <item m="1" x="1424"/>
        <item m="1" x="1425"/>
        <item m="1" x="1426"/>
        <item m="1" x="1427"/>
        <item m="1" x="1428"/>
        <item m="1" x="1429"/>
        <item m="1" x="1430"/>
        <item m="1" x="1431"/>
        <item m="1" x="1432"/>
        <item m="1" x="1433"/>
        <item m="1" x="1434"/>
        <item m="1" x="1435"/>
        <item m="1" x="1436"/>
        <item m="1" x="1437"/>
        <item m="1" x="1438"/>
        <item m="1" x="1439"/>
        <item m="1" x="1440"/>
        <item m="1" x="1441"/>
        <item m="1" x="1442"/>
        <item m="1" x="1443"/>
        <item m="1" x="1444"/>
        <item m="1" x="1445"/>
        <item m="1" x="1446"/>
        <item m="1" x="1447"/>
        <item m="1" x="1448"/>
        <item m="1" x="1449"/>
        <item m="1" x="1450"/>
        <item m="1" x="1451"/>
        <item m="1" x="1452"/>
        <item m="1" x="1453"/>
        <item m="1" x="1454"/>
        <item m="1" x="1455"/>
        <item m="1" x="1456"/>
        <item m="1" x="1457"/>
        <item m="1" x="1458"/>
        <item m="1" x="1459"/>
        <item m="1" x="1460"/>
        <item m="1" x="1461"/>
        <item m="1" x="1462"/>
        <item m="1" x="1463"/>
        <item m="1" x="1464"/>
        <item m="1" x="1465"/>
        <item m="1" x="1466"/>
        <item m="1" x="1467"/>
        <item m="1" x="1468"/>
        <item m="1" x="1469"/>
        <item m="1" x="1470"/>
        <item m="1" x="1471"/>
        <item m="1" x="1472"/>
        <item m="1" x="1473"/>
        <item m="1" x="1474"/>
        <item m="1" x="1475"/>
        <item m="1" x="1476"/>
        <item m="1" x="1477"/>
        <item m="1" x="1478"/>
        <item m="1" x="1479"/>
        <item m="1" x="1480"/>
        <item m="1" x="1481"/>
        <item m="1" x="1482"/>
        <item m="1" x="1483"/>
        <item m="1" x="1484"/>
        <item m="1" x="1485"/>
        <item m="1" x="1486"/>
        <item m="1" x="1487"/>
        <item m="1" x="1488"/>
        <item m="1" x="1489"/>
        <item m="1" x="1490"/>
        <item m="1" x="1491"/>
        <item m="1" x="1492"/>
        <item m="1" x="1493"/>
        <item m="1" x="1494"/>
        <item m="1" x="1495"/>
        <item m="1" x="1496"/>
        <item m="1" x="1497"/>
        <item m="1" x="1498"/>
        <item m="1" x="1499"/>
        <item m="1" x="1500"/>
        <item m="1" x="1501"/>
        <item m="1" x="1502"/>
        <item m="1" x="1503"/>
        <item m="1" x="1504"/>
        <item m="1" x="1505"/>
        <item m="1" x="1506"/>
        <item m="1" x="1507"/>
        <item m="1" x="1508"/>
        <item m="1" x="1509"/>
        <item m="1" x="1510"/>
        <item m="1" x="1511"/>
        <item m="1" x="1512"/>
        <item m="1" x="1513"/>
        <item m="1" x="1514"/>
        <item m="1" x="1515"/>
        <item m="1" x="1516"/>
        <item m="1" x="1517"/>
        <item m="1" x="1518"/>
        <item m="1" x="1519"/>
        <item m="1" x="1520"/>
        <item m="1" x="1521"/>
        <item m="1" x="1522"/>
        <item m="1" x="1523"/>
        <item m="1" x="1524"/>
        <item m="1" x="1353"/>
        <item m="1" x="1525"/>
        <item m="1" x="1526"/>
        <item m="1" x="1354"/>
        <item m="1" x="1355"/>
        <item m="1" x="1356"/>
        <item m="1" x="1357"/>
        <item m="1" x="1358"/>
        <item m="1" x="1359"/>
        <item m="1" x="1360"/>
        <item m="1" x="1361"/>
        <item m="1" x="1362"/>
        <item m="1" x="1363"/>
        <item m="1" x="1364"/>
        <item m="1" x="1365"/>
        <item m="1" x="1366"/>
        <item m="1" x="1367"/>
        <item m="1" x="1368"/>
        <item m="1" x="1369"/>
        <item m="1" x="1370"/>
        <item m="1" x="1371"/>
        <item m="1" x="1372"/>
        <item m="1" x="1373"/>
        <item m="1" x="1374"/>
        <item m="1" x="1375"/>
        <item m="1" x="1376"/>
        <item m="1" x="1377"/>
        <item m="1" x="1378"/>
        <item m="1" x="1379"/>
        <item m="1" x="1380"/>
        <item m="1" x="1381"/>
        <item m="1" x="1382"/>
        <item m="1" x="1383"/>
        <item m="1" x="1384"/>
        <item m="1" x="1385"/>
        <item m="1" x="1386"/>
        <item m="1" x="1387"/>
        <item m="1" x="1388"/>
        <item m="1" x="1389"/>
        <item m="1" x="1390"/>
        <item m="1" x="1391"/>
        <item m="1" x="1392"/>
        <item m="1" x="1393"/>
        <item m="1" x="1394"/>
        <item m="1" x="1395"/>
        <item m="1" x="1396"/>
        <item m="1" x="1397"/>
        <item m="1" x="1398"/>
        <item m="1" x="1399"/>
        <item m="1" x="1400"/>
        <item m="1" x="1401"/>
        <item m="1" x="1402"/>
        <item m="1" x="1403"/>
        <item m="1" x="1404"/>
        <item m="1" x="1405"/>
        <item m="1" x="1406"/>
        <item m="1" x="1407"/>
        <item m="1" x="1408"/>
        <item m="1" x="1409"/>
        <item m="1" x="1410"/>
        <item m="1" x="1411"/>
        <item m="1" x="1412"/>
        <item m="1" x="1413"/>
        <item m="1" x="1414"/>
        <item m="1" x="1415"/>
        <item m="1" x="1416"/>
        <item m="1" x="1417"/>
        <item m="1" x="1418"/>
        <item m="1" x="1419"/>
        <item m="1" x="1271"/>
        <item m="1" x="1272"/>
        <item m="1" x="1273"/>
        <item m="1" x="1274"/>
        <item m="1" x="1275"/>
        <item m="1" x="1276"/>
        <item m="1" x="1277"/>
        <item m="1" x="1278"/>
        <item m="1" x="1279"/>
        <item m="1" x="1280"/>
        <item m="1" x="1281"/>
        <item m="1" x="1282"/>
        <item m="1" x="1283"/>
        <item m="1" x="1284"/>
        <item m="1" x="1285"/>
        <item m="1" x="1286"/>
        <item m="1" x="1287"/>
        <item m="1" x="1288"/>
        <item m="1" x="1289"/>
        <item m="1" x="1290"/>
        <item m="1" x="1291"/>
        <item m="1" x="1292"/>
        <item m="1" x="1293"/>
        <item m="1" x="1294"/>
        <item m="1" x="1295"/>
        <item m="1" x="1296"/>
        <item m="1" x="1297"/>
        <item m="1" x="1298"/>
        <item m="1" x="1299"/>
        <item m="1" x="1300"/>
        <item m="1" x="1301"/>
        <item m="1" x="1302"/>
        <item m="1" x="1303"/>
        <item m="1" x="1304"/>
        <item m="1" x="1305"/>
        <item m="1" x="1306"/>
        <item m="1" x="1307"/>
        <item m="1" x="1308"/>
        <item m="1" x="1309"/>
        <item m="1" x="1310"/>
        <item m="1" x="1311"/>
        <item m="1" x="1312"/>
        <item m="1" x="1313"/>
        <item m="1" x="1314"/>
        <item m="1" x="1315"/>
        <item m="1" x="1316"/>
        <item m="1" x="1317"/>
        <item m="1" x="1318"/>
        <item m="1" x="1319"/>
        <item m="1" x="1320"/>
        <item m="1" x="1321"/>
        <item m="1" x="1322"/>
        <item m="1" x="1323"/>
        <item m="1" x="1324"/>
        <item m="1" x="1325"/>
        <item m="1" x="1326"/>
        <item m="1" x="1327"/>
        <item m="1" x="1328"/>
        <item m="1" x="1329"/>
        <item m="1" x="1330"/>
        <item m="1" x="1331"/>
        <item m="1" x="1332"/>
        <item m="1" x="1333"/>
        <item m="1" x="1334"/>
        <item m="1" x="1335"/>
        <item m="1" x="1336"/>
        <item m="1" x="1337"/>
        <item m="1" x="1338"/>
        <item m="1" x="1339"/>
        <item m="1" x="1340"/>
        <item m="1" x="1341"/>
        <item m="1" x="1342"/>
        <item m="1" x="1343"/>
        <item m="1" x="1352"/>
        <item m="1" x="1344"/>
        <item m="1" x="1345"/>
        <item m="1" x="1346"/>
        <item m="1" x="1347"/>
        <item m="1" x="1348"/>
        <item m="1" x="1349"/>
        <item m="1" x="1350"/>
        <item m="1" x="1351"/>
        <item m="1" x="1040"/>
        <item m="1" x="1041"/>
        <item m="1" x="1042"/>
        <item m="1" x="1043"/>
        <item m="1" x="1044"/>
        <item m="1" x="1045"/>
        <item m="1" x="1046"/>
        <item m="1" x="1047"/>
        <item m="1" x="1048"/>
        <item m="1" x="1049"/>
        <item m="1" x="1050"/>
        <item m="1" x="1051"/>
        <item m="1" x="1052"/>
        <item m="1" x="1053"/>
        <item m="1" x="1054"/>
        <item m="1" x="1055"/>
        <item m="1" x="1056"/>
        <item m="1" x="1057"/>
        <item m="1" x="1058"/>
        <item m="1" x="1059"/>
        <item m="1" x="1060"/>
        <item m="1" x="1061"/>
        <item m="1" x="1062"/>
        <item m="1" x="1063"/>
        <item m="1" x="1064"/>
        <item m="1" x="1065"/>
        <item m="1" x="1066"/>
        <item m="1" x="1067"/>
        <item m="1" x="1068"/>
        <item m="1" x="1069"/>
        <item m="1" x="1070"/>
        <item m="1" x="1071"/>
        <item m="1" x="1072"/>
        <item m="1" x="1073"/>
        <item m="1" x="1074"/>
        <item m="1" x="1075"/>
        <item m="1" x="1076"/>
        <item m="1" x="1077"/>
        <item m="1" x="1078"/>
        <item m="1" x="1079"/>
        <item m="1" x="1080"/>
        <item m="1" x="1081"/>
        <item m="1" x="1082"/>
        <item m="1" x="1083"/>
        <item m="1" x="1084"/>
        <item m="1" x="1085"/>
        <item m="1" x="1086"/>
        <item m="1" x="1087"/>
        <item m="1" x="1088"/>
        <item m="1" x="1089"/>
        <item m="1" x="1090"/>
        <item m="1" x="1091"/>
        <item m="1" x="1092"/>
        <item m="1" x="1093"/>
        <item m="1" x="1094"/>
        <item m="1" x="1095"/>
        <item m="1" x="1096"/>
        <item m="1" x="1097"/>
        <item m="1" x="1098"/>
        <item m="1" x="1099"/>
        <item m="1" x="1100"/>
        <item m="1" x="1101"/>
        <item m="1" x="1102"/>
        <item m="1" x="1103"/>
        <item m="1" x="1104"/>
        <item m="1" x="1105"/>
        <item m="1" x="1106"/>
        <item m="1" x="1107"/>
        <item m="1" x="1108"/>
        <item m="1" x="1109"/>
        <item m="1" x="1110"/>
        <item m="1" x="1111"/>
        <item m="1" x="1112"/>
        <item m="1" x="1113"/>
        <item m="1" x="1114"/>
        <item m="1" x="1115"/>
        <item m="1" x="1116"/>
        <item m="1" x="1117"/>
        <item m="1" x="1118"/>
        <item m="1" x="1119"/>
        <item m="1" x="1120"/>
        <item m="1" x="1121"/>
        <item m="1" x="1122"/>
        <item m="1" x="1123"/>
        <item m="1" x="1124"/>
        <item m="1" x="1125"/>
        <item m="1" x="1126"/>
        <item m="1" x="1127"/>
        <item m="1" x="1128"/>
        <item m="1" x="1129"/>
        <item m="1" x="1130"/>
        <item m="1" x="1131"/>
        <item m="1" x="1132"/>
        <item m="1" x="1133"/>
        <item m="1" x="1134"/>
        <item m="1" x="1135"/>
        <item m="1" x="1136"/>
        <item m="1" x="1137"/>
        <item m="1" x="1138"/>
        <item m="1" x="1139"/>
        <item m="1" x="1140"/>
        <item m="1" x="1141"/>
        <item m="1" x="1142"/>
        <item m="1" x="1143"/>
        <item m="1" x="1144"/>
        <item m="1" x="1145"/>
        <item m="1" x="1146"/>
        <item m="1" x="1147"/>
        <item m="1" x="1148"/>
        <item m="1" x="1149"/>
        <item m="1" x="1150"/>
        <item m="1" x="1151"/>
        <item m="1" x="1152"/>
        <item m="1" x="1153"/>
        <item m="1" x="1154"/>
        <item m="1" x="1155"/>
        <item m="1" x="1156"/>
        <item m="1" x="1157"/>
        <item m="1" x="1158"/>
        <item m="1" x="1159"/>
        <item m="1" x="1160"/>
        <item m="1" x="1161"/>
        <item m="1" x="1162"/>
        <item m="1" x="1163"/>
        <item m="1" x="1164"/>
        <item m="1" x="1165"/>
        <item m="1" x="1166"/>
        <item m="1" x="1167"/>
        <item m="1" x="1168"/>
        <item m="1" x="1169"/>
        <item m="1" x="1170"/>
        <item m="1" x="1171"/>
        <item m="1" x="1172"/>
        <item m="1" x="1173"/>
        <item m="1" x="1174"/>
        <item m="1" x="1175"/>
        <item m="1" x="1176"/>
        <item m="1" x="1177"/>
        <item m="1" x="1178"/>
        <item m="1" x="1179"/>
        <item m="1" x="1180"/>
        <item m="1" x="1181"/>
        <item m="1" x="1182"/>
        <item m="1" x="1183"/>
        <item m="1" x="1184"/>
        <item m="1" x="1185"/>
        <item m="1" x="1186"/>
        <item m="1" x="1187"/>
        <item m="1" x="1188"/>
        <item m="1" x="1189"/>
        <item m="1" x="1190"/>
        <item m="1" x="1191"/>
        <item m="1" x="1192"/>
        <item m="1" x="1193"/>
        <item m="1" x="1194"/>
        <item m="1" x="1195"/>
        <item m="1" x="1196"/>
        <item m="1" x="1197"/>
        <item m="1" x="1198"/>
        <item m="1" x="1199"/>
        <item m="1" x="1200"/>
        <item m="1" x="1201"/>
        <item m="1" x="1202"/>
        <item m="1" x="1203"/>
        <item m="1" x="1204"/>
        <item m="1" x="1205"/>
        <item m="1" x="1206"/>
        <item m="1" x="1207"/>
        <item m="1" x="1208"/>
        <item m="1" x="1209"/>
        <item m="1" x="1210"/>
        <item m="1" x="1211"/>
        <item m="1" x="1212"/>
        <item m="1" x="1213"/>
        <item m="1" x="1214"/>
        <item m="1" x="1215"/>
        <item m="1" x="1216"/>
        <item m="1" x="1217"/>
        <item m="1" x="1218"/>
        <item m="1" x="1219"/>
        <item m="1" x="1220"/>
        <item m="1" x="1221"/>
        <item m="1" x="1222"/>
        <item m="1" x="1223"/>
        <item m="1" x="1224"/>
        <item m="1" x="1225"/>
        <item m="1" x="1226"/>
        <item m="1" x="1227"/>
        <item m="1" x="1228"/>
        <item m="1" x="1229"/>
        <item m="1" x="1230"/>
        <item m="1" x="1231"/>
        <item m="1" x="1232"/>
        <item m="1" x="1233"/>
        <item m="1" x="1234"/>
        <item m="1" x="1235"/>
        <item m="1" x="1236"/>
        <item m="1" x="1237"/>
        <item m="1" x="1238"/>
        <item m="1" x="1239"/>
        <item m="1" x="1240"/>
        <item m="1" x="1241"/>
        <item m="1" x="1242"/>
        <item m="1" x="1243"/>
        <item m="1" x="1244"/>
        <item m="1" x="1245"/>
        <item m="1" x="1246"/>
        <item m="1" x="1247"/>
        <item m="1" x="1248"/>
        <item m="1" x="1249"/>
        <item m="1" x="1250"/>
        <item m="1" x="1251"/>
        <item m="1" x="1252"/>
        <item m="1" x="1253"/>
        <item m="1" x="1254"/>
        <item m="1" x="1255"/>
        <item m="1" x="1256"/>
        <item m="1" x="1257"/>
        <item m="1" x="1258"/>
        <item m="1" x="1259"/>
        <item m="1" x="1260"/>
        <item m="1" x="1261"/>
        <item m="1" x="1262"/>
        <item m="1" x="1263"/>
        <item m="1" x="1264"/>
        <item m="1" x="1265"/>
        <item m="1" x="1266"/>
        <item m="1" x="1267"/>
        <item m="1" x="1268"/>
        <item m="1" x="1269"/>
        <item m="1" x="1270"/>
        <item m="1" x="786"/>
        <item m="1" x="787"/>
        <item m="1" x="788"/>
        <item m="1" x="789"/>
        <item m="1" x="790"/>
        <item m="1" x="791"/>
        <item m="1" x="792"/>
        <item m="1" x="793"/>
        <item m="1" x="794"/>
        <item m="1" x="795"/>
        <item m="1" x="796"/>
        <item m="1" x="797"/>
        <item m="1" x="798"/>
        <item m="1" x="799"/>
        <item m="1" x="800"/>
        <item m="1" x="801"/>
        <item m="1" x="802"/>
        <item m="1" x="803"/>
        <item m="1" x="1037"/>
        <item m="1" x="804"/>
        <item m="1" x="805"/>
        <item m="1" x="806"/>
        <item m="1" x="807"/>
        <item m="1" x="808"/>
        <item m="1" x="809"/>
        <item m="1" x="810"/>
        <item m="1" x="811"/>
        <item m="1" x="812"/>
        <item m="1" x="1038"/>
        <item m="1" x="813"/>
        <item m="1" x="814"/>
        <item m="1" x="815"/>
        <item m="1" x="816"/>
        <item m="1" x="817"/>
        <item m="1" x="818"/>
        <item m="1" x="819"/>
        <item m="1" x="820"/>
        <item m="1" x="821"/>
        <item m="1" x="822"/>
        <item m="1" x="823"/>
        <item m="1" x="824"/>
        <item m="1" x="825"/>
        <item m="1" x="826"/>
        <item m="1" x="827"/>
        <item m="1" x="828"/>
        <item m="1" x="829"/>
        <item m="1" x="830"/>
        <item m="1" x="831"/>
        <item m="1" x="832"/>
        <item m="1" x="1039"/>
        <item m="1" x="833"/>
        <item m="1" x="834"/>
        <item m="1" x="835"/>
        <item m="1" x="836"/>
        <item m="1" x="837"/>
        <item m="1" x="838"/>
        <item m="1" x="839"/>
        <item m="1" x="840"/>
        <item m="1" x="841"/>
        <item m="1" x="842"/>
        <item m="1" x="843"/>
        <item m="1" x="844"/>
        <item m="1" x="845"/>
        <item m="1" x="846"/>
        <item m="1" x="847"/>
        <item m="1" x="848"/>
        <item m="1" x="849"/>
        <item m="1" x="850"/>
        <item m="1" x="851"/>
        <item m="1" x="852"/>
        <item m="1" x="853"/>
        <item m="1" x="854"/>
        <item m="1" x="855"/>
        <item m="1" x="856"/>
        <item m="1" x="857"/>
        <item m="1" x="858"/>
        <item m="1" x="859"/>
        <item m="1" x="860"/>
        <item m="1" x="861"/>
        <item m="1" x="862"/>
        <item m="1" x="863"/>
        <item m="1" x="864"/>
        <item m="1" x="865"/>
        <item m="1" x="866"/>
        <item m="1" x="867"/>
        <item m="1" x="868"/>
        <item m="1" x="869"/>
        <item m="1" x="870"/>
        <item m="1" x="871"/>
        <item m="1" x="872"/>
        <item m="1" x="873"/>
        <item m="1" x="874"/>
        <item m="1" x="875"/>
        <item m="1" x="876"/>
        <item m="1" x="877"/>
        <item m="1" x="878"/>
        <item m="1" x="879"/>
        <item m="1" x="880"/>
        <item m="1" x="881"/>
        <item m="1" x="882"/>
        <item m="1" x="883"/>
        <item m="1" x="884"/>
        <item m="1" x="885"/>
        <item m="1" x="886"/>
        <item m="1" x="887"/>
        <item m="1" x="888"/>
        <item m="1" x="889"/>
        <item m="1" x="890"/>
        <item m="1" x="891"/>
        <item m="1" x="892"/>
        <item m="1" x="893"/>
        <item m="1" x="894"/>
        <item m="1" x="895"/>
        <item m="1" x="896"/>
        <item m="1" x="897"/>
        <item m="1" x="898"/>
        <item m="1" x="899"/>
        <item m="1" x="900"/>
        <item m="1" x="901"/>
        <item m="1" x="902"/>
        <item m="1" x="903"/>
        <item m="1" x="904"/>
        <item m="1" x="905"/>
        <item m="1" x="906"/>
        <item m="1" x="907"/>
        <item m="1" x="908"/>
        <item m="1" x="909"/>
        <item m="1" x="910"/>
        <item m="1" x="911"/>
        <item m="1" x="912"/>
        <item m="1" x="913"/>
        <item m="1" x="914"/>
        <item m="1" x="915"/>
        <item m="1" x="916"/>
        <item m="1" x="917"/>
        <item m="1" x="918"/>
        <item m="1" x="919"/>
        <item m="1" x="920"/>
        <item m="1" x="921"/>
        <item m="1" x="922"/>
        <item m="1" x="923"/>
        <item m="1" x="924"/>
        <item m="1" x="925"/>
        <item m="1" x="926"/>
        <item m="1" x="927"/>
        <item m="1" x="928"/>
        <item m="1" x="929"/>
        <item m="1" x="930"/>
        <item m="1" x="931"/>
        <item m="1" x="932"/>
        <item m="1" x="933"/>
        <item m="1" x="934"/>
        <item m="1" x="935"/>
        <item m="1" x="936"/>
        <item m="1" x="937"/>
        <item m="1" x="938"/>
        <item m="1" x="939"/>
        <item m="1" x="940"/>
        <item m="1" x="941"/>
        <item m="1" x="942"/>
        <item m="1" x="943"/>
        <item m="1" x="944"/>
        <item m="1" x="945"/>
        <item m="1" x="946"/>
        <item m="1" x="947"/>
        <item m="1" x="948"/>
        <item m="1" x="949"/>
        <item m="1" x="950"/>
        <item m="1" x="951"/>
        <item m="1" x="952"/>
        <item m="1" x="953"/>
        <item m="1" x="954"/>
        <item m="1" x="955"/>
        <item m="1" x="956"/>
        <item m="1" x="957"/>
        <item m="1" x="958"/>
        <item m="1" x="959"/>
        <item m="1" x="960"/>
        <item m="1" x="961"/>
        <item m="1" x="962"/>
        <item m="1" x="963"/>
        <item m="1" x="964"/>
        <item m="1" x="965"/>
        <item m="1" x="966"/>
        <item m="1" x="967"/>
        <item m="1" x="968"/>
        <item m="1" x="969"/>
        <item m="1" x="970"/>
        <item m="1" x="971"/>
        <item m="1" x="972"/>
        <item m="1" x="973"/>
        <item m="1" x="974"/>
        <item m="1" x="975"/>
        <item m="1" x="976"/>
        <item m="1" x="977"/>
        <item m="1" x="978"/>
        <item m="1" x="979"/>
        <item m="1" x="980"/>
        <item m="1" x="981"/>
        <item m="1" x="982"/>
        <item m="1" x="983"/>
        <item m="1" x="984"/>
        <item m="1" x="985"/>
        <item m="1" x="986"/>
        <item m="1" x="987"/>
        <item m="1" x="988"/>
        <item m="1" x="989"/>
        <item m="1" x="990"/>
        <item m="1" x="991"/>
        <item m="1" x="992"/>
        <item m="1" x="993"/>
        <item m="1" x="994"/>
        <item m="1" x="995"/>
        <item m="1" x="996"/>
        <item m="1" x="997"/>
        <item m="1" x="998"/>
        <item m="1" x="999"/>
        <item m="1" x="1000"/>
        <item m="1" x="1001"/>
        <item m="1" x="1002"/>
        <item m="1" x="1003"/>
        <item m="1" x="1004"/>
        <item m="1" x="1005"/>
        <item m="1" x="1006"/>
        <item m="1" x="1007"/>
        <item m="1" x="1008"/>
        <item m="1" x="1009"/>
        <item m="1" x="1010"/>
        <item m="1" x="1011"/>
        <item m="1" x="1012"/>
        <item m="1" x="1013"/>
        <item m="1" x="1014"/>
        <item m="1" x="1015"/>
        <item m="1" x="1016"/>
        <item m="1" x="1017"/>
        <item m="1" x="1018"/>
        <item m="1" x="1019"/>
        <item m="1" x="1020"/>
        <item m="1" x="1021"/>
        <item m="1" x="1022"/>
        <item m="1" x="1023"/>
        <item m="1" x="1024"/>
        <item m="1" x="1025"/>
        <item m="1" x="1026"/>
        <item m="1" x="1027"/>
        <item m="1" x="1028"/>
        <item m="1" x="1029"/>
        <item m="1" x="515"/>
        <item m="1" x="1030"/>
        <item m="1" x="1031"/>
        <item m="1" x="1032"/>
        <item m="1" x="1033"/>
        <item m="1" x="1034"/>
        <item m="1" x="1035"/>
        <item m="1" x="1036"/>
        <item m="1" x="516"/>
        <item m="1" x="517"/>
        <item m="1" x="518"/>
        <item m="1" x="519"/>
        <item m="1" x="520"/>
        <item m="1" x="521"/>
        <item m="1" x="522"/>
        <item m="1" x="523"/>
        <item m="1" x="524"/>
        <item m="1" x="525"/>
        <item m="1" x="526"/>
        <item m="1" x="784"/>
        <item m="1" x="527"/>
        <item m="1" x="528"/>
        <item m="1" x="529"/>
        <item m="1" x="530"/>
        <item m="1" x="531"/>
        <item m="1" x="532"/>
        <item m="1" x="533"/>
        <item m="1" x="534"/>
        <item m="1" x="535"/>
        <item m="1" x="536"/>
        <item m="1" x="537"/>
        <item m="1" x="538"/>
        <item m="1" x="539"/>
        <item m="1" x="540"/>
        <item m="1" x="541"/>
        <item m="1" x="542"/>
        <item m="1" x="543"/>
        <item m="1" x="544"/>
        <item m="1" x="545"/>
        <item m="1" x="546"/>
        <item m="1" x="547"/>
        <item m="1" x="548"/>
        <item m="1" x="549"/>
        <item m="1" x="550"/>
        <item m="1" x="551"/>
        <item m="1" x="552"/>
        <item m="1" x="553"/>
        <item m="1" x="554"/>
        <item m="1" x="555"/>
        <item m="1" x="556"/>
        <item m="1" x="557"/>
        <item m="1" x="558"/>
        <item m="1" x="559"/>
        <item m="1" x="560"/>
        <item m="1" x="561"/>
        <item m="1" x="562"/>
        <item m="1" x="563"/>
        <item m="1" x="564"/>
        <item m="1" x="565"/>
        <item m="1" x="566"/>
        <item m="1" x="567"/>
        <item m="1" x="568"/>
        <item m="1" x="569"/>
        <item m="1" x="570"/>
        <item m="1" x="571"/>
        <item m="1" x="572"/>
        <item m="1" x="573"/>
        <item m="1" x="574"/>
        <item m="1" x="575"/>
        <item m="1" x="576"/>
        <item m="1" x="577"/>
        <item m="1" x="578"/>
        <item m="1" x="579"/>
        <item m="1" x="580"/>
        <item m="1" x="581"/>
        <item m="1" x="582"/>
        <item m="1" x="583"/>
        <item m="1" x="584"/>
        <item m="1" x="585"/>
        <item m="1" x="586"/>
        <item m="1" x="587"/>
        <item m="1" x="588"/>
        <item m="1" x="589"/>
        <item m="1" x="590"/>
        <item m="1" x="591"/>
        <item m="1" x="592"/>
        <item m="1" x="593"/>
        <item m="1" x="594"/>
        <item m="1" x="595"/>
        <item m="1" x="596"/>
        <item m="1" x="597"/>
        <item m="1" x="598"/>
        <item m="1" x="599"/>
        <item m="1" x="600"/>
        <item m="1" x="601"/>
        <item m="1" x="602"/>
        <item m="1" x="603"/>
        <item m="1" x="604"/>
        <item m="1" x="605"/>
        <item m="1" x="606"/>
        <item m="1" x="607"/>
        <item m="1" x="608"/>
        <item m="1" x="609"/>
        <item m="1" x="610"/>
        <item m="1" x="611"/>
        <item m="1" x="612"/>
        <item m="1" x="613"/>
        <item m="1" x="614"/>
        <item m="1" x="785"/>
        <item m="1" x="615"/>
        <item m="1" x="616"/>
        <item m="1" x="617"/>
        <item m="1" x="618"/>
        <item m="1" x="619"/>
        <item m="1" x="620"/>
        <item m="1" x="621"/>
        <item m="1" x="622"/>
        <item m="1" x="623"/>
        <item m="1" x="624"/>
        <item m="1" x="625"/>
        <item m="1" x="626"/>
        <item m="1" x="627"/>
        <item m="1" x="628"/>
        <item m="1" x="629"/>
        <item m="1" x="630"/>
        <item m="1" x="631"/>
        <item m="1" x="632"/>
        <item m="1" x="633"/>
        <item m="1" x="634"/>
        <item m="1" x="635"/>
        <item m="1" x="636"/>
        <item m="1" x="637"/>
        <item m="1" x="638"/>
        <item m="1" x="639"/>
        <item m="1" x="640"/>
        <item m="1" x="641"/>
        <item m="1" x="642"/>
        <item m="1" x="643"/>
        <item m="1" x="644"/>
        <item m="1" x="645"/>
        <item m="1" x="646"/>
        <item m="1" x="647"/>
        <item m="1" x="648"/>
        <item m="1" x="649"/>
        <item m="1" x="650"/>
        <item m="1" x="651"/>
        <item m="1" x="652"/>
        <item m="1" x="653"/>
        <item m="1" x="654"/>
        <item m="1" x="655"/>
        <item m="1" x="656"/>
        <item m="1" x="657"/>
        <item m="1" x="658"/>
        <item m="1" x="659"/>
        <item m="1" x="660"/>
        <item m="1" x="661"/>
        <item m="1" x="662"/>
        <item m="1" x="663"/>
        <item m="1" x="664"/>
        <item m="1" x="665"/>
        <item m="1" x="666"/>
        <item m="1" x="667"/>
        <item m="1" x="668"/>
        <item m="1" x="669"/>
        <item m="1" x="670"/>
        <item m="1" x="671"/>
        <item m="1" x="672"/>
        <item m="1" x="673"/>
        <item m="1" x="674"/>
        <item m="1" x="675"/>
        <item m="1" x="676"/>
        <item m="1" x="677"/>
        <item m="1" x="678"/>
        <item m="1" x="679"/>
        <item m="1" x="680"/>
        <item m="1" x="681"/>
        <item m="1" x="682"/>
        <item m="1" x="683"/>
        <item m="1" x="684"/>
        <item m="1" x="685"/>
        <item m="1" x="686"/>
        <item m="1" x="687"/>
        <item m="1" x="688"/>
        <item m="1" x="689"/>
        <item m="1" x="690"/>
        <item m="1" x="691"/>
        <item m="1" x="692"/>
        <item m="1" x="693"/>
        <item m="1" x="694"/>
        <item m="1" x="695"/>
        <item m="1" x="696"/>
        <item m="1" x="697"/>
        <item m="1" x="698"/>
        <item m="1" x="699"/>
        <item m="1" x="700"/>
        <item m="1" x="701"/>
        <item m="1" x="702"/>
        <item m="1" x="703"/>
        <item m="1" x="704"/>
        <item m="1" x="705"/>
        <item m="1" x="706"/>
        <item m="1" x="707"/>
        <item m="1" x="708"/>
        <item m="1" x="709"/>
        <item m="1" x="710"/>
        <item m="1" x="711"/>
        <item m="1" x="712"/>
        <item m="1" x="713"/>
        <item m="1" x="714"/>
        <item m="1" x="715"/>
        <item m="1" x="716"/>
        <item m="1" x="717"/>
        <item m="1" x="718"/>
        <item m="1" x="719"/>
        <item m="1" x="720"/>
        <item m="1" x="721"/>
        <item m="1" x="722"/>
        <item m="1" x="723"/>
        <item m="1" x="724"/>
        <item m="1" x="725"/>
        <item m="1" x="726"/>
        <item m="1" x="727"/>
        <item m="1" x="728"/>
        <item m="1" x="729"/>
        <item m="1" x="730"/>
        <item m="1" x="731"/>
        <item m="1" x="732"/>
        <item m="1" x="733"/>
        <item m="1" x="734"/>
        <item m="1" x="735"/>
        <item m="1" x="736"/>
        <item m="1" x="737"/>
        <item m="1" x="738"/>
        <item m="1" x="739"/>
        <item m="1" x="740"/>
        <item m="1" x="741"/>
        <item m="1" x="742"/>
        <item m="1" x="743"/>
        <item m="1" x="744"/>
        <item m="1" x="745"/>
        <item m="1" x="746"/>
        <item m="1" x="747"/>
        <item m="1" x="748"/>
        <item m="1" x="749"/>
        <item m="1" x="750"/>
        <item m="1" x="751"/>
        <item m="1" x="752"/>
        <item m="1" x="753"/>
        <item m="1" x="754"/>
        <item m="1" x="755"/>
        <item m="1" x="756"/>
        <item m="1" x="757"/>
        <item m="1" x="758"/>
        <item m="1" x="759"/>
        <item m="1" x="760"/>
        <item m="1" x="761"/>
        <item m="1" x="762"/>
        <item m="1" x="763"/>
        <item m="1" x="764"/>
        <item m="1" x="765"/>
        <item m="1" x="766"/>
        <item m="1" x="767"/>
        <item m="1" x="768"/>
        <item m="1" x="769"/>
        <item m="1" x="770"/>
        <item m="1" x="771"/>
        <item m="1" x="772"/>
        <item m="1" x="773"/>
        <item m="1" x="774"/>
        <item m="1" x="775"/>
        <item m="1" x="776"/>
        <item m="1" x="777"/>
        <item m="1" x="778"/>
        <item m="1" x="779"/>
        <item m="1" x="780"/>
        <item m="1" x="781"/>
        <item m="1" x="782"/>
        <item m="1" x="783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x="42"/>
        <item x="43"/>
        <item x="44"/>
        <item x="45"/>
        <item x="46"/>
        <item x="47"/>
        <item x="48"/>
        <item x="49"/>
        <item x="50"/>
        <item x="51"/>
        <item x="52"/>
        <item x="53"/>
        <item x="54"/>
        <item x="55"/>
        <item x="56"/>
        <item x="57"/>
        <item x="58"/>
        <item x="59"/>
        <item x="60"/>
        <item x="61"/>
        <item x="62"/>
        <item x="63"/>
        <item x="64"/>
        <item x="65"/>
        <item x="66"/>
        <item x="67"/>
        <item x="68"/>
        <item x="69"/>
        <item x="70"/>
        <item x="71"/>
        <item x="72"/>
        <item x="73"/>
        <item x="74"/>
        <item x="75"/>
        <item x="76"/>
        <item x="77"/>
        <item x="78"/>
        <item x="79"/>
        <item x="80"/>
        <item x="81"/>
        <item x="82"/>
        <item x="83"/>
        <item x="84"/>
        <item x="85"/>
        <item x="86"/>
        <item x="87"/>
        <item x="88"/>
        <item x="89"/>
        <item x="90"/>
        <item x="91"/>
        <item x="92"/>
        <item x="93"/>
        <item x="94"/>
        <item x="95"/>
        <item x="96"/>
        <item x="97"/>
        <item x="98"/>
        <item x="99"/>
        <item x="100"/>
        <item x="101"/>
        <item x="102"/>
        <item x="103"/>
        <item x="104"/>
        <item x="105"/>
        <item x="106"/>
        <item x="107"/>
        <item x="108"/>
        <item x="109"/>
        <item x="110"/>
        <item x="111"/>
        <item x="112"/>
        <item x="113"/>
        <item x="114"/>
        <item x="115"/>
        <item x="116"/>
        <item x="117"/>
        <item x="118"/>
        <item x="119"/>
        <item x="120"/>
        <item x="121"/>
        <item x="122"/>
        <item x="123"/>
        <item x="124"/>
        <item x="125"/>
        <item x="126"/>
        <item x="127"/>
        <item x="128"/>
        <item x="129"/>
        <item x="130"/>
        <item x="131"/>
        <item x="132"/>
        <item x="133"/>
        <item x="134"/>
        <item x="135"/>
        <item x="136"/>
        <item x="137"/>
        <item x="138"/>
        <item x="139"/>
        <item x="140"/>
        <item x="141"/>
        <item x="142"/>
        <item x="143"/>
        <item x="144"/>
        <item x="145"/>
        <item x="146"/>
        <item x="147"/>
        <item x="148"/>
        <item x="149"/>
        <item x="150"/>
        <item x="151"/>
        <item x="152"/>
        <item x="153"/>
        <item x="154"/>
        <item x="155"/>
        <item x="156"/>
        <item x="157"/>
        <item x="158"/>
        <item x="159"/>
        <item x="160"/>
        <item x="161"/>
        <item x="162"/>
        <item x="163"/>
        <item x="164"/>
        <item x="165"/>
        <item x="166"/>
        <item x="167"/>
        <item x="168"/>
        <item x="169"/>
        <item x="170"/>
        <item x="171"/>
        <item x="172"/>
        <item x="173"/>
        <item x="174"/>
        <item x="175"/>
        <item x="176"/>
        <item x="177"/>
        <item x="178"/>
        <item x="179"/>
        <item x="180"/>
        <item x="181"/>
        <item x="182"/>
        <item x="183"/>
        <item x="184"/>
        <item x="185"/>
        <item x="186"/>
        <item x="187"/>
        <item x="188"/>
        <item x="189"/>
        <item x="190"/>
        <item x="191"/>
        <item x="192"/>
        <item x="193"/>
        <item x="194"/>
        <item x="195"/>
        <item x="196"/>
        <item x="197"/>
        <item x="198"/>
        <item x="199"/>
        <item x="200"/>
        <item x="201"/>
        <item x="202"/>
        <item x="203"/>
        <item x="204"/>
        <item x="205"/>
        <item x="206"/>
        <item x="207"/>
        <item x="208"/>
        <item x="209"/>
        <item x="210"/>
        <item x="211"/>
        <item x="212"/>
        <item x="213"/>
        <item x="214"/>
        <item x="215"/>
        <item x="216"/>
        <item x="217"/>
        <item x="218"/>
        <item x="219"/>
        <item x="220"/>
        <item x="221"/>
        <item x="222"/>
        <item x="223"/>
        <item x="224"/>
        <item x="225"/>
        <item x="226"/>
        <item x="227"/>
        <item x="228"/>
        <item x="229"/>
        <item x="230"/>
        <item x="231"/>
        <item x="232"/>
        <item x="233"/>
        <item x="234"/>
        <item x="235"/>
        <item x="236"/>
        <item x="237"/>
        <item x="238"/>
        <item x="239"/>
        <item x="240"/>
        <item x="241"/>
        <item x="242"/>
        <item x="243"/>
        <item x="244"/>
        <item x="245"/>
        <item x="246"/>
        <item x="247"/>
        <item x="248"/>
        <item x="249"/>
        <item x="250"/>
        <item x="251"/>
        <item x="252"/>
        <item x="253"/>
        <item x="254"/>
        <item x="255"/>
        <item x="256"/>
        <item x="257"/>
        <item x="258"/>
        <item x="259"/>
        <item x="260"/>
        <item x="261"/>
        <item x="262"/>
        <item x="263"/>
        <item x="264"/>
        <item x="265"/>
        <item x="266"/>
        <item x="267"/>
        <item x="268"/>
        <item x="269"/>
        <item x="270"/>
        <item x="271"/>
        <item x="272"/>
        <item x="273"/>
        <item x="274"/>
        <item x="275"/>
        <item x="276"/>
        <item x="277"/>
        <item x="278"/>
        <item x="279"/>
        <item x="280"/>
        <item x="281"/>
        <item x="282"/>
        <item x="283"/>
        <item x="284"/>
        <item x="285"/>
        <item x="286"/>
        <item x="287"/>
        <item x="288"/>
        <item x="289"/>
        <item x="290"/>
        <item x="291"/>
        <item x="292"/>
        <item x="293"/>
        <item x="294"/>
        <item x="295"/>
        <item x="296"/>
        <item x="297"/>
        <item x="298"/>
        <item x="299"/>
        <item x="300"/>
        <item x="301"/>
        <item x="302"/>
        <item x="303"/>
        <item x="304"/>
        <item x="305"/>
        <item x="306"/>
        <item x="307"/>
        <item x="308"/>
        <item x="309"/>
        <item x="310"/>
        <item x="311"/>
        <item x="312"/>
        <item x="313"/>
        <item x="314"/>
        <item x="315"/>
        <item x="316"/>
        <item x="317"/>
        <item x="318"/>
        <item x="319"/>
        <item x="320"/>
        <item x="321"/>
        <item x="322"/>
        <item x="323"/>
        <item x="324"/>
        <item x="325"/>
        <item x="326"/>
        <item x="327"/>
        <item x="328"/>
        <item x="329"/>
        <item x="330"/>
        <item x="331"/>
        <item x="332"/>
        <item x="333"/>
        <item x="334"/>
        <item x="335"/>
        <item x="336"/>
        <item x="337"/>
        <item x="338"/>
        <item x="339"/>
        <item x="340"/>
        <item x="341"/>
        <item x="342"/>
        <item x="343"/>
        <item x="344"/>
        <item x="345"/>
        <item x="346"/>
        <item x="347"/>
        <item x="348"/>
        <item x="349"/>
        <item x="350"/>
        <item x="351"/>
        <item x="352"/>
        <item x="353"/>
        <item x="354"/>
        <item x="355"/>
        <item x="356"/>
        <item x="357"/>
        <item x="358"/>
        <item x="359"/>
        <item x="360"/>
        <item x="361"/>
        <item x="362"/>
        <item x="363"/>
        <item x="364"/>
        <item x="365"/>
        <item x="366"/>
        <item x="367"/>
        <item x="368"/>
        <item x="369"/>
        <item x="370"/>
        <item x="371"/>
        <item x="372"/>
        <item x="373"/>
        <item x="374"/>
        <item x="375"/>
        <item x="376"/>
        <item x="377"/>
        <item x="378"/>
        <item x="379"/>
        <item x="380"/>
        <item x="381"/>
        <item x="382"/>
        <item x="383"/>
        <item x="384"/>
        <item x="385"/>
        <item x="386"/>
        <item x="387"/>
        <item x="388"/>
        <item x="389"/>
        <item x="390"/>
        <item x="391"/>
        <item x="392"/>
        <item x="393"/>
        <item x="394"/>
        <item x="395"/>
        <item x="396"/>
        <item x="397"/>
        <item x="398"/>
        <item x="399"/>
        <item x="400"/>
        <item x="401"/>
        <item x="402"/>
        <item x="403"/>
        <item x="404"/>
        <item x="405"/>
        <item x="406"/>
        <item x="407"/>
        <item x="408"/>
        <item x="409"/>
        <item x="410"/>
        <item x="411"/>
        <item x="412"/>
        <item x="413"/>
        <item x="414"/>
        <item x="415"/>
        <item x="416"/>
        <item x="417"/>
        <item x="418"/>
        <item x="419"/>
        <item x="420"/>
        <item x="421"/>
        <item x="422"/>
        <item x="423"/>
        <item x="424"/>
        <item x="425"/>
        <item x="426"/>
        <item x="427"/>
        <item x="428"/>
        <item x="429"/>
        <item x="430"/>
        <item x="431"/>
        <item x="432"/>
        <item x="433"/>
        <item x="434"/>
        <item x="435"/>
        <item x="436"/>
        <item x="437"/>
        <item x="438"/>
        <item x="439"/>
        <item x="440"/>
        <item x="441"/>
        <item x="442"/>
        <item x="443"/>
        <item x="444"/>
        <item x="445"/>
        <item x="446"/>
        <item x="447"/>
        <item x="448"/>
        <item x="449"/>
        <item x="450"/>
        <item x="451"/>
        <item x="452"/>
        <item x="453"/>
        <item x="454"/>
        <item x="455"/>
        <item x="456"/>
        <item x="457"/>
        <item x="458"/>
        <item x="459"/>
        <item x="460"/>
        <item x="461"/>
        <item x="462"/>
        <item x="463"/>
        <item x="464"/>
        <item x="465"/>
        <item x="466"/>
        <item x="467"/>
        <item x="468"/>
        <item x="469"/>
        <item x="470"/>
        <item x="471"/>
        <item x="472"/>
        <item x="473"/>
        <item x="474"/>
        <item x="475"/>
        <item x="476"/>
        <item x="477"/>
        <item x="478"/>
        <item x="479"/>
        <item x="480"/>
        <item x="481"/>
        <item x="482"/>
        <item x="483"/>
        <item x="484"/>
        <item x="485"/>
        <item x="486"/>
        <item x="487"/>
        <item x="488"/>
        <item x="489"/>
        <item x="490"/>
        <item x="491"/>
        <item x="492"/>
        <item x="493"/>
        <item x="494"/>
        <item x="495"/>
        <item x="496"/>
        <item x="497"/>
        <item x="498"/>
        <item x="499"/>
        <item x="500"/>
        <item x="501"/>
        <item x="502"/>
        <item x="503"/>
        <item x="504"/>
        <item x="505"/>
        <item x="506"/>
        <item x="507"/>
        <item x="508"/>
        <item x="509"/>
        <item x="510"/>
        <item x="511"/>
        <item x="512"/>
        <item x="513"/>
        <item x="514"/>
      </items>
      <extLst>
        <ext xmlns:x14="http://schemas.microsoft.com/office/spreadsheetml/2009/9/main" uri="{2946ED86-A175-432a-8AC1-64E0C546D7DE}">
          <x14:pivotField fillDownLabels="1"/>
        </ext>
      </extLst>
    </pivotField>
  </pivotFields>
  <rowFields count="2">
    <field x="2"/>
    <field x="0"/>
  </rowFields>
  <rowItems count="1201">
    <i>
      <x/>
      <x/>
    </i>
    <i>
      <x v="7486"/>
      <x/>
    </i>
    <i r="1">
      <x v="7314"/>
    </i>
    <i r="1">
      <x v="7315"/>
    </i>
    <i>
      <x v="7487"/>
      <x/>
    </i>
    <i r="1">
      <x v="7316"/>
    </i>
    <i>
      <x v="7488"/>
      <x/>
    </i>
    <i r="1">
      <x v="7317"/>
    </i>
    <i>
      <x v="7489"/>
      <x/>
    </i>
    <i r="1">
      <x v="7318"/>
    </i>
    <i>
      <x v="7490"/>
      <x/>
    </i>
    <i r="1">
      <x v="7319"/>
    </i>
    <i>
      <x v="7491"/>
      <x/>
    </i>
    <i r="1">
      <x v="7320"/>
    </i>
    <i>
      <x v="7492"/>
      <x/>
    </i>
    <i r="1">
      <x v="7321"/>
    </i>
    <i r="1">
      <x v="7322"/>
    </i>
    <i>
      <x v="7493"/>
      <x/>
    </i>
    <i r="1">
      <x v="7323"/>
    </i>
    <i>
      <x v="7494"/>
      <x/>
    </i>
    <i r="1">
      <x v="7324"/>
    </i>
    <i>
      <x v="7495"/>
      <x/>
    </i>
    <i r="1">
      <x v="7325"/>
    </i>
    <i>
      <x v="7496"/>
      <x/>
    </i>
    <i r="1">
      <x v="7326"/>
    </i>
    <i>
      <x v="7497"/>
      <x/>
    </i>
    <i r="1">
      <x v="7327"/>
    </i>
    <i>
      <x v="7498"/>
      <x/>
    </i>
    <i r="1">
      <x v="7328"/>
    </i>
    <i>
      <x v="7499"/>
      <x/>
    </i>
    <i r="1">
      <x v="7329"/>
    </i>
    <i>
      <x v="7500"/>
      <x/>
    </i>
    <i r="1">
      <x v="7330"/>
    </i>
    <i>
      <x v="7501"/>
      <x/>
    </i>
    <i r="1">
      <x v="7331"/>
    </i>
    <i>
      <x v="7502"/>
      <x/>
    </i>
    <i r="1">
      <x v="7332"/>
    </i>
    <i>
      <x v="7503"/>
      <x/>
    </i>
    <i r="1">
      <x v="7333"/>
    </i>
    <i>
      <x v="7504"/>
      <x/>
    </i>
    <i r="1">
      <x v="7334"/>
    </i>
    <i>
      <x v="7505"/>
      <x/>
    </i>
    <i r="1">
      <x v="7335"/>
    </i>
    <i>
      <x v="7506"/>
      <x/>
    </i>
    <i r="1">
      <x v="7336"/>
    </i>
    <i>
      <x v="7507"/>
      <x/>
    </i>
    <i r="1">
      <x v="7337"/>
    </i>
    <i>
      <x v="7508"/>
      <x/>
    </i>
    <i r="1">
      <x v="7338"/>
    </i>
    <i r="1">
      <x v="7339"/>
    </i>
    <i r="1">
      <x v="7340"/>
    </i>
    <i>
      <x v="7509"/>
      <x/>
    </i>
    <i r="1">
      <x v="7341"/>
    </i>
    <i r="1">
      <x v="7342"/>
    </i>
    <i>
      <x v="7510"/>
      <x/>
    </i>
    <i r="1">
      <x v="7343"/>
    </i>
    <i r="1">
      <x v="7344"/>
    </i>
    <i>
      <x v="7511"/>
      <x/>
    </i>
    <i r="1">
      <x v="7345"/>
    </i>
    <i r="1">
      <x v="7346"/>
    </i>
    <i>
      <x v="7512"/>
      <x/>
    </i>
    <i r="1">
      <x v="7347"/>
    </i>
    <i r="1">
      <x v="7348"/>
    </i>
    <i r="1">
      <x v="7349"/>
    </i>
    <i r="1">
      <x v="7350"/>
    </i>
    <i>
      <x v="7513"/>
      <x/>
    </i>
    <i r="1">
      <x v="7351"/>
    </i>
    <i>
      <x v="7514"/>
      <x/>
    </i>
    <i r="1">
      <x v="7352"/>
    </i>
    <i>
      <x v="7515"/>
      <x/>
    </i>
    <i r="1">
      <x v="7353"/>
    </i>
    <i>
      <x v="7516"/>
      <x/>
    </i>
    <i r="1">
      <x v="7354"/>
    </i>
    <i>
      <x v="7517"/>
      <x/>
    </i>
    <i r="1">
      <x v="7355"/>
    </i>
    <i>
      <x v="7518"/>
      <x/>
    </i>
    <i r="1">
      <x v="7356"/>
    </i>
    <i>
      <x v="7519"/>
      <x/>
    </i>
    <i r="1">
      <x v="7357"/>
    </i>
    <i>
      <x v="7520"/>
      <x/>
    </i>
    <i r="1">
      <x v="7358"/>
    </i>
    <i>
      <x v="7521"/>
      <x/>
    </i>
    <i r="1">
      <x v="7359"/>
    </i>
    <i>
      <x v="7522"/>
      <x/>
    </i>
    <i r="1">
      <x v="7360"/>
    </i>
    <i>
      <x v="7523"/>
      <x/>
    </i>
    <i r="1">
      <x v="7361"/>
    </i>
    <i>
      <x v="7524"/>
      <x/>
    </i>
    <i r="1">
      <x v="7362"/>
    </i>
    <i>
      <x v="7525"/>
      <x/>
    </i>
    <i r="1">
      <x v="7363"/>
    </i>
    <i r="1">
      <x v="7364"/>
    </i>
    <i r="1">
      <x v="7365"/>
    </i>
    <i>
      <x v="7526"/>
      <x/>
    </i>
    <i r="1">
      <x v="7366"/>
    </i>
    <i r="1">
      <x v="7367"/>
    </i>
    <i r="1">
      <x v="7368"/>
    </i>
    <i>
      <x v="7527"/>
      <x/>
    </i>
    <i r="1">
      <x v="7369"/>
    </i>
    <i r="1">
      <x v="7370"/>
    </i>
    <i>
      <x v="7528"/>
      <x/>
    </i>
    <i r="1">
      <x v="7371"/>
    </i>
    <i r="1">
      <x v="7372"/>
    </i>
    <i>
      <x v="7529"/>
      <x/>
    </i>
    <i r="1">
      <x v="7373"/>
    </i>
    <i>
      <x v="7530"/>
      <x/>
    </i>
    <i r="1">
      <x v="7374"/>
    </i>
    <i>
      <x v="7531"/>
      <x/>
    </i>
    <i r="1">
      <x v="7375"/>
    </i>
    <i>
      <x v="7532"/>
      <x/>
    </i>
    <i r="1">
      <x v="7376"/>
    </i>
    <i>
      <x v="7533"/>
      <x/>
    </i>
    <i r="1">
      <x v="7377"/>
    </i>
    <i r="1">
      <x v="7378"/>
    </i>
    <i r="1">
      <x v="7379"/>
    </i>
    <i r="1">
      <x v="7380"/>
    </i>
    <i r="1">
      <x v="7381"/>
    </i>
    <i r="1">
      <x v="7382"/>
    </i>
    <i r="1">
      <x v="7383"/>
    </i>
    <i r="1">
      <x v="7384"/>
    </i>
    <i r="1">
      <x v="7385"/>
    </i>
    <i r="1">
      <x v="7386"/>
    </i>
    <i r="1">
      <x v="7387"/>
    </i>
    <i r="1">
      <x v="7388"/>
    </i>
    <i r="1">
      <x v="7389"/>
    </i>
    <i>
      <x v="7534"/>
      <x/>
    </i>
    <i r="1">
      <x v="7390"/>
    </i>
    <i>
      <x v="7535"/>
      <x/>
    </i>
    <i r="1">
      <x v="7391"/>
    </i>
    <i r="1">
      <x v="7392"/>
    </i>
    <i r="1">
      <x v="7393"/>
    </i>
    <i r="1">
      <x v="7394"/>
    </i>
    <i>
      <x v="7536"/>
      <x/>
    </i>
    <i r="1">
      <x v="7395"/>
    </i>
    <i>
      <x v="7537"/>
      <x/>
    </i>
    <i r="1">
      <x v="7396"/>
    </i>
    <i r="1">
      <x v="7397"/>
    </i>
    <i>
      <x v="7538"/>
      <x/>
    </i>
    <i r="1">
      <x v="7398"/>
    </i>
    <i>
      <x v="7539"/>
      <x/>
    </i>
    <i r="1">
      <x v="7399"/>
    </i>
    <i>
      <x v="7540"/>
      <x/>
    </i>
    <i r="1">
      <x v="7400"/>
    </i>
    <i>
      <x v="7541"/>
      <x/>
    </i>
    <i r="1">
      <x v="7401"/>
    </i>
    <i>
      <x v="7542"/>
      <x/>
    </i>
    <i r="1">
      <x v="7402"/>
    </i>
    <i r="1">
      <x v="7403"/>
    </i>
    <i r="1">
      <x v="7404"/>
    </i>
    <i>
      <x v="7543"/>
      <x/>
    </i>
    <i r="1">
      <x v="7405"/>
    </i>
    <i r="1">
      <x v="7406"/>
    </i>
    <i>
      <x v="7544"/>
      <x/>
    </i>
    <i r="1">
      <x v="7407"/>
    </i>
    <i>
      <x v="7545"/>
      <x/>
    </i>
    <i r="1">
      <x v="7408"/>
    </i>
    <i>
      <x v="7546"/>
      <x/>
    </i>
    <i r="1">
      <x v="7409"/>
    </i>
    <i r="1">
      <x v="7410"/>
    </i>
    <i>
      <x v="7547"/>
      <x/>
    </i>
    <i r="1">
      <x v="7411"/>
    </i>
    <i r="1">
      <x v="7412"/>
    </i>
    <i>
      <x v="7548"/>
      <x/>
    </i>
    <i r="1">
      <x v="7413"/>
    </i>
    <i>
      <x v="7549"/>
      <x/>
    </i>
    <i r="1">
      <x v="7414"/>
    </i>
    <i r="1">
      <x v="7415"/>
    </i>
    <i r="1">
      <x v="7416"/>
    </i>
    <i>
      <x v="7550"/>
      <x/>
    </i>
    <i r="1">
      <x v="7417"/>
    </i>
    <i r="1">
      <x v="7418"/>
    </i>
    <i r="1">
      <x v="7419"/>
    </i>
    <i>
      <x v="7551"/>
      <x/>
    </i>
    <i r="1">
      <x v="7420"/>
    </i>
    <i>
      <x v="7552"/>
      <x/>
    </i>
    <i r="1">
      <x v="7421"/>
    </i>
    <i>
      <x v="7553"/>
      <x/>
    </i>
    <i r="1">
      <x v="7422"/>
    </i>
    <i>
      <x v="7554"/>
      <x/>
    </i>
    <i r="1">
      <x v="7423"/>
    </i>
    <i>
      <x v="7555"/>
      <x/>
    </i>
    <i r="1">
      <x v="7424"/>
    </i>
    <i>
      <x v="7556"/>
      <x/>
    </i>
    <i r="1">
      <x v="7425"/>
    </i>
    <i>
      <x v="7557"/>
      <x/>
    </i>
    <i r="1">
      <x v="7426"/>
    </i>
    <i>
      <x v="7558"/>
      <x/>
    </i>
    <i r="1">
      <x v="7427"/>
    </i>
    <i>
      <x v="7559"/>
      <x/>
    </i>
    <i r="1">
      <x v="7428"/>
    </i>
    <i>
      <x v="7560"/>
      <x/>
    </i>
    <i r="1">
      <x v="7429"/>
    </i>
    <i>
      <x v="7561"/>
      <x/>
    </i>
    <i r="1">
      <x v="7430"/>
    </i>
    <i r="1">
      <x v="7431"/>
    </i>
    <i>
      <x v="7562"/>
      <x/>
    </i>
    <i r="1">
      <x v="7432"/>
    </i>
    <i>
      <x v="7563"/>
      <x/>
    </i>
    <i r="1">
      <x v="7433"/>
    </i>
    <i r="1">
      <x v="7434"/>
    </i>
    <i>
      <x v="7564"/>
      <x/>
    </i>
    <i r="1">
      <x v="7435"/>
    </i>
    <i r="1">
      <x v="7436"/>
    </i>
    <i r="1">
      <x v="7437"/>
    </i>
    <i>
      <x v="7565"/>
      <x/>
    </i>
    <i r="1">
      <x v="7438"/>
    </i>
    <i>
      <x v="7566"/>
      <x/>
    </i>
    <i r="1">
      <x v="7439"/>
    </i>
    <i>
      <x v="7567"/>
      <x/>
    </i>
    <i r="1">
      <x v="7440"/>
    </i>
    <i>
      <x v="7568"/>
      <x/>
    </i>
    <i r="1">
      <x v="7441"/>
    </i>
    <i>
      <x v="7569"/>
      <x/>
    </i>
    <i r="1">
      <x v="7442"/>
    </i>
    <i>
      <x v="7570"/>
      <x/>
    </i>
    <i r="1">
      <x v="7443"/>
    </i>
    <i>
      <x v="7571"/>
      <x/>
    </i>
    <i r="1">
      <x v="7444"/>
    </i>
    <i>
      <x v="7572"/>
      <x/>
    </i>
    <i r="1">
      <x v="7445"/>
    </i>
    <i>
      <x v="7573"/>
      <x/>
    </i>
    <i r="1">
      <x v="7446"/>
    </i>
    <i r="1">
      <x v="7447"/>
    </i>
    <i>
      <x v="7574"/>
      <x/>
    </i>
    <i r="1">
      <x v="7448"/>
    </i>
    <i>
      <x v="7575"/>
      <x/>
    </i>
    <i r="1">
      <x v="7449"/>
    </i>
    <i>
      <x v="7576"/>
      <x/>
    </i>
    <i r="1">
      <x v="7450"/>
    </i>
    <i>
      <x v="7577"/>
      <x/>
    </i>
    <i r="1">
      <x v="7451"/>
    </i>
    <i>
      <x v="7578"/>
      <x/>
    </i>
    <i r="1">
      <x v="7452"/>
    </i>
    <i>
      <x v="7579"/>
      <x/>
    </i>
    <i r="1">
      <x v="7453"/>
    </i>
    <i>
      <x v="7580"/>
      <x/>
    </i>
    <i r="1">
      <x v="7454"/>
    </i>
    <i>
      <x v="7581"/>
      <x/>
    </i>
    <i r="1">
      <x v="7455"/>
    </i>
    <i>
      <x v="7582"/>
      <x/>
    </i>
    <i r="1">
      <x v="7456"/>
    </i>
    <i>
      <x v="7583"/>
      <x/>
    </i>
    <i r="1">
      <x v="7457"/>
    </i>
    <i>
      <x v="7584"/>
      <x/>
    </i>
    <i r="1">
      <x v="7458"/>
    </i>
    <i>
      <x v="7585"/>
      <x/>
    </i>
    <i r="1">
      <x v="7459"/>
    </i>
    <i r="1">
      <x v="7460"/>
    </i>
    <i>
      <x v="7586"/>
      <x/>
    </i>
    <i r="1">
      <x v="7461"/>
    </i>
    <i>
      <x v="7587"/>
      <x/>
    </i>
    <i r="1">
      <x v="7462"/>
    </i>
    <i>
      <x v="7588"/>
      <x/>
    </i>
    <i r="1">
      <x v="7463"/>
    </i>
    <i>
      <x v="7589"/>
      <x/>
    </i>
    <i r="1">
      <x v="7464"/>
    </i>
    <i>
      <x v="7590"/>
      <x/>
    </i>
    <i r="1">
      <x v="7465"/>
    </i>
    <i>
      <x v="7591"/>
      <x/>
    </i>
    <i r="1">
      <x v="7466"/>
    </i>
    <i r="1">
      <x v="7467"/>
    </i>
    <i r="1">
      <x v="7468"/>
    </i>
    <i>
      <x v="7592"/>
      <x/>
    </i>
    <i r="1">
      <x v="7469"/>
    </i>
    <i>
      <x v="7593"/>
      <x/>
    </i>
    <i r="1">
      <x v="7470"/>
    </i>
    <i>
      <x v="7594"/>
      <x/>
    </i>
    <i r="1">
      <x v="7471"/>
    </i>
    <i>
      <x v="7595"/>
      <x/>
    </i>
    <i r="1">
      <x v="7472"/>
    </i>
    <i>
      <x v="7596"/>
      <x/>
    </i>
    <i r="1">
      <x v="7473"/>
    </i>
    <i r="1">
      <x v="7474"/>
    </i>
    <i r="1">
      <x v="7475"/>
    </i>
    <i>
      <x v="7597"/>
      <x/>
    </i>
    <i r="1">
      <x v="7476"/>
    </i>
    <i r="1">
      <x v="7477"/>
    </i>
    <i>
      <x v="7598"/>
      <x/>
    </i>
    <i r="1">
      <x v="7478"/>
    </i>
    <i r="1">
      <x v="7479"/>
    </i>
    <i r="1">
      <x v="7480"/>
    </i>
    <i r="1">
      <x v="7481"/>
    </i>
    <i>
      <x v="7599"/>
      <x/>
    </i>
    <i r="1">
      <x v="7482"/>
    </i>
    <i r="1">
      <x v="7483"/>
    </i>
    <i r="1">
      <x v="7484"/>
    </i>
    <i>
      <x v="7600"/>
      <x/>
    </i>
    <i r="1">
      <x v="7485"/>
    </i>
    <i>
      <x v="7601"/>
      <x/>
    </i>
    <i r="1">
      <x v="7486"/>
    </i>
    <i>
      <x v="7602"/>
      <x/>
    </i>
    <i r="1">
      <x v="7487"/>
    </i>
    <i>
      <x v="7603"/>
      <x/>
    </i>
    <i r="1">
      <x v="7488"/>
    </i>
    <i>
      <x v="7604"/>
      <x/>
    </i>
    <i r="1">
      <x v="7489"/>
    </i>
    <i>
      <x v="7605"/>
      <x/>
    </i>
    <i r="1">
      <x v="7490"/>
    </i>
    <i>
      <x v="7606"/>
      <x/>
    </i>
    <i r="1">
      <x v="7491"/>
    </i>
    <i>
      <x v="7607"/>
      <x/>
    </i>
    <i r="1">
      <x v="7492"/>
    </i>
    <i r="1">
      <x v="7493"/>
    </i>
    <i>
      <x v="7608"/>
      <x/>
    </i>
    <i r="1">
      <x v="7494"/>
    </i>
    <i>
      <x v="7609"/>
      <x/>
    </i>
    <i r="1">
      <x v="7495"/>
    </i>
    <i r="1">
      <x v="7496"/>
    </i>
    <i>
      <x v="7610"/>
      <x/>
    </i>
    <i r="1">
      <x v="7497"/>
    </i>
    <i>
      <x v="7611"/>
      <x/>
    </i>
    <i r="1">
      <x v="7498"/>
    </i>
    <i>
      <x v="7612"/>
      <x/>
    </i>
    <i r="1">
      <x v="7499"/>
    </i>
    <i r="1">
      <x v="7500"/>
    </i>
    <i r="1">
      <x v="7501"/>
    </i>
    <i>
      <x v="7613"/>
      <x/>
    </i>
    <i r="1">
      <x v="7502"/>
    </i>
    <i r="1">
      <x v="7503"/>
    </i>
    <i>
      <x v="7614"/>
      <x/>
    </i>
    <i r="1">
      <x v="7504"/>
    </i>
    <i r="1">
      <x v="7505"/>
    </i>
    <i>
      <x v="7615"/>
      <x/>
    </i>
    <i r="1">
      <x v="7506"/>
    </i>
    <i r="1">
      <x v="7507"/>
    </i>
    <i>
      <x v="7616"/>
      <x/>
    </i>
    <i r="1">
      <x v="7508"/>
    </i>
    <i>
      <x v="7617"/>
      <x/>
    </i>
    <i r="1">
      <x v="7509"/>
    </i>
    <i>
      <x v="7618"/>
      <x/>
    </i>
    <i r="1">
      <x v="7510"/>
    </i>
    <i r="1">
      <x v="7511"/>
    </i>
    <i>
      <x v="7619"/>
      <x/>
    </i>
    <i r="1">
      <x v="7512"/>
    </i>
    <i>
      <x v="7620"/>
      <x/>
    </i>
    <i r="1">
      <x v="7513"/>
    </i>
    <i>
      <x v="7621"/>
      <x/>
    </i>
    <i r="1">
      <x v="7514"/>
    </i>
    <i>
      <x v="7622"/>
      <x/>
    </i>
    <i r="1">
      <x v="7515"/>
    </i>
    <i>
      <x v="7623"/>
      <x/>
    </i>
    <i r="1">
      <x v="7516"/>
    </i>
    <i>
      <x v="7624"/>
      <x/>
    </i>
    <i r="1">
      <x v="7517"/>
    </i>
    <i>
      <x v="7625"/>
      <x/>
    </i>
    <i r="1">
      <x v="7518"/>
    </i>
    <i r="1">
      <x v="7519"/>
    </i>
    <i>
      <x v="7626"/>
      <x/>
    </i>
    <i r="1">
      <x v="7520"/>
    </i>
    <i>
      <x v="7627"/>
      <x/>
    </i>
    <i r="1">
      <x v="7521"/>
    </i>
    <i>
      <x v="7628"/>
      <x/>
    </i>
    <i r="1">
      <x v="7522"/>
    </i>
    <i>
      <x v="7629"/>
      <x/>
    </i>
    <i r="1">
      <x v="7523"/>
    </i>
    <i r="1">
      <x v="7524"/>
    </i>
    <i>
      <x v="7630"/>
      <x/>
    </i>
    <i r="1">
      <x v="7525"/>
    </i>
    <i>
      <x v="7631"/>
      <x/>
    </i>
    <i r="1">
      <x v="7526"/>
    </i>
    <i>
      <x v="7632"/>
      <x/>
    </i>
    <i r="1">
      <x v="7527"/>
    </i>
    <i>
      <x v="7633"/>
      <x/>
    </i>
    <i r="1">
      <x v="7528"/>
    </i>
    <i>
      <x v="7634"/>
      <x/>
    </i>
    <i r="1">
      <x v="7529"/>
    </i>
    <i r="1">
      <x v="7530"/>
    </i>
    <i>
      <x v="7635"/>
      <x/>
    </i>
    <i r="1">
      <x v="7531"/>
    </i>
    <i r="1">
      <x v="7532"/>
    </i>
    <i r="1">
      <x v="7533"/>
    </i>
    <i>
      <x v="7636"/>
      <x/>
    </i>
    <i r="1">
      <x v="7534"/>
    </i>
    <i>
      <x v="7637"/>
      <x/>
    </i>
    <i r="1">
      <x v="7535"/>
    </i>
    <i>
      <x v="7638"/>
      <x/>
    </i>
    <i r="1">
      <x v="7536"/>
    </i>
    <i r="1">
      <x v="7537"/>
    </i>
    <i>
      <x v="7639"/>
      <x/>
    </i>
    <i r="1">
      <x v="7538"/>
    </i>
    <i r="1">
      <x v="7539"/>
    </i>
    <i>
      <x v="7640"/>
      <x/>
    </i>
    <i r="1">
      <x v="7540"/>
    </i>
    <i>
      <x v="7641"/>
      <x/>
    </i>
    <i r="1">
      <x v="7541"/>
    </i>
    <i r="1">
      <x v="7542"/>
    </i>
    <i>
      <x v="7642"/>
      <x/>
    </i>
    <i r="1">
      <x v="7543"/>
    </i>
    <i r="1">
      <x v="7544"/>
    </i>
    <i>
      <x v="7643"/>
      <x/>
    </i>
    <i r="1">
      <x v="7545"/>
    </i>
    <i>
      <x v="7644"/>
      <x/>
    </i>
    <i r="1">
      <x v="7546"/>
    </i>
    <i>
      <x v="7645"/>
      <x/>
    </i>
    <i r="1">
      <x v="7547"/>
    </i>
    <i>
      <x v="7646"/>
      <x/>
    </i>
    <i r="1">
      <x v="7548"/>
    </i>
    <i>
      <x v="7647"/>
      <x/>
    </i>
    <i r="1">
      <x v="7549"/>
    </i>
    <i r="1">
      <x v="7550"/>
    </i>
    <i>
      <x v="7648"/>
      <x/>
    </i>
    <i r="1">
      <x v="7551"/>
    </i>
    <i>
      <x v="7649"/>
      <x/>
    </i>
    <i r="1">
      <x v="7552"/>
    </i>
    <i r="1">
      <x v="7553"/>
    </i>
    <i>
      <x v="7650"/>
      <x/>
    </i>
    <i r="1">
      <x v="7554"/>
    </i>
    <i>
      <x v="7651"/>
      <x/>
    </i>
    <i r="1">
      <x v="7555"/>
    </i>
    <i r="1">
      <x v="7556"/>
    </i>
    <i>
      <x v="7652"/>
      <x/>
    </i>
    <i r="1">
      <x v="7557"/>
    </i>
    <i>
      <x v="7653"/>
      <x/>
    </i>
    <i r="1">
      <x v="7558"/>
    </i>
    <i>
      <x v="7654"/>
      <x/>
    </i>
    <i r="1">
      <x v="7559"/>
    </i>
    <i>
      <x v="7655"/>
      <x/>
    </i>
    <i r="1">
      <x v="7560"/>
    </i>
    <i r="1">
      <x v="7561"/>
    </i>
    <i>
      <x v="7656"/>
      <x/>
    </i>
    <i r="1">
      <x v="7562"/>
    </i>
    <i>
      <x v="7657"/>
      <x/>
    </i>
    <i r="1">
      <x v="7563"/>
    </i>
    <i>
      <x v="7658"/>
      <x/>
    </i>
    <i r="1">
      <x v="7564"/>
    </i>
    <i r="1">
      <x v="7565"/>
    </i>
    <i>
      <x v="7659"/>
      <x/>
    </i>
    <i r="1">
      <x v="7566"/>
    </i>
    <i>
      <x v="7660"/>
      <x/>
    </i>
    <i r="1">
      <x v="7567"/>
    </i>
    <i r="1">
      <x v="7568"/>
    </i>
    <i>
      <x v="7661"/>
      <x/>
    </i>
    <i r="1">
      <x v="7569"/>
    </i>
    <i>
      <x v="7662"/>
      <x/>
    </i>
    <i r="1">
      <x v="7570"/>
    </i>
    <i r="1">
      <x v="7571"/>
    </i>
    <i>
      <x v="7663"/>
      <x/>
    </i>
    <i r="1">
      <x v="7572"/>
    </i>
    <i>
      <x v="7664"/>
      <x/>
    </i>
    <i r="1">
      <x v="7573"/>
    </i>
    <i r="1">
      <x v="7574"/>
    </i>
    <i>
      <x v="7665"/>
      <x/>
    </i>
    <i r="1">
      <x v="7575"/>
    </i>
    <i r="1">
      <x v="7576"/>
    </i>
    <i>
      <x v="7666"/>
      <x/>
    </i>
    <i r="1">
      <x v="7577"/>
    </i>
    <i>
      <x v="7667"/>
      <x/>
    </i>
    <i r="1">
      <x v="7578"/>
    </i>
    <i>
      <x v="7668"/>
      <x/>
    </i>
    <i r="1">
      <x v="7579"/>
    </i>
    <i r="1">
      <x v="7580"/>
    </i>
    <i r="1">
      <x v="7581"/>
    </i>
    <i>
      <x v="7669"/>
      <x/>
    </i>
    <i r="1">
      <x v="7582"/>
    </i>
    <i>
      <x v="7670"/>
      <x/>
    </i>
    <i r="1">
      <x v="7583"/>
    </i>
    <i>
      <x v="7671"/>
      <x/>
    </i>
    <i r="1">
      <x v="7584"/>
    </i>
    <i r="1">
      <x v="7585"/>
    </i>
    <i r="1">
      <x v="7586"/>
    </i>
    <i>
      <x v="7672"/>
      <x/>
    </i>
    <i r="1">
      <x v="7587"/>
    </i>
    <i r="1">
      <x v="7588"/>
    </i>
    <i>
      <x v="7673"/>
      <x/>
    </i>
    <i r="1">
      <x v="7589"/>
    </i>
    <i>
      <x v="7674"/>
      <x/>
    </i>
    <i r="1">
      <x v="7590"/>
    </i>
    <i>
      <x v="7675"/>
      <x/>
    </i>
    <i r="1">
      <x v="7591"/>
    </i>
    <i r="1">
      <x v="7592"/>
    </i>
    <i r="1">
      <x v="7593"/>
    </i>
    <i r="1">
      <x v="7594"/>
    </i>
    <i r="1">
      <x v="7595"/>
    </i>
    <i>
      <x v="7676"/>
      <x/>
    </i>
    <i r="1">
      <x v="7596"/>
    </i>
    <i>
      <x v="7677"/>
      <x/>
    </i>
    <i r="1">
      <x v="7597"/>
    </i>
    <i>
      <x v="7678"/>
      <x/>
    </i>
    <i r="1">
      <x v="7598"/>
    </i>
    <i r="1">
      <x v="7599"/>
    </i>
    <i>
      <x v="7679"/>
      <x/>
    </i>
    <i r="1">
      <x v="7600"/>
    </i>
    <i r="1">
      <x v="7601"/>
    </i>
    <i>
      <x v="7680"/>
      <x/>
    </i>
    <i r="1">
      <x v="7602"/>
    </i>
    <i r="1">
      <x v="7603"/>
    </i>
    <i>
      <x v="7681"/>
      <x/>
    </i>
    <i r="1">
      <x v="7604"/>
    </i>
    <i>
      <x v="7682"/>
      <x/>
    </i>
    <i r="1">
      <x v="7605"/>
    </i>
    <i>
      <x v="7683"/>
      <x/>
    </i>
    <i r="1">
      <x v="7606"/>
    </i>
    <i r="1">
      <x v="7607"/>
    </i>
    <i>
      <x v="7684"/>
      <x/>
    </i>
    <i r="1">
      <x v="7608"/>
    </i>
    <i>
      <x v="7685"/>
      <x/>
    </i>
    <i r="1">
      <x v="7609"/>
    </i>
    <i>
      <x v="7686"/>
      <x/>
    </i>
    <i r="1">
      <x v="7610"/>
    </i>
    <i>
      <x v="7687"/>
      <x/>
    </i>
    <i r="1">
      <x v="7611"/>
    </i>
    <i>
      <x v="7688"/>
      <x/>
    </i>
    <i r="1">
      <x v="7612"/>
    </i>
    <i r="1">
      <x v="7613"/>
    </i>
    <i>
      <x v="7689"/>
      <x/>
    </i>
    <i r="1">
      <x v="7614"/>
    </i>
    <i r="1">
      <x v="7615"/>
    </i>
    <i r="1">
      <x v="7616"/>
    </i>
    <i>
      <x v="7690"/>
      <x/>
    </i>
    <i r="1">
      <x v="7617"/>
    </i>
    <i>
      <x v="7691"/>
      <x/>
    </i>
    <i r="1">
      <x v="7618"/>
    </i>
    <i r="1">
      <x v="7619"/>
    </i>
    <i>
      <x v="7692"/>
      <x/>
    </i>
    <i r="1">
      <x v="7620"/>
    </i>
    <i>
      <x v="7693"/>
      <x/>
    </i>
    <i r="1">
      <x v="7621"/>
    </i>
    <i>
      <x v="7694"/>
      <x/>
    </i>
    <i r="1">
      <x v="7622"/>
    </i>
    <i>
      <x v="7695"/>
      <x/>
    </i>
    <i r="1">
      <x v="7623"/>
    </i>
    <i>
      <x v="7696"/>
      <x/>
    </i>
    <i r="1">
      <x v="7624"/>
    </i>
    <i>
      <x v="7697"/>
      <x/>
    </i>
    <i r="1">
      <x v="7625"/>
    </i>
    <i>
      <x v="7698"/>
      <x/>
    </i>
    <i r="1">
      <x v="7626"/>
    </i>
    <i>
      <x v="7699"/>
      <x/>
    </i>
    <i r="1">
      <x v="7627"/>
    </i>
    <i>
      <x v="7700"/>
      <x/>
    </i>
    <i r="1">
      <x v="7628"/>
    </i>
    <i>
      <x v="7701"/>
      <x/>
    </i>
    <i r="1">
      <x v="7629"/>
    </i>
    <i>
      <x v="7702"/>
      <x/>
    </i>
    <i r="1">
      <x v="7630"/>
    </i>
    <i>
      <x v="7703"/>
      <x/>
    </i>
    <i r="1">
      <x v="7631"/>
    </i>
    <i>
      <x v="7704"/>
      <x/>
    </i>
    <i r="1">
      <x v="7632"/>
    </i>
    <i>
      <x v="7705"/>
      <x/>
    </i>
    <i r="1">
      <x v="7633"/>
    </i>
    <i>
      <x v="7706"/>
      <x/>
    </i>
    <i r="1">
      <x v="7634"/>
    </i>
    <i>
      <x v="7707"/>
      <x/>
    </i>
    <i r="1">
      <x v="7635"/>
    </i>
    <i>
      <x v="7708"/>
      <x/>
    </i>
    <i r="1">
      <x v="7636"/>
    </i>
    <i>
      <x v="7709"/>
      <x/>
    </i>
    <i r="1">
      <x v="7637"/>
    </i>
    <i>
      <x v="7710"/>
      <x/>
    </i>
    <i r="1">
      <x v="7638"/>
    </i>
    <i>
      <x v="7711"/>
      <x/>
    </i>
    <i r="1">
      <x v="7639"/>
    </i>
    <i>
      <x v="7712"/>
      <x/>
    </i>
    <i r="1">
      <x v="7640"/>
    </i>
    <i>
      <x v="7713"/>
      <x/>
    </i>
    <i r="1">
      <x v="7641"/>
    </i>
    <i>
      <x v="7714"/>
      <x/>
    </i>
    <i r="1">
      <x v="7642"/>
    </i>
    <i>
      <x v="7715"/>
      <x/>
    </i>
    <i r="1">
      <x v="7643"/>
    </i>
    <i>
      <x v="7716"/>
      <x/>
    </i>
    <i r="1">
      <x v="7644"/>
    </i>
    <i r="1">
      <x v="7645"/>
    </i>
    <i r="1">
      <x v="7646"/>
    </i>
    <i>
      <x v="7717"/>
      <x/>
    </i>
    <i r="1">
      <x v="7647"/>
    </i>
    <i r="1">
      <x v="7648"/>
    </i>
    <i>
      <x v="7718"/>
      <x/>
    </i>
    <i r="1">
      <x v="7649"/>
    </i>
    <i>
      <x v="7719"/>
      <x/>
    </i>
    <i r="1">
      <x v="7650"/>
    </i>
    <i>
      <x v="7720"/>
      <x/>
    </i>
    <i r="1">
      <x v="7651"/>
    </i>
    <i>
      <x v="7721"/>
      <x/>
    </i>
    <i r="1">
      <x v="7652"/>
    </i>
    <i>
      <x v="7722"/>
      <x/>
    </i>
    <i r="1">
      <x v="7653"/>
    </i>
    <i>
      <x v="7723"/>
      <x/>
    </i>
    <i r="1">
      <x v="7654"/>
    </i>
    <i>
      <x v="7724"/>
      <x/>
    </i>
    <i r="1">
      <x v="7655"/>
    </i>
    <i r="1">
      <x v="7656"/>
    </i>
    <i>
      <x v="7725"/>
      <x/>
    </i>
    <i r="1">
      <x v="7657"/>
    </i>
    <i>
      <x v="7726"/>
      <x/>
    </i>
    <i r="1">
      <x v="7658"/>
    </i>
    <i>
      <x v="7727"/>
      <x/>
    </i>
    <i r="1">
      <x v="7659"/>
    </i>
    <i>
      <x v="7728"/>
      <x/>
    </i>
    <i r="1">
      <x v="7660"/>
    </i>
    <i>
      <x v="7729"/>
      <x/>
    </i>
    <i r="1">
      <x v="7661"/>
    </i>
    <i>
      <x v="7730"/>
      <x/>
    </i>
    <i r="1">
      <x v="7662"/>
    </i>
    <i r="1">
      <x v="7663"/>
    </i>
    <i>
      <x v="7731"/>
      <x/>
    </i>
    <i r="1">
      <x v="7664"/>
    </i>
    <i>
      <x v="7732"/>
      <x/>
    </i>
    <i r="1">
      <x v="7665"/>
    </i>
    <i>
      <x v="7733"/>
      <x/>
    </i>
    <i r="1">
      <x v="7666"/>
    </i>
    <i>
      <x v="7734"/>
      <x/>
    </i>
    <i r="1">
      <x v="7667"/>
    </i>
    <i>
      <x v="7735"/>
      <x/>
    </i>
    <i r="1">
      <x v="7668"/>
    </i>
    <i>
      <x v="7736"/>
      <x/>
    </i>
    <i r="1">
      <x v="7669"/>
    </i>
    <i>
      <x v="7737"/>
      <x/>
    </i>
    <i r="1">
      <x v="7670"/>
    </i>
    <i r="1">
      <x v="7671"/>
    </i>
    <i>
      <x v="7738"/>
      <x/>
    </i>
    <i r="1">
      <x v="7672"/>
    </i>
    <i>
      <x v="7739"/>
      <x/>
    </i>
    <i r="1">
      <x v="7673"/>
    </i>
    <i r="1">
      <x v="7674"/>
    </i>
    <i r="1">
      <x v="7675"/>
    </i>
    <i>
      <x v="7740"/>
      <x/>
    </i>
    <i r="1">
      <x v="7676"/>
    </i>
    <i r="1">
      <x v="7677"/>
    </i>
    <i>
      <x v="7741"/>
      <x/>
    </i>
    <i r="1">
      <x v="7678"/>
    </i>
    <i>
      <x v="7742"/>
      <x/>
    </i>
    <i r="1">
      <x v="7679"/>
    </i>
    <i>
      <x v="7743"/>
      <x/>
    </i>
    <i r="1">
      <x v="7680"/>
    </i>
    <i>
      <x v="7744"/>
      <x/>
    </i>
    <i r="1">
      <x v="7681"/>
    </i>
    <i>
      <x v="7745"/>
      <x/>
    </i>
    <i r="1">
      <x v="7682"/>
    </i>
    <i>
      <x v="7746"/>
      <x/>
    </i>
    <i r="1">
      <x v="7683"/>
    </i>
    <i r="1">
      <x v="7684"/>
    </i>
    <i r="1">
      <x v="7685"/>
    </i>
    <i r="1">
      <x v="7686"/>
    </i>
    <i r="1">
      <x v="7687"/>
    </i>
    <i r="1">
      <x v="7688"/>
    </i>
    <i r="1">
      <x v="7689"/>
    </i>
    <i r="1">
      <x v="7690"/>
    </i>
    <i r="1">
      <x v="7691"/>
    </i>
    <i>
      <x v="7747"/>
      <x/>
    </i>
    <i r="1">
      <x v="7692"/>
    </i>
    <i>
      <x v="7748"/>
      <x/>
    </i>
    <i r="1">
      <x v="7693"/>
    </i>
    <i>
      <x v="7749"/>
      <x/>
    </i>
    <i r="1">
      <x v="7694"/>
    </i>
    <i>
      <x v="7750"/>
      <x/>
    </i>
    <i r="1">
      <x v="7695"/>
    </i>
    <i>
      <x v="7751"/>
      <x/>
    </i>
    <i r="1">
      <x v="7696"/>
    </i>
    <i>
      <x v="7752"/>
      <x/>
    </i>
    <i r="1">
      <x v="7697"/>
    </i>
    <i>
      <x v="7753"/>
      <x/>
    </i>
    <i r="1">
      <x v="7698"/>
    </i>
    <i>
      <x v="7754"/>
      <x/>
    </i>
    <i r="1">
      <x v="7699"/>
    </i>
    <i>
      <x v="7755"/>
      <x/>
    </i>
    <i r="1">
      <x v="7700"/>
    </i>
    <i>
      <x v="7756"/>
      <x/>
    </i>
    <i r="1">
      <x v="7701"/>
    </i>
    <i>
      <x v="7757"/>
      <x/>
    </i>
    <i r="1">
      <x v="7702"/>
    </i>
    <i>
      <x v="7758"/>
      <x/>
    </i>
    <i r="1">
      <x v="7703"/>
    </i>
    <i>
      <x v="7759"/>
      <x/>
    </i>
    <i r="1">
      <x v="7704"/>
    </i>
    <i>
      <x v="7760"/>
      <x/>
    </i>
    <i r="1">
      <x v="7705"/>
    </i>
    <i>
      <x v="7761"/>
      <x/>
    </i>
    <i r="1">
      <x v="7706"/>
    </i>
    <i>
      <x v="7762"/>
      <x/>
    </i>
    <i r="1">
      <x v="7707"/>
    </i>
    <i>
      <x v="7763"/>
      <x/>
    </i>
    <i r="1">
      <x v="7708"/>
    </i>
    <i>
      <x v="7764"/>
      <x/>
    </i>
    <i r="1">
      <x v="7709"/>
    </i>
    <i>
      <x v="7765"/>
      <x/>
    </i>
    <i r="1">
      <x v="7710"/>
    </i>
    <i>
      <x v="7766"/>
      <x/>
    </i>
    <i r="1">
      <x v="7711"/>
    </i>
    <i r="1">
      <x v="7712"/>
    </i>
    <i>
      <x v="7767"/>
      <x/>
    </i>
    <i r="1">
      <x v="7713"/>
    </i>
    <i>
      <x v="7768"/>
      <x/>
    </i>
    <i r="1">
      <x v="7714"/>
    </i>
    <i>
      <x v="7769"/>
      <x/>
    </i>
    <i r="1">
      <x v="7715"/>
    </i>
    <i>
      <x v="7770"/>
      <x/>
    </i>
    <i r="1">
      <x v="7716"/>
    </i>
    <i r="1">
      <x v="7717"/>
    </i>
    <i>
      <x v="7771"/>
      <x/>
    </i>
    <i r="1">
      <x v="7718"/>
    </i>
    <i>
      <x v="7772"/>
      <x/>
    </i>
    <i r="1">
      <x v="7719"/>
    </i>
    <i>
      <x v="7773"/>
      <x/>
    </i>
    <i r="1">
      <x v="7720"/>
    </i>
    <i>
      <x v="7774"/>
      <x/>
    </i>
    <i r="1">
      <x v="7721"/>
    </i>
    <i>
      <x v="7775"/>
      <x/>
    </i>
    <i r="1">
      <x v="7722"/>
    </i>
    <i>
      <x v="7776"/>
      <x/>
    </i>
    <i r="1">
      <x v="7723"/>
    </i>
    <i>
      <x v="7777"/>
      <x/>
    </i>
    <i r="1">
      <x v="7724"/>
    </i>
    <i>
      <x v="7778"/>
      <x/>
    </i>
    <i r="1">
      <x v="7725"/>
    </i>
    <i>
      <x v="7779"/>
      <x/>
    </i>
    <i r="1">
      <x v="7726"/>
    </i>
    <i>
      <x v="7780"/>
      <x/>
    </i>
    <i r="1">
      <x v="7727"/>
    </i>
    <i>
      <x v="7781"/>
      <x/>
    </i>
    <i r="1">
      <x v="7728"/>
    </i>
    <i>
      <x v="7782"/>
      <x/>
    </i>
    <i r="1">
      <x v="7729"/>
    </i>
    <i>
      <x v="7783"/>
      <x/>
    </i>
    <i r="1">
      <x v="7730"/>
    </i>
    <i>
      <x v="7784"/>
      <x/>
    </i>
    <i r="1">
      <x v="7731"/>
    </i>
    <i>
      <x v="7785"/>
      <x/>
    </i>
    <i r="1">
      <x v="7732"/>
    </i>
    <i>
      <x v="7786"/>
      <x/>
    </i>
    <i r="1">
      <x v="7733"/>
    </i>
    <i>
      <x v="7787"/>
      <x/>
    </i>
    <i r="1">
      <x v="7734"/>
    </i>
    <i>
      <x v="7788"/>
      <x/>
    </i>
    <i r="1">
      <x v="7735"/>
    </i>
    <i>
      <x v="7789"/>
      <x/>
    </i>
    <i r="1">
      <x v="7736"/>
    </i>
    <i>
      <x v="7790"/>
      <x/>
    </i>
    <i r="1">
      <x v="7737"/>
    </i>
    <i>
      <x v="7791"/>
      <x/>
    </i>
    <i r="1">
      <x v="7738"/>
    </i>
    <i>
      <x v="7792"/>
      <x/>
    </i>
    <i r="1">
      <x v="7739"/>
    </i>
    <i>
      <x v="7793"/>
      <x/>
    </i>
    <i r="1">
      <x v="7740"/>
    </i>
    <i>
      <x v="7794"/>
      <x/>
    </i>
    <i r="1">
      <x v="7741"/>
    </i>
    <i r="1">
      <x v="7742"/>
    </i>
    <i r="1">
      <x v="7743"/>
    </i>
    <i r="1">
      <x v="7744"/>
    </i>
    <i r="1">
      <x v="7745"/>
    </i>
    <i>
      <x v="7795"/>
      <x/>
    </i>
    <i r="1">
      <x v="7746"/>
    </i>
    <i>
      <x v="7796"/>
      <x/>
    </i>
    <i r="1">
      <x v="7747"/>
    </i>
    <i>
      <x v="7797"/>
      <x/>
    </i>
    <i r="1">
      <x v="7748"/>
    </i>
    <i>
      <x v="7798"/>
      <x/>
    </i>
    <i r="1">
      <x v="7749"/>
    </i>
    <i>
      <x v="7799"/>
      <x/>
    </i>
    <i r="1">
      <x v="7750"/>
    </i>
    <i>
      <x v="7800"/>
      <x/>
    </i>
    <i r="1">
      <x v="7751"/>
    </i>
    <i>
      <x v="7801"/>
      <x/>
    </i>
    <i r="1">
      <x v="7752"/>
    </i>
    <i>
      <x v="7802"/>
      <x/>
    </i>
    <i r="1">
      <x v="7753"/>
    </i>
    <i>
      <x v="7803"/>
      <x/>
    </i>
    <i r="1">
      <x v="7754"/>
    </i>
    <i>
      <x v="7804"/>
      <x/>
    </i>
    <i r="1">
      <x v="7755"/>
    </i>
    <i>
      <x v="7805"/>
      <x/>
    </i>
    <i r="1">
      <x v="7756"/>
    </i>
    <i>
      <x v="7806"/>
      <x/>
    </i>
    <i r="1">
      <x v="7757"/>
    </i>
    <i>
      <x v="7807"/>
      <x/>
    </i>
    <i r="1">
      <x v="7758"/>
    </i>
    <i>
      <x v="7808"/>
      <x/>
    </i>
    <i r="1">
      <x v="7759"/>
    </i>
    <i>
      <x v="7809"/>
      <x/>
    </i>
    <i r="1">
      <x v="7760"/>
    </i>
    <i r="1">
      <x v="7761"/>
    </i>
    <i r="1">
      <x v="7762"/>
    </i>
    <i r="1">
      <x v="7763"/>
    </i>
    <i r="1">
      <x v="7764"/>
    </i>
    <i>
      <x v="7810"/>
      <x/>
    </i>
    <i r="1">
      <x v="7765"/>
    </i>
    <i>
      <x v="7811"/>
      <x/>
    </i>
    <i r="1">
      <x v="7766"/>
    </i>
    <i r="1">
      <x v="7767"/>
    </i>
    <i>
      <x v="7812"/>
      <x/>
    </i>
    <i r="1">
      <x v="7768"/>
    </i>
    <i>
      <x v="7813"/>
      <x/>
    </i>
    <i r="1">
      <x v="7769"/>
    </i>
    <i>
      <x v="7814"/>
      <x/>
    </i>
    <i r="1">
      <x v="7770"/>
    </i>
    <i r="1">
      <x v="7771"/>
    </i>
    <i>
      <x v="7815"/>
      <x/>
    </i>
    <i r="1">
      <x v="7772"/>
    </i>
    <i r="1">
      <x v="7773"/>
    </i>
    <i>
      <x v="7816"/>
      <x/>
    </i>
    <i r="1">
      <x v="7774"/>
    </i>
    <i r="1">
      <x v="7775"/>
    </i>
    <i>
      <x v="7817"/>
      <x/>
    </i>
    <i r="1">
      <x v="7776"/>
    </i>
    <i>
      <x v="7818"/>
      <x/>
    </i>
    <i r="1">
      <x v="7777"/>
    </i>
    <i>
      <x v="7819"/>
      <x/>
    </i>
    <i r="1">
      <x v="7778"/>
    </i>
    <i>
      <x v="7820"/>
      <x/>
    </i>
    <i r="1">
      <x v="7779"/>
    </i>
    <i>
      <x v="7821"/>
      <x/>
    </i>
    <i r="1">
      <x v="7780"/>
    </i>
    <i>
      <x v="7822"/>
      <x/>
    </i>
    <i r="1">
      <x v="7781"/>
    </i>
    <i>
      <x v="7823"/>
      <x/>
    </i>
    <i r="1">
      <x v="7782"/>
    </i>
    <i>
      <x v="7824"/>
      <x/>
    </i>
    <i r="1">
      <x v="7783"/>
    </i>
    <i>
      <x v="7825"/>
      <x/>
    </i>
    <i r="1">
      <x v="7784"/>
    </i>
    <i>
      <x v="7826"/>
      <x/>
    </i>
    <i r="1">
      <x v="7785"/>
    </i>
    <i>
      <x v="7827"/>
      <x/>
    </i>
    <i r="1">
      <x v="7786"/>
    </i>
    <i>
      <x v="7828"/>
      <x/>
    </i>
    <i r="1">
      <x v="7787"/>
    </i>
    <i>
      <x v="7829"/>
      <x/>
    </i>
    <i r="1">
      <x v="7788"/>
    </i>
    <i>
      <x v="7830"/>
      <x/>
    </i>
    <i r="1">
      <x v="7789"/>
    </i>
    <i>
      <x v="7831"/>
      <x/>
    </i>
    <i r="1">
      <x v="7790"/>
    </i>
    <i>
      <x v="7832"/>
      <x/>
    </i>
    <i r="1">
      <x v="7791"/>
    </i>
    <i>
      <x v="7833"/>
      <x/>
    </i>
    <i r="1">
      <x v="7792"/>
    </i>
    <i>
      <x v="7834"/>
      <x/>
    </i>
    <i r="1">
      <x v="7793"/>
    </i>
    <i>
      <x v="7835"/>
      <x/>
    </i>
    <i r="1">
      <x v="7794"/>
    </i>
    <i>
      <x v="7836"/>
      <x/>
    </i>
    <i r="1">
      <x v="7795"/>
    </i>
    <i>
      <x v="7837"/>
      <x/>
    </i>
    <i r="1">
      <x v="7796"/>
    </i>
    <i>
      <x v="7838"/>
      <x/>
    </i>
    <i r="1">
      <x v="7797"/>
    </i>
    <i>
      <x v="7839"/>
      <x/>
    </i>
    <i r="1">
      <x v="7798"/>
    </i>
    <i>
      <x v="7840"/>
      <x/>
    </i>
    <i r="1">
      <x v="7799"/>
    </i>
    <i>
      <x v="7841"/>
      <x/>
    </i>
    <i r="1">
      <x v="7800"/>
    </i>
    <i>
      <x v="7842"/>
      <x/>
    </i>
    <i r="1">
      <x v="7801"/>
    </i>
    <i>
      <x v="7843"/>
      <x/>
    </i>
    <i r="1">
      <x v="7802"/>
    </i>
    <i>
      <x v="7844"/>
      <x/>
    </i>
    <i r="1">
      <x v="7803"/>
    </i>
    <i>
      <x v="7845"/>
      <x/>
    </i>
    <i r="1">
      <x v="7804"/>
    </i>
    <i>
      <x v="7846"/>
      <x/>
    </i>
    <i r="1">
      <x v="7805"/>
    </i>
    <i>
      <x v="7847"/>
      <x/>
    </i>
    <i r="1">
      <x v="7806"/>
    </i>
    <i>
      <x v="7848"/>
      <x/>
    </i>
    <i r="1">
      <x v="7807"/>
    </i>
    <i>
      <x v="7849"/>
      <x/>
    </i>
    <i r="1">
      <x v="7808"/>
    </i>
    <i>
      <x v="7850"/>
      <x/>
    </i>
    <i r="1">
      <x v="7809"/>
    </i>
    <i>
      <x v="7851"/>
      <x/>
    </i>
    <i r="1">
      <x v="7810"/>
    </i>
    <i>
      <x v="7852"/>
      <x/>
    </i>
    <i r="1">
      <x v="7811"/>
    </i>
    <i>
      <x v="7853"/>
      <x/>
    </i>
    <i r="1">
      <x v="7812"/>
    </i>
    <i>
      <x v="7854"/>
      <x/>
    </i>
    <i r="1">
      <x v="7813"/>
    </i>
    <i>
      <x v="7855"/>
      <x/>
    </i>
    <i r="1">
      <x v="7814"/>
    </i>
    <i>
      <x v="7856"/>
      <x/>
    </i>
    <i r="1">
      <x v="7815"/>
    </i>
    <i>
      <x v="7857"/>
      <x/>
    </i>
    <i r="1">
      <x v="7816"/>
    </i>
    <i>
      <x v="7858"/>
      <x/>
    </i>
    <i r="1">
      <x v="7817"/>
    </i>
    <i>
      <x v="7859"/>
      <x/>
    </i>
    <i r="1">
      <x v="7818"/>
    </i>
    <i>
      <x v="7860"/>
      <x/>
    </i>
    <i r="1">
      <x v="7819"/>
    </i>
    <i>
      <x v="7861"/>
      <x/>
    </i>
    <i r="1">
      <x v="7820"/>
    </i>
    <i>
      <x v="7862"/>
      <x/>
    </i>
    <i r="1">
      <x v="7821"/>
    </i>
    <i>
      <x v="7863"/>
      <x/>
    </i>
    <i r="1">
      <x v="7822"/>
    </i>
    <i>
      <x v="7864"/>
      <x/>
    </i>
    <i r="1">
      <x v="7823"/>
    </i>
    <i>
      <x v="7865"/>
      <x/>
    </i>
    <i r="1">
      <x v="7824"/>
    </i>
    <i>
      <x v="7866"/>
      <x/>
    </i>
    <i r="1">
      <x v="7825"/>
    </i>
    <i>
      <x v="7867"/>
      <x/>
    </i>
    <i r="1">
      <x v="7826"/>
    </i>
    <i>
      <x v="7868"/>
      <x/>
    </i>
    <i r="1">
      <x v="7827"/>
    </i>
    <i>
      <x v="7869"/>
      <x/>
    </i>
    <i r="1">
      <x v="7828"/>
    </i>
    <i>
      <x v="7870"/>
      <x/>
    </i>
    <i r="1">
      <x v="7829"/>
    </i>
    <i>
      <x v="7871"/>
      <x/>
    </i>
    <i r="1">
      <x v="7830"/>
    </i>
    <i>
      <x v="7872"/>
      <x/>
    </i>
    <i r="1">
      <x v="7831"/>
    </i>
    <i>
      <x v="7873"/>
      <x/>
    </i>
    <i r="1">
      <x v="7832"/>
    </i>
    <i>
      <x v="7874"/>
      <x/>
    </i>
    <i r="1">
      <x v="7833"/>
    </i>
    <i>
      <x v="7875"/>
      <x/>
    </i>
    <i r="1">
      <x v="7834"/>
    </i>
    <i>
      <x v="7876"/>
      <x/>
    </i>
    <i r="1">
      <x v="7835"/>
    </i>
    <i>
      <x v="7877"/>
      <x/>
    </i>
    <i r="1">
      <x v="7836"/>
    </i>
    <i>
      <x v="7878"/>
      <x/>
    </i>
    <i r="1">
      <x v="7837"/>
    </i>
    <i>
      <x v="7879"/>
      <x/>
    </i>
    <i r="1">
      <x v="7838"/>
    </i>
    <i>
      <x v="7880"/>
      <x/>
    </i>
    <i r="1">
      <x v="7839"/>
    </i>
    <i>
      <x v="7881"/>
      <x/>
    </i>
    <i r="1">
      <x v="7840"/>
    </i>
    <i>
      <x v="7882"/>
      <x/>
    </i>
    <i r="1">
      <x v="7841"/>
    </i>
    <i>
      <x v="7883"/>
      <x/>
    </i>
    <i r="1">
      <x v="7842"/>
    </i>
    <i>
      <x v="7884"/>
      <x/>
    </i>
    <i r="1">
      <x v="7843"/>
    </i>
    <i>
      <x v="7885"/>
      <x/>
    </i>
    <i r="1">
      <x v="7844"/>
    </i>
    <i>
      <x v="7886"/>
      <x/>
    </i>
    <i r="1">
      <x v="7845"/>
    </i>
    <i>
      <x v="7887"/>
      <x/>
    </i>
    <i r="1">
      <x v="7846"/>
    </i>
    <i>
      <x v="7888"/>
      <x/>
    </i>
    <i r="1">
      <x v="7847"/>
    </i>
    <i>
      <x v="7889"/>
      <x/>
    </i>
    <i r="1">
      <x v="7848"/>
    </i>
    <i>
      <x v="7890"/>
      <x/>
    </i>
    <i r="1">
      <x v="7849"/>
    </i>
    <i>
      <x v="7891"/>
      <x/>
    </i>
    <i r="1">
      <x v="7850"/>
    </i>
    <i>
      <x v="7892"/>
      <x/>
    </i>
    <i r="1">
      <x v="7851"/>
    </i>
    <i>
      <x v="7893"/>
      <x/>
    </i>
    <i r="1">
      <x v="7852"/>
    </i>
    <i>
      <x v="7894"/>
      <x/>
    </i>
    <i r="1">
      <x v="7853"/>
    </i>
    <i>
      <x v="7895"/>
      <x/>
    </i>
    <i r="1">
      <x v="7854"/>
    </i>
    <i>
      <x v="7896"/>
      <x/>
    </i>
    <i r="1">
      <x v="7855"/>
    </i>
    <i>
      <x v="7897"/>
      <x/>
    </i>
    <i r="1">
      <x v="7856"/>
    </i>
    <i r="1">
      <x v="7857"/>
    </i>
    <i r="1">
      <x v="7858"/>
    </i>
    <i>
      <x v="7898"/>
      <x/>
    </i>
    <i r="1">
      <x v="7859"/>
    </i>
    <i>
      <x v="7899"/>
      <x/>
    </i>
    <i r="1">
      <x v="7860"/>
    </i>
    <i>
      <x v="7900"/>
      <x/>
    </i>
    <i r="1">
      <x v="7861"/>
    </i>
    <i>
      <x v="7901"/>
      <x/>
    </i>
    <i r="1">
      <x v="7862"/>
    </i>
    <i r="1">
      <x v="7863"/>
    </i>
    <i>
      <x v="7902"/>
      <x/>
    </i>
    <i r="1">
      <x v="7864"/>
    </i>
    <i>
      <x v="7903"/>
      <x/>
    </i>
    <i r="1">
      <x v="7865"/>
    </i>
    <i>
      <x v="7904"/>
      <x/>
    </i>
    <i r="1">
      <x v="7866"/>
    </i>
    <i>
      <x v="7905"/>
      <x/>
    </i>
    <i r="1">
      <x v="7867"/>
    </i>
    <i>
      <x v="7906"/>
      <x/>
    </i>
    <i r="1">
      <x v="7868"/>
    </i>
    <i>
      <x v="7907"/>
      <x/>
    </i>
    <i r="1">
      <x v="7869"/>
    </i>
    <i>
      <x v="7908"/>
      <x/>
    </i>
    <i r="1">
      <x v="7870"/>
    </i>
    <i>
      <x v="7909"/>
      <x/>
    </i>
    <i r="1">
      <x v="7871"/>
    </i>
    <i>
      <x v="7910"/>
      <x/>
    </i>
    <i r="1">
      <x v="7872"/>
    </i>
    <i r="1">
      <x v="7873"/>
    </i>
    <i>
      <x v="7911"/>
      <x/>
    </i>
    <i r="1">
      <x v="7874"/>
    </i>
    <i>
      <x v="7912"/>
      <x/>
    </i>
    <i r="1">
      <x v="7875"/>
    </i>
    <i r="1">
      <x v="7876"/>
    </i>
    <i r="1">
      <x v="7877"/>
    </i>
    <i>
      <x v="7913"/>
      <x/>
    </i>
    <i r="1">
      <x v="7878"/>
    </i>
    <i>
      <x v="7914"/>
      <x/>
    </i>
    <i r="1">
      <x v="7879"/>
    </i>
    <i>
      <x v="7915"/>
      <x/>
    </i>
    <i r="1">
      <x v="7880"/>
    </i>
    <i r="1">
      <x v="7881"/>
    </i>
    <i>
      <x v="7916"/>
      <x/>
    </i>
    <i r="1">
      <x v="7882"/>
    </i>
    <i>
      <x v="7917"/>
      <x/>
    </i>
    <i r="1">
      <x v="7883"/>
    </i>
    <i>
      <x v="7918"/>
      <x/>
    </i>
    <i r="1">
      <x v="7884"/>
    </i>
    <i>
      <x v="7919"/>
      <x/>
    </i>
    <i r="1">
      <x v="7885"/>
    </i>
    <i>
      <x v="7920"/>
      <x/>
    </i>
    <i r="1">
      <x v="7886"/>
    </i>
    <i>
      <x v="7921"/>
      <x/>
    </i>
    <i r="1">
      <x v="7887"/>
    </i>
    <i>
      <x v="7922"/>
      <x/>
    </i>
    <i r="1">
      <x v="7888"/>
    </i>
    <i>
      <x v="7923"/>
      <x/>
    </i>
    <i r="1">
      <x v="7889"/>
    </i>
    <i>
      <x v="7924"/>
      <x/>
    </i>
    <i r="1">
      <x v="7890"/>
    </i>
    <i>
      <x v="7925"/>
      <x/>
    </i>
    <i r="1">
      <x v="7891"/>
    </i>
    <i>
      <x v="7926"/>
      <x/>
    </i>
    <i r="1">
      <x v="7892"/>
    </i>
    <i>
      <x v="7927"/>
      <x/>
    </i>
    <i r="1">
      <x v="7893"/>
    </i>
    <i>
      <x v="7928"/>
      <x/>
    </i>
    <i r="1">
      <x v="7894"/>
    </i>
    <i>
      <x v="7929"/>
      <x/>
    </i>
    <i r="1">
      <x v="7895"/>
    </i>
    <i>
      <x v="7930"/>
      <x/>
    </i>
    <i r="1">
      <x v="7896"/>
    </i>
    <i>
      <x v="7931"/>
      <x/>
    </i>
    <i r="1">
      <x v="7897"/>
    </i>
    <i>
      <x v="7932"/>
      <x/>
    </i>
    <i r="1">
      <x v="7898"/>
    </i>
    <i r="1">
      <x v="7899"/>
    </i>
    <i>
      <x v="7933"/>
      <x/>
    </i>
    <i r="1">
      <x v="7900"/>
    </i>
    <i>
      <x v="7934"/>
      <x/>
    </i>
    <i r="1">
      <x v="7901"/>
    </i>
    <i r="1">
      <x v="7902"/>
    </i>
    <i r="1">
      <x v="7903"/>
    </i>
    <i r="1">
      <x v="7904"/>
    </i>
    <i>
      <x v="7935"/>
      <x/>
    </i>
    <i r="1">
      <x v="7905"/>
    </i>
    <i>
      <x v="7936"/>
      <x/>
    </i>
    <i r="1">
      <x v="7906"/>
    </i>
    <i>
      <x v="7937"/>
      <x/>
    </i>
    <i r="1">
      <x v="7907"/>
    </i>
    <i>
      <x v="7938"/>
      <x/>
    </i>
    <i r="1">
      <x v="7908"/>
    </i>
    <i>
      <x v="7939"/>
      <x/>
    </i>
    <i r="1">
      <x v="7909"/>
    </i>
    <i r="1">
      <x v="7910"/>
    </i>
    <i>
      <x v="7940"/>
      <x/>
    </i>
    <i r="1">
      <x v="7911"/>
    </i>
    <i>
      <x v="7941"/>
      <x/>
    </i>
    <i r="1">
      <x v="7912"/>
    </i>
    <i>
      <x v="7942"/>
      <x/>
    </i>
    <i r="1">
      <x v="7913"/>
    </i>
    <i>
      <x v="7943"/>
      <x/>
    </i>
    <i r="1">
      <x v="7914"/>
    </i>
    <i>
      <x v="7944"/>
      <x/>
    </i>
    <i r="1">
      <x v="7915"/>
    </i>
    <i r="1">
      <x v="7916"/>
    </i>
    <i>
      <x v="7945"/>
      <x/>
    </i>
    <i r="1">
      <x v="7917"/>
    </i>
    <i>
      <x v="7946"/>
      <x/>
    </i>
    <i r="1">
      <x v="7918"/>
    </i>
    <i>
      <x v="7947"/>
      <x/>
    </i>
    <i r="1">
      <x v="7919"/>
    </i>
    <i>
      <x v="7948"/>
      <x/>
    </i>
    <i r="1">
      <x v="7920"/>
    </i>
    <i>
      <x v="7949"/>
      <x/>
    </i>
    <i r="1">
      <x v="7921"/>
    </i>
    <i r="1">
      <x v="7922"/>
    </i>
    <i>
      <x v="7950"/>
      <x/>
    </i>
    <i r="1">
      <x v="7923"/>
    </i>
    <i>
      <x v="7951"/>
      <x/>
    </i>
    <i r="1">
      <x v="7924"/>
    </i>
    <i r="1">
      <x v="7925"/>
    </i>
    <i>
      <x v="7952"/>
      <x/>
    </i>
    <i r="1">
      <x v="7926"/>
    </i>
    <i>
      <x v="7953"/>
      <x/>
    </i>
    <i r="1">
      <x v="7927"/>
    </i>
    <i>
      <x v="7954"/>
      <x/>
    </i>
    <i r="1">
      <x v="7928"/>
    </i>
    <i>
      <x v="7955"/>
      <x/>
    </i>
    <i r="1">
      <x v="7929"/>
    </i>
    <i>
      <x v="7956"/>
      <x/>
    </i>
    <i r="1">
      <x v="7930"/>
    </i>
    <i>
      <x v="7957"/>
      <x/>
    </i>
    <i r="1">
      <x v="7931"/>
    </i>
    <i>
      <x v="7958"/>
      <x/>
    </i>
    <i r="1">
      <x v="7932"/>
    </i>
    <i r="1">
      <x v="7933"/>
    </i>
    <i>
      <x v="7959"/>
      <x/>
    </i>
    <i r="1">
      <x v="7934"/>
    </i>
    <i>
      <x v="7960"/>
      <x/>
    </i>
    <i r="1">
      <x v="7935"/>
    </i>
    <i>
      <x v="7961"/>
      <x/>
    </i>
    <i r="1">
      <x v="7936"/>
    </i>
    <i>
      <x v="7962"/>
      <x/>
    </i>
    <i r="1">
      <x v="7937"/>
    </i>
    <i>
      <x v="7963"/>
      <x/>
    </i>
    <i r="1">
      <x v="7938"/>
    </i>
    <i>
      <x v="7964"/>
      <x/>
    </i>
    <i r="1">
      <x v="7939"/>
    </i>
    <i r="1">
      <x v="7940"/>
    </i>
    <i>
      <x v="7965"/>
      <x/>
    </i>
    <i r="1">
      <x v="7941"/>
    </i>
    <i r="1">
      <x v="7942"/>
    </i>
    <i r="1">
      <x v="7943"/>
    </i>
    <i r="1">
      <x v="7944"/>
    </i>
    <i r="1">
      <x v="7945"/>
    </i>
    <i>
      <x v="7966"/>
      <x/>
    </i>
    <i r="1">
      <x v="7946"/>
    </i>
    <i r="1">
      <x v="7947"/>
    </i>
    <i r="1">
      <x v="7948"/>
    </i>
    <i r="1">
      <x v="7949"/>
    </i>
    <i r="1">
      <x v="7950"/>
    </i>
    <i r="1">
      <x v="7951"/>
    </i>
    <i r="1">
      <x v="7952"/>
    </i>
    <i r="1">
      <x v="7953"/>
    </i>
    <i r="1">
      <x v="7954"/>
    </i>
    <i r="1">
      <x v="7955"/>
    </i>
    <i>
      <x v="7967"/>
      <x/>
    </i>
    <i r="1">
      <x v="7956"/>
    </i>
    <i>
      <x v="7968"/>
      <x/>
    </i>
    <i r="1">
      <x v="7957"/>
    </i>
    <i r="1">
      <x v="7958"/>
    </i>
    <i>
      <x v="7969"/>
      <x/>
    </i>
    <i r="1">
      <x v="7959"/>
    </i>
    <i>
      <x v="7970"/>
      <x/>
    </i>
    <i r="1">
      <x v="7960"/>
    </i>
    <i>
      <x v="7971"/>
      <x/>
    </i>
    <i r="1">
      <x v="7961"/>
    </i>
    <i r="1">
      <x v="7962"/>
    </i>
    <i>
      <x v="7972"/>
      <x/>
    </i>
    <i r="1">
      <x v="7963"/>
    </i>
    <i r="1">
      <x v="7964"/>
    </i>
    <i>
      <x v="7973"/>
      <x/>
    </i>
    <i r="1">
      <x v="7965"/>
    </i>
    <i>
      <x v="7974"/>
      <x/>
    </i>
    <i r="1">
      <x v="7966"/>
    </i>
    <i>
      <x v="7975"/>
      <x/>
    </i>
    <i r="1">
      <x v="7967"/>
    </i>
    <i>
      <x v="7976"/>
      <x/>
    </i>
    <i r="1">
      <x v="7968"/>
    </i>
    <i>
      <x v="7977"/>
      <x/>
    </i>
    <i r="1">
      <x v="7969"/>
    </i>
    <i>
      <x v="7978"/>
      <x/>
    </i>
    <i r="1">
      <x v="7970"/>
    </i>
    <i>
      <x v="7979"/>
      <x/>
    </i>
    <i r="1">
      <x v="7971"/>
    </i>
    <i>
      <x v="7980"/>
      <x/>
    </i>
    <i r="1">
      <x v="7972"/>
    </i>
    <i r="1">
      <x v="7973"/>
    </i>
    <i r="1">
      <x v="7974"/>
    </i>
    <i r="1">
      <x v="7975"/>
    </i>
    <i>
      <x v="7981"/>
      <x/>
    </i>
    <i r="1">
      <x v="7976"/>
    </i>
    <i>
      <x v="7982"/>
      <x/>
    </i>
    <i r="1">
      <x v="7977"/>
    </i>
    <i>
      <x v="7983"/>
      <x/>
    </i>
    <i r="1">
      <x v="7978"/>
    </i>
    <i>
      <x v="7984"/>
      <x/>
    </i>
    <i r="1">
      <x v="7979"/>
    </i>
    <i>
      <x v="7985"/>
      <x/>
    </i>
    <i r="1">
      <x v="7980"/>
    </i>
    <i>
      <x v="7986"/>
      <x/>
    </i>
    <i r="1">
      <x v="7981"/>
    </i>
    <i>
      <x v="7987"/>
      <x/>
    </i>
    <i r="1">
      <x v="7982"/>
    </i>
    <i>
      <x v="7988"/>
      <x/>
    </i>
    <i r="1">
      <x v="7983"/>
    </i>
    <i>
      <x v="7989"/>
      <x/>
    </i>
    <i r="1">
      <x v="7984"/>
    </i>
    <i>
      <x v="7990"/>
      <x/>
    </i>
    <i r="1">
      <x v="7985"/>
    </i>
    <i>
      <x v="7991"/>
      <x/>
    </i>
    <i r="1">
      <x v="7986"/>
    </i>
    <i>
      <x v="7992"/>
      <x/>
    </i>
    <i r="1">
      <x v="7987"/>
    </i>
    <i>
      <x v="7993"/>
      <x/>
    </i>
    <i r="1">
      <x v="7988"/>
    </i>
    <i>
      <x v="7994"/>
      <x/>
    </i>
    <i r="1">
      <x v="7989"/>
    </i>
    <i>
      <x v="7995"/>
      <x/>
    </i>
    <i r="1">
      <x v="7990"/>
    </i>
    <i>
      <x v="7996"/>
      <x/>
    </i>
    <i r="1">
      <x v="7991"/>
    </i>
    <i>
      <x v="7997"/>
      <x/>
    </i>
    <i r="1">
      <x v="7992"/>
    </i>
    <i r="1">
      <x v="7993"/>
    </i>
    <i r="1">
      <x v="7994"/>
    </i>
    <i r="1">
      <x v="7995"/>
    </i>
    <i r="1">
      <x v="7996"/>
    </i>
    <i r="1">
      <x v="7997"/>
    </i>
    <i r="1">
      <x v="7998"/>
    </i>
    <i>
      <x v="7998"/>
      <x/>
    </i>
    <i r="1">
      <x v="7999"/>
    </i>
    <i>
      <x v="7999"/>
      <x v="1"/>
    </i>
  </rowItems>
  <colItems count="1">
    <i/>
  </colItem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fillDownLabelsDefault="1" hideValuesRow="1"/>
    </ext>
    <ext xmlns:xpdl="http://schemas.microsoft.com/office/spreadsheetml/2016/pivotdefaultlayout" uri="{747A6164-185A-40DC-8AA5-F01512510D54}">
      <xpdl:pivotTableDefinition16 EnabledSubtotalsDefault="0" SubtotalsOnTopDefault="0"/>
    </ext>
  </extLst>
</pivotTableDefinition>
</file>

<file path=xl/pivotTables/pivotTable2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1D51D86A-DFD9-4D97-BBA7-AFA29F5373E1}" name="Tableau croisé dynamique1" cacheId="258" applyNumberFormats="0" applyBorderFormats="0" applyFontFormats="0" applyPatternFormats="0" applyAlignmentFormats="0" applyWidthHeightFormats="1" dataCaption="Valeurs" updatedVersion="8" minRefreshableVersion="3" useAutoFormatting="1" rowGrandTotals="0" colGrandTotals="0" itemPrintTitles="1" createdVersion="8" indent="0" outline="1" outlineData="1" multipleFieldFilters="0">
  <location ref="E1:F516" firstHeaderRow="1" firstDataRow="1" firstDataCol="1"/>
  <pivotFields count="12">
    <pivotField axis="axisRow" subtotalTop="0" showAll="0" sortType="ascending" defaultSubtotal="0">
      <items count="8000">
        <item x="0"/>
        <item m="1" x="1891"/>
        <item m="1" x="1638"/>
        <item m="1" x="5218"/>
        <item m="1" x="7371"/>
        <item m="1" x="7647"/>
        <item m="1" x="7812"/>
        <item m="1" x="7975"/>
        <item m="1" x="5563"/>
        <item m="1" x="5445"/>
        <item m="1" x="5508"/>
        <item m="1" x="5681"/>
        <item m="1" x="5965"/>
        <item m="1" x="5975"/>
        <item m="1" x="6100"/>
        <item m="1" x="6113"/>
        <item m="1" x="6275"/>
        <item m="1" x="6589"/>
        <item m="1" x="6878"/>
        <item m="1" x="7066"/>
        <item m="1" x="7044"/>
        <item m="1" x="7239"/>
        <item m="1" x="7320"/>
        <item m="1" x="3000"/>
        <item m="1" x="3050"/>
        <item m="1" x="3796"/>
        <item m="1" x="3860"/>
        <item m="1" x="3888"/>
        <item m="1" x="4576"/>
        <item m="1" x="4166"/>
        <item m="1" x="4245"/>
        <item m="1" x="4587"/>
        <item m="1" x="4356"/>
        <item m="1" x="4684"/>
        <item m="1" x="5054"/>
        <item m="1" x="4934"/>
        <item m="1" x="5110"/>
        <item m="1" x="5191"/>
        <item m="1" x="2684"/>
        <item m="1" x="2381"/>
        <item m="1" x="2404"/>
        <item m="1" x="2949"/>
        <item m="1" x="2959"/>
        <item m="1" x="2048"/>
        <item m="1" x="1997"/>
        <item m="1" x="1675"/>
        <item m="1" x="1777"/>
        <item m="1" x="1585"/>
        <item m="1" x="1428"/>
        <item m="1" x="1481"/>
        <item m="1" x="1510"/>
        <item m="1" x="1402"/>
        <item m="1" x="1147"/>
        <item m="1" x="990"/>
        <item m="1" x="721"/>
        <item m="1" x="722"/>
        <item m="1" x="753"/>
        <item x="32"/>
        <item x="81"/>
        <item x="116"/>
        <item x="232"/>
        <item x="432"/>
        <item m="1" x="6150"/>
        <item m="1" x="7470"/>
        <item m="1" x="7473"/>
        <item m="1" x="7974"/>
        <item m="1" x="7982"/>
        <item m="1" x="7991"/>
        <item m="1" x="6020"/>
        <item m="1" x="6259"/>
        <item m="1" x="6447"/>
        <item m="1" x="7022"/>
        <item m="1" x="6921"/>
        <item m="1" x="7043"/>
        <item m="1" x="3473"/>
        <item m="1" x="3013"/>
        <item m="1" x="3790"/>
        <item m="1" x="3459"/>
        <item m="1" x="3031"/>
        <item m="1" x="4420"/>
        <item m="1" x="3994"/>
        <item m="1" x="4564"/>
        <item m="1" x="4042"/>
        <item m="1" x="4034"/>
        <item m="1" x="4956"/>
        <item m="1" x="4057"/>
        <item m="1" x="4074"/>
        <item m="1" x="4302"/>
        <item m="1" x="4810"/>
        <item m="1" x="4628"/>
        <item m="1" x="4721"/>
        <item m="1" x="4705"/>
        <item m="1" x="5097"/>
        <item m="1" x="1852"/>
        <item m="1" x="1237"/>
        <item x="142"/>
        <item m="1" x="7933"/>
        <item m="1" x="5426"/>
        <item m="1" x="5488"/>
        <item m="1" x="5562"/>
        <item m="1" x="6081"/>
        <item m="1" x="6079"/>
        <item m="1" x="6085"/>
        <item m="1" x="6485"/>
        <item m="1" x="6588"/>
        <item m="1" x="6737"/>
        <item m="1" x="3292"/>
        <item m="1" x="3093"/>
        <item m="1" x="3351"/>
        <item m="1" x="3534"/>
        <item m="1" x="3210"/>
        <item m="1" x="4527"/>
        <item m="1" x="4837"/>
        <item m="1" x="4756"/>
        <item m="1" x="4566"/>
        <item m="1" x="4592"/>
        <item m="1" x="2248"/>
        <item m="1" x="2223"/>
        <item m="1" x="2798"/>
        <item m="1" x="2352"/>
        <item m="1" x="2976"/>
        <item m="1" x="1958"/>
        <item m="1" x="1981"/>
        <item m="1" x="1776"/>
        <item m="1" x="1545"/>
        <item m="1" x="1097"/>
        <item m="1" x="884"/>
        <item m="1" x="672"/>
        <item x="382"/>
        <item m="1" x="6803"/>
        <item m="1" x="5022"/>
        <item m="1" x="2856"/>
        <item m="1" x="1927"/>
        <item m="1" x="1249"/>
        <item x="14"/>
        <item m="1" x="3767"/>
        <item m="1" x="7167"/>
        <item m="1" x="7230"/>
        <item m="1" x="7461"/>
        <item m="1" x="7646"/>
        <item m="1" x="5248"/>
        <item m="1" x="5475"/>
        <item m="1" x="5696"/>
        <item m="1" x="6704"/>
        <item m="1" x="6801"/>
        <item m="1" x="7034"/>
        <item m="1" x="6922"/>
        <item m="1" x="7193"/>
        <item m="1" x="3998"/>
        <item m="1" x="4044"/>
        <item m="1" x="4962"/>
        <item m="1" x="4997"/>
        <item m="1" x="4555"/>
        <item m="1" x="4182"/>
        <item m="1" x="4639"/>
        <item m="1" x="4257"/>
        <item m="1" x="4743"/>
        <item m="1" x="4772"/>
        <item m="1" x="5128"/>
        <item m="1" x="2286"/>
        <item m="1" x="2289"/>
        <item m="1" x="2873"/>
        <item m="1" x="2034"/>
        <item m="1" x="2124"/>
        <item m="1" x="1925"/>
        <item m="1" x="1243"/>
        <item x="110"/>
        <item m="1" x="906"/>
        <item m="1" x="922"/>
        <item m="1" x="7197"/>
        <item m="1" x="3858"/>
        <item m="1" x="7199"/>
        <item m="1" x="7741"/>
        <item m="1" x="7237"/>
        <item m="1" x="7347"/>
        <item m="1" x="7444"/>
        <item m="1" x="7443"/>
        <item m="1" x="7403"/>
        <item m="1" x="7400"/>
        <item m="1" x="7823"/>
        <item m="1" x="7857"/>
        <item m="1" x="7957"/>
        <item m="1" x="5257"/>
        <item m="1" x="5265"/>
        <item m="1" x="5268"/>
        <item m="1" x="5676"/>
        <item m="1" x="5294"/>
        <item m="1" x="5589"/>
        <item m="1" x="5531"/>
        <item m="1" x="5362"/>
        <item m="1" x="5675"/>
        <item m="1" x="5513"/>
        <item m="1" x="5395"/>
        <item m="1" x="5748"/>
        <item m="1" x="5820"/>
        <item m="1" x="5791"/>
        <item m="1" x="5838"/>
        <item m="1" x="5850"/>
        <item m="1" x="5841"/>
        <item m="1" x="5912"/>
        <item m="1" x="6007"/>
        <item m="1" x="5967"/>
        <item m="1" x="5998"/>
        <item m="1" x="6270"/>
        <item m="1" x="6267"/>
        <item m="1" x="6247"/>
        <item m="1" x="6243"/>
        <item m="1" x="6296"/>
        <item m="1" x="6399"/>
        <item m="1" x="6227"/>
        <item m="1" x="6417"/>
        <item m="1" x="6473"/>
        <item m="1" x="6513"/>
        <item m="1" x="6435"/>
        <item m="1" x="6768"/>
        <item m="1" x="6782"/>
        <item m="1" x="6897"/>
        <item m="1" x="7084"/>
        <item m="1" x="6965"/>
        <item m="1" x="7083"/>
        <item m="1" x="6992"/>
        <item m="1" x="6988"/>
        <item m="1" x="6989"/>
        <item m="1" x="7143"/>
        <item m="1" x="3262"/>
        <item m="1" x="3737"/>
        <item m="1" x="3704"/>
        <item m="1" x="3024"/>
        <item m="1" x="3708"/>
        <item m="1" x="3277"/>
        <item m="1" x="3742"/>
        <item m="1" x="3722"/>
        <item m="1" x="3001"/>
        <item m="1" x="3003"/>
        <item m="1" x="3730"/>
        <item m="1" x="3034"/>
        <item m="1" x="3723"/>
        <item m="1" x="3059"/>
        <item m="1" x="3310"/>
        <item m="1" x="3721"/>
        <item m="1" x="3064"/>
        <item m="1" x="3090"/>
        <item m="1" x="3718"/>
        <item m="1" x="3711"/>
        <item m="1" x="3720"/>
        <item m="1" x="3727"/>
        <item m="1" x="3773"/>
        <item m="1" x="3785"/>
        <item m="1" x="3896"/>
        <item m="1" x="3943"/>
        <item m="1" x="3877"/>
        <item m="1" x="3850"/>
        <item m="1" x="4307"/>
        <item m="1" x="3961"/>
        <item m="1" x="3985"/>
        <item m="1" x="4017"/>
        <item m="1" x="5045"/>
        <item m="1" x="4738"/>
        <item m="1" x="4067"/>
        <item m="1" x="4536"/>
        <item m="1" x="4989"/>
        <item m="1" x="5025"/>
        <item m="1" x="4883"/>
        <item m="1" x="4797"/>
        <item m="1" x="4680"/>
        <item m="1" x="4543"/>
        <item m="1" x="4133"/>
        <item m="1" x="4179"/>
        <item m="1" x="4763"/>
        <item m="1" x="4776"/>
        <item m="1" x="4281"/>
        <item m="1" x="4785"/>
        <item m="1" x="4248"/>
        <item m="1" x="4432"/>
        <item m="1" x="4949"/>
        <item m="1" x="4475"/>
        <item m="1" x="4622"/>
        <item m="1" x="4243"/>
        <item m="1" x="4351"/>
        <item m="1" x="4416"/>
        <item m="1" x="4764"/>
        <item m="1" x="4484"/>
        <item m="1" x="4716"/>
        <item m="1" x="5036"/>
        <item m="1" x="4803"/>
        <item m="1" x="5063"/>
        <item m="1" x="4943"/>
        <item m="1" x="5051"/>
        <item m="1" x="4963"/>
        <item m="1" x="5093"/>
        <item m="1" x="5101"/>
        <item m="1" x="5140"/>
        <item m="1" x="5216"/>
        <item m="1" x="2251"/>
        <item m="1" x="2564"/>
        <item m="1" x="2344"/>
        <item m="1" x="2692"/>
        <item m="1" x="2409"/>
        <item m="1" x="2419"/>
        <item m="1" x="2454"/>
        <item m="1" x="2583"/>
        <item m="1" x="2480"/>
        <item m="1" x="2607"/>
        <item m="1" x="2498"/>
        <item m="1" x="2543"/>
        <item m="1" x="2830"/>
        <item m="1" x="2819"/>
        <item m="1" x="2829"/>
        <item m="1" x="2835"/>
        <item m="1" x="2973"/>
        <item m="1" x="2165"/>
        <item m="1" x="1721"/>
        <item m="1" x="1773"/>
        <item m="1" x="1863"/>
        <item m="1" x="1602"/>
        <item m="1" x="1448"/>
        <item m="1" x="1478"/>
        <item m="1" x="1318"/>
        <item m="1" x="1128"/>
        <item m="1" x="1126"/>
        <item m="1" x="1139"/>
        <item m="1" x="848"/>
        <item m="1" x="834"/>
        <item m="1" x="863"/>
        <item m="1" x="899"/>
        <item m="1" x="930"/>
        <item m="1" x="970"/>
        <item m="1" x="987"/>
        <item m="1" x="534"/>
        <item m="1" x="736"/>
        <item m="1" x="717"/>
        <item x="28"/>
        <item x="83"/>
        <item x="122"/>
        <item x="115"/>
        <item x="178"/>
        <item x="229"/>
        <item x="247"/>
        <item x="261"/>
        <item x="417"/>
        <item x="389"/>
        <item x="388"/>
        <item x="344"/>
        <item x="468"/>
        <item x="491"/>
        <item m="1" x="866"/>
        <item m="1" x="7562"/>
        <item m="1" x="7670"/>
        <item m="1" x="7987"/>
        <item m="1" x="5535"/>
        <item m="1" x="5968"/>
        <item m="1" x="6041"/>
        <item m="1" x="6302"/>
        <item m="1" x="6512"/>
        <item m="1" x="6553"/>
        <item m="1" x="6729"/>
        <item m="1" x="6689"/>
        <item m="1" x="6845"/>
        <item m="1" x="7151"/>
        <item m="1" x="7299"/>
        <item m="1" x="7295"/>
        <item m="1" x="3055"/>
        <item m="1" x="3128"/>
        <item m="1" x="3816"/>
        <item m="1" x="3802"/>
        <item m="1" x="3889"/>
        <item m="1" x="3923"/>
        <item m="1" x="3937"/>
        <item m="1" x="3892"/>
        <item m="1" x="3835"/>
        <item m="1" x="3946"/>
        <item m="1" x="3883"/>
        <item m="1" x="5038"/>
        <item m="1" x="4332"/>
        <item m="1" x="4906"/>
        <item m="1" x="4733"/>
        <item m="1" x="4223"/>
        <item m="1" x="4499"/>
        <item m="1" x="4367"/>
        <item m="1" x="5072"/>
        <item m="1" x="5162"/>
        <item m="1" x="5102"/>
        <item m="1" x="1973"/>
        <item m="1" x="1587"/>
        <item m="1" x="1504"/>
        <item m="1" x="856"/>
        <item x="36"/>
        <item x="195"/>
        <item m="1" x="7759"/>
        <item m="1" x="7736"/>
        <item m="1" x="7945"/>
        <item m="1" x="7919"/>
        <item m="1" x="5928"/>
        <item m="1" x="6343"/>
        <item m="1" x="6189"/>
        <item m="1" x="6601"/>
        <item m="1" x="6581"/>
        <item m="1" x="6758"/>
        <item m="1" x="6944"/>
        <item m="1" x="7082"/>
        <item m="1" x="7152"/>
        <item m="1" x="7240"/>
        <item m="1" x="3133"/>
        <item m="1" x="3039"/>
        <item m="1" x="3430"/>
        <item m="1" x="3786"/>
        <item m="1" x="3949"/>
        <item m="1" x="3836"/>
        <item m="1" x="4819"/>
        <item m="1" x="4579"/>
        <item m="1" x="4244"/>
        <item m="1" x="4602"/>
        <item m="1" x="4249"/>
        <item m="1" x="4483"/>
        <item m="1" x="4219"/>
        <item m="1" x="4366"/>
        <item m="1" x="2336"/>
        <item m="1" x="2349"/>
        <item m="1" x="2428"/>
        <item m="1" x="1674"/>
        <item m="1" x="1683"/>
        <item m="1" x="1081"/>
        <item m="1" x="912"/>
        <item m="1" x="7392"/>
        <item m="1" x="7534"/>
        <item m="1" x="7861"/>
        <item m="1" x="6517"/>
        <item m="1" x="7128"/>
        <item m="1" x="7196"/>
        <item m="1" x="3071"/>
        <item m="1" x="3838"/>
        <item m="1" x="4805"/>
        <item m="1" x="4802"/>
        <item m="1" x="5056"/>
        <item m="1" x="2813"/>
        <item m="1" x="2822"/>
        <item m="1" x="2926"/>
        <item m="1" x="2921"/>
        <item m="1" x="2067"/>
        <item m="1" x="2130"/>
        <item m="1" x="1775"/>
        <item m="1" x="1823"/>
        <item x="108"/>
        <item m="1" x="4812"/>
        <item m="1" x="7422"/>
        <item m="1" x="7432"/>
        <item m="1" x="7493"/>
        <item m="1" x="7793"/>
        <item m="1" x="5393"/>
        <item m="1" x="5455"/>
        <item m="1" x="5345"/>
        <item m="1" x="5312"/>
        <item m="1" x="5515"/>
        <item m="1" x="6476"/>
        <item m="1" x="6586"/>
        <item m="1" x="6671"/>
        <item m="1" x="6924"/>
        <item m="1" x="6925"/>
        <item m="1" x="6933"/>
        <item m="1" x="7102"/>
        <item m="1" x="7061"/>
        <item m="1" x="7194"/>
        <item m="1" x="7327"/>
        <item m="1" x="3113"/>
        <item m="1" x="3803"/>
        <item m="1" x="4969"/>
        <item m="1" x="4481"/>
        <item m="1" x="4069"/>
        <item m="1" x="4848"/>
        <item m="1" x="4754"/>
        <item m="1" x="4816"/>
        <item m="1" x="4357"/>
        <item m="1" x="5011"/>
        <item m="1" x="4118"/>
        <item m="1" x="4974"/>
        <item m="1" x="4501"/>
        <item m="1" x="4677"/>
        <item m="1" x="4170"/>
        <item m="1" x="4459"/>
        <item m="1" x="4194"/>
        <item m="1" x="4913"/>
        <item m="1" x="4574"/>
        <item m="1" x="4324"/>
        <item m="1" x="4603"/>
        <item m="1" x="4325"/>
        <item m="1" x="4847"/>
        <item m="1" x="4820"/>
        <item m="1" x="2221"/>
        <item m="1" x="2258"/>
        <item m="1" x="2538"/>
        <item m="1" x="1709"/>
        <item m="1" x="886"/>
        <item m="1" x="759"/>
        <item x="141"/>
        <item x="294"/>
        <item x="505"/>
        <item m="1" x="7484"/>
        <item m="1" x="7674"/>
        <item m="1" x="7843"/>
        <item m="1" x="7884"/>
        <item m="1" x="5241"/>
        <item m="1" x="5276"/>
        <item m="1" x="6268"/>
        <item m="1" x="6244"/>
        <item m="1" x="7010"/>
        <item m="1" x="7163"/>
        <item m="1" x="3312"/>
        <item m="1" x="3257"/>
        <item m="1" x="7178"/>
        <item m="1" x="3220"/>
        <item m="1" x="3715"/>
        <item m="1" x="3116"/>
        <item m="1" x="4496"/>
        <item m="1" x="4915"/>
        <item m="1" x="4590"/>
        <item m="1" x="4246"/>
        <item m="1" x="2261"/>
        <item m="1" x="2341"/>
        <item m="1" x="2430"/>
        <item m="1" x="2503"/>
        <item m="1" x="2770"/>
        <item m="1" x="2940"/>
        <item m="1" x="1600"/>
        <item m="1" x="1605"/>
        <item m="1" x="1382"/>
        <item m="1" x="1107"/>
        <item m="1" x="1194"/>
        <item m="1" x="1236"/>
        <item m="1" x="938"/>
        <item m="1" x="954"/>
        <item m="1" x="968"/>
        <item m="1" x="590"/>
        <item x="473"/>
        <item m="1" x="5728"/>
        <item m="1" x="7995"/>
        <item m="1" x="5328"/>
        <item m="1" x="5452"/>
        <item m="1" x="5317"/>
        <item m="1" x="5556"/>
        <item m="1" x="5880"/>
        <item m="1" x="5899"/>
        <item m="1" x="6119"/>
        <item m="1" x="5966"/>
        <item m="1" x="6480"/>
        <item m="1" x="6991"/>
        <item m="1" x="7088"/>
        <item m="1" x="7058"/>
        <item m="1" x="7038"/>
        <item m="1" x="3384"/>
        <item m="1" x="3512"/>
        <item m="1" x="3188"/>
        <item m="1" x="3421"/>
        <item m="1" x="3976"/>
        <item m="1" x="4082"/>
        <item m="1" x="5053"/>
        <item m="1" x="4355"/>
        <item m="1" x="4581"/>
        <item m="1" x="5120"/>
        <item m="1" x="2205"/>
        <item m="1" x="2919"/>
        <item m="1" x="1926"/>
        <item m="1" x="1744"/>
        <item m="1" x="1799"/>
        <item m="1" x="1862"/>
        <item m="1" x="1167"/>
        <item m="1" x="1214"/>
        <item m="1" x="6086"/>
        <item m="1" x="5680"/>
        <item m="1" x="7133"/>
        <item m="1" x="4290"/>
        <item m="1" x="5717"/>
        <item m="1" x="7358"/>
        <item m="1" x="7385"/>
        <item m="1" x="7426"/>
        <item m="1" x="7429"/>
        <item m="1" x="7389"/>
        <item m="1" x="7481"/>
        <item m="1" x="7469"/>
        <item m="1" x="7604"/>
        <item m="1" x="7628"/>
        <item m="1" x="7666"/>
        <item m="1" x="7622"/>
        <item m="1" x="7707"/>
        <item m="1" x="7865"/>
        <item m="1" x="7891"/>
        <item m="1" x="7811"/>
        <item m="1" x="7785"/>
        <item m="1" x="7841"/>
        <item m="1" x="7834"/>
        <item m="1" x="7935"/>
        <item m="1" x="7928"/>
        <item m="1" x="7990"/>
        <item m="1" x="5489"/>
        <item m="1" x="5598"/>
        <item m="1" x="5585"/>
        <item m="1" x="5418"/>
        <item m="1" x="5396"/>
        <item m="1" x="5402"/>
        <item m="1" x="5381"/>
        <item m="1" x="5407"/>
        <item m="1" x="5559"/>
        <item m="1" x="5459"/>
        <item m="1" x="5646"/>
        <item m="1" x="5404"/>
        <item m="1" x="5496"/>
        <item m="1" x="5636"/>
        <item m="1" x="5403"/>
        <item m="1" x="5576"/>
        <item m="1" x="5544"/>
        <item m="1" x="5621"/>
        <item m="1" x="5333"/>
        <item m="1" x="5597"/>
        <item m="1" x="5710"/>
        <item m="1" x="5682"/>
        <item m="1" x="5733"/>
        <item m="1" x="5793"/>
        <item m="1" x="5874"/>
        <item m="1" x="5824"/>
        <item m="1" x="5972"/>
        <item m="1" x="6043"/>
        <item m="1" x="6138"/>
        <item m="1" x="6117"/>
        <item m="1" x="6132"/>
        <item m="1" x="6091"/>
        <item m="1" x="6127"/>
        <item m="1" x="6136"/>
        <item m="1" x="6105"/>
        <item m="1" x="6289"/>
        <item m="1" x="6256"/>
        <item m="1" x="6237"/>
        <item m="1" x="6415"/>
        <item m="1" x="6391"/>
        <item m="1" x="6465"/>
        <item m="1" x="6471"/>
        <item m="1" x="6467"/>
        <item m="1" x="6537"/>
        <item m="1" x="6600"/>
        <item m="1" x="6599"/>
        <item m="1" x="6677"/>
        <item m="1" x="6725"/>
        <item m="1" x="6657"/>
        <item m="1" x="6860"/>
        <item m="1" x="6707"/>
        <item m="1" x="6849"/>
        <item m="1" x="6835"/>
        <item m="1" x="6810"/>
        <item m="1" x="6914"/>
        <item m="1" x="6827"/>
        <item m="1" x="6848"/>
        <item m="1" x="6967"/>
        <item m="1" x="6918"/>
        <item m="1" x="7081"/>
        <item m="1" x="6947"/>
        <item m="1" x="7029"/>
        <item m="1" x="7170"/>
        <item m="1" x="7150"/>
        <item m="1" x="7147"/>
        <item m="1" x="3276"/>
        <item m="1" x="2979"/>
        <item m="1" x="7272"/>
        <item m="1" x="3371"/>
        <item m="1" x="3702"/>
        <item m="1" x="3427"/>
        <item m="1" x="3408"/>
        <item m="1" x="3553"/>
        <item m="1" x="3692"/>
        <item m="1" x="7266"/>
        <item m="1" x="3775"/>
        <item m="1" x="3356"/>
        <item m="1" x="3095"/>
        <item m="1" x="3035"/>
        <item m="1" x="3131"/>
        <item m="1" x="3038"/>
        <item m="1" x="3424"/>
        <item m="1" x="3208"/>
        <item m="1" x="3657"/>
        <item m="1" x="3270"/>
        <item m="1" x="3263"/>
        <item m="1" x="3643"/>
        <item m="1" x="3455"/>
        <item m="1" x="3146"/>
        <item m="1" x="3644"/>
        <item m="1" x="3525"/>
        <item m="1" x="3557"/>
        <item m="1" x="3744"/>
        <item m="1" x="3809"/>
        <item m="1" x="3745"/>
        <item m="1" x="3920"/>
        <item m="1" x="3911"/>
        <item m="1" x="3873"/>
        <item m="1" x="3945"/>
        <item m="1" x="3882"/>
        <item m="1" x="3848"/>
        <item m="1" x="3906"/>
        <item m="1" x="3927"/>
        <item m="1" x="3989"/>
        <item m="1" x="4020"/>
        <item m="1" x="4032"/>
        <item m="1" x="4855"/>
        <item m="1" x="4652"/>
        <item m="1" x="4127"/>
        <item m="1" x="5027"/>
        <item m="1" x="5002"/>
        <item m="1" x="4578"/>
        <item m="1" x="4833"/>
        <item m="1" x="4472"/>
        <item m="1" x="4767"/>
        <item m="1" x="4676"/>
        <item m="1" x="4399"/>
        <item m="1" x="4205"/>
        <item m="1" x="4755"/>
        <item m="1" x="4277"/>
        <item m="1" x="4645"/>
        <item m="1" x="4260"/>
        <item m="1" x="4214"/>
        <item m="1" x="4221"/>
        <item m="1" x="4490"/>
        <item m="1" x="4778"/>
        <item m="1" x="4594"/>
        <item m="1" x="4196"/>
        <item m="1" x="4361"/>
        <item m="1" x="4681"/>
        <item m="1" x="4737"/>
        <item m="1" x="4695"/>
        <item m="1" x="4488"/>
        <item m="1" x="4469"/>
        <item m="1" x="4811"/>
        <item m="1" x="5041"/>
        <item m="1" x="5125"/>
        <item m="1" x="5085"/>
        <item m="1" x="5108"/>
        <item m="1" x="5203"/>
        <item m="1" x="5147"/>
        <item m="1" x="5092"/>
        <item m="1" x="5199"/>
        <item m="1" x="5129"/>
        <item m="1" x="5201"/>
        <item m="1" x="5178"/>
        <item m="1" x="2207"/>
        <item m="1" x="2803"/>
        <item m="1" x="2254"/>
        <item m="1" x="2805"/>
        <item m="1" x="2281"/>
        <item m="1" x="2312"/>
        <item m="1" x="2314"/>
        <item m="1" x="2318"/>
        <item m="1" x="2323"/>
        <item m="1" x="2563"/>
        <item m="1" x="2346"/>
        <item m="1" x="2351"/>
        <item m="1" x="2362"/>
        <item m="1" x="2376"/>
        <item m="1" x="2687"/>
        <item m="1" x="2689"/>
        <item m="1" x="2700"/>
        <item m="1" x="2704"/>
        <item m="1" x="2371"/>
        <item m="1" x="2707"/>
        <item m="1" x="2582"/>
        <item m="1" x="2401"/>
        <item m="1" x="2431"/>
        <item m="1" x="2426"/>
        <item m="1" x="2416"/>
        <item m="1" x="2420"/>
        <item m="1" x="2440"/>
        <item m="1" x="2595"/>
        <item m="1" x="2475"/>
        <item m="1" x="2486"/>
        <item m="1" x="2487"/>
        <item m="1" x="2508"/>
        <item m="1" x="2506"/>
        <item m="1" x="2514"/>
        <item m="1" x="2526"/>
        <item m="1" x="2534"/>
        <item m="1" x="2527"/>
        <item m="1" x="2529"/>
        <item m="1" x="2523"/>
        <item m="1" x="2539"/>
        <item m="1" x="2625"/>
        <item m="1" x="2537"/>
        <item m="1" x="2535"/>
        <item m="1" x="2858"/>
        <item m="1" x="2962"/>
        <item m="1" x="2111"/>
        <item m="1" x="1976"/>
        <item m="1" x="2026"/>
        <item m="1" x="1684"/>
        <item m="1" x="1690"/>
        <item m="1" x="1781"/>
        <item m="1" x="1881"/>
        <item m="1" x="1552"/>
        <item m="1" x="1562"/>
        <item m="1" x="1586"/>
        <item m="1" x="1597"/>
        <item m="1" x="1615"/>
        <item m="1" x="1431"/>
        <item m="1" x="1461"/>
        <item m="1" x="1506"/>
        <item m="1" x="1056"/>
        <item m="1" x="1075"/>
        <item m="1" x="1094"/>
        <item m="1" x="1078"/>
        <item m="1" x="1111"/>
        <item m="1" x="1114"/>
        <item m="1" x="1176"/>
        <item m="1" x="1204"/>
        <item m="1" x="1252"/>
        <item m="1" x="1244"/>
        <item m="1" x="1259"/>
        <item m="1" x="797"/>
        <item m="1" x="831"/>
        <item m="1" x="835"/>
        <item m="1" x="966"/>
        <item m="1" x="969"/>
        <item m="1" x="973"/>
        <item m="1" x="998"/>
        <item m="1" x="1018"/>
        <item m="1" x="526"/>
        <item m="1" x="580"/>
        <item m="1" x="589"/>
        <item m="1" x="700"/>
        <item m="1" x="723"/>
        <item x="33"/>
        <item x="47"/>
        <item x="70"/>
        <item x="74"/>
        <item x="98"/>
        <item x="231"/>
        <item x="306"/>
        <item x="304"/>
        <item x="335"/>
        <item x="343"/>
        <item x="378"/>
        <item x="350"/>
        <item x="427"/>
        <item x="476"/>
        <item x="484"/>
        <item m="1" x="861"/>
        <item m="1" x="885"/>
        <item m="1" x="738"/>
        <item m="1" x="774"/>
        <item x="119"/>
        <item m="1" x="7410"/>
        <item m="1" x="7531"/>
        <item m="1" x="7612"/>
        <item m="1" x="7696"/>
        <item m="1" x="7997"/>
        <item m="1" x="7996"/>
        <item m="1" x="5446"/>
        <item m="1" x="5503"/>
        <item m="1" x="5583"/>
        <item m="1" x="5512"/>
        <item m="1" x="5524"/>
        <item m="1" x="5898"/>
        <item m="1" x="6183"/>
        <item m="1" x="6367"/>
        <item m="1" x="6175"/>
        <item m="1" x="6184"/>
        <item m="1" x="6306"/>
        <item m="1" x="6250"/>
        <item m="1" x="6297"/>
        <item m="1" x="6331"/>
        <item m="1" x="6229"/>
        <item m="1" x="6370"/>
        <item m="1" x="6258"/>
        <item m="1" x="6371"/>
        <item m="1" x="6496"/>
        <item m="1" x="6437"/>
        <item m="1" x="6713"/>
        <item m="1" x="6749"/>
        <item m="1" x="6882"/>
        <item m="1" x="7028"/>
        <item m="1" x="7005"/>
        <item m="1" x="6997"/>
        <item m="1" x="7020"/>
        <item m="1" x="7208"/>
        <item m="1" x="3008"/>
        <item m="1" x="3017"/>
        <item m="1" x="3526"/>
        <item m="1" x="3203"/>
        <item m="1" x="3194"/>
        <item m="1" x="3515"/>
        <item m="1" x="3735"/>
        <item m="1" x="3251"/>
        <item m="1" x="3634"/>
        <item m="1" x="3260"/>
        <item m="1" x="3372"/>
        <item m="1" x="3057"/>
        <item m="1" x="3280"/>
        <item m="1" x="3156"/>
        <item m="1" x="3504"/>
        <item m="1" x="3571"/>
        <item m="1" x="3641"/>
        <item m="1" x="3589"/>
        <item m="1" x="3513"/>
        <item m="1" x="3789"/>
        <item m="1" x="3968"/>
        <item m="1" x="4720"/>
        <item m="1" x="3981"/>
        <item m="1" x="4458"/>
        <item m="1" x="4960"/>
        <item m="1" x="4143"/>
        <item m="1" x="4383"/>
        <item m="1" x="4507"/>
        <item m="1" x="4250"/>
        <item m="1" x="4512"/>
        <item m="1" x="4227"/>
        <item m="1" x="4437"/>
        <item m="1" x="4988"/>
        <item m="1" x="5155"/>
        <item m="1" x="5160"/>
        <item m="1" x="5116"/>
        <item m="1" x="2786"/>
        <item m="1" x="2110"/>
        <item m="1" x="1853"/>
        <item m="1" x="1129"/>
        <item m="1" x="1197"/>
        <item m="1" x="1228"/>
        <item m="1" x="809"/>
        <item m="1" x="847"/>
        <item m="1" x="838"/>
        <item m="1" x="874"/>
        <item m="1" x="985"/>
        <item m="1" x="1022"/>
        <item m="1" x="583"/>
        <item m="1" x="639"/>
        <item m="1" x="647"/>
        <item m="1" x="648"/>
        <item m="1" x="678"/>
        <item m="1" x="696"/>
        <item m="1" x="726"/>
        <item m="1" x="770"/>
        <item x="42"/>
        <item x="76"/>
        <item x="65"/>
        <item x="107"/>
        <item x="136"/>
        <item x="280"/>
        <item x="310"/>
        <item x="342"/>
        <item x="475"/>
        <item x="506"/>
        <item m="1" x="7354"/>
        <item m="1" x="5558"/>
        <item m="1" x="5923"/>
        <item m="1" x="6156"/>
        <item m="1" x="6494"/>
        <item m="1" x="6559"/>
        <item m="1" x="7030"/>
        <item m="1" x="3827"/>
        <item m="1" x="3856"/>
        <item m="1" x="4294"/>
        <item m="1" x="4880"/>
        <item m="1" x="4841"/>
        <item m="1" x="2272"/>
        <item m="1" x="2779"/>
        <item m="1" x="2870"/>
        <item m="1" x="1972"/>
        <item m="1" x="1959"/>
        <item m="1" x="832"/>
        <item m="1" x="619"/>
        <item m="1" x="1088"/>
        <item m="1" x="7597"/>
        <item m="1" x="7763"/>
        <item m="1" x="5659"/>
        <item m="1" x="5828"/>
        <item m="1" x="5848"/>
        <item m="1" x="6215"/>
        <item m="1" x="6241"/>
        <item m="1" x="6959"/>
        <item m="1" x="3527"/>
        <item m="1" x="3204"/>
        <item m="1" x="4619"/>
        <item m="1" x="3967"/>
        <item m="1" x="4331"/>
        <item m="1" x="4710"/>
        <item m="1" x="4077"/>
        <item m="1" x="4521"/>
        <item m="1" x="4095"/>
        <item m="1" x="4348"/>
        <item m="1" x="4861"/>
        <item m="1" x="5173"/>
        <item m="1" x="2235"/>
        <item m="1" x="2649"/>
        <item m="1" x="2766"/>
        <item m="1" x="2823"/>
        <item m="1" x="2852"/>
        <item m="1" x="2925"/>
        <item m="1" x="2078"/>
        <item m="1" x="2152"/>
        <item m="1" x="1912"/>
        <item m="1" x="2009"/>
        <item m="1" x="1745"/>
        <item m="1" x="1811"/>
        <item m="1" x="1625"/>
        <item m="1" x="1459"/>
        <item m="1" x="1463"/>
        <item m="1" x="1377"/>
        <item m="1" x="1334"/>
        <item m="1" x="995"/>
        <item m="1" x="533"/>
        <item m="1" x="536"/>
        <item m="1" x="578"/>
        <item x="211"/>
        <item m="1" x="1095"/>
        <item m="1" x="7397"/>
        <item m="1" x="7404"/>
        <item m="1" x="7378"/>
        <item m="1" x="7603"/>
        <item m="1" x="7716"/>
        <item m="1" x="7727"/>
        <item m="1" x="7819"/>
        <item m="1" x="7844"/>
        <item m="1" x="7856"/>
        <item m="1" x="7977"/>
        <item m="1" x="5610"/>
        <item m="1" x="5449"/>
        <item m="1" x="5619"/>
        <item m="1" x="5313"/>
        <item m="1" x="5521"/>
        <item m="1" x="5482"/>
        <item m="1" x="5574"/>
        <item m="1" x="5511"/>
        <item m="1" x="5702"/>
        <item m="1" x="5744"/>
        <item m="1" x="5860"/>
        <item m="1" x="5865"/>
        <item m="1" x="5957"/>
        <item m="1" x="6384"/>
        <item m="1" x="6382"/>
        <item m="1" x="6466"/>
        <item m="1" x="6734"/>
        <item m="1" x="6685"/>
        <item m="1" x="6711"/>
        <item m="1" x="6869"/>
        <item m="1" x="6851"/>
        <item m="1" x="6837"/>
        <item m="1" x="6862"/>
        <item m="1" x="6816"/>
        <item m="1" x="7008"/>
        <item m="1" x="7065"/>
        <item m="1" x="3212"/>
        <item m="1" x="7227"/>
        <item m="1" x="3507"/>
        <item m="1" x="3110"/>
        <item m="1" x="3186"/>
        <item m="1" x="3559"/>
        <item m="1" x="3447"/>
        <item m="1" x="3868"/>
        <item m="1" x="3941"/>
        <item m="1" x="4640"/>
        <item m="1" x="4669"/>
        <item m="1" x="4780"/>
        <item m="1" x="4454"/>
        <item m="1" x="4513"/>
        <item m="1" x="4557"/>
        <item m="1" x="4060"/>
        <item m="1" x="4571"/>
        <item m="1" x="4336"/>
        <item m="1" x="4945"/>
        <item m="1" x="4428"/>
        <item m="1" x="4985"/>
        <item m="1" x="4339"/>
        <item m="1" x="4477"/>
        <item m="1" x="4321"/>
        <item m="1" x="4396"/>
        <item m="1" x="4395"/>
        <item m="1" x="4655"/>
        <item m="1" x="4617"/>
        <item m="1" x="5010"/>
        <item m="1" x="4494"/>
        <item m="1" x="4439"/>
        <item m="1" x="4467"/>
        <item m="1" x="5026"/>
        <item m="1" x="5019"/>
        <item m="1" x="4999"/>
        <item m="1" x="5235"/>
        <item m="1" x="2250"/>
        <item m="1" x="2256"/>
        <item m="1" x="2242"/>
        <item m="1" x="2276"/>
        <item m="1" x="2706"/>
        <item m="1" x="2721"/>
        <item m="1" x="2758"/>
        <item m="1" x="2875"/>
        <item m="1" x="2894"/>
        <item m="1" x="2072"/>
        <item m="1" x="2106"/>
        <item m="1" x="2126"/>
        <item m="1" x="2187"/>
        <item m="1" x="1982"/>
        <item m="1" x="1714"/>
        <item m="1" x="1826"/>
        <item m="1" x="1772"/>
        <item m="1" x="1834"/>
        <item m="1" x="1832"/>
        <item m="1" x="1855"/>
        <item m="1" x="1609"/>
        <item m="1" x="1323"/>
        <item m="1" x="1135"/>
        <item m="1" x="917"/>
        <item m="1" x="965"/>
        <item m="1" x="557"/>
        <item m="1" x="614"/>
        <item m="1" x="622"/>
        <item m="1" x="668"/>
        <item m="1" x="704"/>
        <item x="45"/>
        <item x="79"/>
        <item x="187"/>
        <item x="311"/>
        <item x="314"/>
        <item x="371"/>
        <item x="493"/>
        <item m="1" x="7583"/>
        <item m="1" x="7883"/>
        <item m="1" x="7992"/>
        <item m="1" x="5548"/>
        <item m="1" x="5546"/>
        <item m="1" x="5629"/>
        <item m="1" x="5734"/>
        <item m="1" x="6078"/>
        <item m="1" x="5977"/>
        <item m="1" x="6037"/>
        <item m="1" x="6486"/>
        <item m="1" x="3207"/>
        <item m="1" x="3562"/>
        <item m="1" x="3385"/>
        <item m="1" x="3111"/>
        <item m="1" x="3677"/>
        <item m="1" x="4125"/>
        <item m="1" x="4779"/>
        <item m="1" x="4984"/>
        <item m="1" x="4991"/>
        <item m="1" x="4679"/>
        <item m="1" x="5121"/>
        <item m="1" x="5197"/>
        <item m="1" x="2331"/>
        <item m="1" x="2288"/>
        <item m="1" x="2660"/>
        <item m="1" x="2726"/>
        <item m="1" x="2725"/>
        <item m="1" x="2727"/>
        <item m="1" x="2741"/>
        <item m="1" x="2755"/>
        <item m="1" x="2757"/>
        <item m="1" x="2080"/>
        <item m="1" x="2076"/>
        <item m="1" x="2127"/>
        <item m="1" x="1935"/>
        <item x="121"/>
        <item x="198"/>
        <item x="200"/>
        <item x="265"/>
        <item m="1" x="7376"/>
        <item m="1" x="7872"/>
        <item m="1" x="7969"/>
        <item m="1" x="5285"/>
        <item m="1" x="6165"/>
        <item m="1" x="6288"/>
        <item m="1" x="6561"/>
        <item m="1" x="6889"/>
        <item m="1" x="3440"/>
        <item m="1" x="3436"/>
        <item m="1" x="3048"/>
        <item m="1" x="3438"/>
        <item m="1" x="4846"/>
        <item m="1" x="3953"/>
        <item m="1" x="4844"/>
        <item m="1" x="4890"/>
        <item m="1" x="4149"/>
        <item m="1" x="4485"/>
        <item m="1" x="4220"/>
        <item m="1" x="4346"/>
        <item m="1" x="4698"/>
        <item m="1" x="5086"/>
        <item m="1" x="2661"/>
        <item m="1" x="2671"/>
        <item m="1" x="2657"/>
        <item m="1" x="2839"/>
        <item m="1" x="1971"/>
        <item m="1" x="1764"/>
        <item m="1" x="1544"/>
        <item m="1" x="1412"/>
        <item m="1" x="1046"/>
        <item m="1" x="1198"/>
        <item m="1" x="662"/>
        <item m="1" x="727"/>
        <item x="103"/>
        <item x="223"/>
        <item m="1" x="1865"/>
        <item m="1" x="7442"/>
        <item m="1" x="7692"/>
        <item m="1" x="7685"/>
        <item m="1" x="7771"/>
        <item m="1" x="7910"/>
        <item m="1" x="7911"/>
        <item m="1" x="5273"/>
        <item m="1" x="5260"/>
        <item m="1" x="5816"/>
        <item m="1" x="6075"/>
        <item m="1" x="6077"/>
        <item m="1" x="6065"/>
        <item m="1" x="6429"/>
        <item m="1" x="6414"/>
        <item m="1" x="6536"/>
        <item m="1" x="6526"/>
        <item m="1" x="6778"/>
        <item m="1" x="6764"/>
        <item m="1" x="6763"/>
        <item m="1" x="6920"/>
        <item m="1" x="6928"/>
        <item m="1" x="7246"/>
        <item m="1" x="6926"/>
        <item m="1" x="7195"/>
        <item m="1" x="7250"/>
        <item m="1" x="7249"/>
        <item m="1" x="7323"/>
        <item m="1" x="3733"/>
        <item m="1" x="3732"/>
        <item m="1" x="3712"/>
        <item m="1" x="3962"/>
        <item m="1" x="4782"/>
        <item m="1" x="4045"/>
        <item m="1" x="5059"/>
        <item m="1" x="4128"/>
        <item m="1" x="4110"/>
        <item m="1" x="4284"/>
        <item m="1" x="4282"/>
        <item m="1" x="4781"/>
        <item m="1" x="4795"/>
        <item m="1" x="4285"/>
        <item m="1" x="4789"/>
        <item m="1" x="4786"/>
        <item m="1" x="4783"/>
        <item m="1" x="4283"/>
        <item m="1" x="5057"/>
        <item m="1" x="4278"/>
        <item m="1" x="4758"/>
        <item m="1" x="4804"/>
        <item m="1" x="4774"/>
        <item m="1" x="4794"/>
        <item m="1" x="4775"/>
        <item m="1" x="4766"/>
        <item m="1" x="5067"/>
        <item m="1" x="5058"/>
        <item m="1" x="5066"/>
        <item m="1" x="5177"/>
        <item m="1" x="2570"/>
        <item m="1" x="2632"/>
        <item m="1" x="2588"/>
        <item m="1" x="2591"/>
        <item m="1" x="2635"/>
        <item m="1" x="2637"/>
        <item m="1" x="2636"/>
        <item m="1" x="2788"/>
        <item m="1" x="2883"/>
        <item m="1" x="2910"/>
        <item m="1" x="2897"/>
        <item m="1" x="2077"/>
        <item m="1" x="2107"/>
        <item m="1" x="2128"/>
        <item m="1" x="1939"/>
        <item m="1" x="1992"/>
        <item m="1" x="1494"/>
        <item m="1" x="1163"/>
        <item m="1" x="1201"/>
        <item m="1" x="749"/>
        <item x="25"/>
        <item x="112"/>
        <item x="426"/>
        <item m="1" x="1192"/>
        <item x="58"/>
        <item m="1" x="1688"/>
        <item m="1" x="7366"/>
        <item m="1" x="3293"/>
        <item m="1" x="4160"/>
        <item m="1" x="2920"/>
        <item m="1" x="2931"/>
        <item m="1" x="2081"/>
        <item m="1" x="1593"/>
        <item m="1" x="7779"/>
        <item m="1" x="6076"/>
        <item m="1" x="3085"/>
        <item m="1" x="7676"/>
        <item m="1" x="6212"/>
        <item m="1" x="6521"/>
        <item m="1" x="6608"/>
        <item m="1" x="3074"/>
        <item m="1" x="3841"/>
        <item m="1" x="3764"/>
        <item m="1" x="3843"/>
        <item m="1" x="3991"/>
        <item m="1" x="3973"/>
        <item m="1" x="2864"/>
        <item m="1" x="2066"/>
        <item x="513"/>
        <item m="1" x="7350"/>
        <item m="1" x="7242"/>
        <item m="1" x="3831"/>
        <item m="1" x="3921"/>
        <item m="1" x="1977"/>
        <item m="1" x="1990"/>
        <item m="1" x="7204"/>
        <item m="1" x="7241"/>
        <item m="1" x="946"/>
        <item m="1" x="7367"/>
        <item m="1" x="2969"/>
        <item m="1" x="2284"/>
        <item m="1" x="1112"/>
        <item m="1" x="1173"/>
        <item m="1" x="7243"/>
        <item m="1" x="2075"/>
        <item m="1" x="5719"/>
        <item m="1" x="5189"/>
        <item m="1" x="5212"/>
        <item m="1" x="2016"/>
        <item x="416"/>
        <item m="1" x="5713"/>
        <item m="1" x="3076"/>
        <item m="1" x="3294"/>
        <item m="1" x="6058"/>
        <item m="1" x="5239"/>
        <item m="1" x="569"/>
        <item m="1" x="3075"/>
        <item m="1" x="1583"/>
        <item x="144"/>
        <item m="1" x="3345"/>
        <item m="1" x="3766"/>
        <item m="1" x="3959"/>
        <item m="1" x="1501"/>
        <item m="1" x="5755"/>
        <item m="1" x="1742"/>
        <item m="1" x="1310"/>
        <item m="1" x="2970"/>
        <item m="1" x="5188"/>
        <item m="1" x="2274"/>
        <item m="1" x="1883"/>
        <item m="1" x="6522"/>
        <item m="1" x="7543"/>
        <item m="1" x="7655"/>
        <item m="1" x="7695"/>
        <item m="1" x="7899"/>
        <item m="1" x="7893"/>
        <item m="1" x="7976"/>
        <item m="1" x="5639"/>
        <item m="1" x="5712"/>
        <item m="1" x="5724"/>
        <item m="1" x="5837"/>
        <item m="1" x="5876"/>
        <item m="1" x="6040"/>
        <item m="1" x="5995"/>
        <item m="1" x="6263"/>
        <item m="1" x="6504"/>
        <item m="1" x="6573"/>
        <item m="1" x="6557"/>
        <item m="1" x="6751"/>
        <item m="1" x="7112"/>
        <item m="1" x="6971"/>
        <item m="1" x="7184"/>
        <item m="1" x="2986"/>
        <item m="1" x="3380"/>
        <item m="1" x="3010"/>
        <item m="1" x="3381"/>
        <item m="1" x="3405"/>
        <item m="1" x="3238"/>
        <item m="1" x="3233"/>
        <item m="1" x="3477"/>
        <item m="1" x="3581"/>
        <item m="1" x="3874"/>
        <item m="1" x="2302"/>
        <item m="1" x="4096"/>
        <item m="1" x="4462"/>
        <item m="1" x="4215"/>
        <item m="1" x="5029"/>
        <item m="1" x="5068"/>
        <item m="1" x="5171"/>
        <item m="1" x="2215"/>
        <item m="1" x="2287"/>
        <item m="1" x="2361"/>
        <item m="1" x="2705"/>
        <item m="1" x="2394"/>
        <item m="1" x="2414"/>
        <item m="1" x="2495"/>
        <item m="1" x="2408"/>
        <item m="1" x="2492"/>
        <item m="1" x="2850"/>
        <item m="1" x="2948"/>
        <item m="1" x="2086"/>
        <item m="1" x="2090"/>
        <item m="1" x="1911"/>
        <item m="1" x="1944"/>
        <item m="1" x="1700"/>
        <item m="1" x="1749"/>
        <item m="1" x="1531"/>
        <item m="1" x="1533"/>
        <item m="1" x="1141"/>
        <item m="1" x="670"/>
        <item m="1" x="691"/>
        <item x="46"/>
        <item x="72"/>
        <item x="236"/>
        <item x="296"/>
        <item x="285"/>
        <item x="428"/>
        <item x="469"/>
        <item m="1" x="7369"/>
        <item m="1" x="7447"/>
        <item m="1" x="5415"/>
        <item m="1" x="5905"/>
        <item m="1" x="5906"/>
        <item m="1" x="6433"/>
        <item m="1" x="6621"/>
        <item m="1" x="6781"/>
        <item m="1" x="7132"/>
        <item m="1" x="7131"/>
        <item m="1" x="7203"/>
        <item m="1" x="3084"/>
        <item m="1" x="3344"/>
        <item m="1" x="3765"/>
        <item m="1" x="4288"/>
        <item m="1" x="5217"/>
        <item m="1" x="5226"/>
        <item m="1" x="5225"/>
        <item m="1" x="2225"/>
        <item m="1" x="2226"/>
        <item m="1" x="2262"/>
        <item m="1" x="2282"/>
        <item m="1" x="2283"/>
        <item m="1" x="2303"/>
        <item m="1" x="2639"/>
        <item m="1" x="2638"/>
        <item m="1" x="2828"/>
        <item m="1" x="2817"/>
        <item m="1" x="2832"/>
        <item m="1" x="2867"/>
        <item m="1" x="2866"/>
        <item m="1" x="2886"/>
        <item m="1" x="2924"/>
        <item m="1" x="2932"/>
        <item m="1" x="2953"/>
        <item m="1" x="2954"/>
        <item m="1" x="2956"/>
        <item m="1" x="2040"/>
        <item m="1" x="2065"/>
        <item m="1" x="2064"/>
        <item m="1" x="2069"/>
        <item m="1" x="2082"/>
        <item m="1" x="2100"/>
        <item m="1" x="2108"/>
        <item m="1" x="2114"/>
        <item m="1" x="2134"/>
        <item m="1" x="2147"/>
        <item m="1" x="1892"/>
        <item m="1" x="1895"/>
        <item m="1" x="1898"/>
        <item m="1" x="1906"/>
        <item m="1" x="1932"/>
        <item m="1" x="1941"/>
        <item m="1" x="1952"/>
        <item m="1" x="1975"/>
        <item m="1" x="1980"/>
        <item m="1" x="1986"/>
        <item m="1" x="1993"/>
        <item m="1" x="2004"/>
        <item m="1" x="2015"/>
        <item m="1" x="1632"/>
        <item m="1" x="1652"/>
        <item m="1" x="1653"/>
        <item m="1" x="1678"/>
        <item m="1" x="1679"/>
        <item m="1" x="1687"/>
        <item m="1" x="1703"/>
        <item m="1" x="1715"/>
        <item m="1" x="1766"/>
        <item m="1" x="1861"/>
        <item m="1" x="1868"/>
        <item m="1" x="1532"/>
        <item m="1" x="1537"/>
        <item m="1" x="1536"/>
        <item m="1" x="1538"/>
        <item m="1" x="1540"/>
        <item m="1" x="1539"/>
        <item m="1" x="1548"/>
        <item m="1" x="1554"/>
        <item m="1" x="1556"/>
        <item m="1" x="1563"/>
        <item m="1" x="1582"/>
        <item m="1" x="1594"/>
        <item m="1" x="1606"/>
        <item m="1" x="1613"/>
        <item m="1" x="1617"/>
        <item m="1" x="1626"/>
        <item m="1" x="1426"/>
        <item m="1" x="1425"/>
        <item m="1" x="1446"/>
        <item m="1" x="1451"/>
        <item m="1" x="1455"/>
        <item m="1" x="1462"/>
        <item m="1" x="1522"/>
        <item m="1" x="1374"/>
        <item m="1" x="1394"/>
        <item m="1" x="1401"/>
        <item m="1" x="1299"/>
        <item m="1" x="1047"/>
        <item m="1" x="1063"/>
        <item m="1" x="1062"/>
        <item m="1" x="1155"/>
        <item m="1" x="1187"/>
        <item m="1" x="1186"/>
        <item m="1" x="1191"/>
        <item m="1" x="1210"/>
        <item m="1" x="1241"/>
        <item m="1" x="1253"/>
        <item m="1" x="1263"/>
        <item m="1" x="833"/>
        <item m="1" x="908"/>
        <item m="1" x="944"/>
        <item m="1" x="1030"/>
        <item m="1" x="573"/>
        <item m="1" x="649"/>
        <item m="1" x="713"/>
        <item x="92"/>
        <item x="114"/>
        <item x="113"/>
        <item x="126"/>
        <item x="177"/>
        <item x="176"/>
        <item x="259"/>
        <item x="324"/>
        <item m="1" x="5240"/>
        <item m="1" x="2978"/>
        <item m="1" x="1352"/>
        <item m="1" x="1037"/>
        <item m="1" x="1038"/>
        <item m="1" x="1039"/>
        <item m="1" x="784"/>
        <item m="1" x="785"/>
        <item m="1" x="7563"/>
        <item m="1" x="7631"/>
        <item m="1" x="7724"/>
        <item m="1" x="7880"/>
        <item m="1" x="7887"/>
        <item m="1" x="7853"/>
        <item m="1" x="7904"/>
        <item m="1" x="5677"/>
        <item m="1" x="5527"/>
        <item m="1" x="5709"/>
        <item m="1" x="5700"/>
        <item m="1" x="5730"/>
        <item m="1" x="5788"/>
        <item m="1" x="5807"/>
        <item m="1" x="5767"/>
        <item m="1" x="6594"/>
        <item m="1" x="6641"/>
        <item m="1" x="6780"/>
        <item m="1" x="6709"/>
        <item m="1" x="6667"/>
        <item m="1" x="6904"/>
        <item m="1" x="6881"/>
        <item m="1" x="6812"/>
        <item m="1" x="7042"/>
        <item m="1" x="7092"/>
        <item m="1" x="7260"/>
        <item m="1" x="3177"/>
        <item m="1" x="3457"/>
        <item m="1" x="3148"/>
        <item m="1" x="3368"/>
        <item m="1" x="3502"/>
        <item m="1" x="3804"/>
        <item m="1" x="4665"/>
        <item m="1" x="5078"/>
        <item m="1" x="5079"/>
        <item m="1" x="4799"/>
        <item m="1" x="4718"/>
        <item m="1" x="5076"/>
        <item m="1" x="4231"/>
        <item m="1" x="4806"/>
        <item m="1" x="4661"/>
        <item m="1" x="4349"/>
        <item m="1" x="5135"/>
        <item m="1" x="5095"/>
        <item m="1" x="2199"/>
        <item m="1" x="2293"/>
        <item m="1" x="2590"/>
        <item m="1" x="2442"/>
        <item m="1" x="2445"/>
        <item m="1" x="2441"/>
        <item m="1" x="2471"/>
        <item m="1" x="2464"/>
        <item m="1" x="2532"/>
        <item m="1" x="2907"/>
        <item m="1" x="2054"/>
        <item m="1" x="2173"/>
        <item m="1" x="1695"/>
        <item m="1" x="1856"/>
        <item m="1" x="1429"/>
        <item m="1" x="1386"/>
        <item m="1" x="1290"/>
        <item m="1" x="1099"/>
        <item m="1" x="853"/>
        <item m="1" x="984"/>
        <item m="1" x="530"/>
        <item x="40"/>
        <item x="214"/>
        <item x="215"/>
        <item x="249"/>
        <item m="1" x="7433"/>
        <item m="1" x="5795"/>
        <item m="1" x="6052"/>
        <item m="1" x="6798"/>
        <item m="1" x="3480"/>
        <item m="1" x="3161"/>
        <item m="1" x="4875"/>
        <item m="1" x="4076"/>
        <item m="1" x="4551"/>
        <item m="1" x="5087"/>
        <item m="1" x="1785"/>
        <item m="1" x="7700"/>
        <item m="1" x="7753"/>
        <item m="1" x="7794"/>
        <item m="1" x="7868"/>
        <item m="1" x="5539"/>
        <item m="1" x="5855"/>
        <item m="1" x="5866"/>
        <item m="1" x="7070"/>
        <item m="1" x="7300"/>
        <item m="1" x="7340"/>
        <item m="1" x="3669"/>
        <item m="1" x="3079"/>
        <item m="1" x="3166"/>
        <item m="1" x="3488"/>
        <item m="1" x="3887"/>
        <item m="1" x="4668"/>
        <item m="1" x="4973"/>
        <item m="1" x="4165"/>
        <item m="1" x="4374"/>
        <item m="1" x="4532"/>
        <item m="1" x="4971"/>
        <item m="1" x="2658"/>
        <item m="1" x="2673"/>
        <item m="1" x="2729"/>
        <item m="1" x="1936"/>
        <item m="1" x="1833"/>
        <item m="1" x="1807"/>
        <item m="1" x="812"/>
        <item m="1" x="549"/>
        <item m="1" x="616"/>
        <item m="1" x="743"/>
        <item m="1" x="764"/>
        <item x="30"/>
        <item x="276"/>
        <item x="392"/>
        <item x="458"/>
        <item m="1" x="1963"/>
        <item m="1" x="7689"/>
        <item m="1" x="7769"/>
        <item m="1" x="5575"/>
        <item m="1" x="5565"/>
        <item m="1" x="5711"/>
        <item m="1" x="6735"/>
        <item m="1" x="5822"/>
        <item m="1" x="5799"/>
        <item m="1" x="5903"/>
        <item m="1" x="5883"/>
        <item m="1" x="6274"/>
        <item m="1" x="7057"/>
        <item m="1" x="7346"/>
        <item m="1" x="3583"/>
        <item m="1" x="3814"/>
        <item m="1" x="3240"/>
        <item m="1" x="4092"/>
        <item m="1" x="5227"/>
        <item m="1" x="2311"/>
        <item m="1" x="2364"/>
        <item m="1" x="2379"/>
        <item m="1" x="2407"/>
        <item m="1" x="2304"/>
        <item m="1" x="2451"/>
        <item m="1" x="2512"/>
        <item m="1" x="2515"/>
        <item m="1" x="2555"/>
        <item m="1" x="2554"/>
        <item m="1" x="1850"/>
        <item m="1" x="1077"/>
        <item m="1" x="1124"/>
        <item m="1" x="1216"/>
        <item m="1" x="692"/>
        <item x="8"/>
        <item x="149"/>
        <item x="290"/>
        <item x="503"/>
        <item m="1" x="4877"/>
        <item m="1" x="4289"/>
        <item m="1" x="565"/>
        <item m="1" x="4296"/>
        <item m="1" x="7427"/>
        <item m="1" x="7467"/>
        <item m="1" x="7573"/>
        <item m="1" x="7693"/>
        <item m="1" x="5555"/>
        <item m="1" x="5697"/>
        <item m="1" x="5863"/>
        <item m="1" x="6044"/>
        <item m="1" x="5953"/>
        <item m="1" x="6192"/>
        <item m="1" x="6174"/>
        <item m="1" x="6201"/>
        <item m="1" x="6172"/>
        <item m="1" x="6234"/>
        <item m="1" x="6379"/>
        <item m="1" x="6624"/>
        <item m="1" x="7006"/>
        <item m="1" x="7096"/>
        <item m="1" x="6946"/>
        <item m="1" x="3470"/>
        <item m="1" x="3153"/>
        <item m="1" x="3355"/>
        <item m="1" x="3239"/>
        <item m="1" x="3173"/>
        <item m="1" x="3291"/>
        <item m="1" x="3636"/>
        <item m="1" x="3535"/>
        <item m="1" x="3617"/>
        <item m="1" x="4400"/>
        <item m="1" x="4476"/>
        <item m="1" x="4966"/>
        <item m="1" x="4304"/>
        <item m="1" x="4130"/>
        <item m="1" x="4186"/>
        <item m="1" x="5100"/>
        <item m="1" x="5174"/>
        <item m="1" x="5123"/>
        <item m="1" x="5183"/>
        <item m="1" x="5179"/>
        <item m="1" x="2229"/>
        <item m="1" x="2051"/>
        <item m="1" x="2918"/>
        <item m="1" x="2093"/>
        <item m="1" x="1477"/>
        <item m="1" x="1093"/>
        <item m="1" x="1151"/>
        <item m="1" x="563"/>
        <item m="1" x="594"/>
        <item m="1" x="604"/>
        <item m="1" x="631"/>
        <item m="1" x="740"/>
        <item x="145"/>
        <item x="274"/>
        <item x="470"/>
        <item m="1" x="7551"/>
        <item m="1" x="7739"/>
        <item m="1" x="7984"/>
        <item m="1" x="7938"/>
        <item m="1" x="5450"/>
        <item m="1" x="5631"/>
        <item m="1" x="5800"/>
        <item m="1" x="5790"/>
        <item m="1" x="5786"/>
        <item m="1" x="5945"/>
        <item m="1" x="6018"/>
        <item m="1" x="5948"/>
        <item m="1" x="6712"/>
        <item m="1" x="6756"/>
        <item m="1" x="6736"/>
        <item m="1" x="6930"/>
        <item m="1" x="7140"/>
        <item m="1" x="7055"/>
        <item m="1" x="7169"/>
        <item m="1" x="3249"/>
        <item m="1" x="3605"/>
        <item m="1" x="3235"/>
        <item m="1" x="3886"/>
        <item m="1" x="3977"/>
        <item m="1" x="4636"/>
        <item m="1" x="5012"/>
        <item m="1" x="3996"/>
        <item m="1" x="4554"/>
        <item m="1" x="4373"/>
        <item m="1" x="4204"/>
        <item m="1" x="4398"/>
        <item m="1" x="4207"/>
        <item m="1" x="4492"/>
        <item m="1" x="4431"/>
        <item m="1" x="4723"/>
        <item m="1" x="2291"/>
        <item m="1" x="2269"/>
        <item m="1" x="2659"/>
        <item m="1" x="2672"/>
        <item m="1" x="2678"/>
        <item m="1" x="2787"/>
        <item m="1" x="2116"/>
        <item m="1" x="1732"/>
        <item m="1" x="1488"/>
        <item m="1" x="1500"/>
        <item m="1" x="1524"/>
        <item m="1" x="669"/>
        <item x="94"/>
        <item x="322"/>
        <item m="1" x="1864"/>
        <item m="1" x="7388"/>
        <item m="1" x="7460"/>
        <item m="1" x="7629"/>
        <item m="1" x="7979"/>
        <item m="1" x="7799"/>
        <item m="1" x="5410"/>
        <item m="1" x="5296"/>
        <item m="1" x="5685"/>
        <item m="1" x="5740"/>
        <item m="1" x="6168"/>
        <item m="1" x="6195"/>
        <item m="1" x="6740"/>
        <item m="1" x="7014"/>
        <item m="1" x="6962"/>
        <item m="1" x="3890"/>
        <item m="1" x="4747"/>
        <item m="1" x="4894"/>
        <item m="1" x="4706"/>
        <item m="1" x="5039"/>
        <item m="1" x="4080"/>
        <item m="1" x="4565"/>
        <item m="1" x="4342"/>
        <item m="1" x="2410"/>
        <item m="1" x="2156"/>
        <item m="1" x="2168"/>
        <item m="1" x="1938"/>
        <item m="1" x="1718"/>
        <item m="1" x="1821"/>
        <item m="1" x="1882"/>
        <item m="1" x="1498"/>
        <item m="1" x="1053"/>
        <item m="1" x="851"/>
        <item m="1" x="1258"/>
        <item m="1" x="7364"/>
        <item m="1" x="7417"/>
        <item m="1" x="7428"/>
        <item m="1" x="7664"/>
        <item m="1" x="7653"/>
        <item m="1" x="7637"/>
        <item m="1" x="7706"/>
        <item m="1" x="7871"/>
        <item m="1" x="7922"/>
        <item m="1" x="5342"/>
        <item m="1" x="5607"/>
        <item m="1" x="5706"/>
        <item m="1" x="5847"/>
        <item m="1" x="5707"/>
        <item m="1" x="5808"/>
        <item m="1" x="5777"/>
        <item m="1" x="5813"/>
        <item m="1" x="5873"/>
        <item m="1" x="5789"/>
        <item m="1" x="5849"/>
        <item m="1" x="5908"/>
        <item m="1" x="6021"/>
        <item m="1" x="6045"/>
        <item m="1" x="6239"/>
        <item m="1" x="6318"/>
        <item m="1" x="6615"/>
        <item m="1" x="6574"/>
        <item m="1" x="6720"/>
        <item m="1" x="6640"/>
        <item m="1" x="6771"/>
        <item m="1" x="6700"/>
        <item m="1" x="6975"/>
        <item m="1" x="6974"/>
        <item m="1" x="6919"/>
        <item m="1" x="7007"/>
        <item m="1" x="7002"/>
        <item m="1" x="7051"/>
        <item m="1" x="7247"/>
        <item m="1" x="7085"/>
        <item m="1" x="7179"/>
        <item m="1" x="3121"/>
        <item m="1" x="3717"/>
        <item m="1" x="7313"/>
        <item m="1" x="7322"/>
        <item m="1" x="3610"/>
        <item m="1" x="3667"/>
        <item m="1" x="3005"/>
        <item m="1" x="7341"/>
        <item m="1" x="3376"/>
        <item m="1" x="3105"/>
        <item m="1" x="3107"/>
        <item m="1" x="3078"/>
        <item m="1" x="3314"/>
        <item m="1" x="3616"/>
        <item m="1" x="3378"/>
        <item m="1" x="3545"/>
        <item m="1" x="3409"/>
        <item m="1" x="3383"/>
        <item m="1" x="3620"/>
        <item m="1" x="4769"/>
        <item m="1" x="4582"/>
        <item m="1" x="4320"/>
        <item m="1" x="4391"/>
        <item m="1" x="4424"/>
        <item m="1" x="4547"/>
        <item m="1" x="4315"/>
        <item m="1" x="4291"/>
        <item m="1" x="4048"/>
        <item m="1" x="4829"/>
        <item m="1" x="4056"/>
        <item m="1" x="4801"/>
        <item m="1" x="4898"/>
        <item m="1" x="4761"/>
        <item m="1" x="4896"/>
        <item m="1" x="5069"/>
        <item m="1" x="4511"/>
        <item m="1" x="4662"/>
        <item m="1" x="4546"/>
        <item m="1" x="4185"/>
        <item m="1" x="4318"/>
        <item m="1" x="4190"/>
        <item m="1" x="4967"/>
        <item m="1" x="2233"/>
        <item m="1" x="2796"/>
        <item m="1" x="2275"/>
        <item m="1" x="2267"/>
        <item m="1" x="2794"/>
        <item m="1" x="2565"/>
        <item m="1" x="2679"/>
        <item m="1" x="2691"/>
        <item m="1" x="2688"/>
        <item m="1" x="2693"/>
        <item m="1" x="2802"/>
        <item m="1" x="2400"/>
        <item m="1" x="2467"/>
        <item m="1" x="2806"/>
        <item m="1" x="2807"/>
        <item m="1" x="2810"/>
        <item m="1" x="2547"/>
        <item m="1" x="2793"/>
        <item m="1" x="2879"/>
        <item m="1" x="2872"/>
        <item m="1" x="2880"/>
        <item m="1" x="2890"/>
        <item m="1" x="2911"/>
        <item m="1" x="2914"/>
        <item m="1" x="2945"/>
        <item m="1" x="2966"/>
        <item m="1" x="2974"/>
        <item m="1" x="2037"/>
        <item m="1" x="2045"/>
        <item m="1" x="2091"/>
        <item m="1" x="2095"/>
        <item m="1" x="2094"/>
        <item m="1" x="2117"/>
        <item m="1" x="2160"/>
        <item m="1" x="2158"/>
        <item m="1" x="2170"/>
        <item m="1" x="1943"/>
        <item m="1" x="1989"/>
        <item m="1" x="2002"/>
        <item m="1" x="1663"/>
        <item m="1" x="1741"/>
        <item m="1" x="1692"/>
        <item m="1" x="1727"/>
        <item m="1" x="1731"/>
        <item m="1" x="1748"/>
        <item m="1" x="1791"/>
        <item m="1" x="1598"/>
        <item m="1" x="1621"/>
        <item m="1" x="1437"/>
        <item m="1" x="1408"/>
        <item m="1" x="1087"/>
        <item m="1" x="1153"/>
        <item m="1" x="1233"/>
        <item m="1" x="800"/>
        <item m="1" x="892"/>
        <item m="1" x="907"/>
        <item m="1" x="972"/>
        <item m="1" x="992"/>
        <item m="1" x="1000"/>
        <item m="1" x="550"/>
        <item m="1" x="564"/>
        <item m="1" x="613"/>
        <item x="206"/>
        <item x="210"/>
        <item x="278"/>
        <item x="446"/>
        <item m="1" x="3346"/>
        <item m="1" x="7351"/>
        <item m="1" x="7375"/>
        <item m="1" x="7582"/>
        <item m="1" x="7608"/>
        <item m="1" x="7762"/>
        <item m="1" x="7831"/>
        <item m="1" x="7825"/>
        <item m="1" x="7850"/>
        <item m="1" x="7952"/>
        <item m="1" x="7929"/>
        <item m="1" x="5518"/>
        <item m="1" x="5439"/>
        <item m="1" x="5635"/>
        <item m="1" x="5427"/>
        <item m="1" x="5599"/>
        <item m="1" x="5315"/>
        <item m="1" x="5537"/>
        <item m="1" x="5494"/>
        <item m="1" x="5310"/>
        <item m="1" x="5528"/>
        <item m="1" x="5468"/>
        <item m="1" x="5917"/>
        <item m="1" x="6326"/>
        <item m="1" x="6287"/>
        <item m="1" x="6349"/>
        <item m="1" x="6283"/>
        <item m="1" x="6439"/>
        <item m="1" x="6603"/>
        <item m="1" x="6604"/>
        <item m="1" x="6605"/>
        <item m="1" x="6552"/>
        <item m="1" x="6686"/>
        <item m="1" x="6842"/>
        <item m="1" x="6886"/>
        <item m="1" x="7101"/>
        <item m="1" x="7025"/>
        <item m="1" x="6979"/>
        <item m="1" x="3022"/>
        <item m="1" x="3053"/>
        <item m="1" x="3099"/>
        <item m="1" x="3743"/>
        <item m="1" x="3423"/>
        <item m="1" x="3410"/>
        <item m="1" x="3639"/>
        <item m="1" x="3963"/>
        <item m="1" x="3875"/>
        <item m="1" x="3940"/>
        <item m="1" x="4770"/>
        <item m="1" x="4330"/>
        <item m="1" x="4712"/>
        <item m="1" x="5044"/>
        <item m="1" x="4734"/>
        <item m="1" x="4887"/>
        <item m="1" x="4940"/>
        <item m="1" x="5200"/>
        <item m="1" x="5065"/>
        <item m="1" x="5133"/>
        <item m="1" x="2574"/>
        <item m="1" x="2697"/>
        <item m="1" x="2708"/>
        <item m="1" x="2605"/>
        <item m="1" x="2630"/>
        <item m="1" x="2814"/>
        <item m="1" x="2909"/>
        <item m="1" x="2964"/>
        <item m="1" x="2047"/>
        <item m="1" x="1740"/>
        <item m="1" x="1797"/>
        <item m="1" x="1576"/>
        <item m="1" x="1251"/>
        <item m="1" x="1242"/>
        <item m="1" x="929"/>
        <item m="1" x="958"/>
        <item m="1" x="620"/>
        <item m="1" x="660"/>
        <item x="132"/>
        <item x="466"/>
        <item m="1" x="7361"/>
        <item m="1" x="7402"/>
        <item m="1" x="7451"/>
        <item m="1" x="7468"/>
        <item m="1" x="7567"/>
        <item m="1" x="7579"/>
        <item m="1" x="7639"/>
        <item m="1" x="7641"/>
        <item m="1" x="7625"/>
        <item m="1" x="7645"/>
        <item m="1" x="7765"/>
        <item m="1" x="7787"/>
        <item m="1" x="7821"/>
        <item m="1" x="7790"/>
        <item m="1" x="7838"/>
        <item m="1" x="7973"/>
        <item m="1" x="7970"/>
        <item m="1" x="5442"/>
        <item m="1" x="5262"/>
        <item m="1" x="5577"/>
        <item m="1" x="5476"/>
        <item m="1" x="5308"/>
        <item m="1" x="5490"/>
        <item m="1" x="5608"/>
        <item m="1" x="5447"/>
        <item m="1" x="5570"/>
        <item m="1" x="5722"/>
        <item m="1" x="6025"/>
        <item m="1" x="5902"/>
        <item m="1" x="6016"/>
        <item m="1" x="5954"/>
        <item m="1" x="5933"/>
        <item m="1" x="5958"/>
        <item m="1" x="5978"/>
        <item m="1" x="6050"/>
        <item m="1" x="6151"/>
        <item m="1" x="6128"/>
        <item m="1" x="6281"/>
        <item m="1" x="6347"/>
        <item m="1" x="6456"/>
        <item m="1" x="6410"/>
        <item m="1" x="6479"/>
        <item m="1" x="6419"/>
        <item m="1" x="6488"/>
        <item m="1" x="6607"/>
        <item m="1" x="6519"/>
        <item m="1" x="6610"/>
        <item m="1" x="6654"/>
        <item m="1" x="6692"/>
        <item m="1" x="6723"/>
        <item m="1" x="6891"/>
        <item m="1" x="6770"/>
        <item m="1" x="6877"/>
        <item m="1" x="6999"/>
        <item m="1" x="7050"/>
        <item m="1" x="7123"/>
        <item m="1" x="7121"/>
        <item m="1" x="7126"/>
        <item m="1" x="7119"/>
        <item m="1" x="7124"/>
        <item m="1" x="3248"/>
        <item m="1" x="7190"/>
        <item m="1" x="3496"/>
        <item m="1" x="2988"/>
        <item m="1" x="2990"/>
        <item m="1" x="3185"/>
        <item m="1" x="2998"/>
        <item m="1" x="3414"/>
        <item m="1" x="3374"/>
        <item m="1" x="3009"/>
        <item m="1" x="7265"/>
        <item m="1" x="3021"/>
        <item m="1" x="7345"/>
        <item m="1" x="3301"/>
        <item m="1" x="3714"/>
        <item m="1" x="3047"/>
        <item m="1" x="3147"/>
        <item m="1" x="3199"/>
        <item m="1" x="3073"/>
        <item m="1" x="3683"/>
        <item m="1" x="3282"/>
        <item m="1" x="3308"/>
        <item m="1" x="3442"/>
        <item m="1" x="3674"/>
        <item m="1" x="3701"/>
        <item m="1" x="3505"/>
        <item m="1" x="3772"/>
        <item m="1" x="4375"/>
        <item m="1" x="4035"/>
        <item m="1" x="4707"/>
        <item m="1" x="4902"/>
        <item m="1" x="4480"/>
        <item m="1" x="4876"/>
        <item m="1" x="4897"/>
        <item m="1" x="4658"/>
        <item m="1" x="4235"/>
        <item m="1" x="4544"/>
        <item m="1" x="4310"/>
        <item m="1" x="4570"/>
        <item m="1" x="4535"/>
        <item m="1" x="4448"/>
        <item m="1" x="4362"/>
        <item m="1" x="4621"/>
        <item m="1" x="4895"/>
        <item m="1" x="4845"/>
        <item m="1" x="4925"/>
        <item m="1" x="5118"/>
        <item m="1" x="5143"/>
        <item m="1" x="5105"/>
        <item m="1" x="5192"/>
        <item m="1" x="2245"/>
        <item m="1" x="2573"/>
        <item m="1" x="2571"/>
        <item m="1" x="2580"/>
        <item m="1" x="2804"/>
        <item m="1" x="2597"/>
        <item m="1" x="2601"/>
        <item m="1" x="2602"/>
        <item m="1" x="2613"/>
        <item m="1" x="2797"/>
        <item m="1" x="2773"/>
        <item m="1" x="2827"/>
        <item m="1" x="2906"/>
        <item m="1" x="2950"/>
        <item m="1" x="2083"/>
        <item m="1" x="2085"/>
        <item m="1" x="2103"/>
        <item m="1" x="2137"/>
        <item m="1" x="2149"/>
        <item m="1" x="2169"/>
        <item m="1" x="1945"/>
        <item m="1" x="1957"/>
        <item m="1" x="2011"/>
        <item m="1" x="2013"/>
        <item m="1" x="1656"/>
        <item m="1" x="1686"/>
        <item m="1" x="1698"/>
        <item m="1" x="1735"/>
        <item m="1" x="1789"/>
        <item m="1" x="1831"/>
        <item m="1" x="1792"/>
        <item m="1" x="1567"/>
        <item m="1" x="1465"/>
        <item m="1" x="1480"/>
        <item m="1" x="1516"/>
        <item m="1" x="1380"/>
        <item m="1" x="1050"/>
        <item m="1" x="1108"/>
        <item m="1" x="1133"/>
        <item m="1" x="1144"/>
        <item m="1" x="1217"/>
        <item m="1" x="1235"/>
        <item m="1" x="1248"/>
        <item m="1" x="1268"/>
        <item m="1" x="821"/>
        <item m="1" x="868"/>
        <item m="1" x="867"/>
        <item m="1" x="913"/>
        <item m="1" x="914"/>
        <item m="1" x="1008"/>
        <item m="1" x="1034"/>
        <item m="1" x="520"/>
        <item m="1" x="537"/>
        <item m="1" x="581"/>
        <item m="1" x="615"/>
        <item m="1" x="627"/>
        <item m="1" x="673"/>
        <item m="1" x="699"/>
        <item x="16"/>
        <item x="71"/>
        <item x="128"/>
        <item x="156"/>
        <item x="452"/>
        <item x="477"/>
        <item m="1" x="7456"/>
        <item m="1" x="7613"/>
        <item m="1" x="7968"/>
        <item m="1" x="6067"/>
        <item m="1" x="6716"/>
        <item m="1" x="6617"/>
        <item m="1" x="6776"/>
        <item m="1" x="6867"/>
        <item m="1" x="6792"/>
        <item m="1" x="7296"/>
        <item m="1" x="7122"/>
        <item m="1" x="7214"/>
        <item m="1" x="7277"/>
        <item m="1" x="3012"/>
        <item m="1" x="3046"/>
        <item m="1" x="3651"/>
        <item m="1" x="3267"/>
        <item m="1" x="4312"/>
        <item m="1" x="4944"/>
        <item m="1" x="5088"/>
        <item m="1" x="2577"/>
        <item m="1" x="2694"/>
        <item m="1" x="2942"/>
        <item m="1" x="1922"/>
        <item m="1" x="1790"/>
        <item m="1" x="1793"/>
        <item m="1" x="1542"/>
        <item m="1" x="1271"/>
        <item m="1" x="1193"/>
        <item m="1" x="644"/>
        <item m="1" x="655"/>
        <item m="1" x="693"/>
        <item x="22"/>
        <item m="1" x="2115"/>
        <item m="1" x="2826"/>
        <item m="1" x="864"/>
        <item m="1" x="1372"/>
        <item m="1" x="1384"/>
        <item m="1" x="1385"/>
        <item m="1" x="626"/>
        <item m="1" x="7352"/>
        <item m="1" x="7446"/>
        <item m="1" x="7441"/>
        <item m="1" x="7464"/>
        <item m="1" x="7500"/>
        <item m="1" x="7521"/>
        <item m="1" x="7532"/>
        <item m="1" x="7526"/>
        <item m="1" x="7635"/>
        <item m="1" x="7643"/>
        <item m="1" x="7732"/>
        <item m="1" x="7768"/>
        <item m="1" x="7877"/>
        <item m="1" x="7845"/>
        <item m="1" x="7805"/>
        <item m="1" x="7815"/>
        <item m="1" x="7971"/>
        <item m="1" x="7972"/>
        <item m="1" x="7966"/>
        <item m="1" x="7962"/>
        <item m="1" x="7934"/>
        <item m="1" x="5520"/>
        <item m="1" x="5473"/>
        <item m="1" x="5507"/>
        <item m="1" x="5483"/>
        <item m="1" x="5549"/>
        <item m="1" x="5274"/>
        <item m="1" x="5611"/>
        <item m="1" x="5516"/>
        <item m="1" x="5477"/>
        <item m="1" x="5645"/>
        <item m="1" x="5466"/>
        <item m="1" x="5649"/>
        <item m="1" x="5567"/>
        <item m="1" x="5638"/>
        <item m="1" x="5435"/>
        <item m="1" x="5420"/>
        <item m="1" x="5523"/>
        <item m="1" x="5586"/>
        <item m="1" x="5566"/>
        <item m="1" x="5584"/>
        <item m="1" x="5424"/>
        <item m="1" x="5461"/>
        <item m="1" x="5551"/>
        <item m="1" x="5613"/>
        <item m="1" x="5683"/>
        <item m="1" x="6133"/>
        <item m="1" x="6106"/>
        <item m="1" x="6265"/>
        <item m="1" x="6374"/>
        <item m="1" x="6375"/>
        <item m="1" x="6487"/>
        <item m="1" x="6459"/>
        <item m="1" x="6493"/>
        <item m="1" x="6477"/>
        <item m="1" x="6457"/>
        <item m="1" x="6468"/>
        <item m="1" x="6475"/>
        <item m="1" x="6703"/>
        <item m="1" x="6682"/>
        <item m="1" x="6668"/>
        <item m="1" x="6687"/>
        <item m="1" x="6796"/>
        <item m="1" x="6818"/>
        <item m="1" x="6814"/>
        <item m="1" x="6822"/>
        <item m="1" x="6785"/>
        <item m="1" x="6786"/>
        <item m="1" x="6850"/>
        <item m="1" x="6863"/>
        <item m="1" x="7009"/>
        <item m="1" x="7192"/>
        <item m="1" x="7155"/>
        <item m="1" x="7231"/>
        <item m="1" x="3394"/>
        <item m="1" x="7221"/>
        <item m="1" x="2985"/>
        <item m="1" x="3101"/>
        <item m="1" x="7218"/>
        <item m="1" x="7228"/>
        <item m="1" x="7216"/>
        <item m="1" x="3460"/>
        <item m="1" x="3150"/>
        <item m="1" x="7319"/>
        <item m="1" x="7258"/>
        <item m="1" x="3703"/>
        <item m="1" x="7335"/>
        <item m="1" x="3498"/>
        <item m="1" x="3174"/>
        <item m="1" x="3377"/>
        <item m="1" x="3300"/>
        <item m="1" x="3198"/>
        <item m="1" x="3098"/>
        <item m="1" x="3673"/>
        <item m="1" x="3490"/>
        <item m="1" x="3400"/>
        <item m="1" x="3739"/>
        <item m="1" x="3833"/>
        <item m="1" x="3795"/>
        <item m="1" x="3849"/>
        <item m="1" x="4305"/>
        <item m="1" x="4599"/>
        <item m="1" x="4935"/>
        <item m="1" x="4606"/>
        <item m="1" x="4022"/>
        <item m="1" x="4572"/>
        <item m="1" x="4052"/>
        <item m="1" x="4353"/>
        <item m="1" x="4530"/>
        <item m="1" x="4071"/>
        <item m="1" x="4139"/>
        <item m="1" x="4643"/>
        <item m="1" x="4857"/>
        <item m="1" x="4264"/>
        <item m="1" x="4659"/>
        <item m="1" x="4442"/>
        <item m="1" x="4199"/>
        <item m="1" x="4514"/>
        <item m="1" x="4534"/>
        <item m="1" x="4506"/>
        <item m="1" x="4451"/>
        <item m="1" x="4704"/>
        <item m="1" x="5046"/>
        <item m="1" x="5083"/>
        <item m="1" x="5145"/>
        <item m="1" x="5113"/>
        <item m="1" x="5111"/>
        <item m="1" x="2266"/>
        <item m="1" x="2651"/>
        <item m="1" x="2711"/>
        <item m="1" x="2581"/>
        <item m="1" x="2710"/>
        <item m="1" x="2585"/>
        <item m="1" x="2763"/>
        <item m="1" x="2650"/>
        <item m="1" x="2728"/>
        <item m="1" x="2859"/>
        <item m="1" x="2033"/>
        <item m="1" x="2140"/>
        <item m="1" x="2050"/>
        <item m="1" x="2068"/>
        <item m="1" x="2113"/>
        <item m="1" x="2136"/>
        <item m="1" x="2163"/>
        <item m="1" x="1917"/>
        <item m="1" x="1920"/>
        <item m="1" x="2025"/>
        <item m="1" x="2028"/>
        <item m="1" x="1637"/>
        <item m="1" x="1736"/>
        <item m="1" x="1730"/>
        <item m="1" x="1728"/>
        <item m="1" x="1814"/>
        <item m="1" x="1812"/>
        <item m="1" x="1878"/>
        <item m="1" x="1541"/>
        <item m="1" x="1543"/>
        <item m="1" x="1573"/>
        <item m="1" x="1574"/>
        <item m="1" x="1596"/>
        <item m="1" x="1445"/>
        <item m="1" x="1479"/>
        <item m="1" x="1513"/>
        <item m="1" x="1356"/>
        <item m="1" x="1365"/>
        <item m="1" x="1370"/>
        <item m="1" x="1399"/>
        <item m="1" x="1410"/>
        <item m="1" x="1419"/>
        <item m="1" x="1302"/>
        <item m="1" x="1330"/>
        <item m="1" x="1076"/>
        <item m="1" x="1115"/>
        <item m="1" x="803"/>
        <item m="1" x="842"/>
        <item m="1" x="870"/>
        <item m="1" x="890"/>
        <item m="1" x="947"/>
        <item m="1" x="522"/>
        <item m="1" x="556"/>
        <item m="1" x="568"/>
        <item m="1" x="588"/>
        <item m="1" x="605"/>
        <item m="1" x="610"/>
        <item m="1" x="629"/>
        <item m="1" x="650"/>
        <item m="1" x="688"/>
        <item m="1" x="705"/>
        <item x="80"/>
        <item x="109"/>
        <item x="125"/>
        <item x="139"/>
        <item x="154"/>
        <item x="174"/>
        <item x="351"/>
        <item x="434"/>
        <item x="507"/>
        <item m="1" x="5757"/>
        <item m="1" x="1203"/>
        <item m="1" x="7377"/>
        <item m="1" x="7438"/>
        <item m="1" x="7449"/>
        <item m="1" x="7544"/>
        <item m="1" x="7584"/>
        <item m="1" x="7574"/>
        <item m="1" x="7734"/>
        <item m="1" x="7697"/>
        <item m="1" x="7737"/>
        <item m="1" x="7836"/>
        <item m="1" x="7870"/>
        <item m="1" x="7881"/>
        <item m="1" x="7905"/>
        <item m="1" x="5254"/>
        <item m="1" x="5495"/>
        <item m="1" x="5491"/>
        <item m="1" x="5637"/>
        <item m="1" x="5620"/>
        <item m="1" x="5561"/>
        <item m="1" x="5663"/>
        <item m="1" x="5469"/>
        <item m="1" x="5634"/>
        <item m="1" x="5761"/>
        <item m="1" x="5804"/>
        <item m="1" x="5892"/>
        <item m="1" x="5984"/>
        <item m="1" x="5964"/>
        <item m="1" x="5981"/>
        <item m="1" x="6000"/>
        <item m="1" x="5994"/>
        <item m="1" x="5920"/>
        <item m="1" x="5916"/>
        <item m="1" x="5951"/>
        <item m="1" x="6004"/>
        <item m="1" x="6162"/>
        <item m="1" x="6232"/>
        <item m="1" x="6390"/>
        <item m="1" x="6285"/>
        <item m="1" x="6282"/>
        <item m="1" x="6257"/>
        <item m="1" x="6431"/>
        <item m="1" x="6261"/>
        <item m="1" x="6291"/>
        <item m="1" x="6290"/>
        <item m="1" x="6278"/>
        <item m="1" x="6293"/>
        <item m="1" x="6454"/>
        <item m="1" x="6577"/>
        <item m="1" x="6759"/>
        <item m="1" x="6652"/>
        <item m="1" x="6804"/>
        <item m="1" x="6710"/>
        <item m="1" x="6866"/>
        <item m="1" x="6834"/>
        <item m="1" x="6854"/>
        <item m="1" x="6929"/>
        <item m="1" x="6987"/>
        <item m="1" x="7074"/>
        <item m="1" x="6963"/>
        <item m="1" x="6964"/>
        <item m="1" x="6978"/>
        <item m="1" x="7076"/>
        <item m="1" x="7087"/>
        <item m="1" x="7027"/>
        <item m="1" x="3486"/>
        <item m="1" x="3020"/>
        <item m="1" x="3250"/>
        <item m="1" x="3607"/>
        <item m="1" x="3044"/>
        <item m="1" x="3731"/>
        <item m="1" x="3624"/>
        <item m="1" x="3411"/>
        <item m="1" x="3637"/>
        <item m="1" x="3548"/>
        <item m="1" x="3895"/>
        <item m="1" x="3958"/>
        <item m="1" x="3950"/>
        <item m="1" x="4038"/>
        <item m="1" x="4558"/>
        <item m="1" x="4338"/>
        <item m="1" x="5028"/>
        <item m="1" x="4066"/>
        <item m="1" x="5021"/>
        <item m="1" x="4163"/>
        <item m="1" x="4209"/>
        <item m="1" x="4426"/>
        <item m="1" x="4493"/>
        <item m="1" x="4372"/>
        <item m="1" x="4936"/>
        <item m="1" x="4409"/>
        <item m="1" x="4600"/>
        <item m="1" x="4497"/>
        <item m="1" x="4903"/>
        <item m="1" x="4921"/>
        <item m="1" x="4365"/>
        <item m="1" x="4295"/>
        <item m="1" x="4955"/>
        <item m="1" x="4449"/>
        <item m="1" x="4930"/>
        <item m="1" x="5018"/>
        <item m="1" x="5204"/>
        <item m="1" x="4961"/>
        <item m="1" x="5208"/>
        <item m="1" x="5042"/>
        <item m="1" x="5084"/>
        <item m="1" x="5205"/>
        <item m="1" x="5161"/>
        <item m="1" x="5127"/>
        <item m="1" x="5170"/>
        <item m="1" x="5144"/>
        <item m="1" x="2567"/>
        <item m="1" x="2578"/>
        <item m="1" x="2776"/>
        <item m="1" x="2589"/>
        <item m="1" x="2596"/>
        <item m="1" x="2561"/>
        <item m="1" x="2618"/>
        <item m="1" x="2624"/>
        <item m="1" x="2877"/>
        <item m="1" x="2062"/>
        <item m="1" x="2915"/>
        <item m="1" x="2958"/>
        <item m="1" x="2145"/>
        <item m="1" x="2118"/>
        <item m="1" x="2006"/>
        <item m="1" x="1680"/>
        <item m="1" x="1713"/>
        <item m="1" x="1566"/>
        <item m="1" x="1610"/>
        <item m="1" x="1471"/>
        <item m="1" x="1418"/>
        <item m="1" x="1346"/>
        <item m="1" x="1074"/>
        <item m="1" x="1227"/>
        <item m="1" x="802"/>
        <item m="1" x="791"/>
        <item m="1" x="807"/>
        <item m="1" x="862"/>
        <item m="1" x="928"/>
        <item m="1" x="576"/>
        <item m="1" x="641"/>
        <item m="1" x="642"/>
        <item m="1" x="666"/>
        <item m="1" x="685"/>
        <item x="129"/>
        <item x="165"/>
        <item x="269"/>
        <item x="272"/>
        <item x="367"/>
        <item x="326"/>
        <item x="483"/>
        <item m="1" x="956"/>
        <item m="1" x="7411"/>
        <item m="1" x="7387"/>
        <item m="1" x="7465"/>
        <item m="1" x="7489"/>
        <item m="1" x="7520"/>
        <item m="1" x="7565"/>
        <item m="1" x="7571"/>
        <item m="1" x="7723"/>
        <item m="1" x="7846"/>
        <item m="1" x="7948"/>
        <item m="1" x="5388"/>
        <item m="1" x="5341"/>
        <item m="1" x="5401"/>
        <item m="1" x="5578"/>
        <item m="1" x="5695"/>
        <item m="1" x="5745"/>
        <item m="1" x="5805"/>
        <item m="1" x="5769"/>
        <item m="1" x="5888"/>
        <item m="1" x="5857"/>
        <item m="1" x="5827"/>
        <item m="1" x="6182"/>
        <item m="1" x="6340"/>
        <item m="1" x="6565"/>
        <item m="1" x="6558"/>
        <item m="1" x="6580"/>
        <item m="1" x="6566"/>
        <item m="1" x="6766"/>
        <item m="1" x="6760"/>
        <item m="1" x="7011"/>
        <item m="1" x="7045"/>
        <item m="1" x="6938"/>
        <item m="1" x="7001"/>
        <item m="1" x="7135"/>
        <item m="1" x="7181"/>
        <item m="1" x="7185"/>
        <item m="1" x="3219"/>
        <item m="1" x="7136"/>
        <item m="1" x="7289"/>
        <item m="1" x="7302"/>
        <item m="1" x="7303"/>
        <item m="1" x="3606"/>
        <item m="1" x="3546"/>
        <item m="1" x="7264"/>
        <item m="1" x="7262"/>
        <item m="1" x="3569"/>
        <item m="1" x="3632"/>
        <item m="1" x="7337"/>
        <item m="1" x="3653"/>
        <item m="1" x="3268"/>
        <item m="1" x="3178"/>
        <item m="1" x="3501"/>
        <item m="1" x="3112"/>
        <item m="1" x="3387"/>
        <item m="1" x="3472"/>
        <item m="1" x="3154"/>
        <item m="1" x="3080"/>
        <item m="1" x="3106"/>
        <item m="1" x="3202"/>
        <item m="1" x="3585"/>
        <item m="1" x="3420"/>
        <item m="1" x="4314"/>
        <item m="1" x="4005"/>
        <item m="1" x="4561"/>
        <item m="1" x="4868"/>
        <item m="1" x="4177"/>
        <item m="1" x="4620"/>
        <item m="1" x="5023"/>
        <item m="1" x="4580"/>
        <item m="1" x="4255"/>
        <item m="1" x="4616"/>
        <item m="1" x="4614"/>
        <item m="1" x="4254"/>
        <item m="1" x="4981"/>
        <item m="1" x="4430"/>
        <item m="1" x="4879"/>
        <item m="1" x="2213"/>
        <item m="1" x="2234"/>
        <item m="1" x="2265"/>
        <item m="1" x="2330"/>
        <item m="1" x="2297"/>
        <item m="1" x="2316"/>
        <item m="1" x="2413"/>
        <item m="1" x="2422"/>
        <item m="1" x="2448"/>
        <item m="1" x="2456"/>
        <item m="1" x="2481"/>
        <item m="1" x="2299"/>
        <item m="1" x="2497"/>
        <item m="1" x="2616"/>
        <item m="1" x="2549"/>
        <item m="1" x="2558"/>
        <item m="1" x="2848"/>
        <item m="1" x="2947"/>
        <item m="1" x="2154"/>
        <item m="1" x="1955"/>
        <item m="1" x="1964"/>
        <item m="1" x="2017"/>
        <item m="1" x="1644"/>
        <item m="1" x="1704"/>
        <item m="1" x="1581"/>
        <item m="1" x="1618"/>
        <item m="1" x="1442"/>
        <item m="1" x="1447"/>
        <item m="1" x="1467"/>
        <item m="1" x="1274"/>
        <item m="1" x="1045"/>
        <item m="1" x="1136"/>
        <item m="1" x="1150"/>
        <item m="1" x="1231"/>
        <item m="1" x="816"/>
        <item m="1" x="845"/>
        <item m="1" x="855"/>
        <item m="1" x="852"/>
        <item m="1" x="931"/>
        <item m="1" x="999"/>
        <item m="1" x="1035"/>
        <item m="1" x="552"/>
        <item m="1" x="572"/>
        <item m="1" x="587"/>
        <item m="1" x="609"/>
        <item m="1" x="635"/>
        <item m="1" x="708"/>
        <item m="1" x="747"/>
        <item m="1" x="748"/>
        <item x="85"/>
        <item x="87"/>
        <item x="89"/>
        <item x="118"/>
        <item x="146"/>
        <item x="143"/>
        <item x="137"/>
        <item x="197"/>
        <item x="257"/>
        <item x="258"/>
        <item x="263"/>
        <item x="319"/>
        <item x="321"/>
        <item x="358"/>
        <item x="454"/>
        <item x="496"/>
        <item x="504"/>
        <item m="1" x="7729"/>
        <item m="1" x="5592"/>
        <item m="1" x="6482"/>
        <item m="1" x="6626"/>
        <item m="1" x="6896"/>
        <item m="1" x="6809"/>
        <item m="1" x="7017"/>
        <item m="1" x="6982"/>
        <item m="1" x="7103"/>
        <item m="1" x="7145"/>
        <item m="1" x="3127"/>
        <item m="1" x="7202"/>
        <item m="1" x="7235"/>
        <item m="1" x="3041"/>
        <item m="1" x="3799"/>
        <item m="1" x="3193"/>
        <item m="1" x="3679"/>
        <item m="1" x="3853"/>
        <item m="1" x="4663"/>
        <item m="1" x="4192"/>
        <item m="1" x="4909"/>
        <item m="1" x="4917"/>
        <item m="1" x="2768"/>
        <item m="1" x="1460"/>
        <item x="17"/>
        <item x="230"/>
        <item m="1" x="7475"/>
        <item m="1" x="7409"/>
        <item m="1" x="7434"/>
        <item m="1" x="7494"/>
        <item m="1" x="7590"/>
        <item m="1" x="7552"/>
        <item m="1" x="7593"/>
        <item m="1" x="7712"/>
        <item m="1" x="7681"/>
        <item m="1" x="7824"/>
        <item m="1" x="7745"/>
        <item m="1" x="7738"/>
        <item m="1" x="7756"/>
        <item m="1" x="7720"/>
        <item m="1" x="7718"/>
        <item m="1" x="7733"/>
        <item m="1" x="7751"/>
        <item m="1" x="7781"/>
        <item m="1" x="7894"/>
        <item m="1" x="7939"/>
        <item m="1" x="7925"/>
        <item m="1" x="5255"/>
        <item m="1" x="5288"/>
        <item m="1" x="5366"/>
        <item m="1" x="5782"/>
        <item m="1" x="5832"/>
        <item m="1" x="5845"/>
        <item m="1" x="5982"/>
        <item m="1" x="6141"/>
        <item m="1" x="6301"/>
        <item m="1" x="6458"/>
        <item m="1" x="6470"/>
        <item m="1" x="6416"/>
        <item m="1" x="6463"/>
        <item m="1" x="6576"/>
        <item m="1" x="6530"/>
        <item m="1" x="6567"/>
        <item m="1" x="6602"/>
        <item m="1" x="6865"/>
        <item m="1" x="7049"/>
        <item m="1" x="6948"/>
        <item m="1" x="7111"/>
        <item m="1" x="7171"/>
        <item m="1" x="7162"/>
        <item m="1" x="3159"/>
        <item m="1" x="7206"/>
        <item m="1" x="3278"/>
        <item m="1" x="2995"/>
        <item m="1" x="7298"/>
        <item m="1" x="3117"/>
        <item m="1" x="3398"/>
        <item m="1" x="3027"/>
        <item m="1" x="3566"/>
        <item m="1" x="7339"/>
        <item m="1" x="3184"/>
        <item m="1" x="3081"/>
        <item m="1" x="3628"/>
        <item m="1" x="4010"/>
        <item m="1" x="4119"/>
        <item m="1" x="4838"/>
        <item m="1" x="4533"/>
        <item m="1" x="4510"/>
        <item m="1" x="4117"/>
        <item m="1" x="4830"/>
        <item m="1" x="4825"/>
        <item m="1" x="4408"/>
        <item m="1" x="4814"/>
        <item m="1" x="4347"/>
        <item m="1" x="4126"/>
        <item m="1" x="4856"/>
        <item m="1" x="4656"/>
        <item m="1" x="4176"/>
        <item m="1" x="4740"/>
        <item m="1" x="5003"/>
        <item m="1" x="4171"/>
        <item m="1" x="4818"/>
        <item m="1" x="4444"/>
        <item m="1" x="4169"/>
        <item m="1" x="4230"/>
        <item m="1" x="4987"/>
        <item m="1" x="4836"/>
        <item m="1" x="4217"/>
        <item m="1" x="4666"/>
        <item m="1" x="4853"/>
        <item m="1" x="4864"/>
        <item m="1" x="4912"/>
        <item m="1" x="5104"/>
        <item m="1" x="5237"/>
        <item m="1" x="2222"/>
        <item m="1" x="2232"/>
        <item m="1" x="2240"/>
        <item m="1" x="2246"/>
        <item m="1" x="2277"/>
        <item m="1" x="2663"/>
        <item m="1" x="2667"/>
        <item m="1" x="2730"/>
        <item m="1" x="2720"/>
        <item m="1" x="2724"/>
        <item m="1" x="2735"/>
        <item m="1" x="2752"/>
        <item m="1" x="2754"/>
        <item m="1" x="2759"/>
        <item m="1" x="2896"/>
        <item m="1" x="2912"/>
        <item m="1" x="2943"/>
        <item m="1" x="2096"/>
        <item m="1" x="2092"/>
        <item m="1" x="1940"/>
        <item m="1" x="1645"/>
        <item m="1" x="1734"/>
        <item m="1" x="1495"/>
        <item m="1" x="1066"/>
        <item m="1" x="1106"/>
        <item m="1" x="950"/>
        <item m="1" x="585"/>
        <item m="1" x="671"/>
        <item m="1" x="754"/>
        <item x="160"/>
        <item x="172"/>
        <item x="488"/>
        <item m="1" x="6059"/>
        <item m="1" x="7659"/>
        <item m="1" x="7959"/>
        <item m="1" x="5422"/>
        <item m="1" x="5290"/>
        <item m="1" x="5353"/>
        <item m="1" x="5306"/>
        <item m="1" x="5485"/>
        <item m="1" x="5335"/>
        <item m="1" x="5525"/>
        <item m="1" x="5725"/>
        <item m="1" x="5729"/>
        <item m="1" x="5854"/>
        <item m="1" x="5879"/>
        <item m="1" x="6088"/>
        <item m="1" x="6149"/>
        <item m="1" x="6203"/>
        <item m="1" x="6303"/>
        <item m="1" x="6312"/>
        <item m="1" x="6432"/>
        <item m="1" x="6495"/>
        <item m="1" x="6630"/>
        <item m="1" x="6741"/>
        <item m="1" x="6690"/>
        <item m="1" x="6646"/>
        <item m="1" x="6826"/>
        <item m="1" x="6828"/>
        <item m="1" x="6961"/>
        <item m="1" x="7004"/>
        <item m="1" x="6977"/>
        <item m="1" x="3599"/>
        <item m="1" x="3361"/>
        <item m="1" x="3466"/>
        <item m="1" x="3221"/>
        <item m="1" x="3552"/>
        <item m="1" x="7324"/>
        <item m="1" x="7349"/>
        <item m="1" x="3066"/>
        <item m="1" x="3215"/>
        <item m="1" x="3543"/>
        <item m="1" x="3364"/>
        <item m="1" x="3483"/>
        <item m="1" x="3726"/>
        <item m="1" x="3448"/>
        <item m="1" x="3948"/>
        <item m="1" x="3894"/>
        <item m="1" x="3847"/>
        <item m="1" x="3854"/>
        <item m="1" x="3929"/>
        <item m="1" x="4313"/>
        <item m="1" x="3957"/>
        <item m="1" x="4031"/>
        <item m="1" x="3992"/>
        <item m="1" x="4004"/>
        <item m="1" x="4618"/>
        <item m="1" x="4144"/>
        <item m="1" x="4155"/>
        <item m="1" x="4183"/>
        <item m="1" x="4364"/>
        <item m="1" x="4297"/>
        <item m="1" x="4178"/>
        <item m="1" x="4927"/>
        <item m="1" x="4376"/>
        <item m="1" x="4279"/>
        <item m="1" x="5215"/>
        <item m="1" x="2236"/>
        <item m="1" x="2811"/>
        <item m="1" x="2219"/>
        <item m="1" x="2313"/>
        <item m="1" x="2319"/>
        <item m="1" x="2357"/>
        <item m="1" x="2359"/>
        <item m="1" x="2374"/>
        <item m="1" x="2775"/>
        <item m="1" x="2785"/>
        <item m="1" x="2392"/>
        <item m="1" x="2444"/>
        <item m="1" x="2398"/>
        <item m="1" x="2939"/>
        <item m="1" x="1623"/>
        <item m="1" x="1433"/>
        <item m="1" x="1443"/>
        <item m="1" x="1042"/>
        <item m="1" x="1071"/>
        <item m="1" x="1168"/>
        <item m="1" x="794"/>
        <item m="1" x="888"/>
        <item m="1" x="877"/>
        <item m="1" x="939"/>
        <item m="1" x="989"/>
        <item m="1" x="1019"/>
        <item m="1" x="742"/>
        <item m="1" x="773"/>
        <item x="194"/>
        <item x="202"/>
        <item x="316"/>
        <item x="422"/>
        <item m="1" x="5484"/>
        <item m="1" x="5679"/>
        <item m="1" x="5331"/>
        <item m="1" x="5493"/>
        <item m="1" x="6118"/>
        <item m="1" x="6387"/>
        <item m="1" x="6797"/>
        <item m="1" x="6788"/>
        <item m="1" x="7100"/>
        <item m="1" x="3464"/>
        <item m="1" x="4765"/>
        <item m="1" x="4918"/>
        <item m="1" x="5187"/>
        <item m="1" x="5233"/>
        <item m="1" x="2227"/>
        <item m="1" x="2682"/>
        <item m="1" x="2180"/>
        <item m="1" x="2174"/>
        <item m="1" x="5416"/>
        <item m="1" x="5277"/>
        <item m="1" x="6973"/>
        <item m="1" x="7445"/>
        <item m="1" x="7440"/>
        <item m="1" x="7448"/>
        <item m="1" x="7671"/>
        <item m="1" x="7688"/>
        <item m="1" x="7755"/>
        <item m="1" x="7735"/>
        <item m="1" x="7709"/>
        <item m="1" x="7869"/>
        <item m="1" x="7822"/>
        <item m="1" x="7810"/>
        <item m="1" x="7930"/>
        <item m="1" x="7941"/>
        <item m="1" x="7923"/>
        <item m="1" x="5253"/>
        <item m="1" x="5412"/>
        <item m="1" x="5283"/>
        <item m="1" x="5408"/>
        <item m="1" x="5758"/>
        <item m="1" x="5834"/>
        <item m="1" x="6072"/>
        <item m="1" x="6095"/>
        <item m="1" x="6158"/>
        <item m="1" x="6131"/>
        <item m="1" x="6338"/>
        <item m="1" x="6311"/>
        <item m="1" x="6344"/>
        <item m="1" x="6420"/>
        <item m="1" x="6421"/>
        <item m="1" x="6337"/>
        <item m="1" x="6451"/>
        <item m="1" x="6868"/>
        <item m="1" x="7306"/>
        <item m="1" x="7285"/>
        <item m="1" x="6831"/>
        <item m="1" x="7310"/>
        <item m="1" x="6956"/>
        <item m="1" x="7275"/>
        <item m="1" x="7117"/>
        <item m="1" x="7188"/>
        <item m="1" x="7173"/>
        <item m="1" x="2994"/>
        <item m="1" x="3618"/>
        <item m="1" x="3163"/>
        <item m="1" x="3482"/>
        <item m="1" x="3713"/>
        <item m="1" x="3341"/>
        <item m="1" x="3083"/>
        <item m="1" x="3332"/>
        <item m="1" x="3784"/>
        <item m="1" x="3439"/>
        <item m="1" x="3756"/>
        <item m="1" x="3514"/>
        <item m="1" x="3751"/>
        <item m="1" x="3936"/>
        <item m="1" x="3922"/>
        <item m="1" x="5154"/>
        <item m="1" x="4793"/>
        <item m="1" x="4646"/>
        <item m="1" x="4131"/>
        <item m="1" x="4319"/>
        <item m="1" x="4213"/>
        <item m="1" x="4452"/>
        <item m="1" x="4251"/>
        <item m="1" x="4608"/>
        <item m="1" x="4798"/>
        <item m="1" x="5169"/>
        <item m="1" x="4823"/>
        <item m="1" x="4808"/>
        <item m="1" x="2203"/>
        <item m="1" x="5230"/>
        <item m="1" x="5153"/>
        <item m="1" x="5220"/>
        <item m="1" x="2193"/>
        <item m="1" x="2260"/>
        <item m="1" x="2812"/>
        <item m="1" x="2224"/>
        <item m="1" x="2259"/>
        <item m="1" x="2593"/>
        <item m="1" x="2606"/>
        <item m="1" x="2631"/>
        <item m="1" x="2784"/>
        <item m="1" x="2772"/>
        <item m="1" x="2874"/>
        <item m="1" x="2865"/>
        <item m="1" x="2928"/>
        <item m="1" x="2967"/>
        <item m="1" x="2965"/>
        <item m="1" x="2060"/>
        <item m="1" x="2031"/>
        <item m="1" x="2046"/>
        <item m="1" x="2089"/>
        <item m="1" x="2129"/>
        <item m="1" x="2151"/>
        <item m="1" x="1931"/>
        <item m="1" x="1998"/>
        <item m="1" x="1676"/>
        <item m="1" x="1839"/>
        <item m="1" x="1607"/>
        <item m="1" x="1619"/>
        <item m="1" x="1289"/>
        <item m="1" x="1223"/>
        <item m="1" x="1246"/>
        <item m="1" x="799"/>
        <item m="1" x="873"/>
        <item m="1" x="951"/>
        <item m="1" x="997"/>
        <item m="1" x="1003"/>
        <item m="1" x="1010"/>
        <item m="1" x="617"/>
        <item m="1" x="7401"/>
        <item m="1" x="7379"/>
        <item m="1" x="7747"/>
        <item m="1" x="7714"/>
        <item m="1" x="7900"/>
        <item m="1" x="5370"/>
        <item m="1" x="5347"/>
        <item m="1" x="5344"/>
        <item m="1" x="5251"/>
        <item m="1" x="5278"/>
        <item m="1" x="5414"/>
        <item m="1" x="5299"/>
        <item m="1" x="5359"/>
        <item m="1" x="5878"/>
        <item m="1" x="6071"/>
        <item m="1" x="6123"/>
        <item m="1" x="6102"/>
        <item m="1" x="6254"/>
        <item m="1" x="6520"/>
        <item m="1" x="6912"/>
        <item m="1" x="6774"/>
        <item m="1" x="6894"/>
        <item m="1" x="7000"/>
        <item m="1" x="7016"/>
        <item m="1" x="6993"/>
        <item m="1" x="7294"/>
        <item m="1" x="7328"/>
        <item m="1" x="3168"/>
        <item m="1" x="3491"/>
        <item m="1" x="3754"/>
        <item m="1" x="3036"/>
        <item m="1" x="4055"/>
        <item m="1" x="4411"/>
        <item m="1" x="4015"/>
        <item m="1" x="4114"/>
        <item m="1" x="4371"/>
        <item m="1" x="4827"/>
        <item m="1" x="4413"/>
        <item m="1" x="4850"/>
        <item m="1" x="4508"/>
        <item m="1" x="4224"/>
        <item m="1" x="4715"/>
        <item m="1" x="4777"/>
        <item m="1" x="4821"/>
        <item m="1" x="4870"/>
        <item m="1" x="5185"/>
        <item m="1" x="2209"/>
        <item m="1" x="2670"/>
        <item m="1" x="2680"/>
        <item m="1" x="2715"/>
        <item m="1" x="2300"/>
        <item m="1" x="2584"/>
        <item m="1" x="2743"/>
        <item m="1" x="2751"/>
        <item m="1" x="2744"/>
        <item m="1" x="2840"/>
        <item m="1" x="1962"/>
        <item m="1" x="1970"/>
        <item m="1" x="1670"/>
        <item m="1" x="1875"/>
        <item m="1" x="1409"/>
        <item m="1" x="7837"/>
        <item m="1" x="7835"/>
        <item m="1" x="7806"/>
        <item m="1" x="7860"/>
        <item m="1" x="7804"/>
        <item m="1" x="7852"/>
        <item m="1" x="7963"/>
        <item m="1" x="7988"/>
        <item m="1" x="7961"/>
        <item m="1" x="5625"/>
        <item m="1" x="5698"/>
        <item m="1" x="5839"/>
        <item m="1" x="5867"/>
        <item m="1" x="6562"/>
        <item m="1" x="3506"/>
        <item m="1" x="3182"/>
        <item m="1" x="3686"/>
        <item m="1" x="3124"/>
        <item m="1" x="3797"/>
        <item m="1" x="3879"/>
        <item m="1" x="4504"/>
        <item m="1" x="4725"/>
        <item m="1" x="4702"/>
        <item m="1" x="4063"/>
        <item m="1" x="4596"/>
        <item m="1" x="4298"/>
        <item m="1" x="5070"/>
        <item m="1" x="4136"/>
        <item m="1" x="4672"/>
        <item m="1" x="4478"/>
        <item m="1" x="4990"/>
        <item m="1" x="5000"/>
        <item m="1" x="5159"/>
        <item m="1" x="5184"/>
        <item m="1" x="5148"/>
        <item m="1" x="2264"/>
        <item m="1" x="2402"/>
        <item m="1" x="2466"/>
        <item m="1" x="2544"/>
        <item m="1" x="2790"/>
        <item m="1" x="1079"/>
        <item m="1" x="1160"/>
        <item x="201"/>
        <item x="431"/>
        <item x="430"/>
        <item m="1" x="7993"/>
        <item m="1" x="6001"/>
        <item m="1" x="6292"/>
        <item m="1" x="6511"/>
        <item m="1" x="6582"/>
        <item m="1" x="6752"/>
        <item m="1" x="6722"/>
        <item m="1" x="7325"/>
        <item m="1" x="3179"/>
        <item m="1" x="3298"/>
        <item m="1" x="3102"/>
        <item m="1" x="3917"/>
        <item m="1" x="4457"/>
        <item m="1" x="4568"/>
        <item m="1" x="4276"/>
        <item m="1" x="4750"/>
        <item m="1" x="2560"/>
        <item m="1" x="2622"/>
        <item m="1" x="1589"/>
        <item m="1" x="1489"/>
        <item m="1" x="1044"/>
        <item m="1" x="1127"/>
        <item m="1" x="1190"/>
        <item m="1" x="900"/>
        <item m="1" x="915"/>
        <item x="308"/>
        <item m="1" x="7134"/>
        <item m="1" x="1614"/>
        <item m="1" x="825"/>
        <item m="1" x="829"/>
        <item x="68"/>
        <item x="485"/>
        <item m="1" x="7382"/>
        <item m="1" x="7425"/>
        <item m="1" x="7452"/>
        <item m="1" x="7487"/>
        <item m="1" x="7546"/>
        <item m="1" x="7536"/>
        <item m="1" x="7561"/>
        <item m="1" x="7599"/>
        <item m="1" x="7623"/>
        <item m="1" x="7632"/>
        <item m="1" x="7722"/>
        <item m="1" x="7780"/>
        <item m="1" x="7912"/>
        <item m="1" x="7983"/>
        <item m="1" x="5249"/>
        <item m="1" x="5336"/>
        <item m="1" x="5281"/>
        <item m="1" x="5448"/>
        <item m="1" x="5692"/>
        <item m="1" x="5687"/>
        <item m="1" x="5686"/>
        <item m="1" x="5798"/>
        <item m="1" x="5785"/>
        <item m="1" x="5779"/>
        <item m="1" x="6035"/>
        <item m="1" x="5988"/>
        <item m="1" x="5934"/>
        <item m="1" x="5939"/>
        <item m="1" x="6089"/>
        <item m="1" x="6163"/>
        <item m="1" x="6179"/>
        <item m="1" x="6193"/>
        <item m="1" x="6251"/>
        <item m="1" x="6255"/>
        <item m="1" x="6314"/>
        <item m="1" x="6397"/>
        <item m="1" x="6523"/>
        <item m="1" x="6571"/>
        <item m="1" x="6583"/>
        <item m="1" x="6634"/>
        <item m="1" x="6554"/>
        <item m="1" x="6672"/>
        <item m="1" x="6649"/>
        <item m="1" x="6717"/>
        <item m="1" x="6907"/>
        <item m="1" x="6830"/>
        <item m="1" x="6844"/>
        <item m="1" x="6949"/>
        <item m="1" x="6983"/>
        <item m="1" x="6986"/>
        <item m="1" x="7116"/>
        <item m="1" x="7079"/>
        <item m="1" x="6953"/>
        <item m="1" x="7086"/>
        <item m="1" x="3142"/>
        <item m="1" x="3577"/>
        <item m="1" x="3578"/>
        <item m="1" x="3167"/>
        <item m="1" x="7211"/>
        <item m="1" x="7283"/>
        <item m="1" x="3615"/>
        <item m="1" x="7210"/>
        <item m="1" x="7284"/>
        <item m="1" x="7217"/>
        <item m="1" x="7263"/>
        <item m="1" x="3655"/>
        <item m="1" x="3500"/>
        <item m="1" x="3176"/>
        <item m="1" x="3353"/>
        <item m="1" x="7257"/>
        <item m="1" x="4108"/>
        <item m="1" x="3561"/>
        <item m="1" x="3227"/>
        <item m="1" x="3560"/>
        <item m="1" x="3805"/>
        <item m="1" x="3542"/>
        <item m="1" x="3806"/>
        <item m="1" x="3228"/>
        <item m="1" x="3481"/>
        <item m="1" x="3151"/>
        <item m="1" x="3462"/>
        <item m="1" x="3274"/>
        <item m="1" x="3663"/>
        <item m="1" x="3259"/>
        <item m="1" x="3668"/>
        <item m="1" x="3386"/>
        <item m="1" x="3435"/>
        <item m="1" x="3563"/>
        <item m="1" x="3769"/>
        <item m="1" x="3783"/>
        <item m="1" x="4427"/>
        <item m="1" x="4358"/>
        <item m="1" x="4919"/>
        <item m="1" x="4036"/>
        <item m="1" x="4000"/>
        <item m="1" x="4498"/>
        <item m="1" x="4713"/>
        <item m="1" x="5166"/>
        <item m="1" x="4109"/>
        <item m="1" x="4106"/>
        <item m="1" x="4105"/>
        <item m="1" x="4164"/>
        <item m="1" x="4184"/>
        <item m="1" x="4637"/>
        <item m="1" x="5001"/>
        <item m="1" x="4537"/>
        <item m="1" x="4978"/>
        <item m="1" x="4172"/>
        <item m="1" x="4597"/>
        <item m="1" x="4964"/>
        <item m="1" x="4463"/>
        <item m="1" x="4910"/>
        <item m="1" x="2201"/>
        <item m="1" x="2202"/>
        <item m="1" x="2241"/>
        <item m="1" x="2252"/>
        <item m="1" x="2333"/>
        <item m="1" x="2666"/>
        <item m="1" x="2389"/>
        <item m="1" x="2439"/>
        <item m="1" x="2468"/>
        <item m="1" x="2634"/>
        <item m="1" x="2511"/>
        <item m="1" x="2552"/>
        <item m="1" x="2550"/>
        <item m="1" x="2876"/>
        <item m="1" x="2892"/>
        <item m="1" x="2922"/>
        <item m="1" x="2929"/>
        <item m="1" x="2125"/>
        <item m="1" x="2159"/>
        <item m="1" x="2189"/>
        <item m="1" x="1893"/>
        <item m="1" x="1921"/>
        <item m="1" x="1933"/>
        <item m="1" x="2000"/>
        <item m="1" x="2012"/>
        <item m="1" x="1636"/>
        <item m="1" x="1758"/>
        <item m="1" x="1763"/>
        <item m="1" x="1783"/>
        <item m="1" x="1825"/>
        <item m="1" x="1601"/>
        <item m="1" x="1427"/>
        <item m="1" x="1512"/>
        <item m="1" x="1344"/>
        <item m="1" x="1043"/>
        <item m="1" x="1098"/>
        <item m="1" x="1199"/>
        <item m="1" x="1232"/>
        <item m="1" x="815"/>
        <item m="1" x="819"/>
        <item m="1" x="844"/>
        <item m="1" x="891"/>
        <item m="1" x="916"/>
        <item m="1" x="910"/>
        <item m="1" x="924"/>
        <item m="1" x="961"/>
        <item m="1" x="959"/>
        <item m="1" x="1009"/>
        <item m="1" x="592"/>
        <item m="1" x="654"/>
        <item m="1" x="657"/>
        <item m="1" x="676"/>
        <item m="1" x="681"/>
        <item x="13"/>
        <item x="34"/>
        <item x="43"/>
        <item x="133"/>
        <item x="218"/>
        <item x="270"/>
        <item x="387"/>
        <item x="465"/>
        <item x="482"/>
        <item x="508"/>
        <item m="1" x="1340"/>
        <item m="1" x="1339"/>
        <item m="1" x="7419"/>
        <item m="1" x="7770"/>
        <item m="1" x="7691"/>
        <item m="1" x="7882"/>
        <item m="1" x="7946"/>
        <item m="1" x="7944"/>
        <item m="1" x="5399"/>
        <item m="1" x="5391"/>
        <item m="1" x="5361"/>
        <item m="1" x="6094"/>
        <item m="1" x="6130"/>
        <item m="1" x="6208"/>
        <item m="1" x="6309"/>
        <item m="1" x="6228"/>
        <item m="1" x="6461"/>
        <item m="1" x="6460"/>
        <item m="1" x="6564"/>
        <item m="1" x="6955"/>
        <item m="1" x="7180"/>
        <item m="1" x="7166"/>
        <item m="1" x="3192"/>
        <item m="1" x="3379"/>
        <item m="1" x="3108"/>
        <item m="1" x="3428"/>
        <item m="1" x="3132"/>
        <item m="1" x="3705"/>
        <item m="1" x="3015"/>
        <item m="1" x="4142"/>
        <item m="1" x="4159"/>
        <item m="1" x="4588"/>
        <item m="1" x="4947"/>
        <item m="1" x="2244"/>
        <item m="1" x="2280"/>
        <item m="1" x="2714"/>
        <item m="1" x="2731"/>
        <item m="1" x="2719"/>
        <item m="1" x="2747"/>
        <item m="1" x="2648"/>
        <item m="1" x="2821"/>
        <item m="1" x="2831"/>
        <item m="1" x="2857"/>
        <item m="1" x="2845"/>
        <item m="1" x="2891"/>
        <item m="1" x="2917"/>
        <item m="1" x="2930"/>
        <item m="1" x="2120"/>
        <item m="1" x="2172"/>
        <item m="1" x="1904"/>
        <item m="1" x="1900"/>
        <item m="1" x="1934"/>
        <item m="1" x="2003"/>
        <item m="1" x="1701"/>
        <item m="1" x="1782"/>
        <item m="1" x="1546"/>
        <item m="1" x="1575"/>
        <item m="1" x="1457"/>
        <item m="1" x="1416"/>
        <item m="1" x="1316"/>
        <item m="1" x="1336"/>
        <item m="1" x="1349"/>
        <item m="1" x="1148"/>
        <item m="1" x="1161"/>
        <item m="1" x="1250"/>
        <item m="1" x="991"/>
        <item m="1" x="523"/>
        <item m="1" x="559"/>
        <item m="1" x="623"/>
        <item x="19"/>
        <item x="48"/>
        <item x="106"/>
        <item x="164"/>
        <item x="240"/>
        <item x="309"/>
        <item x="331"/>
        <item x="413"/>
        <item x="481"/>
        <item x="509"/>
        <item m="1" x="7618"/>
        <item m="1" x="5358"/>
        <item m="1" x="5284"/>
        <item m="1" x="6199"/>
        <item m="1" x="7071"/>
        <item m="1" x="7278"/>
        <item m="1" x="7118"/>
        <item m="1" x="6985"/>
        <item m="1" x="7287"/>
        <item m="1" x="7201"/>
        <item m="1" x="7225"/>
        <item m="1" x="4626"/>
        <item m="1" x="975"/>
        <item m="1" x="982"/>
        <item m="1" x="601"/>
        <item m="1" x="645"/>
        <item m="1" x="640"/>
        <item m="1" x="7525"/>
        <item m="1" x="7678"/>
        <item m="1" x="7694"/>
        <item m="1" x="7879"/>
        <item m="1" x="5596"/>
        <item m="1" x="5400"/>
        <item m="1" x="6087"/>
        <item m="1" x="6246"/>
        <item m="1" x="6551"/>
        <item m="1" x="3391"/>
        <item m="1" x="7255"/>
        <item m="1" x="3120"/>
        <item m="1" x="3088"/>
        <item m="1" x="3575"/>
        <item m="1" x="3768"/>
        <item m="1" x="4746"/>
        <item m="1" x="4292"/>
        <item m="1" x="4607"/>
        <item m="1" x="4188"/>
        <item m="1" x="5196"/>
        <item m="1" x="5115"/>
        <item m="1" x="2611"/>
        <item m="1" x="2181"/>
        <item m="1" x="1929"/>
        <item m="1" x="1953"/>
        <item m="1" x="818"/>
        <item m="1" x="895"/>
        <item m="1" x="612"/>
        <item x="320"/>
        <item x="325"/>
        <item m="1" x="3123"/>
        <item m="1" x="3406"/>
        <item m="1" x="4689"/>
        <item m="1" x="1995"/>
        <item m="1" x="836"/>
        <item m="1" x="7999"/>
        <item m="1" x="7715"/>
        <item m="1" x="7847"/>
        <item m="1" x="7797"/>
        <item m="1" x="7909"/>
        <item m="1" x="5550"/>
        <item m="1" x="5397"/>
        <item m="1" x="5554"/>
        <item m="1" x="6010"/>
        <item m="1" x="6107"/>
        <item m="1" x="6204"/>
        <item m="1" x="6206"/>
        <item m="1" x="6472"/>
        <item m="1" x="6446"/>
        <item m="1" x="6693"/>
        <item m="1" x="6762"/>
        <item m="1" x="6793"/>
        <item m="1" x="6900"/>
        <item m="1" x="6887"/>
        <item m="1" x="7093"/>
        <item m="1" x="6945"/>
        <item m="1" x="3136"/>
        <item m="1" x="3441"/>
        <item m="1" x="3626"/>
        <item m="1" x="3818"/>
        <item m="1" x="3060"/>
        <item m="1" x="3675"/>
        <item m="1" x="3279"/>
        <item m="1" x="3254"/>
        <item m="1" x="3521"/>
        <item m="1" x="4760"/>
        <item m="1" x="4891"/>
        <item m="1" x="4308"/>
        <item m="1" x="4735"/>
        <item m="1" x="4849"/>
        <item m="1" x="4858"/>
        <item m="1" x="4262"/>
        <item m="1" x="4650"/>
        <item m="1" x="4203"/>
        <item m="1" x="4394"/>
        <item m="1" x="4228"/>
        <item m="1" x="4516"/>
        <item m="1" x="4788"/>
        <item m="1" x="4673"/>
        <item m="1" x="4267"/>
        <item m="1" x="4500"/>
        <item m="1" x="5172"/>
        <item m="1" x="2592"/>
        <item m="1" x="2491"/>
        <item m="1" x="2131"/>
        <item m="1" x="1801"/>
        <item m="1" x="1796"/>
        <item m="1" x="1860"/>
        <item m="1" x="1611"/>
        <item m="1" x="1503"/>
        <item m="1" x="1092"/>
        <item m="1" x="1117"/>
        <item m="1" x="1140"/>
        <item m="1" x="1181"/>
        <item m="1" x="911"/>
        <item m="1" x="937"/>
        <item m="1" x="1025"/>
        <item m="1" x="600"/>
        <item m="1" x="582"/>
        <item m="1" x="624"/>
        <item m="1" x="725"/>
        <item m="1" x="755"/>
        <item m="1" x="767"/>
        <item x="23"/>
        <item x="77"/>
        <item x="155"/>
        <item x="207"/>
        <item x="246"/>
        <item x="286"/>
        <item x="447"/>
        <item x="464"/>
        <item x="492"/>
        <item m="1" x="7660"/>
        <item m="1" x="7684"/>
        <item m="1" x="5588"/>
        <item m="1" x="5371"/>
        <item m="1" x="5480"/>
        <item m="1" x="5421"/>
        <item m="1" x="5809"/>
        <item m="1" x="6032"/>
        <item m="1" x="6140"/>
        <item m="1" x="6191"/>
        <item m="1" x="6185"/>
        <item m="1" x="6209"/>
        <item m="1" x="6273"/>
        <item m="1" x="6308"/>
        <item m="1" x="6277"/>
        <item m="1" x="6238"/>
        <item m="1" x="6345"/>
        <item m="1" x="6498"/>
        <item m="1" x="6455"/>
        <item m="1" x="6732"/>
        <item m="1" x="6761"/>
        <item m="1" x="6772"/>
        <item m="1" x="6666"/>
        <item m="1" x="6859"/>
        <item m="1" x="6833"/>
        <item m="1" x="6806"/>
        <item m="1" x="3366"/>
        <item m="1" x="3026"/>
        <item m="1" x="3169"/>
        <item m="1" x="3492"/>
        <item m="1" x="3266"/>
        <item m="1" x="3252"/>
        <item m="1" x="3476"/>
        <item m="1" x="3389"/>
        <item m="1" x="3635"/>
        <item m="1" x="3808"/>
        <item m="1" x="3881"/>
        <item m="1" x="4486"/>
        <item m="1" x="4926"/>
        <item m="1" x="4419"/>
        <item m="1" x="4920"/>
        <item m="1" x="5008"/>
        <item m="1" x="5181"/>
        <item m="1" x="5146"/>
        <item m="1" x="2732"/>
        <item m="1" x="2851"/>
        <item m="1" x="2841"/>
        <item m="1" x="2055"/>
        <item m="1" x="2937"/>
        <item m="1" x="2184"/>
        <item m="1" x="1784"/>
        <item m="1" x="1802"/>
        <item m="1" x="1196"/>
        <item m="1" x="839"/>
        <item m="1" x="1006"/>
        <item m="1" x="519"/>
        <item m="1" x="538"/>
        <item x="184"/>
        <item m="1" x="7436"/>
        <item m="1" x="7495"/>
        <item m="1" x="7457"/>
        <item m="1" x="7547"/>
        <item m="1" x="7624"/>
        <item m="1" x="7826"/>
        <item m="1" x="5699"/>
        <item m="1" x="5529"/>
        <item m="1" x="5325"/>
        <item m="1" x="5641"/>
        <item m="1" x="5919"/>
        <item m="1" x="6196"/>
        <item m="1" x="6368"/>
        <item m="1" x="6176"/>
        <item m="1" x="6750"/>
        <item m="1" x="6739"/>
        <item m="1" x="7069"/>
        <item m="1" x="7089"/>
        <item m="1" x="7141"/>
        <item m="1" x="3196"/>
        <item m="1" x="7268"/>
        <item m="1" x="3143"/>
        <item m="1" x="3449"/>
        <item m="1" x="3269"/>
        <item m="1" x="7331"/>
        <item m="1" x="3068"/>
        <item m="1" x="3625"/>
        <item m="1" x="3328"/>
        <item m="1" x="3682"/>
        <item m="1" x="3604"/>
        <item m="1" x="3912"/>
        <item m="1" x="3867"/>
        <item m="1" x="3939"/>
        <item m="1" x="4054"/>
        <item m="1" x="4404"/>
        <item m="1" x="4013"/>
        <item m="1" x="5031"/>
        <item m="1" x="4686"/>
        <item m="1" x="4097"/>
        <item m="1" x="5004"/>
        <item m="1" x="5032"/>
        <item m="1" x="4719"/>
        <item m="1" x="4923"/>
        <item m="1" x="4212"/>
        <item m="1" x="4450"/>
        <item m="1" x="4653"/>
        <item m="1" x="4263"/>
        <item m="1" x="4732"/>
        <item m="1" x="4545"/>
        <item m="1" x="4414"/>
        <item m="1" x="4334"/>
        <item m="1" x="4329"/>
        <item m="1" x="4303"/>
        <item m="1" x="4389"/>
        <item m="1" x="4791"/>
        <item m="1" x="4832"/>
        <item m="1" x="5073"/>
        <item m="1" x="5164"/>
        <item m="1" x="5190"/>
        <item m="1" x="2238"/>
        <item m="1" x="2339"/>
        <item m="1" x="2685"/>
        <item m="1" x="2396"/>
        <item m="1" x="2452"/>
        <item m="1" x="2325"/>
        <item m="1" x="2838"/>
        <item m="1" x="2862"/>
        <item m="1" x="2863"/>
        <item m="1" x="2869"/>
        <item m="1" x="2878"/>
        <item m="1" x="2889"/>
        <item m="1" x="2927"/>
        <item m="1" x="2098"/>
        <item m="1" x="2123"/>
        <item m="1" x="1924"/>
        <item m="1" x="1969"/>
        <item m="1" x="1996"/>
        <item m="1" x="1648"/>
        <item m="1" x="1724"/>
        <item m="1" x="1838"/>
        <item m="1" x="1381"/>
        <item m="1" x="1405"/>
        <item m="1" x="1417"/>
        <item m="1" x="1125"/>
        <item m="1" x="792"/>
        <item m="1" x="805"/>
        <item m="1" x="927"/>
        <item m="1" x="1011"/>
        <item m="1" x="547"/>
        <item m="1" x="625"/>
        <item m="1" x="697"/>
        <item m="1" x="741"/>
        <item x="153"/>
        <item x="237"/>
        <item x="250"/>
        <item x="489"/>
        <item m="1" x="1854"/>
        <item m="1" x="6832"/>
        <item m="1" x="7035"/>
        <item m="1" x="3944"/>
        <item m="1" x="2559"/>
        <item m="1" x="2853"/>
        <item m="1" x="2916"/>
        <item m="1" x="1916"/>
        <item m="1" x="7463"/>
        <item m="1" x="7668"/>
        <item m="1" x="7832"/>
        <item m="1" x="7789"/>
        <item m="1" x="5890"/>
        <item m="1" x="5862"/>
        <item m="1" x="6171"/>
        <item m="1" x="6365"/>
        <item m="1" x="6173"/>
        <item m="1" x="6638"/>
        <item m="1" x="6681"/>
        <item m="1" x="7158"/>
        <item m="1" x="3283"/>
        <item m="1" x="3284"/>
        <item m="1" x="3684"/>
        <item m="1" x="3876"/>
        <item m="1" x="3979"/>
        <item m="1" x="4018"/>
        <item m="1" x="3999"/>
        <item m="1" x="4728"/>
        <item m="1" x="4598"/>
        <item m="1" x="3997"/>
        <item m="1" x="4473"/>
        <item m="1" x="4379"/>
        <item m="1" x="4447"/>
        <item m="1" x="4954"/>
        <item m="1" x="4124"/>
        <item m="1" x="4908"/>
        <item m="1" x="4422"/>
        <item m="1" x="4167"/>
        <item m="1" x="4226"/>
        <item m="1" x="4552"/>
        <item m="1" x="4237"/>
        <item m="1" x="4465"/>
        <item m="1" x="2902"/>
        <item m="1" x="1901"/>
        <item m="1" x="1650"/>
        <item m="1" x="1517"/>
        <item m="1" x="562"/>
        <item m="1" x="768"/>
        <item x="101"/>
        <item x="307"/>
        <item m="1" x="7501"/>
        <item m="1" x="7466"/>
        <item m="1" x="7661"/>
        <item m="1" x="7791"/>
        <item m="1" x="7892"/>
        <item m="1" x="7866"/>
        <item m="1" x="7942"/>
        <item m="1" x="5572"/>
        <item m="1" x="5602"/>
        <item m="1" x="5643"/>
        <item m="1" x="6142"/>
        <item m="1" x="6143"/>
        <item m="1" x="6104"/>
        <item m="1" x="6144"/>
        <item m="1" x="6096"/>
        <item m="1" x="6705"/>
        <item m="1" x="6836"/>
        <item m="1" x="6885"/>
        <item m="1" x="7091"/>
        <item m="1" x="7018"/>
        <item m="1" x="7060"/>
        <item m="1" x="3104"/>
        <item m="1" x="3609"/>
        <item m="1" x="3687"/>
        <item m="1" x="3336"/>
        <item m="1" x="3693"/>
        <item m="1" x="3375"/>
        <item m="1" x="4731"/>
        <item m="1" x="4717"/>
        <item m="1" x="4197"/>
        <item m="1" x="4363"/>
        <item m="1" x="4519"/>
        <item m="1" x="4784"/>
        <item m="1" x="4344"/>
        <item m="1" x="4629"/>
        <item m="1" x="2257"/>
        <item m="1" x="2348"/>
        <item m="1" x="2434"/>
        <item m="1" x="2553"/>
        <item m="1" x="2844"/>
        <item m="1" x="2030"/>
        <item m="1" x="1693"/>
        <item m="1" x="1836"/>
        <item m="1" x="1851"/>
        <item m="1" x="1415"/>
        <item m="1" x="1100"/>
        <item m="1" x="967"/>
        <item m="1" x="535"/>
        <item m="1" x="591"/>
        <item m="1" x="595"/>
        <item m="1" x="762"/>
        <item x="99"/>
        <item x="275"/>
        <item x="385"/>
        <item m="1" x="6090"/>
        <item m="1" x="2652"/>
        <item m="1" x="1665"/>
        <item m="1" x="1082"/>
        <item m="1" x="1032"/>
        <item m="1" x="1213"/>
        <item m="1" x="7395"/>
        <item m="1" x="7530"/>
        <item m="1" x="7663"/>
        <item m="1" x="7760"/>
        <item m="1" x="7827"/>
        <item m="1" x="7816"/>
        <item m="1" x="7854"/>
        <item m="1" x="7813"/>
        <item m="1" x="7920"/>
        <item m="1" x="7936"/>
        <item m="1" x="5379"/>
        <item m="1" x="5536"/>
        <item m="1" x="5409"/>
        <item m="1" x="5708"/>
        <item m="1" x="5716"/>
        <item m="1" x="5802"/>
        <item m="1" x="5783"/>
        <item m="1" x="5768"/>
        <item m="1" x="5836"/>
        <item m="1" x="6111"/>
        <item m="1" x="6110"/>
        <item m="1" x="6122"/>
        <item m="1" x="6166"/>
        <item m="1" x="6669"/>
        <item m="1" x="6745"/>
        <item m="1" x="6684"/>
        <item m="1" x="6811"/>
        <item m="1" x="7109"/>
        <item m="1" x="3236"/>
        <item m="1" x="2982"/>
        <item m="1" x="3551"/>
        <item m="1" x="7207"/>
        <item m="1" x="7305"/>
        <item m="1" x="7212"/>
        <item m="1" x="7261"/>
        <item m="1" x="7259"/>
        <item m="1" x="3497"/>
        <item m="1" x="3172"/>
        <item m="1" x="3275"/>
        <item m="1" x="3665"/>
        <item m="1" x="3555"/>
        <item m="1" x="3223"/>
        <item m="1" x="3286"/>
        <item m="1" x="3689"/>
        <item m="1" x="3329"/>
        <item m="1" x="3140"/>
        <item m="1" x="3619"/>
        <item m="1" x="3755"/>
        <item m="1" x="4567"/>
        <item m="1" x="5016"/>
        <item m="1" x="3990"/>
        <item m="1" x="4872"/>
        <item m="1" x="4824"/>
        <item m="1" x="4402"/>
        <item m="1" x="4685"/>
        <item m="1" x="4152"/>
        <item m="1" x="4693"/>
        <item m="1" x="4425"/>
        <item m="1" x="4479"/>
        <item m="1" x="4722"/>
        <item m="1" x="4397"/>
        <item m="1" x="4229"/>
        <item m="1" x="4522"/>
        <item m="1" x="4333"/>
        <item m="1" x="4749"/>
        <item m="1" x="2208"/>
        <item m="1" x="5222"/>
        <item m="1" x="5224"/>
        <item m="1" x="2211"/>
        <item m="1" x="2206"/>
        <item m="1" x="2268"/>
        <item m="1" x="2367"/>
        <item m="1" x="2690"/>
        <item m="1" x="2383"/>
        <item m="1" x="2458"/>
        <item m="1" x="2482"/>
        <item m="1" x="2524"/>
        <item m="1" x="2541"/>
        <item m="1" x="1913"/>
        <item m="1" x="1651"/>
        <item m="1" x="1841"/>
        <item m="1" x="1547"/>
        <item m="1" x="1122"/>
        <item m="1" x="1158"/>
        <item m="1" x="1260"/>
        <item m="1" x="953"/>
        <item m="1" x="979"/>
        <item m="1" x="1024"/>
        <item m="1" x="702"/>
        <item m="1" x="703"/>
        <item m="1" x="751"/>
        <item x="4"/>
        <item x="38"/>
        <item x="95"/>
        <item x="284"/>
        <item x="409"/>
        <item x="499"/>
        <item m="1" x="1089"/>
        <item m="1" x="7642"/>
        <item m="1" x="7746"/>
        <item m="1" x="7795"/>
        <item m="1" x="7828"/>
        <item m="1" x="7903"/>
        <item m="1" x="7937"/>
        <item m="1" x="5390"/>
        <item m="1" x="5351"/>
        <item m="1" x="5436"/>
        <item m="1" x="6114"/>
        <item m="1" x="6304"/>
        <item m="1" x="6516"/>
        <item m="1" x="6696"/>
        <item m="1" x="7024"/>
        <item m="1" x="7172"/>
        <item m="1" x="3603"/>
        <item m="1" x="3955"/>
        <item m="1" x="4753"/>
        <item m="1" x="4041"/>
        <item m="1" x="4866"/>
        <item m="1" x="4078"/>
        <item m="1" x="4098"/>
        <item m="1" x="4158"/>
        <item m="1" x="4455"/>
        <item m="1" x="4727"/>
        <item m="1" x="2494"/>
        <item m="1" x="2825"/>
        <item m="1" x="1725"/>
        <item m="1" x="1771"/>
        <item m="1" x="1767"/>
        <item m="1" x="1569"/>
        <item m="1" x="1407"/>
        <item m="1" x="1347"/>
        <item m="1" x="881"/>
        <item m="1" x="923"/>
        <item m="1" x="934"/>
        <item m="1" x="539"/>
        <item m="1" x="555"/>
        <item m="1" x="566"/>
        <item m="1" x="634"/>
        <item m="1" x="728"/>
        <item x="105"/>
        <item x="170"/>
        <item x="334"/>
        <item x="439"/>
        <item x="490"/>
        <item m="1" x="7667"/>
        <item m="1" x="7798"/>
        <item m="1" x="5538"/>
        <item m="1" x="7113"/>
        <item m="1" x="7174"/>
        <item m="1" x="7248"/>
        <item m="1" x="7267"/>
        <item m="1" x="3393"/>
        <item m="1" x="3029"/>
        <item m="1" x="3129"/>
        <item m="1" x="4644"/>
        <item m="1" x="4174"/>
        <item m="1" x="2722"/>
        <item m="1" x="3086"/>
        <item m="1" x="7416"/>
        <item m="1" x="7398"/>
        <item m="1" x="7476"/>
        <item m="1" x="7412"/>
        <item m="1" x="7482"/>
        <item m="1" x="7511"/>
        <item m="1" x="7514"/>
        <item m="1" x="7497"/>
        <item m="1" x="7513"/>
        <item m="1" x="7486"/>
        <item m="1" x="7483"/>
        <item m="1" x="7512"/>
        <item m="1" x="7540"/>
        <item m="1" x="7539"/>
        <item m="1" x="7578"/>
        <item m="1" x="7585"/>
        <item m="1" x="7601"/>
        <item m="1" x="7767"/>
        <item m="1" x="7669"/>
        <item m="1" x="7620"/>
        <item m="1" x="7703"/>
        <item m="1" x="7649"/>
        <item m="1" x="7704"/>
        <item m="1" x="7784"/>
        <item m="1" x="7960"/>
        <item m="1" x="5499"/>
        <item m="1" x="5553"/>
        <item m="1" x="5651"/>
        <item m="1" x="5280"/>
        <item m="1" x="5334"/>
        <item m="1" x="5614"/>
        <item m="1" x="5472"/>
        <item m="1" x="5303"/>
        <item m="1" x="5458"/>
        <item m="1" x="5339"/>
        <item m="1" x="5642"/>
        <item m="1" x="5533"/>
        <item m="1" x="5705"/>
        <item m="1" x="5693"/>
        <item m="1" x="5751"/>
        <item m="1" x="5887"/>
        <item m="1" x="5886"/>
        <item m="1" x="5870"/>
        <item m="1" x="5943"/>
        <item m="1" x="6134"/>
        <item m="1" x="6213"/>
        <item m="1" x="6145"/>
        <item m="1" x="6294"/>
        <item m="1" x="6389"/>
        <item m="1" x="6324"/>
        <item m="1" x="6383"/>
        <item m="1" x="6427"/>
        <item m="1" x="6442"/>
        <item m="1" x="6550"/>
        <item m="1" x="6491"/>
        <item m="1" x="6531"/>
        <item m="1" x="6525"/>
        <item m="1" x="6767"/>
        <item m="1" x="6754"/>
        <item m="1" x="6670"/>
        <item m="1" x="6680"/>
        <item m="1" x="6659"/>
        <item m="1" x="6718"/>
        <item m="1" x="6658"/>
        <item m="1" x="6653"/>
        <item m="1" x="6636"/>
        <item m="1" x="6775"/>
        <item m="1" x="6787"/>
        <item m="1" x="6783"/>
        <item m="1" x="6880"/>
        <item m="1" x="6852"/>
        <item m="1" x="6841"/>
        <item m="1" x="7094"/>
        <item m="1" x="7056"/>
        <item m="1" x="7097"/>
        <item m="1" x="7110"/>
        <item m="1" x="7115"/>
        <item m="1" x="7271"/>
        <item m="1" x="3272"/>
        <item m="1" x="3659"/>
        <item m="1" x="7245"/>
        <item m="1" x="7219"/>
        <item m="1" x="3672"/>
        <item m="1" x="3554"/>
        <item m="1" x="3593"/>
        <item m="1" x="7256"/>
        <item m="1" x="7308"/>
        <item m="1" x="7334"/>
        <item m="1" x="3056"/>
        <item m="1" x="3152"/>
        <item m="1" x="3467"/>
        <item m="1" x="3362"/>
        <item m="1" x="3572"/>
        <item m="1" x="3832"/>
        <item m="1" x="3810"/>
        <item m="1" x="3901"/>
        <item m="1" x="3914"/>
        <item m="1" x="3982"/>
        <item m="1" x="3972"/>
        <item m="1" x="4019"/>
        <item m="1" x="4037"/>
        <item m="1" x="4446"/>
        <item m="1" x="4952"/>
        <item m="1" x="4627"/>
        <item m="1" x="4443"/>
        <item m="1" x="4112"/>
        <item m="1" x="4792"/>
        <item m="1" x="4181"/>
        <item m="1" x="4156"/>
        <item m="1" x="4687"/>
        <item m="1" x="4563"/>
        <item m="1" x="4240"/>
        <item m="1" x="4386"/>
        <item m="1" x="4548"/>
        <item m="1" x="4700"/>
        <item m="1" x="5035"/>
        <item m="1" x="4559"/>
        <item m="1" x="4893"/>
        <item m="1" x="4445"/>
        <item m="1" x="4369"/>
        <item m="1" x="4671"/>
        <item m="1" x="4771"/>
        <item m="1" x="4948"/>
        <item m="1" x="4922"/>
        <item m="1" x="4996"/>
        <item m="1" x="4980"/>
        <item m="1" x="4995"/>
        <item m="1" x="4992"/>
        <item m="1" x="4939"/>
        <item m="1" x="5040"/>
        <item m="1" x="5094"/>
        <item m="1" x="5139"/>
        <item m="1" x="5112"/>
        <item m="1" x="5156"/>
        <item m="1" x="5131"/>
        <item m="1" x="5096"/>
        <item m="1" x="5167"/>
        <item m="1" x="2218"/>
        <item m="1" x="2230"/>
        <item m="1" x="2196"/>
        <item m="1" x="2237"/>
        <item m="1" x="2255"/>
        <item m="1" x="2808"/>
        <item m="1" x="2664"/>
        <item m="1" x="2669"/>
        <item m="1" x="2717"/>
        <item m="1" x="2733"/>
        <item m="1" x="2734"/>
        <item m="1" x="2749"/>
        <item m="1" x="2750"/>
        <item m="1" x="2764"/>
        <item m="1" x="2818"/>
        <item m="1" x="2935"/>
        <item m="1" x="2146"/>
        <item m="1" x="2122"/>
        <item m="1" x="2150"/>
        <item m="1" x="2167"/>
        <item m="1" x="1910"/>
        <item m="1" x="1923"/>
        <item m="1" x="1987"/>
        <item m="1" x="1710"/>
        <item m="1" x="1751"/>
        <item m="1" x="1822"/>
        <item m="1" x="1848"/>
        <item m="1" x="1858"/>
        <item m="1" x="1857"/>
        <item m="1" x="1874"/>
        <item m="1" x="1570"/>
        <item m="1" x="1578"/>
        <item m="1" x="1629"/>
        <item m="1" x="1422"/>
        <item m="1" x="1450"/>
        <item m="1" x="1474"/>
        <item m="1" x="1362"/>
        <item m="1" x="1364"/>
        <item m="1" x="1307"/>
        <item m="1" x="1311"/>
        <item m="1" x="1315"/>
        <item m="1" x="1319"/>
        <item m="1" x="1069"/>
        <item m="1" x="1105"/>
        <item m="1" x="1174"/>
        <item m="1" x="1169"/>
        <item m="1" x="1205"/>
        <item m="1" x="1209"/>
        <item m="1" x="1220"/>
        <item m="1" x="1229"/>
        <item m="1" x="1256"/>
        <item m="1" x="841"/>
        <item m="1" x="869"/>
        <item m="1" x="882"/>
        <item m="1" x="898"/>
        <item m="1" x="952"/>
        <item m="1" x="964"/>
        <item m="1" x="974"/>
        <item m="1" x="1029"/>
        <item m="1" x="1028"/>
        <item m="1" x="597"/>
        <item m="1" x="611"/>
        <item m="1" x="621"/>
        <item m="1" x="632"/>
        <item m="1" x="646"/>
        <item m="1" x="683"/>
        <item m="1" x="735"/>
        <item m="1" x="718"/>
        <item x="51"/>
        <item x="50"/>
        <item x="67"/>
        <item x="111"/>
        <item x="104"/>
        <item x="100"/>
        <item x="175"/>
        <item x="182"/>
        <item x="179"/>
        <item x="205"/>
        <item x="204"/>
        <item x="217"/>
        <item x="302"/>
        <item x="300"/>
        <item x="362"/>
        <item x="380"/>
        <item x="332"/>
        <item x="460"/>
        <item x="500"/>
        <item m="1" x="7479"/>
        <item m="1" x="7591"/>
        <item m="1" x="7777"/>
        <item m="1" x="7980"/>
        <item m="1" x="5532"/>
        <item m="1" x="5464"/>
        <item m="1" x="5519"/>
        <item m="1" x="5627"/>
        <item m="1" x="5671"/>
        <item m="1" x="5652"/>
        <item m="1" x="5542"/>
        <item m="1" x="5443"/>
        <item m="1" x="5881"/>
        <item m="1" x="5825"/>
        <item m="1" x="5894"/>
        <item m="1" x="5869"/>
        <item m="1" x="5952"/>
        <item m="1" x="5909"/>
        <item m="1" x="6563"/>
        <item m="1" x="6779"/>
        <item m="1" x="6660"/>
        <item m="1" x="6635"/>
        <item m="1" x="6875"/>
        <item m="1" x="7063"/>
        <item m="1" x="7026"/>
        <item m="1" x="3580"/>
        <item m="1" x="7220"/>
        <item m="1" x="7292"/>
        <item m="1" x="3191"/>
        <item m="1" x="3037"/>
        <item m="1" x="3349"/>
        <item m="1" x="3089"/>
        <item m="1" x="3800"/>
        <item m="1" x="3817"/>
        <item m="1" x="4111"/>
        <item m="1" x="4968"/>
        <item m="1" x="5037"/>
        <item m="1" x="4951"/>
        <item m="1" x="4168"/>
        <item m="1" x="4273"/>
        <item m="1" x="4531"/>
        <item m="1" x="4714"/>
        <item m="1" x="4745"/>
        <item m="1" x="4979"/>
        <item m="1" x="5234"/>
        <item m="1" x="2216"/>
        <item m="1" x="5238"/>
        <item m="1" x="2327"/>
        <item m="1" x="2569"/>
        <item m="1" x="2395"/>
        <item m="1" x="2429"/>
        <item m="1" x="2513"/>
        <item m="1" x="1673"/>
        <item m="1" x="1702"/>
        <item m="1" x="1787"/>
        <item m="1" x="1770"/>
        <item m="1" x="1880"/>
        <item m="1" x="1884"/>
        <item m="1" x="1485"/>
        <item m="1" x="1121"/>
        <item m="1" x="579"/>
        <item x="117"/>
        <item x="360"/>
        <item m="1" x="814"/>
        <item m="1" x="822"/>
        <item m="1" x="7627"/>
        <item m="1" x="7638"/>
        <item m="1" x="5660"/>
        <item m="1" x="6137"/>
        <item m="1" x="6187"/>
        <item m="1" x="6662"/>
        <item m="1" x="7012"/>
        <item m="1" x="7075"/>
        <item m="1" x="7229"/>
        <item m="1" x="3694"/>
        <item m="1" x="3446"/>
        <item m="1" x="3139"/>
        <item m="1" x="3658"/>
        <item m="1" x="3509"/>
        <item m="1" x="5206"/>
        <item m="1" x="4549"/>
        <item m="1" x="5064"/>
        <item m="1" x="4482"/>
        <item m="1" x="4218"/>
        <item m="1" x="4664"/>
        <item m="1" x="5150"/>
        <item m="1" x="5122"/>
        <item m="1" x="5109"/>
        <item m="1" x="1270"/>
        <item m="1" x="606"/>
        <item m="1" x="7471"/>
        <item m="1" x="7492"/>
        <item m="1" x="7570"/>
        <item m="1" x="7569"/>
        <item m="1" x="7587"/>
        <item m="1" x="7708"/>
        <item m="1" x="7680"/>
        <item m="1" x="7682"/>
        <item m="1" x="7726"/>
        <item m="1" x="7750"/>
        <item m="1" x="7686"/>
        <item m="1" x="7730"/>
        <item m="1" x="7683"/>
        <item m="1" x="7690"/>
        <item m="1" x="7778"/>
        <item m="1" x="5615"/>
        <item m="1" x="5429"/>
        <item m="1" x="5674"/>
        <item m="1" x="5564"/>
        <item m="1" x="5510"/>
        <item m="1" x="5624"/>
        <item m="1" x="5457"/>
        <item m="1" x="5640"/>
        <item m="1" x="5451"/>
        <item m="1" x="5501"/>
        <item m="1" x="5605"/>
        <item m="1" x="5471"/>
        <item m="1" x="5670"/>
        <item m="1" x="5821"/>
        <item m="1" x="5895"/>
        <item m="1" x="5983"/>
        <item m="1" x="5960"/>
        <item m="1" x="6024"/>
        <item m="1" x="6207"/>
        <item m="1" x="6395"/>
        <item m="1" x="6587"/>
        <item m="1" x="6738"/>
        <item m="1" x="6651"/>
        <item m="1" x="6747"/>
        <item m="1" x="6879"/>
        <item m="1" x="6805"/>
        <item m="1" x="6825"/>
        <item m="1" x="7078"/>
        <item m="1" x="7068"/>
        <item m="1" x="7015"/>
        <item m="1" x="7144"/>
        <item m="1" x="7186"/>
        <item m="1" x="3631"/>
        <item m="1" x="7317"/>
        <item m="1" x="3612"/>
        <item m="1" x="3243"/>
        <item m="1" x="3033"/>
        <item m="1" x="3590"/>
        <item m="1" x="3382"/>
        <item m="1" x="3051"/>
        <item m="1" x="3645"/>
        <item m="1" x="3264"/>
        <item m="1" x="3611"/>
        <item m="1" x="3986"/>
        <item m="1" x="4024"/>
        <item m="1" x="4611"/>
        <item m="1" x="4268"/>
        <item m="1" x="4675"/>
        <item m="1" x="4269"/>
        <item m="1" x="4625"/>
        <item m="1" x="4958"/>
        <item m="1" x="4456"/>
        <item m="1" x="4412"/>
        <item m="1" x="4938"/>
        <item m="1" x="4503"/>
        <item m="1" x="4736"/>
        <item m="1" x="5015"/>
        <item m="1" x="5061"/>
        <item m="1" x="5024"/>
        <item m="1" x="5117"/>
        <item m="1" x="5165"/>
        <item m="1" x="5132"/>
        <item m="1" x="5180"/>
        <item m="1" x="5089"/>
        <item m="1" x="5126"/>
        <item m="1" x="5186"/>
        <item m="1" x="5207"/>
        <item m="1" x="5151"/>
        <item m="1" x="5209"/>
        <item m="1" x="5223"/>
        <item m="1" x="5232"/>
        <item m="1" x="2194"/>
        <item m="1" x="2646"/>
        <item m="1" x="2774"/>
        <item m="1" x="2665"/>
        <item m="1" x="2668"/>
        <item m="1" x="2789"/>
        <item m="1" x="2777"/>
        <item m="1" x="2736"/>
        <item m="1" x="2740"/>
        <item m="1" x="2745"/>
        <item m="1" x="2780"/>
        <item m="1" x="2746"/>
        <item m="1" x="2753"/>
        <item m="1" x="2781"/>
        <item m="1" x="2782"/>
        <item m="1" x="2816"/>
        <item m="1" x="2761"/>
        <item m="1" x="2842"/>
        <item m="1" x="2854"/>
        <item m="1" x="2881"/>
        <item m="1" x="2952"/>
        <item m="1" x="2079"/>
        <item m="1" x="2142"/>
        <item m="1" x="1897"/>
        <item m="1" x="1965"/>
        <item m="1" x="1954"/>
        <item m="1" x="1798"/>
        <item m="1" x="1873"/>
        <item m="1" x="1499"/>
        <item m="1" x="1367"/>
        <item m="1" x="1067"/>
        <item m="1" x="1109"/>
        <item m="1" x="1143"/>
        <item m="1" x="1195"/>
        <item m="1" x="828"/>
        <item m="1" x="872"/>
        <item m="1" x="960"/>
        <item m="1" x="977"/>
        <item m="1" x="983"/>
        <item m="1" x="996"/>
        <item m="1" x="543"/>
        <item m="1" x="598"/>
        <item m="1" x="698"/>
        <item m="1" x="694"/>
        <item m="1" x="732"/>
        <item m="1" x="763"/>
        <item x="39"/>
        <item x="66"/>
        <item x="150"/>
        <item x="248"/>
        <item x="412"/>
        <item x="420"/>
        <item x="440"/>
        <item m="1" x="1519"/>
        <item m="1" x="7575"/>
        <item m="1" x="7830"/>
        <item m="1" x="7867"/>
        <item m="1" x="7876"/>
        <item m="1" x="7878"/>
        <item m="1" x="7914"/>
        <item m="1" x="7981"/>
        <item m="1" x="5999"/>
        <item m="1" x="5931"/>
        <item m="1" x="5941"/>
        <item m="1" x="6169"/>
        <item m="1" x="6266"/>
        <item m="1" x="6499"/>
        <item m="1" x="6509"/>
        <item m="1" x="6510"/>
        <item m="1" x="6575"/>
        <item m="1" x="6593"/>
        <item m="1" x="6622"/>
        <item m="1" x="6628"/>
        <item m="1" x="6838"/>
        <item m="1" x="6856"/>
        <item m="1" x="6936"/>
        <item m="1" x="6952"/>
        <item m="1" x="7021"/>
        <item m="1" x="3234"/>
        <item m="1" x="3568"/>
        <item m="1" x="3004"/>
        <item m="1" x="3613"/>
        <item m="1" x="3342"/>
        <item m="1" x="3340"/>
        <item m="1" x="3649"/>
        <item m="1" x="3587"/>
        <item m="1" x="3777"/>
        <item m="1" x="3947"/>
        <item m="1" x="3851"/>
        <item m="1" x="3893"/>
        <item m="1" x="3965"/>
        <item m="1" x="4633"/>
        <item m="1" x="4539"/>
        <item m="1" x="4888"/>
        <item m="1" x="5152"/>
        <item m="1" x="5141"/>
        <item m="1" x="5202"/>
        <item m="1" x="5107"/>
        <item m="1" x="5194"/>
        <item m="1" x="5124"/>
        <item m="1" x="2971"/>
        <item m="1" x="2042"/>
        <item m="1" x="2135"/>
        <item m="1" x="1716"/>
        <item m="1" x="1743"/>
        <item m="1" x="1879"/>
        <item m="1" x="1528"/>
        <item m="1" x="1502"/>
        <item m="1" x="1332"/>
        <item m="1" x="1080"/>
        <item m="1" x="1138"/>
        <item m="1" x="1207"/>
        <item m="1" x="830"/>
        <item m="1" x="854"/>
        <item m="1" x="546"/>
        <item m="1" x="567"/>
        <item m="1" x="709"/>
        <item m="1" x="778"/>
        <item x="1"/>
        <item x="11"/>
        <item x="63"/>
        <item x="78"/>
        <item x="266"/>
        <item x="289"/>
        <item x="315"/>
        <item x="425"/>
        <item x="356"/>
        <item x="502"/>
        <item m="1" x="1324"/>
        <item m="1" x="1327"/>
        <item m="1" x="7413"/>
        <item m="1" x="7455"/>
        <item m="1" x="7488"/>
        <item m="1" x="7516"/>
        <item m="1" x="7596"/>
        <item m="1" x="7634"/>
        <item m="1" x="7662"/>
        <item m="1" x="7626"/>
        <item m="1" x="7654"/>
        <item m="1" x="7731"/>
        <item m="1" x="7908"/>
        <item m="1" x="7896"/>
        <item m="1" x="7924"/>
        <item m="1" x="7918"/>
        <item m="1" x="5247"/>
        <item m="1" x="5267"/>
        <item m="1" x="5258"/>
        <item m="1" x="5264"/>
        <item m="1" x="5272"/>
        <item m="1" x="5261"/>
        <item m="1" x="5266"/>
        <item m="1" x="5252"/>
        <item m="1" x="5256"/>
        <item m="1" x="5352"/>
        <item m="1" x="5669"/>
        <item m="1" x="5665"/>
        <item m="1" x="5385"/>
        <item m="1" x="5666"/>
        <item m="1" x="5587"/>
        <item m="1" x="5349"/>
        <item m="1" x="5749"/>
        <item m="1" x="5735"/>
        <item m="1" x="5810"/>
        <item m="1" x="6068"/>
        <item m="1" x="6073"/>
        <item m="1" x="6066"/>
        <item m="1" x="6069"/>
        <item m="1" x="6064"/>
        <item m="1" x="6063"/>
        <item m="1" x="6070"/>
        <item m="1" x="6109"/>
        <item m="1" x="6097"/>
        <item m="1" x="6121"/>
        <item m="1" x="6211"/>
        <item m="1" x="6253"/>
        <item m="1" x="6317"/>
        <item m="1" x="6348"/>
        <item m="1" x="6528"/>
        <item m="1" x="6339"/>
        <item m="1" x="6597"/>
        <item m="1" x="6579"/>
        <item m="1" x="6727"/>
        <item m="1" x="6773"/>
        <item m="1" x="6910"/>
        <item m="1" x="7315"/>
        <item m="1" x="7129"/>
        <item m="1" x="6935"/>
        <item m="1" x="7274"/>
        <item m="1" x="7290"/>
        <item m="1" x="7023"/>
        <item m="1" x="6943"/>
        <item m="1" x="6940"/>
        <item m="1" x="7276"/>
        <item m="1" x="7301"/>
        <item m="1" x="7125"/>
        <item m="1" x="7304"/>
        <item m="1" x="7041"/>
        <item m="1" x="7187"/>
        <item m="1" x="7148"/>
        <item m="1" x="2997"/>
        <item m="1" x="3541"/>
        <item m="1" x="3761"/>
        <item m="1" x="3281"/>
        <item m="1" x="3287"/>
        <item m="1" x="3690"/>
        <item m="1" x="3537"/>
        <item m="1" x="3058"/>
        <item m="1" x="3316"/>
        <item m="1" x="3529"/>
        <item m="1" x="3627"/>
        <item m="1" x="3565"/>
        <item m="1" x="3602"/>
        <item m="1" x="3629"/>
        <item m="1" x="3678"/>
        <item m="1" x="3757"/>
        <item m="1" x="3782"/>
        <item m="1" x="3869"/>
        <item m="1" x="3834"/>
        <item m="1" x="3913"/>
        <item m="1" x="4840"/>
        <item m="1" x="4011"/>
        <item m="1" x="4401"/>
        <item m="1" x="4822"/>
        <item m="1" x="4748"/>
        <item m="1" x="4086"/>
        <item m="1" x="4403"/>
        <item m="1" x="4615"/>
        <item m="1" x="4752"/>
        <item m="1" x="4275"/>
        <item m="1" x="4892"/>
        <item m="1" x="4826"/>
        <item m="1" x="4901"/>
        <item m="1" x="2332"/>
        <item m="1" x="2568"/>
        <item m="1" x="2575"/>
        <item m="1" x="2713"/>
        <item m="1" x="2610"/>
        <item m="1" x="2617"/>
        <item m="1" x="2621"/>
        <item m="1" x="2626"/>
        <item m="1" x="2900"/>
        <item m="1" x="2913"/>
        <item m="1" x="2923"/>
        <item m="1" x="2963"/>
        <item m="1" x="2061"/>
        <item m="1" x="2109"/>
        <item m="1" x="2155"/>
        <item m="1" x="2186"/>
        <item m="1" x="2176"/>
        <item m="1" x="1655"/>
        <item m="1" x="1659"/>
        <item m="1" x="1699"/>
        <item m="1" x="1755"/>
        <item m="1" x="1423"/>
        <item m="1" x="1608"/>
        <item m="1" x="1493"/>
        <item m="1" x="1392"/>
        <item m="1" x="1398"/>
        <item m="1" x="1303"/>
        <item m="1" x="1333"/>
        <item m="1" x="1162"/>
        <item m="1" x="1219"/>
        <item m="1" x="1266"/>
        <item m="1" x="883"/>
        <item m="1" x="897"/>
        <item m="1" x="558"/>
        <item m="1" x="603"/>
        <item m="1" x="710"/>
        <item x="243"/>
        <item x="301"/>
        <item x="288"/>
        <item m="1" x="7776"/>
        <item m="1" x="7796"/>
        <item m="1" x="5246"/>
        <item m="1" x="5573"/>
        <item m="1" x="5291"/>
        <item m="1" x="5571"/>
        <item m="1" x="6612"/>
        <item m="1" x="6663"/>
        <item m="1" x="7036"/>
        <item m="1" x="3135"/>
        <item m="1" x="3030"/>
        <item m="1" x="3719"/>
        <item m="1" x="3807"/>
        <item m="1" x="3728"/>
        <item m="1" x="3231"/>
        <item m="1" x="3508"/>
        <item m="1" x="3187"/>
        <item m="1" x="3980"/>
        <item m="1" x="4800"/>
        <item m="1" x="4286"/>
        <item m="1" x="5213"/>
        <item m="1" x="5062"/>
        <item m="1" x="2795"/>
        <item m="1" x="2278"/>
        <item m="1" x="2655"/>
        <item m="1" x="2587"/>
        <item m="1" x="2598"/>
        <item m="1" x="2629"/>
        <item m="1" x="2656"/>
        <item m="1" x="2899"/>
        <item m="1" x="2053"/>
        <item m="1" x="2141"/>
        <item m="1" x="2175"/>
        <item m="1" x="1999"/>
        <item m="1" x="1780"/>
        <item m="1" x="1829"/>
        <item x="2"/>
        <item x="123"/>
        <item m="1" x="7533"/>
        <item m="1" x="7652"/>
        <item m="1" x="7610"/>
        <item m="1" x="7875"/>
        <item m="1" x="7858"/>
        <item m="1" x="7783"/>
        <item m="1" x="5437"/>
        <item m="1" x="5428"/>
        <item m="1" x="5655"/>
        <item m="1" x="6008"/>
        <item m="1" x="6271"/>
        <item m="1" x="6748"/>
        <item m="1" x="6645"/>
        <item m="1" x="7067"/>
        <item m="1" x="7114"/>
        <item m="1" x="7104"/>
        <item m="1" x="7146"/>
        <item m="1" x="7198"/>
        <item m="1" x="3623"/>
        <item m="1" x="3126"/>
        <item m="1" x="3516"/>
        <item m="1" x="3359"/>
        <item m="1" x="4742"/>
        <item m="1" x="4274"/>
        <item m="1" x="4280"/>
        <item m="1" x="4560"/>
        <item m="1" x="4239"/>
        <item m="1" x="4604"/>
        <item m="1" x="4453"/>
        <item m="1" x="5009"/>
        <item m="1" x="4957"/>
        <item m="1" x="2955"/>
        <item m="1" x="2562"/>
        <item m="1" x="2586"/>
        <item m="1" x="2633"/>
        <item m="1" x="2619"/>
        <item m="1" x="1132"/>
        <item m="1" x="1240"/>
        <item m="1" x="925"/>
        <item x="163"/>
        <item x="279"/>
        <item x="424"/>
        <item m="1" x="5417"/>
        <item m="1" x="7384"/>
        <item m="1" x="7415"/>
        <item m="1" x="7453"/>
        <item m="1" x="7515"/>
        <item m="1" x="7517"/>
        <item m="1" x="7548"/>
        <item m="1" x="7600"/>
        <item m="1" x="7588"/>
        <item m="1" x="7740"/>
        <item m="1" x="7651"/>
        <item m="1" x="7611"/>
        <item m="1" x="7786"/>
        <item m="1" x="7921"/>
        <item m="1" x="7927"/>
        <item m="1" x="7917"/>
        <item m="1" x="5337"/>
        <item m="1" x="5346"/>
        <item m="1" x="5375"/>
        <item m="1" x="5486"/>
        <item m="1" x="5389"/>
        <item m="1" x="5775"/>
        <item m="1" x="5773"/>
        <item m="1" x="6023"/>
        <item m="1" x="6048"/>
        <item m="1" x="5913"/>
        <item m="1" x="6170"/>
        <item m="1" x="6188"/>
        <item m="1" x="6240"/>
        <item m="1" x="6190"/>
        <item m="1" x="6198"/>
        <item m="1" x="6177"/>
        <item m="1" x="6269"/>
        <item m="1" x="6335"/>
        <item m="1" x="6474"/>
        <item m="1" x="6490"/>
        <item m="1" x="6481"/>
        <item m="1" x="6501"/>
        <item m="1" x="6462"/>
        <item m="1" x="6453"/>
        <item m="1" x="6500"/>
        <item m="1" x="6578"/>
        <item m="1" x="6629"/>
        <item m="1" x="6903"/>
        <item m="1" x="6954"/>
        <item m="1" x="7177"/>
        <item m="1" x="3246"/>
        <item m="1" x="7176"/>
        <item m="1" x="7156"/>
        <item m="1" x="3474"/>
        <item m="1" x="3155"/>
        <item m="1" x="7213"/>
        <item m="1" x="3363"/>
        <item m="1" x="3487"/>
        <item m="1" x="3002"/>
        <item m="1" x="3489"/>
        <item m="1" x="3190"/>
        <item m="1" x="3450"/>
        <item m="1" x="3144"/>
        <item m="1" x="3748"/>
        <item m="1" x="3539"/>
        <item m="1" x="3213"/>
        <item m="1" x="3452"/>
        <item m="1" x="3747"/>
        <item m="1" x="3778"/>
        <item m="1" x="3840"/>
        <item m="1" x="3908"/>
        <item m="1" x="3952"/>
        <item m="1" x="4405"/>
        <item m="1" x="4026"/>
        <item m="1" x="4064"/>
        <item m="1" x="4632"/>
        <item m="1" x="4073"/>
        <item m="1" x="4090"/>
        <item m="1" x="4161"/>
        <item m="1" x="4933"/>
        <item m="1" x="4946"/>
        <item m="1" x="4232"/>
        <item m="1" x="4206"/>
        <item m="1" x="4406"/>
        <item m="1" x="4311"/>
        <item m="1" x="4189"/>
        <item m="1" x="4259"/>
        <item m="1" x="4642"/>
        <item m="1" x="4261"/>
        <item m="1" x="4647"/>
        <item m="1" x="4460"/>
        <item m="1" x="4953"/>
        <item m="1" x="5229"/>
        <item m="1" x="2699"/>
        <item m="1" x="2405"/>
        <item m="1" x="2425"/>
        <item m="1" x="2443"/>
        <item m="1" x="2462"/>
        <item m="1" x="2908"/>
        <item m="1" x="2882"/>
        <item m="1" x="2895"/>
        <item m="1" x="2975"/>
        <item m="1" x="2039"/>
        <item m="1" x="2162"/>
        <item m="1" x="1908"/>
        <item m="1" x="2019"/>
        <item m="1" x="1634"/>
        <item m="1" x="1707"/>
        <item m="1" x="1726"/>
        <item m="1" x="1753"/>
        <item m="1" x="1835"/>
        <item m="1" x="1530"/>
        <item m="1" x="1411"/>
        <item m="1" x="1083"/>
        <item m="1" x="1103"/>
        <item m="1" x="1215"/>
        <item m="1" x="1247"/>
        <item m="1" x="840"/>
        <item m="1" x="894"/>
        <item m="1" x="986"/>
        <item m="1" x="980"/>
        <item m="1" x="1021"/>
        <item m="1" x="1020"/>
        <item m="1" x="1026"/>
        <item m="1" x="652"/>
        <item m="1" x="689"/>
        <item m="1" x="733"/>
        <item m="1" x="729"/>
        <item m="1" x="779"/>
        <item m="1" x="771"/>
        <item x="55"/>
        <item x="60"/>
        <item x="158"/>
        <item x="168"/>
        <item x="255"/>
        <item x="414"/>
        <item x="467"/>
        <item x="463"/>
        <item x="459"/>
        <item x="494"/>
        <item x="495"/>
        <item m="1" x="7393"/>
        <item m="1" x="7764"/>
        <item m="1" x="5465"/>
        <item m="1" x="5560"/>
        <item m="1" x="5314"/>
        <item m="1" x="5295"/>
        <item m="1" x="5664"/>
        <item m="1" x="5545"/>
        <item m="1" x="5776"/>
        <item m="1" x="5826"/>
        <item m="1" x="5932"/>
        <item m="1" x="5980"/>
        <item m="1" x="6011"/>
        <item m="1" x="6181"/>
        <item m="1" x="6180"/>
        <item m="1" x="6200"/>
        <item m="1" x="6262"/>
        <item m="1" x="6376"/>
        <item m="1" x="6489"/>
        <item m="1" x="6560"/>
        <item m="1" x="6614"/>
        <item m="1" x="6697"/>
        <item m="1" x="6858"/>
        <item m="1" x="6847"/>
        <item m="1" x="7032"/>
        <item m="1" x="7062"/>
        <item m="1" x="3218"/>
        <item m="1" x="3137"/>
        <item m="1" x="3216"/>
        <item m="1" x="3547"/>
        <item m="1" x="3214"/>
        <item m="1" x="3564"/>
        <item m="1" x="3323"/>
        <item m="1" x="3443"/>
        <item m="1" x="4145"/>
        <item m="1" x="4932"/>
        <item m="1" x="4202"/>
        <item m="1" x="4392"/>
        <item m="1" x="4471"/>
        <item m="1" x="4977"/>
        <item m="1" x="2228"/>
        <item m="1" x="2270"/>
        <item m="1" x="2358"/>
        <item m="1" x="2615"/>
        <item m="1" x="2941"/>
        <item m="1" x="2957"/>
        <item m="1" x="2020"/>
        <item m="1" x="1876"/>
        <item m="1" x="1584"/>
        <item m="1" x="1497"/>
        <item m="1" x="817"/>
        <item m="1" x="859"/>
        <item m="1" x="904"/>
        <item m="1" x="518"/>
        <item m="1" x="571"/>
        <item x="52"/>
        <item x="203"/>
        <item x="357"/>
        <item m="1" x="2783"/>
        <item m="1" x="2809"/>
        <item m="1" x="1119"/>
        <item m="1" x="7365"/>
        <item m="1" x="7424"/>
        <item m="1" x="7502"/>
        <item m="1" x="7568"/>
        <item m="1" x="7557"/>
        <item m="1" x="7553"/>
        <item m="1" x="7658"/>
        <item m="1" x="7609"/>
        <item m="1" x="7717"/>
        <item m="1" x="7728"/>
        <item m="1" x="7742"/>
        <item m="1" x="7839"/>
        <item m="1" x="7848"/>
        <item m="1" x="7820"/>
        <item m="1" x="7800"/>
        <item m="1" x="7885"/>
        <item m="1" x="7873"/>
        <item m="1" x="7862"/>
        <item m="1" x="7926"/>
        <item m="1" x="7955"/>
        <item m="1" x="5547"/>
        <item m="1" x="5430"/>
        <item m="1" x="5332"/>
        <item m="1" x="5715"/>
        <item m="1" x="5840"/>
        <item m="1" x="5843"/>
        <item m="1" x="5835"/>
        <item m="1" x="5842"/>
        <item m="1" x="5851"/>
        <item m="1" x="5856"/>
        <item m="1" x="5868"/>
        <item m="1" x="5882"/>
        <item m="1" x="5896"/>
        <item m="1" x="5992"/>
        <item m="1" x="5927"/>
        <item m="1" x="6093"/>
        <item m="1" x="6358"/>
        <item m="1" x="6359"/>
        <item m="1" x="6360"/>
        <item m="1" x="6450"/>
        <item m="1" x="6611"/>
        <item m="1" x="6655"/>
        <item m="1" x="6633"/>
        <item m="1" x="6648"/>
        <item m="1" x="6802"/>
        <item m="1" x="6911"/>
        <item m="1" x="6913"/>
        <item m="1" x="6931"/>
        <item m="1" x="6883"/>
        <item m="1" x="6966"/>
        <item m="1" x="6994"/>
        <item m="1" x="7019"/>
        <item m="1" x="6998"/>
        <item m="1" x="7238"/>
        <item m="1" x="3415"/>
        <item m="1" x="3350"/>
        <item m="1" x="3091"/>
        <item m="1" x="3517"/>
        <item m="1" x="3222"/>
        <item m="1" x="3195"/>
        <item m="1" x="3016"/>
        <item m="1" x="7333"/>
        <item m="1" x="3601"/>
        <item m="1" x="3247"/>
        <item m="1" x="3158"/>
        <item m="1" x="3662"/>
        <item m="1" x="3437"/>
        <item m="1" x="3774"/>
        <item m="1" x="3904"/>
        <item m="1" x="3861"/>
        <item m="1" x="3966"/>
        <item m="1" x="3915"/>
        <item m="1" x="4350"/>
        <item m="1" x="4937"/>
        <item m="1" x="4464"/>
        <item m="1" x="4049"/>
        <item m="1" x="4886"/>
        <item m="1" x="4075"/>
        <item m="1" x="4518"/>
        <item m="1" x="4692"/>
        <item m="1" x="4648"/>
        <item m="1" x="4634"/>
        <item m="1" x="4410"/>
        <item m="1" x="4993"/>
        <item m="1" x="4965"/>
        <item m="1" x="5158"/>
        <item m="1" x="5114"/>
        <item m="1" x="5055"/>
        <item m="1" x="5082"/>
        <item m="1" x="5091"/>
        <item m="1" x="2210"/>
        <item m="1" x="2214"/>
        <item m="1" x="2345"/>
        <item m="1" x="2438"/>
        <item m="1" x="2623"/>
        <item m="1" x="2836"/>
        <item m="1" x="2073"/>
        <item m="1" x="2001"/>
        <item m="1" x="1697"/>
        <item m="1" x="1738"/>
        <item m="1" x="1788"/>
        <item m="1" x="1768"/>
        <item m="1" x="1795"/>
        <item m="1" x="1816"/>
        <item m="1" x="1808"/>
        <item m="1" x="1627"/>
        <item m="1" x="1434"/>
        <item m="1" x="1458"/>
        <item m="1" x="1279"/>
        <item m="1" x="1040"/>
        <item m="1" x="1096"/>
        <item m="1" x="1102"/>
        <item m="1" x="1120"/>
        <item m="1" x="1211"/>
        <item m="1" x="790"/>
        <item m="1" x="933"/>
        <item m="1" x="936"/>
        <item m="1" x="962"/>
        <item m="1" x="993"/>
        <item m="1" x="1023"/>
        <item m="1" x="528"/>
        <item m="1" x="630"/>
        <item m="1" x="665"/>
        <item m="1" x="720"/>
        <item m="1" x="707"/>
        <item m="1" x="715"/>
        <item m="1" x="780"/>
        <item x="49"/>
        <item x="53"/>
        <item x="29"/>
        <item x="162"/>
        <item x="167"/>
        <item x="208"/>
        <item x="220"/>
        <item x="228"/>
        <item x="251"/>
        <item x="267"/>
        <item x="361"/>
        <item x="376"/>
        <item x="377"/>
        <item x="411"/>
        <item x="330"/>
        <item x="457"/>
        <item x="497"/>
        <item m="1" x="5497"/>
        <item m="1" x="5864"/>
        <item m="1" x="6570"/>
        <item m="1" x="6529"/>
        <item m="1" x="3463"/>
        <item m="1" x="7291"/>
        <item m="1" x="3499"/>
        <item m="1" x="4216"/>
        <item m="1" x="4474"/>
        <item m="1" x="4466"/>
        <item m="1" x="2701"/>
        <item m="1" x="1708"/>
        <item m="1" x="1869"/>
        <item m="1" x="1486"/>
        <item m="1" x="1272"/>
        <item m="1" x="1300"/>
        <item m="1" x="880"/>
        <item m="1" x="577"/>
        <item m="1" x="636"/>
        <item x="241"/>
        <item m="1" x="7504"/>
        <item m="1" x="7989"/>
        <item m="1" x="5364"/>
        <item m="1" x="5690"/>
        <item m="1" x="6147"/>
        <item m="1" x="6103"/>
        <item m="1" x="6403"/>
        <item m="1" x="6366"/>
        <item m="1" x="3255"/>
        <item m="1" x="3413"/>
        <item m="1" x="3306"/>
        <item m="1" x="3054"/>
        <item m="1" x="3180"/>
        <item m="1" x="4994"/>
        <item m="1" x="4542"/>
        <item m="1" x="4739"/>
        <item m="1" x="4593"/>
        <item m="1" x="4873"/>
        <item m="1" x="4835"/>
        <item m="1" x="4851"/>
        <item m="1" x="4859"/>
        <item m="1" x="2322"/>
        <item m="1" x="2380"/>
        <item m="1" x="1661"/>
        <item m="1" x="1752"/>
        <item m="1" x="1828"/>
        <item m="1" x="1436"/>
        <item m="1" x="1090"/>
        <item m="1" x="1134"/>
        <item m="1" x="1212"/>
        <item m="1" x="849"/>
        <item m="1" x="935"/>
        <item m="1" x="943"/>
        <item m="1" x="540"/>
        <item m="1" x="638"/>
        <item m="1" x="739"/>
        <item x="10"/>
        <item x="31"/>
        <item x="134"/>
        <item x="173"/>
        <item x="193"/>
        <item x="191"/>
        <item x="238"/>
        <item x="271"/>
        <item x="345"/>
        <item x="455"/>
        <item m="1" x="5714"/>
        <item m="1" x="602"/>
        <item m="1" x="7510"/>
        <item m="1" x="7633"/>
        <item m="1" x="7775"/>
        <item m="1" x="5287"/>
        <item m="1" x="5668"/>
        <item m="1" x="5530"/>
        <item m="1" x="5438"/>
        <item m="1" x="5526"/>
        <item m="1" x="5329"/>
        <item m="1" x="5672"/>
        <item m="1" x="5738"/>
        <item m="1" x="6323"/>
        <item m="1" x="6320"/>
        <item m="1" x="6373"/>
        <item m="1" x="6665"/>
        <item m="1" x="6906"/>
        <item m="1" x="7130"/>
        <item m="1" x="7059"/>
        <item m="1" x="7108"/>
        <item m="1" x="2984"/>
        <item m="1" x="3531"/>
        <item m="1" x="3019"/>
        <item m="1" x="3598"/>
        <item m="1" x="7338"/>
        <item m="1" x="7343"/>
        <item m="1" x="3608"/>
        <item m="1" x="3791"/>
        <item m="1" x="3891"/>
        <item m="1" x="4670"/>
        <item m="1" x="4003"/>
        <item m="1" x="4085"/>
        <item m="1" x="4094"/>
        <item m="1" x="4134"/>
        <item m="1" x="4241"/>
        <item m="1" x="4236"/>
        <item m="1" x="4550"/>
        <item m="1" x="5060"/>
        <item m="1" x="4491"/>
        <item m="1" x="4293"/>
        <item m="1" x="5193"/>
        <item m="1" x="5052"/>
        <item m="1" x="2191"/>
        <item m="1" x="2294"/>
        <item m="1" x="2391"/>
        <item m="1" x="2507"/>
        <item m="1" x="2525"/>
        <item m="1" x="2936"/>
        <item m="1" x="2190"/>
        <item m="1" x="1937"/>
        <item m="1" x="1819"/>
        <item m="1" x="1840"/>
        <item m="1" x="788"/>
        <item m="1" x="570"/>
        <item m="1" x="586"/>
        <item x="62"/>
        <item x="138"/>
        <item m="1" x="5904"/>
        <item m="1" x="7407"/>
        <item m="1" x="7907"/>
        <item m="1" x="5673"/>
        <item m="1" x="5330"/>
        <item m="1" x="5747"/>
        <item m="1" x="5875"/>
        <item m="1" x="6026"/>
        <item m="1" x="5910"/>
        <item m="1" x="6152"/>
        <item m="1" x="6216"/>
        <item m="1" x="6591"/>
        <item m="1" x="6534"/>
        <item m="1" x="6568"/>
        <item m="1" x="6632"/>
        <item m="1" x="6876"/>
        <item m="1" x="6871"/>
        <item m="1" x="6872"/>
        <item m="1" x="6813"/>
        <item m="1" x="7046"/>
        <item m="1" x="3576"/>
        <item m="1" x="7330"/>
        <item m="1" x="3040"/>
        <item m="1" x="3201"/>
        <item m="1" x="3522"/>
        <item m="1" x="3373"/>
        <item m="1" x="3103"/>
        <item m="1" x="3453"/>
        <item m="1" x="3396"/>
        <item m="1" x="3969"/>
        <item m="1" x="3942"/>
        <item m="1" x="4104"/>
        <item m="1" x="4046"/>
        <item m="1" x="4089"/>
        <item m="1" x="4100"/>
        <item m="1" x="4975"/>
        <item m="1" x="4502"/>
        <item m="1" x="4529"/>
        <item m="1" x="4316"/>
        <item m="1" x="4317"/>
        <item m="1" x="5071"/>
        <item m="1" x="4438"/>
        <item m="1" x="4905"/>
        <item m="1" x="2305"/>
        <item m="1" x="2677"/>
        <item m="1" x="2681"/>
        <item m="1" x="2384"/>
        <item m="1" x="2446"/>
        <item m="1" x="2455"/>
        <item m="1" x="2488"/>
        <item m="1" x="2071"/>
        <item m="1" x="1649"/>
        <item m="1" x="1845"/>
        <item m="1" x="1886"/>
        <item m="1" x="1449"/>
        <item m="1" x="1393"/>
        <item m="1" x="1294"/>
        <item m="1" x="1296"/>
        <item m="1" x="1320"/>
        <item m="1" x="1101"/>
        <item m="1" x="1154"/>
        <item m="1" x="843"/>
        <item m="1" x="903"/>
        <item m="1" x="918"/>
        <item m="1" x="525"/>
        <item m="1" x="548"/>
        <item m="1" x="661"/>
        <item m="1" x="777"/>
        <item x="147"/>
        <item x="166"/>
        <item x="192"/>
        <item x="346"/>
        <item x="442"/>
        <item m="1" x="3700"/>
        <item m="1" x="3043"/>
        <item m="1" x="4150"/>
        <item m="1" x="7355"/>
        <item m="1" x="7359"/>
        <item m="1" x="7357"/>
        <item m="1" x="7356"/>
        <item m="1" x="7363"/>
        <item m="1" x="7477"/>
        <item m="1" x="7462"/>
        <item m="1" x="7478"/>
        <item m="1" x="7559"/>
        <item m="1" x="7555"/>
        <item m="1" x="7621"/>
        <item m="1" x="7725"/>
        <item m="1" x="7792"/>
        <item m="1" x="5462"/>
        <item m="1" x="5259"/>
        <item m="1" x="5309"/>
        <item m="1" x="5492"/>
        <item m="1" x="5307"/>
        <item m="1" x="5487"/>
        <item m="1" x="5324"/>
        <item m="1" x="5569"/>
        <item m="1" x="5444"/>
        <item m="1" x="5688"/>
        <item m="1" x="5662"/>
        <item m="1" x="5721"/>
        <item m="1" x="5801"/>
        <item m="1" x="5781"/>
        <item m="1" x="5911"/>
        <item m="1" x="5900"/>
        <item m="1" x="5987"/>
        <item m="1" x="5950"/>
        <item m="1" x="5921"/>
        <item m="1" x="5947"/>
        <item m="1" x="5990"/>
        <item m="1" x="5949"/>
        <item m="1" x="5935"/>
        <item m="1" x="6157"/>
        <item m="1" x="6154"/>
        <item m="1" x="6155"/>
        <item m="1" x="6322"/>
        <item m="1" x="6357"/>
        <item m="1" x="6230"/>
        <item m="1" x="6372"/>
        <item m="1" x="6385"/>
        <item m="1" x="6388"/>
        <item m="1" x="6377"/>
        <item m="1" x="6497"/>
        <item m="1" x="6386"/>
        <item m="1" x="6444"/>
        <item m="1" x="6448"/>
        <item m="1" x="6469"/>
        <item m="1" x="6484"/>
        <item m="1" x="6533"/>
        <item m="1" x="6585"/>
        <item m="1" x="6535"/>
        <item m="1" x="6596"/>
        <item m="1" x="6817"/>
        <item m="1" x="6799"/>
        <item m="1" x="7047"/>
        <item m="1" x="7183"/>
        <item m="1" x="7309"/>
        <item m="1" x="7232"/>
        <item m="1" x="3734"/>
        <item m="1" x="3241"/>
        <item m="1" x="3530"/>
        <item m="1" x="7321"/>
        <item m="1" x="7332"/>
        <item m="1" x="3549"/>
        <item m="1" x="7336"/>
        <item m="1" x="3049"/>
        <item m="1" x="3070"/>
        <item m="1" x="3520"/>
        <item m="1" x="3536"/>
        <item m="1" x="3211"/>
        <item m="1" x="3224"/>
        <item m="1" x="3556"/>
        <item m="1" x="3072"/>
        <item m="1" x="3358"/>
        <item m="1" x="3096"/>
        <item m="1" x="3175"/>
        <item m="1" x="3261"/>
        <item m="1" x="3736"/>
        <item m="1" x="3454"/>
        <item m="1" x="3642"/>
        <item m="1" x="3357"/>
        <item m="1" x="3938"/>
        <item m="1" x="3865"/>
        <item m="1" x="3872"/>
        <item m="1" x="3932"/>
        <item m="1" x="4029"/>
        <item m="1" x="4033"/>
        <item m="1" x="4047"/>
        <item m="1" x="4091"/>
        <item m="1" x="4093"/>
        <item m="1" x="4380"/>
        <item m="1" x="4390"/>
        <item m="1" x="4509"/>
        <item m="1" x="4225"/>
        <item m="1" x="4683"/>
        <item m="1" x="4271"/>
        <item m="1" x="4762"/>
        <item m="1" x="4252"/>
        <item m="1" x="4787"/>
        <item m="1" x="5006"/>
        <item m="1" x="4517"/>
        <item m="1" x="4907"/>
        <item m="1" x="5007"/>
        <item m="1" x="5198"/>
        <item m="1" x="4986"/>
        <item m="1" x="2308"/>
        <item m="1" x="2315"/>
        <item m="1" x="2328"/>
        <item m="1" x="2350"/>
        <item m="1" x="2337"/>
        <item m="1" x="2377"/>
        <item m="1" x="2698"/>
        <item m="1" x="2695"/>
        <item m="1" x="2406"/>
        <item m="1" x="2411"/>
        <item m="1" x="2421"/>
        <item m="1" x="2432"/>
        <item m="1" x="2469"/>
        <item m="1" x="2463"/>
        <item m="1" x="2465"/>
        <item m="1" x="2473"/>
        <item m="1" x="2479"/>
        <item m="1" x="2476"/>
        <item m="1" x="2502"/>
        <item m="1" x="2517"/>
        <item m="1" x="2528"/>
        <item m="1" x="2643"/>
        <item m="1" x="2934"/>
        <item m="1" x="2032"/>
        <item m="1" x="2041"/>
        <item m="1" x="2087"/>
        <item m="1" x="1712"/>
        <item m="1" x="1717"/>
        <item m="1" x="1750"/>
        <item m="1" x="1599"/>
        <item m="1" x="1473"/>
        <item m="1" x="1369"/>
        <item m="1" x="1414"/>
        <item m="1" x="1317"/>
        <item m="1" x="1325"/>
        <item m="1" x="1070"/>
        <item m="1" x="1182"/>
        <item m="1" x="1200"/>
        <item m="1" x="1264"/>
        <item m="1" x="811"/>
        <item m="1" x="901"/>
        <item m="1" x="902"/>
        <item m="1" x="926"/>
        <item m="1" x="1036"/>
        <item m="1" x="712"/>
        <item x="3"/>
        <item x="41"/>
        <item x="254"/>
        <item x="277"/>
        <item x="347"/>
        <item x="419"/>
        <item x="406"/>
        <item x="329"/>
        <item x="433"/>
        <item x="512"/>
        <item m="1" x="1104"/>
        <item m="1" x="1031"/>
        <item m="1" x="515"/>
        <item m="1" x="6623"/>
        <item m="1" x="1866"/>
        <item m="1" x="1846"/>
        <item m="1" x="7360"/>
        <item m="1" x="7368"/>
        <item m="1" x="7396"/>
        <item m="1" x="7391"/>
        <item m="1" x="7439"/>
        <item m="1" x="7394"/>
        <item m="1" x="7421"/>
        <item m="1" x="7381"/>
        <item m="1" x="7373"/>
        <item m="1" x="7430"/>
        <item m="1" x="7420"/>
        <item m="1" x="7405"/>
        <item m="1" x="7383"/>
        <item m="1" x="7491"/>
        <item m="1" x="7506"/>
        <item m="1" x="7503"/>
        <item m="1" x="7450"/>
        <item m="1" x="7474"/>
        <item m="1" x="7549"/>
        <item m="1" x="7522"/>
        <item m="1" x="7523"/>
        <item m="1" x="7537"/>
        <item m="1" x="7541"/>
        <item m="1" x="7560"/>
        <item m="1" x="7595"/>
        <item m="1" x="7566"/>
        <item m="1" x="7985"/>
        <item m="1" x="7605"/>
        <item m="1" x="7556"/>
        <item m="1" x="7598"/>
        <item m="1" x="7619"/>
        <item m="1" x="7699"/>
        <item m="1" x="7677"/>
        <item m="1" x="7675"/>
        <item m="1" x="7615"/>
        <item m="1" x="7614"/>
        <item m="1" x="7650"/>
        <item m="1" x="7673"/>
        <item m="1" x="7679"/>
        <item m="1" x="7701"/>
        <item m="1" x="7657"/>
        <item m="1" x="7754"/>
        <item m="1" x="7687"/>
        <item m="1" x="7773"/>
        <item m="1" x="7802"/>
        <item m="1" x="7698"/>
        <item m="1" x="7748"/>
        <item m="1" x="7752"/>
        <item m="1" x="7890"/>
        <item m="1" x="7888"/>
        <item m="1" x="7898"/>
        <item m="1" x="7807"/>
        <item m="1" x="7849"/>
        <item m="1" x="7953"/>
        <item m="1" x="7958"/>
        <item m="1" x="7931"/>
        <item m="1" x="7951"/>
        <item m="1" x="7978"/>
        <item m="1" x="5653"/>
        <item m="1" x="5552"/>
        <item m="1" x="5604"/>
        <item m="1" x="5423"/>
        <item m="1" x="5633"/>
        <item m="1" x="5340"/>
        <item m="1" x="5600"/>
        <item m="1" x="5623"/>
        <item m="1" x="5242"/>
        <item m="1" x="5269"/>
        <item m="1" x="5270"/>
        <item m="1" x="5517"/>
        <item m="1" x="5279"/>
        <item m="1" x="5425"/>
        <item m="1" x="5318"/>
        <item m="1" x="5557"/>
        <item m="1" x="5440"/>
        <item m="1" x="5320"/>
        <item m="1" x="5590"/>
        <item m="1" x="5411"/>
        <item m="1" x="5298"/>
        <item m="1" x="5460"/>
        <item m="1" x="5470"/>
        <item m="1" x="5454"/>
        <item m="1" x="5301"/>
        <item m="1" x="5644"/>
        <item m="1" x="5591"/>
        <item m="1" x="5650"/>
        <item m="1" x="5456"/>
        <item m="1" x="5478"/>
        <item m="1" x="5479"/>
        <item m="1" x="5654"/>
        <item m="1" x="5474"/>
        <item m="1" x="5383"/>
        <item m="1" x="5292"/>
        <item m="1" x="5398"/>
        <item m="1" x="5657"/>
        <item m="1" x="5703"/>
        <item m="1" x="5704"/>
        <item m="1" x="5689"/>
        <item m="1" x="5684"/>
        <item m="1" x="5746"/>
        <item m="1" x="5727"/>
        <item m="1" x="5764"/>
        <item m="1" x="5752"/>
        <item m="1" x="5765"/>
        <item m="1" x="5812"/>
        <item m="1" x="5797"/>
        <item m="1" x="5811"/>
        <item m="1" x="5871"/>
        <item m="1" x="5853"/>
        <item m="1" x="5852"/>
        <item m="1" x="5891"/>
        <item m="1" x="6036"/>
        <item m="1" x="5922"/>
        <item m="1" x="6009"/>
        <item m="1" x="5926"/>
        <item m="1" x="6017"/>
        <item m="1" x="5959"/>
        <item m="1" x="5971"/>
        <item m="1" x="5956"/>
        <item m="1" x="6057"/>
        <item m="1" x="6046"/>
        <item m="1" x="6055"/>
        <item m="1" x="5937"/>
        <item m="1" x="6034"/>
        <item m="1" x="6027"/>
        <item m="1" x="6054"/>
        <item m="1" x="6014"/>
        <item m="1" x="6006"/>
        <item m="1" x="6029"/>
        <item m="1" x="5962"/>
        <item m="1" x="6012"/>
        <item m="1" x="5944"/>
        <item m="1" x="5940"/>
        <item m="1" x="5970"/>
        <item m="1" x="6005"/>
        <item m="1" x="5969"/>
        <item m="1" x="6028"/>
        <item m="1" x="5929"/>
        <item m="1" x="5996"/>
        <item m="1" x="6019"/>
        <item m="1" x="5930"/>
        <item m="1" x="6049"/>
        <item m="1" x="5942"/>
        <item m="1" x="5915"/>
        <item m="1" x="6022"/>
        <item m="1" x="6146"/>
        <item m="1" x="6099"/>
        <item m="1" x="6124"/>
        <item m="1" x="6194"/>
        <item m="1" x="6164"/>
        <item m="1" x="6217"/>
        <item m="1" x="6235"/>
        <item m="1" x="6342"/>
        <item m="1" x="6264"/>
        <item m="1" x="6295"/>
        <item m="1" x="6305"/>
        <item m="1" x="6284"/>
        <item m="1" x="6315"/>
        <item m="1" x="6299"/>
        <item m="1" x="6400"/>
        <item m="1" x="6402"/>
        <item m="1" x="6341"/>
        <item m="1" x="6334"/>
        <item m="1" x="6440"/>
        <item m="1" x="6503"/>
        <item m="1" x="6514"/>
        <item m="1" x="6502"/>
        <item m="1" x="6505"/>
        <item m="1" x="6620"/>
        <item m="1" x="6618"/>
        <item m="1" x="6656"/>
        <item m="1" x="6650"/>
        <item m="1" x="6639"/>
        <item m="1" x="6708"/>
        <item m="1" x="6916"/>
        <item m="1" x="6777"/>
        <item m="1" x="6753"/>
        <item m="1" x="6755"/>
        <item m="1" x="6892"/>
        <item m="1" x="6843"/>
        <item m="1" x="6864"/>
        <item m="1" x="6829"/>
        <item m="1" x="6823"/>
        <item m="1" x="6824"/>
        <item m="1" x="6898"/>
        <item m="1" x="7054"/>
        <item m="1" x="6937"/>
        <item m="1" x="7090"/>
        <item m="1" x="7200"/>
        <item m="1" x="7080"/>
        <item m="1" x="7099"/>
        <item m="1" x="7077"/>
        <item m="1" x="6934"/>
        <item m="1" x="6939"/>
        <item m="1" x="7031"/>
        <item m="1" x="6932"/>
        <item m="1" x="7072"/>
        <item m="1" x="7073"/>
        <item m="1" x="6968"/>
        <item m="1" x="6960"/>
        <item m="1" x="6995"/>
        <item m="1" x="7191"/>
        <item m="1" x="7153"/>
        <item m="1" x="7149"/>
        <item m="1" x="7168"/>
        <item m="1" x="3326"/>
        <item m="1" x="3307"/>
        <item m="1" x="7157"/>
        <item m="1" x="7142"/>
        <item m="1" x="7164"/>
        <item m="1" x="3550"/>
        <item m="1" x="3417"/>
        <item m="1" x="2980"/>
        <item m="1" x="7223"/>
        <item m="1" x="7209"/>
        <item m="1" x="3600"/>
        <item m="1" x="7224"/>
        <item m="1" x="3401"/>
        <item m="1" x="3433"/>
        <item m="1" x="3125"/>
        <item m="1" x="2991"/>
        <item m="1" x="7236"/>
        <item m="1" x="7318"/>
        <item m="1" x="7234"/>
        <item m="1" x="3321"/>
        <item m="1" x="3596"/>
        <item m="1" x="3327"/>
        <item m="1" x="3303"/>
        <item m="1" x="3654"/>
        <item m="1" x="3333"/>
        <item m="1" x="7281"/>
        <item m="1" x="3431"/>
        <item m="1" x="3648"/>
        <item m="1" x="3265"/>
        <item m="1" x="3426"/>
        <item m="1" x="3696"/>
        <item m="1" x="3335"/>
        <item m="1" x="3685"/>
        <item m="1" x="3558"/>
        <item m="1" x="3320"/>
        <item m="1" x="3330"/>
        <item m="1" x="3640"/>
        <item m="1" x="3670"/>
        <item m="1" x="3006"/>
        <item m="1" x="3360"/>
        <item m="1" x="3407"/>
        <item m="1" x="3028"/>
        <item m="1" x="3395"/>
        <item m="1" x="3695"/>
        <item m="1" x="3614"/>
        <item m="1" x="3485"/>
        <item m="1" x="3337"/>
        <item m="1" x="3828"/>
        <item m="1" x="3595"/>
        <item m="1" x="3018"/>
        <item m="1" x="3097"/>
        <item m="1" x="3011"/>
        <item m="1" x="3304"/>
        <item m="1" x="3544"/>
        <item m="1" x="3319"/>
        <item m="1" x="3299"/>
        <item m="1" x="3365"/>
        <item m="1" x="3586"/>
        <item m="1" x="3325"/>
        <item m="1" x="3338"/>
        <item m="1" x="7348"/>
        <item m="1" x="7344"/>
        <item m="1" x="7329"/>
        <item m="1" x="3092"/>
        <item m="1" x="3646"/>
        <item m="1" x="3331"/>
        <item m="1" x="3820"/>
        <item m="1" x="3591"/>
        <item m="1" x="3244"/>
        <item m="1" x="3758"/>
        <item m="1" x="3052"/>
        <item m="1" x="3065"/>
        <item m="1" x="3302"/>
        <item m="1" x="3532"/>
        <item m="1" x="3206"/>
        <item m="1" x="3661"/>
        <item m="1" x="3273"/>
        <item m="1" x="3425"/>
        <item m="1" x="3285"/>
        <item m="1" x="3315"/>
        <item m="1" x="3297"/>
        <item m="1" x="3317"/>
        <item m="1" x="3334"/>
        <item m="1" x="3313"/>
        <item m="1" x="3493"/>
        <item m="1" x="3309"/>
        <item m="1" x="3339"/>
        <item m="1" x="3295"/>
        <item m="1" x="3164"/>
        <item m="1" x="3322"/>
        <item m="1" x="3468"/>
        <item m="1" x="3688"/>
        <item m="1" x="3419"/>
        <item m="1" x="3471"/>
        <item m="1" x="3484"/>
        <item m="1" x="3647"/>
        <item m="1" x="3680"/>
        <item m="1" x="3538"/>
        <item m="1" x="3533"/>
        <item m="1" x="3392"/>
        <item m="1" x="3397"/>
        <item m="1" x="3762"/>
        <item m="1" x="3594"/>
        <item m="1" x="3819"/>
        <item m="1" x="3633"/>
        <item m="1" x="3813"/>
        <item m="1" x="3815"/>
        <item m="1" x="3763"/>
        <item m="1" x="3792"/>
        <item m="1" x="3830"/>
        <item m="1" x="3780"/>
        <item m="1" x="3776"/>
        <item m="1" x="3826"/>
        <item m="1" x="3859"/>
        <item m="1" x="3907"/>
        <item m="1" x="3909"/>
        <item m="1" x="3884"/>
        <item m="1" x="3842"/>
        <item m="1" x="3919"/>
        <item m="1" x="3870"/>
        <item m="1" x="3862"/>
        <item m="1" x="3852"/>
        <item m="1" x="3928"/>
        <item m="1" x="3926"/>
        <item m="1" x="3925"/>
        <item m="1" x="3864"/>
        <item m="1" x="3855"/>
        <item m="1" x="3871"/>
        <item m="1" x="3857"/>
        <item m="1" x="3916"/>
        <item m="1" x="3880"/>
        <item m="1" x="3918"/>
        <item m="1" x="3935"/>
        <item m="1" x="3954"/>
        <item m="1" x="3956"/>
        <item m="1" x="4904"/>
        <item m="1" x="3984"/>
        <item m="1" x="3974"/>
        <item m="1" x="3978"/>
        <item m="1" x="3988"/>
        <item m="1" x="3987"/>
        <item m="1" x="4051"/>
        <item m="1" x="4043"/>
        <item m="1" x="4573"/>
        <item m="1" x="4025"/>
        <item m="1" x="4009"/>
        <item m="1" x="4040"/>
        <item m="1" x="4016"/>
        <item m="1" x="4084"/>
        <item m="1" x="4081"/>
        <item m="1" x="4101"/>
        <item m="1" x="4881"/>
        <item m="1" x="4885"/>
        <item m="1" x="4884"/>
        <item m="1" x="4299"/>
        <item m="1" x="4914"/>
        <item m="1" x="4345"/>
        <item m="1" x="4083"/>
        <item m="1" x="4377"/>
        <item m="1" x="4147"/>
        <item m="1" x="4138"/>
        <item m="1" x="4154"/>
        <item m="1" x="4153"/>
        <item m="1" x="4157"/>
        <item m="1" x="4436"/>
        <item m="1" x="4711"/>
        <item m="1" x="4609"/>
        <item m="1" x="4691"/>
        <item m="1" x="4688"/>
        <item m="1" x="4327"/>
        <item m="1" x="4429"/>
        <item m="1" x="4328"/>
        <item m="1" x="4699"/>
        <item m="1" x="4388"/>
        <item m="1" x="4387"/>
        <item m="1" x="4660"/>
        <item m="1" x="4623"/>
        <item m="1" x="4882"/>
        <item m="1" x="4941"/>
        <item m="1" x="4889"/>
        <item m="1" x="5047"/>
        <item m="1" x="5048"/>
        <item m="1" x="5049"/>
        <item m="1" x="5020"/>
        <item m="1" x="5168"/>
        <item m="1" x="5090"/>
        <item m="1" x="5175"/>
        <item m="1" x="5163"/>
        <item m="1" x="5211"/>
        <item m="1" x="5231"/>
        <item m="1" x="5236"/>
        <item m="1" x="5228"/>
        <item m="1" x="5219"/>
        <item m="1" x="2198"/>
        <item m="1" x="2263"/>
        <item m="1" x="2295"/>
        <item m="1" x="2307"/>
        <item m="1" x="2309"/>
        <item m="1" x="2343"/>
        <item m="1" x="2347"/>
        <item m="1" x="2298"/>
        <item m="1" x="2363"/>
        <item m="1" x="2338"/>
        <item m="1" x="2572"/>
        <item m="1" x="2373"/>
        <item m="1" x="2375"/>
        <item m="1" x="2800"/>
        <item m="1" x="2801"/>
        <item m="1" x="2417"/>
        <item m="1" x="2418"/>
        <item m="1" x="2447"/>
        <item m="1" x="2436"/>
        <item m="1" x="2496"/>
        <item m="1" x="2499"/>
        <item m="1" x="2608"/>
        <item m="1" x="2518"/>
        <item m="1" x="2509"/>
        <item m="1" x="2542"/>
        <item m="1" x="2546"/>
        <item m="1" x="2536"/>
        <item m="1" x="2320"/>
        <item m="1" x="2548"/>
        <item m="1" x="2628"/>
        <item m="1" x="2627"/>
        <item m="1" x="2556"/>
        <item m="1" x="2837"/>
        <item m="1" x="2834"/>
        <item m="1" x="2833"/>
        <item m="1" x="2868"/>
        <item m="1" x="2887"/>
        <item m="1" x="2888"/>
        <item m="1" x="2933"/>
        <item m="1" x="2968"/>
        <item m="1" x="2972"/>
        <item m="1" x="2058"/>
        <item m="1" x="2044"/>
        <item m="1" x="2059"/>
        <item m="1" x="2104"/>
        <item m="1" x="2183"/>
        <item m="1" x="1902"/>
        <item m="1" x="1909"/>
        <item m="1" x="1907"/>
        <item m="1" x="1918"/>
        <item m="1" x="1914"/>
        <item m="1" x="1947"/>
        <item m="1" x="1948"/>
        <item m="1" x="1946"/>
        <item m="1" x="1974"/>
        <item m="1" x="1988"/>
        <item m="1" x="2027"/>
        <item m="1" x="1631"/>
        <item m="1" x="1647"/>
        <item m="1" x="1669"/>
        <item m="1" x="1657"/>
        <item m="1" x="1660"/>
        <item m="1" x="1654"/>
        <item m="1" x="1677"/>
        <item m="1" x="1685"/>
        <item m="1" x="1681"/>
        <item m="1" x="1694"/>
        <item m="1" x="1706"/>
        <item m="1" x="1705"/>
        <item m="1" x="1737"/>
        <item m="1" x="1757"/>
        <item m="1" x="1747"/>
        <item m="1" x="1756"/>
        <item m="1" x="1765"/>
        <item m="1" x="1761"/>
        <item m="1" x="1762"/>
        <item m="1" x="1769"/>
        <item m="1" x="1806"/>
        <item m="1" x="1805"/>
        <item m="1" x="1842"/>
        <item m="1" x="1809"/>
        <item m="1" x="1810"/>
        <item m="1" x="1847"/>
        <item m="1" x="1877"/>
        <item m="1" x="1888"/>
        <item m="1" x="1885"/>
        <item m="1" x="1527"/>
        <item m="1" x="1529"/>
        <item m="1" x="1534"/>
        <item m="1" x="1549"/>
        <item m="1" x="1551"/>
        <item m="1" x="1555"/>
        <item m="1" x="1559"/>
        <item m="1" x="1572"/>
        <item m="1" x="1565"/>
        <item m="1" x="1577"/>
        <item m="1" x="1590"/>
        <item m="1" x="1592"/>
        <item m="1" x="1591"/>
        <item m="1" x="1588"/>
        <item m="1" x="1603"/>
        <item m="1" x="1624"/>
        <item m="1" x="1628"/>
        <item m="1" x="1421"/>
        <item m="1" x="1424"/>
        <item m="1" x="1430"/>
        <item m="1" x="1435"/>
        <item m="1" x="1439"/>
        <item m="1" x="1441"/>
        <item m="1" x="1453"/>
        <item m="1" x="1456"/>
        <item m="1" x="1464"/>
        <item m="1" x="1470"/>
        <item m="1" x="1487"/>
        <item m="1" x="1491"/>
        <item m="1" x="1505"/>
        <item m="1" x="1507"/>
        <item m="1" x="1514"/>
        <item m="1" x="1520"/>
        <item m="1" x="1525"/>
        <item m="1" x="1353"/>
        <item m="1" x="1357"/>
        <item m="1" x="1355"/>
        <item m="1" x="1360"/>
        <item m="1" x="1358"/>
        <item m="1" x="1361"/>
        <item m="1" x="1363"/>
        <item m="1" x="1373"/>
        <item m="1" x="1379"/>
        <item m="1" x="1378"/>
        <item m="1" x="1375"/>
        <item m="1" x="1376"/>
        <item m="1" x="1383"/>
        <item m="1" x="1387"/>
        <item m="1" x="1389"/>
        <item m="1" x="1396"/>
        <item m="1" x="1400"/>
        <item m="1" x="1276"/>
        <item m="1" x="1273"/>
        <item m="1" x="1283"/>
        <item m="1" x="1282"/>
        <item m="1" x="1284"/>
        <item m="1" x="1298"/>
        <item m="1" x="1297"/>
        <item m="1" x="1295"/>
        <item m="1" x="1301"/>
        <item m="1" x="1308"/>
        <item m="1" x="1309"/>
        <item m="1" x="1304"/>
        <item m="1" x="1305"/>
        <item m="1" x="1326"/>
        <item m="1" x="1321"/>
        <item m="1" x="1342"/>
        <item m="1" x="1337"/>
        <item m="1" x="1343"/>
        <item m="1" x="1348"/>
        <item m="1" x="1052"/>
        <item m="1" x="1049"/>
        <item m="1" x="1060"/>
        <item m="1" x="1057"/>
        <item m="1" x="1061"/>
        <item m="1" x="1086"/>
        <item m="1" x="1116"/>
        <item m="1" x="1084"/>
        <item m="1" x="1085"/>
        <item m="1" x="1118"/>
        <item m="1" x="1137"/>
        <item m="1" x="1166"/>
        <item m="1" x="1170"/>
        <item m="1" x="1189"/>
        <item m="1" x="1185"/>
        <item m="1" x="1188"/>
        <item m="1" x="1206"/>
        <item m="1" x="1221"/>
        <item m="1" x="1218"/>
        <item m="1" x="1222"/>
        <item m="1" x="1224"/>
        <item m="1" x="1230"/>
        <item m="1" x="1238"/>
        <item m="1" x="1267"/>
        <item m="1" x="796"/>
        <item m="1" x="798"/>
        <item m="1" x="804"/>
        <item m="1" x="810"/>
        <item m="1" x="806"/>
        <item m="1" x="808"/>
        <item m="1" x="820"/>
        <item m="1" x="846"/>
        <item m="1" x="860"/>
        <item m="1" x="858"/>
        <item m="1" x="876"/>
        <item m="1" x="875"/>
        <item m="1" x="889"/>
        <item m="1" x="896"/>
        <item m="1" x="905"/>
        <item m="1" x="893"/>
        <item m="1" x="909"/>
        <item m="1" x="940"/>
        <item m="1" x="921"/>
        <item m="1" x="941"/>
        <item m="1" x="948"/>
        <item m="1" x="957"/>
        <item m="1" x="971"/>
        <item m="1" x="988"/>
        <item m="1" x="1013"/>
        <item m="1" x="1001"/>
        <item m="1" x="1015"/>
        <item m="1" x="1012"/>
        <item m="1" x="1014"/>
        <item m="1" x="1007"/>
        <item m="1" x="517"/>
        <item m="1" x="544"/>
        <item m="1" x="545"/>
        <item m="1" x="561"/>
        <item m="1" x="553"/>
        <item m="1" x="584"/>
        <item m="1" x="659"/>
        <item m="1" x="651"/>
        <item m="1" x="706"/>
        <item m="1" x="695"/>
        <item m="1" x="711"/>
        <item m="1" x="731"/>
        <item m="1" x="744"/>
        <item m="1" x="724"/>
        <item m="1" x="746"/>
        <item m="1" x="730"/>
        <item m="1" x="745"/>
        <item m="1" x="776"/>
        <item m="1" x="775"/>
        <item m="1" x="761"/>
        <item m="1" x="772"/>
        <item m="1" x="782"/>
        <item m="1" x="750"/>
        <item m="1" x="752"/>
        <item x="6"/>
        <item x="12"/>
        <item x="18"/>
        <item x="15"/>
        <item x="27"/>
        <item x="26"/>
        <item x="57"/>
        <item x="54"/>
        <item x="35"/>
        <item x="82"/>
        <item x="69"/>
        <item x="86"/>
        <item x="96"/>
        <item x="93"/>
        <item x="102"/>
        <item x="140"/>
        <item x="127"/>
        <item x="157"/>
        <item x="159"/>
        <item x="196"/>
        <item x="189"/>
        <item x="219"/>
        <item x="221"/>
        <item x="216"/>
        <item x="212"/>
        <item x="225"/>
        <item x="234"/>
        <item x="235"/>
        <item x="256"/>
        <item x="260"/>
        <item x="282"/>
        <item x="313"/>
        <item x="312"/>
        <item x="317"/>
        <item x="293"/>
        <item x="305"/>
        <item x="281"/>
        <item x="298"/>
        <item x="415"/>
        <item x="323"/>
        <item x="394"/>
        <item x="386"/>
        <item x="390"/>
        <item x="338"/>
        <item x="391"/>
        <item x="410"/>
        <item x="408"/>
        <item x="359"/>
        <item x="398"/>
        <item x="443"/>
        <item x="339"/>
        <item x="349"/>
        <item x="402"/>
        <item x="399"/>
        <item x="383"/>
        <item x="355"/>
        <item x="369"/>
        <item x="333"/>
        <item x="353"/>
        <item x="403"/>
        <item x="374"/>
        <item x="366"/>
        <item x="405"/>
        <item x="395"/>
        <item x="365"/>
        <item x="429"/>
        <item x="461"/>
        <item x="453"/>
        <item x="438"/>
        <item x="435"/>
        <item x="436"/>
        <item x="456"/>
        <item x="462"/>
        <item x="449"/>
        <item x="472"/>
        <item x="479"/>
        <item x="510"/>
        <item x="501"/>
        <item x="498"/>
        <item m="1" x="5756"/>
        <item m="1" x="6356"/>
        <item m="1" x="865"/>
        <item m="1" x="2285"/>
        <item m="1" x="1371"/>
        <item m="1" x="2102"/>
        <item m="1" x="7362"/>
        <item m="1" x="7406"/>
        <item m="1" x="7408"/>
        <item m="1" x="7581"/>
        <item m="1" x="7592"/>
        <item m="1" x="7616"/>
        <item m="1" x="7702"/>
        <item m="1" x="7719"/>
        <item m="1" x="7809"/>
        <item m="1" x="7855"/>
        <item m="1" x="7906"/>
        <item m="1" x="7901"/>
        <item m="1" x="7803"/>
        <item m="1" x="7863"/>
        <item m="1" x="5509"/>
        <item m="1" x="5506"/>
        <item m="1" x="5718"/>
        <item m="1" x="5743"/>
        <item m="1" x="5736"/>
        <item m="1" x="5737"/>
        <item m="1" x="5741"/>
        <item m="1" x="5817"/>
        <item m="1" x="5771"/>
        <item m="1" x="5794"/>
        <item m="1" x="5814"/>
        <item m="1" x="6056"/>
        <item m="1" x="6061"/>
        <item m="1" x="6394"/>
        <item m="1" x="6202"/>
        <item m="1" x="6214"/>
        <item m="1" x="6178"/>
        <item m="1" x="6279"/>
        <item m="1" x="6276"/>
        <item m="1" x="6381"/>
        <item m="1" x="6405"/>
        <item m="1" x="6380"/>
        <item m="1" x="6673"/>
        <item m="1" x="6789"/>
        <item m="1" x="7040"/>
        <item m="1" x="7095"/>
        <item m="1" x="7160"/>
        <item m="1" x="7282"/>
        <item m="1" x="7161"/>
        <item m="1" x="3510"/>
        <item m="1" x="3584"/>
        <item m="1" x="3289"/>
        <item m="1" x="3429"/>
        <item m="1" x="2999"/>
        <item m="1" x="3798"/>
        <item m="1" x="3189"/>
        <item m="1" x="3271"/>
        <item m="1" x="3823"/>
        <item m="1" x="3494"/>
        <item m="1" x="3170"/>
        <item m="1" x="3114"/>
        <item m="1" x="3077"/>
        <item m="1" x="3388"/>
        <item m="1" x="3650"/>
        <item m="1" x="3964"/>
        <item m="1" x="3898"/>
        <item m="1" x="3971"/>
        <item m="1" x="3983"/>
        <item m="1" x="4028"/>
        <item m="1" x="4103"/>
        <item m="1" x="4129"/>
        <item m="1" x="4141"/>
        <item m="1" x="4116"/>
        <item m="1" x="4515"/>
        <item m="1" x="4983"/>
        <item m="1" x="4929"/>
        <item m="1" x="4381"/>
        <item m="1" x="4487"/>
        <item m="1" x="4970"/>
        <item m="1" x="4869"/>
        <item m="1" x="4242"/>
        <item m="1" x="4843"/>
        <item m="1" x="4690"/>
        <item m="1" x="4468"/>
        <item m="1" x="4556"/>
        <item m="1" x="5050"/>
        <item m="1" x="4998"/>
        <item m="1" x="5182"/>
        <item m="1" x="5195"/>
        <item m="1" x="5103"/>
        <item m="1" x="5081"/>
        <item m="1" x="2239"/>
        <item m="1" x="2271"/>
        <item m="1" x="2645"/>
        <item m="1" x="2647"/>
        <item m="1" x="2654"/>
        <item m="1" x="2737"/>
        <item m="1" x="2742"/>
        <item m="1" x="2088"/>
        <item m="1" x="2119"/>
        <item m="1" x="2138"/>
        <item m="1" x="2133"/>
        <item m="1" x="2139"/>
        <item m="1" x="2153"/>
        <item m="1" x="1672"/>
        <item m="1" x="1691"/>
        <item m="1" x="1760"/>
        <item m="1" x="1759"/>
        <item m="1" x="1778"/>
        <item m="1" x="1813"/>
        <item m="1" x="1827"/>
        <item m="1" x="1553"/>
        <item m="1" x="1492"/>
        <item m="1" x="1511"/>
        <item m="1" x="1354"/>
        <item m="1" x="1338"/>
        <item m="1" x="1350"/>
        <item m="1" x="1073"/>
        <item m="1" x="1113"/>
        <item m="1" x="1149"/>
        <item m="1" x="1178"/>
        <item m="1" x="1257"/>
        <item m="1" x="823"/>
        <item m="1" x="837"/>
        <item m="1" x="945"/>
        <item m="1" x="618"/>
        <item m="1" x="633"/>
        <item m="1" x="643"/>
        <item m="1" x="734"/>
        <item m="1" x="757"/>
        <item x="24"/>
        <item x="84"/>
        <item x="124"/>
        <item x="135"/>
        <item x="180"/>
        <item x="185"/>
        <item x="303"/>
        <item x="295"/>
        <item x="445"/>
        <item m="1" x="1164"/>
        <item m="1" x="7353"/>
        <item m="1" x="7458"/>
        <item m="1" x="7496"/>
        <item m="1" x="7761"/>
        <item m="1" x="7950"/>
        <item m="1" x="7998"/>
        <item m="1" x="5612"/>
        <item m="1" x="5595"/>
        <item m="1" x="5372"/>
        <item m="1" x="5774"/>
        <item m="1" x="5778"/>
        <item m="1" x="5787"/>
        <item m="1" x="5901"/>
        <item m="1" x="6197"/>
        <item m="1" x="6249"/>
        <item m="1" x="6364"/>
        <item m="1" x="6569"/>
        <item m="1" x="6556"/>
        <item m="1" x="6555"/>
        <item m="1" x="6595"/>
        <item m="1" x="6647"/>
        <item m="1" x="6757"/>
        <item m="1" x="6714"/>
        <item m="1" x="6695"/>
        <item m="1" x="6969"/>
        <item m="1" x="3846"/>
        <item m="1" x="3445"/>
        <item m="1" x="7270"/>
        <item m="1" x="7312"/>
        <item m="1" x="3069"/>
        <item m="1" x="3824"/>
        <item m="1" x="3760"/>
        <item m="1" x="4007"/>
        <item m="1" x="4140"/>
        <item m="1" x="2296"/>
        <item m="1" x="2360"/>
        <item m="1" x="2366"/>
        <item m="1" x="2372"/>
        <item m="1" x="2403"/>
        <item m="1" x="2437"/>
        <item m="1" x="2470"/>
        <item m="1" x="2474"/>
        <item m="1" x="2520"/>
        <item m="1" x="2820"/>
        <item m="1" x="2861"/>
        <item m="1" x="1896"/>
        <item m="1" x="1723"/>
        <item m="1" x="1843"/>
        <item m="1" x="1837"/>
        <item m="1" x="1444"/>
        <item m="1" x="1526"/>
        <item m="1" x="1395"/>
        <item m="1" x="1131"/>
        <item m="1" x="1177"/>
        <item m="1" x="963"/>
        <item m="1" x="524"/>
        <item m="1" x="532"/>
        <item m="1" x="714"/>
        <item x="131"/>
        <item x="183"/>
        <item x="291"/>
        <item x="418"/>
        <item x="364"/>
        <item x="471"/>
        <item m="1" x="1689"/>
        <item x="181"/>
        <item m="1" x="7431"/>
        <item m="1" x="7485"/>
        <item m="1" x="7509"/>
        <item m="1" x="7529"/>
        <item m="1" x="7538"/>
        <item m="1" x="7535"/>
        <item m="1" x="7580"/>
        <item m="1" x="7577"/>
        <item m="1" x="7607"/>
        <item m="1" x="7743"/>
        <item m="1" x="7758"/>
        <item m="1" x="7840"/>
        <item m="1" x="7897"/>
        <item m="1" x="7964"/>
        <item m="1" x="5467"/>
        <item m="1" x="5504"/>
        <item m="1" x="5505"/>
        <item m="1" x="5441"/>
        <item m="1" x="5463"/>
        <item m="1" x="5534"/>
        <item m="1" x="5726"/>
        <item m="1" x="5885"/>
        <item m="1" x="5846"/>
        <item m="1" x="5884"/>
        <item m="1" x="6084"/>
        <item m="1" x="6083"/>
        <item m="1" x="6082"/>
        <item m="1" x="6080"/>
        <item m="1" x="6422"/>
        <item m="1" x="6159"/>
        <item m="1" x="6222"/>
        <item m="1" x="6220"/>
        <item m="1" x="6224"/>
        <item m="1" x="6225"/>
        <item m="1" x="6221"/>
        <item m="1" x="6226"/>
        <item m="1" x="6407"/>
        <item m="1" x="6219"/>
        <item m="1" x="6223"/>
        <item m="1" x="6409"/>
        <item m="1" x="6327"/>
        <item m="1" x="6401"/>
        <item m="1" x="6393"/>
        <item m="1" x="6478"/>
        <item m="1" x="6418"/>
        <item m="1" x="6492"/>
        <item m="1" x="6438"/>
        <item m="1" x="6483"/>
        <item m="1" x="6746"/>
        <item m="1" x="6619"/>
        <item m="1" x="6715"/>
        <item m="1" x="6616"/>
        <item m="1" x="6701"/>
        <item m="1" x="6731"/>
        <item m="1" x="6970"/>
        <item m="1" x="7039"/>
        <item m="1" x="7053"/>
        <item m="1" x="6951"/>
        <item m="1" x="2989"/>
        <item m="1" x="3183"/>
        <item m="1" x="7215"/>
        <item m="1" x="3007"/>
        <item m="1" x="3100"/>
        <item m="1" x="3370"/>
        <item m="1" x="3162"/>
        <item m="1" x="3014"/>
        <item m="1" x="3671"/>
        <item m="1" x="3023"/>
        <item m="1" x="3119"/>
        <item m="1" x="3402"/>
        <item m="1" x="3025"/>
        <item m="1" x="3237"/>
        <item m="1" x="3579"/>
        <item m="1" x="3157"/>
        <item m="1" x="3475"/>
        <item m="1" x="3130"/>
        <item m="1" x="3422"/>
        <item m="1" x="3165"/>
        <item m="1" x="3318"/>
        <item m="1" x="3540"/>
        <item m="1" x="3511"/>
        <item m="1" x="3404"/>
        <item m="1" x="3741"/>
        <item m="1" x="3825"/>
        <item m="1" x="3905"/>
        <item m="1" x="3839"/>
        <item m="1" x="3900"/>
        <item m="1" x="3837"/>
        <item m="1" x="4415"/>
        <item m="1" x="4697"/>
        <item m="1" x="4360"/>
        <item m="1" x="4053"/>
        <item m="1" x="4911"/>
        <item m="1" x="4340"/>
        <item m="1" x="4113"/>
        <item m="1" x="4744"/>
        <item m="1" x="4630"/>
        <item m="1" x="4173"/>
        <item m="1" x="4253"/>
        <item m="1" x="4612"/>
        <item m="1" x="4440"/>
        <item m="1" x="4211"/>
        <item m="1" x="4258"/>
        <item m="1" x="4641"/>
        <item m="1" x="4343"/>
        <item m="1" x="4759"/>
        <item m="1" x="5106"/>
        <item m="1" x="5142"/>
        <item m="1" x="5214"/>
        <item m="1" x="5134"/>
        <item m="1" x="5098"/>
        <item m="1" x="2490"/>
        <item m="1" x="2390"/>
        <item m="1" x="2301"/>
        <item m="1" x="2653"/>
        <item m="1" x="2433"/>
        <item m="1" x="2459"/>
        <item m="1" x="2461"/>
        <item m="1" x="2504"/>
        <item m="1" x="2324"/>
        <item m="1" x="2121"/>
        <item m="1" x="1915"/>
        <item m="1" x="1949"/>
        <item m="1" x="1722"/>
        <item m="1" x="1815"/>
        <item m="1" x="1849"/>
        <item m="1" x="1482"/>
        <item m="1" x="1366"/>
        <item m="1" x="1041"/>
        <item m="1" x="1130"/>
        <item m="1" x="1254"/>
        <item m="1" x="793"/>
        <item m="1" x="795"/>
        <item m="1" x="684"/>
        <item m="1" x="690"/>
        <item x="88"/>
        <item x="97"/>
        <item x="120"/>
        <item x="148"/>
        <item x="199"/>
        <item x="252"/>
        <item x="384"/>
        <item x="393"/>
        <item x="373"/>
        <item x="437"/>
        <item m="1" x="7480"/>
        <item m="1" x="7744"/>
        <item m="1" x="5250"/>
        <item m="1" x="5377"/>
        <item m="1" x="5282"/>
        <item m="1" x="5392"/>
        <item m="1" x="5293"/>
        <item m="1" x="5360"/>
        <item m="1" x="5742"/>
        <item m="1" x="5918"/>
        <item m="1" x="6153"/>
        <item m="1" x="6329"/>
        <item m="1" x="6328"/>
        <item m="1" x="6411"/>
        <item m="1" x="6392"/>
        <item m="1" x="6679"/>
        <item m="1" x="6765"/>
        <item m="1" x="6820"/>
        <item m="1" x="6861"/>
        <item m="1" x="7286"/>
        <item m="1" x="3588"/>
        <item m="1" x="3242"/>
        <item m="1" x="3794"/>
        <item m="1" x="3844"/>
        <item m="1" x="3885"/>
        <item m="1" x="4061"/>
        <item m="1" x="4569"/>
        <item m="1" x="4050"/>
        <item m="1" x="4337"/>
        <item m="1" x="4635"/>
        <item m="1" x="4065"/>
        <item m="1" x="4068"/>
        <item m="1" x="4741"/>
        <item m="1" x="4842"/>
        <item m="1" x="4831"/>
        <item m="1" x="4441"/>
        <item m="1" x="4120"/>
        <item m="1" x="4591"/>
        <item m="1" x="4121"/>
        <item m="1" x="4613"/>
        <item m="1" x="4470"/>
        <item m="1" x="2179"/>
        <item m="1" x="4210"/>
        <item m="1" x="4709"/>
        <item m="1" x="4867"/>
        <item m="1" x="2292"/>
        <item m="1" x="2683"/>
        <item m="1" x="2696"/>
        <item m="1" x="2756"/>
        <item m="1" x="2824"/>
        <item m="1" x="2052"/>
        <item m="1" x="1983"/>
        <item m="1" x="2023"/>
        <item m="1" x="1733"/>
        <item m="1" x="1800"/>
        <item m="1" x="1438"/>
        <item m="1" x="637"/>
        <item m="1" x="674"/>
        <item m="1" x="737"/>
        <item x="227"/>
        <item x="297"/>
        <item m="1" x="516"/>
        <item m="1" x="7576"/>
        <item m="1" x="7895"/>
        <item m="1" x="7956"/>
        <item m="1" x="5594"/>
        <item m="1" x="5582"/>
        <item m="1" x="5609"/>
        <item m="1" x="5818"/>
        <item m="1" x="5893"/>
        <item m="1" x="5889"/>
        <item m="1" x="6333"/>
        <item m="1" x="6443"/>
        <item m="1" x="6515"/>
        <item m="1" x="6694"/>
        <item m="1" x="6733"/>
        <item m="1" x="7105"/>
        <item m="1" x="7120"/>
        <item m="1" x="7175"/>
        <item m="1" x="3225"/>
        <item m="1" x="7137"/>
        <item m="1" x="7182"/>
        <item m="1" x="7316"/>
        <item m="1" x="3343"/>
        <item m="1" x="3621"/>
        <item m="1" x="3456"/>
        <item m="1" x="3845"/>
        <item m="1" x="4087"/>
        <item m="1" x="4132"/>
        <item m="1" x="4654"/>
        <item m="1" x="4265"/>
        <item m="1" x="4322"/>
        <item m="1" x="4577"/>
        <item m="1" x="4942"/>
        <item m="1" x="5017"/>
        <item m="1" x="5080"/>
        <item m="1" x="5157"/>
        <item m="1" x="2609"/>
        <item m="1" x="2748"/>
        <item m="1" x="2010"/>
        <item m="1" x="2014"/>
        <item m="1" x="1064"/>
        <item m="1" x="1269"/>
        <item m="1" x="789"/>
        <item m="1" x="1016"/>
        <item m="1" x="1027"/>
        <item m="1" x="758"/>
        <item m="1" x="769"/>
        <item x="9"/>
        <item x="64"/>
        <item x="292"/>
        <item m="1" x="7508"/>
        <item m="1" x="7519"/>
        <item m="1" x="7710"/>
        <item m="1" x="7859"/>
        <item m="1" x="5243"/>
        <item m="1" x="5271"/>
        <item m="1" x="5405"/>
        <item m="1" x="5326"/>
        <item m="1" x="5648"/>
        <item m="1" x="6060"/>
        <item m="1" x="6242"/>
        <item m="1" x="6260"/>
        <item m="1" x="6445"/>
        <item m="1" x="6598"/>
        <item m="1" x="6839"/>
        <item m="1" x="6927"/>
        <item m="1" x="7127"/>
        <item m="1" x="7139"/>
        <item m="1" x="3109"/>
        <item m="1" x="7165"/>
        <item m="1" x="3664"/>
        <item m="1" x="4899"/>
        <item m="1" x="4423"/>
        <item m="1" x="4208"/>
        <item m="1" x="4815"/>
        <item m="1" x="4354"/>
        <item m="1" x="4195"/>
        <item m="1" x="4200"/>
        <item m="1" x="4384"/>
        <item m="1" x="4757"/>
        <item m="1" x="4751"/>
        <item m="1" x="4900"/>
        <item m="1" x="5074"/>
        <item m="1" x="5136"/>
        <item m="1" x="2253"/>
        <item m="1" x="2243"/>
        <item m="1" x="2290"/>
        <item m="1" x="2334"/>
        <item m="1" x="2855"/>
        <item m="1" x="2903"/>
        <item m="1" x="2038"/>
        <item m="1" x="2036"/>
        <item m="1" x="2049"/>
        <item m="1" x="2132"/>
        <item m="1" x="1968"/>
        <item m="1" x="1951"/>
        <item m="1" x="1961"/>
        <item m="1" x="1967"/>
        <item m="1" x="1950"/>
        <item m="1" x="1960"/>
        <item m="1" x="1978"/>
        <item m="1" x="1979"/>
        <item m="1" x="1991"/>
        <item m="1" x="1662"/>
        <item m="1" x="1824"/>
        <item m="1" x="1550"/>
        <item m="1" x="1406"/>
        <item m="1" x="1110"/>
        <item m="1" x="787"/>
        <item m="1" x="716"/>
        <item x="224"/>
        <item x="318"/>
        <item m="1" x="3699"/>
        <item m="1" x="7374"/>
        <item m="1" x="7572"/>
        <item m="1" x="7617"/>
        <item m="1" x="7721"/>
        <item m="1" x="5244"/>
        <item m="1" x="6062"/>
        <item m="1" x="6321"/>
        <item m="1" x="6436"/>
        <item m="1" x="6572"/>
        <item m="1" x="7279"/>
        <item m="1" x="6819"/>
        <item m="1" x="6976"/>
        <item m="1" x="3082"/>
        <item m="1" x="3094"/>
        <item m="1" x="3352"/>
        <item m="1" x="2566"/>
        <item m="1" x="2604"/>
        <item m="1" x="2846"/>
        <item m="1" x="2849"/>
        <item m="1" x="2056"/>
        <item m="1" x="2084"/>
        <item m="1" x="2143"/>
        <item m="1" x="1664"/>
        <item m="1" x="1123"/>
        <item m="1" x="677"/>
        <item x="151"/>
        <item m="1" x="3710"/>
        <item m="1" x="5907"/>
        <item m="1" x="5897"/>
        <item m="1" x="6507"/>
        <item m="1" x="6590"/>
        <item m="1" x="1942"/>
        <item m="1" x="7399"/>
        <item m="1" x="7390"/>
        <item m="1" x="7499"/>
        <item m="1" x="7527"/>
        <item m="1" x="7589"/>
        <item m="1" x="7602"/>
        <item m="1" x="7558"/>
        <item m="1" x="7656"/>
        <item m="1" x="7749"/>
        <item m="1" x="7801"/>
        <item m="1" x="7943"/>
        <item m="1" x="7965"/>
        <item m="1" x="5275"/>
        <item m="1" x="5311"/>
        <item m="1" x="5500"/>
        <item m="1" x="5380"/>
        <item m="1" x="5387"/>
        <item m="1" x="5289"/>
        <item m="1" x="5368"/>
        <item m="1" x="5678"/>
        <item m="1" x="5316"/>
        <item m="1" x="5543"/>
        <item m="1" x="5434"/>
        <item m="1" x="5373"/>
        <item m="1" x="5386"/>
        <item m="1" x="5694"/>
        <item m="1" x="5754"/>
        <item m="1" x="5732"/>
        <item m="1" x="5750"/>
        <item m="1" x="5739"/>
        <item m="1" x="5766"/>
        <item m="1" x="5753"/>
        <item m="1" x="5823"/>
        <item m="1" x="5877"/>
        <item m="1" x="5861"/>
        <item m="1" x="5859"/>
        <item m="1" x="5872"/>
        <item m="1" x="5914"/>
        <item m="1" x="6098"/>
        <item m="1" x="6115"/>
        <item m="1" x="6135"/>
        <item m="1" x="6120"/>
        <item m="1" x="6112"/>
        <item m="1" x="6161"/>
        <item m="1" x="6186"/>
        <item m="1" x="6218"/>
        <item m="1" x="6354"/>
        <item m="1" x="6210"/>
        <item m="1" x="6286"/>
        <item m="1" x="6369"/>
        <item m="1" x="6353"/>
        <item m="1" x="6336"/>
        <item m="1" x="6424"/>
        <item m="1" x="6423"/>
        <item m="1" x="6426"/>
        <item m="1" x="6527"/>
        <item m="1" x="6532"/>
        <item m="1" x="6592"/>
        <item m="1" x="6637"/>
        <item m="1" x="6726"/>
        <item m="1" x="6702"/>
        <item m="1" x="6923"/>
        <item m="1" x="6905"/>
        <item m="1" x="6902"/>
        <item m="1" x="6857"/>
        <item m="1" x="6917"/>
        <item m="1" x="7013"/>
        <item m="1" x="7106"/>
        <item m="1" x="7003"/>
        <item m="1" x="7159"/>
        <item m="1" x="7138"/>
        <item m="1" x="2993"/>
        <item m="1" x="3597"/>
        <item m="1" x="3412"/>
        <item m="1" x="3706"/>
        <item m="1" x="2996"/>
        <item m="1" x="3226"/>
        <item m="1" x="3570"/>
        <item m="1" x="3660"/>
        <item m="1" x="3691"/>
        <item m="1" x="3288"/>
        <item m="1" x="3232"/>
        <item m="1" x="3567"/>
        <item m="1" x="3062"/>
        <item m="1" x="3812"/>
        <item m="1" x="3574"/>
        <item m="1" x="3324"/>
        <item m="1" x="3503"/>
        <item m="1" x="3181"/>
        <item m="1" x="3622"/>
        <item m="1" x="3256"/>
        <item m="1" x="3063"/>
        <item m="1" x="3716"/>
        <item m="1" x="3305"/>
        <item m="1" x="3495"/>
        <item m="1" x="3171"/>
        <item m="1" x="3258"/>
        <item m="1" x="3630"/>
        <item m="1" x="3518"/>
        <item m="1" x="3197"/>
        <item m="1" x="3524"/>
        <item m="1" x="3681"/>
        <item m="1" x="3811"/>
        <item m="1" x="3821"/>
        <item m="1" x="3753"/>
        <item m="1" x="3779"/>
        <item m="1" x="3910"/>
        <item m="1" x="3863"/>
        <item m="1" x="4393"/>
        <item m="1" x="4012"/>
        <item m="1" x="5013"/>
        <item m="1" x="4638"/>
        <item m="1" x="4001"/>
        <item m="1" x="4773"/>
        <item m="1" x="4959"/>
        <item m="1" x="5005"/>
        <item m="1" x="4605"/>
        <item m="1" x="4601"/>
        <item m="1" x="4099"/>
        <item m="1" x="4162"/>
        <item m="1" x="5034"/>
        <item m="1" x="4524"/>
        <item m="1" x="4309"/>
        <item m="1" x="4924"/>
        <item m="1" x="4768"/>
        <item m="1" x="4931"/>
        <item m="1" x="5014"/>
        <item m="1" x="2200"/>
        <item m="1" x="2273"/>
        <item m="1" x="2703"/>
        <item m="1" x="2397"/>
        <item m="1" x="2424"/>
        <item m="1" x="2450"/>
        <item m="1" x="2485"/>
        <item m="1" x="2478"/>
        <item m="1" x="2510"/>
        <item m="1" x="2767"/>
        <item m="1" x="2792"/>
        <item m="1" x="2815"/>
        <item m="1" x="2884"/>
        <item m="1" x="2946"/>
        <item m="1" x="2105"/>
        <item m="1" x="2112"/>
        <item m="1" x="1894"/>
        <item m="1" x="1919"/>
        <item m="1" x="1658"/>
        <item m="1" x="1779"/>
        <item m="1" x="1844"/>
        <item m="1" x="1870"/>
        <item m="1" x="1872"/>
        <item m="1" x="1889"/>
        <item m="1" x="1579"/>
        <item m="1" x="1612"/>
        <item m="1" x="1620"/>
        <item m="1" x="1469"/>
        <item m="1" x="1390"/>
        <item m="1" x="1293"/>
        <item m="1" x="1306"/>
        <item m="1" x="1312"/>
        <item m="1" x="1054"/>
        <item m="1" x="1058"/>
        <item m="1" x="1145"/>
        <item m="1" x="1142"/>
        <item m="1" x="1234"/>
        <item m="1" x="827"/>
        <item m="1" x="878"/>
        <item m="1" x="920"/>
        <item m="1" x="978"/>
        <item m="1" x="1004"/>
        <item m="1" x="1033"/>
        <item m="1" x="599"/>
        <item m="1" x="596"/>
        <item m="1" x="656"/>
        <item m="1" x="658"/>
        <item m="1" x="687"/>
        <item m="1" x="686"/>
        <item m="1" x="781"/>
        <item x="90"/>
        <item x="152"/>
        <item x="171"/>
        <item x="188"/>
        <item x="226"/>
        <item m="1" x="7437"/>
        <item m="1" x="7818"/>
        <item m="1" x="7788"/>
        <item m="1" x="5658"/>
        <item m="1" x="5989"/>
        <item m="1" x="5973"/>
        <item m="1" x="6233"/>
        <item m="1" x="6245"/>
        <item m="1" x="6452"/>
        <item m="1" x="6644"/>
        <item m="1" x="6678"/>
        <item m="1" x="6699"/>
        <item m="1" x="6908"/>
        <item m="1" x="6901"/>
        <item m="1" x="6821"/>
        <item m="1" x="6958"/>
        <item m="1" x="7288"/>
        <item m="1" x="7226"/>
        <item m="1" x="3528"/>
        <item m="1" x="3141"/>
        <item m="1" x="3042"/>
        <item m="1" x="3519"/>
        <item m="1" x="3200"/>
        <item m="1" x="3822"/>
        <item m="1" x="3903"/>
        <item m="1" x="4301"/>
        <item m="1" x="4461"/>
        <item m="1" x="4070"/>
        <item m="1" x="4006"/>
        <item m="1" x="4059"/>
        <item m="1" x="4538"/>
        <item m="1" x="4724"/>
        <item m="1" x="4871"/>
        <item m="1" x="4839"/>
        <item m="1" x="4421"/>
        <item m="1" x="4809"/>
        <item m="1" x="4730"/>
        <item m="1" x="4696"/>
        <item m="1" x="4435"/>
        <item m="1" x="4489"/>
        <item m="1" x="4649"/>
        <item m="1" x="4790"/>
        <item m="1" x="4434"/>
        <item m="1" x="4523"/>
        <item m="1" x="4585"/>
        <item m="1" x="4834"/>
        <item m="1" x="5033"/>
        <item m="1" x="5130"/>
        <item m="1" x="5149"/>
        <item m="1" x="2197"/>
        <item m="1" x="2192"/>
        <item m="1" x="2212"/>
        <item m="1" x="2306"/>
        <item m="1" x="2321"/>
        <item m="1" x="2353"/>
        <item m="1" x="2382"/>
        <item m="1" x="2423"/>
        <item m="1" x="2449"/>
        <item m="1" x="2483"/>
        <item m="1" x="2641"/>
        <item m="1" x="2097"/>
        <item m="1" x="1930"/>
        <item m="1" x="1635"/>
        <item m="1" x="1794"/>
        <item m="1" x="1490"/>
        <item m="1" x="1280"/>
        <item m="1" x="1288"/>
        <item m="1" x="1072"/>
        <item m="1" x="1261"/>
        <item m="1" x="981"/>
        <item m="1" x="521"/>
        <item m="1" x="760"/>
        <item x="21"/>
        <item x="161"/>
        <item x="273"/>
        <item x="348"/>
        <item x="328"/>
        <item m="1" x="5077"/>
        <item m="1" x="7435"/>
        <item m="1" x="7423"/>
        <item m="1" x="7545"/>
        <item m="1" x="7550"/>
        <item m="1" x="7564"/>
        <item m="1" x="7711"/>
        <item m="1" x="7889"/>
        <item m="1" x="7782"/>
        <item m="1" x="7994"/>
        <item m="1" x="7967"/>
        <item m="1" x="5618"/>
        <item m="1" x="5628"/>
        <item m="1" x="5263"/>
        <item m="1" x="5603"/>
        <item m="1" x="5630"/>
        <item m="1" x="5323"/>
        <item m="1" x="5601"/>
        <item m="1" x="5322"/>
        <item m="1" x="5632"/>
        <item m="1" x="5514"/>
        <item m="1" x="5701"/>
        <item m="1" x="5976"/>
        <item m="1" x="6074"/>
        <item m="1" x="6167"/>
        <item m="1" x="6013"/>
        <item m="1" x="5925"/>
        <item m="1" x="6039"/>
        <item m="1" x="6002"/>
        <item m="1" x="5974"/>
        <item m="1" x="6378"/>
        <item m="1" x="6272"/>
        <item m="1" x="6319"/>
        <item m="1" x="6330"/>
        <item m="1" x="6464"/>
        <item m="1" x="6984"/>
        <item m="1" x="6980"/>
        <item m="1" x="7064"/>
        <item m="1" x="3209"/>
        <item m="1" x="2992"/>
        <item m="1" x="3724"/>
        <item m="1" x="3032"/>
        <item m="1" x="3638"/>
        <item m="1" x="3061"/>
        <item m="1" x="3725"/>
        <item m="1" x="3656"/>
        <item m="1" x="3652"/>
        <item m="1" x="3390"/>
        <item m="1" x="4525"/>
        <item m="1" x="4039"/>
        <item m="1" x="4058"/>
        <item m="1" x="4526"/>
        <item m="1" x="4678"/>
        <item m="1" x="4703"/>
        <item m="1" x="4341"/>
        <item m="1" x="4193"/>
        <item m="1" x="4238"/>
        <item m="1" x="4553"/>
        <item m="1" x="4595"/>
        <item m="1" x="4247"/>
        <item m="1" x="4191"/>
        <item m="1" x="4950"/>
        <item m="1" x="5030"/>
        <item m="1" x="4266"/>
        <item m="1" x="4667"/>
        <item m="1" x="4270"/>
        <item m="1" x="4378"/>
        <item m="1" x="4198"/>
        <item m="1" x="4610"/>
        <item m="1" x="4916"/>
        <item m="1" x="4352"/>
        <item m="1" x="4382"/>
        <item m="1" x="4982"/>
        <item m="1" x="2247"/>
        <item m="1" x="2335"/>
        <item m="1" x="2675"/>
        <item m="1" x="2712"/>
        <item m="1" x="2415"/>
        <item m="1" x="2612"/>
        <item m="1" x="2620"/>
        <item m="1" x="2522"/>
        <item m="1" x="2769"/>
        <item m="1" x="2771"/>
        <item m="1" x="2898"/>
        <item m="1" x="2901"/>
        <item m="1" x="2074"/>
        <item m="1" x="2157"/>
        <item m="1" x="2178"/>
        <item m="1" x="2161"/>
        <item m="1" x="1984"/>
        <item m="1" x="1642"/>
        <item m="1" x="1643"/>
        <item m="1" x="1786"/>
        <item m="1" x="1292"/>
        <item m="1" x="1175"/>
        <item m="1" x="1226"/>
        <item m="1" x="527"/>
        <item m="1" x="541"/>
        <item m="1" x="554"/>
        <item m="1" x="575"/>
        <item m="1" x="608"/>
        <item m="1" x="765"/>
        <item m="1" x="766"/>
        <item x="20"/>
        <item x="186"/>
        <item x="222"/>
        <item x="245"/>
        <item x="264"/>
        <item m="1" x="7372"/>
        <item m="1" x="7524"/>
        <item m="1" x="7636"/>
        <item m="1" x="7874"/>
        <item m="1" x="7833"/>
        <item m="1" x="7932"/>
        <item m="1" x="5297"/>
        <item m="1" x="5453"/>
        <item m="1" x="5365"/>
        <item m="1" x="5286"/>
        <item m="1" x="5780"/>
        <item m="1" x="6047"/>
        <item m="1" x="5993"/>
        <item m="1" x="5924"/>
        <item m="1" x="6015"/>
        <item m="1" x="6126"/>
        <item m="1" x="6139"/>
        <item m="1" x="6300"/>
        <item m="1" x="6325"/>
        <item m="1" x="6396"/>
        <item m="1" x="6428"/>
        <item m="1" x="6434"/>
        <item m="1" x="6613"/>
        <item m="1" x="6683"/>
        <item m="1" x="3478"/>
        <item m="1" x="3311"/>
        <item m="1" x="3960"/>
        <item m="1" x="3866"/>
        <item m="1" x="4323"/>
        <item m="1" x="3995"/>
        <item m="1" x="4433"/>
        <item m="1" x="4368"/>
        <item m="1" x="4287"/>
        <item m="1" x="4575"/>
        <item m="1" x="4062"/>
        <item m="1" x="4694"/>
        <item m="1" x="4865"/>
        <item m="1" x="4828"/>
        <item m="1" x="4418"/>
        <item m="1" x="4726"/>
        <item m="1" x="4123"/>
        <item m="1" x="4701"/>
        <item m="1" x="4584"/>
        <item m="1" x="4708"/>
        <item m="1" x="4272"/>
        <item m="1" x="4528"/>
        <item m="1" x="4417"/>
        <item m="1" x="4222"/>
        <item m="1" x="4495"/>
        <item m="1" x="4505"/>
        <item m="1" x="4631"/>
        <item m="1" x="4796"/>
        <item m="1" x="5099"/>
        <item m="1" x="5119"/>
        <item m="1" x="2204"/>
        <item m="1" x="2231"/>
        <item m="1" x="2576"/>
        <item m="1" x="2716"/>
        <item m="1" x="2723"/>
        <item m="1" x="2738"/>
        <item m="1" x="2760"/>
        <item m="1" x="2762"/>
        <item m="1" x="2640"/>
        <item m="1" x="2905"/>
        <item m="1" x="2893"/>
        <item m="1" x="2029"/>
        <item m="1" x="2938"/>
        <item m="1" x="2961"/>
        <item m="1" x="2185"/>
        <item m="1" x="1696"/>
        <item m="1" x="1830"/>
        <item m="1" x="1509"/>
        <item m="1" x="1055"/>
        <item m="1" x="1002"/>
        <item m="1" x="531"/>
        <item m="1" x="529"/>
        <item x="61"/>
        <item x="91"/>
        <item x="287"/>
        <item x="396"/>
        <item m="1" x="7498"/>
        <item m="1" x="7586"/>
        <item m="1" x="7774"/>
        <item m="1" x="7772"/>
        <item m="1" x="7902"/>
        <item m="1" x="5245"/>
        <item m="1" x="5327"/>
        <item m="1" x="5661"/>
        <item m="1" x="5667"/>
        <item m="1" x="5305"/>
        <item m="1" x="5481"/>
        <item m="1" x="5394"/>
        <item m="1" x="5321"/>
        <item m="1" x="5626"/>
        <item m="1" x="5806"/>
        <item m="1" x="6031"/>
        <item m="1" x="6051"/>
        <item m="1" x="6313"/>
        <item m="1" x="6346"/>
        <item m="1" x="6413"/>
        <item m="1" x="6676"/>
        <item m="1" x="6719"/>
        <item m="1" x="6840"/>
        <item m="1" x="6972"/>
        <item m="1" x="6942"/>
        <item m="1" x="7154"/>
        <item m="1" x="3666"/>
        <item m="1" x="3230"/>
        <item m="1" x="3118"/>
        <item m="1" x="3399"/>
        <item m="1" x="4651"/>
        <item m="1" x="4122"/>
        <item m="1" x="4854"/>
        <item m="1" x="4335"/>
        <item m="1" x="4862"/>
        <item m="1" x="4674"/>
        <item m="1" x="4385"/>
        <item m="1" x="4201"/>
        <item m="1" x="4624"/>
        <item m="1" x="4256"/>
        <item m="1" x="4370"/>
        <item m="1" x="4589"/>
        <item m="1" x="4863"/>
        <item m="1" x="2249"/>
        <item m="1" x="2220"/>
        <item m="1" x="2279"/>
        <item m="1" x="2662"/>
        <item m="1" x="2674"/>
        <item m="1" x="2676"/>
        <item m="1" x="2778"/>
        <item m="1" x="2718"/>
        <item m="1" x="2739"/>
        <item m="1" x="2765"/>
        <item m="1" x="2904"/>
        <item m="1" x="2885"/>
        <item m="1" x="1903"/>
        <item m="1" x="1985"/>
        <item m="1" x="1641"/>
        <item m="1" x="1818"/>
        <item m="1" x="1475"/>
        <item m="1" x="1345"/>
        <item m="1" x="1051"/>
        <item m="1" x="1091"/>
        <item m="1" x="1202"/>
        <item m="1" x="919"/>
        <item m="1" x="628"/>
        <item m="1" x="664"/>
        <item m="1" x="675"/>
        <item x="375"/>
        <item m="1" x="7414"/>
        <item m="1" x="5622"/>
        <item m="1" x="5498"/>
        <item m="1" x="5433"/>
        <item m="1" x="6030"/>
        <item m="1" x="6108"/>
        <item m="1" x="6790"/>
        <item m="1" x="3801"/>
        <item m="1" x="4326"/>
        <item m="1" x="2702"/>
        <item m="1" x="2399"/>
        <item m="1" x="2540"/>
        <item x="363"/>
        <item m="1" x="7829"/>
        <item m="1" x="5936"/>
        <item m="1" x="6298"/>
        <item m="1" x="6361"/>
        <item m="1" x="6316"/>
        <item m="1" x="7033"/>
        <item m="1" x="6996"/>
        <item m="1" x="7253"/>
        <item m="1" x="4976"/>
        <item m="1" x="4520"/>
        <item m="1" x="5176"/>
        <item m="1" x="2557"/>
        <item m="1" x="2843"/>
        <item m="1" x="2188"/>
        <item m="1" x="2177"/>
        <item m="1" x="2182"/>
        <item m="1" x="1928"/>
        <item m="1" x="1956"/>
        <item m="1" x="1966"/>
        <item m="1" x="1633"/>
        <item m="1" x="1820"/>
        <item m="1" x="1483"/>
        <item m="1" x="1048"/>
        <item m="1" x="1255"/>
        <item m="1" x="551"/>
        <item m="1" x="680"/>
        <item m="1" x="7808"/>
        <item m="1" x="6116"/>
        <item m="1" x="6909"/>
        <item m="1" x="3771"/>
        <item m="1" x="3970"/>
        <item m="1" x="4115"/>
        <item m="1" x="4928"/>
        <item m="1" x="4234"/>
        <item m="1" x="4541"/>
        <item m="1" x="1476"/>
        <item m="1" x="1420"/>
        <item m="1" x="1746"/>
        <item m="1" x="7528"/>
        <item m="1" x="5413"/>
        <item m="1" x="5617"/>
        <item m="1" x="5378"/>
        <item m="1" x="5819"/>
        <item m="1" x="5792"/>
        <item m="1" x="5830"/>
        <item m="1" x="5858"/>
        <item m="1" x="5991"/>
        <item m="1" x="5833"/>
        <item m="1" x="5961"/>
        <item m="1" x="5997"/>
        <item m="1" x="5986"/>
        <item m="1" x="5979"/>
        <item m="1" x="5963"/>
        <item m="1" x="5938"/>
        <item m="1" x="6398"/>
        <item m="1" x="6350"/>
        <item m="1" x="6441"/>
        <item m="1" x="6508"/>
        <item m="1" x="6674"/>
        <item m="1" x="6730"/>
        <item m="1" x="6664"/>
        <item m="1" x="6661"/>
        <item m="1" x="6625"/>
        <item m="1" x="6743"/>
        <item m="1" x="6794"/>
        <item m="1" x="6800"/>
        <item m="1" x="6855"/>
        <item m="1" x="7107"/>
        <item m="1" x="6941"/>
        <item m="1" x="6957"/>
        <item m="1" x="7280"/>
        <item m="1" x="7222"/>
        <item m="1" x="3418"/>
        <item m="1" x="7293"/>
        <item m="1" x="3432"/>
        <item m="1" x="3134"/>
        <item m="1" x="3067"/>
        <item m="1" x="3296"/>
        <item m="1" x="3465"/>
        <item m="1" x="3933"/>
        <item m="1" x="4852"/>
        <item m="1" x="4151"/>
        <item m="1" x="2310"/>
        <item m="1" x="2370"/>
        <item m="1" x="2369"/>
        <item m="1" x="2388"/>
        <item m="1" x="2393"/>
        <item m="1" x="2435"/>
        <item m="1" x="2457"/>
        <item m="1" x="2453"/>
        <item m="1" x="2477"/>
        <item m="1" x="2521"/>
        <item m="1" x="2791"/>
        <item m="1" x="2944"/>
        <item m="1" x="2960"/>
        <item m="1" x="1640"/>
        <item m="1" x="1720"/>
        <item m="1" x="1774"/>
        <item m="1" x="1817"/>
        <item m="1" x="1871"/>
        <item m="1" x="1564"/>
        <item m="1" x="1616"/>
        <item m="1" x="1496"/>
        <item m="1" x="1508"/>
        <item m="1" x="1521"/>
        <item m="1" x="1523"/>
        <item m="1" x="1275"/>
        <item m="1" x="1278"/>
        <item m="1" x="1157"/>
        <item m="1" x="1180"/>
        <item m="1" x="1245"/>
        <item m="1" x="801"/>
        <item m="1" x="824"/>
        <item m="1" x="826"/>
        <item m="1" x="1005"/>
        <item m="1" x="574"/>
        <item m="1" x="701"/>
        <item x="37"/>
        <item x="130"/>
        <item x="239"/>
        <item x="244"/>
        <item x="299"/>
        <item m="1" x="7606"/>
        <item m="1" x="4817"/>
        <item m="1" x="679"/>
        <item m="1" x="5763"/>
        <item m="1" x="7370"/>
        <item m="1" x="7380"/>
        <item m="1" x="7418"/>
        <item m="1" x="7454"/>
        <item m="1" x="7490"/>
        <item m="1" x="7459"/>
        <item m="1" x="7472"/>
        <item m="1" x="7518"/>
        <item m="1" x="7594"/>
        <item m="1" x="7665"/>
        <item m="1" x="7713"/>
        <item m="1" x="7864"/>
        <item m="1" x="7814"/>
        <item m="1" x="7817"/>
        <item m="1" x="7886"/>
        <item m="1" x="7851"/>
        <item m="1" x="7916"/>
        <item m="1" x="7913"/>
        <item m="1" x="7954"/>
        <item m="1" x="7949"/>
        <item m="1" x="7947"/>
        <item m="1" x="7915"/>
        <item m="1" x="5616"/>
        <item m="1" x="5348"/>
        <item m="1" x="5431"/>
        <item m="1" x="5374"/>
        <item m="1" x="5343"/>
        <item m="1" x="5304"/>
        <item m="1" x="5581"/>
        <item m="1" x="5540"/>
        <item m="1" x="5355"/>
        <item m="1" x="5419"/>
        <item m="1" x="5302"/>
        <item m="1" x="5406"/>
        <item m="1" x="5338"/>
        <item m="1" x="5376"/>
        <item m="1" x="5579"/>
        <item m="1" x="5606"/>
        <item m="1" x="5580"/>
        <item m="1" x="5363"/>
        <item m="1" x="5382"/>
        <item m="1" x="5720"/>
        <item m="1" x="5731"/>
        <item m="1" x="5772"/>
        <item m="1" x="5760"/>
        <item m="1" x="5762"/>
        <item m="1" x="5784"/>
        <item m="1" x="5831"/>
        <item m="1" x="6033"/>
        <item m="1" x="6042"/>
        <item m="1" x="6038"/>
        <item m="1" x="6003"/>
        <item m="1" x="6148"/>
        <item m="1" x="6129"/>
        <item m="1" x="6205"/>
        <item m="1" x="6280"/>
        <item m="1" x="6404"/>
        <item m="1" x="6363"/>
        <item m="1" x="6351"/>
        <item m="1" x="6355"/>
        <item m="1" x="6362"/>
        <item m="1" x="6609"/>
        <item m="1" x="6721"/>
        <item m="1" x="6642"/>
        <item m="1" x="6688"/>
        <item m="1" x="6742"/>
        <item m="1" x="6698"/>
        <item m="1" x="6706"/>
        <item m="1" x="6890"/>
        <item m="1" x="6769"/>
        <item m="1" x="6884"/>
        <item m="1" x="6874"/>
        <item m="1" x="6870"/>
        <item m="1" x="6888"/>
        <item m="1" x="6784"/>
        <item m="1" x="6899"/>
        <item m="1" x="6915"/>
        <item m="1" x="6893"/>
        <item m="1" x="6791"/>
        <item m="1" x="6873"/>
        <item m="1" x="6807"/>
        <item m="1" x="6895"/>
        <item m="1" x="6808"/>
        <item m="1" x="7048"/>
        <item m="1" x="7098"/>
        <item m="1" x="3087"/>
        <item m="1" x="7189"/>
        <item m="1" x="7269"/>
        <item m="1" x="7205"/>
        <item m="1" x="7307"/>
        <item m="1" x="3573"/>
        <item m="1" x="7251"/>
        <item m="1" x="7252"/>
        <item m="1" x="7314"/>
        <item m="1" x="3403"/>
        <item m="1" x="3122"/>
        <item m="1" x="3205"/>
        <item m="1" x="3217"/>
        <item m="1" x="7342"/>
        <item m="1" x="3759"/>
        <item m="1" x="3707"/>
        <item m="1" x="3045"/>
        <item m="1" x="3253"/>
        <item m="1" x="3115"/>
        <item m="1" x="3229"/>
        <item m="1" x="3582"/>
        <item m="1" x="3354"/>
        <item m="1" x="3347"/>
        <item m="1" x="3348"/>
        <item m="1" x="3523"/>
        <item m="1" x="3461"/>
        <item m="1" x="3770"/>
        <item m="1" x="3750"/>
        <item m="1" x="3878"/>
        <item m="1" x="3924"/>
        <item m="1" x="3899"/>
        <item m="1" x="3934"/>
        <item m="1" x="3975"/>
        <item m="1" x="4657"/>
        <item m="1" x="4583"/>
        <item m="1" x="4002"/>
        <item m="1" x="4079"/>
        <item m="1" x="4359"/>
        <item m="1" x="4107"/>
        <item m="1" x="4088"/>
        <item m="1" x="4146"/>
        <item m="1" x="4187"/>
        <item m="1" x="4300"/>
        <item m="1" x="4562"/>
        <item m="1" x="4878"/>
        <item m="1" x="4972"/>
        <item m="1" x="4807"/>
        <item m="1" x="4874"/>
        <item m="1" x="4860"/>
        <item m="1" x="4813"/>
        <item m="1" x="5137"/>
        <item m="1" x="5221"/>
        <item m="1" x="2342"/>
        <item m="1" x="2340"/>
        <item m="1" x="2686"/>
        <item m="1" x="2709"/>
        <item m="1" x="2386"/>
        <item m="1" x="2594"/>
        <item m="1" x="2484"/>
        <item m="1" x="2599"/>
        <item m="1" x="2614"/>
        <item m="1" x="2519"/>
        <item m="1" x="2644"/>
        <item m="1" x="2871"/>
        <item m="1" x="2043"/>
        <item m="1" x="2148"/>
        <item m="1" x="2005"/>
        <item m="1" x="2007"/>
        <item m="1" x="2022"/>
        <item m="1" x="2018"/>
        <item m="1" x="1639"/>
        <item m="1" x="1711"/>
        <item m="1" x="1719"/>
        <item m="1" x="1887"/>
        <item m="1" x="1535"/>
        <item m="1" x="1580"/>
        <item m="1" x="1432"/>
        <item m="1" x="1440"/>
        <item m="1" x="1484"/>
        <item m="1" x="1472"/>
        <item m="1" x="1287"/>
        <item m="1" x="1286"/>
        <item m="1" x="1314"/>
        <item m="1" x="1313"/>
        <item m="1" x="1328"/>
        <item m="1" x="1341"/>
        <item m="1" x="1068"/>
        <item m="1" x="1065"/>
        <item m="1" x="1152"/>
        <item m="1" x="1165"/>
        <item m="1" x="1183"/>
        <item m="1" x="1208"/>
        <item m="1" x="1225"/>
        <item m="1" x="932"/>
        <item m="1" x="949"/>
        <item m="1" x="667"/>
        <item m="1" x="682"/>
        <item x="56"/>
        <item x="59"/>
        <item x="73"/>
        <item x="213"/>
        <item x="242"/>
        <item x="233"/>
        <item x="253"/>
        <item x="283"/>
        <item x="327"/>
        <item x="337"/>
        <item x="397"/>
        <item x="423"/>
        <item x="341"/>
        <item x="352"/>
        <item x="400"/>
        <item x="340"/>
        <item x="379"/>
        <item x="370"/>
        <item x="368"/>
        <item x="401"/>
        <item x="407"/>
        <item x="372"/>
        <item x="474"/>
        <item m="1" x="1156"/>
        <item m="1" x="1335"/>
        <item m="1" x="7554"/>
        <item m="1" x="7630"/>
        <item m="1" x="7640"/>
        <item m="1" x="7940"/>
        <item m="1" x="5350"/>
        <item m="1" x="5656"/>
        <item m="1" x="5541"/>
        <item m="1" x="5803"/>
        <item m="1" x="5844"/>
        <item m="1" x="5829"/>
        <item m="1" x="6160"/>
        <item m="1" x="6408"/>
        <item m="1" x="6231"/>
        <item m="1" x="6248"/>
        <item m="1" x="6310"/>
        <item m="1" x="6425"/>
        <item m="1" x="6524"/>
        <item m="1" x="6449"/>
        <item m="1" x="6606"/>
        <item m="1" x="6584"/>
        <item m="1" x="6627"/>
        <item m="1" x="6795"/>
        <item m="1" x="2981"/>
        <item m="1" x="3434"/>
        <item m="1" x="7297"/>
        <item m="1" x="2987"/>
        <item m="1" x="7273"/>
        <item m="1" x="3416"/>
        <item m="1" x="3698"/>
        <item m="1" x="3290"/>
        <item m="1" x="3697"/>
        <item m="1" x="7326"/>
        <item m="1" x="3829"/>
        <item m="1" x="3931"/>
        <item m="1" x="4023"/>
        <item m="1" x="4027"/>
        <item m="1" x="4030"/>
        <item m="1" x="4586"/>
        <item m="1" x="4008"/>
        <item m="1" x="4021"/>
        <item m="1" x="4407"/>
        <item m="1" x="4014"/>
        <item m="1" x="4102"/>
        <item m="1" x="4137"/>
        <item m="1" x="4306"/>
        <item m="1" x="4180"/>
        <item m="1" x="2317"/>
        <item m="1" x="2326"/>
        <item m="1" x="2354"/>
        <item m="1" x="2368"/>
        <item m="1" x="2378"/>
        <item m="1" x="2385"/>
        <item m="1" x="2427"/>
        <item m="1" x="2516"/>
        <item m="1" x="2531"/>
        <item m="1" x="2533"/>
        <item m="1" x="2642"/>
        <item m="1" x="2951"/>
        <item m="1" x="2057"/>
        <item m="1" x="2070"/>
        <item m="1" x="2144"/>
        <item m="1" x="2171"/>
        <item m="1" x="1905"/>
        <item m="1" x="1899"/>
        <item m="1" x="1994"/>
        <item m="1" x="1666"/>
        <item m="1" x="1803"/>
        <item m="1" x="1804"/>
        <item m="1" x="1867"/>
        <item m="1" x="1561"/>
        <item m="1" x="1571"/>
        <item m="1" x="1604"/>
        <item m="1" x="1622"/>
        <item m="1" x="1452"/>
        <item m="1" x="1468"/>
        <item m="1" x="1466"/>
        <item m="1" x="1518"/>
        <item m="1" x="1368"/>
        <item m="1" x="1388"/>
        <item m="1" x="1404"/>
        <item m="1" x="1413"/>
        <item m="1" x="1281"/>
        <item m="1" x="1291"/>
        <item m="1" x="1329"/>
        <item m="1" x="1331"/>
        <item m="1" x="1351"/>
        <item m="1" x="1146"/>
        <item m="1" x="1159"/>
        <item m="1" x="1172"/>
        <item m="1" x="1239"/>
        <item m="1" x="879"/>
        <item m="1" x="887"/>
        <item m="1" x="942"/>
        <item m="1" x="955"/>
        <item m="1" x="1017"/>
        <item m="1" x="542"/>
        <item m="1" x="560"/>
        <item m="1" x="593"/>
        <item m="1" x="756"/>
        <item x="5"/>
        <item x="75"/>
        <item x="169"/>
        <item x="190"/>
        <item x="381"/>
        <item x="448"/>
        <item x="451"/>
        <item x="450"/>
        <item x="511"/>
        <item x="487"/>
        <item m="1" x="7507"/>
        <item m="1" x="7505"/>
        <item m="1" x="7542"/>
        <item m="1" x="7644"/>
        <item m="1" x="7648"/>
        <item m="1" x="7672"/>
        <item m="1" x="7757"/>
        <item m="1" x="7705"/>
        <item m="1" x="5522"/>
        <item m="1" x="5568"/>
        <item m="1" x="5367"/>
        <item m="1" x="5647"/>
        <item m="1" x="5593"/>
        <item m="1" x="5356"/>
        <item m="1" x="5369"/>
        <item m="1" x="5723"/>
        <item m="1" x="5759"/>
        <item m="1" x="5770"/>
        <item m="1" x="5815"/>
        <item m="1" x="5796"/>
        <item m="1" x="5985"/>
        <item m="1" x="6101"/>
        <item m="1" x="6307"/>
        <item m="1" x="6236"/>
        <item m="1" x="6352"/>
        <item m="1" x="6518"/>
        <item m="1" x="6538"/>
        <item m="1" x="6539"/>
        <item m="1" x="6540"/>
        <item m="1" x="6541"/>
        <item m="1" x="6542"/>
        <item m="1" x="7244"/>
        <item m="1" x="6543"/>
        <item m="1" x="6544"/>
        <item m="1" x="6545"/>
        <item m="1" x="6546"/>
        <item m="1" x="6547"/>
        <item m="1" x="6548"/>
        <item m="1" x="6430"/>
        <item m="1" x="6549"/>
        <item m="1" x="6631"/>
        <item m="1" x="6675"/>
        <item m="1" x="6846"/>
        <item m="1" x="6691"/>
        <item m="1" x="6724"/>
        <item m="1" x="6728"/>
        <item m="1" x="6815"/>
        <item m="1" x="7052"/>
        <item m="1" x="3738"/>
        <item m="1" x="2983"/>
        <item m="1" x="3729"/>
        <item m="1" x="3740"/>
        <item m="1" x="7311"/>
        <item m="1" x="7233"/>
        <item m="1" x="3709"/>
        <item m="1" x="7254"/>
        <item m="1" x="3369"/>
        <item m="1" x="3788"/>
        <item m="1" x="3793"/>
        <item m="1" x="3781"/>
        <item m="1" x="3897"/>
        <item m="1" x="3993"/>
        <item m="1" x="5043"/>
        <item m="1" x="4729"/>
        <item m="1" x="4135"/>
        <item m="1" x="5210"/>
        <item m="1" x="2329"/>
        <item m="1" x="2355"/>
        <item m="1" x="2356"/>
        <item m="1" x="2365"/>
        <item m="1" x="2799"/>
        <item m="1" x="2412"/>
        <item m="1" x="2460"/>
        <item m="1" x="2472"/>
        <item m="1" x="2489"/>
        <item m="1" x="2501"/>
        <item m="1" x="2500"/>
        <item m="1" x="2505"/>
        <item m="1" x="2530"/>
        <item m="1" x="2545"/>
        <item m="1" x="2551"/>
        <item m="1" x="2008"/>
        <item m="1" x="2021"/>
        <item m="1" x="2024"/>
        <item m="1" x="1646"/>
        <item m="1" x="1668"/>
        <item m="1" x="1671"/>
        <item m="1" x="1682"/>
        <item m="1" x="1739"/>
        <item m="1" x="1754"/>
        <item m="1" x="1729"/>
        <item m="1" x="1557"/>
        <item m="1" x="1595"/>
        <item m="1" x="1454"/>
        <item m="1" x="1391"/>
        <item m="1" x="1403"/>
        <item m="1" x="1277"/>
        <item m="1" x="1285"/>
        <item m="1" x="1322"/>
        <item m="1" x="1059"/>
        <item m="1" x="1171"/>
        <item m="1" x="1179"/>
        <item m="1" x="1265"/>
        <item m="1" x="850"/>
        <item m="1" x="607"/>
        <item m="1" x="653"/>
        <item m="1" x="719"/>
        <item x="7"/>
        <item x="44"/>
        <item x="209"/>
        <item x="268"/>
        <item x="336"/>
        <item x="404"/>
        <item x="354"/>
        <item x="444"/>
        <item x="486"/>
        <item m="1" x="786"/>
        <item m="1" x="2101"/>
        <item x="441"/>
        <item m="1" x="7386"/>
        <item m="1" x="7766"/>
        <item m="1" x="7842"/>
        <item m="1" x="5354"/>
        <item m="1" x="5300"/>
        <item m="1" x="5432"/>
        <item m="1" x="5384"/>
        <item m="1" x="5319"/>
        <item m="1" x="5691"/>
        <item m="1" x="5502"/>
        <item m="1" x="5357"/>
        <item m="1" x="5946"/>
        <item m="1" x="6053"/>
        <item m="1" x="5955"/>
        <item m="1" x="6125"/>
        <item m="1" x="6092"/>
        <item m="1" x="6332"/>
        <item m="1" x="6412"/>
        <item m="1" x="6406"/>
        <item m="1" x="6506"/>
        <item m="1" x="6643"/>
        <item m="1" x="6744"/>
        <item m="1" x="7037"/>
        <item m="1" x="6853"/>
        <item m="1" x="6981"/>
        <item m="1" x="6950"/>
        <item m="1" x="6990"/>
        <item m="1" x="3592"/>
        <item m="1" x="3245"/>
        <item m="1" x="3458"/>
        <item m="1" x="3149"/>
        <item m="1" x="3676"/>
        <item m="1" x="3469"/>
        <item m="1" x="3749"/>
        <item m="1" x="3451"/>
        <item m="1" x="3145"/>
        <item m="1" x="3752"/>
        <item m="1" x="3479"/>
        <item m="1" x="3160"/>
        <item m="1" x="3444"/>
        <item m="1" x="3138"/>
        <item m="1" x="3367"/>
        <item m="1" x="3746"/>
        <item m="1" x="3930"/>
        <item m="1" x="3951"/>
        <item m="1" x="4072"/>
        <item m="1" x="4148"/>
        <item m="1" x="4682"/>
        <item m="1" x="4175"/>
        <item m="1" x="4233"/>
        <item m="1" x="4540"/>
        <item m="1" x="2217"/>
        <item m="1" x="2195"/>
        <item m="1" x="2579"/>
        <item m="1" x="2387"/>
        <item m="1" x="2603"/>
        <item m="1" x="2600"/>
        <item m="1" x="2493"/>
        <item m="1" x="2847"/>
        <item m="1" x="2860"/>
        <item m="1" x="2977"/>
        <item m="1" x="2063"/>
        <item m="1" x="2035"/>
        <item m="1" x="2099"/>
        <item m="1" x="2164"/>
        <item m="1" x="2166"/>
        <item m="1" x="1667"/>
        <item m="1" x="1859"/>
        <item m="1" x="1890"/>
        <item m="1" x="1560"/>
        <item m="1" x="1558"/>
        <item m="1" x="1568"/>
        <item m="1" x="1515"/>
        <item m="1" x="1359"/>
        <item m="1" x="1397"/>
        <item m="1" x="1184"/>
        <item m="1" x="1262"/>
        <item m="1" x="813"/>
        <item m="1" x="857"/>
        <item m="1" x="871"/>
        <item m="1" x="976"/>
        <item m="1" x="994"/>
        <item m="1" x="663"/>
        <item m="1" x="783"/>
        <item x="262"/>
        <item x="421"/>
        <item x="478"/>
        <item x="480"/>
        <item m="1" x="7986"/>
        <item m="1" x="6252"/>
        <item m="1" x="3787"/>
        <item m="1" x="3902"/>
        <item m="1" x="5075"/>
        <item m="1" x="5138"/>
        <item m="1" x="1630"/>
        <item x="514"/>
      </items>
    </pivotField>
    <pivotField subtotalTop="0" showAll="0" defaultSubtotal="0"/>
    <pivotField subtotalTop="0" showAll="0" defaultSubtotal="0"/>
    <pivotField subtotalTop="0" showAll="0" defaultSubtotal="0"/>
    <pivotField subtotalTop="0" showAll="0" defaultSubtotal="0"/>
    <pivotField subtotalTop="0" showAll="0" defaultSubtotal="0"/>
    <pivotField subtotalTop="0" showAll="0" defaultSubtotal="0"/>
    <pivotField showAll="0" defaultSubtotal="0"/>
    <pivotField showAll="0" defaultSubtotal="0"/>
    <pivotField showAll="0" sortType="ascending" defaultSubtotal="0"/>
    <pivotField showAll="0" defaultSubtotal="0"/>
    <pivotField dataField="1" showAll="0" defaultSubtotal="0"/>
  </pivotFields>
  <rowFields count="1">
    <field x="0"/>
  </rowFields>
  <rowItems count="515">
    <i>
      <x/>
    </i>
    <i>
      <x v="57"/>
    </i>
    <i>
      <x v="58"/>
    </i>
    <i>
      <x v="59"/>
    </i>
    <i>
      <x v="60"/>
    </i>
    <i>
      <x v="61"/>
    </i>
    <i>
      <x v="95"/>
    </i>
    <i>
      <x v="128"/>
    </i>
    <i>
      <x v="134"/>
    </i>
    <i>
      <x v="166"/>
    </i>
    <i>
      <x v="331"/>
    </i>
    <i>
      <x v="332"/>
    </i>
    <i>
      <x v="333"/>
    </i>
    <i>
      <x v="334"/>
    </i>
    <i>
      <x v="335"/>
    </i>
    <i>
      <x v="336"/>
    </i>
    <i>
      <x v="337"/>
    </i>
    <i>
      <x v="338"/>
    </i>
    <i>
      <x v="339"/>
    </i>
    <i>
      <x v="340"/>
    </i>
    <i>
      <x v="341"/>
    </i>
    <i>
      <x v="342"/>
    </i>
    <i>
      <x v="343"/>
    </i>
    <i>
      <x v="344"/>
    </i>
    <i>
      <x v="386"/>
    </i>
    <i>
      <x v="387"/>
    </i>
    <i>
      <x v="442"/>
    </i>
    <i>
      <x v="493"/>
    </i>
    <i>
      <x v="494"/>
    </i>
    <i>
      <x v="495"/>
    </i>
    <i>
      <x v="532"/>
    </i>
    <i>
      <x v="822"/>
    </i>
    <i>
      <x v="823"/>
    </i>
    <i>
      <x v="824"/>
    </i>
    <i>
      <x v="825"/>
    </i>
    <i>
      <x v="826"/>
    </i>
    <i>
      <x v="827"/>
    </i>
    <i>
      <x v="828"/>
    </i>
    <i>
      <x v="829"/>
    </i>
    <i>
      <x v="830"/>
    </i>
    <i>
      <x v="831"/>
    </i>
    <i>
      <x v="832"/>
    </i>
    <i>
      <x v="833"/>
    </i>
    <i>
      <x v="834"/>
    </i>
    <i>
      <x v="835"/>
    </i>
    <i>
      <x v="836"/>
    </i>
    <i>
      <x v="841"/>
    </i>
    <i>
      <x v="932"/>
    </i>
    <i>
      <x v="933"/>
    </i>
    <i>
      <x v="934"/>
    </i>
    <i>
      <x v="935"/>
    </i>
    <i>
      <x v="936"/>
    </i>
    <i>
      <x v="937"/>
    </i>
    <i>
      <x v="938"/>
    </i>
    <i>
      <x v="939"/>
    </i>
    <i>
      <x v="940"/>
    </i>
    <i>
      <x v="941"/>
    </i>
    <i>
      <x v="1003"/>
    </i>
    <i>
      <x v="1107"/>
    </i>
    <i>
      <x v="1108"/>
    </i>
    <i>
      <x v="1109"/>
    </i>
    <i>
      <x v="1110"/>
    </i>
    <i>
      <x v="1111"/>
    </i>
    <i>
      <x v="1112"/>
    </i>
    <i>
      <x v="1113"/>
    </i>
    <i>
      <x v="1150"/>
    </i>
    <i>
      <x v="1151"/>
    </i>
    <i>
      <x v="1152"/>
    </i>
    <i>
      <x v="1153"/>
    </i>
    <i>
      <x v="1188"/>
    </i>
    <i>
      <x v="1189"/>
    </i>
    <i>
      <x v="1268"/>
    </i>
    <i>
      <x v="1269"/>
    </i>
    <i>
      <x v="1270"/>
    </i>
    <i>
      <x v="1272"/>
    </i>
    <i>
      <x v="1296"/>
    </i>
    <i>
      <x v="1317"/>
    </i>
    <i>
      <x v="1326"/>
    </i>
    <i>
      <x v="1399"/>
    </i>
    <i>
      <x v="1400"/>
    </i>
    <i>
      <x v="1401"/>
    </i>
    <i>
      <x v="1402"/>
    </i>
    <i>
      <x v="1403"/>
    </i>
    <i>
      <x v="1404"/>
    </i>
    <i>
      <x v="1405"/>
    </i>
    <i>
      <x v="1522"/>
    </i>
    <i>
      <x v="1523"/>
    </i>
    <i>
      <x v="1524"/>
    </i>
    <i>
      <x v="1525"/>
    </i>
    <i>
      <x v="1526"/>
    </i>
    <i>
      <x v="1527"/>
    </i>
    <i>
      <x v="1528"/>
    </i>
    <i>
      <x v="1529"/>
    </i>
    <i>
      <x v="1603"/>
    </i>
    <i>
      <x v="1604"/>
    </i>
    <i>
      <x v="1605"/>
    </i>
    <i>
      <x v="1606"/>
    </i>
    <i>
      <x v="1650"/>
    </i>
    <i>
      <x v="1651"/>
    </i>
    <i>
      <x v="1652"/>
    </i>
    <i>
      <x v="1653"/>
    </i>
    <i>
      <x v="1688"/>
    </i>
    <i>
      <x v="1689"/>
    </i>
    <i>
      <x v="1690"/>
    </i>
    <i>
      <x v="1691"/>
    </i>
    <i>
      <x v="1747"/>
    </i>
    <i>
      <x v="1748"/>
    </i>
    <i>
      <x v="1749"/>
    </i>
    <i>
      <x v="1797"/>
    </i>
    <i>
      <x v="1798"/>
    </i>
    <i>
      <x v="1977"/>
    </i>
    <i>
      <x v="1978"/>
    </i>
    <i>
      <x v="1979"/>
    </i>
    <i>
      <x v="1980"/>
    </i>
    <i>
      <x v="2057"/>
    </i>
    <i>
      <x v="2058"/>
    </i>
    <i>
      <x v="2227"/>
    </i>
    <i>
      <x v="2228"/>
    </i>
    <i>
      <x v="2229"/>
    </i>
    <i>
      <x v="2230"/>
    </i>
    <i>
      <x v="2231"/>
    </i>
    <i>
      <x v="2232"/>
    </i>
    <i>
      <x v="2265"/>
    </i>
    <i>
      <x v="2461"/>
    </i>
    <i>
      <x v="2462"/>
    </i>
    <i>
      <x v="2463"/>
    </i>
    <i>
      <x v="2464"/>
    </i>
    <i>
      <x v="2465"/>
    </i>
    <i>
      <x v="2466"/>
    </i>
    <i>
      <x v="2467"/>
    </i>
    <i>
      <x v="2468"/>
    </i>
    <i>
      <x v="2469"/>
    </i>
    <i>
      <x v="2616"/>
    </i>
    <i>
      <x v="2617"/>
    </i>
    <i>
      <x v="2618"/>
    </i>
    <i>
      <x v="2619"/>
    </i>
    <i>
      <x v="2620"/>
    </i>
    <i>
      <x v="2621"/>
    </i>
    <i>
      <x v="2622"/>
    </i>
    <i>
      <x v="2749"/>
    </i>
    <i>
      <x v="2750"/>
    </i>
    <i>
      <x v="2751"/>
    </i>
    <i>
      <x v="2752"/>
    </i>
    <i>
      <x v="2753"/>
    </i>
    <i>
      <x v="2754"/>
    </i>
    <i>
      <x v="2755"/>
    </i>
    <i>
      <x v="2756"/>
    </i>
    <i>
      <x v="2757"/>
    </i>
    <i>
      <x v="2758"/>
    </i>
    <i>
      <x v="2759"/>
    </i>
    <i>
      <x v="2760"/>
    </i>
    <i>
      <x v="2761"/>
    </i>
    <i>
      <x v="2762"/>
    </i>
    <i>
      <x v="2763"/>
    </i>
    <i>
      <x v="2764"/>
    </i>
    <i>
      <x v="2765"/>
    </i>
    <i>
      <x v="2790"/>
    </i>
    <i>
      <x v="2791"/>
    </i>
    <i>
      <x v="2909"/>
    </i>
    <i>
      <x v="2910"/>
    </i>
    <i>
      <x v="2911"/>
    </i>
    <i>
      <x v="3005"/>
    </i>
    <i>
      <x v="3006"/>
    </i>
    <i>
      <x v="3007"/>
    </i>
    <i>
      <x v="3008"/>
    </i>
    <i>
      <x v="3243"/>
    </i>
    <i>
      <x v="3244"/>
    </i>
    <i>
      <x v="3245"/>
    </i>
    <i>
      <x v="3271"/>
    </i>
    <i>
      <x v="3276"/>
    </i>
    <i>
      <x v="3277"/>
    </i>
    <i>
      <x v="3443"/>
    </i>
    <i>
      <x v="3444"/>
    </i>
    <i>
      <x v="3445"/>
    </i>
    <i>
      <x v="3446"/>
    </i>
    <i>
      <x v="3447"/>
    </i>
    <i>
      <x v="3448"/>
    </i>
    <i>
      <x v="3449"/>
    </i>
    <i>
      <x v="3450"/>
    </i>
    <i>
      <x v="3451"/>
    </i>
    <i>
      <x v="3452"/>
    </i>
    <i>
      <x v="3522"/>
    </i>
    <i>
      <x v="3523"/>
    </i>
    <i>
      <x v="3524"/>
    </i>
    <i>
      <x v="3525"/>
    </i>
    <i>
      <x v="3526"/>
    </i>
    <i>
      <x v="3527"/>
    </i>
    <i>
      <x v="3528"/>
    </i>
    <i>
      <x v="3529"/>
    </i>
    <i>
      <x v="3530"/>
    </i>
    <i>
      <x v="3531"/>
    </i>
    <i>
      <x v="3577"/>
    </i>
    <i>
      <x v="3578"/>
    </i>
    <i>
      <x v="3652"/>
    </i>
    <i>
      <x v="3653"/>
    </i>
    <i>
      <x v="3654"/>
    </i>
    <i>
      <x v="3655"/>
    </i>
    <i>
      <x v="3656"/>
    </i>
    <i>
      <x v="3657"/>
    </i>
    <i>
      <x v="3658"/>
    </i>
    <i>
      <x v="3659"/>
    </i>
    <i>
      <x v="3660"/>
    </i>
    <i>
      <x v="3718"/>
    </i>
    <i>
      <x v="3811"/>
    </i>
    <i>
      <x v="3812"/>
    </i>
    <i>
      <x v="3813"/>
    </i>
    <i>
      <x v="3814"/>
    </i>
    <i>
      <x v="3863"/>
    </i>
    <i>
      <x v="3864"/>
    </i>
    <i>
      <x v="3916"/>
    </i>
    <i>
      <x v="3917"/>
    </i>
    <i>
      <x v="3918"/>
    </i>
    <i>
      <x v="4016"/>
    </i>
    <i>
      <x v="4017"/>
    </i>
    <i>
      <x v="4018"/>
    </i>
    <i>
      <x v="4019"/>
    </i>
    <i>
      <x v="4020"/>
    </i>
    <i>
      <x v="4021"/>
    </i>
    <i>
      <x v="4064"/>
    </i>
    <i>
      <x v="4065"/>
    </i>
    <i>
      <x v="4066"/>
    </i>
    <i>
      <x v="4067"/>
    </i>
    <i>
      <x v="4068"/>
    </i>
    <i>
      <x v="4288"/>
    </i>
    <i>
      <x v="4289"/>
    </i>
    <i>
      <x v="4290"/>
    </i>
    <i>
      <x v="4291"/>
    </i>
    <i>
      <x v="4292"/>
    </i>
    <i>
      <x v="4293"/>
    </i>
    <i>
      <x v="4294"/>
    </i>
    <i>
      <x v="4295"/>
    </i>
    <i>
      <x v="4296"/>
    </i>
    <i>
      <x v="4297"/>
    </i>
    <i>
      <x v="4298"/>
    </i>
    <i>
      <x v="4299"/>
    </i>
    <i>
      <x v="4300"/>
    </i>
    <i>
      <x v="4301"/>
    </i>
    <i>
      <x v="4302"/>
    </i>
    <i>
      <x v="4303"/>
    </i>
    <i>
      <x v="4304"/>
    </i>
    <i>
      <x v="4305"/>
    </i>
    <i>
      <x v="4306"/>
    </i>
    <i>
      <x v="4368"/>
    </i>
    <i>
      <x v="4369"/>
    </i>
    <i>
      <x v="4529"/>
    </i>
    <i>
      <x v="4530"/>
    </i>
    <i>
      <x v="4531"/>
    </i>
    <i>
      <x v="4532"/>
    </i>
    <i>
      <x v="4533"/>
    </i>
    <i>
      <x v="4534"/>
    </i>
    <i>
      <x v="4535"/>
    </i>
    <i>
      <x v="4601"/>
    </i>
    <i>
      <x v="4602"/>
    </i>
    <i>
      <x v="4603"/>
    </i>
    <i>
      <x v="4604"/>
    </i>
    <i>
      <x v="4605"/>
    </i>
    <i>
      <x v="4606"/>
    </i>
    <i>
      <x v="4607"/>
    </i>
    <i>
      <x v="4608"/>
    </i>
    <i>
      <x v="4609"/>
    </i>
    <i>
      <x v="4610"/>
    </i>
    <i>
      <x v="4751"/>
    </i>
    <i>
      <x v="4752"/>
    </i>
    <i>
      <x v="4753"/>
    </i>
    <i>
      <x v="4790"/>
    </i>
    <i>
      <x v="4791"/>
    </i>
    <i>
      <x v="4831"/>
    </i>
    <i>
      <x v="4832"/>
    </i>
    <i>
      <x v="4833"/>
    </i>
    <i>
      <x v="4960"/>
    </i>
    <i>
      <x v="4961"/>
    </i>
    <i>
      <x v="4962"/>
    </i>
    <i>
      <x v="4963"/>
    </i>
    <i>
      <x v="4964"/>
    </i>
    <i>
      <x v="4965"/>
    </i>
    <i>
      <x v="4966"/>
    </i>
    <i>
      <x v="4967"/>
    </i>
    <i>
      <x v="4968"/>
    </i>
    <i>
      <x v="4969"/>
    </i>
    <i>
      <x v="4970"/>
    </i>
    <i>
      <x v="5026"/>
    </i>
    <i>
      <x v="5027"/>
    </i>
    <i>
      <x v="5028"/>
    </i>
    <i>
      <x v="5159"/>
    </i>
    <i>
      <x v="5160"/>
    </i>
    <i>
      <x v="5161"/>
    </i>
    <i>
      <x v="5162"/>
    </i>
    <i>
      <x v="5163"/>
    </i>
    <i>
      <x v="5164"/>
    </i>
    <i>
      <x v="5165"/>
    </i>
    <i>
      <x v="5166"/>
    </i>
    <i>
      <x v="5167"/>
    </i>
    <i>
      <x v="5168"/>
    </i>
    <i>
      <x v="5169"/>
    </i>
    <i>
      <x v="5170"/>
    </i>
    <i>
      <x v="5171"/>
    </i>
    <i>
      <x v="5172"/>
    </i>
    <i>
      <x v="5173"/>
    </i>
    <i>
      <x v="5174"/>
    </i>
    <i>
      <x v="5175"/>
    </i>
    <i>
      <x v="5195"/>
    </i>
    <i>
      <x v="5232"/>
    </i>
    <i>
      <x v="5233"/>
    </i>
    <i>
      <x v="5234"/>
    </i>
    <i>
      <x v="5235"/>
    </i>
    <i>
      <x v="5236"/>
    </i>
    <i>
      <x v="5237"/>
    </i>
    <i>
      <x v="5238"/>
    </i>
    <i>
      <x v="5239"/>
    </i>
    <i>
      <x v="5240"/>
    </i>
    <i>
      <x v="5241"/>
    </i>
    <i>
      <x v="5298"/>
    </i>
    <i>
      <x v="5299"/>
    </i>
    <i>
      <x v="5368"/>
    </i>
    <i>
      <x v="5369"/>
    </i>
    <i>
      <x v="5370"/>
    </i>
    <i>
      <x v="5371"/>
    </i>
    <i>
      <x v="5372"/>
    </i>
    <i>
      <x v="5530"/>
    </i>
    <i>
      <x v="5531"/>
    </i>
    <i>
      <x v="5532"/>
    </i>
    <i>
      <x v="5533"/>
    </i>
    <i>
      <x v="5534"/>
    </i>
    <i>
      <x v="5535"/>
    </i>
    <i>
      <x v="5536"/>
    </i>
    <i>
      <x v="5537"/>
    </i>
    <i>
      <x v="5538"/>
    </i>
    <i>
      <x v="5539"/>
    </i>
    <i>
      <x v="6178"/>
    </i>
    <i>
      <x v="6179"/>
    </i>
    <i>
      <x v="6180"/>
    </i>
    <i>
      <x v="6181"/>
    </i>
    <i>
      <x v="6182"/>
    </i>
    <i>
      <x v="6183"/>
    </i>
    <i>
      <x v="6184"/>
    </i>
    <i>
      <x v="6185"/>
    </i>
    <i>
      <x v="6186"/>
    </i>
    <i>
      <x v="6187"/>
    </i>
    <i>
      <x v="6188"/>
    </i>
    <i>
      <x v="6189"/>
    </i>
    <i>
      <x v="6190"/>
    </i>
    <i>
      <x v="6191"/>
    </i>
    <i>
      <x v="6192"/>
    </i>
    <i>
      <x v="6193"/>
    </i>
    <i>
      <x v="6194"/>
    </i>
    <i>
      <x v="6195"/>
    </i>
    <i>
      <x v="6196"/>
    </i>
    <i>
      <x v="6197"/>
    </i>
    <i>
      <x v="6198"/>
    </i>
    <i>
      <x v="6199"/>
    </i>
    <i>
      <x v="6200"/>
    </i>
    <i>
      <x v="6201"/>
    </i>
    <i>
      <x v="6202"/>
    </i>
    <i>
      <x v="6203"/>
    </i>
    <i>
      <x v="6204"/>
    </i>
    <i>
      <x v="6205"/>
    </i>
    <i>
      <x v="6206"/>
    </i>
    <i>
      <x v="6207"/>
    </i>
    <i>
      <x v="6208"/>
    </i>
    <i>
      <x v="6209"/>
    </i>
    <i>
      <x v="6210"/>
    </i>
    <i>
      <x v="6211"/>
    </i>
    <i>
      <x v="6212"/>
    </i>
    <i>
      <x v="6213"/>
    </i>
    <i>
      <x v="6214"/>
    </i>
    <i>
      <x v="6215"/>
    </i>
    <i>
      <x v="6216"/>
    </i>
    <i>
      <x v="6217"/>
    </i>
    <i>
      <x v="6218"/>
    </i>
    <i>
      <x v="6219"/>
    </i>
    <i>
      <x v="6220"/>
    </i>
    <i>
      <x v="6221"/>
    </i>
    <i>
      <x v="6222"/>
    </i>
    <i>
      <x v="6223"/>
    </i>
    <i>
      <x v="6224"/>
    </i>
    <i>
      <x v="6225"/>
    </i>
    <i>
      <x v="6226"/>
    </i>
    <i>
      <x v="6227"/>
    </i>
    <i>
      <x v="6228"/>
    </i>
    <i>
      <x v="6229"/>
    </i>
    <i>
      <x v="6230"/>
    </i>
    <i>
      <x v="6231"/>
    </i>
    <i>
      <x v="6232"/>
    </i>
    <i>
      <x v="6233"/>
    </i>
    <i>
      <x v="6234"/>
    </i>
    <i>
      <x v="6235"/>
    </i>
    <i>
      <x v="6236"/>
    </i>
    <i>
      <x v="6237"/>
    </i>
    <i>
      <x v="6238"/>
    </i>
    <i>
      <x v="6239"/>
    </i>
    <i>
      <x v="6240"/>
    </i>
    <i>
      <x v="6241"/>
    </i>
    <i>
      <x v="6242"/>
    </i>
    <i>
      <x v="6243"/>
    </i>
    <i>
      <x v="6244"/>
    </i>
    <i>
      <x v="6245"/>
    </i>
    <i>
      <x v="6246"/>
    </i>
    <i>
      <x v="6247"/>
    </i>
    <i>
      <x v="6248"/>
    </i>
    <i>
      <x v="6249"/>
    </i>
    <i>
      <x v="6250"/>
    </i>
    <i>
      <x v="6251"/>
    </i>
    <i>
      <x v="6252"/>
    </i>
    <i>
      <x v="6253"/>
    </i>
    <i>
      <x v="6254"/>
    </i>
    <i>
      <x v="6255"/>
    </i>
    <i>
      <x v="6256"/>
    </i>
    <i>
      <x v="6387"/>
    </i>
    <i>
      <x v="6388"/>
    </i>
    <i>
      <x v="6389"/>
    </i>
    <i>
      <x v="6390"/>
    </i>
    <i>
      <x v="6391"/>
    </i>
    <i>
      <x v="6392"/>
    </i>
    <i>
      <x v="6393"/>
    </i>
    <i>
      <x v="6394"/>
    </i>
    <i>
      <x v="6395"/>
    </i>
    <i>
      <x v="6455"/>
    </i>
    <i>
      <x v="6456"/>
    </i>
    <i>
      <x v="6457"/>
    </i>
    <i>
      <x v="6458"/>
    </i>
    <i>
      <x v="6459"/>
    </i>
    <i>
      <x v="6460"/>
    </i>
    <i>
      <x v="6462"/>
    </i>
    <i>
      <x v="6598"/>
    </i>
    <i>
      <x v="6599"/>
    </i>
    <i>
      <x v="6600"/>
    </i>
    <i>
      <x v="6601"/>
    </i>
    <i>
      <x v="6602"/>
    </i>
    <i>
      <x v="6603"/>
    </i>
    <i>
      <x v="6604"/>
    </i>
    <i>
      <x v="6605"/>
    </i>
    <i>
      <x v="6606"/>
    </i>
    <i>
      <x v="6607"/>
    </i>
    <i>
      <x v="6667"/>
    </i>
    <i>
      <x v="6668"/>
    </i>
    <i>
      <x v="6716"/>
    </i>
    <i>
      <x v="6717"/>
    </i>
    <i>
      <x v="6718"/>
    </i>
    <i>
      <x v="6779"/>
    </i>
    <i>
      <x v="6780"/>
    </i>
    <i>
      <x v="6807"/>
    </i>
    <i>
      <x v="6991"/>
    </i>
    <i>
      <x v="6992"/>
    </i>
    <i>
      <x v="6993"/>
    </i>
    <i>
      <x v="6994"/>
    </i>
    <i>
      <x v="6995"/>
    </i>
    <i>
      <x v="7068"/>
    </i>
    <i>
      <x v="7069"/>
    </i>
    <i>
      <x v="7070"/>
    </i>
    <i>
      <x v="7071"/>
    </i>
    <i>
      <x v="7072"/>
    </i>
    <i>
      <x v="7176"/>
    </i>
    <i>
      <x v="7177"/>
    </i>
    <i>
      <x v="7178"/>
    </i>
    <i>
      <x v="7179"/>
    </i>
    <i>
      <x v="7180"/>
    </i>
    <i>
      <x v="7257"/>
    </i>
    <i>
      <x v="7258"/>
    </i>
    <i>
      <x v="7259"/>
    </i>
    <i>
      <x v="7260"/>
    </i>
    <i>
      <x v="7329"/>
    </i>
    <i>
      <x v="7342"/>
    </i>
    <i>
      <x v="7460"/>
    </i>
    <i>
      <x v="7461"/>
    </i>
    <i>
      <x v="7462"/>
    </i>
    <i>
      <x v="7463"/>
    </i>
    <i>
      <x v="7464"/>
    </i>
    <i>
      <x v="7651"/>
    </i>
    <i>
      <x v="7652"/>
    </i>
    <i>
      <x v="7653"/>
    </i>
    <i>
      <x v="7654"/>
    </i>
    <i>
      <x v="7655"/>
    </i>
    <i>
      <x v="7656"/>
    </i>
    <i>
      <x v="7657"/>
    </i>
    <i>
      <x v="7658"/>
    </i>
    <i>
      <x v="7659"/>
    </i>
    <i>
      <x v="7660"/>
    </i>
    <i>
      <x v="7661"/>
    </i>
    <i>
      <x v="7662"/>
    </i>
    <i>
      <x v="7663"/>
    </i>
    <i>
      <x v="7664"/>
    </i>
    <i>
      <x v="7665"/>
    </i>
    <i>
      <x v="7666"/>
    </i>
    <i>
      <x v="7667"/>
    </i>
    <i>
      <x v="7668"/>
    </i>
    <i>
      <x v="7669"/>
    </i>
    <i>
      <x v="7670"/>
    </i>
    <i>
      <x v="7671"/>
    </i>
    <i>
      <x v="7672"/>
    </i>
    <i>
      <x v="7673"/>
    </i>
    <i>
      <x v="7775"/>
    </i>
    <i>
      <x v="7776"/>
    </i>
    <i>
      <x v="7777"/>
    </i>
    <i>
      <x v="7778"/>
    </i>
    <i>
      <x v="7779"/>
    </i>
    <i>
      <x v="7780"/>
    </i>
    <i>
      <x v="7781"/>
    </i>
    <i>
      <x v="7782"/>
    </i>
    <i>
      <x v="7783"/>
    </i>
    <i>
      <x v="7784"/>
    </i>
    <i>
      <x v="7892"/>
    </i>
    <i>
      <x v="7893"/>
    </i>
    <i>
      <x v="7894"/>
    </i>
    <i>
      <x v="7895"/>
    </i>
    <i>
      <x v="7896"/>
    </i>
    <i>
      <x v="7897"/>
    </i>
    <i>
      <x v="7898"/>
    </i>
    <i>
      <x v="7899"/>
    </i>
    <i>
      <x v="7900"/>
    </i>
    <i>
      <x v="7903"/>
    </i>
    <i>
      <x v="7988"/>
    </i>
    <i>
      <x v="7989"/>
    </i>
    <i>
      <x v="7990"/>
    </i>
    <i>
      <x v="7991"/>
    </i>
    <i>
      <x v="7999"/>
    </i>
  </rowItems>
  <colItems count="1">
    <i/>
  </colItems>
  <dataFields count="1">
    <dataField name="Max. de poids colis" fld="11" subtotal="max" baseField="0" baseItem="0"/>
  </dataField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 EnabledSubtotalsDefault="0" SubtotalsOnTopDefault="0"/>
    </ext>
  </extLst>
</pivotTableDefinition>
</file>

<file path=xl/pivotTables/pivotTable3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94BD5209-3DCB-49C0-9E05-FFD32FE41BE0}" name="Tableau croisé dynamique2" cacheId="257" applyNumberFormats="0" applyBorderFormats="0" applyFontFormats="0" applyPatternFormats="0" applyAlignmentFormats="0" applyWidthHeightFormats="1" dataCaption="Valeurs" updatedVersion="8" minRefreshableVersion="3" useAutoFormatting="1" rowGrandTotals="0" colGrandTotals="0" itemPrintTitles="1" createdVersion="8" indent="0" outline="1" outlineData="1" multipleFieldFilters="0">
  <location ref="A3:B104" firstHeaderRow="1" firstDataRow="1" firstDataCol="1" rowPageCount="1" colPageCount="1"/>
  <pivotFields count="14">
    <pivotField axis="axisRow" showAll="0" sortType="ascending" defaultSubtotal="0">
      <items count="8000">
        <item x="0"/>
        <item m="1" x="1891"/>
        <item m="1" x="1639"/>
        <item m="1" x="5218"/>
        <item m="1" x="7371"/>
        <item m="1" x="7647"/>
        <item m="1" x="7812"/>
        <item m="1" x="7975"/>
        <item m="1" x="5563"/>
        <item m="1" x="5445"/>
        <item m="1" x="5508"/>
        <item m="1" x="5681"/>
        <item m="1" x="5965"/>
        <item m="1" x="5975"/>
        <item m="1" x="6100"/>
        <item m="1" x="6113"/>
        <item m="1" x="6275"/>
        <item m="1" x="6589"/>
        <item m="1" x="6878"/>
        <item m="1" x="7066"/>
        <item m="1" x="7044"/>
        <item m="1" x="7239"/>
        <item m="1" x="7320"/>
        <item m="1" x="3000"/>
        <item m="1" x="3050"/>
        <item m="1" x="3796"/>
        <item m="1" x="3860"/>
        <item m="1" x="3888"/>
        <item m="1" x="4576"/>
        <item m="1" x="4166"/>
        <item m="1" x="4245"/>
        <item m="1" x="4587"/>
        <item m="1" x="4356"/>
        <item m="1" x="4684"/>
        <item m="1" x="5054"/>
        <item m="1" x="4934"/>
        <item m="1" x="5110"/>
        <item m="1" x="5191"/>
        <item m="1" x="2684"/>
        <item m="1" x="2381"/>
        <item m="1" x="2404"/>
        <item m="1" x="2949"/>
        <item m="1" x="2959"/>
        <item m="1" x="2048"/>
        <item m="1" x="1997"/>
        <item m="1" x="1676"/>
        <item m="1" x="1778"/>
        <item m="1" x="1585"/>
        <item m="1" x="1428"/>
        <item m="1" x="1481"/>
        <item m="1" x="1510"/>
        <item m="1" x="1402"/>
        <item m="1" x="1147"/>
        <item m="1" x="990"/>
        <item m="1" x="721"/>
        <item m="1" x="722"/>
        <item m="1" x="753"/>
        <item x="32"/>
        <item x="81"/>
        <item x="116"/>
        <item x="232"/>
        <item x="432"/>
        <item m="1" x="6150"/>
        <item m="1" x="7470"/>
        <item m="1" x="7473"/>
        <item m="1" x="7974"/>
        <item m="1" x="7982"/>
        <item m="1" x="7991"/>
        <item m="1" x="6020"/>
        <item m="1" x="6259"/>
        <item m="1" x="6447"/>
        <item m="1" x="7022"/>
        <item m="1" x="6921"/>
        <item m="1" x="7043"/>
        <item m="1" x="3473"/>
        <item m="1" x="3013"/>
        <item m="1" x="3790"/>
        <item m="1" x="3459"/>
        <item m="1" x="3031"/>
        <item m="1" x="4420"/>
        <item m="1" x="3994"/>
        <item m="1" x="4564"/>
        <item m="1" x="4042"/>
        <item m="1" x="4034"/>
        <item m="1" x="4956"/>
        <item m="1" x="4057"/>
        <item m="1" x="4074"/>
        <item m="1" x="4302"/>
        <item m="1" x="4810"/>
        <item m="1" x="4628"/>
        <item m="1" x="4721"/>
        <item m="1" x="4705"/>
        <item m="1" x="5097"/>
        <item m="1" x="1853"/>
        <item m="1" x="1237"/>
        <item x="142"/>
        <item m="1" x="7933"/>
        <item m="1" x="5426"/>
        <item m="1" x="5488"/>
        <item m="1" x="5562"/>
        <item m="1" x="6081"/>
        <item m="1" x="6079"/>
        <item m="1" x="6085"/>
        <item m="1" x="6485"/>
        <item m="1" x="6588"/>
        <item m="1" x="6737"/>
        <item m="1" x="3292"/>
        <item m="1" x="3093"/>
        <item m="1" x="3351"/>
        <item m="1" x="3534"/>
        <item m="1" x="3210"/>
        <item m="1" x="4527"/>
        <item m="1" x="4837"/>
        <item m="1" x="4756"/>
        <item m="1" x="4566"/>
        <item m="1" x="4592"/>
        <item m="1" x="2248"/>
        <item m="1" x="2223"/>
        <item m="1" x="2798"/>
        <item m="1" x="2352"/>
        <item m="1" x="2976"/>
        <item m="1" x="1958"/>
        <item m="1" x="1981"/>
        <item m="1" x="1777"/>
        <item m="1" x="1545"/>
        <item m="1" x="1097"/>
        <item m="1" x="884"/>
        <item m="1" x="672"/>
        <item x="382"/>
        <item m="1" x="6803"/>
        <item m="1" x="5022"/>
        <item m="1" x="2856"/>
        <item m="1" x="1927"/>
        <item m="1" x="1249"/>
        <item x="14"/>
        <item m="1" x="3767"/>
        <item m="1" x="7167"/>
        <item m="1" x="7230"/>
        <item m="1" x="7461"/>
        <item m="1" x="7646"/>
        <item m="1" x="5248"/>
        <item m="1" x="5475"/>
        <item m="1" x="5696"/>
        <item m="1" x="6704"/>
        <item m="1" x="6801"/>
        <item m="1" x="7034"/>
        <item m="1" x="6922"/>
        <item m="1" x="7193"/>
        <item m="1" x="3998"/>
        <item m="1" x="4044"/>
        <item m="1" x="4962"/>
        <item m="1" x="4997"/>
        <item m="1" x="4555"/>
        <item m="1" x="4182"/>
        <item m="1" x="4639"/>
        <item m="1" x="4257"/>
        <item m="1" x="4743"/>
        <item m="1" x="4772"/>
        <item m="1" x="5128"/>
        <item m="1" x="2286"/>
        <item m="1" x="2289"/>
        <item m="1" x="2873"/>
        <item m="1" x="2034"/>
        <item m="1" x="2124"/>
        <item m="1" x="1925"/>
        <item m="1" x="1243"/>
        <item x="110"/>
        <item m="1" x="906"/>
        <item m="1" x="922"/>
        <item m="1" x="7197"/>
        <item m="1" x="3858"/>
        <item m="1" x="7199"/>
        <item m="1" x="7741"/>
        <item m="1" x="7237"/>
        <item m="1" x="7347"/>
        <item m="1" x="7444"/>
        <item m="1" x="7443"/>
        <item m="1" x="7403"/>
        <item m="1" x="7400"/>
        <item m="1" x="7823"/>
        <item m="1" x="7857"/>
        <item m="1" x="7957"/>
        <item m="1" x="5257"/>
        <item m="1" x="5265"/>
        <item m="1" x="5268"/>
        <item m="1" x="5676"/>
        <item m="1" x="5294"/>
        <item m="1" x="5589"/>
        <item m="1" x="5531"/>
        <item m="1" x="5362"/>
        <item m="1" x="5675"/>
        <item m="1" x="5513"/>
        <item m="1" x="5395"/>
        <item m="1" x="5748"/>
        <item m="1" x="5820"/>
        <item m="1" x="5791"/>
        <item m="1" x="5838"/>
        <item m="1" x="5850"/>
        <item m="1" x="5841"/>
        <item m="1" x="5912"/>
        <item m="1" x="6007"/>
        <item m="1" x="5967"/>
        <item m="1" x="5998"/>
        <item m="1" x="6270"/>
        <item m="1" x="6267"/>
        <item m="1" x="6247"/>
        <item m="1" x="6243"/>
        <item m="1" x="6296"/>
        <item m="1" x="6399"/>
        <item m="1" x="6227"/>
        <item m="1" x="6417"/>
        <item m="1" x="6473"/>
        <item m="1" x="6513"/>
        <item m="1" x="6435"/>
        <item m="1" x="6768"/>
        <item m="1" x="6782"/>
        <item m="1" x="6897"/>
        <item m="1" x="7084"/>
        <item m="1" x="6965"/>
        <item m="1" x="7083"/>
        <item m="1" x="6992"/>
        <item m="1" x="6988"/>
        <item m="1" x="6989"/>
        <item m="1" x="7143"/>
        <item m="1" x="3262"/>
        <item m="1" x="3737"/>
        <item m="1" x="3704"/>
        <item m="1" x="3024"/>
        <item m="1" x="3708"/>
        <item m="1" x="3277"/>
        <item m="1" x="3742"/>
        <item m="1" x="3722"/>
        <item m="1" x="3001"/>
        <item m="1" x="3003"/>
        <item m="1" x="3730"/>
        <item m="1" x="3034"/>
        <item m="1" x="3723"/>
        <item m="1" x="3059"/>
        <item m="1" x="3310"/>
        <item m="1" x="3721"/>
        <item m="1" x="3064"/>
        <item m="1" x="3090"/>
        <item m="1" x="3718"/>
        <item m="1" x="3711"/>
        <item m="1" x="3720"/>
        <item m="1" x="3727"/>
        <item m="1" x="3773"/>
        <item m="1" x="3785"/>
        <item m="1" x="3896"/>
        <item m="1" x="3943"/>
        <item m="1" x="3877"/>
        <item m="1" x="3850"/>
        <item m="1" x="4307"/>
        <item m="1" x="3961"/>
        <item m="1" x="3985"/>
        <item m="1" x="4017"/>
        <item m="1" x="5045"/>
        <item m="1" x="4738"/>
        <item m="1" x="4067"/>
        <item m="1" x="4536"/>
        <item m="1" x="4989"/>
        <item m="1" x="5025"/>
        <item m="1" x="4883"/>
        <item m="1" x="4797"/>
        <item m="1" x="4680"/>
        <item m="1" x="4543"/>
        <item m="1" x="4133"/>
        <item m="1" x="4179"/>
        <item m="1" x="4763"/>
        <item m="1" x="4776"/>
        <item m="1" x="4281"/>
        <item m="1" x="4785"/>
        <item m="1" x="4248"/>
        <item m="1" x="4432"/>
        <item m="1" x="4949"/>
        <item m="1" x="4475"/>
        <item m="1" x="4622"/>
        <item m="1" x="4243"/>
        <item m="1" x="4351"/>
        <item m="1" x="4416"/>
        <item m="1" x="4764"/>
        <item m="1" x="4484"/>
        <item m="1" x="4716"/>
        <item m="1" x="5036"/>
        <item m="1" x="4803"/>
        <item m="1" x="5063"/>
        <item m="1" x="4943"/>
        <item m="1" x="5051"/>
        <item m="1" x="4963"/>
        <item m="1" x="5093"/>
        <item m="1" x="5101"/>
        <item m="1" x="5140"/>
        <item m="1" x="5216"/>
        <item m="1" x="2251"/>
        <item m="1" x="2564"/>
        <item m="1" x="2344"/>
        <item m="1" x="2692"/>
        <item m="1" x="2409"/>
        <item m="1" x="2419"/>
        <item m="1" x="2454"/>
        <item m="1" x="2583"/>
        <item m="1" x="2480"/>
        <item m="1" x="2607"/>
        <item m="1" x="2498"/>
        <item m="1" x="2543"/>
        <item m="1" x="2830"/>
        <item m="1" x="2819"/>
        <item m="1" x="2829"/>
        <item m="1" x="2835"/>
        <item m="1" x="2973"/>
        <item m="1" x="2165"/>
        <item m="1" x="1722"/>
        <item m="1" x="1774"/>
        <item m="1" x="1864"/>
        <item m="1" x="1602"/>
        <item m="1" x="1448"/>
        <item m="1" x="1478"/>
        <item m="1" x="1318"/>
        <item m="1" x="1128"/>
        <item m="1" x="1126"/>
        <item m="1" x="1139"/>
        <item m="1" x="848"/>
        <item m="1" x="834"/>
        <item m="1" x="863"/>
        <item m="1" x="899"/>
        <item m="1" x="930"/>
        <item m="1" x="970"/>
        <item m="1" x="987"/>
        <item m="1" x="534"/>
        <item m="1" x="736"/>
        <item m="1" x="717"/>
        <item x="28"/>
        <item x="83"/>
        <item x="122"/>
        <item x="115"/>
        <item x="178"/>
        <item x="229"/>
        <item x="247"/>
        <item x="261"/>
        <item x="417"/>
        <item x="389"/>
        <item x="388"/>
        <item x="344"/>
        <item x="468"/>
        <item x="491"/>
        <item m="1" x="866"/>
        <item m="1" x="7562"/>
        <item m="1" x="7670"/>
        <item m="1" x="7987"/>
        <item m="1" x="5535"/>
        <item m="1" x="5968"/>
        <item m="1" x="6041"/>
        <item m="1" x="6302"/>
        <item m="1" x="6512"/>
        <item m="1" x="6553"/>
        <item m="1" x="6729"/>
        <item m="1" x="6689"/>
        <item m="1" x="6845"/>
        <item m="1" x="7151"/>
        <item m="1" x="7299"/>
        <item m="1" x="7295"/>
        <item m="1" x="3055"/>
        <item m="1" x="3128"/>
        <item m="1" x="3816"/>
        <item m="1" x="3802"/>
        <item m="1" x="3889"/>
        <item m="1" x="3923"/>
        <item m="1" x="3937"/>
        <item m="1" x="3892"/>
        <item m="1" x="3835"/>
        <item m="1" x="3946"/>
        <item m="1" x="3883"/>
        <item m="1" x="5038"/>
        <item m="1" x="4332"/>
        <item m="1" x="4906"/>
        <item m="1" x="4733"/>
        <item m="1" x="4223"/>
        <item m="1" x="4499"/>
        <item m="1" x="4367"/>
        <item m="1" x="5072"/>
        <item m="1" x="5162"/>
        <item m="1" x="5102"/>
        <item m="1" x="1973"/>
        <item m="1" x="1587"/>
        <item m="1" x="1504"/>
        <item m="1" x="856"/>
        <item x="36"/>
        <item x="195"/>
        <item m="1" x="7759"/>
        <item m="1" x="7736"/>
        <item m="1" x="7945"/>
        <item m="1" x="7919"/>
        <item m="1" x="5928"/>
        <item m="1" x="6343"/>
        <item m="1" x="6189"/>
        <item m="1" x="6601"/>
        <item m="1" x="6581"/>
        <item m="1" x="6758"/>
        <item m="1" x="6944"/>
        <item m="1" x="7082"/>
        <item m="1" x="7152"/>
        <item m="1" x="7240"/>
        <item m="1" x="3133"/>
        <item m="1" x="3039"/>
        <item m="1" x="3430"/>
        <item m="1" x="3786"/>
        <item m="1" x="3949"/>
        <item m="1" x="3836"/>
        <item m="1" x="4819"/>
        <item m="1" x="4579"/>
        <item m="1" x="4244"/>
        <item m="1" x="4602"/>
        <item m="1" x="4249"/>
        <item m="1" x="4483"/>
        <item m="1" x="4219"/>
        <item m="1" x="4366"/>
        <item m="1" x="2336"/>
        <item m="1" x="2349"/>
        <item m="1" x="2428"/>
        <item m="1" x="1675"/>
        <item m="1" x="1684"/>
        <item m="1" x="1081"/>
        <item m="1" x="912"/>
        <item m="1" x="7392"/>
        <item m="1" x="7534"/>
        <item m="1" x="7861"/>
        <item m="1" x="6517"/>
        <item m="1" x="7128"/>
        <item m="1" x="7196"/>
        <item m="1" x="3071"/>
        <item m="1" x="3838"/>
        <item m="1" x="4805"/>
        <item m="1" x="4802"/>
        <item m="1" x="5056"/>
        <item m="1" x="2813"/>
        <item m="1" x="2822"/>
        <item m="1" x="2926"/>
        <item m="1" x="2921"/>
        <item m="1" x="2067"/>
        <item m="1" x="2130"/>
        <item m="1" x="1776"/>
        <item m="1" x="1824"/>
        <item x="108"/>
        <item m="1" x="4812"/>
        <item m="1" x="7422"/>
        <item m="1" x="7432"/>
        <item m="1" x="7493"/>
        <item m="1" x="7793"/>
        <item m="1" x="5393"/>
        <item m="1" x="5455"/>
        <item m="1" x="5345"/>
        <item m="1" x="5312"/>
        <item m="1" x="5515"/>
        <item m="1" x="6476"/>
        <item m="1" x="6586"/>
        <item m="1" x="6671"/>
        <item m="1" x="6924"/>
        <item m="1" x="6925"/>
        <item m="1" x="6933"/>
        <item m="1" x="7102"/>
        <item m="1" x="7061"/>
        <item m="1" x="7194"/>
        <item m="1" x="7327"/>
        <item m="1" x="3113"/>
        <item m="1" x="3803"/>
        <item m="1" x="4969"/>
        <item m="1" x="4481"/>
        <item m="1" x="4069"/>
        <item m="1" x="4848"/>
        <item m="1" x="4754"/>
        <item m="1" x="4816"/>
        <item m="1" x="4357"/>
        <item m="1" x="5011"/>
        <item m="1" x="4118"/>
        <item m="1" x="4974"/>
        <item m="1" x="4501"/>
        <item m="1" x="4677"/>
        <item m="1" x="4170"/>
        <item m="1" x="4459"/>
        <item m="1" x="4194"/>
        <item m="1" x="4913"/>
        <item m="1" x="4574"/>
        <item m="1" x="4324"/>
        <item m="1" x="4603"/>
        <item m="1" x="4325"/>
        <item m="1" x="4847"/>
        <item m="1" x="4820"/>
        <item m="1" x="2221"/>
        <item m="1" x="2258"/>
        <item m="1" x="2538"/>
        <item m="1" x="1710"/>
        <item m="1" x="886"/>
        <item m="1" x="759"/>
        <item x="141"/>
        <item x="294"/>
        <item x="505"/>
        <item m="1" x="7484"/>
        <item m="1" x="7674"/>
        <item m="1" x="7843"/>
        <item m="1" x="7884"/>
        <item m="1" x="5241"/>
        <item m="1" x="5276"/>
        <item m="1" x="6268"/>
        <item m="1" x="6244"/>
        <item m="1" x="7010"/>
        <item m="1" x="7163"/>
        <item m="1" x="3312"/>
        <item m="1" x="3257"/>
        <item m="1" x="7178"/>
        <item m="1" x="3220"/>
        <item m="1" x="3715"/>
        <item m="1" x="3116"/>
        <item m="1" x="4496"/>
        <item m="1" x="4915"/>
        <item m="1" x="4590"/>
        <item m="1" x="4246"/>
        <item m="1" x="2261"/>
        <item m="1" x="2341"/>
        <item m="1" x="2430"/>
        <item m="1" x="2503"/>
        <item m="1" x="2770"/>
        <item m="1" x="2940"/>
        <item m="1" x="1600"/>
        <item m="1" x="1605"/>
        <item m="1" x="1382"/>
        <item m="1" x="1107"/>
        <item m="1" x="1194"/>
        <item m="1" x="1236"/>
        <item m="1" x="938"/>
        <item m="1" x="954"/>
        <item m="1" x="968"/>
        <item m="1" x="590"/>
        <item x="473"/>
        <item m="1" x="5728"/>
        <item m="1" x="7995"/>
        <item m="1" x="5328"/>
        <item m="1" x="5452"/>
        <item m="1" x="5317"/>
        <item m="1" x="5556"/>
        <item m="1" x="5880"/>
        <item m="1" x="5899"/>
        <item m="1" x="6119"/>
        <item m="1" x="5966"/>
        <item m="1" x="6480"/>
        <item m="1" x="6991"/>
        <item m="1" x="7088"/>
        <item m="1" x="7058"/>
        <item m="1" x="7038"/>
        <item m="1" x="3384"/>
        <item m="1" x="3512"/>
        <item m="1" x="3188"/>
        <item m="1" x="3421"/>
        <item m="1" x="3976"/>
        <item m="1" x="4082"/>
        <item m="1" x="5053"/>
        <item m="1" x="4355"/>
        <item m="1" x="4581"/>
        <item m="1" x="5120"/>
        <item m="1" x="2205"/>
        <item m="1" x="2919"/>
        <item m="1" x="1926"/>
        <item m="1" x="1745"/>
        <item m="1" x="1800"/>
        <item m="1" x="1863"/>
        <item m="1" x="1167"/>
        <item m="1" x="1214"/>
        <item m="1" x="6086"/>
        <item m="1" x="5680"/>
        <item m="1" x="7133"/>
        <item m="1" x="4290"/>
        <item m="1" x="5717"/>
        <item m="1" x="7358"/>
        <item m="1" x="7385"/>
        <item m="1" x="7426"/>
        <item m="1" x="7429"/>
        <item m="1" x="7389"/>
        <item m="1" x="7481"/>
        <item m="1" x="7469"/>
        <item m="1" x="7604"/>
        <item m="1" x="7628"/>
        <item m="1" x="7666"/>
        <item m="1" x="7622"/>
        <item m="1" x="7707"/>
        <item m="1" x="7865"/>
        <item m="1" x="7891"/>
        <item m="1" x="7811"/>
        <item m="1" x="7785"/>
        <item m="1" x="7841"/>
        <item m="1" x="7834"/>
        <item m="1" x="7935"/>
        <item m="1" x="7928"/>
        <item m="1" x="7990"/>
        <item m="1" x="5489"/>
        <item m="1" x="5598"/>
        <item m="1" x="5585"/>
        <item m="1" x="5418"/>
        <item m="1" x="5396"/>
        <item m="1" x="5402"/>
        <item m="1" x="5381"/>
        <item m="1" x="5407"/>
        <item m="1" x="5559"/>
        <item m="1" x="5459"/>
        <item m="1" x="5646"/>
        <item m="1" x="5404"/>
        <item m="1" x="5496"/>
        <item m="1" x="5636"/>
        <item m="1" x="5403"/>
        <item m="1" x="5576"/>
        <item m="1" x="5544"/>
        <item m="1" x="5621"/>
        <item m="1" x="5333"/>
        <item m="1" x="5597"/>
        <item m="1" x="5710"/>
        <item m="1" x="5682"/>
        <item m="1" x="5733"/>
        <item m="1" x="5793"/>
        <item m="1" x="5874"/>
        <item m="1" x="5824"/>
        <item m="1" x="5972"/>
        <item m="1" x="6043"/>
        <item m="1" x="6138"/>
        <item m="1" x="6117"/>
        <item m="1" x="6132"/>
        <item m="1" x="6091"/>
        <item m="1" x="6127"/>
        <item m="1" x="6136"/>
        <item m="1" x="6105"/>
        <item m="1" x="6289"/>
        <item m="1" x="6256"/>
        <item m="1" x="6237"/>
        <item m="1" x="6415"/>
        <item m="1" x="6391"/>
        <item m="1" x="6465"/>
        <item m="1" x="6471"/>
        <item m="1" x="6467"/>
        <item m="1" x="6537"/>
        <item m="1" x="6600"/>
        <item m="1" x="6599"/>
        <item m="1" x="6677"/>
        <item m="1" x="6725"/>
        <item m="1" x="6657"/>
        <item m="1" x="6860"/>
        <item m="1" x="6707"/>
        <item m="1" x="6849"/>
        <item m="1" x="6835"/>
        <item m="1" x="6810"/>
        <item m="1" x="6914"/>
        <item m="1" x="6827"/>
        <item m="1" x="6848"/>
        <item m="1" x="6967"/>
        <item m="1" x="6918"/>
        <item m="1" x="7081"/>
        <item m="1" x="6947"/>
        <item m="1" x="7029"/>
        <item m="1" x="7170"/>
        <item m="1" x="7150"/>
        <item m="1" x="7147"/>
        <item m="1" x="3276"/>
        <item m="1" x="2979"/>
        <item m="1" x="7272"/>
        <item m="1" x="3371"/>
        <item m="1" x="3702"/>
        <item m="1" x="3427"/>
        <item m="1" x="3408"/>
        <item m="1" x="3553"/>
        <item m="1" x="3692"/>
        <item m="1" x="7266"/>
        <item m="1" x="3775"/>
        <item m="1" x="3356"/>
        <item m="1" x="3095"/>
        <item m="1" x="3035"/>
        <item m="1" x="3131"/>
        <item m="1" x="3038"/>
        <item m="1" x="3424"/>
        <item m="1" x="3208"/>
        <item m="1" x="3657"/>
        <item m="1" x="3270"/>
        <item m="1" x="3263"/>
        <item m="1" x="3643"/>
        <item m="1" x="3455"/>
        <item m="1" x="3146"/>
        <item m="1" x="3644"/>
        <item m="1" x="3525"/>
        <item m="1" x="3557"/>
        <item m="1" x="3744"/>
        <item m="1" x="3809"/>
        <item m="1" x="3745"/>
        <item m="1" x="3920"/>
        <item m="1" x="3911"/>
        <item m="1" x="3873"/>
        <item m="1" x="3945"/>
        <item m="1" x="3882"/>
        <item m="1" x="3848"/>
        <item m="1" x="3906"/>
        <item m="1" x="3927"/>
        <item m="1" x="3989"/>
        <item m="1" x="4020"/>
        <item m="1" x="4032"/>
        <item m="1" x="4855"/>
        <item m="1" x="4652"/>
        <item m="1" x="4127"/>
        <item m="1" x="5027"/>
        <item m="1" x="5002"/>
        <item m="1" x="4578"/>
        <item m="1" x="4833"/>
        <item m="1" x="4472"/>
        <item m="1" x="4767"/>
        <item m="1" x="4676"/>
        <item m="1" x="4399"/>
        <item m="1" x="4205"/>
        <item m="1" x="4755"/>
        <item m="1" x="4277"/>
        <item m="1" x="4645"/>
        <item m="1" x="4260"/>
        <item m="1" x="4214"/>
        <item m="1" x="4221"/>
        <item m="1" x="4490"/>
        <item m="1" x="4778"/>
        <item m="1" x="4594"/>
        <item m="1" x="4196"/>
        <item m="1" x="4361"/>
        <item m="1" x="4681"/>
        <item m="1" x="4737"/>
        <item m="1" x="4695"/>
        <item m="1" x="4488"/>
        <item m="1" x="4469"/>
        <item m="1" x="4811"/>
        <item m="1" x="5041"/>
        <item m="1" x="5125"/>
        <item m="1" x="5085"/>
        <item m="1" x="5108"/>
        <item m="1" x="5203"/>
        <item m="1" x="5147"/>
        <item m="1" x="5092"/>
        <item m="1" x="5199"/>
        <item m="1" x="5129"/>
        <item m="1" x="5201"/>
        <item m="1" x="5178"/>
        <item m="1" x="2207"/>
        <item m="1" x="2803"/>
        <item m="1" x="2254"/>
        <item m="1" x="2805"/>
        <item m="1" x="2281"/>
        <item m="1" x="2312"/>
        <item m="1" x="2314"/>
        <item m="1" x="2318"/>
        <item m="1" x="2323"/>
        <item m="1" x="2563"/>
        <item m="1" x="2346"/>
        <item m="1" x="2351"/>
        <item m="1" x="2362"/>
        <item m="1" x="2376"/>
        <item m="1" x="2687"/>
        <item m="1" x="2689"/>
        <item m="1" x="2700"/>
        <item m="1" x="2704"/>
        <item m="1" x="2371"/>
        <item m="1" x="2707"/>
        <item m="1" x="2582"/>
        <item m="1" x="2401"/>
        <item m="1" x="2431"/>
        <item m="1" x="2426"/>
        <item m="1" x="2416"/>
        <item m="1" x="2420"/>
        <item m="1" x="2440"/>
        <item m="1" x="2595"/>
        <item m="1" x="2475"/>
        <item m="1" x="2486"/>
        <item m="1" x="2487"/>
        <item m="1" x="2508"/>
        <item m="1" x="2506"/>
        <item m="1" x="2514"/>
        <item m="1" x="2526"/>
        <item m="1" x="2534"/>
        <item m="1" x="2527"/>
        <item m="1" x="2529"/>
        <item m="1" x="2523"/>
        <item m="1" x="2539"/>
        <item m="1" x="2625"/>
        <item m="1" x="2537"/>
        <item m="1" x="2535"/>
        <item m="1" x="2858"/>
        <item m="1" x="2962"/>
        <item m="1" x="2111"/>
        <item m="1" x="1976"/>
        <item m="1" x="2026"/>
        <item m="1" x="1685"/>
        <item m="1" x="1691"/>
        <item m="1" x="1782"/>
        <item m="1" x="1882"/>
        <item m="1" x="1552"/>
        <item m="1" x="1562"/>
        <item m="1" x="1586"/>
        <item m="1" x="1597"/>
        <item m="1" x="1615"/>
        <item m="1" x="1431"/>
        <item m="1" x="1461"/>
        <item m="1" x="1506"/>
        <item m="1" x="1056"/>
        <item m="1" x="1075"/>
        <item m="1" x="1094"/>
        <item m="1" x="1078"/>
        <item m="1" x="1111"/>
        <item m="1" x="1114"/>
        <item m="1" x="1176"/>
        <item m="1" x="1204"/>
        <item m="1" x="1252"/>
        <item m="1" x="1244"/>
        <item m="1" x="1259"/>
        <item m="1" x="797"/>
        <item m="1" x="831"/>
        <item m="1" x="835"/>
        <item m="1" x="966"/>
        <item m="1" x="969"/>
        <item m="1" x="973"/>
        <item m="1" x="998"/>
        <item m="1" x="1018"/>
        <item m="1" x="526"/>
        <item m="1" x="580"/>
        <item m="1" x="589"/>
        <item m="1" x="700"/>
        <item m="1" x="723"/>
        <item x="33"/>
        <item x="47"/>
        <item x="70"/>
        <item x="74"/>
        <item x="98"/>
        <item x="231"/>
        <item x="306"/>
        <item x="304"/>
        <item x="335"/>
        <item x="343"/>
        <item x="378"/>
        <item x="350"/>
        <item x="427"/>
        <item x="476"/>
        <item x="484"/>
        <item m="1" x="861"/>
        <item m="1" x="885"/>
        <item m="1" x="738"/>
        <item m="1" x="774"/>
        <item x="119"/>
        <item m="1" x="7410"/>
        <item m="1" x="7531"/>
        <item m="1" x="7612"/>
        <item m="1" x="7696"/>
        <item m="1" x="7997"/>
        <item m="1" x="7996"/>
        <item m="1" x="5446"/>
        <item m="1" x="5503"/>
        <item m="1" x="5583"/>
        <item m="1" x="5512"/>
        <item m="1" x="5524"/>
        <item m="1" x="5898"/>
        <item m="1" x="6183"/>
        <item m="1" x="6367"/>
        <item m="1" x="6175"/>
        <item m="1" x="6184"/>
        <item m="1" x="6306"/>
        <item m="1" x="6250"/>
        <item m="1" x="6297"/>
        <item m="1" x="6331"/>
        <item m="1" x="6229"/>
        <item m="1" x="6370"/>
        <item m="1" x="6258"/>
        <item m="1" x="6371"/>
        <item m="1" x="6496"/>
        <item m="1" x="6437"/>
        <item m="1" x="6713"/>
        <item m="1" x="6749"/>
        <item m="1" x="6882"/>
        <item m="1" x="7028"/>
        <item m="1" x="7005"/>
        <item m="1" x="6997"/>
        <item m="1" x="7020"/>
        <item m="1" x="7208"/>
        <item m="1" x="3008"/>
        <item m="1" x="3017"/>
        <item m="1" x="3526"/>
        <item m="1" x="3203"/>
        <item m="1" x="3194"/>
        <item m="1" x="3515"/>
        <item m="1" x="3735"/>
        <item m="1" x="3251"/>
        <item m="1" x="3634"/>
        <item m="1" x="3260"/>
        <item m="1" x="3372"/>
        <item m="1" x="3057"/>
        <item m="1" x="3280"/>
        <item m="1" x="3156"/>
        <item m="1" x="3504"/>
        <item m="1" x="3571"/>
        <item m="1" x="3641"/>
        <item m="1" x="3589"/>
        <item m="1" x="3513"/>
        <item m="1" x="3789"/>
        <item m="1" x="3968"/>
        <item m="1" x="4720"/>
        <item m="1" x="3981"/>
        <item m="1" x="4458"/>
        <item m="1" x="4960"/>
        <item m="1" x="4143"/>
        <item m="1" x="4383"/>
        <item m="1" x="4507"/>
        <item m="1" x="4250"/>
        <item m="1" x="4512"/>
        <item m="1" x="4227"/>
        <item m="1" x="4437"/>
        <item m="1" x="4988"/>
        <item m="1" x="5155"/>
        <item m="1" x="5160"/>
        <item m="1" x="5116"/>
        <item m="1" x="2786"/>
        <item m="1" x="2110"/>
        <item m="1" x="1854"/>
        <item m="1" x="1129"/>
        <item m="1" x="1197"/>
        <item m="1" x="1228"/>
        <item m="1" x="809"/>
        <item m="1" x="847"/>
        <item m="1" x="838"/>
        <item m="1" x="874"/>
        <item m="1" x="985"/>
        <item m="1" x="1022"/>
        <item m="1" x="583"/>
        <item m="1" x="639"/>
        <item m="1" x="647"/>
        <item m="1" x="648"/>
        <item m="1" x="678"/>
        <item m="1" x="696"/>
        <item m="1" x="726"/>
        <item m="1" x="770"/>
        <item x="42"/>
        <item x="76"/>
        <item x="65"/>
        <item x="107"/>
        <item x="136"/>
        <item x="280"/>
        <item x="310"/>
        <item x="342"/>
        <item x="475"/>
        <item x="506"/>
        <item m="1" x="7354"/>
        <item m="1" x="5558"/>
        <item m="1" x="5923"/>
        <item m="1" x="6156"/>
        <item m="1" x="6494"/>
        <item m="1" x="6559"/>
        <item m="1" x="7030"/>
        <item m="1" x="3827"/>
        <item m="1" x="3856"/>
        <item m="1" x="4294"/>
        <item m="1" x="4880"/>
        <item m="1" x="4841"/>
        <item m="1" x="2272"/>
        <item m="1" x="2779"/>
        <item m="1" x="2870"/>
        <item m="1" x="1972"/>
        <item m="1" x="1959"/>
        <item m="1" x="832"/>
        <item m="1" x="619"/>
        <item m="1" x="1088"/>
        <item m="1" x="7597"/>
        <item m="1" x="7763"/>
        <item m="1" x="5659"/>
        <item m="1" x="5828"/>
        <item m="1" x="5848"/>
        <item m="1" x="6215"/>
        <item m="1" x="6241"/>
        <item m="1" x="6959"/>
        <item m="1" x="3527"/>
        <item m="1" x="3204"/>
        <item m="1" x="4619"/>
        <item m="1" x="3967"/>
        <item m="1" x="4331"/>
        <item m="1" x="4710"/>
        <item m="1" x="4077"/>
        <item m="1" x="4521"/>
        <item m="1" x="4095"/>
        <item m="1" x="4348"/>
        <item m="1" x="4861"/>
        <item m="1" x="5173"/>
        <item m="1" x="2235"/>
        <item m="1" x="2649"/>
        <item m="1" x="2766"/>
        <item m="1" x="2823"/>
        <item m="1" x="2852"/>
        <item m="1" x="2925"/>
        <item m="1" x="2078"/>
        <item m="1" x="2152"/>
        <item m="1" x="1912"/>
        <item m="1" x="2009"/>
        <item m="1" x="1746"/>
        <item m="1" x="1812"/>
        <item m="1" x="1625"/>
        <item m="1" x="1459"/>
        <item m="1" x="1463"/>
        <item m="1" x="1377"/>
        <item m="1" x="1334"/>
        <item m="1" x="995"/>
        <item m="1" x="533"/>
        <item m="1" x="536"/>
        <item m="1" x="578"/>
        <item x="211"/>
        <item m="1" x="1095"/>
        <item m="1" x="7397"/>
        <item m="1" x="7404"/>
        <item m="1" x="7378"/>
        <item m="1" x="7603"/>
        <item m="1" x="7716"/>
        <item m="1" x="7727"/>
        <item m="1" x="7819"/>
        <item m="1" x="7844"/>
        <item m="1" x="7856"/>
        <item m="1" x="7977"/>
        <item m="1" x="5610"/>
        <item m="1" x="5449"/>
        <item m="1" x="5619"/>
        <item m="1" x="5313"/>
        <item m="1" x="5521"/>
        <item m="1" x="5482"/>
        <item m="1" x="5574"/>
        <item m="1" x="5511"/>
        <item m="1" x="5702"/>
        <item m="1" x="5744"/>
        <item m="1" x="5860"/>
        <item m="1" x="5865"/>
        <item m="1" x="5957"/>
        <item m="1" x="6384"/>
        <item m="1" x="6382"/>
        <item m="1" x="6466"/>
        <item m="1" x="6734"/>
        <item m="1" x="6685"/>
        <item m="1" x="6711"/>
        <item m="1" x="6869"/>
        <item m="1" x="6851"/>
        <item m="1" x="6837"/>
        <item m="1" x="6862"/>
        <item m="1" x="6816"/>
        <item m="1" x="7008"/>
        <item m="1" x="7065"/>
        <item m="1" x="3212"/>
        <item m="1" x="7227"/>
        <item m="1" x="3507"/>
        <item m="1" x="3110"/>
        <item m="1" x="3186"/>
        <item m="1" x="3559"/>
        <item m="1" x="3447"/>
        <item m="1" x="3868"/>
        <item m="1" x="3941"/>
        <item m="1" x="4640"/>
        <item m="1" x="4669"/>
        <item m="1" x="4780"/>
        <item m="1" x="4454"/>
        <item m="1" x="4513"/>
        <item m="1" x="4557"/>
        <item m="1" x="4060"/>
        <item m="1" x="4571"/>
        <item m="1" x="4336"/>
        <item m="1" x="4945"/>
        <item m="1" x="4428"/>
        <item m="1" x="4985"/>
        <item m="1" x="4339"/>
        <item m="1" x="4477"/>
        <item m="1" x="4321"/>
        <item m="1" x="4396"/>
        <item m="1" x="4395"/>
        <item m="1" x="4655"/>
        <item m="1" x="4617"/>
        <item m="1" x="5010"/>
        <item m="1" x="4494"/>
        <item m="1" x="4439"/>
        <item m="1" x="4467"/>
        <item m="1" x="5026"/>
        <item m="1" x="5019"/>
        <item m="1" x="4999"/>
        <item m="1" x="5235"/>
        <item m="1" x="2250"/>
        <item m="1" x="2256"/>
        <item m="1" x="2242"/>
        <item m="1" x="2276"/>
        <item m="1" x="2706"/>
        <item m="1" x="2721"/>
        <item m="1" x="2758"/>
        <item m="1" x="2875"/>
        <item m="1" x="2894"/>
        <item m="1" x="2072"/>
        <item m="1" x="2106"/>
        <item m="1" x="2126"/>
        <item m="1" x="2187"/>
        <item m="1" x="1982"/>
        <item m="1" x="1715"/>
        <item m="1" x="1827"/>
        <item m="1" x="1773"/>
        <item m="1" x="1835"/>
        <item m="1" x="1833"/>
        <item m="1" x="1856"/>
        <item m="1" x="1609"/>
        <item m="1" x="1323"/>
        <item m="1" x="1135"/>
        <item m="1" x="917"/>
        <item m="1" x="965"/>
        <item m="1" x="557"/>
        <item m="1" x="614"/>
        <item m="1" x="622"/>
        <item m="1" x="668"/>
        <item m="1" x="704"/>
        <item x="45"/>
        <item x="79"/>
        <item x="187"/>
        <item x="311"/>
        <item x="314"/>
        <item x="371"/>
        <item x="493"/>
        <item m="1" x="7583"/>
        <item m="1" x="7883"/>
        <item m="1" x="7992"/>
        <item m="1" x="5548"/>
        <item m="1" x="5546"/>
        <item m="1" x="5629"/>
        <item m="1" x="5734"/>
        <item m="1" x="6078"/>
        <item m="1" x="5977"/>
        <item m="1" x="6037"/>
        <item m="1" x="6486"/>
        <item m="1" x="3207"/>
        <item m="1" x="3562"/>
        <item m="1" x="3385"/>
        <item m="1" x="3111"/>
        <item m="1" x="3677"/>
        <item m="1" x="4125"/>
        <item m="1" x="4779"/>
        <item m="1" x="4984"/>
        <item m="1" x="4991"/>
        <item m="1" x="4679"/>
        <item m="1" x="5121"/>
        <item m="1" x="5197"/>
        <item m="1" x="2331"/>
        <item m="1" x="2288"/>
        <item m="1" x="2660"/>
        <item m="1" x="2726"/>
        <item m="1" x="2725"/>
        <item m="1" x="2727"/>
        <item m="1" x="2741"/>
        <item m="1" x="2755"/>
        <item m="1" x="2757"/>
        <item m="1" x="2080"/>
        <item m="1" x="2076"/>
        <item m="1" x="2127"/>
        <item m="1" x="1935"/>
        <item x="121"/>
        <item x="198"/>
        <item x="200"/>
        <item x="265"/>
        <item m="1" x="7376"/>
        <item m="1" x="7872"/>
        <item m="1" x="7969"/>
        <item m="1" x="5285"/>
        <item m="1" x="6165"/>
        <item m="1" x="6288"/>
        <item m="1" x="6561"/>
        <item m="1" x="6889"/>
        <item m="1" x="3440"/>
        <item m="1" x="3436"/>
        <item m="1" x="3048"/>
        <item m="1" x="3438"/>
        <item m="1" x="4846"/>
        <item m="1" x="3953"/>
        <item m="1" x="4844"/>
        <item m="1" x="4890"/>
        <item m="1" x="4149"/>
        <item m="1" x="4485"/>
        <item m="1" x="4220"/>
        <item m="1" x="4346"/>
        <item m="1" x="4698"/>
        <item m="1" x="5086"/>
        <item m="1" x="2661"/>
        <item m="1" x="2671"/>
        <item m="1" x="2657"/>
        <item m="1" x="2839"/>
        <item m="1" x="1971"/>
        <item m="1" x="1765"/>
        <item m="1" x="1544"/>
        <item m="1" x="1412"/>
        <item m="1" x="1046"/>
        <item m="1" x="1198"/>
        <item m="1" x="662"/>
        <item m="1" x="727"/>
        <item x="103"/>
        <item x="223"/>
        <item m="1" x="1866"/>
        <item m="1" x="7442"/>
        <item m="1" x="7692"/>
        <item m="1" x="7685"/>
        <item m="1" x="7771"/>
        <item m="1" x="7910"/>
        <item m="1" x="7911"/>
        <item m="1" x="5273"/>
        <item m="1" x="5260"/>
        <item m="1" x="5816"/>
        <item m="1" x="6075"/>
        <item m="1" x="6077"/>
        <item m="1" x="6065"/>
        <item m="1" x="6429"/>
        <item m="1" x="6414"/>
        <item m="1" x="6536"/>
        <item m="1" x="6526"/>
        <item m="1" x="6778"/>
        <item m="1" x="6764"/>
        <item m="1" x="6763"/>
        <item m="1" x="6920"/>
        <item m="1" x="6928"/>
        <item m="1" x="7246"/>
        <item m="1" x="6926"/>
        <item m="1" x="7195"/>
        <item m="1" x="7250"/>
        <item m="1" x="7249"/>
        <item m="1" x="7323"/>
        <item m="1" x="3733"/>
        <item m="1" x="3732"/>
        <item m="1" x="3712"/>
        <item m="1" x="3962"/>
        <item m="1" x="4782"/>
        <item m="1" x="4045"/>
        <item m="1" x="5059"/>
        <item m="1" x="4128"/>
        <item m="1" x="4110"/>
        <item m="1" x="4284"/>
        <item m="1" x="4282"/>
        <item m="1" x="4781"/>
        <item m="1" x="4795"/>
        <item m="1" x="4285"/>
        <item m="1" x="4789"/>
        <item m="1" x="4786"/>
        <item m="1" x="4783"/>
        <item m="1" x="4283"/>
        <item m="1" x="5057"/>
        <item m="1" x="4278"/>
        <item m="1" x="4758"/>
        <item m="1" x="4804"/>
        <item m="1" x="4774"/>
        <item m="1" x="4794"/>
        <item m="1" x="4775"/>
        <item m="1" x="4766"/>
        <item m="1" x="5067"/>
        <item m="1" x="5058"/>
        <item m="1" x="5066"/>
        <item m="1" x="5177"/>
        <item m="1" x="2570"/>
        <item m="1" x="2632"/>
        <item m="1" x="2588"/>
        <item m="1" x="2591"/>
        <item m="1" x="2635"/>
        <item m="1" x="2637"/>
        <item m="1" x="2636"/>
        <item m="1" x="2788"/>
        <item m="1" x="2883"/>
        <item m="1" x="2910"/>
        <item m="1" x="2897"/>
        <item m="1" x="2077"/>
        <item m="1" x="2107"/>
        <item m="1" x="2128"/>
        <item m="1" x="1939"/>
        <item m="1" x="1992"/>
        <item m="1" x="1494"/>
        <item m="1" x="1163"/>
        <item m="1" x="1201"/>
        <item m="1" x="749"/>
        <item x="25"/>
        <item x="112"/>
        <item x="426"/>
        <item m="1" x="1192"/>
        <item x="58"/>
        <item m="1" x="1689"/>
        <item m="1" x="7366"/>
        <item m="1" x="3293"/>
        <item m="1" x="4160"/>
        <item m="1" x="2920"/>
        <item m="1" x="2931"/>
        <item m="1" x="2081"/>
        <item m="1" x="1593"/>
        <item m="1" x="7779"/>
        <item m="1" x="6076"/>
        <item m="1" x="3085"/>
        <item m="1" x="7676"/>
        <item m="1" x="6212"/>
        <item m="1" x="6521"/>
        <item m="1" x="6608"/>
        <item m="1" x="3074"/>
        <item m="1" x="3841"/>
        <item m="1" x="3764"/>
        <item m="1" x="3843"/>
        <item m="1" x="3991"/>
        <item m="1" x="3973"/>
        <item m="1" x="2864"/>
        <item m="1" x="2066"/>
        <item x="513"/>
        <item m="1" x="7350"/>
        <item m="1" x="7242"/>
        <item m="1" x="3831"/>
        <item m="1" x="3921"/>
        <item m="1" x="1977"/>
        <item m="1" x="1990"/>
        <item m="1" x="7204"/>
        <item m="1" x="7241"/>
        <item m="1" x="946"/>
        <item m="1" x="7367"/>
        <item m="1" x="2969"/>
        <item m="1" x="2284"/>
        <item m="1" x="1112"/>
        <item m="1" x="1173"/>
        <item m="1" x="7243"/>
        <item m="1" x="2075"/>
        <item m="1" x="5719"/>
        <item m="1" x="5189"/>
        <item m="1" x="5212"/>
        <item m="1" x="2016"/>
        <item x="416"/>
        <item m="1" x="5713"/>
        <item m="1" x="3076"/>
        <item m="1" x="3294"/>
        <item m="1" x="6058"/>
        <item m="1" x="5239"/>
        <item m="1" x="569"/>
        <item m="1" x="3075"/>
        <item m="1" x="1583"/>
        <item x="144"/>
        <item m="1" x="3345"/>
        <item m="1" x="3766"/>
        <item m="1" x="3959"/>
        <item m="1" x="1501"/>
        <item m="1" x="5755"/>
        <item m="1" x="1743"/>
        <item m="1" x="1310"/>
        <item m="1" x="2970"/>
        <item m="1" x="5188"/>
        <item m="1" x="2274"/>
        <item m="1" x="1884"/>
        <item m="1" x="6522"/>
        <item m="1" x="7543"/>
        <item m="1" x="7655"/>
        <item m="1" x="7695"/>
        <item m="1" x="7899"/>
        <item m="1" x="7893"/>
        <item m="1" x="7976"/>
        <item m="1" x="5639"/>
        <item m="1" x="5712"/>
        <item m="1" x="5724"/>
        <item m="1" x="5837"/>
        <item m="1" x="5876"/>
        <item m="1" x="6040"/>
        <item m="1" x="5995"/>
        <item m="1" x="6263"/>
        <item m="1" x="6504"/>
        <item m="1" x="6573"/>
        <item m="1" x="6557"/>
        <item m="1" x="6751"/>
        <item m="1" x="7112"/>
        <item m="1" x="6971"/>
        <item m="1" x="7184"/>
        <item m="1" x="2986"/>
        <item m="1" x="3380"/>
        <item m="1" x="3010"/>
        <item m="1" x="3381"/>
        <item m="1" x="3405"/>
        <item m="1" x="3238"/>
        <item m="1" x="3233"/>
        <item m="1" x="3477"/>
        <item m="1" x="3581"/>
        <item m="1" x="3874"/>
        <item m="1" x="2302"/>
        <item m="1" x="4096"/>
        <item m="1" x="4462"/>
        <item m="1" x="4215"/>
        <item m="1" x="5029"/>
        <item m="1" x="5068"/>
        <item m="1" x="5171"/>
        <item m="1" x="2215"/>
        <item m="1" x="2287"/>
        <item m="1" x="2361"/>
        <item m="1" x="2705"/>
        <item m="1" x="2394"/>
        <item m="1" x="2414"/>
        <item m="1" x="2495"/>
        <item m="1" x="2408"/>
        <item m="1" x="2492"/>
        <item m="1" x="2850"/>
        <item m="1" x="2948"/>
        <item m="1" x="2086"/>
        <item m="1" x="2090"/>
        <item m="1" x="1911"/>
        <item m="1" x="1944"/>
        <item m="1" x="1701"/>
        <item m="1" x="1750"/>
        <item m="1" x="1531"/>
        <item m="1" x="1533"/>
        <item m="1" x="1141"/>
        <item m="1" x="670"/>
        <item m="1" x="691"/>
        <item x="46"/>
        <item x="72"/>
        <item x="236"/>
        <item x="296"/>
        <item x="285"/>
        <item x="428"/>
        <item x="469"/>
        <item m="1" x="7369"/>
        <item m="1" x="7447"/>
        <item m="1" x="5415"/>
        <item m="1" x="5905"/>
        <item m="1" x="5906"/>
        <item m="1" x="6433"/>
        <item m="1" x="6621"/>
        <item m="1" x="6781"/>
        <item m="1" x="7132"/>
        <item m="1" x="7131"/>
        <item m="1" x="7203"/>
        <item m="1" x="3084"/>
        <item m="1" x="3344"/>
        <item m="1" x="3765"/>
        <item m="1" x="4288"/>
        <item m="1" x="5217"/>
        <item m="1" x="5226"/>
        <item m="1" x="5225"/>
        <item m="1" x="2225"/>
        <item m="1" x="2226"/>
        <item m="1" x="2262"/>
        <item m="1" x="2282"/>
        <item m="1" x="2283"/>
        <item m="1" x="2303"/>
        <item m="1" x="2639"/>
        <item m="1" x="2638"/>
        <item m="1" x="2828"/>
        <item m="1" x="2817"/>
        <item m="1" x="2832"/>
        <item m="1" x="2867"/>
        <item m="1" x="2866"/>
        <item m="1" x="2886"/>
        <item m="1" x="2924"/>
        <item m="1" x="2932"/>
        <item m="1" x="2953"/>
        <item m="1" x="2954"/>
        <item m="1" x="2956"/>
        <item m="1" x="2040"/>
        <item m="1" x="2065"/>
        <item m="1" x="2064"/>
        <item m="1" x="2069"/>
        <item m="1" x="2082"/>
        <item m="1" x="2100"/>
        <item m="1" x="2108"/>
        <item m="1" x="2114"/>
        <item m="1" x="2134"/>
        <item m="1" x="2147"/>
        <item m="1" x="1892"/>
        <item m="1" x="1895"/>
        <item m="1" x="1898"/>
        <item m="1" x="1906"/>
        <item m="1" x="1932"/>
        <item m="1" x="1941"/>
        <item m="1" x="1952"/>
        <item m="1" x="1975"/>
        <item m="1" x="1980"/>
        <item m="1" x="1986"/>
        <item m="1" x="1993"/>
        <item m="1" x="2004"/>
        <item m="1" x="2015"/>
        <item m="1" x="1633"/>
        <item m="1" x="1653"/>
        <item m="1" x="1654"/>
        <item m="1" x="1679"/>
        <item m="1" x="1680"/>
        <item m="1" x="1688"/>
        <item m="1" x="1704"/>
        <item m="1" x="1716"/>
        <item m="1" x="1767"/>
        <item m="1" x="1862"/>
        <item m="1" x="1869"/>
        <item m="1" x="1532"/>
        <item m="1" x="1537"/>
        <item m="1" x="1536"/>
        <item m="1" x="1538"/>
        <item m="1" x="1540"/>
        <item m="1" x="1539"/>
        <item m="1" x="1548"/>
        <item m="1" x="1554"/>
        <item m="1" x="1556"/>
        <item m="1" x="1563"/>
        <item m="1" x="1582"/>
        <item m="1" x="1594"/>
        <item m="1" x="1606"/>
        <item m="1" x="1613"/>
        <item m="1" x="1617"/>
        <item m="1" x="1626"/>
        <item m="1" x="1426"/>
        <item m="1" x="1425"/>
        <item m="1" x="1446"/>
        <item m="1" x="1451"/>
        <item m="1" x="1455"/>
        <item m="1" x="1462"/>
        <item m="1" x="1522"/>
        <item m="1" x="1374"/>
        <item m="1" x="1394"/>
        <item m="1" x="1401"/>
        <item m="1" x="1299"/>
        <item m="1" x="1047"/>
        <item m="1" x="1063"/>
        <item m="1" x="1062"/>
        <item m="1" x="1155"/>
        <item m="1" x="1187"/>
        <item m="1" x="1186"/>
        <item m="1" x="1191"/>
        <item m="1" x="1210"/>
        <item m="1" x="1241"/>
        <item m="1" x="1253"/>
        <item m="1" x="1263"/>
        <item m="1" x="833"/>
        <item m="1" x="908"/>
        <item m="1" x="944"/>
        <item m="1" x="1030"/>
        <item m="1" x="573"/>
        <item m="1" x="649"/>
        <item m="1" x="713"/>
        <item x="92"/>
        <item x="114"/>
        <item x="113"/>
        <item x="126"/>
        <item x="177"/>
        <item x="176"/>
        <item x="259"/>
        <item x="324"/>
        <item m="1" x="5240"/>
        <item m="1" x="2978"/>
        <item m="1" x="1352"/>
        <item m="1" x="1037"/>
        <item m="1" x="1038"/>
        <item m="1" x="1039"/>
        <item m="1" x="784"/>
        <item m="1" x="785"/>
        <item m="1" x="7563"/>
        <item m="1" x="7631"/>
        <item m="1" x="7724"/>
        <item m="1" x="7880"/>
        <item m="1" x="7887"/>
        <item m="1" x="7853"/>
        <item m="1" x="7904"/>
        <item m="1" x="5677"/>
        <item m="1" x="5527"/>
        <item m="1" x="5709"/>
        <item m="1" x="5700"/>
        <item m="1" x="5730"/>
        <item m="1" x="5788"/>
        <item m="1" x="5807"/>
        <item m="1" x="5767"/>
        <item m="1" x="6594"/>
        <item m="1" x="6641"/>
        <item m="1" x="6780"/>
        <item m="1" x="6709"/>
        <item m="1" x="6667"/>
        <item m="1" x="6904"/>
        <item m="1" x="6881"/>
        <item m="1" x="6812"/>
        <item m="1" x="7042"/>
        <item m="1" x="7092"/>
        <item m="1" x="7260"/>
        <item m="1" x="3177"/>
        <item m="1" x="3457"/>
        <item m="1" x="3148"/>
        <item m="1" x="3368"/>
        <item m="1" x="3502"/>
        <item m="1" x="3804"/>
        <item m="1" x="4665"/>
        <item m="1" x="5078"/>
        <item m="1" x="5079"/>
        <item m="1" x="4799"/>
        <item m="1" x="4718"/>
        <item m="1" x="5076"/>
        <item m="1" x="4231"/>
        <item m="1" x="4806"/>
        <item m="1" x="4661"/>
        <item m="1" x="4349"/>
        <item m="1" x="5135"/>
        <item m="1" x="5095"/>
        <item m="1" x="2199"/>
        <item m="1" x="2293"/>
        <item m="1" x="2590"/>
        <item m="1" x="2442"/>
        <item m="1" x="2445"/>
        <item m="1" x="2441"/>
        <item m="1" x="2471"/>
        <item m="1" x="2464"/>
        <item m="1" x="2532"/>
        <item m="1" x="2907"/>
        <item m="1" x="2054"/>
        <item m="1" x="2173"/>
        <item m="1" x="1696"/>
        <item m="1" x="1857"/>
        <item m="1" x="1429"/>
        <item m="1" x="1386"/>
        <item m="1" x="1290"/>
        <item m="1" x="1099"/>
        <item m="1" x="853"/>
        <item m="1" x="984"/>
        <item m="1" x="530"/>
        <item x="40"/>
        <item x="214"/>
        <item x="215"/>
        <item x="249"/>
        <item m="1" x="7433"/>
        <item m="1" x="5795"/>
        <item m="1" x="6052"/>
        <item m="1" x="6798"/>
        <item m="1" x="3480"/>
        <item m="1" x="3161"/>
        <item m="1" x="4875"/>
        <item m="1" x="4076"/>
        <item m="1" x="4551"/>
        <item m="1" x="5087"/>
        <item m="1" x="1786"/>
        <item m="1" x="7700"/>
        <item m="1" x="7753"/>
        <item m="1" x="7794"/>
        <item m="1" x="7868"/>
        <item m="1" x="5539"/>
        <item m="1" x="5855"/>
        <item m="1" x="5866"/>
        <item m="1" x="7070"/>
        <item m="1" x="7300"/>
        <item m="1" x="7340"/>
        <item m="1" x="3669"/>
        <item m="1" x="3079"/>
        <item m="1" x="3166"/>
        <item m="1" x="3488"/>
        <item m="1" x="3887"/>
        <item m="1" x="4668"/>
        <item m="1" x="4973"/>
        <item m="1" x="4165"/>
        <item m="1" x="4374"/>
        <item m="1" x="4532"/>
        <item m="1" x="4971"/>
        <item m="1" x="2658"/>
        <item m="1" x="2673"/>
        <item m="1" x="2729"/>
        <item m="1" x="1936"/>
        <item m="1" x="1834"/>
        <item m="1" x="1808"/>
        <item m="1" x="812"/>
        <item m="1" x="549"/>
        <item m="1" x="616"/>
        <item m="1" x="743"/>
        <item m="1" x="764"/>
        <item x="30"/>
        <item x="276"/>
        <item x="392"/>
        <item x="458"/>
        <item m="1" x="1963"/>
        <item m="1" x="7689"/>
        <item m="1" x="7769"/>
        <item m="1" x="5575"/>
        <item m="1" x="5565"/>
        <item m="1" x="5711"/>
        <item m="1" x="6735"/>
        <item m="1" x="5822"/>
        <item m="1" x="5799"/>
        <item m="1" x="5903"/>
        <item m="1" x="5883"/>
        <item m="1" x="6274"/>
        <item m="1" x="7057"/>
        <item m="1" x="7346"/>
        <item m="1" x="3583"/>
        <item m="1" x="3814"/>
        <item m="1" x="3240"/>
        <item m="1" x="4092"/>
        <item m="1" x="5227"/>
        <item m="1" x="2311"/>
        <item m="1" x="2364"/>
        <item m="1" x="2379"/>
        <item m="1" x="2407"/>
        <item m="1" x="2304"/>
        <item m="1" x="2451"/>
        <item m="1" x="2512"/>
        <item m="1" x="2515"/>
        <item m="1" x="2555"/>
        <item m="1" x="2554"/>
        <item m="1" x="1851"/>
        <item m="1" x="1077"/>
        <item m="1" x="1124"/>
        <item m="1" x="1216"/>
        <item m="1" x="692"/>
        <item x="8"/>
        <item x="149"/>
        <item x="290"/>
        <item x="503"/>
        <item m="1" x="4877"/>
        <item m="1" x="4289"/>
        <item m="1" x="565"/>
        <item m="1" x="4296"/>
        <item m="1" x="7427"/>
        <item m="1" x="7467"/>
        <item m="1" x="7573"/>
        <item m="1" x="7693"/>
        <item m="1" x="5555"/>
        <item m="1" x="5697"/>
        <item m="1" x="5863"/>
        <item m="1" x="6044"/>
        <item m="1" x="5953"/>
        <item m="1" x="6192"/>
        <item m="1" x="6174"/>
        <item m="1" x="6201"/>
        <item m="1" x="6172"/>
        <item m="1" x="6234"/>
        <item m="1" x="6379"/>
        <item m="1" x="6624"/>
        <item m="1" x="7006"/>
        <item m="1" x="7096"/>
        <item m="1" x="6946"/>
        <item m="1" x="3470"/>
        <item m="1" x="3153"/>
        <item m="1" x="3355"/>
        <item m="1" x="3239"/>
        <item m="1" x="3173"/>
        <item m="1" x="3291"/>
        <item m="1" x="3636"/>
        <item m="1" x="3535"/>
        <item m="1" x="3617"/>
        <item m="1" x="4400"/>
        <item m="1" x="4476"/>
        <item m="1" x="4966"/>
        <item m="1" x="4304"/>
        <item m="1" x="4130"/>
        <item m="1" x="4186"/>
        <item m="1" x="5100"/>
        <item m="1" x="5174"/>
        <item m="1" x="5123"/>
        <item m="1" x="5183"/>
        <item m="1" x="5179"/>
        <item m="1" x="2229"/>
        <item m="1" x="2051"/>
        <item m="1" x="2918"/>
        <item m="1" x="2093"/>
        <item m="1" x="1477"/>
        <item m="1" x="1093"/>
        <item m="1" x="1151"/>
        <item m="1" x="563"/>
        <item m="1" x="594"/>
        <item m="1" x="604"/>
        <item m="1" x="631"/>
        <item m="1" x="740"/>
        <item x="145"/>
        <item x="274"/>
        <item x="470"/>
        <item m="1" x="7551"/>
        <item m="1" x="7739"/>
        <item m="1" x="7984"/>
        <item m="1" x="7938"/>
        <item m="1" x="5450"/>
        <item m="1" x="5631"/>
        <item m="1" x="5800"/>
        <item m="1" x="5790"/>
        <item m="1" x="5786"/>
        <item m="1" x="5945"/>
        <item m="1" x="6018"/>
        <item m="1" x="5948"/>
        <item m="1" x="6712"/>
        <item m="1" x="6756"/>
        <item m="1" x="6736"/>
        <item m="1" x="6930"/>
        <item m="1" x="7140"/>
        <item m="1" x="7055"/>
        <item m="1" x="7169"/>
        <item m="1" x="3249"/>
        <item m="1" x="3605"/>
        <item m="1" x="3235"/>
        <item m="1" x="3886"/>
        <item m="1" x="3977"/>
        <item m="1" x="4636"/>
        <item m="1" x="5012"/>
        <item m="1" x="3996"/>
        <item m="1" x="4554"/>
        <item m="1" x="4373"/>
        <item m="1" x="4204"/>
        <item m="1" x="4398"/>
        <item m="1" x="4207"/>
        <item m="1" x="4492"/>
        <item m="1" x="4431"/>
        <item m="1" x="4723"/>
        <item m="1" x="2291"/>
        <item m="1" x="2269"/>
        <item m="1" x="2659"/>
        <item m="1" x="2672"/>
        <item m="1" x="2678"/>
        <item m="1" x="2787"/>
        <item m="1" x="2116"/>
        <item m="1" x="1733"/>
        <item m="1" x="1488"/>
        <item m="1" x="1500"/>
        <item m="1" x="1524"/>
        <item m="1" x="669"/>
        <item x="94"/>
        <item x="322"/>
        <item m="1" x="1865"/>
        <item m="1" x="7388"/>
        <item m="1" x="7460"/>
        <item m="1" x="7629"/>
        <item m="1" x="7979"/>
        <item m="1" x="7799"/>
        <item m="1" x="5410"/>
        <item m="1" x="5296"/>
        <item m="1" x="5685"/>
        <item m="1" x="5740"/>
        <item m="1" x="6168"/>
        <item m="1" x="6195"/>
        <item m="1" x="6740"/>
        <item m="1" x="7014"/>
        <item m="1" x="6962"/>
        <item m="1" x="3890"/>
        <item m="1" x="4747"/>
        <item m="1" x="4894"/>
        <item m="1" x="4706"/>
        <item m="1" x="5039"/>
        <item m="1" x="4080"/>
        <item m="1" x="4565"/>
        <item m="1" x="4342"/>
        <item m="1" x="2410"/>
        <item m="1" x="2156"/>
        <item m="1" x="2168"/>
        <item m="1" x="1938"/>
        <item m="1" x="1719"/>
        <item m="1" x="1822"/>
        <item m="1" x="1883"/>
        <item m="1" x="1498"/>
        <item m="1" x="1053"/>
        <item m="1" x="851"/>
        <item m="1" x="1258"/>
        <item m="1" x="7364"/>
        <item m="1" x="7417"/>
        <item m="1" x="7428"/>
        <item m="1" x="7664"/>
        <item m="1" x="7653"/>
        <item m="1" x="7637"/>
        <item m="1" x="7706"/>
        <item m="1" x="7871"/>
        <item m="1" x="7922"/>
        <item m="1" x="5342"/>
        <item m="1" x="5607"/>
        <item m="1" x="5706"/>
        <item m="1" x="5847"/>
        <item m="1" x="5707"/>
        <item m="1" x="5808"/>
        <item m="1" x="5777"/>
        <item m="1" x="5813"/>
        <item m="1" x="5873"/>
        <item m="1" x="5789"/>
        <item m="1" x="5849"/>
        <item m="1" x="5908"/>
        <item m="1" x="6021"/>
        <item m="1" x="6045"/>
        <item m="1" x="6239"/>
        <item m="1" x="6318"/>
        <item m="1" x="6615"/>
        <item m="1" x="6574"/>
        <item m="1" x="6720"/>
        <item m="1" x="6640"/>
        <item m="1" x="6771"/>
        <item m="1" x="6700"/>
        <item m="1" x="6975"/>
        <item m="1" x="6974"/>
        <item m="1" x="6919"/>
        <item m="1" x="7007"/>
        <item m="1" x="7002"/>
        <item m="1" x="7051"/>
        <item m="1" x="7247"/>
        <item m="1" x="7085"/>
        <item m="1" x="7179"/>
        <item m="1" x="3121"/>
        <item m="1" x="3717"/>
        <item m="1" x="7313"/>
        <item m="1" x="7322"/>
        <item m="1" x="3610"/>
        <item m="1" x="3667"/>
        <item m="1" x="3005"/>
        <item m="1" x="7341"/>
        <item m="1" x="3376"/>
        <item m="1" x="3105"/>
        <item m="1" x="3107"/>
        <item m="1" x="3078"/>
        <item m="1" x="3314"/>
        <item m="1" x="3616"/>
        <item m="1" x="3378"/>
        <item m="1" x="3545"/>
        <item m="1" x="3409"/>
        <item m="1" x="3383"/>
        <item m="1" x="3620"/>
        <item m="1" x="4769"/>
        <item m="1" x="4582"/>
        <item m="1" x="4320"/>
        <item m="1" x="4391"/>
        <item m="1" x="4424"/>
        <item m="1" x="4547"/>
        <item m="1" x="4315"/>
        <item m="1" x="4291"/>
        <item m="1" x="4048"/>
        <item m="1" x="4829"/>
        <item m="1" x="4056"/>
        <item m="1" x="4801"/>
        <item m="1" x="4898"/>
        <item m="1" x="4761"/>
        <item m="1" x="4896"/>
        <item m="1" x="5069"/>
        <item m="1" x="4511"/>
        <item m="1" x="4662"/>
        <item m="1" x="4546"/>
        <item m="1" x="4185"/>
        <item m="1" x="4318"/>
        <item m="1" x="4190"/>
        <item m="1" x="4967"/>
        <item m="1" x="2233"/>
        <item m="1" x="2796"/>
        <item m="1" x="2275"/>
        <item m="1" x="2267"/>
        <item m="1" x="2794"/>
        <item m="1" x="2565"/>
        <item m="1" x="2679"/>
        <item m="1" x="2691"/>
        <item m="1" x="2688"/>
        <item m="1" x="2693"/>
        <item m="1" x="2802"/>
        <item m="1" x="2400"/>
        <item m="1" x="2467"/>
        <item m="1" x="2806"/>
        <item m="1" x="2807"/>
        <item m="1" x="2810"/>
        <item m="1" x="2547"/>
        <item m="1" x="2793"/>
        <item m="1" x="2879"/>
        <item m="1" x="2872"/>
        <item m="1" x="2880"/>
        <item m="1" x="2890"/>
        <item m="1" x="2911"/>
        <item m="1" x="2914"/>
        <item m="1" x="2945"/>
        <item m="1" x="2966"/>
        <item m="1" x="2974"/>
        <item m="1" x="2037"/>
        <item m="1" x="2045"/>
        <item m="1" x="2091"/>
        <item m="1" x="2095"/>
        <item m="1" x="2094"/>
        <item m="1" x="2117"/>
        <item m="1" x="2160"/>
        <item m="1" x="2158"/>
        <item m="1" x="2170"/>
        <item m="1" x="1943"/>
        <item m="1" x="1989"/>
        <item m="1" x="2002"/>
        <item m="1" x="1664"/>
        <item m="1" x="1742"/>
        <item m="1" x="1693"/>
        <item m="1" x="1728"/>
        <item m="1" x="1732"/>
        <item m="1" x="1749"/>
        <item m="1" x="1792"/>
        <item m="1" x="1598"/>
        <item m="1" x="1621"/>
        <item m="1" x="1437"/>
        <item m="1" x="1408"/>
        <item m="1" x="1087"/>
        <item m="1" x="1153"/>
        <item m="1" x="1233"/>
        <item m="1" x="800"/>
        <item m="1" x="892"/>
        <item m="1" x="907"/>
        <item m="1" x="972"/>
        <item m="1" x="992"/>
        <item m="1" x="1000"/>
        <item m="1" x="550"/>
        <item m="1" x="564"/>
        <item m="1" x="613"/>
        <item x="206"/>
        <item x="210"/>
        <item x="278"/>
        <item x="446"/>
        <item m="1" x="3346"/>
        <item m="1" x="7351"/>
        <item m="1" x="7375"/>
        <item m="1" x="7582"/>
        <item m="1" x="7608"/>
        <item m="1" x="7762"/>
        <item m="1" x="7831"/>
        <item m="1" x="7825"/>
        <item m="1" x="7850"/>
        <item m="1" x="7952"/>
        <item m="1" x="7929"/>
        <item m="1" x="5518"/>
        <item m="1" x="5439"/>
        <item m="1" x="5635"/>
        <item m="1" x="5427"/>
        <item m="1" x="5599"/>
        <item m="1" x="5315"/>
        <item m="1" x="5537"/>
        <item m="1" x="5494"/>
        <item m="1" x="5310"/>
        <item m="1" x="5528"/>
        <item m="1" x="5468"/>
        <item m="1" x="5917"/>
        <item m="1" x="6326"/>
        <item m="1" x="6287"/>
        <item m="1" x="6349"/>
        <item m="1" x="6283"/>
        <item m="1" x="6439"/>
        <item m="1" x="6603"/>
        <item m="1" x="6604"/>
        <item m="1" x="6605"/>
        <item m="1" x="6552"/>
        <item m="1" x="6686"/>
        <item m="1" x="6842"/>
        <item m="1" x="6886"/>
        <item m="1" x="7101"/>
        <item m="1" x="7025"/>
        <item m="1" x="6979"/>
        <item m="1" x="3022"/>
        <item m="1" x="3053"/>
        <item m="1" x="3099"/>
        <item m="1" x="3743"/>
        <item m="1" x="3423"/>
        <item m="1" x="3410"/>
        <item m="1" x="3639"/>
        <item m="1" x="3963"/>
        <item m="1" x="3875"/>
        <item m="1" x="3940"/>
        <item m="1" x="4770"/>
        <item m="1" x="4330"/>
        <item m="1" x="4712"/>
        <item m="1" x="5044"/>
        <item m="1" x="4734"/>
        <item m="1" x="4887"/>
        <item m="1" x="4940"/>
        <item m="1" x="5200"/>
        <item m="1" x="5065"/>
        <item m="1" x="5133"/>
        <item m="1" x="2574"/>
        <item m="1" x="2697"/>
        <item m="1" x="2708"/>
        <item m="1" x="2605"/>
        <item m="1" x="2630"/>
        <item m="1" x="2814"/>
        <item m="1" x="2909"/>
        <item m="1" x="2964"/>
        <item m="1" x="2047"/>
        <item m="1" x="1741"/>
        <item m="1" x="1798"/>
        <item m="1" x="1576"/>
        <item m="1" x="1251"/>
        <item m="1" x="1242"/>
        <item m="1" x="929"/>
        <item m="1" x="958"/>
        <item m="1" x="620"/>
        <item m="1" x="660"/>
        <item x="132"/>
        <item x="466"/>
        <item m="1" x="7361"/>
        <item m="1" x="7402"/>
        <item m="1" x="7451"/>
        <item m="1" x="7468"/>
        <item m="1" x="7567"/>
        <item m="1" x="7579"/>
        <item m="1" x="7639"/>
        <item m="1" x="7641"/>
        <item m="1" x="7625"/>
        <item m="1" x="7645"/>
        <item m="1" x="7765"/>
        <item m="1" x="7787"/>
        <item m="1" x="7821"/>
        <item m="1" x="7790"/>
        <item m="1" x="7838"/>
        <item m="1" x="7973"/>
        <item m="1" x="7970"/>
        <item m="1" x="5442"/>
        <item m="1" x="5262"/>
        <item m="1" x="5577"/>
        <item m="1" x="5476"/>
        <item m="1" x="5308"/>
        <item m="1" x="5490"/>
        <item m="1" x="5608"/>
        <item m="1" x="5447"/>
        <item m="1" x="5570"/>
        <item m="1" x="5722"/>
        <item m="1" x="6025"/>
        <item m="1" x="5902"/>
        <item m="1" x="6016"/>
        <item m="1" x="5954"/>
        <item m="1" x="5933"/>
        <item m="1" x="5958"/>
        <item m="1" x="5978"/>
        <item m="1" x="6050"/>
        <item m="1" x="6151"/>
        <item m="1" x="6128"/>
        <item m="1" x="6281"/>
        <item m="1" x="6347"/>
        <item m="1" x="6456"/>
        <item m="1" x="6410"/>
        <item m="1" x="6479"/>
        <item m="1" x="6419"/>
        <item m="1" x="6488"/>
        <item m="1" x="6607"/>
        <item m="1" x="6519"/>
        <item m="1" x="6610"/>
        <item m="1" x="6654"/>
        <item m="1" x="6692"/>
        <item m="1" x="6723"/>
        <item m="1" x="6891"/>
        <item m="1" x="6770"/>
        <item m="1" x="6877"/>
        <item m="1" x="6999"/>
        <item m="1" x="7050"/>
        <item m="1" x="7123"/>
        <item m="1" x="7121"/>
        <item m="1" x="7126"/>
        <item m="1" x="7119"/>
        <item m="1" x="7124"/>
        <item m="1" x="3248"/>
        <item m="1" x="7190"/>
        <item m="1" x="3496"/>
        <item m="1" x="2988"/>
        <item m="1" x="2990"/>
        <item m="1" x="3185"/>
        <item m="1" x="2998"/>
        <item m="1" x="3414"/>
        <item m="1" x="3374"/>
        <item m="1" x="3009"/>
        <item m="1" x="7265"/>
        <item m="1" x="3021"/>
        <item m="1" x="7345"/>
        <item m="1" x="3301"/>
        <item m="1" x="3714"/>
        <item m="1" x="3047"/>
        <item m="1" x="3147"/>
        <item m="1" x="3199"/>
        <item m="1" x="3073"/>
        <item m="1" x="3683"/>
        <item m="1" x="3282"/>
        <item m="1" x="3308"/>
        <item m="1" x="3442"/>
        <item m="1" x="3674"/>
        <item m="1" x="3701"/>
        <item m="1" x="3505"/>
        <item m="1" x="3772"/>
        <item m="1" x="4375"/>
        <item m="1" x="4035"/>
        <item m="1" x="4707"/>
        <item m="1" x="4902"/>
        <item m="1" x="4480"/>
        <item m="1" x="4876"/>
        <item m="1" x="4897"/>
        <item m="1" x="4658"/>
        <item m="1" x="4235"/>
        <item m="1" x="4544"/>
        <item m="1" x="4310"/>
        <item m="1" x="4570"/>
        <item m="1" x="4535"/>
        <item m="1" x="4448"/>
        <item m="1" x="4362"/>
        <item m="1" x="4621"/>
        <item m="1" x="4895"/>
        <item m="1" x="4845"/>
        <item m="1" x="4925"/>
        <item m="1" x="5118"/>
        <item m="1" x="5143"/>
        <item m="1" x="5105"/>
        <item m="1" x="5192"/>
        <item m="1" x="2245"/>
        <item m="1" x="2573"/>
        <item m="1" x="2571"/>
        <item m="1" x="2580"/>
        <item m="1" x="2804"/>
        <item m="1" x="2597"/>
        <item m="1" x="2601"/>
        <item m="1" x="2602"/>
        <item m="1" x="2613"/>
        <item m="1" x="2797"/>
        <item m="1" x="2773"/>
        <item m="1" x="2827"/>
        <item m="1" x="2906"/>
        <item m="1" x="2950"/>
        <item m="1" x="2083"/>
        <item m="1" x="2085"/>
        <item m="1" x="2103"/>
        <item m="1" x="2137"/>
        <item m="1" x="2149"/>
        <item m="1" x="2169"/>
        <item m="1" x="1945"/>
        <item m="1" x="1957"/>
        <item m="1" x="2011"/>
        <item m="1" x="2013"/>
        <item m="1" x="1657"/>
        <item m="1" x="1687"/>
        <item m="1" x="1699"/>
        <item m="1" x="1736"/>
        <item m="1" x="1790"/>
        <item m="1" x="1832"/>
        <item m="1" x="1793"/>
        <item m="1" x="1567"/>
        <item m="1" x="1465"/>
        <item m="1" x="1480"/>
        <item m="1" x="1516"/>
        <item m="1" x="1380"/>
        <item m="1" x="1050"/>
        <item m="1" x="1108"/>
        <item m="1" x="1133"/>
        <item m="1" x="1144"/>
        <item m="1" x="1217"/>
        <item m="1" x="1235"/>
        <item m="1" x="1248"/>
        <item m="1" x="1268"/>
        <item m="1" x="821"/>
        <item m="1" x="868"/>
        <item m="1" x="867"/>
        <item m="1" x="913"/>
        <item m="1" x="914"/>
        <item m="1" x="1008"/>
        <item m="1" x="1034"/>
        <item m="1" x="520"/>
        <item m="1" x="537"/>
        <item m="1" x="581"/>
        <item m="1" x="615"/>
        <item m="1" x="627"/>
        <item m="1" x="673"/>
        <item m="1" x="699"/>
        <item x="16"/>
        <item x="71"/>
        <item x="128"/>
        <item x="156"/>
        <item x="452"/>
        <item x="477"/>
        <item m="1" x="7456"/>
        <item m="1" x="7613"/>
        <item m="1" x="7968"/>
        <item m="1" x="6067"/>
        <item m="1" x="6716"/>
        <item m="1" x="6617"/>
        <item m="1" x="6776"/>
        <item m="1" x="6867"/>
        <item m="1" x="6792"/>
        <item m="1" x="7296"/>
        <item m="1" x="7122"/>
        <item m="1" x="7214"/>
        <item m="1" x="7277"/>
        <item m="1" x="3012"/>
        <item m="1" x="3046"/>
        <item m="1" x="3651"/>
        <item m="1" x="3267"/>
        <item m="1" x="4312"/>
        <item m="1" x="4944"/>
        <item m="1" x="5088"/>
        <item m="1" x="2577"/>
        <item m="1" x="2694"/>
        <item m="1" x="2942"/>
        <item m="1" x="1922"/>
        <item m="1" x="1791"/>
        <item m="1" x="1794"/>
        <item m="1" x="1542"/>
        <item m="1" x="1271"/>
        <item m="1" x="1193"/>
        <item m="1" x="644"/>
        <item m="1" x="655"/>
        <item m="1" x="693"/>
        <item x="22"/>
        <item m="1" x="2115"/>
        <item m="1" x="2826"/>
        <item m="1" x="864"/>
        <item m="1" x="1372"/>
        <item m="1" x="1384"/>
        <item m="1" x="1385"/>
        <item m="1" x="626"/>
        <item m="1" x="7352"/>
        <item m="1" x="7446"/>
        <item m="1" x="7441"/>
        <item m="1" x="7464"/>
        <item m="1" x="7500"/>
        <item m="1" x="7521"/>
        <item m="1" x="7532"/>
        <item m="1" x="7526"/>
        <item m="1" x="7635"/>
        <item m="1" x="7643"/>
        <item m="1" x="7732"/>
        <item m="1" x="7768"/>
        <item m="1" x="7877"/>
        <item m="1" x="7845"/>
        <item m="1" x="7805"/>
        <item m="1" x="7815"/>
        <item m="1" x="7971"/>
        <item m="1" x="7972"/>
        <item m="1" x="7966"/>
        <item m="1" x="7962"/>
        <item m="1" x="7934"/>
        <item m="1" x="5520"/>
        <item m="1" x="5473"/>
        <item m="1" x="5507"/>
        <item m="1" x="5483"/>
        <item m="1" x="5549"/>
        <item m="1" x="5274"/>
        <item m="1" x="5611"/>
        <item m="1" x="5516"/>
        <item m="1" x="5477"/>
        <item m="1" x="5645"/>
        <item m="1" x="5466"/>
        <item m="1" x="5649"/>
        <item m="1" x="5567"/>
        <item m="1" x="5638"/>
        <item m="1" x="5435"/>
        <item m="1" x="5420"/>
        <item m="1" x="5523"/>
        <item m="1" x="5586"/>
        <item m="1" x="5566"/>
        <item m="1" x="5584"/>
        <item m="1" x="5424"/>
        <item m="1" x="5461"/>
        <item m="1" x="5551"/>
        <item m="1" x="5613"/>
        <item m="1" x="5683"/>
        <item m="1" x="6133"/>
        <item m="1" x="6106"/>
        <item m="1" x="6265"/>
        <item m="1" x="6374"/>
        <item m="1" x="6375"/>
        <item m="1" x="6487"/>
        <item m="1" x="6459"/>
        <item m="1" x="6493"/>
        <item m="1" x="6477"/>
        <item m="1" x="6457"/>
        <item m="1" x="6468"/>
        <item m="1" x="6475"/>
        <item m="1" x="6703"/>
        <item m="1" x="6682"/>
        <item m="1" x="6668"/>
        <item m="1" x="6687"/>
        <item m="1" x="6796"/>
        <item m="1" x="6818"/>
        <item m="1" x="6814"/>
        <item m="1" x="6822"/>
        <item m="1" x="6785"/>
        <item m="1" x="6786"/>
        <item m="1" x="6850"/>
        <item m="1" x="6863"/>
        <item m="1" x="7009"/>
        <item m="1" x="7192"/>
        <item m="1" x="7155"/>
        <item m="1" x="7231"/>
        <item m="1" x="3394"/>
        <item m="1" x="7221"/>
        <item m="1" x="2985"/>
        <item m="1" x="3101"/>
        <item m="1" x="7218"/>
        <item m="1" x="7228"/>
        <item m="1" x="7216"/>
        <item m="1" x="3460"/>
        <item m="1" x="3150"/>
        <item m="1" x="7319"/>
        <item m="1" x="7258"/>
        <item m="1" x="3703"/>
        <item m="1" x="7335"/>
        <item m="1" x="3498"/>
        <item m="1" x="3174"/>
        <item m="1" x="3377"/>
        <item m="1" x="3300"/>
        <item m="1" x="3198"/>
        <item m="1" x="3098"/>
        <item m="1" x="3673"/>
        <item m="1" x="3490"/>
        <item m="1" x="3400"/>
        <item m="1" x="3739"/>
        <item m="1" x="3833"/>
        <item m="1" x="3795"/>
        <item m="1" x="3849"/>
        <item m="1" x="4305"/>
        <item m="1" x="4599"/>
        <item m="1" x="4935"/>
        <item m="1" x="4606"/>
        <item m="1" x="4022"/>
        <item m="1" x="4572"/>
        <item m="1" x="4052"/>
        <item m="1" x="4353"/>
        <item m="1" x="4530"/>
        <item m="1" x="4071"/>
        <item m="1" x="4139"/>
        <item m="1" x="4643"/>
        <item m="1" x="4857"/>
        <item m="1" x="4264"/>
        <item m="1" x="4659"/>
        <item m="1" x="4442"/>
        <item m="1" x="4199"/>
        <item m="1" x="4514"/>
        <item m="1" x="4534"/>
        <item m="1" x="4506"/>
        <item m="1" x="4451"/>
        <item m="1" x="4704"/>
        <item m="1" x="5046"/>
        <item m="1" x="5083"/>
        <item m="1" x="5145"/>
        <item m="1" x="5113"/>
        <item m="1" x="5111"/>
        <item m="1" x="2266"/>
        <item m="1" x="2651"/>
        <item m="1" x="2711"/>
        <item m="1" x="2581"/>
        <item m="1" x="2710"/>
        <item m="1" x="2585"/>
        <item m="1" x="2763"/>
        <item m="1" x="2650"/>
        <item m="1" x="2728"/>
        <item m="1" x="2859"/>
        <item m="1" x="2033"/>
        <item m="1" x="2140"/>
        <item m="1" x="2050"/>
        <item m="1" x="2068"/>
        <item m="1" x="2113"/>
        <item m="1" x="2136"/>
        <item m="1" x="2163"/>
        <item m="1" x="1917"/>
        <item m="1" x="1920"/>
        <item m="1" x="2025"/>
        <item m="1" x="2028"/>
        <item m="1" x="1638"/>
        <item m="1" x="1737"/>
        <item m="1" x="1731"/>
        <item m="1" x="1729"/>
        <item m="1" x="1815"/>
        <item m="1" x="1813"/>
        <item m="1" x="1879"/>
        <item m="1" x="1541"/>
        <item m="1" x="1543"/>
        <item m="1" x="1573"/>
        <item m="1" x="1574"/>
        <item m="1" x="1596"/>
        <item m="1" x="1445"/>
        <item m="1" x="1479"/>
        <item m="1" x="1513"/>
        <item m="1" x="1356"/>
        <item m="1" x="1365"/>
        <item m="1" x="1370"/>
        <item m="1" x="1399"/>
        <item m="1" x="1410"/>
        <item m="1" x="1419"/>
        <item m="1" x="1302"/>
        <item m="1" x="1330"/>
        <item m="1" x="1076"/>
        <item m="1" x="1115"/>
        <item m="1" x="803"/>
        <item m="1" x="842"/>
        <item m="1" x="870"/>
        <item m="1" x="890"/>
        <item m="1" x="947"/>
        <item m="1" x="522"/>
        <item m="1" x="556"/>
        <item m="1" x="568"/>
        <item m="1" x="588"/>
        <item m="1" x="605"/>
        <item m="1" x="610"/>
        <item m="1" x="629"/>
        <item m="1" x="650"/>
        <item m="1" x="688"/>
        <item m="1" x="705"/>
        <item x="80"/>
        <item x="109"/>
        <item x="125"/>
        <item x="139"/>
        <item x="154"/>
        <item x="174"/>
        <item x="351"/>
        <item x="434"/>
        <item x="507"/>
        <item m="1" x="5757"/>
        <item m="1" x="1203"/>
        <item m="1" x="7377"/>
        <item m="1" x="7438"/>
        <item m="1" x="7449"/>
        <item m="1" x="7544"/>
        <item m="1" x="7584"/>
        <item m="1" x="7574"/>
        <item m="1" x="7734"/>
        <item m="1" x="7697"/>
        <item m="1" x="7737"/>
        <item m="1" x="7836"/>
        <item m="1" x="7870"/>
        <item m="1" x="7881"/>
        <item m="1" x="7905"/>
        <item m="1" x="5254"/>
        <item m="1" x="5495"/>
        <item m="1" x="5491"/>
        <item m="1" x="5637"/>
        <item m="1" x="5620"/>
        <item m="1" x="5561"/>
        <item m="1" x="5663"/>
        <item m="1" x="5469"/>
        <item m="1" x="5634"/>
        <item m="1" x="5761"/>
        <item m="1" x="5804"/>
        <item m="1" x="5892"/>
        <item m="1" x="5984"/>
        <item m="1" x="5964"/>
        <item m="1" x="5981"/>
        <item m="1" x="6000"/>
        <item m="1" x="5994"/>
        <item m="1" x="5920"/>
        <item m="1" x="5916"/>
        <item m="1" x="5951"/>
        <item m="1" x="6004"/>
        <item m="1" x="6162"/>
        <item m="1" x="6232"/>
        <item m="1" x="6390"/>
        <item m="1" x="6285"/>
        <item m="1" x="6282"/>
        <item m="1" x="6257"/>
        <item m="1" x="6431"/>
        <item m="1" x="6261"/>
        <item m="1" x="6291"/>
        <item m="1" x="6290"/>
        <item m="1" x="6278"/>
        <item m="1" x="6293"/>
        <item m="1" x="6454"/>
        <item m="1" x="6577"/>
        <item m="1" x="6759"/>
        <item m="1" x="6652"/>
        <item m="1" x="6804"/>
        <item m="1" x="6710"/>
        <item m="1" x="6866"/>
        <item m="1" x="6834"/>
        <item m="1" x="6854"/>
        <item m="1" x="6929"/>
        <item m="1" x="6987"/>
        <item m="1" x="7074"/>
        <item m="1" x="6963"/>
        <item m="1" x="6964"/>
        <item m="1" x="6978"/>
        <item m="1" x="7076"/>
        <item m="1" x="7087"/>
        <item m="1" x="7027"/>
        <item m="1" x="3486"/>
        <item m="1" x="3020"/>
        <item m="1" x="3250"/>
        <item m="1" x="3607"/>
        <item m="1" x="3044"/>
        <item m="1" x="3731"/>
        <item m="1" x="3624"/>
        <item m="1" x="3411"/>
        <item m="1" x="3637"/>
        <item m="1" x="3548"/>
        <item m="1" x="3895"/>
        <item m="1" x="3958"/>
        <item m="1" x="3950"/>
        <item m="1" x="4038"/>
        <item m="1" x="4558"/>
        <item m="1" x="4338"/>
        <item m="1" x="5028"/>
        <item m="1" x="4066"/>
        <item m="1" x="5021"/>
        <item m="1" x="4163"/>
        <item m="1" x="4209"/>
        <item m="1" x="4426"/>
        <item m="1" x="4493"/>
        <item m="1" x="4372"/>
        <item m="1" x="4936"/>
        <item m="1" x="4409"/>
        <item m="1" x="4600"/>
        <item m="1" x="4497"/>
        <item m="1" x="4903"/>
        <item m="1" x="4921"/>
        <item m="1" x="4365"/>
        <item m="1" x="4295"/>
        <item m="1" x="4955"/>
        <item m="1" x="4449"/>
        <item m="1" x="4930"/>
        <item m="1" x="5018"/>
        <item m="1" x="5204"/>
        <item m="1" x="4961"/>
        <item m="1" x="5208"/>
        <item m="1" x="5042"/>
        <item m="1" x="5084"/>
        <item m="1" x="5205"/>
        <item m="1" x="5161"/>
        <item m="1" x="5127"/>
        <item m="1" x="5170"/>
        <item m="1" x="5144"/>
        <item m="1" x="2567"/>
        <item m="1" x="2578"/>
        <item m="1" x="2776"/>
        <item m="1" x="2589"/>
        <item m="1" x="2596"/>
        <item m="1" x="2561"/>
        <item m="1" x="2618"/>
        <item m="1" x="2624"/>
        <item m="1" x="2877"/>
        <item m="1" x="2062"/>
        <item m="1" x="2915"/>
        <item m="1" x="2958"/>
        <item m="1" x="2145"/>
        <item m="1" x="2118"/>
        <item m="1" x="2006"/>
        <item m="1" x="1681"/>
        <item m="1" x="1714"/>
        <item m="1" x="1566"/>
        <item m="1" x="1610"/>
        <item m="1" x="1471"/>
        <item m="1" x="1418"/>
        <item m="1" x="1346"/>
        <item m="1" x="1074"/>
        <item m="1" x="1227"/>
        <item m="1" x="802"/>
        <item m="1" x="791"/>
        <item m="1" x="807"/>
        <item m="1" x="862"/>
        <item m="1" x="928"/>
        <item m="1" x="576"/>
        <item m="1" x="641"/>
        <item m="1" x="642"/>
        <item m="1" x="666"/>
        <item m="1" x="685"/>
        <item x="129"/>
        <item x="165"/>
        <item x="269"/>
        <item x="272"/>
        <item x="367"/>
        <item x="326"/>
        <item x="483"/>
        <item m="1" x="956"/>
        <item m="1" x="7411"/>
        <item m="1" x="7387"/>
        <item m="1" x="7465"/>
        <item m="1" x="7489"/>
        <item m="1" x="7520"/>
        <item m="1" x="7565"/>
        <item m="1" x="7571"/>
        <item m="1" x="7723"/>
        <item m="1" x="7846"/>
        <item m="1" x="7948"/>
        <item m="1" x="5388"/>
        <item m="1" x="5341"/>
        <item m="1" x="5401"/>
        <item m="1" x="5578"/>
        <item m="1" x="5695"/>
        <item m="1" x="5745"/>
        <item m="1" x="5805"/>
        <item m="1" x="5769"/>
        <item m="1" x="5888"/>
        <item m="1" x="5857"/>
        <item m="1" x="5827"/>
        <item m="1" x="6182"/>
        <item m="1" x="6340"/>
        <item m="1" x="6565"/>
        <item m="1" x="6558"/>
        <item m="1" x="6580"/>
        <item m="1" x="6566"/>
        <item m="1" x="6766"/>
        <item m="1" x="6760"/>
        <item m="1" x="7011"/>
        <item m="1" x="7045"/>
        <item m="1" x="6938"/>
        <item m="1" x="7001"/>
        <item m="1" x="7135"/>
        <item m="1" x="7181"/>
        <item m="1" x="7185"/>
        <item m="1" x="3219"/>
        <item m="1" x="7136"/>
        <item m="1" x="7289"/>
        <item m="1" x="7302"/>
        <item m="1" x="7303"/>
        <item m="1" x="3606"/>
        <item m="1" x="3546"/>
        <item m="1" x="7264"/>
        <item m="1" x="7262"/>
        <item m="1" x="3569"/>
        <item m="1" x="3632"/>
        <item m="1" x="7337"/>
        <item m="1" x="3653"/>
        <item m="1" x="3268"/>
        <item m="1" x="3178"/>
        <item m="1" x="3501"/>
        <item m="1" x="3112"/>
        <item m="1" x="3387"/>
        <item m="1" x="3472"/>
        <item m="1" x="3154"/>
        <item m="1" x="3080"/>
        <item m="1" x="3106"/>
        <item m="1" x="3202"/>
        <item m="1" x="3585"/>
        <item m="1" x="3420"/>
        <item m="1" x="4314"/>
        <item m="1" x="4005"/>
        <item m="1" x="4561"/>
        <item m="1" x="4868"/>
        <item m="1" x="4177"/>
        <item m="1" x="4620"/>
        <item m="1" x="5023"/>
        <item m="1" x="4580"/>
        <item m="1" x="4255"/>
        <item m="1" x="4616"/>
        <item m="1" x="4614"/>
        <item m="1" x="4254"/>
        <item m="1" x="4981"/>
        <item m="1" x="4430"/>
        <item m="1" x="4879"/>
        <item m="1" x="2213"/>
        <item m="1" x="2234"/>
        <item m="1" x="2265"/>
        <item m="1" x="2330"/>
        <item m="1" x="2297"/>
        <item m="1" x="2316"/>
        <item m="1" x="2413"/>
        <item m="1" x="2422"/>
        <item m="1" x="2448"/>
        <item m="1" x="2456"/>
        <item m="1" x="2481"/>
        <item m="1" x="2299"/>
        <item m="1" x="2497"/>
        <item m="1" x="2616"/>
        <item m="1" x="2549"/>
        <item m="1" x="2558"/>
        <item m="1" x="2848"/>
        <item m="1" x="2947"/>
        <item m="1" x="2154"/>
        <item m="1" x="1955"/>
        <item m="1" x="1964"/>
        <item m="1" x="2017"/>
        <item m="1" x="1645"/>
        <item m="1" x="1705"/>
        <item m="1" x="1581"/>
        <item m="1" x="1618"/>
        <item m="1" x="1442"/>
        <item m="1" x="1447"/>
        <item m="1" x="1467"/>
        <item m="1" x="1274"/>
        <item m="1" x="1045"/>
        <item m="1" x="1136"/>
        <item m="1" x="1150"/>
        <item m="1" x="1231"/>
        <item m="1" x="816"/>
        <item m="1" x="845"/>
        <item m="1" x="855"/>
        <item m="1" x="852"/>
        <item m="1" x="931"/>
        <item m="1" x="999"/>
        <item m="1" x="1035"/>
        <item m="1" x="552"/>
        <item m="1" x="572"/>
        <item m="1" x="587"/>
        <item m="1" x="609"/>
        <item m="1" x="635"/>
        <item m="1" x="708"/>
        <item m="1" x="747"/>
        <item m="1" x="748"/>
        <item x="85"/>
        <item x="87"/>
        <item x="89"/>
        <item x="118"/>
        <item x="146"/>
        <item x="143"/>
        <item x="137"/>
        <item x="197"/>
        <item x="257"/>
        <item x="258"/>
        <item x="263"/>
        <item x="319"/>
        <item x="321"/>
        <item x="358"/>
        <item x="454"/>
        <item x="496"/>
        <item x="504"/>
        <item m="1" x="7729"/>
        <item m="1" x="5592"/>
        <item m="1" x="6482"/>
        <item m="1" x="6626"/>
        <item m="1" x="6896"/>
        <item m="1" x="6809"/>
        <item m="1" x="7017"/>
        <item m="1" x="6982"/>
        <item m="1" x="7103"/>
        <item m="1" x="7145"/>
        <item m="1" x="3127"/>
        <item m="1" x="7202"/>
        <item m="1" x="7235"/>
        <item m="1" x="3041"/>
        <item m="1" x="3799"/>
        <item m="1" x="3193"/>
        <item m="1" x="3679"/>
        <item m="1" x="3853"/>
        <item m="1" x="4663"/>
        <item m="1" x="4192"/>
        <item m="1" x="4909"/>
        <item m="1" x="4917"/>
        <item m="1" x="2768"/>
        <item m="1" x="1460"/>
        <item x="17"/>
        <item x="230"/>
        <item m="1" x="7475"/>
        <item m="1" x="7409"/>
        <item m="1" x="7434"/>
        <item m="1" x="7494"/>
        <item m="1" x="7590"/>
        <item m="1" x="7552"/>
        <item m="1" x="7593"/>
        <item m="1" x="7712"/>
        <item m="1" x="7681"/>
        <item m="1" x="7824"/>
        <item m="1" x="7745"/>
        <item m="1" x="7738"/>
        <item m="1" x="7756"/>
        <item m="1" x="7720"/>
        <item m="1" x="7718"/>
        <item m="1" x="7733"/>
        <item m="1" x="7751"/>
        <item m="1" x="7781"/>
        <item m="1" x="7894"/>
        <item m="1" x="7939"/>
        <item m="1" x="7925"/>
        <item m="1" x="5255"/>
        <item m="1" x="5288"/>
        <item m="1" x="5366"/>
        <item m="1" x="5782"/>
        <item m="1" x="5832"/>
        <item m="1" x="5845"/>
        <item m="1" x="5982"/>
        <item m="1" x="6141"/>
        <item m="1" x="6301"/>
        <item m="1" x="6458"/>
        <item m="1" x="6470"/>
        <item m="1" x="6416"/>
        <item m="1" x="6463"/>
        <item m="1" x="6576"/>
        <item m="1" x="6530"/>
        <item m="1" x="6567"/>
        <item m="1" x="6602"/>
        <item m="1" x="6865"/>
        <item m="1" x="7049"/>
        <item m="1" x="6948"/>
        <item m="1" x="7111"/>
        <item m="1" x="7171"/>
        <item m="1" x="7162"/>
        <item m="1" x="3159"/>
        <item m="1" x="7206"/>
        <item m="1" x="3278"/>
        <item m="1" x="2995"/>
        <item m="1" x="7298"/>
        <item m="1" x="3117"/>
        <item m="1" x="3398"/>
        <item m="1" x="3027"/>
        <item m="1" x="3566"/>
        <item m="1" x="7339"/>
        <item m="1" x="3184"/>
        <item m="1" x="3081"/>
        <item m="1" x="3628"/>
        <item m="1" x="4010"/>
        <item m="1" x="4119"/>
        <item m="1" x="4838"/>
        <item m="1" x="4533"/>
        <item m="1" x="4510"/>
        <item m="1" x="4117"/>
        <item m="1" x="4830"/>
        <item m="1" x="4825"/>
        <item m="1" x="4408"/>
        <item m="1" x="4814"/>
        <item m="1" x="4347"/>
        <item m="1" x="4126"/>
        <item m="1" x="4856"/>
        <item m="1" x="4656"/>
        <item m="1" x="4176"/>
        <item m="1" x="4740"/>
        <item m="1" x="5003"/>
        <item m="1" x="4171"/>
        <item m="1" x="4818"/>
        <item m="1" x="4444"/>
        <item m="1" x="4169"/>
        <item m="1" x="4230"/>
        <item m="1" x="4987"/>
        <item m="1" x="4836"/>
        <item m="1" x="4217"/>
        <item m="1" x="4666"/>
        <item m="1" x="4853"/>
        <item m="1" x="4864"/>
        <item m="1" x="4912"/>
        <item m="1" x="5104"/>
        <item m="1" x="5237"/>
        <item m="1" x="2222"/>
        <item m="1" x="2232"/>
        <item m="1" x="2240"/>
        <item m="1" x="2246"/>
        <item m="1" x="2277"/>
        <item m="1" x="2663"/>
        <item m="1" x="2667"/>
        <item m="1" x="2730"/>
        <item m="1" x="2720"/>
        <item m="1" x="2724"/>
        <item m="1" x="2735"/>
        <item m="1" x="2752"/>
        <item m="1" x="2754"/>
        <item m="1" x="2759"/>
        <item m="1" x="2896"/>
        <item m="1" x="2912"/>
        <item m="1" x="2943"/>
        <item m="1" x="2096"/>
        <item m="1" x="2092"/>
        <item m="1" x="1940"/>
        <item m="1" x="1646"/>
        <item m="1" x="1735"/>
        <item m="1" x="1495"/>
        <item m="1" x="1066"/>
        <item m="1" x="1106"/>
        <item m="1" x="950"/>
        <item m="1" x="585"/>
        <item m="1" x="671"/>
        <item m="1" x="754"/>
        <item x="160"/>
        <item x="172"/>
        <item x="488"/>
        <item m="1" x="6059"/>
        <item m="1" x="7659"/>
        <item m="1" x="7959"/>
        <item m="1" x="5422"/>
        <item m="1" x="5290"/>
        <item m="1" x="5353"/>
        <item m="1" x="5306"/>
        <item m="1" x="5485"/>
        <item m="1" x="5335"/>
        <item m="1" x="5525"/>
        <item m="1" x="5725"/>
        <item m="1" x="5729"/>
        <item m="1" x="5854"/>
        <item m="1" x="5879"/>
        <item m="1" x="6088"/>
        <item m="1" x="6149"/>
        <item m="1" x="6203"/>
        <item m="1" x="6303"/>
        <item m="1" x="6312"/>
        <item m="1" x="6432"/>
        <item m="1" x="6495"/>
        <item m="1" x="6630"/>
        <item m="1" x="6741"/>
        <item m="1" x="6690"/>
        <item m="1" x="6646"/>
        <item m="1" x="6826"/>
        <item m="1" x="6828"/>
        <item m="1" x="6961"/>
        <item m="1" x="7004"/>
        <item m="1" x="6977"/>
        <item m="1" x="3599"/>
        <item m="1" x="3361"/>
        <item m="1" x="3466"/>
        <item m="1" x="3221"/>
        <item m="1" x="3552"/>
        <item m="1" x="7324"/>
        <item m="1" x="7349"/>
        <item m="1" x="3066"/>
        <item m="1" x="3215"/>
        <item m="1" x="3543"/>
        <item m="1" x="3364"/>
        <item m="1" x="3483"/>
        <item m="1" x="3726"/>
        <item m="1" x="3448"/>
        <item m="1" x="3948"/>
        <item m="1" x="3894"/>
        <item m="1" x="3847"/>
        <item m="1" x="3854"/>
        <item m="1" x="3929"/>
        <item m="1" x="4313"/>
        <item m="1" x="3957"/>
        <item m="1" x="4031"/>
        <item m="1" x="3992"/>
        <item m="1" x="4004"/>
        <item m="1" x="4618"/>
        <item m="1" x="4144"/>
        <item m="1" x="4155"/>
        <item m="1" x="4183"/>
        <item m="1" x="4364"/>
        <item m="1" x="4297"/>
        <item m="1" x="4178"/>
        <item m="1" x="4927"/>
        <item m="1" x="4376"/>
        <item m="1" x="4279"/>
        <item m="1" x="5215"/>
        <item m="1" x="2236"/>
        <item m="1" x="2811"/>
        <item m="1" x="2219"/>
        <item m="1" x="2313"/>
        <item m="1" x="2319"/>
        <item m="1" x="2357"/>
        <item m="1" x="2359"/>
        <item m="1" x="2374"/>
        <item m="1" x="2775"/>
        <item m="1" x="2785"/>
        <item m="1" x="2392"/>
        <item m="1" x="2444"/>
        <item m="1" x="2398"/>
        <item m="1" x="2939"/>
        <item m="1" x="1623"/>
        <item m="1" x="1433"/>
        <item m="1" x="1443"/>
        <item m="1" x="1042"/>
        <item m="1" x="1071"/>
        <item m="1" x="1168"/>
        <item m="1" x="794"/>
        <item m="1" x="888"/>
        <item m="1" x="877"/>
        <item m="1" x="939"/>
        <item m="1" x="989"/>
        <item m="1" x="1019"/>
        <item m="1" x="742"/>
        <item m="1" x="773"/>
        <item x="194"/>
        <item x="202"/>
        <item x="316"/>
        <item x="422"/>
        <item m="1" x="5484"/>
        <item m="1" x="5679"/>
        <item m="1" x="5331"/>
        <item m="1" x="5493"/>
        <item m="1" x="6118"/>
        <item m="1" x="6387"/>
        <item m="1" x="6797"/>
        <item m="1" x="6788"/>
        <item m="1" x="7100"/>
        <item m="1" x="3464"/>
        <item m="1" x="4765"/>
        <item m="1" x="4918"/>
        <item m="1" x="5187"/>
        <item m="1" x="5233"/>
        <item m="1" x="2227"/>
        <item m="1" x="2682"/>
        <item m="1" x="2180"/>
        <item m="1" x="2174"/>
        <item m="1" x="5416"/>
        <item m="1" x="5277"/>
        <item m="1" x="6973"/>
        <item m="1" x="7445"/>
        <item m="1" x="7440"/>
        <item m="1" x="7448"/>
        <item m="1" x="7671"/>
        <item m="1" x="7688"/>
        <item m="1" x="7755"/>
        <item m="1" x="7735"/>
        <item m="1" x="7709"/>
        <item m="1" x="7869"/>
        <item m="1" x="7822"/>
        <item m="1" x="7810"/>
        <item m="1" x="7930"/>
        <item m="1" x="7941"/>
        <item m="1" x="7923"/>
        <item m="1" x="5253"/>
        <item m="1" x="5412"/>
        <item m="1" x="5283"/>
        <item m="1" x="5408"/>
        <item m="1" x="5758"/>
        <item m="1" x="5834"/>
        <item m="1" x="6072"/>
        <item m="1" x="6095"/>
        <item m="1" x="6158"/>
        <item m="1" x="6131"/>
        <item m="1" x="6338"/>
        <item m="1" x="6311"/>
        <item m="1" x="6344"/>
        <item m="1" x="6420"/>
        <item m="1" x="6421"/>
        <item m="1" x="6337"/>
        <item m="1" x="6451"/>
        <item m="1" x="6868"/>
        <item m="1" x="7306"/>
        <item m="1" x="7285"/>
        <item m="1" x="6831"/>
        <item m="1" x="7310"/>
        <item m="1" x="6956"/>
        <item m="1" x="7275"/>
        <item m="1" x="7117"/>
        <item m="1" x="7188"/>
        <item m="1" x="7173"/>
        <item m="1" x="2994"/>
        <item m="1" x="3618"/>
        <item m="1" x="3163"/>
        <item m="1" x="3482"/>
        <item m="1" x="3713"/>
        <item m="1" x="3341"/>
        <item m="1" x="3083"/>
        <item m="1" x="3332"/>
        <item m="1" x="3784"/>
        <item m="1" x="3439"/>
        <item m="1" x="3756"/>
        <item m="1" x="3514"/>
        <item m="1" x="3751"/>
        <item m="1" x="3936"/>
        <item m="1" x="3922"/>
        <item m="1" x="5154"/>
        <item m="1" x="4793"/>
        <item m="1" x="4646"/>
        <item m="1" x="4131"/>
        <item m="1" x="4319"/>
        <item m="1" x="4213"/>
        <item m="1" x="4452"/>
        <item m="1" x="4251"/>
        <item m="1" x="4608"/>
        <item m="1" x="4798"/>
        <item m="1" x="5169"/>
        <item m="1" x="4823"/>
        <item m="1" x="4808"/>
        <item m="1" x="2203"/>
        <item m="1" x="5230"/>
        <item m="1" x="5153"/>
        <item m="1" x="5220"/>
        <item m="1" x="2193"/>
        <item m="1" x="2260"/>
        <item m="1" x="2812"/>
        <item m="1" x="2224"/>
        <item m="1" x="2259"/>
        <item m="1" x="2593"/>
        <item m="1" x="2606"/>
        <item m="1" x="2631"/>
        <item m="1" x="2784"/>
        <item m="1" x="2772"/>
        <item m="1" x="2874"/>
        <item m="1" x="2865"/>
        <item m="1" x="2928"/>
        <item m="1" x="2967"/>
        <item m="1" x="2965"/>
        <item m="1" x="2060"/>
        <item m="1" x="2031"/>
        <item m="1" x="2046"/>
        <item m="1" x="2089"/>
        <item m="1" x="2129"/>
        <item m="1" x="2151"/>
        <item m="1" x="1931"/>
        <item m="1" x="1998"/>
        <item m="1" x="1677"/>
        <item m="1" x="1840"/>
        <item m="1" x="1607"/>
        <item m="1" x="1619"/>
        <item m="1" x="1289"/>
        <item m="1" x="1223"/>
        <item m="1" x="1246"/>
        <item m="1" x="799"/>
        <item m="1" x="873"/>
        <item m="1" x="951"/>
        <item m="1" x="997"/>
        <item m="1" x="1003"/>
        <item m="1" x="1010"/>
        <item m="1" x="617"/>
        <item m="1" x="7401"/>
        <item m="1" x="7379"/>
        <item m="1" x="7747"/>
        <item m="1" x="7714"/>
        <item m="1" x="7900"/>
        <item m="1" x="5370"/>
        <item m="1" x="5347"/>
        <item m="1" x="5344"/>
        <item m="1" x="5251"/>
        <item m="1" x="5278"/>
        <item m="1" x="5414"/>
        <item m="1" x="5299"/>
        <item m="1" x="5359"/>
        <item m="1" x="5878"/>
        <item m="1" x="6071"/>
        <item m="1" x="6123"/>
        <item m="1" x="6102"/>
        <item m="1" x="6254"/>
        <item m="1" x="6520"/>
        <item m="1" x="6912"/>
        <item m="1" x="6774"/>
        <item m="1" x="6894"/>
        <item m="1" x="7000"/>
        <item m="1" x="7016"/>
        <item m="1" x="6993"/>
        <item m="1" x="7294"/>
        <item m="1" x="7328"/>
        <item m="1" x="3168"/>
        <item m="1" x="3491"/>
        <item m="1" x="3754"/>
        <item m="1" x="3036"/>
        <item m="1" x="4055"/>
        <item m="1" x="4411"/>
        <item m="1" x="4015"/>
        <item m="1" x="4114"/>
        <item m="1" x="4371"/>
        <item m="1" x="4827"/>
        <item m="1" x="4413"/>
        <item m="1" x="4850"/>
        <item m="1" x="4508"/>
        <item m="1" x="4224"/>
        <item m="1" x="4715"/>
        <item m="1" x="4777"/>
        <item m="1" x="4821"/>
        <item m="1" x="4870"/>
        <item m="1" x="5185"/>
        <item m="1" x="2209"/>
        <item m="1" x="2670"/>
        <item m="1" x="2680"/>
        <item m="1" x="2715"/>
        <item m="1" x="2300"/>
        <item m="1" x="2584"/>
        <item m="1" x="2743"/>
        <item m="1" x="2751"/>
        <item m="1" x="2744"/>
        <item m="1" x="2840"/>
        <item m="1" x="1962"/>
        <item m="1" x="1970"/>
        <item m="1" x="1671"/>
        <item m="1" x="1876"/>
        <item m="1" x="1409"/>
        <item m="1" x="7837"/>
        <item m="1" x="7835"/>
        <item m="1" x="7806"/>
        <item m="1" x="7860"/>
        <item m="1" x="7804"/>
        <item m="1" x="7852"/>
        <item m="1" x="7963"/>
        <item m="1" x="7988"/>
        <item m="1" x="7961"/>
        <item m="1" x="5625"/>
        <item m="1" x="5698"/>
        <item m="1" x="5839"/>
        <item m="1" x="5867"/>
        <item m="1" x="6562"/>
        <item m="1" x="3506"/>
        <item m="1" x="3182"/>
        <item m="1" x="3686"/>
        <item m="1" x="3124"/>
        <item m="1" x="3797"/>
        <item m="1" x="3879"/>
        <item m="1" x="4504"/>
        <item m="1" x="4725"/>
        <item m="1" x="4702"/>
        <item m="1" x="4063"/>
        <item m="1" x="4596"/>
        <item m="1" x="4298"/>
        <item m="1" x="5070"/>
        <item m="1" x="4136"/>
        <item m="1" x="4672"/>
        <item m="1" x="4478"/>
        <item m="1" x="4990"/>
        <item m="1" x="5000"/>
        <item m="1" x="5159"/>
        <item m="1" x="5184"/>
        <item m="1" x="5148"/>
        <item m="1" x="2264"/>
        <item m="1" x="2402"/>
        <item m="1" x="2466"/>
        <item m="1" x="2544"/>
        <item m="1" x="2790"/>
        <item m="1" x="1079"/>
        <item m="1" x="1160"/>
        <item x="201"/>
        <item x="431"/>
        <item x="430"/>
        <item m="1" x="7993"/>
        <item m="1" x="6001"/>
        <item m="1" x="6292"/>
        <item m="1" x="6511"/>
        <item m="1" x="6582"/>
        <item m="1" x="6752"/>
        <item m="1" x="6722"/>
        <item m="1" x="7325"/>
        <item m="1" x="3179"/>
        <item m="1" x="3298"/>
        <item m="1" x="3102"/>
        <item m="1" x="3917"/>
        <item m="1" x="4457"/>
        <item m="1" x="4568"/>
        <item m="1" x="4276"/>
        <item m="1" x="4750"/>
        <item m="1" x="2560"/>
        <item m="1" x="2622"/>
        <item m="1" x="1589"/>
        <item m="1" x="1489"/>
        <item m="1" x="1044"/>
        <item m="1" x="1127"/>
        <item m="1" x="1190"/>
        <item m="1" x="900"/>
        <item m="1" x="915"/>
        <item x="308"/>
        <item m="1" x="7134"/>
        <item m="1" x="1614"/>
        <item m="1" x="825"/>
        <item m="1" x="829"/>
        <item x="68"/>
        <item x="485"/>
        <item m="1" x="7382"/>
        <item m="1" x="7425"/>
        <item m="1" x="7452"/>
        <item m="1" x="7487"/>
        <item m="1" x="7546"/>
        <item m="1" x="7536"/>
        <item m="1" x="7561"/>
        <item m="1" x="7599"/>
        <item m="1" x="7623"/>
        <item m="1" x="7632"/>
        <item m="1" x="7722"/>
        <item m="1" x="7780"/>
        <item m="1" x="7912"/>
        <item m="1" x="7983"/>
        <item m="1" x="5249"/>
        <item m="1" x="5336"/>
        <item m="1" x="5281"/>
        <item m="1" x="5448"/>
        <item m="1" x="5692"/>
        <item m="1" x="5687"/>
        <item m="1" x="5686"/>
        <item m="1" x="5798"/>
        <item m="1" x="5785"/>
        <item m="1" x="5779"/>
        <item m="1" x="6035"/>
        <item m="1" x="5988"/>
        <item m="1" x="5934"/>
        <item m="1" x="5939"/>
        <item m="1" x="6089"/>
        <item m="1" x="6163"/>
        <item m="1" x="6179"/>
        <item m="1" x="6193"/>
        <item m="1" x="6251"/>
        <item m="1" x="6255"/>
        <item m="1" x="6314"/>
        <item m="1" x="6397"/>
        <item m="1" x="6523"/>
        <item m="1" x="6571"/>
        <item m="1" x="6583"/>
        <item m="1" x="6634"/>
        <item m="1" x="6554"/>
        <item m="1" x="6672"/>
        <item m="1" x="6649"/>
        <item m="1" x="6717"/>
        <item m="1" x="6907"/>
        <item m="1" x="6830"/>
        <item m="1" x="6844"/>
        <item m="1" x="6949"/>
        <item m="1" x="6983"/>
        <item m="1" x="6986"/>
        <item m="1" x="7116"/>
        <item m="1" x="7079"/>
        <item m="1" x="6953"/>
        <item m="1" x="7086"/>
        <item m="1" x="3142"/>
        <item m="1" x="3577"/>
        <item m="1" x="3578"/>
        <item m="1" x="3167"/>
        <item m="1" x="7211"/>
        <item m="1" x="7283"/>
        <item m="1" x="3615"/>
        <item m="1" x="7210"/>
        <item m="1" x="7284"/>
        <item m="1" x="7217"/>
        <item m="1" x="7263"/>
        <item m="1" x="3655"/>
        <item m="1" x="3500"/>
        <item m="1" x="3176"/>
        <item m="1" x="3353"/>
        <item m="1" x="7257"/>
        <item m="1" x="4108"/>
        <item m="1" x="3561"/>
        <item m="1" x="3227"/>
        <item m="1" x="3560"/>
        <item m="1" x="3805"/>
        <item m="1" x="3542"/>
        <item m="1" x="3806"/>
        <item m="1" x="3228"/>
        <item m="1" x="3481"/>
        <item m="1" x="3151"/>
        <item m="1" x="3462"/>
        <item m="1" x="3274"/>
        <item m="1" x="3663"/>
        <item m="1" x="3259"/>
        <item m="1" x="3668"/>
        <item m="1" x="3386"/>
        <item m="1" x="3435"/>
        <item m="1" x="3563"/>
        <item m="1" x="3769"/>
        <item m="1" x="3783"/>
        <item m="1" x="4427"/>
        <item m="1" x="4358"/>
        <item m="1" x="4919"/>
        <item m="1" x="4036"/>
        <item m="1" x="4000"/>
        <item m="1" x="4498"/>
        <item m="1" x="4713"/>
        <item m="1" x="5166"/>
        <item m="1" x="4109"/>
        <item m="1" x="4106"/>
        <item m="1" x="4105"/>
        <item m="1" x="4164"/>
        <item m="1" x="4184"/>
        <item m="1" x="4637"/>
        <item m="1" x="5001"/>
        <item m="1" x="4537"/>
        <item m="1" x="4978"/>
        <item m="1" x="4172"/>
        <item m="1" x="4597"/>
        <item m="1" x="4964"/>
        <item m="1" x="4463"/>
        <item m="1" x="4910"/>
        <item m="1" x="2201"/>
        <item m="1" x="2202"/>
        <item m="1" x="2241"/>
        <item m="1" x="2252"/>
        <item m="1" x="2333"/>
        <item m="1" x="2666"/>
        <item m="1" x="2389"/>
        <item m="1" x="2439"/>
        <item m="1" x="2468"/>
        <item m="1" x="2634"/>
        <item m="1" x="2511"/>
        <item m="1" x="2552"/>
        <item m="1" x="2550"/>
        <item m="1" x="2876"/>
        <item m="1" x="2892"/>
        <item m="1" x="2922"/>
        <item m="1" x="2929"/>
        <item m="1" x="2125"/>
        <item m="1" x="2159"/>
        <item m="1" x="2189"/>
        <item m="1" x="1893"/>
        <item m="1" x="1921"/>
        <item m="1" x="1933"/>
        <item m="1" x="2000"/>
        <item m="1" x="2012"/>
        <item m="1" x="1637"/>
        <item m="1" x="1759"/>
        <item m="1" x="1764"/>
        <item m="1" x="1784"/>
        <item m="1" x="1826"/>
        <item m="1" x="1601"/>
        <item m="1" x="1427"/>
        <item m="1" x="1512"/>
        <item m="1" x="1344"/>
        <item m="1" x="1043"/>
        <item m="1" x="1098"/>
        <item m="1" x="1199"/>
        <item m="1" x="1232"/>
        <item m="1" x="815"/>
        <item m="1" x="819"/>
        <item m="1" x="844"/>
        <item m="1" x="891"/>
        <item m="1" x="916"/>
        <item m="1" x="910"/>
        <item m="1" x="924"/>
        <item m="1" x="961"/>
        <item m="1" x="959"/>
        <item m="1" x="1009"/>
        <item m="1" x="592"/>
        <item m="1" x="654"/>
        <item m="1" x="657"/>
        <item m="1" x="676"/>
        <item m="1" x="681"/>
        <item x="13"/>
        <item x="34"/>
        <item x="43"/>
        <item x="133"/>
        <item x="218"/>
        <item x="270"/>
        <item x="387"/>
        <item x="465"/>
        <item x="482"/>
        <item x="508"/>
        <item m="1" x="1340"/>
        <item m="1" x="1339"/>
        <item m="1" x="7419"/>
        <item m="1" x="7770"/>
        <item m="1" x="7691"/>
        <item m="1" x="7882"/>
        <item m="1" x="7946"/>
        <item m="1" x="7944"/>
        <item m="1" x="5399"/>
        <item m="1" x="5391"/>
        <item m="1" x="5361"/>
        <item m="1" x="6094"/>
        <item m="1" x="6130"/>
        <item m="1" x="6208"/>
        <item m="1" x="6309"/>
        <item m="1" x="6228"/>
        <item m="1" x="6461"/>
        <item m="1" x="6460"/>
        <item m="1" x="6564"/>
        <item m="1" x="6955"/>
        <item m="1" x="7180"/>
        <item m="1" x="7166"/>
        <item m="1" x="3192"/>
        <item m="1" x="3379"/>
        <item m="1" x="3108"/>
        <item m="1" x="3428"/>
        <item m="1" x="3132"/>
        <item m="1" x="3705"/>
        <item m="1" x="3015"/>
        <item m="1" x="4142"/>
        <item m="1" x="4159"/>
        <item m="1" x="4588"/>
        <item m="1" x="4947"/>
        <item m="1" x="2244"/>
        <item m="1" x="2280"/>
        <item m="1" x="2714"/>
        <item m="1" x="2731"/>
        <item m="1" x="2719"/>
        <item m="1" x="2747"/>
        <item m="1" x="2648"/>
        <item m="1" x="2821"/>
        <item m="1" x="2831"/>
        <item m="1" x="2857"/>
        <item m="1" x="2845"/>
        <item m="1" x="2891"/>
        <item m="1" x="2917"/>
        <item m="1" x="2930"/>
        <item m="1" x="2120"/>
        <item m="1" x="2172"/>
        <item m="1" x="1904"/>
        <item m="1" x="1900"/>
        <item m="1" x="1934"/>
        <item m="1" x="2003"/>
        <item m="1" x="1702"/>
        <item m="1" x="1783"/>
        <item m="1" x="1546"/>
        <item m="1" x="1575"/>
        <item m="1" x="1457"/>
        <item m="1" x="1416"/>
        <item m="1" x="1316"/>
        <item m="1" x="1336"/>
        <item m="1" x="1349"/>
        <item m="1" x="1148"/>
        <item m="1" x="1161"/>
        <item m="1" x="1250"/>
        <item m="1" x="991"/>
        <item m="1" x="523"/>
        <item m="1" x="559"/>
        <item m="1" x="623"/>
        <item x="19"/>
        <item x="48"/>
        <item x="106"/>
        <item x="164"/>
        <item x="240"/>
        <item x="309"/>
        <item x="331"/>
        <item x="413"/>
        <item x="481"/>
        <item x="509"/>
        <item m="1" x="7618"/>
        <item m="1" x="5358"/>
        <item m="1" x="5284"/>
        <item m="1" x="6199"/>
        <item m="1" x="7071"/>
        <item m="1" x="7278"/>
        <item m="1" x="7118"/>
        <item m="1" x="6985"/>
        <item m="1" x="7287"/>
        <item m="1" x="7201"/>
        <item m="1" x="7225"/>
        <item m="1" x="4626"/>
        <item m="1" x="975"/>
        <item m="1" x="982"/>
        <item m="1" x="601"/>
        <item m="1" x="645"/>
        <item m="1" x="640"/>
        <item m="1" x="7525"/>
        <item m="1" x="7678"/>
        <item m="1" x="7694"/>
        <item m="1" x="7879"/>
        <item m="1" x="5596"/>
        <item m="1" x="5400"/>
        <item m="1" x="6087"/>
        <item m="1" x="6246"/>
        <item m="1" x="6551"/>
        <item m="1" x="3391"/>
        <item m="1" x="7255"/>
        <item m="1" x="3120"/>
        <item m="1" x="3088"/>
        <item m="1" x="3575"/>
        <item m="1" x="3768"/>
        <item m="1" x="4746"/>
        <item m="1" x="4292"/>
        <item m="1" x="4607"/>
        <item m="1" x="4188"/>
        <item m="1" x="5196"/>
        <item m="1" x="5115"/>
        <item m="1" x="2611"/>
        <item m="1" x="2181"/>
        <item m="1" x="1929"/>
        <item m="1" x="1953"/>
        <item m="1" x="818"/>
        <item m="1" x="895"/>
        <item m="1" x="612"/>
        <item x="320"/>
        <item x="325"/>
        <item m="1" x="3123"/>
        <item m="1" x="3406"/>
        <item m="1" x="4689"/>
        <item m="1" x="1995"/>
        <item m="1" x="836"/>
        <item m="1" x="7999"/>
        <item m="1" x="7715"/>
        <item m="1" x="7847"/>
        <item m="1" x="7797"/>
        <item m="1" x="7909"/>
        <item m="1" x="5550"/>
        <item m="1" x="5397"/>
        <item m="1" x="5554"/>
        <item m="1" x="6010"/>
        <item m="1" x="6107"/>
        <item m="1" x="6204"/>
        <item m="1" x="6206"/>
        <item m="1" x="6472"/>
        <item m="1" x="6446"/>
        <item m="1" x="6693"/>
        <item m="1" x="6762"/>
        <item m="1" x="6793"/>
        <item m="1" x="6900"/>
        <item m="1" x="6887"/>
        <item m="1" x="7093"/>
        <item m="1" x="6945"/>
        <item m="1" x="3136"/>
        <item m="1" x="3441"/>
        <item m="1" x="3626"/>
        <item m="1" x="3818"/>
        <item m="1" x="3060"/>
        <item m="1" x="3675"/>
        <item m="1" x="3279"/>
        <item m="1" x="3254"/>
        <item m="1" x="3521"/>
        <item m="1" x="4760"/>
        <item m="1" x="4891"/>
        <item m="1" x="4308"/>
        <item m="1" x="4735"/>
        <item m="1" x="4849"/>
        <item m="1" x="4858"/>
        <item m="1" x="4262"/>
        <item m="1" x="4650"/>
        <item m="1" x="4203"/>
        <item m="1" x="4394"/>
        <item m="1" x="4228"/>
        <item m="1" x="4516"/>
        <item m="1" x="4788"/>
        <item m="1" x="4673"/>
        <item m="1" x="4267"/>
        <item m="1" x="4500"/>
        <item m="1" x="5172"/>
        <item m="1" x="2592"/>
        <item m="1" x="2491"/>
        <item m="1" x="2131"/>
        <item m="1" x="1802"/>
        <item m="1" x="1797"/>
        <item m="1" x="1861"/>
        <item m="1" x="1611"/>
        <item m="1" x="1503"/>
        <item m="1" x="1092"/>
        <item m="1" x="1117"/>
        <item m="1" x="1140"/>
        <item m="1" x="1181"/>
        <item m="1" x="911"/>
        <item m="1" x="937"/>
        <item m="1" x="1025"/>
        <item m="1" x="600"/>
        <item m="1" x="582"/>
        <item m="1" x="624"/>
        <item m="1" x="725"/>
        <item m="1" x="755"/>
        <item m="1" x="767"/>
        <item x="23"/>
        <item x="77"/>
        <item x="155"/>
        <item x="207"/>
        <item x="246"/>
        <item x="286"/>
        <item x="447"/>
        <item x="464"/>
        <item x="492"/>
        <item m="1" x="7660"/>
        <item m="1" x="7684"/>
        <item m="1" x="5588"/>
        <item m="1" x="5371"/>
        <item m="1" x="5480"/>
        <item m="1" x="5421"/>
        <item m="1" x="5809"/>
        <item m="1" x="6032"/>
        <item m="1" x="6140"/>
        <item m="1" x="6191"/>
        <item m="1" x="6185"/>
        <item m="1" x="6209"/>
        <item m="1" x="6273"/>
        <item m="1" x="6308"/>
        <item m="1" x="6277"/>
        <item m="1" x="6238"/>
        <item m="1" x="6345"/>
        <item m="1" x="6498"/>
        <item m="1" x="6455"/>
        <item m="1" x="6732"/>
        <item m="1" x="6761"/>
        <item m="1" x="6772"/>
        <item m="1" x="6666"/>
        <item m="1" x="6859"/>
        <item m="1" x="6833"/>
        <item m="1" x="6806"/>
        <item m="1" x="3366"/>
        <item m="1" x="3026"/>
        <item m="1" x="3169"/>
        <item m="1" x="3492"/>
        <item m="1" x="3266"/>
        <item m="1" x="3252"/>
        <item m="1" x="3476"/>
        <item m="1" x="3389"/>
        <item m="1" x="3635"/>
        <item m="1" x="3808"/>
        <item m="1" x="3881"/>
        <item m="1" x="4486"/>
        <item m="1" x="4926"/>
        <item m="1" x="4419"/>
        <item m="1" x="4920"/>
        <item m="1" x="5008"/>
        <item m="1" x="5181"/>
        <item m="1" x="5146"/>
        <item m="1" x="2732"/>
        <item m="1" x="2851"/>
        <item m="1" x="2841"/>
        <item m="1" x="2055"/>
        <item m="1" x="2937"/>
        <item m="1" x="2184"/>
        <item m="1" x="1785"/>
        <item m="1" x="1803"/>
        <item m="1" x="1196"/>
        <item m="1" x="839"/>
        <item m="1" x="1006"/>
        <item m="1" x="519"/>
        <item m="1" x="538"/>
        <item x="184"/>
        <item m="1" x="7436"/>
        <item m="1" x="7495"/>
        <item m="1" x="7457"/>
        <item m="1" x="7547"/>
        <item m="1" x="7624"/>
        <item m="1" x="7826"/>
        <item m="1" x="5699"/>
        <item m="1" x="5529"/>
        <item m="1" x="5325"/>
        <item m="1" x="5641"/>
        <item m="1" x="5919"/>
        <item m="1" x="6196"/>
        <item m="1" x="6368"/>
        <item m="1" x="6176"/>
        <item m="1" x="6750"/>
        <item m="1" x="6739"/>
        <item m="1" x="7069"/>
        <item m="1" x="7089"/>
        <item m="1" x="7141"/>
        <item m="1" x="3196"/>
        <item m="1" x="7268"/>
        <item m="1" x="3143"/>
        <item m="1" x="3449"/>
        <item m="1" x="3269"/>
        <item m="1" x="7331"/>
        <item m="1" x="3068"/>
        <item m="1" x="3625"/>
        <item m="1" x="3328"/>
        <item m="1" x="3682"/>
        <item m="1" x="3604"/>
        <item m="1" x="3912"/>
        <item m="1" x="3867"/>
        <item m="1" x="3939"/>
        <item m="1" x="4054"/>
        <item m="1" x="4404"/>
        <item m="1" x="4013"/>
        <item m="1" x="5031"/>
        <item m="1" x="4686"/>
        <item m="1" x="4097"/>
        <item m="1" x="5004"/>
        <item m="1" x="5032"/>
        <item m="1" x="4719"/>
        <item m="1" x="4923"/>
        <item m="1" x="4212"/>
        <item m="1" x="4450"/>
        <item m="1" x="4653"/>
        <item m="1" x="4263"/>
        <item m="1" x="4732"/>
        <item m="1" x="4545"/>
        <item m="1" x="4414"/>
        <item m="1" x="4334"/>
        <item m="1" x="4329"/>
        <item m="1" x="4303"/>
        <item m="1" x="4389"/>
        <item m="1" x="4791"/>
        <item m="1" x="4832"/>
        <item m="1" x="5073"/>
        <item m="1" x="5164"/>
        <item m="1" x="5190"/>
        <item m="1" x="2238"/>
        <item m="1" x="2339"/>
        <item m="1" x="2685"/>
        <item m="1" x="2396"/>
        <item m="1" x="2452"/>
        <item m="1" x="2325"/>
        <item m="1" x="2838"/>
        <item m="1" x="2862"/>
        <item m="1" x="2863"/>
        <item m="1" x="2869"/>
        <item m="1" x="2878"/>
        <item m="1" x="2889"/>
        <item m="1" x="2927"/>
        <item m="1" x="2098"/>
        <item m="1" x="2123"/>
        <item m="1" x="1924"/>
        <item m="1" x="1969"/>
        <item m="1" x="1996"/>
        <item m="1" x="1649"/>
        <item m="1" x="1725"/>
        <item m="1" x="1839"/>
        <item m="1" x="1381"/>
        <item m="1" x="1405"/>
        <item m="1" x="1417"/>
        <item m="1" x="1125"/>
        <item m="1" x="792"/>
        <item m="1" x="805"/>
        <item m="1" x="927"/>
        <item m="1" x="1011"/>
        <item m="1" x="547"/>
        <item m="1" x="625"/>
        <item m="1" x="697"/>
        <item m="1" x="741"/>
        <item x="153"/>
        <item x="237"/>
        <item x="250"/>
        <item x="489"/>
        <item m="1" x="1855"/>
        <item m="1" x="6832"/>
        <item m="1" x="7035"/>
        <item m="1" x="3944"/>
        <item m="1" x="2559"/>
        <item m="1" x="2853"/>
        <item m="1" x="2916"/>
        <item m="1" x="1916"/>
        <item m="1" x="7463"/>
        <item m="1" x="7668"/>
        <item m="1" x="7832"/>
        <item m="1" x="7789"/>
        <item m="1" x="5890"/>
        <item m="1" x="5862"/>
        <item m="1" x="6171"/>
        <item m="1" x="6365"/>
        <item m="1" x="6173"/>
        <item m="1" x="6638"/>
        <item m="1" x="6681"/>
        <item m="1" x="7158"/>
        <item m="1" x="3283"/>
        <item m="1" x="3284"/>
        <item m="1" x="3684"/>
        <item m="1" x="3876"/>
        <item m="1" x="3979"/>
        <item m="1" x="4018"/>
        <item m="1" x="3999"/>
        <item m="1" x="4728"/>
        <item m="1" x="4598"/>
        <item m="1" x="3997"/>
        <item m="1" x="4473"/>
        <item m="1" x="4379"/>
        <item m="1" x="4447"/>
        <item m="1" x="4954"/>
        <item m="1" x="4124"/>
        <item m="1" x="4908"/>
        <item m="1" x="4422"/>
        <item m="1" x="4167"/>
        <item m="1" x="4226"/>
        <item m="1" x="4552"/>
        <item m="1" x="4237"/>
        <item m="1" x="4465"/>
        <item m="1" x="2902"/>
        <item m="1" x="1901"/>
        <item m="1" x="1651"/>
        <item m="1" x="1517"/>
        <item m="1" x="562"/>
        <item m="1" x="768"/>
        <item x="101"/>
        <item x="307"/>
        <item m="1" x="7501"/>
        <item m="1" x="7466"/>
        <item m="1" x="7661"/>
        <item m="1" x="7791"/>
        <item m="1" x="7892"/>
        <item m="1" x="7866"/>
        <item m="1" x="7942"/>
        <item m="1" x="5572"/>
        <item m="1" x="5602"/>
        <item m="1" x="5643"/>
        <item m="1" x="6142"/>
        <item m="1" x="6143"/>
        <item m="1" x="6104"/>
        <item m="1" x="6144"/>
        <item m="1" x="6096"/>
        <item m="1" x="6705"/>
        <item m="1" x="6836"/>
        <item m="1" x="6885"/>
        <item m="1" x="7091"/>
        <item m="1" x="7018"/>
        <item m="1" x="7060"/>
        <item m="1" x="3104"/>
        <item m="1" x="3609"/>
        <item m="1" x="3687"/>
        <item m="1" x="3336"/>
        <item m="1" x="3693"/>
        <item m="1" x="3375"/>
        <item m="1" x="4731"/>
        <item m="1" x="4717"/>
        <item m="1" x="4197"/>
        <item m="1" x="4363"/>
        <item m="1" x="4519"/>
        <item m="1" x="4784"/>
        <item m="1" x="4344"/>
        <item m="1" x="4629"/>
        <item m="1" x="2257"/>
        <item m="1" x="2348"/>
        <item m="1" x="2434"/>
        <item m="1" x="2553"/>
        <item m="1" x="2844"/>
        <item m="1" x="2030"/>
        <item m="1" x="1694"/>
        <item m="1" x="1837"/>
        <item m="1" x="1852"/>
        <item m="1" x="1415"/>
        <item m="1" x="1100"/>
        <item m="1" x="967"/>
        <item m="1" x="535"/>
        <item m="1" x="591"/>
        <item m="1" x="595"/>
        <item m="1" x="762"/>
        <item x="99"/>
        <item x="275"/>
        <item x="385"/>
        <item m="1" x="6090"/>
        <item m="1" x="2652"/>
        <item m="1" x="1666"/>
        <item m="1" x="1082"/>
        <item m="1" x="1032"/>
        <item m="1" x="1213"/>
        <item m="1" x="7395"/>
        <item m="1" x="7530"/>
        <item m="1" x="7663"/>
        <item m="1" x="7760"/>
        <item m="1" x="7827"/>
        <item m="1" x="7816"/>
        <item m="1" x="7854"/>
        <item m="1" x="7813"/>
        <item m="1" x="7920"/>
        <item m="1" x="7936"/>
        <item m="1" x="5379"/>
        <item m="1" x="5536"/>
        <item m="1" x="5409"/>
        <item m="1" x="5708"/>
        <item m="1" x="5716"/>
        <item m="1" x="5802"/>
        <item m="1" x="5783"/>
        <item m="1" x="5768"/>
        <item m="1" x="5836"/>
        <item m="1" x="6111"/>
        <item m="1" x="6110"/>
        <item m="1" x="6122"/>
        <item m="1" x="6166"/>
        <item m="1" x="6669"/>
        <item m="1" x="6745"/>
        <item m="1" x="6684"/>
        <item m="1" x="6811"/>
        <item m="1" x="7109"/>
        <item m="1" x="3236"/>
        <item m="1" x="2982"/>
        <item m="1" x="3551"/>
        <item m="1" x="7207"/>
        <item m="1" x="7305"/>
        <item m="1" x="7212"/>
        <item m="1" x="7261"/>
        <item m="1" x="7259"/>
        <item m="1" x="3497"/>
        <item m="1" x="3172"/>
        <item m="1" x="3275"/>
        <item m="1" x="3665"/>
        <item m="1" x="3555"/>
        <item m="1" x="3223"/>
        <item m="1" x="3286"/>
        <item m="1" x="3689"/>
        <item m="1" x="3329"/>
        <item m="1" x="3140"/>
        <item m="1" x="3619"/>
        <item m="1" x="3755"/>
        <item m="1" x="4567"/>
        <item m="1" x="5016"/>
        <item m="1" x="3990"/>
        <item m="1" x="4872"/>
        <item m="1" x="4824"/>
        <item m="1" x="4402"/>
        <item m="1" x="4685"/>
        <item m="1" x="4152"/>
        <item m="1" x="4693"/>
        <item m="1" x="4425"/>
        <item m="1" x="4479"/>
        <item m="1" x="4722"/>
        <item m="1" x="4397"/>
        <item m="1" x="4229"/>
        <item m="1" x="4522"/>
        <item m="1" x="4333"/>
        <item m="1" x="4749"/>
        <item m="1" x="2208"/>
        <item m="1" x="5222"/>
        <item m="1" x="5224"/>
        <item m="1" x="2211"/>
        <item m="1" x="2206"/>
        <item m="1" x="2268"/>
        <item m="1" x="2367"/>
        <item m="1" x="2690"/>
        <item m="1" x="2383"/>
        <item m="1" x="2458"/>
        <item m="1" x="2482"/>
        <item m="1" x="2524"/>
        <item m="1" x="2541"/>
        <item m="1" x="1913"/>
        <item m="1" x="1652"/>
        <item m="1" x="1842"/>
        <item m="1" x="1547"/>
        <item m="1" x="1122"/>
        <item m="1" x="1158"/>
        <item m="1" x="1260"/>
        <item m="1" x="953"/>
        <item m="1" x="979"/>
        <item m="1" x="1024"/>
        <item m="1" x="702"/>
        <item m="1" x="703"/>
        <item m="1" x="751"/>
        <item x="4"/>
        <item x="38"/>
        <item x="95"/>
        <item x="284"/>
        <item x="409"/>
        <item x="499"/>
        <item m="1" x="1089"/>
        <item m="1" x="7642"/>
        <item m="1" x="7746"/>
        <item m="1" x="7795"/>
        <item m="1" x="7828"/>
        <item m="1" x="7903"/>
        <item m="1" x="7937"/>
        <item m="1" x="5390"/>
        <item m="1" x="5351"/>
        <item m="1" x="5436"/>
        <item m="1" x="6114"/>
        <item m="1" x="6304"/>
        <item m="1" x="6516"/>
        <item m="1" x="6696"/>
        <item m="1" x="7024"/>
        <item m="1" x="7172"/>
        <item m="1" x="3603"/>
        <item m="1" x="3955"/>
        <item m="1" x="4753"/>
        <item m="1" x="4041"/>
        <item m="1" x="4866"/>
        <item m="1" x="4078"/>
        <item m="1" x="4098"/>
        <item m="1" x="4158"/>
        <item m="1" x="4455"/>
        <item m="1" x="4727"/>
        <item m="1" x="2494"/>
        <item m="1" x="2825"/>
        <item m="1" x="1726"/>
        <item m="1" x="1772"/>
        <item m="1" x="1768"/>
        <item m="1" x="1569"/>
        <item m="1" x="1407"/>
        <item m="1" x="1347"/>
        <item m="1" x="881"/>
        <item m="1" x="923"/>
        <item m="1" x="934"/>
        <item m="1" x="539"/>
        <item m="1" x="555"/>
        <item m="1" x="566"/>
        <item m="1" x="634"/>
        <item m="1" x="728"/>
        <item x="105"/>
        <item x="170"/>
        <item x="334"/>
        <item x="439"/>
        <item x="490"/>
        <item m="1" x="7667"/>
        <item m="1" x="7798"/>
        <item m="1" x="5538"/>
        <item m="1" x="7113"/>
        <item m="1" x="7174"/>
        <item m="1" x="7248"/>
        <item m="1" x="7267"/>
        <item m="1" x="3393"/>
        <item m="1" x="3029"/>
        <item m="1" x="3129"/>
        <item m="1" x="4644"/>
        <item m="1" x="4174"/>
        <item m="1" x="2722"/>
        <item m="1" x="3086"/>
        <item m="1" x="7416"/>
        <item m="1" x="7398"/>
        <item m="1" x="7476"/>
        <item m="1" x="7412"/>
        <item m="1" x="7482"/>
        <item m="1" x="7511"/>
        <item m="1" x="7514"/>
        <item m="1" x="7497"/>
        <item m="1" x="7513"/>
        <item m="1" x="7486"/>
        <item m="1" x="7483"/>
        <item m="1" x="7512"/>
        <item m="1" x="7540"/>
        <item m="1" x="7539"/>
        <item m="1" x="7578"/>
        <item m="1" x="7585"/>
        <item m="1" x="7601"/>
        <item m="1" x="7767"/>
        <item m="1" x="7669"/>
        <item m="1" x="7620"/>
        <item m="1" x="7703"/>
        <item m="1" x="7649"/>
        <item m="1" x="7704"/>
        <item m="1" x="7784"/>
        <item m="1" x="7960"/>
        <item m="1" x="5499"/>
        <item m="1" x="5553"/>
        <item m="1" x="5651"/>
        <item m="1" x="5280"/>
        <item m="1" x="5334"/>
        <item m="1" x="5614"/>
        <item m="1" x="5472"/>
        <item m="1" x="5303"/>
        <item m="1" x="5458"/>
        <item m="1" x="5339"/>
        <item m="1" x="5642"/>
        <item m="1" x="5533"/>
        <item m="1" x="5705"/>
        <item m="1" x="5693"/>
        <item m="1" x="5751"/>
        <item m="1" x="5887"/>
        <item m="1" x="5886"/>
        <item m="1" x="5870"/>
        <item m="1" x="5943"/>
        <item m="1" x="6134"/>
        <item m="1" x="6213"/>
        <item m="1" x="6145"/>
        <item m="1" x="6294"/>
        <item m="1" x="6389"/>
        <item m="1" x="6324"/>
        <item m="1" x="6383"/>
        <item m="1" x="6427"/>
        <item m="1" x="6442"/>
        <item m="1" x="6550"/>
        <item m="1" x="6491"/>
        <item m="1" x="6531"/>
        <item m="1" x="6525"/>
        <item m="1" x="6767"/>
        <item m="1" x="6754"/>
        <item m="1" x="6670"/>
        <item m="1" x="6680"/>
        <item m="1" x="6659"/>
        <item m="1" x="6718"/>
        <item m="1" x="6658"/>
        <item m="1" x="6653"/>
        <item m="1" x="6636"/>
        <item m="1" x="6775"/>
        <item m="1" x="6787"/>
        <item m="1" x="6783"/>
        <item m="1" x="6880"/>
        <item m="1" x="6852"/>
        <item m="1" x="6841"/>
        <item m="1" x="7094"/>
        <item m="1" x="7056"/>
        <item m="1" x="7097"/>
        <item m="1" x="7110"/>
        <item m="1" x="7115"/>
        <item m="1" x="7271"/>
        <item m="1" x="3272"/>
        <item m="1" x="3659"/>
        <item m="1" x="7245"/>
        <item m="1" x="7219"/>
        <item m="1" x="3672"/>
        <item m="1" x="3554"/>
        <item m="1" x="3593"/>
        <item m="1" x="7256"/>
        <item m="1" x="7308"/>
        <item m="1" x="7334"/>
        <item m="1" x="3056"/>
        <item m="1" x="3152"/>
        <item m="1" x="3467"/>
        <item m="1" x="3362"/>
        <item m="1" x="3572"/>
        <item m="1" x="3832"/>
        <item m="1" x="3810"/>
        <item m="1" x="3901"/>
        <item m="1" x="3914"/>
        <item m="1" x="3982"/>
        <item m="1" x="3972"/>
        <item m="1" x="4019"/>
        <item m="1" x="4037"/>
        <item m="1" x="4446"/>
        <item m="1" x="4952"/>
        <item m="1" x="4627"/>
        <item m="1" x="4443"/>
        <item m="1" x="4112"/>
        <item m="1" x="4792"/>
        <item m="1" x="4181"/>
        <item m="1" x="4156"/>
        <item m="1" x="4687"/>
        <item m="1" x="4563"/>
        <item m="1" x="4240"/>
        <item m="1" x="4386"/>
        <item m="1" x="4548"/>
        <item m="1" x="4700"/>
        <item m="1" x="5035"/>
        <item m="1" x="4559"/>
        <item m="1" x="4893"/>
        <item m="1" x="4445"/>
        <item m="1" x="4369"/>
        <item m="1" x="4671"/>
        <item m="1" x="4771"/>
        <item m="1" x="4948"/>
        <item m="1" x="4922"/>
        <item m="1" x="4996"/>
        <item m="1" x="4980"/>
        <item m="1" x="4995"/>
        <item m="1" x="4992"/>
        <item m="1" x="4939"/>
        <item m="1" x="5040"/>
        <item m="1" x="5094"/>
        <item m="1" x="5139"/>
        <item m="1" x="5112"/>
        <item m="1" x="5156"/>
        <item m="1" x="5131"/>
        <item m="1" x="5096"/>
        <item m="1" x="5167"/>
        <item m="1" x="2218"/>
        <item m="1" x="2230"/>
        <item m="1" x="2196"/>
        <item m="1" x="2237"/>
        <item m="1" x="2255"/>
        <item m="1" x="2808"/>
        <item m="1" x="2664"/>
        <item m="1" x="2669"/>
        <item m="1" x="2717"/>
        <item m="1" x="2733"/>
        <item m="1" x="2734"/>
        <item m="1" x="2749"/>
        <item m="1" x="2750"/>
        <item m="1" x="2764"/>
        <item m="1" x="2818"/>
        <item m="1" x="2935"/>
        <item m="1" x="2146"/>
        <item m="1" x="2122"/>
        <item m="1" x="2150"/>
        <item m="1" x="2167"/>
        <item m="1" x="1910"/>
        <item m="1" x="1923"/>
        <item m="1" x="1987"/>
        <item m="1" x="1711"/>
        <item m="1" x="1752"/>
        <item m="1" x="1823"/>
        <item m="1" x="1849"/>
        <item m="1" x="1859"/>
        <item m="1" x="1858"/>
        <item m="1" x="1875"/>
        <item m="1" x="1570"/>
        <item m="1" x="1578"/>
        <item m="1" x="1629"/>
        <item m="1" x="1422"/>
        <item m="1" x="1450"/>
        <item m="1" x="1474"/>
        <item m="1" x="1362"/>
        <item m="1" x="1364"/>
        <item m="1" x="1307"/>
        <item m="1" x="1311"/>
        <item m="1" x="1315"/>
        <item m="1" x="1319"/>
        <item m="1" x="1069"/>
        <item m="1" x="1105"/>
        <item m="1" x="1174"/>
        <item m="1" x="1169"/>
        <item m="1" x="1205"/>
        <item m="1" x="1209"/>
        <item m="1" x="1220"/>
        <item m="1" x="1229"/>
        <item m="1" x="1256"/>
        <item m="1" x="841"/>
        <item m="1" x="869"/>
        <item m="1" x="882"/>
        <item m="1" x="898"/>
        <item m="1" x="952"/>
        <item m="1" x="964"/>
        <item m="1" x="974"/>
        <item m="1" x="1029"/>
        <item m="1" x="1028"/>
        <item m="1" x="597"/>
        <item m="1" x="611"/>
        <item m="1" x="621"/>
        <item m="1" x="632"/>
        <item m="1" x="646"/>
        <item m="1" x="683"/>
        <item m="1" x="735"/>
        <item m="1" x="718"/>
        <item x="51"/>
        <item x="50"/>
        <item x="67"/>
        <item x="111"/>
        <item x="104"/>
        <item x="100"/>
        <item x="175"/>
        <item x="182"/>
        <item x="179"/>
        <item x="205"/>
        <item x="204"/>
        <item x="217"/>
        <item x="302"/>
        <item x="300"/>
        <item x="362"/>
        <item x="380"/>
        <item x="332"/>
        <item x="460"/>
        <item x="500"/>
        <item m="1" x="7479"/>
        <item m="1" x="7591"/>
        <item m="1" x="7777"/>
        <item m="1" x="7980"/>
        <item m="1" x="5532"/>
        <item m="1" x="5464"/>
        <item m="1" x="5519"/>
        <item m="1" x="5627"/>
        <item m="1" x="5671"/>
        <item m="1" x="5652"/>
        <item m="1" x="5542"/>
        <item m="1" x="5443"/>
        <item m="1" x="5881"/>
        <item m="1" x="5825"/>
        <item m="1" x="5894"/>
        <item m="1" x="5869"/>
        <item m="1" x="5952"/>
        <item m="1" x="5909"/>
        <item m="1" x="6563"/>
        <item m="1" x="6779"/>
        <item m="1" x="6660"/>
        <item m="1" x="6635"/>
        <item m="1" x="6875"/>
        <item m="1" x="7063"/>
        <item m="1" x="7026"/>
        <item m="1" x="3580"/>
        <item m="1" x="7220"/>
        <item m="1" x="7292"/>
        <item m="1" x="3191"/>
        <item m="1" x="3037"/>
        <item m="1" x="3349"/>
        <item m="1" x="3089"/>
        <item m="1" x="3800"/>
        <item m="1" x="3817"/>
        <item m="1" x="4111"/>
        <item m="1" x="4968"/>
        <item m="1" x="5037"/>
        <item m="1" x="4951"/>
        <item m="1" x="4168"/>
        <item m="1" x="4273"/>
        <item m="1" x="4531"/>
        <item m="1" x="4714"/>
        <item m="1" x="4745"/>
        <item m="1" x="4979"/>
        <item m="1" x="5234"/>
        <item m="1" x="2216"/>
        <item m="1" x="5238"/>
        <item m="1" x="2327"/>
        <item m="1" x="2569"/>
        <item m="1" x="2395"/>
        <item m="1" x="2429"/>
        <item m="1" x="2513"/>
        <item m="1" x="1674"/>
        <item m="1" x="1703"/>
        <item m="1" x="1788"/>
        <item m="1" x="1771"/>
        <item m="1" x="1881"/>
        <item m="1" x="1885"/>
        <item m="1" x="1485"/>
        <item m="1" x="1121"/>
        <item m="1" x="579"/>
        <item x="117"/>
        <item x="360"/>
        <item m="1" x="814"/>
        <item m="1" x="822"/>
        <item m="1" x="7627"/>
        <item m="1" x="7638"/>
        <item m="1" x="5660"/>
        <item m="1" x="6137"/>
        <item m="1" x="6187"/>
        <item m="1" x="6662"/>
        <item m="1" x="7012"/>
        <item m="1" x="7075"/>
        <item m="1" x="7229"/>
        <item m="1" x="3694"/>
        <item m="1" x="3446"/>
        <item m="1" x="3139"/>
        <item m="1" x="3658"/>
        <item m="1" x="3509"/>
        <item m="1" x="5206"/>
        <item m="1" x="4549"/>
        <item m="1" x="5064"/>
        <item m="1" x="4482"/>
        <item m="1" x="4218"/>
        <item m="1" x="4664"/>
        <item m="1" x="5150"/>
        <item m="1" x="5122"/>
        <item m="1" x="5109"/>
        <item m="1" x="1270"/>
        <item m="1" x="606"/>
        <item m="1" x="7471"/>
        <item m="1" x="7492"/>
        <item m="1" x="7570"/>
        <item m="1" x="7569"/>
        <item m="1" x="7587"/>
        <item m="1" x="7708"/>
        <item m="1" x="7680"/>
        <item m="1" x="7682"/>
        <item m="1" x="7726"/>
        <item m="1" x="7750"/>
        <item m="1" x="7686"/>
        <item m="1" x="7730"/>
        <item m="1" x="7683"/>
        <item m="1" x="7690"/>
        <item m="1" x="7778"/>
        <item m="1" x="5615"/>
        <item m="1" x="5429"/>
        <item m="1" x="5674"/>
        <item m="1" x="5564"/>
        <item m="1" x="5510"/>
        <item m="1" x="5624"/>
        <item m="1" x="5457"/>
        <item m="1" x="5640"/>
        <item m="1" x="5451"/>
        <item m="1" x="5501"/>
        <item m="1" x="5605"/>
        <item m="1" x="5471"/>
        <item m="1" x="5670"/>
        <item m="1" x="5821"/>
        <item m="1" x="5895"/>
        <item m="1" x="5983"/>
        <item m="1" x="5960"/>
        <item m="1" x="6024"/>
        <item m="1" x="6207"/>
        <item m="1" x="6395"/>
        <item m="1" x="6587"/>
        <item m="1" x="6738"/>
        <item m="1" x="6651"/>
        <item m="1" x="6747"/>
        <item m="1" x="6879"/>
        <item m="1" x="6805"/>
        <item m="1" x="6825"/>
        <item m="1" x="7078"/>
        <item m="1" x="7068"/>
        <item m="1" x="7015"/>
        <item m="1" x="7144"/>
        <item m="1" x="7186"/>
        <item m="1" x="3631"/>
        <item m="1" x="7317"/>
        <item m="1" x="3612"/>
        <item m="1" x="3243"/>
        <item m="1" x="3033"/>
        <item m="1" x="3590"/>
        <item m="1" x="3382"/>
        <item m="1" x="3051"/>
        <item m="1" x="3645"/>
        <item m="1" x="3264"/>
        <item m="1" x="3611"/>
        <item m="1" x="3986"/>
        <item m="1" x="4024"/>
        <item m="1" x="4611"/>
        <item m="1" x="4268"/>
        <item m="1" x="4675"/>
        <item m="1" x="4269"/>
        <item m="1" x="4625"/>
        <item m="1" x="4958"/>
        <item m="1" x="4456"/>
        <item m="1" x="4412"/>
        <item m="1" x="4938"/>
        <item m="1" x="4503"/>
        <item m="1" x="4736"/>
        <item m="1" x="5015"/>
        <item m="1" x="5061"/>
        <item m="1" x="5024"/>
        <item m="1" x="5117"/>
        <item m="1" x="5165"/>
        <item m="1" x="5132"/>
        <item m="1" x="5180"/>
        <item m="1" x="5089"/>
        <item m="1" x="5126"/>
        <item m="1" x="5186"/>
        <item m="1" x="5207"/>
        <item m="1" x="5151"/>
        <item m="1" x="5209"/>
        <item m="1" x="5223"/>
        <item m="1" x="5232"/>
        <item m="1" x="2194"/>
        <item m="1" x="2646"/>
        <item m="1" x="2774"/>
        <item m="1" x="2665"/>
        <item m="1" x="2668"/>
        <item m="1" x="2789"/>
        <item m="1" x="2777"/>
        <item m="1" x="2736"/>
        <item m="1" x="2740"/>
        <item m="1" x="2745"/>
        <item m="1" x="2780"/>
        <item m="1" x="2746"/>
        <item m="1" x="2753"/>
        <item m="1" x="2781"/>
        <item m="1" x="2782"/>
        <item m="1" x="2816"/>
        <item m="1" x="2761"/>
        <item m="1" x="2842"/>
        <item m="1" x="2854"/>
        <item m="1" x="2881"/>
        <item m="1" x="2952"/>
        <item m="1" x="2079"/>
        <item m="1" x="2142"/>
        <item m="1" x="1897"/>
        <item m="1" x="1965"/>
        <item m="1" x="1954"/>
        <item m="1" x="1799"/>
        <item m="1" x="1874"/>
        <item m="1" x="1499"/>
        <item m="1" x="1367"/>
        <item m="1" x="1067"/>
        <item m="1" x="1109"/>
        <item m="1" x="1143"/>
        <item m="1" x="1195"/>
        <item m="1" x="828"/>
        <item m="1" x="872"/>
        <item m="1" x="960"/>
        <item m="1" x="977"/>
        <item m="1" x="983"/>
        <item m="1" x="996"/>
        <item m="1" x="543"/>
        <item m="1" x="598"/>
        <item m="1" x="698"/>
        <item m="1" x="694"/>
        <item m="1" x="732"/>
        <item m="1" x="763"/>
        <item x="39"/>
        <item x="66"/>
        <item x="150"/>
        <item x="248"/>
        <item x="412"/>
        <item x="420"/>
        <item x="440"/>
        <item m="1" x="1519"/>
        <item m="1" x="7575"/>
        <item m="1" x="7830"/>
        <item m="1" x="7867"/>
        <item m="1" x="7876"/>
        <item m="1" x="7878"/>
        <item m="1" x="7914"/>
        <item m="1" x="7981"/>
        <item m="1" x="5999"/>
        <item m="1" x="5931"/>
        <item m="1" x="5941"/>
        <item m="1" x="6169"/>
        <item m="1" x="6266"/>
        <item m="1" x="6499"/>
        <item m="1" x="6509"/>
        <item m="1" x="6510"/>
        <item m="1" x="6575"/>
        <item m="1" x="6593"/>
        <item m="1" x="6622"/>
        <item m="1" x="6628"/>
        <item m="1" x="6838"/>
        <item m="1" x="6856"/>
        <item m="1" x="6936"/>
        <item m="1" x="6952"/>
        <item m="1" x="7021"/>
        <item m="1" x="3234"/>
        <item m="1" x="3568"/>
        <item m="1" x="3004"/>
        <item m="1" x="3613"/>
        <item m="1" x="3342"/>
        <item m="1" x="3340"/>
        <item m="1" x="3649"/>
        <item m="1" x="3587"/>
        <item m="1" x="3777"/>
        <item m="1" x="3947"/>
        <item m="1" x="3851"/>
        <item m="1" x="3893"/>
        <item m="1" x="3965"/>
        <item m="1" x="4633"/>
        <item m="1" x="4539"/>
        <item m="1" x="4888"/>
        <item m="1" x="5152"/>
        <item m="1" x="5141"/>
        <item m="1" x="5202"/>
        <item m="1" x="5107"/>
        <item m="1" x="5194"/>
        <item m="1" x="5124"/>
        <item m="1" x="2971"/>
        <item m="1" x="2042"/>
        <item m="1" x="2135"/>
        <item m="1" x="1717"/>
        <item m="1" x="1744"/>
        <item m="1" x="1880"/>
        <item m="1" x="1528"/>
        <item m="1" x="1502"/>
        <item m="1" x="1332"/>
        <item m="1" x="1080"/>
        <item m="1" x="1138"/>
        <item m="1" x="1207"/>
        <item m="1" x="830"/>
        <item m="1" x="854"/>
        <item m="1" x="546"/>
        <item m="1" x="567"/>
        <item m="1" x="709"/>
        <item m="1" x="778"/>
        <item x="1"/>
        <item x="11"/>
        <item x="63"/>
        <item x="78"/>
        <item x="266"/>
        <item x="289"/>
        <item x="315"/>
        <item x="425"/>
        <item x="356"/>
        <item x="502"/>
        <item m="1" x="1324"/>
        <item m="1" x="1327"/>
        <item m="1" x="7413"/>
        <item m="1" x="7455"/>
        <item m="1" x="7488"/>
        <item m="1" x="7516"/>
        <item m="1" x="7596"/>
        <item m="1" x="7634"/>
        <item m="1" x="7662"/>
        <item m="1" x="7626"/>
        <item m="1" x="7654"/>
        <item m="1" x="7731"/>
        <item m="1" x="7908"/>
        <item m="1" x="7896"/>
        <item m="1" x="7924"/>
        <item m="1" x="7918"/>
        <item m="1" x="5247"/>
        <item m="1" x="5267"/>
        <item m="1" x="5258"/>
        <item m="1" x="5264"/>
        <item m="1" x="5272"/>
        <item m="1" x="5261"/>
        <item m="1" x="5266"/>
        <item m="1" x="5252"/>
        <item m="1" x="5256"/>
        <item m="1" x="5352"/>
        <item m="1" x="5669"/>
        <item m="1" x="5665"/>
        <item m="1" x="5385"/>
        <item m="1" x="5666"/>
        <item m="1" x="5587"/>
        <item m="1" x="5349"/>
        <item m="1" x="5749"/>
        <item m="1" x="5735"/>
        <item m="1" x="5810"/>
        <item m="1" x="6068"/>
        <item m="1" x="6073"/>
        <item m="1" x="6066"/>
        <item m="1" x="6069"/>
        <item m="1" x="6064"/>
        <item m="1" x="6063"/>
        <item m="1" x="6070"/>
        <item m="1" x="6109"/>
        <item m="1" x="6097"/>
        <item m="1" x="6121"/>
        <item m="1" x="6211"/>
        <item m="1" x="6253"/>
        <item m="1" x="6317"/>
        <item m="1" x="6348"/>
        <item m="1" x="6528"/>
        <item m="1" x="6339"/>
        <item m="1" x="6597"/>
        <item m="1" x="6579"/>
        <item m="1" x="6727"/>
        <item m="1" x="6773"/>
        <item m="1" x="6910"/>
        <item m="1" x="7315"/>
        <item m="1" x="7129"/>
        <item m="1" x="6935"/>
        <item m="1" x="7274"/>
        <item m="1" x="7290"/>
        <item m="1" x="7023"/>
        <item m="1" x="6943"/>
        <item m="1" x="6940"/>
        <item m="1" x="7276"/>
        <item m="1" x="7301"/>
        <item m="1" x="7125"/>
        <item m="1" x="7304"/>
        <item m="1" x="7041"/>
        <item m="1" x="7187"/>
        <item m="1" x="7148"/>
        <item m="1" x="2997"/>
        <item m="1" x="3541"/>
        <item m="1" x="3761"/>
        <item m="1" x="3281"/>
        <item m="1" x="3287"/>
        <item m="1" x="3690"/>
        <item m="1" x="3537"/>
        <item m="1" x="3058"/>
        <item m="1" x="3316"/>
        <item m="1" x="3529"/>
        <item m="1" x="3627"/>
        <item m="1" x="3565"/>
        <item m="1" x="3602"/>
        <item m="1" x="3629"/>
        <item m="1" x="3678"/>
        <item m="1" x="3757"/>
        <item m="1" x="3782"/>
        <item m="1" x="3869"/>
        <item m="1" x="3834"/>
        <item m="1" x="3913"/>
        <item m="1" x="4840"/>
        <item m="1" x="4011"/>
        <item m="1" x="4401"/>
        <item m="1" x="4822"/>
        <item m="1" x="4748"/>
        <item m="1" x="4086"/>
        <item m="1" x="4403"/>
        <item m="1" x="4615"/>
        <item m="1" x="4752"/>
        <item m="1" x="4275"/>
        <item m="1" x="4892"/>
        <item m="1" x="4826"/>
        <item m="1" x="4901"/>
        <item m="1" x="2332"/>
        <item m="1" x="2568"/>
        <item m="1" x="2575"/>
        <item m="1" x="2713"/>
        <item m="1" x="2610"/>
        <item m="1" x="2617"/>
        <item m="1" x="2621"/>
        <item m="1" x="2626"/>
        <item m="1" x="2900"/>
        <item m="1" x="2913"/>
        <item m="1" x="2923"/>
        <item m="1" x="2963"/>
        <item m="1" x="2061"/>
        <item m="1" x="2109"/>
        <item m="1" x="2155"/>
        <item m="1" x="2186"/>
        <item m="1" x="2176"/>
        <item m="1" x="1656"/>
        <item m="1" x="1660"/>
        <item m="1" x="1700"/>
        <item m="1" x="1756"/>
        <item m="1" x="1423"/>
        <item m="1" x="1608"/>
        <item m="1" x="1493"/>
        <item m="1" x="1392"/>
        <item m="1" x="1398"/>
        <item m="1" x="1303"/>
        <item m="1" x="1333"/>
        <item m="1" x="1162"/>
        <item m="1" x="1219"/>
        <item m="1" x="1266"/>
        <item m="1" x="883"/>
        <item m="1" x="897"/>
        <item m="1" x="558"/>
        <item m="1" x="603"/>
        <item m="1" x="710"/>
        <item x="243"/>
        <item x="301"/>
        <item x="288"/>
        <item m="1" x="7776"/>
        <item m="1" x="7796"/>
        <item m="1" x="5246"/>
        <item m="1" x="5573"/>
        <item m="1" x="5291"/>
        <item m="1" x="5571"/>
        <item m="1" x="6612"/>
        <item m="1" x="6663"/>
        <item m="1" x="7036"/>
        <item m="1" x="3135"/>
        <item m="1" x="3030"/>
        <item m="1" x="3719"/>
        <item m="1" x="3807"/>
        <item m="1" x="3728"/>
        <item m="1" x="3231"/>
        <item m="1" x="3508"/>
        <item m="1" x="3187"/>
        <item m="1" x="3980"/>
        <item m="1" x="4800"/>
        <item m="1" x="4286"/>
        <item m="1" x="5213"/>
        <item m="1" x="5062"/>
        <item m="1" x="2795"/>
        <item m="1" x="2278"/>
        <item m="1" x="2655"/>
        <item m="1" x="2587"/>
        <item m="1" x="2598"/>
        <item m="1" x="2629"/>
        <item m="1" x="2656"/>
        <item m="1" x="2899"/>
        <item m="1" x="2053"/>
        <item m="1" x="2141"/>
        <item m="1" x="2175"/>
        <item m="1" x="1999"/>
        <item m="1" x="1781"/>
        <item m="1" x="1830"/>
        <item x="2"/>
        <item x="123"/>
        <item m="1" x="7533"/>
        <item m="1" x="7652"/>
        <item m="1" x="7610"/>
        <item m="1" x="7875"/>
        <item m="1" x="7858"/>
        <item m="1" x="7783"/>
        <item m="1" x="5437"/>
        <item m="1" x="5428"/>
        <item m="1" x="5655"/>
        <item m="1" x="6008"/>
        <item m="1" x="6271"/>
        <item m="1" x="6748"/>
        <item m="1" x="6645"/>
        <item m="1" x="7067"/>
        <item m="1" x="7114"/>
        <item m="1" x="7104"/>
        <item m="1" x="7146"/>
        <item m="1" x="7198"/>
        <item m="1" x="3623"/>
        <item m="1" x="3126"/>
        <item m="1" x="3516"/>
        <item m="1" x="3359"/>
        <item m="1" x="4742"/>
        <item m="1" x="4274"/>
        <item m="1" x="4280"/>
        <item m="1" x="4560"/>
        <item m="1" x="4239"/>
        <item m="1" x="4604"/>
        <item m="1" x="4453"/>
        <item m="1" x="5009"/>
        <item m="1" x="4957"/>
        <item m="1" x="2955"/>
        <item m="1" x="2562"/>
        <item m="1" x="2586"/>
        <item m="1" x="2633"/>
        <item m="1" x="2619"/>
        <item m="1" x="1132"/>
        <item m="1" x="1240"/>
        <item m="1" x="925"/>
        <item x="163"/>
        <item x="279"/>
        <item x="424"/>
        <item m="1" x="5417"/>
        <item m="1" x="7384"/>
        <item m="1" x="7415"/>
        <item m="1" x="7453"/>
        <item m="1" x="7515"/>
        <item m="1" x="7517"/>
        <item m="1" x="7548"/>
        <item m="1" x="7600"/>
        <item m="1" x="7588"/>
        <item m="1" x="7740"/>
        <item m="1" x="7651"/>
        <item m="1" x="7611"/>
        <item m="1" x="7786"/>
        <item m="1" x="7921"/>
        <item m="1" x="7927"/>
        <item m="1" x="7917"/>
        <item m="1" x="5337"/>
        <item m="1" x="5346"/>
        <item m="1" x="5375"/>
        <item m="1" x="5486"/>
        <item m="1" x="5389"/>
        <item m="1" x="5775"/>
        <item m="1" x="5773"/>
        <item m="1" x="6023"/>
        <item m="1" x="6048"/>
        <item m="1" x="5913"/>
        <item m="1" x="6170"/>
        <item m="1" x="6188"/>
        <item m="1" x="6240"/>
        <item m="1" x="6190"/>
        <item m="1" x="6198"/>
        <item m="1" x="6177"/>
        <item m="1" x="6269"/>
        <item m="1" x="6335"/>
        <item m="1" x="6474"/>
        <item m="1" x="6490"/>
        <item m="1" x="6481"/>
        <item m="1" x="6501"/>
        <item m="1" x="6462"/>
        <item m="1" x="6453"/>
        <item m="1" x="6500"/>
        <item m="1" x="6578"/>
        <item m="1" x="6629"/>
        <item m="1" x="6903"/>
        <item m="1" x="6954"/>
        <item m="1" x="7177"/>
        <item m="1" x="3246"/>
        <item m="1" x="7176"/>
        <item m="1" x="7156"/>
        <item m="1" x="3474"/>
        <item m="1" x="3155"/>
        <item m="1" x="7213"/>
        <item m="1" x="3363"/>
        <item m="1" x="3487"/>
        <item m="1" x="3002"/>
        <item m="1" x="3489"/>
        <item m="1" x="3190"/>
        <item m="1" x="3450"/>
        <item m="1" x="3144"/>
        <item m="1" x="3748"/>
        <item m="1" x="3539"/>
        <item m="1" x="3213"/>
        <item m="1" x="3452"/>
        <item m="1" x="3747"/>
        <item m="1" x="3778"/>
        <item m="1" x="3840"/>
        <item m="1" x="3908"/>
        <item m="1" x="3952"/>
        <item m="1" x="4405"/>
        <item m="1" x="4026"/>
        <item m="1" x="4064"/>
        <item m="1" x="4632"/>
        <item m="1" x="4073"/>
        <item m="1" x="4090"/>
        <item m="1" x="4161"/>
        <item m="1" x="4933"/>
        <item m="1" x="4946"/>
        <item m="1" x="4232"/>
        <item m="1" x="4206"/>
        <item m="1" x="4406"/>
        <item m="1" x="4311"/>
        <item m="1" x="4189"/>
        <item m="1" x="4259"/>
        <item m="1" x="4642"/>
        <item m="1" x="4261"/>
        <item m="1" x="4647"/>
        <item m="1" x="4460"/>
        <item m="1" x="4953"/>
        <item m="1" x="5229"/>
        <item m="1" x="2699"/>
        <item m="1" x="2405"/>
        <item m="1" x="2425"/>
        <item m="1" x="2443"/>
        <item m="1" x="2462"/>
        <item m="1" x="2908"/>
        <item m="1" x="2882"/>
        <item m="1" x="2895"/>
        <item m="1" x="2975"/>
        <item m="1" x="2039"/>
        <item m="1" x="2162"/>
        <item m="1" x="1908"/>
        <item m="1" x="2019"/>
        <item m="1" x="1635"/>
        <item m="1" x="1708"/>
        <item m="1" x="1727"/>
        <item m="1" x="1754"/>
        <item m="1" x="1836"/>
        <item m="1" x="1530"/>
        <item m="1" x="1411"/>
        <item m="1" x="1083"/>
        <item m="1" x="1103"/>
        <item m="1" x="1215"/>
        <item m="1" x="1247"/>
        <item m="1" x="840"/>
        <item m="1" x="894"/>
        <item m="1" x="986"/>
        <item m="1" x="980"/>
        <item m="1" x="1021"/>
        <item m="1" x="1020"/>
        <item m="1" x="1026"/>
        <item m="1" x="652"/>
        <item m="1" x="689"/>
        <item m="1" x="733"/>
        <item m="1" x="729"/>
        <item m="1" x="779"/>
        <item m="1" x="771"/>
        <item x="55"/>
        <item x="60"/>
        <item x="158"/>
        <item x="168"/>
        <item x="255"/>
        <item x="414"/>
        <item x="467"/>
        <item x="463"/>
        <item x="459"/>
        <item x="494"/>
        <item x="495"/>
        <item m="1" x="7393"/>
        <item m="1" x="7764"/>
        <item m="1" x="5465"/>
        <item m="1" x="5560"/>
        <item m="1" x="5314"/>
        <item m="1" x="5295"/>
        <item m="1" x="5664"/>
        <item m="1" x="5545"/>
        <item m="1" x="5776"/>
        <item m="1" x="5826"/>
        <item m="1" x="5932"/>
        <item m="1" x="5980"/>
        <item m="1" x="6011"/>
        <item m="1" x="6181"/>
        <item m="1" x="6180"/>
        <item m="1" x="6200"/>
        <item m="1" x="6262"/>
        <item m="1" x="6376"/>
        <item m="1" x="6489"/>
        <item m="1" x="6560"/>
        <item m="1" x="6614"/>
        <item m="1" x="6697"/>
        <item m="1" x="6858"/>
        <item m="1" x="6847"/>
        <item m="1" x="7032"/>
        <item m="1" x="7062"/>
        <item m="1" x="3218"/>
        <item m="1" x="3137"/>
        <item m="1" x="3216"/>
        <item m="1" x="3547"/>
        <item m="1" x="3214"/>
        <item m="1" x="3564"/>
        <item m="1" x="3323"/>
        <item m="1" x="3443"/>
        <item m="1" x="4145"/>
        <item m="1" x="4932"/>
        <item m="1" x="4202"/>
        <item m="1" x="4392"/>
        <item m="1" x="4471"/>
        <item m="1" x="4977"/>
        <item m="1" x="2228"/>
        <item m="1" x="2270"/>
        <item m="1" x="2358"/>
        <item m="1" x="2615"/>
        <item m="1" x="2941"/>
        <item m="1" x="2957"/>
        <item m="1" x="2020"/>
        <item m="1" x="1877"/>
        <item m="1" x="1584"/>
        <item m="1" x="1497"/>
        <item m="1" x="817"/>
        <item m="1" x="859"/>
        <item m="1" x="904"/>
        <item m="1" x="518"/>
        <item m="1" x="571"/>
        <item x="52"/>
        <item x="203"/>
        <item x="357"/>
        <item m="1" x="2783"/>
        <item m="1" x="2809"/>
        <item m="1" x="1119"/>
        <item m="1" x="7365"/>
        <item m="1" x="7424"/>
        <item m="1" x="7502"/>
        <item m="1" x="7568"/>
        <item m="1" x="7557"/>
        <item m="1" x="7553"/>
        <item m="1" x="7658"/>
        <item m="1" x="7609"/>
        <item m="1" x="7717"/>
        <item m="1" x="7728"/>
        <item m="1" x="7742"/>
        <item m="1" x="7839"/>
        <item m="1" x="7848"/>
        <item m="1" x="7820"/>
        <item m="1" x="7800"/>
        <item m="1" x="7885"/>
        <item m="1" x="7873"/>
        <item m="1" x="7862"/>
        <item m="1" x="7926"/>
        <item m="1" x="7955"/>
        <item m="1" x="5547"/>
        <item m="1" x="5430"/>
        <item m="1" x="5332"/>
        <item m="1" x="5715"/>
        <item m="1" x="5840"/>
        <item m="1" x="5843"/>
        <item m="1" x="5835"/>
        <item m="1" x="5842"/>
        <item m="1" x="5851"/>
        <item m="1" x="5856"/>
        <item m="1" x="5868"/>
        <item m="1" x="5882"/>
        <item m="1" x="5896"/>
        <item m="1" x="5992"/>
        <item m="1" x="5927"/>
        <item m="1" x="6093"/>
        <item m="1" x="6358"/>
        <item m="1" x="6359"/>
        <item m="1" x="6360"/>
        <item m="1" x="6450"/>
        <item m="1" x="6611"/>
        <item m="1" x="6655"/>
        <item m="1" x="6633"/>
        <item m="1" x="6648"/>
        <item m="1" x="6802"/>
        <item m="1" x="6911"/>
        <item m="1" x="6913"/>
        <item m="1" x="6931"/>
        <item m="1" x="6883"/>
        <item m="1" x="6966"/>
        <item m="1" x="6994"/>
        <item m="1" x="7019"/>
        <item m="1" x="6998"/>
        <item m="1" x="7238"/>
        <item m="1" x="3415"/>
        <item m="1" x="3350"/>
        <item m="1" x="3091"/>
        <item m="1" x="3517"/>
        <item m="1" x="3222"/>
        <item m="1" x="3195"/>
        <item m="1" x="3016"/>
        <item m="1" x="7333"/>
        <item m="1" x="3601"/>
        <item m="1" x="3247"/>
        <item m="1" x="3158"/>
        <item m="1" x="3662"/>
        <item m="1" x="3437"/>
        <item m="1" x="3774"/>
        <item m="1" x="3904"/>
        <item m="1" x="3861"/>
        <item m="1" x="3966"/>
        <item m="1" x="3915"/>
        <item m="1" x="4350"/>
        <item m="1" x="4937"/>
        <item m="1" x="4464"/>
        <item m="1" x="4049"/>
        <item m="1" x="4886"/>
        <item m="1" x="4075"/>
        <item m="1" x="4518"/>
        <item m="1" x="4692"/>
        <item m="1" x="4648"/>
        <item m="1" x="4634"/>
        <item m="1" x="4410"/>
        <item m="1" x="4993"/>
        <item m="1" x="4965"/>
        <item m="1" x="5158"/>
        <item m="1" x="5114"/>
        <item m="1" x="5055"/>
        <item m="1" x="5082"/>
        <item m="1" x="5091"/>
        <item m="1" x="2210"/>
        <item m="1" x="2214"/>
        <item m="1" x="2345"/>
        <item m="1" x="2438"/>
        <item m="1" x="2623"/>
        <item m="1" x="2836"/>
        <item m="1" x="2073"/>
        <item m="1" x="2001"/>
        <item m="1" x="1698"/>
        <item m="1" x="1739"/>
        <item m="1" x="1789"/>
        <item m="1" x="1769"/>
        <item m="1" x="1796"/>
        <item m="1" x="1817"/>
        <item m="1" x="1809"/>
        <item m="1" x="1627"/>
        <item m="1" x="1434"/>
        <item m="1" x="1458"/>
        <item m="1" x="1279"/>
        <item m="1" x="1040"/>
        <item m="1" x="1096"/>
        <item m="1" x="1102"/>
        <item m="1" x="1120"/>
        <item m="1" x="1211"/>
        <item m="1" x="790"/>
        <item m="1" x="933"/>
        <item m="1" x="936"/>
        <item m="1" x="962"/>
        <item m="1" x="993"/>
        <item m="1" x="1023"/>
        <item m="1" x="528"/>
        <item m="1" x="630"/>
        <item m="1" x="665"/>
        <item m="1" x="720"/>
        <item m="1" x="707"/>
        <item m="1" x="715"/>
        <item m="1" x="780"/>
        <item x="49"/>
        <item x="53"/>
        <item x="29"/>
        <item x="162"/>
        <item x="167"/>
        <item x="208"/>
        <item x="220"/>
        <item x="228"/>
        <item x="251"/>
        <item x="267"/>
        <item x="361"/>
        <item x="376"/>
        <item x="377"/>
        <item x="411"/>
        <item x="330"/>
        <item x="457"/>
        <item x="497"/>
        <item m="1" x="5497"/>
        <item m="1" x="5864"/>
        <item m="1" x="6570"/>
        <item m="1" x="6529"/>
        <item m="1" x="3463"/>
        <item m="1" x="7291"/>
        <item m="1" x="3499"/>
        <item m="1" x="4216"/>
        <item m="1" x="4474"/>
        <item m="1" x="4466"/>
        <item m="1" x="2701"/>
        <item m="1" x="1709"/>
        <item m="1" x="1870"/>
        <item m="1" x="1486"/>
        <item m="1" x="1272"/>
        <item m="1" x="1300"/>
        <item m="1" x="880"/>
        <item m="1" x="577"/>
        <item m="1" x="636"/>
        <item x="241"/>
        <item m="1" x="7504"/>
        <item m="1" x="7989"/>
        <item m="1" x="5364"/>
        <item m="1" x="5690"/>
        <item m="1" x="6147"/>
        <item m="1" x="6103"/>
        <item m="1" x="6403"/>
        <item m="1" x="6366"/>
        <item m="1" x="3255"/>
        <item m="1" x="3413"/>
        <item m="1" x="3306"/>
        <item m="1" x="3054"/>
        <item m="1" x="3180"/>
        <item m="1" x="4994"/>
        <item m="1" x="4542"/>
        <item m="1" x="4739"/>
        <item m="1" x="4593"/>
        <item m="1" x="4873"/>
        <item m="1" x="4835"/>
        <item m="1" x="4851"/>
        <item m="1" x="4859"/>
        <item m="1" x="2322"/>
        <item m="1" x="2380"/>
        <item m="1" x="1662"/>
        <item m="1" x="1753"/>
        <item m="1" x="1829"/>
        <item m="1" x="1436"/>
        <item m="1" x="1090"/>
        <item m="1" x="1134"/>
        <item m="1" x="1212"/>
        <item m="1" x="849"/>
        <item m="1" x="935"/>
        <item m="1" x="943"/>
        <item m="1" x="540"/>
        <item m="1" x="638"/>
        <item m="1" x="739"/>
        <item x="10"/>
        <item x="31"/>
        <item x="134"/>
        <item x="173"/>
        <item x="193"/>
        <item x="191"/>
        <item x="238"/>
        <item x="271"/>
        <item x="345"/>
        <item x="455"/>
        <item m="1" x="5714"/>
        <item m="1" x="602"/>
        <item m="1" x="7510"/>
        <item m="1" x="7633"/>
        <item m="1" x="7775"/>
        <item m="1" x="5287"/>
        <item m="1" x="5668"/>
        <item m="1" x="5530"/>
        <item m="1" x="5438"/>
        <item m="1" x="5526"/>
        <item m="1" x="5329"/>
        <item m="1" x="5672"/>
        <item m="1" x="5738"/>
        <item m="1" x="6323"/>
        <item m="1" x="6320"/>
        <item m="1" x="6373"/>
        <item m="1" x="6665"/>
        <item m="1" x="6906"/>
        <item m="1" x="7130"/>
        <item m="1" x="7059"/>
        <item m="1" x="7108"/>
        <item m="1" x="2984"/>
        <item m="1" x="3531"/>
        <item m="1" x="3019"/>
        <item m="1" x="3598"/>
        <item m="1" x="7338"/>
        <item m="1" x="7343"/>
        <item m="1" x="3608"/>
        <item m="1" x="3791"/>
        <item m="1" x="3891"/>
        <item m="1" x="4670"/>
        <item m="1" x="4003"/>
        <item m="1" x="4085"/>
        <item m="1" x="4094"/>
        <item m="1" x="4134"/>
        <item m="1" x="4241"/>
        <item m="1" x="4236"/>
        <item m="1" x="4550"/>
        <item m="1" x="5060"/>
        <item m="1" x="4491"/>
        <item m="1" x="4293"/>
        <item m="1" x="5193"/>
        <item m="1" x="5052"/>
        <item m="1" x="2191"/>
        <item m="1" x="2294"/>
        <item m="1" x="2391"/>
        <item m="1" x="2507"/>
        <item m="1" x="2525"/>
        <item m="1" x="2936"/>
        <item m="1" x="2190"/>
        <item m="1" x="1937"/>
        <item m="1" x="1820"/>
        <item m="1" x="1841"/>
        <item m="1" x="788"/>
        <item m="1" x="570"/>
        <item m="1" x="586"/>
        <item x="62"/>
        <item x="138"/>
        <item m="1" x="5904"/>
        <item m="1" x="7407"/>
        <item m="1" x="7907"/>
        <item m="1" x="5673"/>
        <item m="1" x="5330"/>
        <item m="1" x="5747"/>
        <item m="1" x="5875"/>
        <item m="1" x="6026"/>
        <item m="1" x="5910"/>
        <item m="1" x="6152"/>
        <item m="1" x="6216"/>
        <item m="1" x="6591"/>
        <item m="1" x="6534"/>
        <item m="1" x="6568"/>
        <item m="1" x="6632"/>
        <item m="1" x="6876"/>
        <item m="1" x="6871"/>
        <item m="1" x="6872"/>
        <item m="1" x="6813"/>
        <item m="1" x="7046"/>
        <item m="1" x="3576"/>
        <item m="1" x="7330"/>
        <item m="1" x="3040"/>
        <item m="1" x="3201"/>
        <item m="1" x="3522"/>
        <item m="1" x="3373"/>
        <item m="1" x="3103"/>
        <item m="1" x="3453"/>
        <item m="1" x="3396"/>
        <item m="1" x="3969"/>
        <item m="1" x="3942"/>
        <item m="1" x="4104"/>
        <item m="1" x="4046"/>
        <item m="1" x="4089"/>
        <item m="1" x="4100"/>
        <item m="1" x="4975"/>
        <item m="1" x="4502"/>
        <item m="1" x="4529"/>
        <item m="1" x="4316"/>
        <item m="1" x="4317"/>
        <item m="1" x="5071"/>
        <item m="1" x="4438"/>
        <item m="1" x="4905"/>
        <item m="1" x="2305"/>
        <item m="1" x="2677"/>
        <item m="1" x="2681"/>
        <item m="1" x="2384"/>
        <item m="1" x="2446"/>
        <item m="1" x="2455"/>
        <item m="1" x="2488"/>
        <item m="1" x="2071"/>
        <item m="1" x="1650"/>
        <item m="1" x="1846"/>
        <item m="1" x="1887"/>
        <item m="1" x="1449"/>
        <item m="1" x="1393"/>
        <item m="1" x="1294"/>
        <item m="1" x="1296"/>
        <item m="1" x="1320"/>
        <item m="1" x="1101"/>
        <item m="1" x="1154"/>
        <item m="1" x="843"/>
        <item m="1" x="903"/>
        <item m="1" x="918"/>
        <item m="1" x="525"/>
        <item m="1" x="548"/>
        <item m="1" x="661"/>
        <item m="1" x="777"/>
        <item x="147"/>
        <item x="166"/>
        <item x="192"/>
        <item x="346"/>
        <item x="442"/>
        <item m="1" x="3700"/>
        <item m="1" x="3043"/>
        <item m="1" x="4150"/>
        <item m="1" x="7355"/>
        <item m="1" x="7359"/>
        <item m="1" x="7357"/>
        <item m="1" x="7356"/>
        <item m="1" x="7363"/>
        <item m="1" x="7477"/>
        <item m="1" x="7462"/>
        <item m="1" x="7478"/>
        <item m="1" x="7559"/>
        <item m="1" x="7555"/>
        <item m="1" x="7621"/>
        <item m="1" x="7725"/>
        <item m="1" x="7792"/>
        <item m="1" x="5462"/>
        <item m="1" x="5259"/>
        <item m="1" x="5309"/>
        <item m="1" x="5492"/>
        <item m="1" x="5307"/>
        <item m="1" x="5487"/>
        <item m="1" x="5324"/>
        <item m="1" x="5569"/>
        <item m="1" x="5444"/>
        <item m="1" x="5688"/>
        <item m="1" x="5662"/>
        <item m="1" x="5721"/>
        <item m="1" x="5801"/>
        <item m="1" x="5781"/>
        <item m="1" x="5911"/>
        <item m="1" x="5900"/>
        <item m="1" x="5987"/>
        <item m="1" x="5950"/>
        <item m="1" x="5921"/>
        <item m="1" x="5947"/>
        <item m="1" x="5990"/>
        <item m="1" x="5949"/>
        <item m="1" x="5935"/>
        <item m="1" x="6157"/>
        <item m="1" x="6154"/>
        <item m="1" x="6155"/>
        <item m="1" x="6322"/>
        <item m="1" x="6357"/>
        <item m="1" x="6230"/>
        <item m="1" x="6372"/>
        <item m="1" x="6385"/>
        <item m="1" x="6388"/>
        <item m="1" x="6377"/>
        <item m="1" x="6497"/>
        <item m="1" x="6386"/>
        <item m="1" x="6444"/>
        <item m="1" x="6448"/>
        <item m="1" x="6469"/>
        <item m="1" x="6484"/>
        <item m="1" x="6533"/>
        <item m="1" x="6585"/>
        <item m="1" x="6535"/>
        <item m="1" x="6596"/>
        <item m="1" x="6817"/>
        <item m="1" x="6799"/>
        <item m="1" x="7047"/>
        <item m="1" x="7183"/>
        <item m="1" x="7309"/>
        <item m="1" x="7232"/>
        <item m="1" x="3734"/>
        <item m="1" x="3241"/>
        <item m="1" x="3530"/>
        <item m="1" x="7321"/>
        <item m="1" x="7332"/>
        <item m="1" x="3549"/>
        <item m="1" x="7336"/>
        <item m="1" x="3049"/>
        <item m="1" x="3070"/>
        <item m="1" x="3520"/>
        <item m="1" x="3536"/>
        <item m="1" x="3211"/>
        <item m="1" x="3224"/>
        <item m="1" x="3556"/>
        <item m="1" x="3072"/>
        <item m="1" x="3358"/>
        <item m="1" x="3096"/>
        <item m="1" x="3175"/>
        <item m="1" x="3261"/>
        <item m="1" x="3736"/>
        <item m="1" x="3454"/>
        <item m="1" x="3642"/>
        <item m="1" x="3357"/>
        <item m="1" x="3938"/>
        <item m="1" x="3865"/>
        <item m="1" x="3872"/>
        <item m="1" x="3932"/>
        <item m="1" x="4029"/>
        <item m="1" x="4033"/>
        <item m="1" x="4047"/>
        <item m="1" x="4091"/>
        <item m="1" x="4093"/>
        <item m="1" x="4380"/>
        <item m="1" x="4390"/>
        <item m="1" x="4509"/>
        <item m="1" x="4225"/>
        <item m="1" x="4683"/>
        <item m="1" x="4271"/>
        <item m="1" x="4762"/>
        <item m="1" x="4252"/>
        <item m="1" x="4787"/>
        <item m="1" x="5006"/>
        <item m="1" x="4517"/>
        <item m="1" x="4907"/>
        <item m="1" x="5007"/>
        <item m="1" x="5198"/>
        <item m="1" x="4986"/>
        <item m="1" x="2308"/>
        <item m="1" x="2315"/>
        <item m="1" x="2328"/>
        <item m="1" x="2350"/>
        <item m="1" x="2337"/>
        <item m="1" x="2377"/>
        <item m="1" x="2698"/>
        <item m="1" x="2695"/>
        <item m="1" x="2406"/>
        <item m="1" x="2411"/>
        <item m="1" x="2421"/>
        <item m="1" x="2432"/>
        <item m="1" x="2469"/>
        <item m="1" x="2463"/>
        <item m="1" x="2465"/>
        <item m="1" x="2473"/>
        <item m="1" x="2479"/>
        <item m="1" x="2476"/>
        <item m="1" x="2502"/>
        <item m="1" x="2517"/>
        <item m="1" x="2528"/>
        <item m="1" x="2643"/>
        <item m="1" x="2934"/>
        <item m="1" x="2032"/>
        <item m="1" x="2041"/>
        <item m="1" x="2087"/>
        <item m="1" x="1713"/>
        <item m="1" x="1718"/>
        <item m="1" x="1751"/>
        <item m="1" x="1599"/>
        <item m="1" x="1473"/>
        <item m="1" x="1369"/>
        <item m="1" x="1414"/>
        <item m="1" x="1317"/>
        <item m="1" x="1325"/>
        <item m="1" x="1070"/>
        <item m="1" x="1182"/>
        <item m="1" x="1200"/>
        <item m="1" x="1264"/>
        <item m="1" x="811"/>
        <item m="1" x="901"/>
        <item m="1" x="902"/>
        <item m="1" x="926"/>
        <item m="1" x="1036"/>
        <item m="1" x="712"/>
        <item x="3"/>
        <item x="41"/>
        <item x="254"/>
        <item x="277"/>
        <item x="347"/>
        <item x="419"/>
        <item x="406"/>
        <item x="329"/>
        <item x="433"/>
        <item x="512"/>
        <item m="1" x="1104"/>
        <item m="1" x="1031"/>
        <item m="1" x="515"/>
        <item m="1" x="6623"/>
        <item m="1" x="1867"/>
        <item m="1" x="1847"/>
        <item m="1" x="7360"/>
        <item m="1" x="7368"/>
        <item m="1" x="7396"/>
        <item m="1" x="7391"/>
        <item m="1" x="7439"/>
        <item m="1" x="7394"/>
        <item m="1" x="7421"/>
        <item m="1" x="7381"/>
        <item m="1" x="7373"/>
        <item m="1" x="7430"/>
        <item m="1" x="7420"/>
        <item m="1" x="7405"/>
        <item m="1" x="7383"/>
        <item m="1" x="7491"/>
        <item m="1" x="7506"/>
        <item m="1" x="7503"/>
        <item m="1" x="7450"/>
        <item m="1" x="7474"/>
        <item m="1" x="7549"/>
        <item m="1" x="7522"/>
        <item m="1" x="7523"/>
        <item m="1" x="7537"/>
        <item m="1" x="7541"/>
        <item m="1" x="7560"/>
        <item m="1" x="7595"/>
        <item m="1" x="7566"/>
        <item m="1" x="7985"/>
        <item m="1" x="7605"/>
        <item m="1" x="7556"/>
        <item m="1" x="7598"/>
        <item m="1" x="7619"/>
        <item m="1" x="7699"/>
        <item m="1" x="7677"/>
        <item m="1" x="7675"/>
        <item m="1" x="7615"/>
        <item m="1" x="7614"/>
        <item m="1" x="7650"/>
        <item m="1" x="7673"/>
        <item m="1" x="7679"/>
        <item m="1" x="7701"/>
        <item m="1" x="7657"/>
        <item m="1" x="7754"/>
        <item m="1" x="7687"/>
        <item m="1" x="7773"/>
        <item m="1" x="7802"/>
        <item m="1" x="7698"/>
        <item m="1" x="7748"/>
        <item m="1" x="7752"/>
        <item m="1" x="7890"/>
        <item m="1" x="7888"/>
        <item m="1" x="7898"/>
        <item m="1" x="7807"/>
        <item m="1" x="7849"/>
        <item m="1" x="7953"/>
        <item m="1" x="7958"/>
        <item m="1" x="7931"/>
        <item m="1" x="7951"/>
        <item m="1" x="7978"/>
        <item m="1" x="5653"/>
        <item m="1" x="5552"/>
        <item m="1" x="5604"/>
        <item m="1" x="5423"/>
        <item m="1" x="5633"/>
        <item m="1" x="5340"/>
        <item m="1" x="5600"/>
        <item m="1" x="5623"/>
        <item m="1" x="5242"/>
        <item m="1" x="5269"/>
        <item m="1" x="5270"/>
        <item m="1" x="5517"/>
        <item m="1" x="5279"/>
        <item m="1" x="5425"/>
        <item m="1" x="5318"/>
        <item m="1" x="5557"/>
        <item m="1" x="5440"/>
        <item m="1" x="5320"/>
        <item m="1" x="5590"/>
        <item m="1" x="5411"/>
        <item m="1" x="5298"/>
        <item m="1" x="5460"/>
        <item m="1" x="5470"/>
        <item m="1" x="5454"/>
        <item m="1" x="5301"/>
        <item m="1" x="5644"/>
        <item m="1" x="5591"/>
        <item m="1" x="5650"/>
        <item m="1" x="5456"/>
        <item m="1" x="5478"/>
        <item m="1" x="5479"/>
        <item m="1" x="5654"/>
        <item m="1" x="5474"/>
        <item m="1" x="5383"/>
        <item m="1" x="5292"/>
        <item m="1" x="5398"/>
        <item m="1" x="5657"/>
        <item m="1" x="5703"/>
        <item m="1" x="5704"/>
        <item m="1" x="5689"/>
        <item m="1" x="5684"/>
        <item m="1" x="5746"/>
        <item m="1" x="5727"/>
        <item m="1" x="5764"/>
        <item m="1" x="5752"/>
        <item m="1" x="5765"/>
        <item m="1" x="5812"/>
        <item m="1" x="5797"/>
        <item m="1" x="5811"/>
        <item m="1" x="5871"/>
        <item m="1" x="5853"/>
        <item m="1" x="5852"/>
        <item m="1" x="5891"/>
        <item m="1" x="6036"/>
        <item m="1" x="5922"/>
        <item m="1" x="6009"/>
        <item m="1" x="5926"/>
        <item m="1" x="6017"/>
        <item m="1" x="5959"/>
        <item m="1" x="5971"/>
        <item m="1" x="5956"/>
        <item m="1" x="6057"/>
        <item m="1" x="6046"/>
        <item m="1" x="6055"/>
        <item m="1" x="5937"/>
        <item m="1" x="6034"/>
        <item m="1" x="6027"/>
        <item m="1" x="6054"/>
        <item m="1" x="6014"/>
        <item m="1" x="6006"/>
        <item m="1" x="6029"/>
        <item m="1" x="5962"/>
        <item m="1" x="6012"/>
        <item m="1" x="5944"/>
        <item m="1" x="5940"/>
        <item m="1" x="5970"/>
        <item m="1" x="6005"/>
        <item m="1" x="5969"/>
        <item m="1" x="6028"/>
        <item m="1" x="5929"/>
        <item m="1" x="5996"/>
        <item m="1" x="6019"/>
        <item m="1" x="5930"/>
        <item m="1" x="6049"/>
        <item m="1" x="5942"/>
        <item m="1" x="5915"/>
        <item m="1" x="6022"/>
        <item m="1" x="6146"/>
        <item m="1" x="6099"/>
        <item m="1" x="6124"/>
        <item m="1" x="6194"/>
        <item m="1" x="6164"/>
        <item m="1" x="6217"/>
        <item m="1" x="6235"/>
        <item m="1" x="6342"/>
        <item m="1" x="6264"/>
        <item m="1" x="6295"/>
        <item m="1" x="6305"/>
        <item m="1" x="6284"/>
        <item m="1" x="6315"/>
        <item m="1" x="6299"/>
        <item m="1" x="6400"/>
        <item m="1" x="6402"/>
        <item m="1" x="6341"/>
        <item m="1" x="6334"/>
        <item m="1" x="6440"/>
        <item m="1" x="6503"/>
        <item m="1" x="6514"/>
        <item m="1" x="6502"/>
        <item m="1" x="6505"/>
        <item m="1" x="6620"/>
        <item m="1" x="6618"/>
        <item m="1" x="6656"/>
        <item m="1" x="6650"/>
        <item m="1" x="6639"/>
        <item m="1" x="6708"/>
        <item m="1" x="6916"/>
        <item m="1" x="6777"/>
        <item m="1" x="6753"/>
        <item m="1" x="6755"/>
        <item m="1" x="6892"/>
        <item m="1" x="6843"/>
        <item m="1" x="6864"/>
        <item m="1" x="6829"/>
        <item m="1" x="6823"/>
        <item m="1" x="6824"/>
        <item m="1" x="6898"/>
        <item m="1" x="7054"/>
        <item m="1" x="6937"/>
        <item m="1" x="7090"/>
        <item m="1" x="7200"/>
        <item m="1" x="7080"/>
        <item m="1" x="7099"/>
        <item m="1" x="7077"/>
        <item m="1" x="6934"/>
        <item m="1" x="6939"/>
        <item m="1" x="7031"/>
        <item m="1" x="6932"/>
        <item m="1" x="7072"/>
        <item m="1" x="7073"/>
        <item m="1" x="6968"/>
        <item m="1" x="6960"/>
        <item m="1" x="6995"/>
        <item m="1" x="7191"/>
        <item m="1" x="7153"/>
        <item m="1" x="7149"/>
        <item m="1" x="7168"/>
        <item m="1" x="3326"/>
        <item m="1" x="3307"/>
        <item m="1" x="7157"/>
        <item m="1" x="7142"/>
        <item m="1" x="7164"/>
        <item m="1" x="3550"/>
        <item m="1" x="3417"/>
        <item m="1" x="2980"/>
        <item m="1" x="7223"/>
        <item m="1" x="7209"/>
        <item m="1" x="3600"/>
        <item m="1" x="7224"/>
        <item m="1" x="3401"/>
        <item m="1" x="3433"/>
        <item m="1" x="3125"/>
        <item m="1" x="2991"/>
        <item m="1" x="7236"/>
        <item m="1" x="7318"/>
        <item m="1" x="7234"/>
        <item m="1" x="3321"/>
        <item m="1" x="3596"/>
        <item m="1" x="3327"/>
        <item m="1" x="3303"/>
        <item m="1" x="3654"/>
        <item m="1" x="3333"/>
        <item m="1" x="7281"/>
        <item m="1" x="3431"/>
        <item m="1" x="3648"/>
        <item m="1" x="3265"/>
        <item m="1" x="3426"/>
        <item m="1" x="3696"/>
        <item m="1" x="3335"/>
        <item m="1" x="3685"/>
        <item m="1" x="3558"/>
        <item m="1" x="3320"/>
        <item m="1" x="3330"/>
        <item m="1" x="3640"/>
        <item m="1" x="3670"/>
        <item m="1" x="3006"/>
        <item m="1" x="3360"/>
        <item m="1" x="3407"/>
        <item m="1" x="3028"/>
        <item m="1" x="3395"/>
        <item m="1" x="3695"/>
        <item m="1" x="3614"/>
        <item m="1" x="3485"/>
        <item m="1" x="3337"/>
        <item m="1" x="3828"/>
        <item m="1" x="3595"/>
        <item m="1" x="3018"/>
        <item m="1" x="3097"/>
        <item m="1" x="3011"/>
        <item m="1" x="3304"/>
        <item m="1" x="3544"/>
        <item m="1" x="3319"/>
        <item m="1" x="3299"/>
        <item m="1" x="3365"/>
        <item m="1" x="3586"/>
        <item m="1" x="3325"/>
        <item m="1" x="3338"/>
        <item m="1" x="7348"/>
        <item m="1" x="7344"/>
        <item m="1" x="7329"/>
        <item m="1" x="3092"/>
        <item m="1" x="3646"/>
        <item m="1" x="3331"/>
        <item m="1" x="3820"/>
        <item m="1" x="3591"/>
        <item m="1" x="3244"/>
        <item m="1" x="3758"/>
        <item m="1" x="3052"/>
        <item m="1" x="3065"/>
        <item m="1" x="3302"/>
        <item m="1" x="3532"/>
        <item m="1" x="3206"/>
        <item m="1" x="3661"/>
        <item m="1" x="3273"/>
        <item m="1" x="3425"/>
        <item m="1" x="3285"/>
        <item m="1" x="3315"/>
        <item m="1" x="3297"/>
        <item m="1" x="3317"/>
        <item m="1" x="3334"/>
        <item m="1" x="3313"/>
        <item m="1" x="3493"/>
        <item m="1" x="3309"/>
        <item m="1" x="3339"/>
        <item m="1" x="3295"/>
        <item m="1" x="3164"/>
        <item m="1" x="3322"/>
        <item m="1" x="3468"/>
        <item m="1" x="3688"/>
        <item m="1" x="3419"/>
        <item m="1" x="3471"/>
        <item m="1" x="3484"/>
        <item m="1" x="3647"/>
        <item m="1" x="3680"/>
        <item m="1" x="3538"/>
        <item m="1" x="3533"/>
        <item m="1" x="3392"/>
        <item m="1" x="3397"/>
        <item m="1" x="3762"/>
        <item m="1" x="3594"/>
        <item m="1" x="3819"/>
        <item m="1" x="3633"/>
        <item m="1" x="3813"/>
        <item m="1" x="3815"/>
        <item m="1" x="3763"/>
        <item m="1" x="3792"/>
        <item m="1" x="3830"/>
        <item m="1" x="3780"/>
        <item m="1" x="3776"/>
        <item m="1" x="3826"/>
        <item m="1" x="3859"/>
        <item m="1" x="3907"/>
        <item m="1" x="3909"/>
        <item m="1" x="3884"/>
        <item m="1" x="3842"/>
        <item m="1" x="3919"/>
        <item m="1" x="3870"/>
        <item m="1" x="3862"/>
        <item m="1" x="3852"/>
        <item m="1" x="3928"/>
        <item m="1" x="3926"/>
        <item m="1" x="3925"/>
        <item m="1" x="3864"/>
        <item m="1" x="3855"/>
        <item m="1" x="3871"/>
        <item m="1" x="3857"/>
        <item m="1" x="3916"/>
        <item m="1" x="3880"/>
        <item m="1" x="3918"/>
        <item m="1" x="3935"/>
        <item m="1" x="3954"/>
        <item m="1" x="3956"/>
        <item m="1" x="4904"/>
        <item m="1" x="3984"/>
        <item m="1" x="3974"/>
        <item m="1" x="3978"/>
        <item m="1" x="3988"/>
        <item m="1" x="3987"/>
        <item m="1" x="4051"/>
        <item m="1" x="4043"/>
        <item m="1" x="4573"/>
        <item m="1" x="4025"/>
        <item m="1" x="4009"/>
        <item m="1" x="4040"/>
        <item m="1" x="4016"/>
        <item m="1" x="4084"/>
        <item m="1" x="4081"/>
        <item m="1" x="4101"/>
        <item m="1" x="4881"/>
        <item m="1" x="4885"/>
        <item m="1" x="4884"/>
        <item m="1" x="4299"/>
        <item m="1" x="4914"/>
        <item m="1" x="4345"/>
        <item m="1" x="4083"/>
        <item m="1" x="4377"/>
        <item m="1" x="4147"/>
        <item m="1" x="4138"/>
        <item m="1" x="4154"/>
        <item m="1" x="4153"/>
        <item m="1" x="4157"/>
        <item m="1" x="4436"/>
        <item m="1" x="4711"/>
        <item m="1" x="4609"/>
        <item m="1" x="4691"/>
        <item m="1" x="4688"/>
        <item m="1" x="4327"/>
        <item m="1" x="4429"/>
        <item m="1" x="4328"/>
        <item m="1" x="4699"/>
        <item m="1" x="4388"/>
        <item m="1" x="4387"/>
        <item m="1" x="4660"/>
        <item m="1" x="4623"/>
        <item m="1" x="4882"/>
        <item m="1" x="4941"/>
        <item m="1" x="4889"/>
        <item m="1" x="5047"/>
        <item m="1" x="5048"/>
        <item m="1" x="5049"/>
        <item m="1" x="5020"/>
        <item m="1" x="5168"/>
        <item m="1" x="5090"/>
        <item m="1" x="5175"/>
        <item m="1" x="5163"/>
        <item m="1" x="5211"/>
        <item m="1" x="5231"/>
        <item m="1" x="5236"/>
        <item m="1" x="5228"/>
        <item m="1" x="5219"/>
        <item m="1" x="2198"/>
        <item m="1" x="2263"/>
        <item m="1" x="2295"/>
        <item m="1" x="2307"/>
        <item m="1" x="2309"/>
        <item m="1" x="2343"/>
        <item m="1" x="2347"/>
        <item m="1" x="2298"/>
        <item m="1" x="2363"/>
        <item m="1" x="2338"/>
        <item m="1" x="2572"/>
        <item m="1" x="2373"/>
        <item m="1" x="2375"/>
        <item m="1" x="2800"/>
        <item m="1" x="2801"/>
        <item m="1" x="2417"/>
        <item m="1" x="2418"/>
        <item m="1" x="2447"/>
        <item m="1" x="2436"/>
        <item m="1" x="2496"/>
        <item m="1" x="2499"/>
        <item m="1" x="2608"/>
        <item m="1" x="2518"/>
        <item m="1" x="2509"/>
        <item m="1" x="2542"/>
        <item m="1" x="2546"/>
        <item m="1" x="2536"/>
        <item m="1" x="2320"/>
        <item m="1" x="2548"/>
        <item m="1" x="2628"/>
        <item m="1" x="2627"/>
        <item m="1" x="2556"/>
        <item m="1" x="2837"/>
        <item m="1" x="2834"/>
        <item m="1" x="2833"/>
        <item m="1" x="2868"/>
        <item m="1" x="2887"/>
        <item m="1" x="2888"/>
        <item m="1" x="2933"/>
        <item m="1" x="2968"/>
        <item m="1" x="2972"/>
        <item m="1" x="2058"/>
        <item m="1" x="2044"/>
        <item m="1" x="2059"/>
        <item m="1" x="2104"/>
        <item m="1" x="2183"/>
        <item m="1" x="1902"/>
        <item m="1" x="1909"/>
        <item m="1" x="1907"/>
        <item m="1" x="1918"/>
        <item m="1" x="1914"/>
        <item m="1" x="1947"/>
        <item m="1" x="1948"/>
        <item m="1" x="1946"/>
        <item m="1" x="1974"/>
        <item m="1" x="1988"/>
        <item m="1" x="2027"/>
        <item m="1" x="1632"/>
        <item m="1" x="1648"/>
        <item m="1" x="1670"/>
        <item m="1" x="1658"/>
        <item m="1" x="1661"/>
        <item m="1" x="1655"/>
        <item m="1" x="1678"/>
        <item m="1" x="1686"/>
        <item m="1" x="1682"/>
        <item m="1" x="1695"/>
        <item m="1" x="1707"/>
        <item m="1" x="1706"/>
        <item m="1" x="1738"/>
        <item m="1" x="1758"/>
        <item m="1" x="1748"/>
        <item m="1" x="1757"/>
        <item m="1" x="1766"/>
        <item m="1" x="1762"/>
        <item m="1" x="1763"/>
        <item m="1" x="1770"/>
        <item m="1" x="1807"/>
        <item m="1" x="1806"/>
        <item m="1" x="1843"/>
        <item m="1" x="1810"/>
        <item m="1" x="1811"/>
        <item m="1" x="1848"/>
        <item m="1" x="1878"/>
        <item m="1" x="1889"/>
        <item m="1" x="1886"/>
        <item m="1" x="1527"/>
        <item m="1" x="1529"/>
        <item m="1" x="1534"/>
        <item m="1" x="1549"/>
        <item m="1" x="1551"/>
        <item m="1" x="1555"/>
        <item m="1" x="1559"/>
        <item m="1" x="1572"/>
        <item m="1" x="1565"/>
        <item m="1" x="1577"/>
        <item m="1" x="1590"/>
        <item m="1" x="1592"/>
        <item m="1" x="1591"/>
        <item m="1" x="1588"/>
        <item m="1" x="1603"/>
        <item m="1" x="1624"/>
        <item m="1" x="1628"/>
        <item m="1" x="1421"/>
        <item m="1" x="1424"/>
        <item m="1" x="1430"/>
        <item m="1" x="1435"/>
        <item m="1" x="1439"/>
        <item m="1" x="1441"/>
        <item m="1" x="1453"/>
        <item m="1" x="1456"/>
        <item m="1" x="1464"/>
        <item m="1" x="1470"/>
        <item m="1" x="1487"/>
        <item m="1" x="1491"/>
        <item m="1" x="1505"/>
        <item m="1" x="1507"/>
        <item m="1" x="1514"/>
        <item m="1" x="1520"/>
        <item m="1" x="1525"/>
        <item m="1" x="1353"/>
        <item m="1" x="1357"/>
        <item m="1" x="1355"/>
        <item m="1" x="1360"/>
        <item m="1" x="1358"/>
        <item m="1" x="1361"/>
        <item m="1" x="1363"/>
        <item m="1" x="1373"/>
        <item m="1" x="1379"/>
        <item m="1" x="1378"/>
        <item m="1" x="1375"/>
        <item m="1" x="1376"/>
        <item m="1" x="1383"/>
        <item m="1" x="1387"/>
        <item m="1" x="1389"/>
        <item m="1" x="1396"/>
        <item m="1" x="1400"/>
        <item m="1" x="1276"/>
        <item m="1" x="1273"/>
        <item m="1" x="1283"/>
        <item m="1" x="1282"/>
        <item m="1" x="1284"/>
        <item m="1" x="1298"/>
        <item m="1" x="1297"/>
        <item m="1" x="1295"/>
        <item m="1" x="1301"/>
        <item m="1" x="1308"/>
        <item m="1" x="1309"/>
        <item m="1" x="1304"/>
        <item m="1" x="1305"/>
        <item m="1" x="1326"/>
        <item m="1" x="1321"/>
        <item m="1" x="1342"/>
        <item m="1" x="1337"/>
        <item m="1" x="1343"/>
        <item m="1" x="1348"/>
        <item m="1" x="1052"/>
        <item m="1" x="1049"/>
        <item m="1" x="1060"/>
        <item m="1" x="1057"/>
        <item m="1" x="1061"/>
        <item m="1" x="1086"/>
        <item m="1" x="1116"/>
        <item m="1" x="1084"/>
        <item m="1" x="1085"/>
        <item m="1" x="1118"/>
        <item m="1" x="1137"/>
        <item m="1" x="1166"/>
        <item m="1" x="1170"/>
        <item m="1" x="1189"/>
        <item m="1" x="1185"/>
        <item m="1" x="1188"/>
        <item m="1" x="1206"/>
        <item m="1" x="1221"/>
        <item m="1" x="1218"/>
        <item m="1" x="1222"/>
        <item m="1" x="1224"/>
        <item m="1" x="1230"/>
        <item m="1" x="1238"/>
        <item m="1" x="1267"/>
        <item m="1" x="796"/>
        <item m="1" x="798"/>
        <item m="1" x="804"/>
        <item m="1" x="810"/>
        <item m="1" x="806"/>
        <item m="1" x="808"/>
        <item m="1" x="820"/>
        <item m="1" x="846"/>
        <item m="1" x="860"/>
        <item m="1" x="858"/>
        <item m="1" x="876"/>
        <item m="1" x="875"/>
        <item m="1" x="889"/>
        <item m="1" x="896"/>
        <item m="1" x="905"/>
        <item m="1" x="893"/>
        <item m="1" x="909"/>
        <item m="1" x="940"/>
        <item m="1" x="921"/>
        <item m="1" x="941"/>
        <item m="1" x="948"/>
        <item m="1" x="957"/>
        <item m="1" x="971"/>
        <item m="1" x="988"/>
        <item m="1" x="1013"/>
        <item m="1" x="1001"/>
        <item m="1" x="1015"/>
        <item m="1" x="1012"/>
        <item m="1" x="1014"/>
        <item m="1" x="1007"/>
        <item m="1" x="517"/>
        <item m="1" x="544"/>
        <item m="1" x="545"/>
        <item m="1" x="561"/>
        <item m="1" x="553"/>
        <item m="1" x="584"/>
        <item m="1" x="659"/>
        <item m="1" x="651"/>
        <item m="1" x="706"/>
        <item m="1" x="695"/>
        <item m="1" x="711"/>
        <item m="1" x="731"/>
        <item m="1" x="744"/>
        <item m="1" x="724"/>
        <item m="1" x="746"/>
        <item m="1" x="730"/>
        <item m="1" x="745"/>
        <item m="1" x="776"/>
        <item m="1" x="775"/>
        <item m="1" x="761"/>
        <item m="1" x="772"/>
        <item m="1" x="782"/>
        <item m="1" x="750"/>
        <item m="1" x="752"/>
        <item x="6"/>
        <item x="12"/>
        <item x="18"/>
        <item x="15"/>
        <item x="27"/>
        <item x="26"/>
        <item x="57"/>
        <item x="54"/>
        <item x="35"/>
        <item x="82"/>
        <item x="69"/>
        <item x="86"/>
        <item x="96"/>
        <item x="93"/>
        <item x="102"/>
        <item x="140"/>
        <item x="127"/>
        <item x="157"/>
        <item x="159"/>
        <item x="196"/>
        <item x="189"/>
        <item x="219"/>
        <item x="221"/>
        <item x="216"/>
        <item x="212"/>
        <item x="225"/>
        <item x="234"/>
        <item x="235"/>
        <item x="256"/>
        <item x="260"/>
        <item x="282"/>
        <item x="313"/>
        <item x="312"/>
        <item x="317"/>
        <item x="293"/>
        <item x="305"/>
        <item x="281"/>
        <item x="298"/>
        <item x="415"/>
        <item x="323"/>
        <item x="394"/>
        <item x="386"/>
        <item x="390"/>
        <item x="338"/>
        <item x="391"/>
        <item x="410"/>
        <item x="408"/>
        <item x="359"/>
        <item x="398"/>
        <item x="443"/>
        <item x="339"/>
        <item x="349"/>
        <item x="402"/>
        <item x="399"/>
        <item x="383"/>
        <item x="355"/>
        <item x="369"/>
        <item x="333"/>
        <item x="353"/>
        <item x="403"/>
        <item x="374"/>
        <item x="366"/>
        <item x="405"/>
        <item x="395"/>
        <item x="365"/>
        <item x="429"/>
        <item x="461"/>
        <item x="453"/>
        <item x="438"/>
        <item x="435"/>
        <item x="436"/>
        <item x="456"/>
        <item x="462"/>
        <item x="449"/>
        <item x="472"/>
        <item x="479"/>
        <item x="510"/>
        <item x="501"/>
        <item x="498"/>
        <item m="1" x="5756"/>
        <item m="1" x="6356"/>
        <item m="1" x="865"/>
        <item m="1" x="2285"/>
        <item m="1" x="1371"/>
        <item m="1" x="2102"/>
        <item m="1" x="7362"/>
        <item m="1" x="7406"/>
        <item m="1" x="7408"/>
        <item m="1" x="7581"/>
        <item m="1" x="7592"/>
        <item m="1" x="7616"/>
        <item m="1" x="7702"/>
        <item m="1" x="7719"/>
        <item m="1" x="7809"/>
        <item m="1" x="7855"/>
        <item m="1" x="7906"/>
        <item m="1" x="7901"/>
        <item m="1" x="7803"/>
        <item m="1" x="7863"/>
        <item m="1" x="5509"/>
        <item m="1" x="5506"/>
        <item m="1" x="5718"/>
        <item m="1" x="5743"/>
        <item m="1" x="5736"/>
        <item m="1" x="5737"/>
        <item m="1" x="5741"/>
        <item m="1" x="5817"/>
        <item m="1" x="5771"/>
        <item m="1" x="5794"/>
        <item m="1" x="5814"/>
        <item m="1" x="6056"/>
        <item m="1" x="6061"/>
        <item m="1" x="6394"/>
        <item m="1" x="6202"/>
        <item m="1" x="6214"/>
        <item m="1" x="6178"/>
        <item m="1" x="6279"/>
        <item m="1" x="6276"/>
        <item m="1" x="6381"/>
        <item m="1" x="6405"/>
        <item m="1" x="6380"/>
        <item m="1" x="6673"/>
        <item m="1" x="6789"/>
        <item m="1" x="7040"/>
        <item m="1" x="7095"/>
        <item m="1" x="7160"/>
        <item m="1" x="7282"/>
        <item m="1" x="7161"/>
        <item m="1" x="3510"/>
        <item m="1" x="3584"/>
        <item m="1" x="3289"/>
        <item m="1" x="3429"/>
        <item m="1" x="2999"/>
        <item m="1" x="3798"/>
        <item m="1" x="3189"/>
        <item m="1" x="3271"/>
        <item m="1" x="3823"/>
        <item m="1" x="3494"/>
        <item m="1" x="3170"/>
        <item m="1" x="3114"/>
        <item m="1" x="3077"/>
        <item m="1" x="3388"/>
        <item m="1" x="3650"/>
        <item m="1" x="3964"/>
        <item m="1" x="3898"/>
        <item m="1" x="3971"/>
        <item m="1" x="3983"/>
        <item m="1" x="4028"/>
        <item m="1" x="4103"/>
        <item m="1" x="4129"/>
        <item m="1" x="4141"/>
        <item m="1" x="4116"/>
        <item m="1" x="4515"/>
        <item m="1" x="4983"/>
        <item m="1" x="4929"/>
        <item m="1" x="4381"/>
        <item m="1" x="4487"/>
        <item m="1" x="4970"/>
        <item m="1" x="4869"/>
        <item m="1" x="4242"/>
        <item m="1" x="4843"/>
        <item m="1" x="4690"/>
        <item m="1" x="4468"/>
        <item m="1" x="4556"/>
        <item m="1" x="5050"/>
        <item m="1" x="4998"/>
        <item m="1" x="5182"/>
        <item m="1" x="5195"/>
        <item m="1" x="5103"/>
        <item m="1" x="5081"/>
        <item m="1" x="2239"/>
        <item m="1" x="2271"/>
        <item m="1" x="2645"/>
        <item m="1" x="2647"/>
        <item m="1" x="2654"/>
        <item m="1" x="2737"/>
        <item m="1" x="2742"/>
        <item m="1" x="2088"/>
        <item m="1" x="2119"/>
        <item m="1" x="2138"/>
        <item m="1" x="2133"/>
        <item m="1" x="2139"/>
        <item m="1" x="2153"/>
        <item m="1" x="1673"/>
        <item m="1" x="1692"/>
        <item m="1" x="1761"/>
        <item m="1" x="1760"/>
        <item m="1" x="1779"/>
        <item m="1" x="1814"/>
        <item m="1" x="1828"/>
        <item m="1" x="1553"/>
        <item m="1" x="1492"/>
        <item m="1" x="1511"/>
        <item m="1" x="1354"/>
        <item m="1" x="1338"/>
        <item m="1" x="1350"/>
        <item m="1" x="1073"/>
        <item m="1" x="1113"/>
        <item m="1" x="1149"/>
        <item m="1" x="1178"/>
        <item m="1" x="1257"/>
        <item m="1" x="823"/>
        <item m="1" x="837"/>
        <item m="1" x="945"/>
        <item m="1" x="618"/>
        <item m="1" x="633"/>
        <item m="1" x="643"/>
        <item m="1" x="734"/>
        <item m="1" x="757"/>
        <item x="24"/>
        <item x="84"/>
        <item x="124"/>
        <item x="135"/>
        <item x="180"/>
        <item x="185"/>
        <item x="303"/>
        <item x="295"/>
        <item x="445"/>
        <item m="1" x="1164"/>
        <item m="1" x="7353"/>
        <item m="1" x="7458"/>
        <item m="1" x="7496"/>
        <item m="1" x="7761"/>
        <item m="1" x="7950"/>
        <item m="1" x="7998"/>
        <item m="1" x="5612"/>
        <item m="1" x="5595"/>
        <item m="1" x="5372"/>
        <item m="1" x="5774"/>
        <item m="1" x="5778"/>
        <item m="1" x="5787"/>
        <item m="1" x="5901"/>
        <item m="1" x="6197"/>
        <item m="1" x="6249"/>
        <item m="1" x="6364"/>
        <item m="1" x="6569"/>
        <item m="1" x="6556"/>
        <item m="1" x="6555"/>
        <item m="1" x="6595"/>
        <item m="1" x="6647"/>
        <item m="1" x="6757"/>
        <item m="1" x="6714"/>
        <item m="1" x="6695"/>
        <item m="1" x="6969"/>
        <item m="1" x="3846"/>
        <item m="1" x="3445"/>
        <item m="1" x="7270"/>
        <item m="1" x="7312"/>
        <item m="1" x="3069"/>
        <item m="1" x="3824"/>
        <item m="1" x="3760"/>
        <item m="1" x="4007"/>
        <item m="1" x="4140"/>
        <item m="1" x="2296"/>
        <item m="1" x="2360"/>
        <item m="1" x="2366"/>
        <item m="1" x="2372"/>
        <item m="1" x="2403"/>
        <item m="1" x="2437"/>
        <item m="1" x="2470"/>
        <item m="1" x="2474"/>
        <item m="1" x="2520"/>
        <item m="1" x="2820"/>
        <item m="1" x="2861"/>
        <item m="1" x="1896"/>
        <item m="1" x="1724"/>
        <item m="1" x="1844"/>
        <item m="1" x="1838"/>
        <item m="1" x="1444"/>
        <item m="1" x="1526"/>
        <item m="1" x="1395"/>
        <item m="1" x="1131"/>
        <item m="1" x="1177"/>
        <item m="1" x="963"/>
        <item m="1" x="524"/>
        <item m="1" x="532"/>
        <item m="1" x="714"/>
        <item x="131"/>
        <item x="183"/>
        <item x="291"/>
        <item x="418"/>
        <item x="364"/>
        <item x="471"/>
        <item m="1" x="1690"/>
        <item x="181"/>
        <item m="1" x="7431"/>
        <item m="1" x="7485"/>
        <item m="1" x="7509"/>
        <item m="1" x="7529"/>
        <item m="1" x="7538"/>
        <item m="1" x="7535"/>
        <item m="1" x="7580"/>
        <item m="1" x="7577"/>
        <item m="1" x="7607"/>
        <item m="1" x="7743"/>
        <item m="1" x="7758"/>
        <item m="1" x="7840"/>
        <item m="1" x="7897"/>
        <item m="1" x="7964"/>
        <item m="1" x="5467"/>
        <item m="1" x="5504"/>
        <item m="1" x="5505"/>
        <item m="1" x="5441"/>
        <item m="1" x="5463"/>
        <item m="1" x="5534"/>
        <item m="1" x="5726"/>
        <item m="1" x="5885"/>
        <item m="1" x="5846"/>
        <item m="1" x="5884"/>
        <item m="1" x="6084"/>
        <item m="1" x="6083"/>
        <item m="1" x="6082"/>
        <item m="1" x="6080"/>
        <item m="1" x="6422"/>
        <item m="1" x="6159"/>
        <item m="1" x="6222"/>
        <item m="1" x="6220"/>
        <item m="1" x="6224"/>
        <item m="1" x="6225"/>
        <item m="1" x="6221"/>
        <item m="1" x="6226"/>
        <item m="1" x="6407"/>
        <item m="1" x="6219"/>
        <item m="1" x="6223"/>
        <item m="1" x="6409"/>
        <item m="1" x="6327"/>
        <item m="1" x="6401"/>
        <item m="1" x="6393"/>
        <item m="1" x="6478"/>
        <item m="1" x="6418"/>
        <item m="1" x="6492"/>
        <item m="1" x="6438"/>
        <item m="1" x="6483"/>
        <item m="1" x="6746"/>
        <item m="1" x="6619"/>
        <item m="1" x="6715"/>
        <item m="1" x="6616"/>
        <item m="1" x="6701"/>
        <item m="1" x="6731"/>
        <item m="1" x="6970"/>
        <item m="1" x="7039"/>
        <item m="1" x="7053"/>
        <item m="1" x="6951"/>
        <item m="1" x="2989"/>
        <item m="1" x="3183"/>
        <item m="1" x="7215"/>
        <item m="1" x="3007"/>
        <item m="1" x="3100"/>
        <item m="1" x="3370"/>
        <item m="1" x="3162"/>
        <item m="1" x="3014"/>
        <item m="1" x="3671"/>
        <item m="1" x="3023"/>
        <item m="1" x="3119"/>
        <item m="1" x="3402"/>
        <item m="1" x="3025"/>
        <item m="1" x="3237"/>
        <item m="1" x="3579"/>
        <item m="1" x="3157"/>
        <item m="1" x="3475"/>
        <item m="1" x="3130"/>
        <item m="1" x="3422"/>
        <item m="1" x="3165"/>
        <item m="1" x="3318"/>
        <item m="1" x="3540"/>
        <item m="1" x="3511"/>
        <item m="1" x="3404"/>
        <item m="1" x="3741"/>
        <item m="1" x="3825"/>
        <item m="1" x="3905"/>
        <item m="1" x="3839"/>
        <item m="1" x="3900"/>
        <item m="1" x="3837"/>
        <item m="1" x="4415"/>
        <item m="1" x="4697"/>
        <item m="1" x="4360"/>
        <item m="1" x="4053"/>
        <item m="1" x="4911"/>
        <item m="1" x="4340"/>
        <item m="1" x="4113"/>
        <item m="1" x="4744"/>
        <item m="1" x="4630"/>
        <item m="1" x="4173"/>
        <item m="1" x="4253"/>
        <item m="1" x="4612"/>
        <item m="1" x="4440"/>
        <item m="1" x="4211"/>
        <item m="1" x="4258"/>
        <item m="1" x="4641"/>
        <item m="1" x="4343"/>
        <item m="1" x="4759"/>
        <item m="1" x="5106"/>
        <item m="1" x="5142"/>
        <item m="1" x="5214"/>
        <item m="1" x="5134"/>
        <item m="1" x="5098"/>
        <item m="1" x="2490"/>
        <item m="1" x="2390"/>
        <item m="1" x="2301"/>
        <item m="1" x="2653"/>
        <item m="1" x="2433"/>
        <item m="1" x="2459"/>
        <item m="1" x="2461"/>
        <item m="1" x="2504"/>
        <item m="1" x="2324"/>
        <item m="1" x="2121"/>
        <item m="1" x="1915"/>
        <item m="1" x="1949"/>
        <item m="1" x="1723"/>
        <item m="1" x="1816"/>
        <item m="1" x="1850"/>
        <item m="1" x="1482"/>
        <item m="1" x="1366"/>
        <item m="1" x="1041"/>
        <item m="1" x="1130"/>
        <item m="1" x="1254"/>
        <item m="1" x="793"/>
        <item m="1" x="795"/>
        <item m="1" x="684"/>
        <item m="1" x="690"/>
        <item x="88"/>
        <item x="97"/>
        <item x="120"/>
        <item x="148"/>
        <item x="199"/>
        <item x="252"/>
        <item x="384"/>
        <item x="393"/>
        <item x="373"/>
        <item x="437"/>
        <item m="1" x="7480"/>
        <item m="1" x="7744"/>
        <item m="1" x="5250"/>
        <item m="1" x="5377"/>
        <item m="1" x="5282"/>
        <item m="1" x="5392"/>
        <item m="1" x="5293"/>
        <item m="1" x="5360"/>
        <item m="1" x="5742"/>
        <item m="1" x="5918"/>
        <item m="1" x="6153"/>
        <item m="1" x="6329"/>
        <item m="1" x="6328"/>
        <item m="1" x="6411"/>
        <item m="1" x="6392"/>
        <item m="1" x="6679"/>
        <item m="1" x="6765"/>
        <item m="1" x="6820"/>
        <item m="1" x="6861"/>
        <item m="1" x="7286"/>
        <item m="1" x="3588"/>
        <item m="1" x="3242"/>
        <item m="1" x="3794"/>
        <item m="1" x="3844"/>
        <item m="1" x="3885"/>
        <item m="1" x="4061"/>
        <item m="1" x="4569"/>
        <item m="1" x="4050"/>
        <item m="1" x="4337"/>
        <item m="1" x="4635"/>
        <item m="1" x="4065"/>
        <item m="1" x="4068"/>
        <item m="1" x="4741"/>
        <item m="1" x="4842"/>
        <item m="1" x="4831"/>
        <item m="1" x="4441"/>
        <item m="1" x="4120"/>
        <item m="1" x="4591"/>
        <item m="1" x="4121"/>
        <item m="1" x="4613"/>
        <item m="1" x="4470"/>
        <item m="1" x="2179"/>
        <item m="1" x="4210"/>
        <item m="1" x="4709"/>
        <item m="1" x="4867"/>
        <item m="1" x="2292"/>
        <item m="1" x="2683"/>
        <item m="1" x="2696"/>
        <item m="1" x="2756"/>
        <item m="1" x="2824"/>
        <item m="1" x="2052"/>
        <item m="1" x="1983"/>
        <item m="1" x="2023"/>
        <item m="1" x="1734"/>
        <item m="1" x="1801"/>
        <item m="1" x="1438"/>
        <item m="1" x="637"/>
        <item m="1" x="674"/>
        <item m="1" x="737"/>
        <item x="227"/>
        <item x="297"/>
        <item m="1" x="516"/>
        <item m="1" x="7576"/>
        <item m="1" x="7895"/>
        <item m="1" x="7956"/>
        <item m="1" x="5594"/>
        <item m="1" x="5582"/>
        <item m="1" x="5609"/>
        <item m="1" x="5818"/>
        <item m="1" x="5893"/>
        <item m="1" x="5889"/>
        <item m="1" x="6333"/>
        <item m="1" x="6443"/>
        <item m="1" x="6515"/>
        <item m="1" x="6694"/>
        <item m="1" x="6733"/>
        <item m="1" x="7105"/>
        <item m="1" x="7120"/>
        <item m="1" x="7175"/>
        <item m="1" x="3225"/>
        <item m="1" x="7137"/>
        <item m="1" x="7182"/>
        <item m="1" x="7316"/>
        <item m="1" x="3343"/>
        <item m="1" x="3621"/>
        <item m="1" x="3456"/>
        <item m="1" x="3845"/>
        <item m="1" x="4087"/>
        <item m="1" x="4132"/>
        <item m="1" x="4654"/>
        <item m="1" x="4265"/>
        <item m="1" x="4322"/>
        <item m="1" x="4577"/>
        <item m="1" x="4942"/>
        <item m="1" x="5017"/>
        <item m="1" x="5080"/>
        <item m="1" x="5157"/>
        <item m="1" x="2609"/>
        <item m="1" x="2748"/>
        <item m="1" x="2010"/>
        <item m="1" x="2014"/>
        <item m="1" x="1064"/>
        <item m="1" x="1269"/>
        <item m="1" x="789"/>
        <item m="1" x="1016"/>
        <item m="1" x="1027"/>
        <item m="1" x="758"/>
        <item m="1" x="769"/>
        <item x="9"/>
        <item x="64"/>
        <item x="292"/>
        <item m="1" x="7508"/>
        <item m="1" x="7519"/>
        <item m="1" x="7710"/>
        <item m="1" x="7859"/>
        <item m="1" x="5243"/>
        <item m="1" x="5271"/>
        <item m="1" x="5405"/>
        <item m="1" x="5326"/>
        <item m="1" x="5648"/>
        <item m="1" x="6060"/>
        <item m="1" x="6242"/>
        <item m="1" x="6260"/>
        <item m="1" x="6445"/>
        <item m="1" x="6598"/>
        <item m="1" x="6839"/>
        <item m="1" x="6927"/>
        <item m="1" x="7127"/>
        <item m="1" x="7139"/>
        <item m="1" x="3109"/>
        <item m="1" x="7165"/>
        <item m="1" x="3664"/>
        <item m="1" x="4899"/>
        <item m="1" x="4423"/>
        <item m="1" x="4208"/>
        <item m="1" x="4815"/>
        <item m="1" x="4354"/>
        <item m="1" x="4195"/>
        <item m="1" x="4200"/>
        <item m="1" x="4384"/>
        <item m="1" x="4757"/>
        <item m="1" x="4751"/>
        <item m="1" x="4900"/>
        <item m="1" x="5074"/>
        <item m="1" x="5136"/>
        <item m="1" x="2253"/>
        <item m="1" x="2243"/>
        <item m="1" x="2290"/>
        <item m="1" x="2334"/>
        <item m="1" x="2855"/>
        <item m="1" x="2903"/>
        <item m="1" x="2038"/>
        <item m="1" x="2036"/>
        <item m="1" x="2049"/>
        <item m="1" x="2132"/>
        <item m="1" x="1968"/>
        <item m="1" x="1951"/>
        <item m="1" x="1961"/>
        <item m="1" x="1967"/>
        <item m="1" x="1950"/>
        <item m="1" x="1960"/>
        <item m="1" x="1978"/>
        <item m="1" x="1979"/>
        <item m="1" x="1991"/>
        <item m="1" x="1663"/>
        <item m="1" x="1825"/>
        <item m="1" x="1550"/>
        <item m="1" x="1406"/>
        <item m="1" x="1110"/>
        <item m="1" x="787"/>
        <item m="1" x="716"/>
        <item x="224"/>
        <item x="318"/>
        <item m="1" x="3699"/>
        <item m="1" x="7374"/>
        <item m="1" x="7572"/>
        <item m="1" x="7617"/>
        <item m="1" x="7721"/>
        <item m="1" x="5244"/>
        <item m="1" x="6062"/>
        <item m="1" x="6321"/>
        <item m="1" x="6436"/>
        <item m="1" x="6572"/>
        <item m="1" x="7279"/>
        <item m="1" x="6819"/>
        <item m="1" x="6976"/>
        <item m="1" x="3082"/>
        <item m="1" x="3094"/>
        <item m="1" x="3352"/>
        <item m="1" x="2566"/>
        <item m="1" x="2604"/>
        <item m="1" x="2846"/>
        <item m="1" x="2849"/>
        <item m="1" x="2056"/>
        <item m="1" x="2084"/>
        <item m="1" x="2143"/>
        <item m="1" x="1665"/>
        <item m="1" x="1123"/>
        <item m="1" x="677"/>
        <item x="151"/>
        <item m="1" x="3710"/>
        <item m="1" x="5907"/>
        <item m="1" x="5897"/>
        <item m="1" x="6507"/>
        <item m="1" x="6590"/>
        <item m="1" x="1942"/>
        <item m="1" x="7399"/>
        <item m="1" x="7390"/>
        <item m="1" x="7499"/>
        <item m="1" x="7527"/>
        <item m="1" x="7589"/>
        <item m="1" x="7602"/>
        <item m="1" x="7558"/>
        <item m="1" x="7656"/>
        <item m="1" x="7749"/>
        <item m="1" x="7801"/>
        <item m="1" x="7943"/>
        <item m="1" x="7965"/>
        <item m="1" x="5275"/>
        <item m="1" x="5311"/>
        <item m="1" x="5500"/>
        <item m="1" x="5380"/>
        <item m="1" x="5387"/>
        <item m="1" x="5289"/>
        <item m="1" x="5368"/>
        <item m="1" x="5678"/>
        <item m="1" x="5316"/>
        <item m="1" x="5543"/>
        <item m="1" x="5434"/>
        <item m="1" x="5373"/>
        <item m="1" x="5386"/>
        <item m="1" x="5694"/>
        <item m="1" x="5754"/>
        <item m="1" x="5732"/>
        <item m="1" x="5750"/>
        <item m="1" x="5739"/>
        <item m="1" x="5766"/>
        <item m="1" x="5753"/>
        <item m="1" x="5823"/>
        <item m="1" x="5877"/>
        <item m="1" x="5861"/>
        <item m="1" x="5859"/>
        <item m="1" x="5872"/>
        <item m="1" x="5914"/>
        <item m="1" x="6098"/>
        <item m="1" x="6115"/>
        <item m="1" x="6135"/>
        <item m="1" x="6120"/>
        <item m="1" x="6112"/>
        <item m="1" x="6161"/>
        <item m="1" x="6186"/>
        <item m="1" x="6218"/>
        <item m="1" x="6354"/>
        <item m="1" x="6210"/>
        <item m="1" x="6286"/>
        <item m="1" x="6369"/>
        <item m="1" x="6353"/>
        <item m="1" x="6336"/>
        <item m="1" x="6424"/>
        <item m="1" x="6423"/>
        <item m="1" x="6426"/>
        <item m="1" x="6527"/>
        <item m="1" x="6532"/>
        <item m="1" x="6592"/>
        <item m="1" x="6637"/>
        <item m="1" x="6726"/>
        <item m="1" x="6702"/>
        <item m="1" x="6923"/>
        <item m="1" x="6905"/>
        <item m="1" x="6902"/>
        <item m="1" x="6857"/>
        <item m="1" x="6917"/>
        <item m="1" x="7013"/>
        <item m="1" x="7106"/>
        <item m="1" x="7003"/>
        <item m="1" x="7159"/>
        <item m="1" x="7138"/>
        <item m="1" x="2993"/>
        <item m="1" x="3597"/>
        <item m="1" x="3412"/>
        <item m="1" x="3706"/>
        <item m="1" x="2996"/>
        <item m="1" x="3226"/>
        <item m="1" x="3570"/>
        <item m="1" x="3660"/>
        <item m="1" x="3691"/>
        <item m="1" x="3288"/>
        <item m="1" x="3232"/>
        <item m="1" x="3567"/>
        <item m="1" x="3062"/>
        <item m="1" x="3812"/>
        <item m="1" x="3574"/>
        <item m="1" x="3324"/>
        <item m="1" x="3503"/>
        <item m="1" x="3181"/>
        <item m="1" x="3622"/>
        <item m="1" x="3256"/>
        <item m="1" x="3063"/>
        <item m="1" x="3716"/>
        <item m="1" x="3305"/>
        <item m="1" x="3495"/>
        <item m="1" x="3171"/>
        <item m="1" x="3258"/>
        <item m="1" x="3630"/>
        <item m="1" x="3518"/>
        <item m="1" x="3197"/>
        <item m="1" x="3524"/>
        <item m="1" x="3681"/>
        <item m="1" x="3811"/>
        <item m="1" x="3821"/>
        <item m="1" x="3753"/>
        <item m="1" x="3779"/>
        <item m="1" x="3910"/>
        <item m="1" x="3863"/>
        <item m="1" x="4393"/>
        <item m="1" x="4012"/>
        <item m="1" x="5013"/>
        <item m="1" x="4638"/>
        <item m="1" x="4001"/>
        <item m="1" x="4773"/>
        <item m="1" x="4959"/>
        <item m="1" x="5005"/>
        <item m="1" x="4605"/>
        <item m="1" x="4601"/>
        <item m="1" x="4099"/>
        <item m="1" x="4162"/>
        <item m="1" x="5034"/>
        <item m="1" x="4524"/>
        <item m="1" x="4309"/>
        <item m="1" x="4924"/>
        <item m="1" x="4768"/>
        <item m="1" x="4931"/>
        <item m="1" x="5014"/>
        <item m="1" x="2200"/>
        <item m="1" x="2273"/>
        <item m="1" x="2703"/>
        <item m="1" x="2397"/>
        <item m="1" x="2424"/>
        <item m="1" x="2450"/>
        <item m="1" x="2485"/>
        <item m="1" x="2478"/>
        <item m="1" x="2510"/>
        <item m="1" x="2767"/>
        <item m="1" x="2792"/>
        <item m="1" x="2815"/>
        <item m="1" x="2884"/>
        <item m="1" x="2946"/>
        <item m="1" x="2105"/>
        <item m="1" x="2112"/>
        <item m="1" x="1894"/>
        <item m="1" x="1919"/>
        <item m="1" x="1659"/>
        <item m="1" x="1780"/>
        <item m="1" x="1845"/>
        <item m="1" x="1871"/>
        <item m="1" x="1873"/>
        <item m="1" x="1890"/>
        <item m="1" x="1579"/>
        <item m="1" x="1612"/>
        <item m="1" x="1620"/>
        <item m="1" x="1469"/>
        <item m="1" x="1390"/>
        <item m="1" x="1293"/>
        <item m="1" x="1306"/>
        <item m="1" x="1312"/>
        <item m="1" x="1054"/>
        <item m="1" x="1058"/>
        <item m="1" x="1145"/>
        <item m="1" x="1142"/>
        <item m="1" x="1234"/>
        <item m="1" x="827"/>
        <item m="1" x="878"/>
        <item m="1" x="920"/>
        <item m="1" x="978"/>
        <item m="1" x="1004"/>
        <item m="1" x="1033"/>
        <item m="1" x="599"/>
        <item m="1" x="596"/>
        <item m="1" x="656"/>
        <item m="1" x="658"/>
        <item m="1" x="687"/>
        <item m="1" x="686"/>
        <item m="1" x="781"/>
        <item x="90"/>
        <item x="152"/>
        <item x="171"/>
        <item x="188"/>
        <item x="226"/>
        <item m="1" x="7437"/>
        <item m="1" x="7818"/>
        <item m="1" x="7788"/>
        <item m="1" x="5658"/>
        <item m="1" x="5989"/>
        <item m="1" x="5973"/>
        <item m="1" x="6233"/>
        <item m="1" x="6245"/>
        <item m="1" x="6452"/>
        <item m="1" x="6644"/>
        <item m="1" x="6678"/>
        <item m="1" x="6699"/>
        <item m="1" x="6908"/>
        <item m="1" x="6901"/>
        <item m="1" x="6821"/>
        <item m="1" x="6958"/>
        <item m="1" x="7288"/>
        <item m="1" x="7226"/>
        <item m="1" x="3528"/>
        <item m="1" x="3141"/>
        <item m="1" x="3042"/>
        <item m="1" x="3519"/>
        <item m="1" x="3200"/>
        <item m="1" x="3822"/>
        <item m="1" x="3903"/>
        <item m="1" x="4301"/>
        <item m="1" x="4461"/>
        <item m="1" x="4070"/>
        <item m="1" x="4006"/>
        <item m="1" x="4059"/>
        <item m="1" x="4538"/>
        <item m="1" x="4724"/>
        <item m="1" x="4871"/>
        <item m="1" x="4839"/>
        <item m="1" x="4421"/>
        <item m="1" x="4809"/>
        <item m="1" x="4730"/>
        <item m="1" x="4696"/>
        <item m="1" x="4435"/>
        <item m="1" x="4489"/>
        <item m="1" x="4649"/>
        <item m="1" x="4790"/>
        <item m="1" x="4434"/>
        <item m="1" x="4523"/>
        <item m="1" x="4585"/>
        <item m="1" x="4834"/>
        <item m="1" x="5033"/>
        <item m="1" x="5130"/>
        <item m="1" x="5149"/>
        <item m="1" x="2197"/>
        <item m="1" x="2192"/>
        <item m="1" x="2212"/>
        <item m="1" x="2306"/>
        <item m="1" x="2321"/>
        <item m="1" x="2353"/>
        <item m="1" x="2382"/>
        <item m="1" x="2423"/>
        <item m="1" x="2449"/>
        <item m="1" x="2483"/>
        <item m="1" x="2641"/>
        <item m="1" x="2097"/>
        <item m="1" x="1930"/>
        <item m="1" x="1636"/>
        <item m="1" x="1795"/>
        <item m="1" x="1490"/>
        <item m="1" x="1280"/>
        <item m="1" x="1288"/>
        <item m="1" x="1072"/>
        <item m="1" x="1261"/>
        <item m="1" x="981"/>
        <item m="1" x="521"/>
        <item m="1" x="760"/>
        <item x="21"/>
        <item x="161"/>
        <item x="273"/>
        <item x="348"/>
        <item x="328"/>
        <item m="1" x="5077"/>
        <item m="1" x="7435"/>
        <item m="1" x="7423"/>
        <item m="1" x="7545"/>
        <item m="1" x="7550"/>
        <item m="1" x="7564"/>
        <item m="1" x="7711"/>
        <item m="1" x="7889"/>
        <item m="1" x="7782"/>
        <item m="1" x="7994"/>
        <item m="1" x="7967"/>
        <item m="1" x="5618"/>
        <item m="1" x="5628"/>
        <item m="1" x="5263"/>
        <item m="1" x="5603"/>
        <item m="1" x="5630"/>
        <item m="1" x="5323"/>
        <item m="1" x="5601"/>
        <item m="1" x="5322"/>
        <item m="1" x="5632"/>
        <item m="1" x="5514"/>
        <item m="1" x="5701"/>
        <item m="1" x="5976"/>
        <item m="1" x="6074"/>
        <item m="1" x="6167"/>
        <item m="1" x="6013"/>
        <item m="1" x="5925"/>
        <item m="1" x="6039"/>
        <item m="1" x="6002"/>
        <item m="1" x="5974"/>
        <item m="1" x="6378"/>
        <item m="1" x="6272"/>
        <item m="1" x="6319"/>
        <item m="1" x="6330"/>
        <item m="1" x="6464"/>
        <item m="1" x="6984"/>
        <item m="1" x="6980"/>
        <item m="1" x="7064"/>
        <item m="1" x="3209"/>
        <item m="1" x="2992"/>
        <item m="1" x="3724"/>
        <item m="1" x="3032"/>
        <item m="1" x="3638"/>
        <item m="1" x="3061"/>
        <item m="1" x="3725"/>
        <item m="1" x="3656"/>
        <item m="1" x="3652"/>
        <item m="1" x="3390"/>
        <item m="1" x="4525"/>
        <item m="1" x="4039"/>
        <item m="1" x="4058"/>
        <item m="1" x="4526"/>
        <item m="1" x="4678"/>
        <item m="1" x="4703"/>
        <item m="1" x="4341"/>
        <item m="1" x="4193"/>
        <item m="1" x="4238"/>
        <item m="1" x="4553"/>
        <item m="1" x="4595"/>
        <item m="1" x="4247"/>
        <item m="1" x="4191"/>
        <item m="1" x="4950"/>
        <item m="1" x="5030"/>
        <item m="1" x="4266"/>
        <item m="1" x="4667"/>
        <item m="1" x="4270"/>
        <item m="1" x="4378"/>
        <item m="1" x="4198"/>
        <item m="1" x="4610"/>
        <item m="1" x="4916"/>
        <item m="1" x="4352"/>
        <item m="1" x="4382"/>
        <item m="1" x="4982"/>
        <item m="1" x="2247"/>
        <item m="1" x="2335"/>
        <item m="1" x="2675"/>
        <item m="1" x="2712"/>
        <item m="1" x="2415"/>
        <item m="1" x="2612"/>
        <item m="1" x="2620"/>
        <item m="1" x="2522"/>
        <item m="1" x="2769"/>
        <item m="1" x="2771"/>
        <item m="1" x="2898"/>
        <item m="1" x="2901"/>
        <item m="1" x="2074"/>
        <item m="1" x="2157"/>
        <item m="1" x="2178"/>
        <item m="1" x="2161"/>
        <item m="1" x="1984"/>
        <item m="1" x="1643"/>
        <item m="1" x="1644"/>
        <item m="1" x="1787"/>
        <item m="1" x="1292"/>
        <item m="1" x="1175"/>
        <item m="1" x="1226"/>
        <item m="1" x="527"/>
        <item m="1" x="541"/>
        <item m="1" x="554"/>
        <item m="1" x="575"/>
        <item m="1" x="608"/>
        <item m="1" x="765"/>
        <item m="1" x="766"/>
        <item x="20"/>
        <item x="186"/>
        <item x="222"/>
        <item x="245"/>
        <item x="264"/>
        <item m="1" x="7372"/>
        <item m="1" x="7524"/>
        <item m="1" x="7636"/>
        <item m="1" x="7874"/>
        <item m="1" x="7833"/>
        <item m="1" x="7932"/>
        <item m="1" x="5297"/>
        <item m="1" x="5453"/>
        <item m="1" x="5365"/>
        <item m="1" x="5286"/>
        <item m="1" x="5780"/>
        <item m="1" x="6047"/>
        <item m="1" x="5993"/>
        <item m="1" x="5924"/>
        <item m="1" x="6015"/>
        <item m="1" x="6126"/>
        <item m="1" x="6139"/>
        <item m="1" x="6300"/>
        <item m="1" x="6325"/>
        <item m="1" x="6396"/>
        <item m="1" x="6428"/>
        <item m="1" x="6434"/>
        <item m="1" x="6613"/>
        <item m="1" x="6683"/>
        <item m="1" x="3478"/>
        <item m="1" x="3311"/>
        <item m="1" x="3960"/>
        <item m="1" x="3866"/>
        <item m="1" x="4323"/>
        <item m="1" x="3995"/>
        <item m="1" x="4433"/>
        <item m="1" x="4368"/>
        <item m="1" x="4287"/>
        <item m="1" x="4575"/>
        <item m="1" x="4062"/>
        <item m="1" x="4694"/>
        <item m="1" x="4865"/>
        <item m="1" x="4828"/>
        <item m="1" x="4418"/>
        <item m="1" x="4726"/>
        <item m="1" x="4123"/>
        <item m="1" x="4701"/>
        <item m="1" x="4584"/>
        <item m="1" x="4708"/>
        <item m="1" x="4272"/>
        <item m="1" x="4528"/>
        <item m="1" x="4417"/>
        <item m="1" x="4222"/>
        <item m="1" x="4495"/>
        <item m="1" x="4505"/>
        <item m="1" x="4631"/>
        <item m="1" x="4796"/>
        <item m="1" x="5099"/>
        <item m="1" x="5119"/>
        <item m="1" x="2204"/>
        <item m="1" x="2231"/>
        <item m="1" x="2576"/>
        <item m="1" x="2716"/>
        <item m="1" x="2723"/>
        <item m="1" x="2738"/>
        <item m="1" x="2760"/>
        <item m="1" x="2762"/>
        <item m="1" x="2640"/>
        <item m="1" x="2905"/>
        <item m="1" x="2893"/>
        <item m="1" x="2029"/>
        <item m="1" x="2938"/>
        <item m="1" x="2961"/>
        <item m="1" x="2185"/>
        <item m="1" x="1697"/>
        <item m="1" x="1831"/>
        <item m="1" x="1509"/>
        <item m="1" x="1055"/>
        <item m="1" x="1002"/>
        <item m="1" x="531"/>
        <item m="1" x="529"/>
        <item x="61"/>
        <item x="91"/>
        <item x="287"/>
        <item x="396"/>
        <item m="1" x="7498"/>
        <item m="1" x="7586"/>
        <item m="1" x="7774"/>
        <item m="1" x="7772"/>
        <item m="1" x="7902"/>
        <item m="1" x="5245"/>
        <item m="1" x="5327"/>
        <item m="1" x="5661"/>
        <item m="1" x="5667"/>
        <item m="1" x="5305"/>
        <item m="1" x="5481"/>
        <item m="1" x="5394"/>
        <item m="1" x="5321"/>
        <item m="1" x="5626"/>
        <item m="1" x="5806"/>
        <item m="1" x="6031"/>
        <item m="1" x="6051"/>
        <item m="1" x="6313"/>
        <item m="1" x="6346"/>
        <item m="1" x="6413"/>
        <item m="1" x="6676"/>
        <item m="1" x="6719"/>
        <item m="1" x="6840"/>
        <item m="1" x="6972"/>
        <item m="1" x="6942"/>
        <item m="1" x="7154"/>
        <item m="1" x="3666"/>
        <item m="1" x="3230"/>
        <item m="1" x="3118"/>
        <item m="1" x="3399"/>
        <item m="1" x="4651"/>
        <item m="1" x="4122"/>
        <item m="1" x="4854"/>
        <item m="1" x="4335"/>
        <item m="1" x="4862"/>
        <item m="1" x="4674"/>
        <item m="1" x="4385"/>
        <item m="1" x="4201"/>
        <item m="1" x="4624"/>
        <item m="1" x="4256"/>
        <item m="1" x="4370"/>
        <item m="1" x="4589"/>
        <item m="1" x="4863"/>
        <item m="1" x="2249"/>
        <item m="1" x="2220"/>
        <item m="1" x="2279"/>
        <item m="1" x="2662"/>
        <item m="1" x="2674"/>
        <item m="1" x="2676"/>
        <item m="1" x="2778"/>
        <item m="1" x="2718"/>
        <item m="1" x="2739"/>
        <item m="1" x="2765"/>
        <item m="1" x="2904"/>
        <item m="1" x="2885"/>
        <item m="1" x="1903"/>
        <item m="1" x="1985"/>
        <item m="1" x="1642"/>
        <item m="1" x="1819"/>
        <item m="1" x="1475"/>
        <item m="1" x="1345"/>
        <item m="1" x="1051"/>
        <item m="1" x="1091"/>
        <item m="1" x="1202"/>
        <item m="1" x="919"/>
        <item m="1" x="628"/>
        <item m="1" x="664"/>
        <item m="1" x="675"/>
        <item x="375"/>
        <item m="1" x="7414"/>
        <item m="1" x="5622"/>
        <item m="1" x="5498"/>
        <item m="1" x="5433"/>
        <item m="1" x="6030"/>
        <item m="1" x="6108"/>
        <item m="1" x="6790"/>
        <item m="1" x="3801"/>
        <item m="1" x="4326"/>
        <item m="1" x="2702"/>
        <item m="1" x="2399"/>
        <item m="1" x="2540"/>
        <item x="363"/>
        <item m="1" x="7829"/>
        <item m="1" x="5936"/>
        <item m="1" x="6298"/>
        <item m="1" x="6361"/>
        <item m="1" x="6316"/>
        <item m="1" x="7033"/>
        <item m="1" x="6996"/>
        <item m="1" x="7253"/>
        <item m="1" x="4976"/>
        <item m="1" x="4520"/>
        <item m="1" x="5176"/>
        <item m="1" x="2557"/>
        <item m="1" x="2843"/>
        <item m="1" x="2188"/>
        <item m="1" x="2177"/>
        <item m="1" x="2182"/>
        <item m="1" x="1928"/>
        <item m="1" x="1956"/>
        <item m="1" x="1966"/>
        <item m="1" x="1634"/>
        <item m="1" x="1821"/>
        <item m="1" x="1483"/>
        <item m="1" x="1048"/>
        <item m="1" x="1255"/>
        <item m="1" x="551"/>
        <item m="1" x="680"/>
        <item m="1" x="7808"/>
        <item m="1" x="6116"/>
        <item m="1" x="6909"/>
        <item m="1" x="3771"/>
        <item m="1" x="3970"/>
        <item m="1" x="4115"/>
        <item m="1" x="4928"/>
        <item m="1" x="4234"/>
        <item m="1" x="4541"/>
        <item m="1" x="1476"/>
        <item m="1" x="1420"/>
        <item m="1" x="1747"/>
        <item m="1" x="7528"/>
        <item m="1" x="5413"/>
        <item m="1" x="5617"/>
        <item m="1" x="5378"/>
        <item m="1" x="5819"/>
        <item m="1" x="5792"/>
        <item m="1" x="5830"/>
        <item m="1" x="5858"/>
        <item m="1" x="5991"/>
        <item m="1" x="5833"/>
        <item m="1" x="5961"/>
        <item m="1" x="5997"/>
        <item m="1" x="5986"/>
        <item m="1" x="5979"/>
        <item m="1" x="5963"/>
        <item m="1" x="5938"/>
        <item m="1" x="6398"/>
        <item m="1" x="6350"/>
        <item m="1" x="6441"/>
        <item m="1" x="6508"/>
        <item m="1" x="6674"/>
        <item m="1" x="6730"/>
        <item m="1" x="6664"/>
        <item m="1" x="6661"/>
        <item m="1" x="6625"/>
        <item m="1" x="6743"/>
        <item m="1" x="6794"/>
        <item m="1" x="6800"/>
        <item m="1" x="6855"/>
        <item m="1" x="7107"/>
        <item m="1" x="6941"/>
        <item m="1" x="6957"/>
        <item m="1" x="7280"/>
        <item m="1" x="7222"/>
        <item m="1" x="3418"/>
        <item m="1" x="7293"/>
        <item m="1" x="3432"/>
        <item m="1" x="3134"/>
        <item m="1" x="3067"/>
        <item m="1" x="3296"/>
        <item m="1" x="3465"/>
        <item m="1" x="3933"/>
        <item m="1" x="4852"/>
        <item m="1" x="4151"/>
        <item m="1" x="2310"/>
        <item m="1" x="2370"/>
        <item m="1" x="2369"/>
        <item m="1" x="2388"/>
        <item m="1" x="2393"/>
        <item m="1" x="2435"/>
        <item m="1" x="2457"/>
        <item m="1" x="2453"/>
        <item m="1" x="2477"/>
        <item m="1" x="2521"/>
        <item m="1" x="2791"/>
        <item m="1" x="2944"/>
        <item m="1" x="2960"/>
        <item m="1" x="1641"/>
        <item m="1" x="1721"/>
        <item m="1" x="1775"/>
        <item m="1" x="1818"/>
        <item m="1" x="1872"/>
        <item m="1" x="1564"/>
        <item m="1" x="1616"/>
        <item m="1" x="1496"/>
        <item m="1" x="1508"/>
        <item m="1" x="1521"/>
        <item m="1" x="1523"/>
        <item m="1" x="1275"/>
        <item m="1" x="1278"/>
        <item m="1" x="1157"/>
        <item m="1" x="1180"/>
        <item m="1" x="1245"/>
        <item m="1" x="801"/>
        <item m="1" x="824"/>
        <item m="1" x="826"/>
        <item m="1" x="1005"/>
        <item m="1" x="574"/>
        <item m="1" x="701"/>
        <item x="37"/>
        <item x="130"/>
        <item x="239"/>
        <item x="244"/>
        <item x="299"/>
        <item m="1" x="7606"/>
        <item m="1" x="4817"/>
        <item m="1" x="679"/>
        <item m="1" x="5763"/>
        <item m="1" x="7370"/>
        <item m="1" x="7380"/>
        <item m="1" x="7418"/>
        <item m="1" x="7454"/>
        <item m="1" x="7490"/>
        <item m="1" x="7459"/>
        <item m="1" x="7472"/>
        <item m="1" x="7518"/>
        <item m="1" x="7594"/>
        <item m="1" x="7665"/>
        <item m="1" x="7713"/>
        <item m="1" x="7864"/>
        <item m="1" x="7814"/>
        <item m="1" x="7817"/>
        <item m="1" x="7886"/>
        <item m="1" x="7851"/>
        <item m="1" x="7916"/>
        <item m="1" x="7913"/>
        <item m="1" x="7954"/>
        <item m="1" x="7949"/>
        <item m="1" x="7947"/>
        <item m="1" x="7915"/>
        <item m="1" x="5616"/>
        <item m="1" x="5348"/>
        <item m="1" x="5431"/>
        <item m="1" x="5374"/>
        <item m="1" x="5343"/>
        <item m="1" x="5304"/>
        <item m="1" x="5581"/>
        <item m="1" x="5540"/>
        <item m="1" x="5355"/>
        <item m="1" x="5419"/>
        <item m="1" x="5302"/>
        <item m="1" x="5406"/>
        <item m="1" x="5338"/>
        <item m="1" x="5376"/>
        <item m="1" x="5579"/>
        <item m="1" x="5606"/>
        <item m="1" x="5580"/>
        <item m="1" x="5363"/>
        <item m="1" x="5382"/>
        <item m="1" x="5720"/>
        <item m="1" x="5731"/>
        <item m="1" x="5772"/>
        <item m="1" x="5760"/>
        <item m="1" x="5762"/>
        <item m="1" x="5784"/>
        <item m="1" x="5831"/>
        <item m="1" x="6033"/>
        <item m="1" x="6042"/>
        <item m="1" x="6038"/>
        <item m="1" x="6003"/>
        <item m="1" x="6148"/>
        <item m="1" x="6129"/>
        <item m="1" x="6205"/>
        <item m="1" x="6280"/>
        <item m="1" x="6404"/>
        <item m="1" x="6363"/>
        <item m="1" x="6351"/>
        <item m="1" x="6355"/>
        <item m="1" x="6362"/>
        <item m="1" x="6609"/>
        <item m="1" x="6721"/>
        <item m="1" x="6642"/>
        <item m="1" x="6688"/>
        <item m="1" x="6742"/>
        <item m="1" x="6698"/>
        <item m="1" x="6706"/>
        <item m="1" x="6890"/>
        <item m="1" x="6769"/>
        <item m="1" x="6884"/>
        <item m="1" x="6874"/>
        <item m="1" x="6870"/>
        <item m="1" x="6888"/>
        <item m="1" x="6784"/>
        <item m="1" x="6899"/>
        <item m="1" x="6915"/>
        <item m="1" x="6893"/>
        <item m="1" x="6791"/>
        <item m="1" x="6873"/>
        <item m="1" x="6807"/>
        <item m="1" x="6895"/>
        <item m="1" x="6808"/>
        <item m="1" x="7048"/>
        <item m="1" x="7098"/>
        <item m="1" x="3087"/>
        <item m="1" x="7189"/>
        <item m="1" x="7269"/>
        <item m="1" x="7205"/>
        <item m="1" x="7307"/>
        <item m="1" x="3573"/>
        <item m="1" x="7251"/>
        <item m="1" x="7252"/>
        <item m="1" x="7314"/>
        <item m="1" x="3403"/>
        <item m="1" x="3122"/>
        <item m="1" x="3205"/>
        <item m="1" x="3217"/>
        <item m="1" x="7342"/>
        <item m="1" x="3759"/>
        <item m="1" x="3707"/>
        <item m="1" x="3045"/>
        <item m="1" x="3253"/>
        <item m="1" x="3115"/>
        <item m="1" x="3229"/>
        <item m="1" x="3582"/>
        <item m="1" x="3354"/>
        <item m="1" x="3347"/>
        <item m="1" x="3348"/>
        <item m="1" x="3523"/>
        <item m="1" x="3461"/>
        <item m="1" x="3770"/>
        <item m="1" x="3750"/>
        <item m="1" x="3878"/>
        <item m="1" x="3924"/>
        <item m="1" x="3899"/>
        <item m="1" x="3934"/>
        <item m="1" x="3975"/>
        <item m="1" x="4657"/>
        <item m="1" x="4583"/>
        <item m="1" x="4002"/>
        <item m="1" x="4079"/>
        <item m="1" x="4359"/>
        <item m="1" x="4107"/>
        <item m="1" x="4088"/>
        <item m="1" x="4146"/>
        <item m="1" x="4187"/>
        <item m="1" x="4300"/>
        <item m="1" x="4562"/>
        <item m="1" x="4878"/>
        <item m="1" x="4972"/>
        <item m="1" x="4807"/>
        <item m="1" x="4874"/>
        <item m="1" x="4860"/>
        <item m="1" x="4813"/>
        <item m="1" x="5137"/>
        <item m="1" x="5221"/>
        <item m="1" x="2342"/>
        <item m="1" x="2340"/>
        <item m="1" x="2686"/>
        <item m="1" x="2709"/>
        <item m="1" x="2386"/>
        <item m="1" x="2594"/>
        <item m="1" x="2484"/>
        <item m="1" x="2599"/>
        <item m="1" x="2614"/>
        <item m="1" x="2519"/>
        <item m="1" x="2644"/>
        <item m="1" x="2871"/>
        <item m="1" x="2043"/>
        <item m="1" x="2148"/>
        <item m="1" x="2005"/>
        <item m="1" x="2007"/>
        <item m="1" x="2022"/>
        <item m="1" x="2018"/>
        <item m="1" x="1640"/>
        <item m="1" x="1712"/>
        <item m="1" x="1720"/>
        <item m="1" x="1888"/>
        <item m="1" x="1535"/>
        <item m="1" x="1580"/>
        <item m="1" x="1432"/>
        <item m="1" x="1440"/>
        <item m="1" x="1484"/>
        <item m="1" x="1472"/>
        <item m="1" x="1287"/>
        <item m="1" x="1286"/>
        <item m="1" x="1314"/>
        <item m="1" x="1313"/>
        <item m="1" x="1328"/>
        <item m="1" x="1341"/>
        <item m="1" x="1068"/>
        <item m="1" x="1065"/>
        <item m="1" x="1152"/>
        <item m="1" x="1165"/>
        <item m="1" x="1183"/>
        <item m="1" x="1208"/>
        <item m="1" x="1225"/>
        <item m="1" x="932"/>
        <item m="1" x="949"/>
        <item m="1" x="667"/>
        <item m="1" x="682"/>
        <item x="56"/>
        <item x="59"/>
        <item x="73"/>
        <item x="213"/>
        <item x="242"/>
        <item x="233"/>
        <item x="253"/>
        <item x="283"/>
        <item x="327"/>
        <item x="337"/>
        <item x="397"/>
        <item x="423"/>
        <item x="341"/>
        <item x="352"/>
        <item x="400"/>
        <item x="340"/>
        <item x="379"/>
        <item x="370"/>
        <item x="368"/>
        <item x="401"/>
        <item x="407"/>
        <item x="372"/>
        <item x="474"/>
        <item m="1" x="1156"/>
        <item m="1" x="1335"/>
        <item m="1" x="7554"/>
        <item m="1" x="7630"/>
        <item m="1" x="7640"/>
        <item m="1" x="7940"/>
        <item m="1" x="5350"/>
        <item m="1" x="5656"/>
        <item m="1" x="5541"/>
        <item m="1" x="5803"/>
        <item m="1" x="5844"/>
        <item m="1" x="5829"/>
        <item m="1" x="6160"/>
        <item m="1" x="6408"/>
        <item m="1" x="6231"/>
        <item m="1" x="6248"/>
        <item m="1" x="6310"/>
        <item m="1" x="6425"/>
        <item m="1" x="6524"/>
        <item m="1" x="6449"/>
        <item m="1" x="6606"/>
        <item m="1" x="6584"/>
        <item m="1" x="6627"/>
        <item m="1" x="6795"/>
        <item m="1" x="2981"/>
        <item m="1" x="3434"/>
        <item m="1" x="7297"/>
        <item m="1" x="2987"/>
        <item m="1" x="7273"/>
        <item m="1" x="3416"/>
        <item m="1" x="3698"/>
        <item m="1" x="3290"/>
        <item m="1" x="3697"/>
        <item m="1" x="7326"/>
        <item m="1" x="3829"/>
        <item m="1" x="3931"/>
        <item m="1" x="4023"/>
        <item m="1" x="4027"/>
        <item m="1" x="4030"/>
        <item m="1" x="4586"/>
        <item m="1" x="4008"/>
        <item m="1" x="4021"/>
        <item m="1" x="4407"/>
        <item m="1" x="4014"/>
        <item m="1" x="4102"/>
        <item m="1" x="4137"/>
        <item m="1" x="4306"/>
        <item m="1" x="4180"/>
        <item m="1" x="2317"/>
        <item m="1" x="2326"/>
        <item m="1" x="2354"/>
        <item m="1" x="2368"/>
        <item m="1" x="2378"/>
        <item m="1" x="2385"/>
        <item m="1" x="2427"/>
        <item m="1" x="2516"/>
        <item m="1" x="2531"/>
        <item m="1" x="2533"/>
        <item m="1" x="2642"/>
        <item m="1" x="2951"/>
        <item m="1" x="2057"/>
        <item m="1" x="2070"/>
        <item m="1" x="2144"/>
        <item m="1" x="2171"/>
        <item m="1" x="1905"/>
        <item m="1" x="1899"/>
        <item m="1" x="1994"/>
        <item m="1" x="1667"/>
        <item m="1" x="1804"/>
        <item m="1" x="1805"/>
        <item m="1" x="1868"/>
        <item m="1" x="1561"/>
        <item m="1" x="1571"/>
        <item m="1" x="1604"/>
        <item m="1" x="1622"/>
        <item m="1" x="1452"/>
        <item m="1" x="1468"/>
        <item m="1" x="1466"/>
        <item m="1" x="1518"/>
        <item m="1" x="1368"/>
        <item m="1" x="1388"/>
        <item m="1" x="1404"/>
        <item m="1" x="1413"/>
        <item m="1" x="1281"/>
        <item m="1" x="1291"/>
        <item m="1" x="1329"/>
        <item m="1" x="1331"/>
        <item m="1" x="1351"/>
        <item m="1" x="1146"/>
        <item m="1" x="1159"/>
        <item m="1" x="1172"/>
        <item m="1" x="1239"/>
        <item m="1" x="879"/>
        <item m="1" x="887"/>
        <item m="1" x="942"/>
        <item m="1" x="955"/>
        <item m="1" x="1017"/>
        <item m="1" x="542"/>
        <item m="1" x="560"/>
        <item m="1" x="593"/>
        <item m="1" x="756"/>
        <item x="5"/>
        <item x="75"/>
        <item x="169"/>
        <item x="190"/>
        <item x="381"/>
        <item x="448"/>
        <item x="451"/>
        <item x="450"/>
        <item x="511"/>
        <item x="487"/>
        <item m="1" x="7507"/>
        <item m="1" x="7505"/>
        <item m="1" x="7542"/>
        <item m="1" x="7644"/>
        <item m="1" x="7648"/>
        <item m="1" x="7672"/>
        <item m="1" x="7757"/>
        <item m="1" x="7705"/>
        <item m="1" x="5522"/>
        <item m="1" x="5568"/>
        <item m="1" x="5367"/>
        <item m="1" x="5647"/>
        <item m="1" x="5593"/>
        <item m="1" x="5356"/>
        <item m="1" x="5369"/>
        <item m="1" x="5723"/>
        <item m="1" x="5759"/>
        <item m="1" x="5770"/>
        <item m="1" x="5815"/>
        <item m="1" x="5796"/>
        <item m="1" x="5985"/>
        <item m="1" x="6101"/>
        <item m="1" x="6307"/>
        <item m="1" x="6236"/>
        <item m="1" x="6352"/>
        <item m="1" x="6518"/>
        <item m="1" x="6538"/>
        <item m="1" x="6539"/>
        <item m="1" x="6540"/>
        <item m="1" x="6541"/>
        <item m="1" x="6542"/>
        <item m="1" x="7244"/>
        <item m="1" x="6543"/>
        <item m="1" x="6544"/>
        <item m="1" x="6545"/>
        <item m="1" x="6546"/>
        <item m="1" x="6547"/>
        <item m="1" x="6548"/>
        <item m="1" x="6430"/>
        <item m="1" x="6549"/>
        <item m="1" x="6631"/>
        <item m="1" x="6675"/>
        <item m="1" x="6846"/>
        <item m="1" x="6691"/>
        <item m="1" x="6724"/>
        <item m="1" x="6728"/>
        <item m="1" x="6815"/>
        <item m="1" x="7052"/>
        <item m="1" x="3738"/>
        <item m="1" x="2983"/>
        <item m="1" x="3729"/>
        <item m="1" x="3740"/>
        <item m="1" x="7311"/>
        <item m="1" x="7233"/>
        <item m="1" x="3709"/>
        <item m="1" x="7254"/>
        <item m="1" x="3369"/>
        <item m="1" x="3788"/>
        <item m="1" x="3793"/>
        <item m="1" x="3781"/>
        <item m="1" x="3897"/>
        <item m="1" x="3993"/>
        <item m="1" x="5043"/>
        <item m="1" x="4729"/>
        <item m="1" x="4135"/>
        <item m="1" x="5210"/>
        <item m="1" x="2329"/>
        <item m="1" x="2355"/>
        <item m="1" x="2356"/>
        <item m="1" x="2365"/>
        <item m="1" x="2799"/>
        <item m="1" x="2412"/>
        <item m="1" x="2460"/>
        <item m="1" x="2472"/>
        <item m="1" x="2489"/>
        <item m="1" x="2501"/>
        <item m="1" x="2500"/>
        <item m="1" x="2505"/>
        <item m="1" x="2530"/>
        <item m="1" x="2545"/>
        <item m="1" x="2551"/>
        <item m="1" x="2008"/>
        <item m="1" x="2021"/>
        <item m="1" x="2024"/>
        <item m="1" x="1647"/>
        <item m="1" x="1669"/>
        <item m="1" x="1672"/>
        <item m="1" x="1683"/>
        <item m="1" x="1740"/>
        <item m="1" x="1755"/>
        <item m="1" x="1730"/>
        <item m="1" x="1557"/>
        <item m="1" x="1595"/>
        <item m="1" x="1454"/>
        <item m="1" x="1391"/>
        <item m="1" x="1403"/>
        <item m="1" x="1277"/>
        <item m="1" x="1285"/>
        <item m="1" x="1322"/>
        <item m="1" x="1059"/>
        <item m="1" x="1171"/>
        <item m="1" x="1179"/>
        <item m="1" x="1265"/>
        <item m="1" x="850"/>
        <item m="1" x="607"/>
        <item m="1" x="653"/>
        <item m="1" x="719"/>
        <item x="7"/>
        <item x="44"/>
        <item x="209"/>
        <item x="268"/>
        <item x="336"/>
        <item x="404"/>
        <item x="354"/>
        <item x="444"/>
        <item x="486"/>
        <item m="1" x="786"/>
        <item m="1" x="2101"/>
        <item x="441"/>
        <item m="1" x="7386"/>
        <item m="1" x="7766"/>
        <item m="1" x="7842"/>
        <item m="1" x="5354"/>
        <item m="1" x="5300"/>
        <item m="1" x="5432"/>
        <item m="1" x="5384"/>
        <item m="1" x="5319"/>
        <item m="1" x="5691"/>
        <item m="1" x="5502"/>
        <item m="1" x="5357"/>
        <item m="1" x="5946"/>
        <item m="1" x="6053"/>
        <item m="1" x="5955"/>
        <item m="1" x="6125"/>
        <item m="1" x="6092"/>
        <item m="1" x="6332"/>
        <item m="1" x="6412"/>
        <item m="1" x="6406"/>
        <item m="1" x="6506"/>
        <item m="1" x="6643"/>
        <item m="1" x="6744"/>
        <item m="1" x="7037"/>
        <item m="1" x="6853"/>
        <item m="1" x="6981"/>
        <item m="1" x="6950"/>
        <item m="1" x="6990"/>
        <item m="1" x="3592"/>
        <item m="1" x="3245"/>
        <item m="1" x="3458"/>
        <item m="1" x="3149"/>
        <item m="1" x="3676"/>
        <item m="1" x="3469"/>
        <item m="1" x="3749"/>
        <item m="1" x="3451"/>
        <item m="1" x="3145"/>
        <item m="1" x="3752"/>
        <item m="1" x="3479"/>
        <item m="1" x="3160"/>
        <item m="1" x="3444"/>
        <item m="1" x="3138"/>
        <item m="1" x="3367"/>
        <item m="1" x="3746"/>
        <item m="1" x="3930"/>
        <item m="1" x="3951"/>
        <item m="1" x="4072"/>
        <item m="1" x="4148"/>
        <item m="1" x="4682"/>
        <item m="1" x="4175"/>
        <item m="1" x="4233"/>
        <item m="1" x="4540"/>
        <item m="1" x="2217"/>
        <item m="1" x="2195"/>
        <item m="1" x="2579"/>
        <item m="1" x="2387"/>
        <item m="1" x="2603"/>
        <item m="1" x="2600"/>
        <item m="1" x="2493"/>
        <item m="1" x="2847"/>
        <item m="1" x="2860"/>
        <item m="1" x="2977"/>
        <item m="1" x="2063"/>
        <item m="1" x="2035"/>
        <item m="1" x="2099"/>
        <item m="1" x="2164"/>
        <item m="1" x="2166"/>
        <item m="1" x="1668"/>
        <item m="1" x="1860"/>
        <item m="1" x="1631"/>
        <item m="1" x="1560"/>
        <item m="1" x="1558"/>
        <item m="1" x="1568"/>
        <item m="1" x="1515"/>
        <item m="1" x="1359"/>
        <item m="1" x="1397"/>
        <item m="1" x="1184"/>
        <item m="1" x="1262"/>
        <item m="1" x="813"/>
        <item m="1" x="857"/>
        <item m="1" x="871"/>
        <item m="1" x="976"/>
        <item m="1" x="994"/>
        <item m="1" x="663"/>
        <item m="1" x="783"/>
        <item x="262"/>
        <item x="421"/>
        <item x="478"/>
        <item x="480"/>
        <item m="1" x="7986"/>
        <item m="1" x="6252"/>
        <item m="1" x="3787"/>
        <item m="1" x="3902"/>
        <item m="1" x="5075"/>
        <item m="1" x="5138"/>
        <item m="1" x="1630"/>
        <item x="514"/>
      </items>
    </pivotField>
    <pivotField showAll="0" defaultSubtotal="0"/>
    <pivotField showAll="0" defaultSubtotal="0"/>
    <pivotField showAll="0" defaultSubtotal="0"/>
    <pivotField showAll="0" defaultSubtotal="0"/>
    <pivotField showAll="0" defaultSubtotal="0"/>
    <pivotField showAll="0" defaultSubtotal="0"/>
    <pivotField showAll="0" defaultSubtotal="0"/>
    <pivotField showAll="0" defaultSubtotal="0"/>
    <pivotField showAll="0" defaultSubtotal="0"/>
    <pivotField showAll="0" defaultSubtotal="0"/>
    <pivotField showAll="0" defaultSubtotal="0"/>
    <pivotField axis="axisPage" subtotalTop="0" multipleItemSelectionAllowed="1" showAll="0" defaultSubtotal="0">
      <items count="23">
        <item m="1" x="22"/>
        <item h="1" x="5"/>
        <item m="1" x="21"/>
        <item m="1" x="18"/>
        <item h="1" x="0"/>
        <item m="1" x="19"/>
        <item m="1" x="20"/>
        <item h="1" x="8"/>
        <item h="1" x="1"/>
        <item h="1" m="1" x="12"/>
        <item h="1" x="2"/>
        <item h="1" m="1" x="13"/>
        <item h="1" x="4"/>
        <item h="1" m="1" x="14"/>
        <item h="1" m="1" x="10"/>
        <item h="1" x="6"/>
        <item h="1" m="1" x="9"/>
        <item h="1" m="1" x="11"/>
        <item h="1" m="1" x="15"/>
        <item h="1" x="7"/>
        <item h="1" m="1" x="16"/>
        <item h="1" m="1" x="17"/>
        <item x="3"/>
      </items>
    </pivotField>
    <pivotField dataField="1" subtotalTop="0" showAll="0" defaultSubtotal="0"/>
  </pivotFields>
  <rowFields count="1">
    <field x="0"/>
  </rowFields>
  <rowItems count="101">
    <i>
      <x v="60"/>
    </i>
    <i>
      <x v="333"/>
    </i>
    <i>
      <x v="338"/>
    </i>
    <i>
      <x v="387"/>
    </i>
    <i>
      <x v="532"/>
    </i>
    <i>
      <x v="827"/>
    </i>
    <i>
      <x v="834"/>
    </i>
    <i>
      <x v="932"/>
    </i>
    <i>
      <x v="933"/>
    </i>
    <i>
      <x v="934"/>
    </i>
    <i>
      <x v="1108"/>
    </i>
    <i>
      <x v="1109"/>
    </i>
    <i>
      <x v="1151"/>
    </i>
    <i>
      <x v="1268"/>
    </i>
    <i>
      <x v="1269"/>
    </i>
    <i>
      <x v="1272"/>
    </i>
    <i>
      <x v="1317"/>
    </i>
    <i>
      <x v="1326"/>
    </i>
    <i>
      <x v="1403"/>
    </i>
    <i>
      <x v="1523"/>
    </i>
    <i>
      <x v="1524"/>
    </i>
    <i>
      <x v="1526"/>
    </i>
    <i>
      <x v="1529"/>
    </i>
    <i>
      <x v="1603"/>
    </i>
    <i>
      <x v="1689"/>
    </i>
    <i>
      <x v="1977"/>
    </i>
    <i>
      <x v="2058"/>
    </i>
    <i>
      <x v="2229"/>
    </i>
    <i>
      <x v="2230"/>
    </i>
    <i>
      <x v="2465"/>
    </i>
    <i>
      <x v="2616"/>
    </i>
    <i>
      <x v="2621"/>
    </i>
    <i>
      <x v="2622"/>
    </i>
    <i>
      <x v="2763"/>
    </i>
    <i>
      <x v="3005"/>
    </i>
    <i>
      <x v="3245"/>
    </i>
    <i>
      <x v="3445"/>
    </i>
    <i>
      <x v="3446"/>
    </i>
    <i>
      <x v="3523"/>
    </i>
    <i>
      <x v="3524"/>
    </i>
    <i>
      <x v="3525"/>
    </i>
    <i>
      <x v="3527"/>
    </i>
    <i>
      <x v="3528"/>
    </i>
    <i>
      <x v="3530"/>
    </i>
    <i>
      <x v="3652"/>
    </i>
    <i>
      <x v="3658"/>
    </i>
    <i>
      <x v="3659"/>
    </i>
    <i>
      <x v="3811"/>
    </i>
    <i>
      <x v="4065"/>
    </i>
    <i>
      <x v="4289"/>
    </i>
    <i>
      <x v="4291"/>
    </i>
    <i>
      <x v="4293"/>
    </i>
    <i>
      <x v="4294"/>
    </i>
    <i>
      <x v="4296"/>
    </i>
    <i>
      <x v="4298"/>
    </i>
    <i>
      <x v="4531"/>
    </i>
    <i>
      <x v="4533"/>
    </i>
    <i>
      <x v="4601"/>
    </i>
    <i>
      <x v="4604"/>
    </i>
    <i>
      <x v="4608"/>
    </i>
    <i>
      <x v="4964"/>
    </i>
    <i>
      <x v="4968"/>
    </i>
    <i>
      <x v="4970"/>
    </i>
    <i>
      <x v="5026"/>
    </i>
    <i>
      <x v="5027"/>
    </i>
    <i>
      <x v="5162"/>
    </i>
    <i>
      <x v="5173"/>
    </i>
    <i>
      <x v="5235"/>
    </i>
    <i>
      <x v="5236"/>
    </i>
    <i>
      <x v="5298"/>
    </i>
    <i>
      <x v="5369"/>
    </i>
    <i>
      <x v="5531"/>
    </i>
    <i>
      <x v="5532"/>
    </i>
    <i>
      <x v="5537"/>
    </i>
    <i>
      <x v="5539"/>
    </i>
    <i>
      <x v="6182"/>
    </i>
    <i>
      <x v="6183"/>
    </i>
    <i>
      <x v="6184"/>
    </i>
    <i>
      <x v="6193"/>
    </i>
    <i>
      <x v="6194"/>
    </i>
    <i>
      <x v="6195"/>
    </i>
    <i>
      <x v="6214"/>
    </i>
    <i>
      <x v="6251"/>
    </i>
    <i>
      <x v="6253"/>
    </i>
    <i>
      <x v="6387"/>
    </i>
    <i>
      <x v="6389"/>
    </i>
    <i>
      <x v="6391"/>
    </i>
    <i>
      <x v="6456"/>
    </i>
    <i>
      <x v="6598"/>
    </i>
    <i>
      <x v="6603"/>
    </i>
    <i>
      <x v="6717"/>
    </i>
    <i>
      <x v="7177"/>
    </i>
    <i>
      <x v="7179"/>
    </i>
    <i>
      <x v="7257"/>
    </i>
    <i>
      <x v="7461"/>
    </i>
    <i>
      <x v="7462"/>
    </i>
    <i>
      <x v="7778"/>
    </i>
    <i>
      <x v="7784"/>
    </i>
    <i>
      <x v="7892"/>
    </i>
    <i>
      <x v="7900"/>
    </i>
    <i>
      <x v="7991"/>
    </i>
  </rowItems>
  <colItems count="1">
    <i/>
  </colItems>
  <pageFields count="1">
    <pageField fld="12" hier="-1"/>
  </pageFields>
  <dataFields count="1">
    <dataField name="Somme de montant HT" fld="13" baseField="0" baseItem="0"/>
  </dataField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 EnabledSubtotalsDefault="0" SubtotalsOnTopDefault="0"/>
    </ext>
  </extLst>
</pivotTableDefinition>
</file>

<file path=xl/pivotTables/pivotTable4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DCADA67D-E402-4714-88B1-71DF4782927D}" name="Tableau croisé dynamique4" cacheId="254" applyNumberFormats="0" applyBorderFormats="0" applyFontFormats="0" applyPatternFormats="0" applyAlignmentFormats="0" applyWidthHeightFormats="1" dataCaption="Valeurs" updatedVersion="8" minRefreshableVersion="3" useAutoFormatting="1" itemPrintTitles="1" createdVersion="8" indent="0" multipleFieldFilters="0">
  <location ref="Y1:Z57" firstHeaderRow="1" firstDataRow="1" firstDataCol="1"/>
  <pivotFields count="6">
    <pivotField axis="axisRow" showAll="0">
      <items count="672">
        <item x="0"/>
        <item x="39"/>
        <item x="41"/>
        <item m="1" x="639"/>
        <item x="38"/>
        <item m="1" x="647"/>
        <item m="1" x="379"/>
        <item m="1" x="114"/>
        <item m="1" x="128"/>
        <item m="1" x="159"/>
        <item m="1" x="158"/>
        <item m="1" x="156"/>
        <item m="1" x="216"/>
        <item m="1" x="95"/>
        <item m="1" x="461"/>
        <item m="1" x="475"/>
        <item m="1" x="121"/>
        <item m="1" x="99"/>
        <item m="1" x="471"/>
        <item x="46"/>
        <item m="1" x="298"/>
        <item m="1" x="142"/>
        <item x="48"/>
        <item m="1" x="453"/>
        <item m="1" x="107"/>
        <item m="1" x="380"/>
        <item m="1" x="640"/>
        <item m="1" x="579"/>
        <item m="1" x="131"/>
        <item m="1" x="615"/>
        <item m="1" x="132"/>
        <item m="1" x="567"/>
        <item m="1" x="94"/>
        <item m="1" x="316"/>
        <item m="1" x="61"/>
        <item m="1" x="243"/>
        <item x="22"/>
        <item m="1" x="89"/>
        <item m="1" x="79"/>
        <item m="1" x="117"/>
        <item m="1" x="70"/>
        <item m="1" x="76"/>
        <item x="52"/>
        <item x="33"/>
        <item m="1" x="277"/>
        <item m="1" x="272"/>
        <item m="1" x="274"/>
        <item m="1" x="382"/>
        <item m="1" x="98"/>
        <item m="1" x="67"/>
        <item m="1" x="82"/>
        <item m="1" x="487"/>
        <item x="29"/>
        <item m="1" x="281"/>
        <item m="1" x="527"/>
        <item m="1" x="224"/>
        <item m="1" x="575"/>
        <item x="23"/>
        <item m="1" x="126"/>
        <item m="1" x="513"/>
        <item m="1" x="102"/>
        <item m="1" x="152"/>
        <item m="1" x="250"/>
        <item x="40"/>
        <item x="32"/>
        <item m="1" x="133"/>
        <item m="1" x="288"/>
        <item m="1" x="115"/>
        <item m="1" x="469"/>
        <item m="1" x="275"/>
        <item m="1" x="378"/>
        <item m="1" x="319"/>
        <item m="1" x="603"/>
        <item m="1" x="313"/>
        <item m="1" x="520"/>
        <item m="1" x="199"/>
        <item m="1" x="489"/>
        <item x="42"/>
        <item m="1" x="649"/>
        <item m="1" x="253"/>
        <item m="1" x="529"/>
        <item m="1" x="160"/>
        <item m="1" x="335"/>
        <item m="1" x="605"/>
        <item m="1" x="259"/>
        <item m="1" x="84"/>
        <item m="1" x="252"/>
        <item m="1" x="88"/>
        <item x="45"/>
        <item m="1" x="238"/>
        <item m="1" x="74"/>
        <item m="1" x="118"/>
        <item m="1" x="106"/>
        <item x="35"/>
        <item m="1" x="104"/>
        <item m="1" x="113"/>
        <item x="26"/>
        <item m="1" x="83"/>
        <item m="1" x="580"/>
        <item m="1" x="62"/>
        <item m="1" x="87"/>
        <item m="1" x="137"/>
        <item x="21"/>
        <item m="1" x="490"/>
        <item m="1" x="122"/>
        <item m="1" x="381"/>
        <item m="1" x="182"/>
        <item m="1" x="135"/>
        <item m="1" x="582"/>
        <item m="1" x="514"/>
        <item m="1" x="394"/>
        <item m="1" x="518"/>
        <item m="1" x="429"/>
        <item x="47"/>
        <item x="37"/>
        <item x="9"/>
        <item m="1" x="425"/>
        <item m="1" x="196"/>
        <item m="1" x="270"/>
        <item m="1" x="203"/>
        <item m="1" x="146"/>
        <item m="1" x="314"/>
        <item m="1" x="256"/>
        <item x="31"/>
        <item m="1" x="56"/>
        <item m="1" x="150"/>
        <item m="1" x="101"/>
        <item x="20"/>
        <item x="49"/>
        <item m="1" x="72"/>
        <item m="1" x="190"/>
        <item m="1" x="367"/>
        <item x="2"/>
        <item x="7"/>
        <item m="1" x="539"/>
        <item m="1" x="538"/>
        <item m="1" x="149"/>
        <item x="17"/>
        <item m="1" x="164"/>
        <item x="43"/>
        <item x="28"/>
        <item x="4"/>
        <item m="1" x="109"/>
        <item m="1" x="261"/>
        <item x="44"/>
        <item m="1" x="207"/>
        <item m="1" x="78"/>
        <item x="6"/>
        <item m="1" x="55"/>
        <item x="8"/>
        <item m="1" x="273"/>
        <item m="1" x="420"/>
        <item m="1" x="419"/>
        <item m="1" x="266"/>
        <item m="1" x="464"/>
        <item m="1" x="418"/>
        <item m="1" x="161"/>
        <item m="1" x="283"/>
        <item m="1" x="504"/>
        <item m="1" x="174"/>
        <item m="1" x="245"/>
        <item m="1" x="85"/>
        <item m="1" x="306"/>
        <item m="1" x="606"/>
        <item m="1" x="248"/>
        <item x="24"/>
        <item m="1" x="163"/>
        <item x="30"/>
        <item m="1" x="105"/>
        <item m="1" x="410"/>
        <item m="1" x="377"/>
        <item m="1" x="255"/>
        <item m="1" x="345"/>
        <item x="34"/>
        <item m="1" x="358"/>
        <item m="1" x="71"/>
        <item m="1" x="636"/>
        <item m="1" x="535"/>
        <item m="1" x="404"/>
        <item m="1" x="295"/>
        <item m="1" x="63"/>
        <item m="1" x="392"/>
        <item m="1" x="484"/>
        <item m="1" x="375"/>
        <item m="1" x="271"/>
        <item m="1" x="646"/>
        <item m="1" x="201"/>
        <item m="1" x="371"/>
        <item m="1" x="435"/>
        <item m="1" x="408"/>
        <item m="1" x="355"/>
        <item m="1" x="438"/>
        <item m="1" x="581"/>
        <item m="1" x="456"/>
        <item m="1" x="451"/>
        <item m="1" x="354"/>
        <item x="25"/>
        <item m="1" x="492"/>
        <item m="1" x="436"/>
        <item m="1" x="194"/>
        <item m="1" x="234"/>
        <item m="1" x="481"/>
        <item m="1" x="444"/>
        <item m="1" x="485"/>
        <item m="1" x="661"/>
        <item m="1" x="175"/>
        <item m="1" x="637"/>
        <item m="1" x="491"/>
        <item m="1" x="258"/>
        <item m="1" x="251"/>
        <item m="1" x="247"/>
        <item m="1" x="236"/>
        <item m="1" x="200"/>
        <item m="1" x="652"/>
        <item m="1" x="516"/>
        <item m="1" x="57"/>
        <item m="1" x="578"/>
        <item m="1" x="372"/>
        <item m="1" x="173"/>
        <item m="1" x="363"/>
        <item m="1" x="596"/>
        <item m="1" x="276"/>
        <item m="1" x="517"/>
        <item m="1" x="231"/>
        <item m="1" x="353"/>
        <item m="1" x="477"/>
        <item m="1" x="660"/>
        <item x="27"/>
        <item m="1" x="493"/>
        <item m="1" x="584"/>
        <item m="1" x="323"/>
        <item m="1" x="641"/>
        <item m="1" x="476"/>
        <item m="1" x="230"/>
        <item m="1" x="478"/>
        <item m="1" x="521"/>
        <item m="1" x="352"/>
        <item m="1" x="318"/>
        <item m="1" x="519"/>
        <item m="1" x="80"/>
        <item m="1" x="195"/>
        <item m="1" x="357"/>
        <item m="1" x="570"/>
        <item m="1" x="417"/>
        <item m="1" x="300"/>
        <item m="1" x="551"/>
        <item m="1" x="643"/>
        <item m="1" x="322"/>
        <item m="1" x="454"/>
        <item m="1" x="260"/>
        <item m="1" x="588"/>
        <item m="1" x="186"/>
        <item m="1" x="361"/>
        <item m="1" x="428"/>
        <item x="3"/>
        <item m="1" x="124"/>
        <item m="1" x="619"/>
        <item m="1" x="284"/>
        <item m="1" x="625"/>
        <item m="1" x="599"/>
        <item m="1" x="285"/>
        <item m="1" x="293"/>
        <item x="12"/>
        <item m="1" x="554"/>
        <item m="1" x="384"/>
        <item m="1" x="587"/>
        <item m="1" x="427"/>
        <item m="1" x="486"/>
        <item m="1" x="110"/>
        <item m="1" x="327"/>
        <item m="1" x="400"/>
        <item m="1" x="297"/>
        <item m="1" x="75"/>
        <item m="1" x="364"/>
        <item m="1" x="546"/>
        <item x="10"/>
        <item m="1" x="509"/>
        <item m="1" x="424"/>
        <item m="1" x="479"/>
        <item m="1" x="574"/>
        <item m="1" x="268"/>
        <item m="1" x="614"/>
        <item m="1" x="342"/>
        <item m="1" x="257"/>
        <item m="1" x="197"/>
        <item m="1" x="311"/>
        <item m="1" x="530"/>
        <item m="1" x="139"/>
        <item m="1" x="470"/>
        <item m="1" x="396"/>
        <item m="1" x="571"/>
        <item m="1" x="73"/>
        <item m="1" x="262"/>
        <item m="1" x="172"/>
        <item m="1" x="526"/>
        <item m="1" x="576"/>
        <item m="1" x="349"/>
        <item m="1" x="134"/>
        <item m="1" x="144"/>
        <item m="1" x="653"/>
        <item m="1" x="191"/>
        <item m="1" x="312"/>
        <item m="1" x="180"/>
        <item m="1" x="460"/>
        <item m="1" x="81"/>
        <item m="1" x="634"/>
        <item m="1" x="302"/>
        <item m="1" x="69"/>
        <item m="1" x="292"/>
        <item m="1" x="497"/>
        <item m="1" x="569"/>
        <item m="1" x="645"/>
        <item m="1" x="193"/>
        <item m="1" x="112"/>
        <item m="1" x="443"/>
        <item m="1" x="246"/>
        <item m="1" x="185"/>
        <item m="1" x="210"/>
        <item m="1" x="179"/>
        <item m="1" x="356"/>
        <item m="1" x="170"/>
        <item m="1" x="168"/>
        <item m="1" x="184"/>
        <item x="51"/>
        <item m="1" x="370"/>
        <item x="5"/>
        <item m="1" x="183"/>
        <item m="1" x="305"/>
        <item m="1" x="217"/>
        <item m="1" x="368"/>
        <item m="1" x="458"/>
        <item m="1" x="213"/>
        <item m="1" x="290"/>
        <item m="1" x="374"/>
        <item m="1" x="299"/>
        <item m="1" x="242"/>
        <item m="1" x="289"/>
        <item m="1" x="439"/>
        <item m="1" x="103"/>
        <item m="1" x="189"/>
        <item m="1" x="473"/>
        <item m="1" x="265"/>
        <item m="1" x="181"/>
        <item m="1" x="415"/>
        <item x="14"/>
        <item m="1" x="446"/>
        <item m="1" x="573"/>
        <item x="1"/>
        <item x="11"/>
        <item m="1" x="386"/>
        <item m="1" x="310"/>
        <item m="1" x="315"/>
        <item m="1" x="482"/>
        <item m="1" x="294"/>
        <item m="1" x="433"/>
        <item m="1" x="162"/>
        <item m="1" x="369"/>
        <item m="1" x="77"/>
        <item m="1" x="279"/>
        <item m="1" x="235"/>
        <item m="1" x="254"/>
        <item m="1" x="662"/>
        <item m="1" x="165"/>
        <item m="1" x="393"/>
        <item m="1" x="215"/>
        <item m="1" x="206"/>
        <item m="1" x="263"/>
        <item m="1" x="249"/>
        <item m="1" x="511"/>
        <item m="1" x="506"/>
        <item m="1" x="64"/>
        <item m="1" x="412"/>
        <item m="1" x="166"/>
        <item m="1" x="501"/>
        <item m="1" x="278"/>
        <item m="1" x="455"/>
        <item m="1" x="269"/>
        <item m="1" x="59"/>
        <item m="1" x="480"/>
        <item m="1" x="178"/>
        <item m="1" x="366"/>
        <item m="1" x="565"/>
        <item m="1" x="211"/>
        <item m="1" x="440"/>
        <item m="1" x="447"/>
        <item m="1" x="430"/>
        <item m="1" x="499"/>
        <item m="1" x="330"/>
        <item m="1" x="586"/>
        <item m="1" x="387"/>
        <item m="1" x="320"/>
        <item m="1" x="442"/>
        <item m="1" x="531"/>
        <item m="1" x="441"/>
        <item m="1" x="221"/>
        <item m="1" x="227"/>
        <item m="1" x="385"/>
        <item m="1" x="656"/>
        <item m="1" x="220"/>
        <item m="1" x="223"/>
        <item m="1" x="411"/>
        <item m="1" x="452"/>
        <item m="1" x="383"/>
        <item m="1" x="111"/>
        <item m="1" x="655"/>
        <item m="1" x="495"/>
        <item m="1" x="591"/>
        <item m="1" x="308"/>
        <item m="1" x="325"/>
        <item m="1" x="58"/>
        <item m="1" x="328"/>
        <item m="1" x="405"/>
        <item m="1" x="339"/>
        <item m="1" x="648"/>
        <item m="1" x="498"/>
        <item m="1" x="338"/>
        <item x="13"/>
        <item m="1" x="604"/>
        <item m="1" x="416"/>
        <item m="1" x="650"/>
        <item m="1" x="343"/>
        <item m="1" x="540"/>
        <item m="1" x="601"/>
        <item m="1" x="222"/>
        <item m="1" x="426"/>
        <item m="1" x="437"/>
        <item m="1" x="560"/>
        <item m="1" x="638"/>
        <item m="1" x="600"/>
        <item m="1" x="414"/>
        <item m="1" x="360"/>
        <item m="1" x="309"/>
        <item m="1" x="449"/>
        <item m="1" x="644"/>
        <item m="1" x="347"/>
        <item m="1" x="413"/>
        <item m="1" x="331"/>
        <item m="1" x="450"/>
        <item m="1" x="239"/>
        <item m="1" x="467"/>
        <item m="1" x="556"/>
        <item m="1" x="96"/>
        <item m="1" x="635"/>
        <item m="1" x="340"/>
        <item m="1" x="333"/>
        <item m="1" x="373"/>
        <item m="1" x="592"/>
        <item m="1" x="280"/>
        <item m="1" x="564"/>
        <item m="1" x="317"/>
        <item m="1" x="602"/>
        <item m="1" x="593"/>
        <item m="1" x="264"/>
        <item m="1" x="472"/>
        <item m="1" x="512"/>
        <item m="1" x="468"/>
        <item m="1" x="138"/>
        <item m="1" x="624"/>
        <item m="1" x="665"/>
        <item m="1" x="562"/>
        <item m="1" x="209"/>
        <item m="1" x="351"/>
        <item m="1" x="667"/>
        <item m="1" x="585"/>
        <item m="1" x="337"/>
        <item m="1" x="421"/>
        <item m="1" x="463"/>
        <item m="1" x="496"/>
        <item m="1" x="388"/>
        <item m="1" x="282"/>
        <item m="1" x="626"/>
        <item m="1" x="205"/>
        <item m="1" x="434"/>
        <item m="1" x="559"/>
        <item m="1" x="654"/>
        <item m="1" x="549"/>
        <item m="1" x="553"/>
        <item m="1" x="301"/>
        <item m="1" x="525"/>
        <item m="1" x="583"/>
        <item m="1" x="225"/>
        <item m="1" x="406"/>
        <item m="1" x="423"/>
        <item m="1" x="462"/>
        <item m="1" x="167"/>
        <item m="1" x="544"/>
        <item m="1" x="403"/>
        <item m="1" x="303"/>
        <item m="1" x="515"/>
        <item m="1" x="618"/>
        <item m="1" x="240"/>
        <item m="1" x="669"/>
        <item m="1" x="494"/>
        <item m="1" x="219"/>
        <item m="1" x="304"/>
        <item m="1" x="341"/>
        <item m="1" x="218"/>
        <item m="1" x="651"/>
        <item m="1" x="324"/>
        <item m="1" x="198"/>
        <item m="1" x="177"/>
        <item m="1" x="431"/>
        <item m="1" x="561"/>
        <item m="1" x="359"/>
        <item m="1" x="558"/>
        <item m="1" x="267"/>
        <item m="1" x="550"/>
        <item m="1" x="663"/>
        <item m="1" x="192"/>
        <item m="1" x="459"/>
        <item m="1" x="307"/>
        <item m="1" x="623"/>
        <item m="1" x="232"/>
        <item m="1" x="502"/>
        <item m="1" x="176"/>
        <item m="1" x="202"/>
        <item m="1" x="630"/>
        <item m="1" x="233"/>
        <item m="1" x="629"/>
        <item m="1" x="332"/>
        <item m="1" x="589"/>
        <item m="1" x="590"/>
        <item m="1" x="214"/>
        <item m="1" x="212"/>
        <item m="1" x="503"/>
        <item m="1" x="244"/>
        <item m="1" x="291"/>
        <item m="1" x="563"/>
        <item m="1" x="537"/>
        <item m="1" x="365"/>
        <item m="1" x="228"/>
        <item m="1" x="398"/>
        <item m="1" x="557"/>
        <item m="1" x="577"/>
        <item m="1" x="632"/>
        <item m="1" x="621"/>
        <item m="1" x="548"/>
        <item m="1" x="633"/>
        <item m="1" x="171"/>
        <item m="1" x="395"/>
        <item m="1" x="391"/>
        <item m="1" x="151"/>
        <item m="1" x="336"/>
        <item m="1" x="401"/>
        <item m="1" x="474"/>
        <item m="1" x="542"/>
        <item m="1" x="321"/>
        <item m="1" x="188"/>
        <item m="1" x="500"/>
        <item m="1" x="422"/>
        <item m="1" x="390"/>
        <item m="1" x="389"/>
        <item m="1" x="543"/>
        <item m="1" x="609"/>
        <item m="1" x="187"/>
        <item m="1" x="597"/>
        <item m="1" x="346"/>
        <item m="1" x="348"/>
        <item m="1" x="350"/>
        <item m="1" x="237"/>
        <item m="1" x="668"/>
        <item m="1" x="523"/>
        <item m="1" x="657"/>
        <item m="1" x="612"/>
        <item m="1" x="532"/>
        <item m="1" x="555"/>
        <item m="1" x="432"/>
        <item m="1" x="595"/>
        <item m="1" x="613"/>
        <item m="1" x="545"/>
        <item m="1" x="568"/>
        <item m="1" x="407"/>
        <item m="1" x="241"/>
        <item m="1" x="466"/>
        <item m="1" x="572"/>
        <item m="1" x="296"/>
        <item m="1" x="508"/>
        <item m="1" x="611"/>
        <item m="1" x="533"/>
        <item m="1" x="620"/>
        <item m="1" x="622"/>
        <item m="1" x="457"/>
        <item m="1" x="617"/>
        <item m="1" x="326"/>
        <item m="1" x="507"/>
        <item m="1" x="448"/>
        <item m="1" x="399"/>
        <item m="1" x="659"/>
        <item m="1" x="334"/>
        <item m="1" x="505"/>
        <item m="1" x="534"/>
        <item m="1" x="607"/>
        <item m="1" x="524"/>
        <item m="1" x="287"/>
        <item m="1" x="610"/>
        <item m="1" x="627"/>
        <item m="1" x="397"/>
        <item m="1" x="204"/>
        <item m="1" x="616"/>
        <item m="1" x="522"/>
        <item m="1" x="642"/>
        <item m="1" x="628"/>
        <item m="1" x="286"/>
        <item m="1" x="536"/>
        <item m="1" x="528"/>
        <item m="1" x="510"/>
        <item m="1" x="664"/>
        <item m="1" x="488"/>
        <item m="1" x="409"/>
        <item m="1" x="666"/>
        <item m="1" x="169"/>
        <item m="1" x="658"/>
        <item m="1" x="594"/>
        <item m="1" x="566"/>
        <item m="1" x="631"/>
        <item m="1" x="465"/>
        <item m="1" x="483"/>
        <item m="1" x="608"/>
        <item m="1" x="445"/>
        <item m="1" x="376"/>
        <item m="1" x="598"/>
        <item m="1" x="229"/>
        <item m="1" x="344"/>
        <item m="1" x="670"/>
        <item m="1" x="362"/>
        <item m="1" x="547"/>
        <item m="1" x="208"/>
        <item m="1" x="541"/>
        <item m="1" x="552"/>
        <item m="1" x="226"/>
        <item m="1" x="402"/>
        <item m="1" x="329"/>
        <item x="54"/>
        <item x="15"/>
        <item x="16"/>
        <item x="18"/>
        <item x="19"/>
        <item x="36"/>
        <item x="50"/>
        <item x="53"/>
        <item m="1" x="60"/>
        <item m="1" x="65"/>
        <item m="1" x="66"/>
        <item m="1" x="68"/>
        <item m="1" x="86"/>
        <item m="1" x="90"/>
        <item m="1" x="91"/>
        <item m="1" x="92"/>
        <item m="1" x="93"/>
        <item m="1" x="97"/>
        <item m="1" x="100"/>
        <item m="1" x="108"/>
        <item m="1" x="116"/>
        <item m="1" x="119"/>
        <item m="1" x="120"/>
        <item m="1" x="123"/>
        <item m="1" x="125"/>
        <item m="1" x="127"/>
        <item m="1" x="129"/>
        <item m="1" x="130"/>
        <item m="1" x="136"/>
        <item m="1" x="140"/>
        <item m="1" x="141"/>
        <item m="1" x="143"/>
        <item m="1" x="145"/>
        <item m="1" x="147"/>
        <item m="1" x="148"/>
        <item m="1" x="153"/>
        <item m="1" x="154"/>
        <item m="1" x="155"/>
        <item m="1" x="157"/>
        <item t="default"/>
      </items>
    </pivotField>
    <pivotField showAll="0"/>
    <pivotField showAll="0"/>
    <pivotField dataField="1" showAll="0"/>
    <pivotField showAll="0"/>
    <pivotField showAll="0"/>
  </pivotFields>
  <rowFields count="1">
    <field x="0"/>
  </rowFields>
  <rowItems count="56">
    <i>
      <x/>
    </i>
    <i>
      <x v="1"/>
    </i>
    <i>
      <x v="2"/>
    </i>
    <i>
      <x v="4"/>
    </i>
    <i>
      <x v="19"/>
    </i>
    <i>
      <x v="22"/>
    </i>
    <i>
      <x v="36"/>
    </i>
    <i>
      <x v="42"/>
    </i>
    <i>
      <x v="43"/>
    </i>
    <i>
      <x v="52"/>
    </i>
    <i>
      <x v="57"/>
    </i>
    <i>
      <x v="63"/>
    </i>
    <i>
      <x v="64"/>
    </i>
    <i>
      <x v="77"/>
    </i>
    <i>
      <x v="88"/>
    </i>
    <i>
      <x v="93"/>
    </i>
    <i>
      <x v="96"/>
    </i>
    <i>
      <x v="102"/>
    </i>
    <i>
      <x v="113"/>
    </i>
    <i>
      <x v="114"/>
    </i>
    <i>
      <x v="115"/>
    </i>
    <i>
      <x v="123"/>
    </i>
    <i>
      <x v="127"/>
    </i>
    <i>
      <x v="128"/>
    </i>
    <i>
      <x v="132"/>
    </i>
    <i>
      <x v="133"/>
    </i>
    <i>
      <x v="137"/>
    </i>
    <i>
      <x v="139"/>
    </i>
    <i>
      <x v="140"/>
    </i>
    <i>
      <x v="141"/>
    </i>
    <i>
      <x v="144"/>
    </i>
    <i>
      <x v="147"/>
    </i>
    <i>
      <x v="149"/>
    </i>
    <i>
      <x v="165"/>
    </i>
    <i>
      <x v="167"/>
    </i>
    <i>
      <x v="173"/>
    </i>
    <i>
      <x v="196"/>
    </i>
    <i>
      <x v="227"/>
    </i>
    <i>
      <x v="254"/>
    </i>
    <i>
      <x v="262"/>
    </i>
    <i>
      <x v="275"/>
    </i>
    <i>
      <x v="323"/>
    </i>
    <i>
      <x v="325"/>
    </i>
    <i>
      <x v="344"/>
    </i>
    <i>
      <x v="347"/>
    </i>
    <i>
      <x v="348"/>
    </i>
    <i>
      <x v="416"/>
    </i>
    <i>
      <x v="632"/>
    </i>
    <i>
      <x v="633"/>
    </i>
    <i>
      <x v="634"/>
    </i>
    <i>
      <x v="635"/>
    </i>
    <i>
      <x v="636"/>
    </i>
    <i>
      <x v="637"/>
    </i>
    <i>
      <x v="638"/>
    </i>
    <i>
      <x v="639"/>
    </i>
    <i t="grand">
      <x/>
    </i>
  </rowItems>
  <colItems count="1">
    <i/>
  </colItems>
  <dataFields count="1">
    <dataField name="Moyenne de Frêt" fld="3" subtotal="average" baseField="0" baseItem="0" numFmtId="44"/>
  </dataField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5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A5CA4F60-226C-48B6-A8D1-58E25A30E039}" name="Tableau croisé dynamique1" cacheId="259" applyNumberFormats="0" applyBorderFormats="0" applyFontFormats="0" applyPatternFormats="0" applyAlignmentFormats="0" applyWidthHeightFormats="1" dataCaption="Valeurs" updatedVersion="8" minRefreshableVersion="3" useAutoFormatting="1" rowGrandTotals="0" colGrandTotals="0" itemPrintTitles="1" createdVersion="8" indent="0" outline="1" outlineData="1" multipleFieldFilters="0">
  <location ref="F1:K517" firstHeaderRow="1" firstDataRow="2" firstDataCol="1"/>
  <pivotFields count="29">
    <pivotField axis="axisCol" showAll="0" sortType="ascending" defaultSubtotal="0">
      <items count="6">
        <item m="1" x="5"/>
        <item x="3"/>
        <item x="1"/>
        <item x="0"/>
        <item x="2"/>
        <item x="4"/>
      </items>
    </pivotField>
    <pivotField axis="axisRow" subtotalTop="0" showAll="0" sortType="descending" defaultSubtotal="0">
      <items count="520">
        <item x="514"/>
        <item x="480"/>
        <item x="478"/>
        <item x="421"/>
        <item x="262"/>
        <item x="441"/>
        <item x="486"/>
        <item x="444"/>
        <item x="354"/>
        <item x="404"/>
        <item x="336"/>
        <item x="268"/>
        <item x="209"/>
        <item x="44"/>
        <item x="7"/>
        <item x="487"/>
        <item x="511"/>
        <item x="450"/>
        <item x="451"/>
        <item x="448"/>
        <item x="381"/>
        <item x="190"/>
        <item x="169"/>
        <item x="75"/>
        <item x="5"/>
        <item x="474"/>
        <item x="372"/>
        <item x="407"/>
        <item x="401"/>
        <item x="368"/>
        <item x="370"/>
        <item x="379"/>
        <item x="340"/>
        <item x="400"/>
        <item x="352"/>
        <item x="341"/>
        <item x="423"/>
        <item x="397"/>
        <item x="337"/>
        <item x="327"/>
        <item x="283"/>
        <item x="253"/>
        <item x="233"/>
        <item x="242"/>
        <item x="213"/>
        <item x="73"/>
        <item x="59"/>
        <item x="56"/>
        <item x="299"/>
        <item x="244"/>
        <item x="239"/>
        <item x="130"/>
        <item x="37"/>
        <item x="363"/>
        <item x="375"/>
        <item x="396"/>
        <item x="287"/>
        <item x="91"/>
        <item x="61"/>
        <item x="264"/>
        <item x="245"/>
        <item x="222"/>
        <item x="186"/>
        <item x="20"/>
        <item x="328"/>
        <item x="348"/>
        <item x="273"/>
        <item x="161"/>
        <item x="21"/>
        <item x="226"/>
        <item x="188"/>
        <item x="171"/>
        <item x="152"/>
        <item x="90"/>
        <item x="151"/>
        <item x="318"/>
        <item x="224"/>
        <item x="292"/>
        <item x="64"/>
        <item x="9"/>
        <item x="297"/>
        <item x="227"/>
        <item x="437"/>
        <item x="373"/>
        <item x="393"/>
        <item x="384"/>
        <item x="252"/>
        <item x="199"/>
        <item x="148"/>
        <item x="120"/>
        <item x="97"/>
        <item x="88"/>
        <item x="181"/>
        <item x="471"/>
        <item x="364"/>
        <item x="418"/>
        <item x="291"/>
        <item x="183"/>
        <item x="131"/>
        <item x="445"/>
        <item x="295"/>
        <item x="303"/>
        <item x="185"/>
        <item x="180"/>
        <item x="135"/>
        <item x="124"/>
        <item x="84"/>
        <item x="24"/>
        <item x="498"/>
        <item x="501"/>
        <item x="510"/>
        <item x="479"/>
        <item x="472"/>
        <item x="449"/>
        <item x="462"/>
        <item x="456"/>
        <item x="436"/>
        <item x="435"/>
        <item x="438"/>
        <item x="453"/>
        <item x="461"/>
        <item x="429"/>
        <item x="365"/>
        <item x="395"/>
        <item x="405"/>
        <item x="366"/>
        <item x="374"/>
        <item x="403"/>
        <item x="353"/>
        <item x="333"/>
        <item x="369"/>
        <item x="355"/>
        <item x="383"/>
        <item x="399"/>
        <item x="402"/>
        <item x="349"/>
        <item x="339"/>
        <item x="443"/>
        <item x="398"/>
        <item x="359"/>
        <item x="408"/>
        <item x="410"/>
        <item x="391"/>
        <item x="338"/>
        <item x="390"/>
        <item x="386"/>
        <item x="394"/>
        <item x="323"/>
        <item x="415"/>
        <item x="298"/>
        <item x="281"/>
        <item x="305"/>
        <item x="293"/>
        <item x="317"/>
        <item x="312"/>
        <item x="313"/>
        <item x="282"/>
        <item x="260"/>
        <item x="256"/>
        <item x="235"/>
        <item x="234"/>
        <item x="225"/>
        <item x="212"/>
        <item x="216"/>
        <item x="221"/>
        <item x="219"/>
        <item x="189"/>
        <item x="196"/>
        <item x="159"/>
        <item x="157"/>
        <item x="127"/>
        <item x="140"/>
        <item x="102"/>
        <item x="93"/>
        <item x="96"/>
        <item x="86"/>
        <item x="69"/>
        <item x="82"/>
        <item x="35"/>
        <item x="54"/>
        <item x="57"/>
        <item x="26"/>
        <item x="27"/>
        <item x="15"/>
        <item x="18"/>
        <item x="12"/>
        <item x="6"/>
        <item x="512"/>
        <item x="433"/>
        <item x="329"/>
        <item x="406"/>
        <item x="419"/>
        <item x="347"/>
        <item x="277"/>
        <item x="254"/>
        <item x="41"/>
        <item x="3"/>
        <item x="442"/>
        <item x="346"/>
        <item x="192"/>
        <item x="166"/>
        <item x="147"/>
        <item x="138"/>
        <item x="62"/>
        <item x="455"/>
        <item x="345"/>
        <item x="271"/>
        <item x="238"/>
        <item x="191"/>
        <item x="193"/>
        <item x="173"/>
        <item x="134"/>
        <item x="31"/>
        <item x="10"/>
        <item x="241"/>
        <item x="497"/>
        <item x="457"/>
        <item x="330"/>
        <item x="411"/>
        <item x="377"/>
        <item x="376"/>
        <item x="361"/>
        <item x="267"/>
        <item x="251"/>
        <item x="228"/>
        <item x="220"/>
        <item x="208"/>
        <item x="167"/>
        <item x="162"/>
        <item x="29"/>
        <item x="53"/>
        <item x="49"/>
        <item x="357"/>
        <item x="203"/>
        <item x="52"/>
        <item x="495"/>
        <item x="494"/>
        <item x="459"/>
        <item x="463"/>
        <item x="467"/>
        <item x="414"/>
        <item x="255"/>
        <item x="168"/>
        <item x="158"/>
        <item x="60"/>
        <item x="55"/>
        <item x="424"/>
        <item x="279"/>
        <item x="163"/>
        <item x="123"/>
        <item x="2"/>
        <item x="288"/>
        <item x="301"/>
        <item x="243"/>
        <item x="502"/>
        <item x="356"/>
        <item x="425"/>
        <item x="315"/>
        <item x="289"/>
        <item x="266"/>
        <item x="78"/>
        <item x="63"/>
        <item x="11"/>
        <item x="1"/>
        <item x="440"/>
        <item x="420"/>
        <item x="412"/>
        <item x="248"/>
        <item x="150"/>
        <item x="66"/>
        <item x="39"/>
        <item x="360"/>
        <item x="117"/>
        <item x="500"/>
        <item x="460"/>
        <item x="332"/>
        <item x="380"/>
        <item x="362"/>
        <item x="300"/>
        <item x="302"/>
        <item x="217"/>
        <item x="204"/>
        <item x="205"/>
        <item x="179"/>
        <item x="182"/>
        <item x="175"/>
        <item x="100"/>
        <item x="104"/>
        <item x="111"/>
        <item x="67"/>
        <item x="50"/>
        <item x="51"/>
        <item x="490"/>
        <item x="439"/>
        <item x="334"/>
        <item x="170"/>
        <item x="105"/>
        <item x="499"/>
        <item x="409"/>
        <item x="284"/>
        <item x="95"/>
        <item x="38"/>
        <item x="4"/>
        <item x="385"/>
        <item x="275"/>
        <item x="99"/>
        <item x="307"/>
        <item x="101"/>
        <item x="489"/>
        <item x="250"/>
        <item x="237"/>
        <item x="153"/>
        <item x="184"/>
        <item x="492"/>
        <item x="464"/>
        <item x="447"/>
        <item x="286"/>
        <item x="246"/>
        <item x="207"/>
        <item x="155"/>
        <item x="77"/>
        <item x="23"/>
        <item x="325"/>
        <item x="320"/>
        <item x="509"/>
        <item x="481"/>
        <item x="413"/>
        <item x="331"/>
        <item x="309"/>
        <item x="240"/>
        <item x="164"/>
        <item x="106"/>
        <item x="48"/>
        <item x="19"/>
        <item x="508"/>
        <item x="482"/>
        <item x="465"/>
        <item x="387"/>
        <item x="270"/>
        <item x="218"/>
        <item x="133"/>
        <item x="43"/>
        <item x="34"/>
        <item x="13"/>
        <item x="485"/>
        <item x="68"/>
        <item x="308"/>
        <item x="430"/>
        <item x="431"/>
        <item x="201"/>
        <item x="422"/>
        <item x="316"/>
        <item x="202"/>
        <item x="194"/>
        <item x="488"/>
        <item x="172"/>
        <item x="160"/>
        <item x="230"/>
        <item x="17"/>
        <item x="504"/>
        <item x="496"/>
        <item x="454"/>
        <item x="358"/>
        <item x="321"/>
        <item x="319"/>
        <item x="263"/>
        <item x="258"/>
        <item x="257"/>
        <item x="197"/>
        <item x="137"/>
        <item x="143"/>
        <item x="146"/>
        <item x="118"/>
        <item x="89"/>
        <item x="87"/>
        <item x="85"/>
        <item x="483"/>
        <item x="326"/>
        <item x="367"/>
        <item x="272"/>
        <item x="269"/>
        <item x="165"/>
        <item x="129"/>
        <item x="507"/>
        <item x="434"/>
        <item x="351"/>
        <item x="174"/>
        <item x="154"/>
        <item x="139"/>
        <item x="125"/>
        <item x="109"/>
        <item x="80"/>
        <item x="22"/>
        <item x="477"/>
        <item x="452"/>
        <item x="156"/>
        <item x="128"/>
        <item x="71"/>
        <item x="16"/>
        <item x="466"/>
        <item x="132"/>
        <item x="446"/>
        <item x="278"/>
        <item x="210"/>
        <item x="206"/>
        <item x="322"/>
        <item x="94"/>
        <item x="470"/>
        <item x="274"/>
        <item x="145"/>
        <item x="503"/>
        <item x="290"/>
        <item x="149"/>
        <item x="8"/>
        <item x="458"/>
        <item x="392"/>
        <item x="276"/>
        <item x="30"/>
        <item x="249"/>
        <item x="215"/>
        <item x="214"/>
        <item x="40"/>
        <item x="324"/>
        <item x="259"/>
        <item x="176"/>
        <item x="177"/>
        <item x="126"/>
        <item x="113"/>
        <item x="114"/>
        <item x="92"/>
        <item x="469"/>
        <item x="428"/>
        <item x="285"/>
        <item x="296"/>
        <item x="236"/>
        <item x="72"/>
        <item x="46"/>
        <item x="144"/>
        <item x="416"/>
        <item x="513"/>
        <item x="58"/>
        <item x="426"/>
        <item x="112"/>
        <item x="25"/>
        <item x="223"/>
        <item x="103"/>
        <item x="265"/>
        <item x="200"/>
        <item x="198"/>
        <item x="121"/>
        <item x="493"/>
        <item x="371"/>
        <item x="314"/>
        <item x="311"/>
        <item x="187"/>
        <item x="79"/>
        <item x="45"/>
        <item x="211"/>
        <item x="506"/>
        <item x="475"/>
        <item x="342"/>
        <item x="310"/>
        <item x="280"/>
        <item x="136"/>
        <item x="107"/>
        <item x="65"/>
        <item x="76"/>
        <item x="42"/>
        <item x="119"/>
        <item x="484"/>
        <item x="476"/>
        <item x="427"/>
        <item x="350"/>
        <item x="378"/>
        <item x="343"/>
        <item x="335"/>
        <item x="304"/>
        <item x="306"/>
        <item x="231"/>
        <item x="98"/>
        <item x="74"/>
        <item x="70"/>
        <item x="47"/>
        <item x="33"/>
        <item x="473"/>
        <item x="505"/>
        <item x="294"/>
        <item x="141"/>
        <item x="108"/>
        <item x="195"/>
        <item x="36"/>
        <item x="491"/>
        <item x="468"/>
        <item x="344"/>
        <item x="388"/>
        <item x="389"/>
        <item x="417"/>
        <item x="261"/>
        <item x="247"/>
        <item x="229"/>
        <item x="178"/>
        <item x="115"/>
        <item x="122"/>
        <item x="83"/>
        <item x="28"/>
        <item x="110"/>
        <item x="14"/>
        <item x="382"/>
        <item x="142"/>
        <item x="432"/>
        <item x="232"/>
        <item x="116"/>
        <item x="81"/>
        <item x="32"/>
        <item x="0"/>
        <item m="1" x="519"/>
        <item m="1" x="518"/>
        <item m="1" x="517"/>
        <item m="1" x="516"/>
        <item m="1" x="515"/>
      </items>
    </pivotField>
    <pivotField showAll="0" defaultSubtotal="0"/>
    <pivotField showAll="0" defaultSubtotal="0"/>
    <pivotField showAll="0" defaultSubtotal="0"/>
    <pivotField showAll="0" defaultSubtotal="0"/>
    <pivotField showAll="0" defaultSubtotal="0"/>
    <pivotField showAll="0" defaultSubtotal="0"/>
    <pivotField showAll="0" defaultSubtotal="0"/>
    <pivotField showAll="0" defaultSubtotal="0"/>
    <pivotField showAll="0" defaultSubtotal="0"/>
    <pivotField showAll="0" defaultSubtotal="0"/>
    <pivotField showAll="0" defaultSubtotal="0"/>
    <pivotField subtotalTop="0" showAll="0" defaultSubtotal="0"/>
    <pivotField dataField="1" showAll="0" defaultSubtotal="0"/>
    <pivotField showAll="0" defaultSubtotal="0"/>
    <pivotField showAll="0" defaultSubtotal="0"/>
    <pivotField showAll="0" defaultSubtotal="0"/>
    <pivotField showAll="0" defaultSubtotal="0"/>
    <pivotField showAll="0" defaultSubtotal="0"/>
    <pivotField showAll="0" defaultSubtotal="0"/>
    <pivotField showAll="0" defaultSubtotal="0"/>
    <pivotField showAll="0" defaultSubtotal="0"/>
    <pivotField showAll="0" defaultSubtotal="0"/>
    <pivotField showAll="0" defaultSubtotal="0"/>
    <pivotField showAll="0" defaultSubtotal="0"/>
    <pivotField showAll="0" defaultSubtotal="0"/>
    <pivotField showAll="0" defaultSubtotal="0"/>
    <pivotField showAll="0" defaultSubtotal="0"/>
  </pivotFields>
  <rowFields count="1">
    <field x="1"/>
  </rowFields>
  <rowItems count="515">
    <i>
      <x/>
    </i>
    <i>
      <x v="1"/>
    </i>
    <i>
      <x v="2"/>
    </i>
    <i>
      <x v="3"/>
    </i>
    <i>
      <x v="4"/>
    </i>
    <i>
      <x v="5"/>
    </i>
    <i>
      <x v="6"/>
    </i>
    <i>
      <x v="7"/>
    </i>
    <i>
      <x v="8"/>
    </i>
    <i>
      <x v="9"/>
    </i>
    <i>
      <x v="10"/>
    </i>
    <i>
      <x v="11"/>
    </i>
    <i>
      <x v="12"/>
    </i>
    <i>
      <x v="13"/>
    </i>
    <i>
      <x v="14"/>
    </i>
    <i>
      <x v="15"/>
    </i>
    <i>
      <x v="16"/>
    </i>
    <i>
      <x v="17"/>
    </i>
    <i>
      <x v="18"/>
    </i>
    <i>
      <x v="19"/>
    </i>
    <i>
      <x v="20"/>
    </i>
    <i>
      <x v="21"/>
    </i>
    <i>
      <x v="22"/>
    </i>
    <i>
      <x v="23"/>
    </i>
    <i>
      <x v="24"/>
    </i>
    <i>
      <x v="25"/>
    </i>
    <i>
      <x v="26"/>
    </i>
    <i>
      <x v="27"/>
    </i>
    <i>
      <x v="28"/>
    </i>
    <i>
      <x v="29"/>
    </i>
    <i>
      <x v="30"/>
    </i>
    <i>
      <x v="31"/>
    </i>
    <i>
      <x v="32"/>
    </i>
    <i>
      <x v="33"/>
    </i>
    <i>
      <x v="34"/>
    </i>
    <i>
      <x v="35"/>
    </i>
    <i>
      <x v="36"/>
    </i>
    <i>
      <x v="37"/>
    </i>
    <i>
      <x v="38"/>
    </i>
    <i>
      <x v="39"/>
    </i>
    <i>
      <x v="40"/>
    </i>
    <i>
      <x v="41"/>
    </i>
    <i>
      <x v="42"/>
    </i>
    <i>
      <x v="43"/>
    </i>
    <i>
      <x v="44"/>
    </i>
    <i>
      <x v="45"/>
    </i>
    <i>
      <x v="46"/>
    </i>
    <i>
      <x v="47"/>
    </i>
    <i>
      <x v="48"/>
    </i>
    <i>
      <x v="49"/>
    </i>
    <i>
      <x v="50"/>
    </i>
    <i>
      <x v="51"/>
    </i>
    <i>
      <x v="52"/>
    </i>
    <i>
      <x v="53"/>
    </i>
    <i>
      <x v="54"/>
    </i>
    <i>
      <x v="55"/>
    </i>
    <i>
      <x v="56"/>
    </i>
    <i>
      <x v="57"/>
    </i>
    <i>
      <x v="58"/>
    </i>
    <i>
      <x v="59"/>
    </i>
    <i>
      <x v="60"/>
    </i>
    <i>
      <x v="61"/>
    </i>
    <i>
      <x v="62"/>
    </i>
    <i>
      <x v="63"/>
    </i>
    <i>
      <x v="64"/>
    </i>
    <i>
      <x v="65"/>
    </i>
    <i>
      <x v="66"/>
    </i>
    <i>
      <x v="67"/>
    </i>
    <i>
      <x v="68"/>
    </i>
    <i>
      <x v="69"/>
    </i>
    <i>
      <x v="70"/>
    </i>
    <i>
      <x v="71"/>
    </i>
    <i>
      <x v="72"/>
    </i>
    <i>
      <x v="73"/>
    </i>
    <i>
      <x v="74"/>
    </i>
    <i>
      <x v="75"/>
    </i>
    <i>
      <x v="76"/>
    </i>
    <i>
      <x v="77"/>
    </i>
    <i>
      <x v="78"/>
    </i>
    <i>
      <x v="79"/>
    </i>
    <i>
      <x v="80"/>
    </i>
    <i>
      <x v="81"/>
    </i>
    <i>
      <x v="82"/>
    </i>
    <i>
      <x v="83"/>
    </i>
    <i>
      <x v="84"/>
    </i>
    <i>
      <x v="85"/>
    </i>
    <i>
      <x v="86"/>
    </i>
    <i>
      <x v="87"/>
    </i>
    <i>
      <x v="88"/>
    </i>
    <i>
      <x v="89"/>
    </i>
    <i>
      <x v="90"/>
    </i>
    <i>
      <x v="91"/>
    </i>
    <i>
      <x v="92"/>
    </i>
    <i>
      <x v="93"/>
    </i>
    <i>
      <x v="94"/>
    </i>
    <i>
      <x v="95"/>
    </i>
    <i>
      <x v="96"/>
    </i>
    <i>
      <x v="97"/>
    </i>
    <i>
      <x v="98"/>
    </i>
    <i>
      <x v="99"/>
    </i>
    <i>
      <x v="100"/>
    </i>
    <i>
      <x v="101"/>
    </i>
    <i>
      <x v="102"/>
    </i>
    <i>
      <x v="103"/>
    </i>
    <i>
      <x v="104"/>
    </i>
    <i>
      <x v="105"/>
    </i>
    <i>
      <x v="106"/>
    </i>
    <i>
      <x v="107"/>
    </i>
    <i>
      <x v="108"/>
    </i>
    <i>
      <x v="109"/>
    </i>
    <i>
      <x v="110"/>
    </i>
    <i>
      <x v="111"/>
    </i>
    <i>
      <x v="112"/>
    </i>
    <i>
      <x v="113"/>
    </i>
    <i>
      <x v="114"/>
    </i>
    <i>
      <x v="115"/>
    </i>
    <i>
      <x v="116"/>
    </i>
    <i>
      <x v="117"/>
    </i>
    <i>
      <x v="118"/>
    </i>
    <i>
      <x v="119"/>
    </i>
    <i>
      <x v="120"/>
    </i>
    <i>
      <x v="121"/>
    </i>
    <i>
      <x v="122"/>
    </i>
    <i>
      <x v="123"/>
    </i>
    <i>
      <x v="124"/>
    </i>
    <i>
      <x v="125"/>
    </i>
    <i>
      <x v="126"/>
    </i>
    <i>
      <x v="127"/>
    </i>
    <i>
      <x v="128"/>
    </i>
    <i>
      <x v="129"/>
    </i>
    <i>
      <x v="130"/>
    </i>
    <i>
      <x v="131"/>
    </i>
    <i>
      <x v="132"/>
    </i>
    <i>
      <x v="133"/>
    </i>
    <i>
      <x v="134"/>
    </i>
    <i>
      <x v="135"/>
    </i>
    <i>
      <x v="136"/>
    </i>
    <i>
      <x v="137"/>
    </i>
    <i>
      <x v="138"/>
    </i>
    <i>
      <x v="139"/>
    </i>
    <i>
      <x v="140"/>
    </i>
    <i>
      <x v="141"/>
    </i>
    <i>
      <x v="142"/>
    </i>
    <i>
      <x v="143"/>
    </i>
    <i>
      <x v="144"/>
    </i>
    <i>
      <x v="145"/>
    </i>
    <i>
      <x v="146"/>
    </i>
    <i>
      <x v="147"/>
    </i>
    <i>
      <x v="148"/>
    </i>
    <i>
      <x v="149"/>
    </i>
    <i>
      <x v="150"/>
    </i>
    <i>
      <x v="151"/>
    </i>
    <i>
      <x v="152"/>
    </i>
    <i>
      <x v="153"/>
    </i>
    <i>
      <x v="154"/>
    </i>
    <i>
      <x v="155"/>
    </i>
    <i>
      <x v="156"/>
    </i>
    <i>
      <x v="157"/>
    </i>
    <i>
      <x v="158"/>
    </i>
    <i>
      <x v="159"/>
    </i>
    <i>
      <x v="160"/>
    </i>
    <i>
      <x v="161"/>
    </i>
    <i>
      <x v="162"/>
    </i>
    <i>
      <x v="163"/>
    </i>
    <i>
      <x v="164"/>
    </i>
    <i>
      <x v="165"/>
    </i>
    <i>
      <x v="166"/>
    </i>
    <i>
      <x v="167"/>
    </i>
    <i>
      <x v="168"/>
    </i>
    <i>
      <x v="169"/>
    </i>
    <i>
      <x v="170"/>
    </i>
    <i>
      <x v="171"/>
    </i>
    <i>
      <x v="172"/>
    </i>
    <i>
      <x v="173"/>
    </i>
    <i>
      <x v="174"/>
    </i>
    <i>
      <x v="175"/>
    </i>
    <i>
      <x v="176"/>
    </i>
    <i>
      <x v="177"/>
    </i>
    <i>
      <x v="178"/>
    </i>
    <i>
      <x v="179"/>
    </i>
    <i>
      <x v="180"/>
    </i>
    <i>
      <x v="181"/>
    </i>
    <i>
      <x v="182"/>
    </i>
    <i>
      <x v="183"/>
    </i>
    <i>
      <x v="184"/>
    </i>
    <i>
      <x v="185"/>
    </i>
    <i>
      <x v="186"/>
    </i>
    <i>
      <x v="187"/>
    </i>
    <i>
      <x v="188"/>
    </i>
    <i>
      <x v="189"/>
    </i>
    <i>
      <x v="190"/>
    </i>
    <i>
      <x v="191"/>
    </i>
    <i>
      <x v="192"/>
    </i>
    <i>
      <x v="193"/>
    </i>
    <i>
      <x v="194"/>
    </i>
    <i>
      <x v="195"/>
    </i>
    <i>
      <x v="196"/>
    </i>
    <i>
      <x v="197"/>
    </i>
    <i>
      <x v="198"/>
    </i>
    <i>
      <x v="199"/>
    </i>
    <i>
      <x v="200"/>
    </i>
    <i>
      <x v="201"/>
    </i>
    <i>
      <x v="202"/>
    </i>
    <i>
      <x v="203"/>
    </i>
    <i>
      <x v="204"/>
    </i>
    <i>
      <x v="205"/>
    </i>
    <i>
      <x v="206"/>
    </i>
    <i>
      <x v="207"/>
    </i>
    <i>
      <x v="208"/>
    </i>
    <i>
      <x v="209"/>
    </i>
    <i>
      <x v="210"/>
    </i>
    <i>
      <x v="211"/>
    </i>
    <i>
      <x v="212"/>
    </i>
    <i>
      <x v="213"/>
    </i>
    <i>
      <x v="214"/>
    </i>
    <i>
      <x v="215"/>
    </i>
    <i>
      <x v="216"/>
    </i>
    <i>
      <x v="217"/>
    </i>
    <i>
      <x v="218"/>
    </i>
    <i>
      <x v="219"/>
    </i>
    <i>
      <x v="220"/>
    </i>
    <i>
      <x v="221"/>
    </i>
    <i>
      <x v="222"/>
    </i>
    <i>
      <x v="223"/>
    </i>
    <i>
      <x v="224"/>
    </i>
    <i>
      <x v="225"/>
    </i>
    <i>
      <x v="226"/>
    </i>
    <i>
      <x v="227"/>
    </i>
    <i>
      <x v="228"/>
    </i>
    <i>
      <x v="229"/>
    </i>
    <i>
      <x v="230"/>
    </i>
    <i>
      <x v="231"/>
    </i>
    <i>
      <x v="232"/>
    </i>
    <i>
      <x v="233"/>
    </i>
    <i>
      <x v="234"/>
    </i>
    <i>
      <x v="235"/>
    </i>
    <i>
      <x v="236"/>
    </i>
    <i>
      <x v="237"/>
    </i>
    <i>
      <x v="238"/>
    </i>
    <i>
      <x v="239"/>
    </i>
    <i>
      <x v="240"/>
    </i>
    <i>
      <x v="241"/>
    </i>
    <i>
      <x v="242"/>
    </i>
    <i>
      <x v="243"/>
    </i>
    <i>
      <x v="244"/>
    </i>
    <i>
      <x v="245"/>
    </i>
    <i>
      <x v="246"/>
    </i>
    <i>
      <x v="247"/>
    </i>
    <i>
      <x v="248"/>
    </i>
    <i>
      <x v="249"/>
    </i>
    <i>
      <x v="250"/>
    </i>
    <i>
      <x v="251"/>
    </i>
    <i>
      <x v="252"/>
    </i>
    <i>
      <x v="253"/>
    </i>
    <i>
      <x v="254"/>
    </i>
    <i>
      <x v="255"/>
    </i>
    <i>
      <x v="256"/>
    </i>
    <i>
      <x v="257"/>
    </i>
    <i>
      <x v="258"/>
    </i>
    <i>
      <x v="259"/>
    </i>
    <i>
      <x v="260"/>
    </i>
    <i>
      <x v="261"/>
    </i>
    <i>
      <x v="262"/>
    </i>
    <i>
      <x v="263"/>
    </i>
    <i>
      <x v="264"/>
    </i>
    <i>
      <x v="265"/>
    </i>
    <i>
      <x v="266"/>
    </i>
    <i>
      <x v="267"/>
    </i>
    <i>
      <x v="268"/>
    </i>
    <i>
      <x v="269"/>
    </i>
    <i>
      <x v="270"/>
    </i>
    <i>
      <x v="271"/>
    </i>
    <i>
      <x v="272"/>
    </i>
    <i>
      <x v="273"/>
    </i>
    <i>
      <x v="274"/>
    </i>
    <i>
      <x v="275"/>
    </i>
    <i>
      <x v="276"/>
    </i>
    <i>
      <x v="277"/>
    </i>
    <i>
      <x v="278"/>
    </i>
    <i>
      <x v="279"/>
    </i>
    <i>
      <x v="280"/>
    </i>
    <i>
      <x v="281"/>
    </i>
    <i>
      <x v="282"/>
    </i>
    <i>
      <x v="283"/>
    </i>
    <i>
      <x v="284"/>
    </i>
    <i>
      <x v="285"/>
    </i>
    <i>
      <x v="286"/>
    </i>
    <i>
      <x v="287"/>
    </i>
    <i>
      <x v="288"/>
    </i>
    <i>
      <x v="289"/>
    </i>
    <i>
      <x v="290"/>
    </i>
    <i>
      <x v="291"/>
    </i>
    <i>
      <x v="292"/>
    </i>
    <i>
      <x v="293"/>
    </i>
    <i>
      <x v="294"/>
    </i>
    <i>
      <x v="295"/>
    </i>
    <i>
      <x v="296"/>
    </i>
    <i>
      <x v="297"/>
    </i>
    <i>
      <x v="298"/>
    </i>
    <i>
      <x v="299"/>
    </i>
    <i>
      <x v="300"/>
    </i>
    <i>
      <x v="301"/>
    </i>
    <i>
      <x v="302"/>
    </i>
    <i>
      <x v="303"/>
    </i>
    <i>
      <x v="304"/>
    </i>
    <i>
      <x v="305"/>
    </i>
    <i>
      <x v="306"/>
    </i>
    <i>
      <x v="307"/>
    </i>
    <i>
      <x v="308"/>
    </i>
    <i>
      <x v="309"/>
    </i>
    <i>
      <x v="310"/>
    </i>
    <i>
      <x v="311"/>
    </i>
    <i>
      <x v="312"/>
    </i>
    <i>
      <x v="313"/>
    </i>
    <i>
      <x v="314"/>
    </i>
    <i>
      <x v="315"/>
    </i>
    <i>
      <x v="316"/>
    </i>
    <i>
      <x v="317"/>
    </i>
    <i>
      <x v="318"/>
    </i>
    <i>
      <x v="319"/>
    </i>
    <i>
      <x v="320"/>
    </i>
    <i>
      <x v="321"/>
    </i>
    <i>
      <x v="322"/>
    </i>
    <i>
      <x v="323"/>
    </i>
    <i>
      <x v="324"/>
    </i>
    <i>
      <x v="325"/>
    </i>
    <i>
      <x v="326"/>
    </i>
    <i>
      <x v="327"/>
    </i>
    <i>
      <x v="328"/>
    </i>
    <i>
      <x v="329"/>
    </i>
    <i>
      <x v="330"/>
    </i>
    <i>
      <x v="331"/>
    </i>
    <i>
      <x v="332"/>
    </i>
    <i>
      <x v="333"/>
    </i>
    <i>
      <x v="334"/>
    </i>
    <i>
      <x v="335"/>
    </i>
    <i>
      <x v="336"/>
    </i>
    <i>
      <x v="337"/>
    </i>
    <i>
      <x v="338"/>
    </i>
    <i>
      <x v="339"/>
    </i>
    <i>
      <x v="340"/>
    </i>
    <i>
      <x v="341"/>
    </i>
    <i>
      <x v="342"/>
    </i>
    <i>
      <x v="343"/>
    </i>
    <i>
      <x v="344"/>
    </i>
    <i>
      <x v="345"/>
    </i>
    <i>
      <x v="346"/>
    </i>
    <i>
      <x v="347"/>
    </i>
    <i>
      <x v="348"/>
    </i>
    <i>
      <x v="349"/>
    </i>
    <i>
      <x v="350"/>
    </i>
    <i>
      <x v="351"/>
    </i>
    <i>
      <x v="352"/>
    </i>
    <i>
      <x v="353"/>
    </i>
    <i>
      <x v="354"/>
    </i>
    <i>
      <x v="355"/>
    </i>
    <i>
      <x v="356"/>
    </i>
    <i>
      <x v="357"/>
    </i>
    <i>
      <x v="358"/>
    </i>
    <i>
      <x v="359"/>
    </i>
    <i>
      <x v="360"/>
    </i>
    <i>
      <x v="361"/>
    </i>
    <i>
      <x v="362"/>
    </i>
    <i>
      <x v="363"/>
    </i>
    <i>
      <x v="364"/>
    </i>
    <i>
      <x v="365"/>
    </i>
    <i>
      <x v="366"/>
    </i>
    <i>
      <x v="367"/>
    </i>
    <i>
      <x v="368"/>
    </i>
    <i>
      <x v="369"/>
    </i>
    <i>
      <x v="370"/>
    </i>
    <i>
      <x v="371"/>
    </i>
    <i>
      <x v="372"/>
    </i>
    <i>
      <x v="373"/>
    </i>
    <i>
      <x v="374"/>
    </i>
    <i>
      <x v="375"/>
    </i>
    <i>
      <x v="376"/>
    </i>
    <i>
      <x v="377"/>
    </i>
    <i>
      <x v="378"/>
    </i>
    <i>
      <x v="379"/>
    </i>
    <i>
      <x v="380"/>
    </i>
    <i>
      <x v="381"/>
    </i>
    <i>
      <x v="382"/>
    </i>
    <i>
      <x v="383"/>
    </i>
    <i>
      <x v="384"/>
    </i>
    <i>
      <x v="385"/>
    </i>
    <i>
      <x v="386"/>
    </i>
    <i>
      <x v="387"/>
    </i>
    <i>
      <x v="388"/>
    </i>
    <i>
      <x v="389"/>
    </i>
    <i>
      <x v="390"/>
    </i>
    <i>
      <x v="391"/>
    </i>
    <i>
      <x v="392"/>
    </i>
    <i>
      <x v="393"/>
    </i>
    <i>
      <x v="394"/>
    </i>
    <i>
      <x v="395"/>
    </i>
    <i>
      <x v="396"/>
    </i>
    <i>
      <x v="397"/>
    </i>
    <i>
      <x v="398"/>
    </i>
    <i>
      <x v="399"/>
    </i>
    <i>
      <x v="400"/>
    </i>
    <i>
      <x v="401"/>
    </i>
    <i>
      <x v="402"/>
    </i>
    <i>
      <x v="403"/>
    </i>
    <i>
      <x v="404"/>
    </i>
    <i>
      <x v="405"/>
    </i>
    <i>
      <x v="406"/>
    </i>
    <i>
      <x v="407"/>
    </i>
    <i>
      <x v="408"/>
    </i>
    <i>
      <x v="409"/>
    </i>
    <i>
      <x v="410"/>
    </i>
    <i>
      <x v="411"/>
    </i>
    <i>
      <x v="412"/>
    </i>
    <i>
      <x v="413"/>
    </i>
    <i>
      <x v="414"/>
    </i>
    <i>
      <x v="415"/>
    </i>
    <i>
      <x v="416"/>
    </i>
    <i>
      <x v="417"/>
    </i>
    <i>
      <x v="418"/>
    </i>
    <i>
      <x v="419"/>
    </i>
    <i>
      <x v="420"/>
    </i>
    <i>
      <x v="421"/>
    </i>
    <i>
      <x v="422"/>
    </i>
    <i>
      <x v="423"/>
    </i>
    <i>
      <x v="424"/>
    </i>
    <i>
      <x v="425"/>
    </i>
    <i>
      <x v="426"/>
    </i>
    <i>
      <x v="427"/>
    </i>
    <i>
      <x v="428"/>
    </i>
    <i>
      <x v="429"/>
    </i>
    <i>
      <x v="430"/>
    </i>
    <i>
      <x v="431"/>
    </i>
    <i>
      <x v="432"/>
    </i>
    <i>
      <x v="433"/>
    </i>
    <i>
      <x v="434"/>
    </i>
    <i>
      <x v="435"/>
    </i>
    <i>
      <x v="436"/>
    </i>
    <i>
      <x v="437"/>
    </i>
    <i>
      <x v="438"/>
    </i>
    <i>
      <x v="439"/>
    </i>
    <i>
      <x v="440"/>
    </i>
    <i>
      <x v="441"/>
    </i>
    <i>
      <x v="442"/>
    </i>
    <i>
      <x v="443"/>
    </i>
    <i>
      <x v="444"/>
    </i>
    <i>
      <x v="445"/>
    </i>
    <i>
      <x v="446"/>
    </i>
    <i>
      <x v="447"/>
    </i>
    <i>
      <x v="448"/>
    </i>
    <i>
      <x v="449"/>
    </i>
    <i>
      <x v="450"/>
    </i>
    <i>
      <x v="451"/>
    </i>
    <i>
      <x v="452"/>
    </i>
    <i>
      <x v="453"/>
    </i>
    <i>
      <x v="454"/>
    </i>
    <i>
      <x v="455"/>
    </i>
    <i>
      <x v="456"/>
    </i>
    <i>
      <x v="457"/>
    </i>
    <i>
      <x v="458"/>
    </i>
    <i>
      <x v="459"/>
    </i>
    <i>
      <x v="460"/>
    </i>
    <i>
      <x v="461"/>
    </i>
    <i>
      <x v="462"/>
    </i>
    <i>
      <x v="463"/>
    </i>
    <i>
      <x v="464"/>
    </i>
    <i>
      <x v="465"/>
    </i>
    <i>
      <x v="466"/>
    </i>
    <i>
      <x v="467"/>
    </i>
    <i>
      <x v="468"/>
    </i>
    <i>
      <x v="469"/>
    </i>
    <i>
      <x v="470"/>
    </i>
    <i>
      <x v="471"/>
    </i>
    <i>
      <x v="472"/>
    </i>
    <i>
      <x v="473"/>
    </i>
    <i>
      <x v="474"/>
    </i>
    <i>
      <x v="475"/>
    </i>
    <i>
      <x v="476"/>
    </i>
    <i>
      <x v="477"/>
    </i>
    <i>
      <x v="478"/>
    </i>
    <i>
      <x v="479"/>
    </i>
    <i>
      <x v="480"/>
    </i>
    <i>
      <x v="481"/>
    </i>
    <i>
      <x v="482"/>
    </i>
    <i>
      <x v="483"/>
    </i>
    <i>
      <x v="484"/>
    </i>
    <i>
      <x v="485"/>
    </i>
    <i>
      <x v="486"/>
    </i>
    <i>
      <x v="487"/>
    </i>
    <i>
      <x v="488"/>
    </i>
    <i>
      <x v="489"/>
    </i>
    <i>
      <x v="490"/>
    </i>
    <i>
      <x v="491"/>
    </i>
    <i>
      <x v="492"/>
    </i>
    <i>
      <x v="493"/>
    </i>
    <i>
      <x v="494"/>
    </i>
    <i>
      <x v="495"/>
    </i>
    <i>
      <x v="496"/>
    </i>
    <i>
      <x v="497"/>
    </i>
    <i>
      <x v="498"/>
    </i>
    <i>
      <x v="499"/>
    </i>
    <i>
      <x v="500"/>
    </i>
    <i>
      <x v="501"/>
    </i>
    <i>
      <x v="502"/>
    </i>
    <i>
      <x v="503"/>
    </i>
    <i>
      <x v="504"/>
    </i>
    <i>
      <x v="505"/>
    </i>
    <i>
      <x v="506"/>
    </i>
    <i>
      <x v="507"/>
    </i>
    <i>
      <x v="508"/>
    </i>
    <i>
      <x v="509"/>
    </i>
    <i>
      <x v="510"/>
    </i>
    <i>
      <x v="511"/>
    </i>
    <i>
      <x v="512"/>
    </i>
    <i>
      <x v="513"/>
    </i>
    <i>
      <x v="514"/>
    </i>
  </rowItems>
  <colFields count="1">
    <field x="0"/>
  </colFields>
  <colItems count="5">
    <i>
      <x v="1"/>
    </i>
    <i>
      <x v="2"/>
    </i>
    <i>
      <x v="3"/>
    </i>
    <i>
      <x v="4"/>
    </i>
    <i>
      <x v="5"/>
    </i>
  </colItems>
  <dataFields count="1">
    <dataField name="Somme de montant HT" fld="14" baseField="9" baseItem="2869" numFmtId="44"/>
  </dataField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 EnabledSubtotalsDefault="0" SubtotalsOnTopDefault="0"/>
    </ext>
  </extLst>
</pivotTableDefinition>
</file>

<file path=xl/pivotTables/pivotTable6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3FCBB2F7-455C-44B2-B2F5-6F8C95E37C23}" name="Tableau croisé dynamique2" cacheId="263" applyNumberFormats="0" applyBorderFormats="0" applyFontFormats="0" applyPatternFormats="0" applyAlignmentFormats="0" applyWidthHeightFormats="1" dataCaption="Valeurs" updatedVersion="8" minRefreshableVersion="3" useAutoFormatting="1" itemPrintTitles="1" createdVersion="8" indent="0" outline="1" outlineData="1" multipleFieldFilters="0">
  <location ref="A3:B18" firstHeaderRow="1" firstDataRow="1" firstDataCol="1"/>
  <pivotFields count="3">
    <pivotField dataField="1" showAll="0"/>
    <pivotField showAll="0"/>
    <pivotField axis="axisRow" showAll="0" sortType="ascending">
      <items count="28">
        <item m="1" x="25"/>
        <item m="1" x="16"/>
        <item m="1" x="18"/>
        <item x="3"/>
        <item x="9"/>
        <item m="1" x="15"/>
        <item m="1" x="26"/>
        <item m="1" x="23"/>
        <item m="1" x="22"/>
        <item x="11"/>
        <item x="10"/>
        <item x="8"/>
        <item m="1" x="19"/>
        <item m="1" x="20"/>
        <item m="1" x="21"/>
        <item x="6"/>
        <item m="1" x="14"/>
        <item m="1" x="17"/>
        <item m="1" x="24"/>
        <item x="2"/>
        <item x="7"/>
        <item x="13"/>
        <item x="4"/>
        <item x="5"/>
        <item x="12"/>
        <item x="0"/>
        <item x="1"/>
        <item t="default"/>
      </items>
    </pivotField>
  </pivotFields>
  <rowFields count="1">
    <field x="2"/>
  </rowFields>
  <rowItems count="15">
    <i>
      <x v="3"/>
    </i>
    <i>
      <x v="4"/>
    </i>
    <i>
      <x v="9"/>
    </i>
    <i>
      <x v="10"/>
    </i>
    <i>
      <x v="11"/>
    </i>
    <i>
      <x v="15"/>
    </i>
    <i>
      <x v="19"/>
    </i>
    <i>
      <x v="20"/>
    </i>
    <i>
      <x v="21"/>
    </i>
    <i>
      <x v="22"/>
    </i>
    <i>
      <x v="23"/>
    </i>
    <i>
      <x v="24"/>
    </i>
    <i>
      <x v="25"/>
    </i>
    <i>
      <x v="26"/>
    </i>
    <i t="grand">
      <x/>
    </i>
  </rowItems>
  <colItems count="1">
    <i/>
  </colItems>
  <dataFields count="1">
    <dataField name="Somme de Total" fld="0" baseField="2" baseItem="4" numFmtId="44"/>
  </dataField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theme/theme1.xml><?xml version="1.0" encoding="utf-8"?>
<a:theme xmlns:a="http://schemas.openxmlformats.org/drawingml/2006/main" name="Thème Office 2013 – 2022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ivotTable" Target="../pivotTables/pivotTable1.xml"/></Relationships>
</file>

<file path=xl/worksheets/_rels/sheet3.xml.rels><?xml version="1.0" encoding="UTF-8" standalone="yes"?>
<Relationships xmlns="http://schemas.openxmlformats.org/package/2006/relationships"><Relationship Id="rId2" Type="http://schemas.openxmlformats.org/officeDocument/2006/relationships/pivotTable" Target="../pivotTables/pivotTable3.xml"/><Relationship Id="rId1" Type="http://schemas.openxmlformats.org/officeDocument/2006/relationships/pivotTable" Target="../pivotTables/pivotTable2.xml"/></Relationships>
</file>

<file path=xl/worksheets/_rels/sheet5.xml.rels><?xml version="1.0" encoding="UTF-8" standalone="yes"?>
<Relationships xmlns="http://schemas.openxmlformats.org/package/2006/relationships"><Relationship Id="rId2" Type="http://schemas.openxmlformats.org/officeDocument/2006/relationships/pivotTable" Target="../pivotTables/pivotTable5.xml"/><Relationship Id="rId1" Type="http://schemas.openxmlformats.org/officeDocument/2006/relationships/pivotTable" Target="../pivotTables/pivotTable4.xml"/></Relationships>
</file>

<file path=xl/worksheets/_rels/sheet6.xml.rels><?xml version="1.0" encoding="UTF-8" standalone="yes"?>
<Relationships xmlns="http://schemas.openxmlformats.org/package/2006/relationships"><Relationship Id="rId1" Type="http://schemas.openxmlformats.org/officeDocument/2006/relationships/pivotTable" Target="../pivotTables/pivotTable6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6E479C3-E5C2-4BF9-994E-5D4B790B7E31}">
  <sheetPr codeName="Feuil1"/>
  <dimension ref="A1:C27"/>
  <sheetViews>
    <sheetView zoomScale="80" zoomScaleNormal="80" workbookViewId="0">
      <selection activeCell="B2" sqref="B2"/>
    </sheetView>
  </sheetViews>
  <sheetFormatPr baseColWidth="10" defaultRowHeight="15" x14ac:dyDescent="0.25"/>
  <cols>
    <col min="1" max="1" width="13.42578125" style="3" bestFit="1" customWidth="1"/>
    <col min="2" max="2" width="18.5703125" bestFit="1" customWidth="1"/>
  </cols>
  <sheetData>
    <row r="1" spans="1:3" x14ac:dyDescent="0.25">
      <c r="A1" s="3" t="s">
        <v>72</v>
      </c>
      <c r="B1" t="s">
        <v>254</v>
      </c>
    </row>
    <row r="2" spans="1:3" x14ac:dyDescent="0.25">
      <c r="A2" s="3" t="s">
        <v>99</v>
      </c>
      <c r="B2" s="11" t="s">
        <v>100</v>
      </c>
    </row>
    <row r="3" spans="1:3" x14ac:dyDescent="0.25">
      <c r="A3" s="3" t="s">
        <v>78</v>
      </c>
      <c r="B3" s="11" t="s">
        <v>34</v>
      </c>
      <c r="C3" t="s">
        <v>84</v>
      </c>
    </row>
    <row r="4" spans="1:3" x14ac:dyDescent="0.25">
      <c r="A4" s="3" t="s">
        <v>31</v>
      </c>
      <c r="B4" s="11" t="s">
        <v>34</v>
      </c>
    </row>
    <row r="5" spans="1:3" x14ac:dyDescent="0.25">
      <c r="A5" s="3" t="s">
        <v>75</v>
      </c>
      <c r="B5" t="s">
        <v>34</v>
      </c>
    </row>
    <row r="6" spans="1:3" x14ac:dyDescent="0.25">
      <c r="A6" s="3" t="s">
        <v>74</v>
      </c>
      <c r="B6" s="11" t="s">
        <v>34</v>
      </c>
    </row>
    <row r="7" spans="1:3" x14ac:dyDescent="0.25">
      <c r="A7" s="3" t="s">
        <v>25</v>
      </c>
      <c r="B7" t="s">
        <v>33</v>
      </c>
    </row>
    <row r="8" spans="1:3" x14ac:dyDescent="0.25">
      <c r="A8" s="3" t="s">
        <v>73</v>
      </c>
      <c r="B8" s="11" t="s">
        <v>34</v>
      </c>
    </row>
    <row r="9" spans="1:3" x14ac:dyDescent="0.25">
      <c r="A9" s="3" t="s">
        <v>76</v>
      </c>
      <c r="B9" s="11" t="s">
        <v>34</v>
      </c>
    </row>
    <row r="10" spans="1:3" x14ac:dyDescent="0.25">
      <c r="A10" s="3" t="s">
        <v>77</v>
      </c>
      <c r="B10" s="11" t="s">
        <v>80</v>
      </c>
    </row>
    <row r="11" spans="1:3" x14ac:dyDescent="0.25">
      <c r="A11" s="3" t="s">
        <v>25</v>
      </c>
      <c r="B11" t="s">
        <v>33</v>
      </c>
    </row>
    <row r="12" spans="1:3" x14ac:dyDescent="0.25">
      <c r="A12" s="3" t="s">
        <v>85</v>
      </c>
      <c r="B12" s="11" t="s">
        <v>100</v>
      </c>
    </row>
    <row r="13" spans="1:3" x14ac:dyDescent="0.25">
      <c r="A13" s="3" t="s">
        <v>86</v>
      </c>
      <c r="B13" s="11" t="s">
        <v>34</v>
      </c>
    </row>
    <row r="14" spans="1:3" x14ac:dyDescent="0.25">
      <c r="A14" s="3" t="s">
        <v>87</v>
      </c>
      <c r="B14" s="18" t="s">
        <v>34</v>
      </c>
    </row>
    <row r="15" spans="1:3" x14ac:dyDescent="0.25">
      <c r="A15" s="3" t="s">
        <v>88</v>
      </c>
      <c r="B15" s="11" t="s">
        <v>80</v>
      </c>
    </row>
    <row r="16" spans="1:3" x14ac:dyDescent="0.25">
      <c r="A16" s="3" t="s">
        <v>89</v>
      </c>
      <c r="B16" t="s">
        <v>34</v>
      </c>
    </row>
    <row r="17" spans="1:2" x14ac:dyDescent="0.25">
      <c r="A17" s="3" t="s">
        <v>90</v>
      </c>
      <c r="B17" t="s">
        <v>254</v>
      </c>
    </row>
    <row r="18" spans="1:2" x14ac:dyDescent="0.25">
      <c r="A18" s="3" t="s">
        <v>91</v>
      </c>
      <c r="B18" t="s">
        <v>34</v>
      </c>
    </row>
    <row r="19" spans="1:2" x14ac:dyDescent="0.25">
      <c r="A19" s="3" t="s">
        <v>92</v>
      </c>
      <c r="B19" s="18" t="s">
        <v>34</v>
      </c>
    </row>
    <row r="20" spans="1:2" x14ac:dyDescent="0.25">
      <c r="A20" s="3" t="s">
        <v>93</v>
      </c>
      <c r="B20" s="18" t="s">
        <v>34</v>
      </c>
    </row>
    <row r="21" spans="1:2" x14ac:dyDescent="0.25">
      <c r="A21" s="3" t="s">
        <v>94</v>
      </c>
      <c r="B21" s="18" t="s">
        <v>34</v>
      </c>
    </row>
    <row r="22" spans="1:2" x14ac:dyDescent="0.25">
      <c r="A22" s="3" t="s">
        <v>95</v>
      </c>
      <c r="B22" s="18" t="s">
        <v>34</v>
      </c>
    </row>
    <row r="23" spans="1:2" x14ac:dyDescent="0.25">
      <c r="A23" s="3" t="s">
        <v>96</v>
      </c>
      <c r="B23" s="18" t="s">
        <v>34</v>
      </c>
    </row>
    <row r="24" spans="1:2" x14ac:dyDescent="0.25">
      <c r="A24" s="3" t="s">
        <v>97</v>
      </c>
      <c r="B24" s="18" t="s">
        <v>34</v>
      </c>
    </row>
    <row r="25" spans="1:2" x14ac:dyDescent="0.25">
      <c r="A25" s="3" t="s">
        <v>98</v>
      </c>
      <c r="B25" s="11" t="s">
        <v>34</v>
      </c>
    </row>
    <row r="26" spans="1:2" x14ac:dyDescent="0.25">
      <c r="A26" s="3" t="s">
        <v>31</v>
      </c>
      <c r="B26" s="18" t="s">
        <v>34</v>
      </c>
    </row>
    <row r="27" spans="1:2" x14ac:dyDescent="0.25">
      <c r="A27" s="1" t="s">
        <v>84</v>
      </c>
      <c r="B27" s="11" t="s">
        <v>34</v>
      </c>
    </row>
  </sheetData>
  <sortState xmlns:xlrd2="http://schemas.microsoft.com/office/spreadsheetml/2017/richdata2" ref="A2:B10">
    <sortCondition ref="A1:A10"/>
  </sortState>
  <pageMargins left="0.7" right="0.7" top="0.75" bottom="0.75" header="0.3" footer="0.3"/>
  <pageSetup paperSize="9" orientation="portrait" r:id="rId1"/>
  <drawing r:id="rId2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C70316F-1F19-4642-90BB-CB00749EAFC8}">
  <sheetPr codeName="Feuil2"/>
  <dimension ref="A1:B1202"/>
  <sheetViews>
    <sheetView zoomScale="80" zoomScaleNormal="80" workbookViewId="0">
      <selection activeCell="A592" sqref="A592"/>
    </sheetView>
  </sheetViews>
  <sheetFormatPr baseColWidth="10" defaultRowHeight="15" x14ac:dyDescent="0.25"/>
  <cols>
    <col min="1" max="1" width="22.28515625" bestFit="1" customWidth="1"/>
    <col min="2" max="2" width="19.140625" bestFit="1" customWidth="1"/>
  </cols>
  <sheetData>
    <row r="1" spans="1:2" x14ac:dyDescent="0.25">
      <c r="A1" s="4" t="s">
        <v>8</v>
      </c>
      <c r="B1" s="4" t="s">
        <v>6</v>
      </c>
    </row>
    <row r="2" spans="1:2" x14ac:dyDescent="0.25">
      <c r="A2" t="s">
        <v>23</v>
      </c>
      <c r="B2" t="s">
        <v>22</v>
      </c>
    </row>
    <row r="3" spans="1:2" x14ac:dyDescent="0.25">
      <c r="A3" t="s">
        <v>535</v>
      </c>
      <c r="B3" t="s">
        <v>22</v>
      </c>
    </row>
    <row r="4" spans="1:2" x14ac:dyDescent="0.25">
      <c r="A4" t="s">
        <v>535</v>
      </c>
      <c r="B4" t="s">
        <v>540</v>
      </c>
    </row>
    <row r="5" spans="1:2" x14ac:dyDescent="0.25">
      <c r="A5" t="s">
        <v>535</v>
      </c>
      <c r="B5" t="s">
        <v>541</v>
      </c>
    </row>
    <row r="6" spans="1:2" x14ac:dyDescent="0.25">
      <c r="A6" t="s">
        <v>542</v>
      </c>
      <c r="B6" t="s">
        <v>22</v>
      </c>
    </row>
    <row r="7" spans="1:2" x14ac:dyDescent="0.25">
      <c r="A7" t="s">
        <v>542</v>
      </c>
      <c r="B7" t="s">
        <v>548</v>
      </c>
    </row>
    <row r="8" spans="1:2" x14ac:dyDescent="0.25">
      <c r="A8" t="s">
        <v>549</v>
      </c>
      <c r="B8" t="s">
        <v>22</v>
      </c>
    </row>
    <row r="9" spans="1:2" x14ac:dyDescent="0.25">
      <c r="A9" t="s">
        <v>549</v>
      </c>
      <c r="B9" t="s">
        <v>554</v>
      </c>
    </row>
    <row r="10" spans="1:2" x14ac:dyDescent="0.25">
      <c r="A10" t="s">
        <v>555</v>
      </c>
      <c r="B10" t="s">
        <v>22</v>
      </c>
    </row>
    <row r="11" spans="1:2" x14ac:dyDescent="0.25">
      <c r="A11" t="s">
        <v>555</v>
      </c>
      <c r="B11" t="s">
        <v>556</v>
      </c>
    </row>
    <row r="12" spans="1:2" x14ac:dyDescent="0.25">
      <c r="A12" t="s">
        <v>557</v>
      </c>
      <c r="B12" t="s">
        <v>22</v>
      </c>
    </row>
    <row r="13" spans="1:2" x14ac:dyDescent="0.25">
      <c r="A13" t="s">
        <v>557</v>
      </c>
      <c r="B13" t="s">
        <v>562</v>
      </c>
    </row>
    <row r="14" spans="1:2" x14ac:dyDescent="0.25">
      <c r="A14" t="s">
        <v>563</v>
      </c>
      <c r="B14" t="s">
        <v>22</v>
      </c>
    </row>
    <row r="15" spans="1:2" x14ac:dyDescent="0.25">
      <c r="A15" t="s">
        <v>563</v>
      </c>
      <c r="B15" t="s">
        <v>566</v>
      </c>
    </row>
    <row r="16" spans="1:2" x14ac:dyDescent="0.25">
      <c r="A16" t="s">
        <v>567</v>
      </c>
      <c r="B16" t="s">
        <v>22</v>
      </c>
    </row>
    <row r="17" spans="1:2" x14ac:dyDescent="0.25">
      <c r="A17" t="s">
        <v>567</v>
      </c>
      <c r="B17" t="s">
        <v>572</v>
      </c>
    </row>
    <row r="18" spans="1:2" x14ac:dyDescent="0.25">
      <c r="A18" t="s">
        <v>567</v>
      </c>
      <c r="B18" t="s">
        <v>573</v>
      </c>
    </row>
    <row r="19" spans="1:2" x14ac:dyDescent="0.25">
      <c r="A19" t="s">
        <v>574</v>
      </c>
      <c r="B19" t="s">
        <v>22</v>
      </c>
    </row>
    <row r="20" spans="1:2" x14ac:dyDescent="0.25">
      <c r="A20" t="s">
        <v>574</v>
      </c>
      <c r="B20" t="s">
        <v>576</v>
      </c>
    </row>
    <row r="21" spans="1:2" x14ac:dyDescent="0.25">
      <c r="A21" t="s">
        <v>577</v>
      </c>
      <c r="B21" t="s">
        <v>22</v>
      </c>
    </row>
    <row r="22" spans="1:2" x14ac:dyDescent="0.25">
      <c r="A22" t="s">
        <v>577</v>
      </c>
      <c r="B22" t="s">
        <v>582</v>
      </c>
    </row>
    <row r="23" spans="1:2" x14ac:dyDescent="0.25">
      <c r="A23" t="s">
        <v>583</v>
      </c>
      <c r="B23" t="s">
        <v>22</v>
      </c>
    </row>
    <row r="24" spans="1:2" x14ac:dyDescent="0.25">
      <c r="A24" t="s">
        <v>583</v>
      </c>
      <c r="B24" t="s">
        <v>588</v>
      </c>
    </row>
    <row r="25" spans="1:2" x14ac:dyDescent="0.25">
      <c r="A25" t="s">
        <v>589</v>
      </c>
      <c r="B25" t="s">
        <v>22</v>
      </c>
    </row>
    <row r="26" spans="1:2" x14ac:dyDescent="0.25">
      <c r="A26" t="s">
        <v>589</v>
      </c>
      <c r="B26" t="s">
        <v>594</v>
      </c>
    </row>
    <row r="27" spans="1:2" x14ac:dyDescent="0.25">
      <c r="A27" t="s">
        <v>595</v>
      </c>
      <c r="B27" t="s">
        <v>22</v>
      </c>
    </row>
    <row r="28" spans="1:2" x14ac:dyDescent="0.25">
      <c r="A28" t="s">
        <v>595</v>
      </c>
      <c r="B28" t="s">
        <v>596</v>
      </c>
    </row>
    <row r="29" spans="1:2" x14ac:dyDescent="0.25">
      <c r="A29" t="s">
        <v>597</v>
      </c>
      <c r="B29" t="s">
        <v>22</v>
      </c>
    </row>
    <row r="30" spans="1:2" x14ac:dyDescent="0.25">
      <c r="A30" t="s">
        <v>597</v>
      </c>
      <c r="B30" t="s">
        <v>600</v>
      </c>
    </row>
    <row r="31" spans="1:2" x14ac:dyDescent="0.25">
      <c r="A31" t="s">
        <v>601</v>
      </c>
      <c r="B31" t="s">
        <v>22</v>
      </c>
    </row>
    <row r="32" spans="1:2" x14ac:dyDescent="0.25">
      <c r="A32" t="s">
        <v>601</v>
      </c>
      <c r="B32" t="s">
        <v>607</v>
      </c>
    </row>
    <row r="33" spans="1:2" x14ac:dyDescent="0.25">
      <c r="A33" t="s">
        <v>608</v>
      </c>
      <c r="B33" t="s">
        <v>22</v>
      </c>
    </row>
    <row r="34" spans="1:2" x14ac:dyDescent="0.25">
      <c r="A34" t="s">
        <v>608</v>
      </c>
      <c r="B34" t="s">
        <v>612</v>
      </c>
    </row>
    <row r="35" spans="1:2" x14ac:dyDescent="0.25">
      <c r="A35" t="s">
        <v>613</v>
      </c>
      <c r="B35" t="s">
        <v>22</v>
      </c>
    </row>
    <row r="36" spans="1:2" x14ac:dyDescent="0.25">
      <c r="A36" t="s">
        <v>613</v>
      </c>
      <c r="B36" t="s">
        <v>614</v>
      </c>
    </row>
    <row r="37" spans="1:2" x14ac:dyDescent="0.25">
      <c r="A37" t="s">
        <v>615</v>
      </c>
      <c r="B37" t="s">
        <v>22</v>
      </c>
    </row>
    <row r="38" spans="1:2" x14ac:dyDescent="0.25">
      <c r="A38" t="s">
        <v>615</v>
      </c>
      <c r="B38" t="s">
        <v>621</v>
      </c>
    </row>
    <row r="39" spans="1:2" x14ac:dyDescent="0.25">
      <c r="A39" t="s">
        <v>622</v>
      </c>
      <c r="B39" t="s">
        <v>22</v>
      </c>
    </row>
    <row r="40" spans="1:2" x14ac:dyDescent="0.25">
      <c r="A40" t="s">
        <v>622</v>
      </c>
      <c r="B40" t="s">
        <v>623</v>
      </c>
    </row>
    <row r="41" spans="1:2" x14ac:dyDescent="0.25">
      <c r="A41" t="s">
        <v>624</v>
      </c>
      <c r="B41" t="s">
        <v>22</v>
      </c>
    </row>
    <row r="42" spans="1:2" x14ac:dyDescent="0.25">
      <c r="A42" t="s">
        <v>624</v>
      </c>
      <c r="B42" t="s">
        <v>629</v>
      </c>
    </row>
    <row r="43" spans="1:2" x14ac:dyDescent="0.25">
      <c r="A43" t="s">
        <v>630</v>
      </c>
      <c r="B43" t="s">
        <v>22</v>
      </c>
    </row>
    <row r="44" spans="1:2" x14ac:dyDescent="0.25">
      <c r="A44" t="s">
        <v>630</v>
      </c>
      <c r="B44" t="s">
        <v>636</v>
      </c>
    </row>
    <row r="45" spans="1:2" x14ac:dyDescent="0.25">
      <c r="A45" t="s">
        <v>637</v>
      </c>
      <c r="B45" t="s">
        <v>22</v>
      </c>
    </row>
    <row r="46" spans="1:2" x14ac:dyDescent="0.25">
      <c r="A46" t="s">
        <v>637</v>
      </c>
      <c r="B46" t="s">
        <v>642</v>
      </c>
    </row>
    <row r="47" spans="1:2" x14ac:dyDescent="0.25">
      <c r="A47" t="s">
        <v>643</v>
      </c>
      <c r="B47" t="s">
        <v>22</v>
      </c>
    </row>
    <row r="48" spans="1:2" x14ac:dyDescent="0.25">
      <c r="A48" t="s">
        <v>643</v>
      </c>
      <c r="B48" t="s">
        <v>648</v>
      </c>
    </row>
    <row r="49" spans="1:2" x14ac:dyDescent="0.25">
      <c r="A49" t="s">
        <v>649</v>
      </c>
      <c r="B49" t="s">
        <v>22</v>
      </c>
    </row>
    <row r="50" spans="1:2" x14ac:dyDescent="0.25">
      <c r="A50" t="s">
        <v>649</v>
      </c>
      <c r="B50" t="s">
        <v>651</v>
      </c>
    </row>
    <row r="51" spans="1:2" x14ac:dyDescent="0.25">
      <c r="A51" t="s">
        <v>649</v>
      </c>
      <c r="B51" t="s">
        <v>652</v>
      </c>
    </row>
    <row r="52" spans="1:2" x14ac:dyDescent="0.25">
      <c r="A52" t="s">
        <v>649</v>
      </c>
      <c r="B52" t="s">
        <v>653</v>
      </c>
    </row>
    <row r="53" spans="1:2" x14ac:dyDescent="0.25">
      <c r="A53" t="s">
        <v>654</v>
      </c>
      <c r="B53" t="s">
        <v>22</v>
      </c>
    </row>
    <row r="54" spans="1:2" x14ac:dyDescent="0.25">
      <c r="A54" t="s">
        <v>654</v>
      </c>
      <c r="B54" t="s">
        <v>659</v>
      </c>
    </row>
    <row r="55" spans="1:2" x14ac:dyDescent="0.25">
      <c r="A55" t="s">
        <v>654</v>
      </c>
      <c r="B55" t="s">
        <v>660</v>
      </c>
    </row>
    <row r="56" spans="1:2" x14ac:dyDescent="0.25">
      <c r="A56" t="s">
        <v>661</v>
      </c>
      <c r="B56" t="s">
        <v>22</v>
      </c>
    </row>
    <row r="57" spans="1:2" x14ac:dyDescent="0.25">
      <c r="A57" t="s">
        <v>661</v>
      </c>
      <c r="B57" t="s">
        <v>667</v>
      </c>
    </row>
    <row r="58" spans="1:2" x14ac:dyDescent="0.25">
      <c r="A58" t="s">
        <v>661</v>
      </c>
      <c r="B58" t="s">
        <v>668</v>
      </c>
    </row>
    <row r="59" spans="1:2" x14ac:dyDescent="0.25">
      <c r="A59" t="s">
        <v>669</v>
      </c>
      <c r="B59" t="s">
        <v>22</v>
      </c>
    </row>
    <row r="60" spans="1:2" x14ac:dyDescent="0.25">
      <c r="A60" t="s">
        <v>669</v>
      </c>
      <c r="B60" t="s">
        <v>672</v>
      </c>
    </row>
    <row r="61" spans="1:2" x14ac:dyDescent="0.25">
      <c r="A61" t="s">
        <v>669</v>
      </c>
      <c r="B61" t="s">
        <v>673</v>
      </c>
    </row>
    <row r="62" spans="1:2" x14ac:dyDescent="0.25">
      <c r="A62" t="s">
        <v>674</v>
      </c>
      <c r="B62" t="s">
        <v>22</v>
      </c>
    </row>
    <row r="63" spans="1:2" x14ac:dyDescent="0.25">
      <c r="A63" t="s">
        <v>674</v>
      </c>
      <c r="B63" t="s">
        <v>675</v>
      </c>
    </row>
    <row r="64" spans="1:2" x14ac:dyDescent="0.25">
      <c r="A64" t="s">
        <v>674</v>
      </c>
      <c r="B64" t="s">
        <v>676</v>
      </c>
    </row>
    <row r="65" spans="1:2" x14ac:dyDescent="0.25">
      <c r="A65" t="s">
        <v>674</v>
      </c>
      <c r="B65" t="s">
        <v>677</v>
      </c>
    </row>
    <row r="66" spans="1:2" x14ac:dyDescent="0.25">
      <c r="A66" t="s">
        <v>674</v>
      </c>
      <c r="B66" t="s">
        <v>678</v>
      </c>
    </row>
    <row r="67" spans="1:2" x14ac:dyDescent="0.25">
      <c r="A67" t="s">
        <v>679</v>
      </c>
      <c r="B67" t="s">
        <v>22</v>
      </c>
    </row>
    <row r="68" spans="1:2" x14ac:dyDescent="0.25">
      <c r="A68" t="s">
        <v>679</v>
      </c>
      <c r="B68" t="s">
        <v>684</v>
      </c>
    </row>
    <row r="69" spans="1:2" x14ac:dyDescent="0.25">
      <c r="A69" t="s">
        <v>685</v>
      </c>
      <c r="B69" t="s">
        <v>22</v>
      </c>
    </row>
    <row r="70" spans="1:2" x14ac:dyDescent="0.25">
      <c r="A70" t="s">
        <v>685</v>
      </c>
      <c r="B70" t="s">
        <v>689</v>
      </c>
    </row>
    <row r="71" spans="1:2" x14ac:dyDescent="0.25">
      <c r="A71" t="s">
        <v>690</v>
      </c>
      <c r="B71" t="s">
        <v>22</v>
      </c>
    </row>
    <row r="72" spans="1:2" x14ac:dyDescent="0.25">
      <c r="A72" t="s">
        <v>690</v>
      </c>
      <c r="B72" t="s">
        <v>695</v>
      </c>
    </row>
    <row r="73" spans="1:2" x14ac:dyDescent="0.25">
      <c r="A73" t="s">
        <v>696</v>
      </c>
      <c r="B73" t="s">
        <v>22</v>
      </c>
    </row>
    <row r="74" spans="1:2" x14ac:dyDescent="0.25">
      <c r="A74" t="s">
        <v>696</v>
      </c>
      <c r="B74" t="s">
        <v>701</v>
      </c>
    </row>
    <row r="75" spans="1:2" x14ac:dyDescent="0.25">
      <c r="A75" t="s">
        <v>702</v>
      </c>
      <c r="B75" t="s">
        <v>22</v>
      </c>
    </row>
    <row r="76" spans="1:2" x14ac:dyDescent="0.25">
      <c r="A76" t="s">
        <v>702</v>
      </c>
      <c r="B76" t="s">
        <v>708</v>
      </c>
    </row>
    <row r="77" spans="1:2" x14ac:dyDescent="0.25">
      <c r="A77" t="s">
        <v>709</v>
      </c>
      <c r="B77" t="s">
        <v>22</v>
      </c>
    </row>
    <row r="78" spans="1:2" x14ac:dyDescent="0.25">
      <c r="A78" t="s">
        <v>709</v>
      </c>
      <c r="B78" t="s">
        <v>715</v>
      </c>
    </row>
    <row r="79" spans="1:2" x14ac:dyDescent="0.25">
      <c r="A79" t="s">
        <v>716</v>
      </c>
      <c r="B79" t="s">
        <v>22</v>
      </c>
    </row>
    <row r="80" spans="1:2" x14ac:dyDescent="0.25">
      <c r="A80" t="s">
        <v>716</v>
      </c>
      <c r="B80" t="s">
        <v>721</v>
      </c>
    </row>
    <row r="81" spans="1:2" x14ac:dyDescent="0.25">
      <c r="A81" t="s">
        <v>722</v>
      </c>
      <c r="B81" t="s">
        <v>22</v>
      </c>
    </row>
    <row r="82" spans="1:2" x14ac:dyDescent="0.25">
      <c r="A82" t="s">
        <v>722</v>
      </c>
      <c r="B82" t="s">
        <v>725</v>
      </c>
    </row>
    <row r="83" spans="1:2" x14ac:dyDescent="0.25">
      <c r="A83" t="s">
        <v>726</v>
      </c>
      <c r="B83" t="s">
        <v>22</v>
      </c>
    </row>
    <row r="84" spans="1:2" x14ac:dyDescent="0.25">
      <c r="A84" t="s">
        <v>726</v>
      </c>
      <c r="B84" t="s">
        <v>732</v>
      </c>
    </row>
    <row r="85" spans="1:2" x14ac:dyDescent="0.25">
      <c r="A85" t="s">
        <v>733</v>
      </c>
      <c r="B85" t="s">
        <v>22</v>
      </c>
    </row>
    <row r="86" spans="1:2" x14ac:dyDescent="0.25">
      <c r="A86" t="s">
        <v>733</v>
      </c>
      <c r="B86" t="s">
        <v>738</v>
      </c>
    </row>
    <row r="87" spans="1:2" x14ac:dyDescent="0.25">
      <c r="A87" t="s">
        <v>739</v>
      </c>
      <c r="B87" t="s">
        <v>22</v>
      </c>
    </row>
    <row r="88" spans="1:2" x14ac:dyDescent="0.25">
      <c r="A88" t="s">
        <v>739</v>
      </c>
      <c r="B88" t="s">
        <v>742</v>
      </c>
    </row>
    <row r="89" spans="1:2" x14ac:dyDescent="0.25">
      <c r="A89" t="s">
        <v>743</v>
      </c>
      <c r="B89" t="s">
        <v>22</v>
      </c>
    </row>
    <row r="90" spans="1:2" x14ac:dyDescent="0.25">
      <c r="A90" t="s">
        <v>743</v>
      </c>
      <c r="B90" t="s">
        <v>744</v>
      </c>
    </row>
    <row r="91" spans="1:2" x14ac:dyDescent="0.25">
      <c r="A91" t="s">
        <v>745</v>
      </c>
      <c r="B91" t="s">
        <v>22</v>
      </c>
    </row>
    <row r="92" spans="1:2" x14ac:dyDescent="0.25">
      <c r="A92" t="s">
        <v>745</v>
      </c>
      <c r="B92" t="s">
        <v>750</v>
      </c>
    </row>
    <row r="93" spans="1:2" x14ac:dyDescent="0.25">
      <c r="A93" t="s">
        <v>745</v>
      </c>
      <c r="B93" t="s">
        <v>751</v>
      </c>
    </row>
    <row r="94" spans="1:2" x14ac:dyDescent="0.25">
      <c r="A94" t="s">
        <v>745</v>
      </c>
      <c r="B94" t="s">
        <v>752</v>
      </c>
    </row>
    <row r="95" spans="1:2" x14ac:dyDescent="0.25">
      <c r="A95" t="s">
        <v>753</v>
      </c>
      <c r="B95" t="s">
        <v>22</v>
      </c>
    </row>
    <row r="96" spans="1:2" x14ac:dyDescent="0.25">
      <c r="A96" t="s">
        <v>753</v>
      </c>
      <c r="B96" t="s">
        <v>756</v>
      </c>
    </row>
    <row r="97" spans="1:2" x14ac:dyDescent="0.25">
      <c r="A97" t="s">
        <v>753</v>
      </c>
      <c r="B97" t="s">
        <v>757</v>
      </c>
    </row>
    <row r="98" spans="1:2" x14ac:dyDescent="0.25">
      <c r="A98" t="s">
        <v>753</v>
      </c>
      <c r="B98" t="s">
        <v>758</v>
      </c>
    </row>
    <row r="99" spans="1:2" x14ac:dyDescent="0.25">
      <c r="A99" t="s">
        <v>759</v>
      </c>
      <c r="B99" t="s">
        <v>22</v>
      </c>
    </row>
    <row r="100" spans="1:2" x14ac:dyDescent="0.25">
      <c r="A100" t="s">
        <v>759</v>
      </c>
      <c r="B100" t="s">
        <v>762</v>
      </c>
    </row>
    <row r="101" spans="1:2" x14ac:dyDescent="0.25">
      <c r="A101" t="s">
        <v>759</v>
      </c>
      <c r="B101" t="s">
        <v>763</v>
      </c>
    </row>
    <row r="102" spans="1:2" x14ac:dyDescent="0.25">
      <c r="A102" t="s">
        <v>764</v>
      </c>
      <c r="B102" t="s">
        <v>22</v>
      </c>
    </row>
    <row r="103" spans="1:2" x14ac:dyDescent="0.25">
      <c r="A103" t="s">
        <v>764</v>
      </c>
      <c r="B103" t="s">
        <v>770</v>
      </c>
    </row>
    <row r="104" spans="1:2" x14ac:dyDescent="0.25">
      <c r="A104" t="s">
        <v>764</v>
      </c>
      <c r="B104" t="s">
        <v>771</v>
      </c>
    </row>
    <row r="105" spans="1:2" x14ac:dyDescent="0.25">
      <c r="A105" t="s">
        <v>772</v>
      </c>
      <c r="B105" t="s">
        <v>22</v>
      </c>
    </row>
    <row r="106" spans="1:2" x14ac:dyDescent="0.25">
      <c r="A106" t="s">
        <v>772</v>
      </c>
      <c r="B106" t="s">
        <v>773</v>
      </c>
    </row>
    <row r="107" spans="1:2" x14ac:dyDescent="0.25">
      <c r="A107" t="s">
        <v>774</v>
      </c>
      <c r="B107" t="s">
        <v>22</v>
      </c>
    </row>
    <row r="108" spans="1:2" x14ac:dyDescent="0.25">
      <c r="A108" t="s">
        <v>774</v>
      </c>
      <c r="B108" t="s">
        <v>779</v>
      </c>
    </row>
    <row r="109" spans="1:2" x14ac:dyDescent="0.25">
      <c r="A109" t="s">
        <v>780</v>
      </c>
      <c r="B109" t="s">
        <v>22</v>
      </c>
    </row>
    <row r="110" spans="1:2" x14ac:dyDescent="0.25">
      <c r="A110" t="s">
        <v>780</v>
      </c>
      <c r="B110" t="s">
        <v>785</v>
      </c>
    </row>
    <row r="111" spans="1:2" x14ac:dyDescent="0.25">
      <c r="A111" t="s">
        <v>786</v>
      </c>
      <c r="B111" t="s">
        <v>22</v>
      </c>
    </row>
    <row r="112" spans="1:2" x14ac:dyDescent="0.25">
      <c r="A112" t="s">
        <v>786</v>
      </c>
      <c r="B112" t="s">
        <v>791</v>
      </c>
    </row>
    <row r="113" spans="1:2" x14ac:dyDescent="0.25">
      <c r="A113" t="s">
        <v>792</v>
      </c>
      <c r="B113" t="s">
        <v>22</v>
      </c>
    </row>
    <row r="114" spans="1:2" x14ac:dyDescent="0.25">
      <c r="A114" t="s">
        <v>792</v>
      </c>
      <c r="B114" t="s">
        <v>795</v>
      </c>
    </row>
    <row r="115" spans="1:2" x14ac:dyDescent="0.25">
      <c r="A115" t="s">
        <v>792</v>
      </c>
      <c r="B115" t="s">
        <v>796</v>
      </c>
    </row>
    <row r="116" spans="1:2" x14ac:dyDescent="0.25">
      <c r="A116" t="s">
        <v>792</v>
      </c>
      <c r="B116" t="s">
        <v>797</v>
      </c>
    </row>
    <row r="117" spans="1:2" x14ac:dyDescent="0.25">
      <c r="A117" t="s">
        <v>792</v>
      </c>
      <c r="B117" t="s">
        <v>798</v>
      </c>
    </row>
    <row r="118" spans="1:2" x14ac:dyDescent="0.25">
      <c r="A118" t="s">
        <v>792</v>
      </c>
      <c r="B118" t="s">
        <v>799</v>
      </c>
    </row>
    <row r="119" spans="1:2" x14ac:dyDescent="0.25">
      <c r="A119" t="s">
        <v>792</v>
      </c>
      <c r="B119" t="s">
        <v>800</v>
      </c>
    </row>
    <row r="120" spans="1:2" x14ac:dyDescent="0.25">
      <c r="A120" t="s">
        <v>792</v>
      </c>
      <c r="B120" t="s">
        <v>801</v>
      </c>
    </row>
    <row r="121" spans="1:2" x14ac:dyDescent="0.25">
      <c r="A121" t="s">
        <v>792</v>
      </c>
      <c r="B121" t="s">
        <v>802</v>
      </c>
    </row>
    <row r="122" spans="1:2" x14ac:dyDescent="0.25">
      <c r="A122" t="s">
        <v>792</v>
      </c>
      <c r="B122" t="s">
        <v>803</v>
      </c>
    </row>
    <row r="123" spans="1:2" x14ac:dyDescent="0.25">
      <c r="A123" t="s">
        <v>792</v>
      </c>
      <c r="B123" t="s">
        <v>804</v>
      </c>
    </row>
    <row r="124" spans="1:2" x14ac:dyDescent="0.25">
      <c r="A124" t="s">
        <v>792</v>
      </c>
      <c r="B124" t="s">
        <v>805</v>
      </c>
    </row>
    <row r="125" spans="1:2" x14ac:dyDescent="0.25">
      <c r="A125" t="s">
        <v>792</v>
      </c>
      <c r="B125" t="s">
        <v>806</v>
      </c>
    </row>
    <row r="126" spans="1:2" x14ac:dyDescent="0.25">
      <c r="A126" t="s">
        <v>792</v>
      </c>
      <c r="B126" t="s">
        <v>807</v>
      </c>
    </row>
    <row r="127" spans="1:2" x14ac:dyDescent="0.25">
      <c r="A127" t="s">
        <v>808</v>
      </c>
      <c r="B127" t="s">
        <v>22</v>
      </c>
    </row>
    <row r="128" spans="1:2" x14ac:dyDescent="0.25">
      <c r="A128" t="s">
        <v>808</v>
      </c>
      <c r="B128" t="s">
        <v>811</v>
      </c>
    </row>
    <row r="129" spans="1:2" x14ac:dyDescent="0.25">
      <c r="A129" t="s">
        <v>812</v>
      </c>
      <c r="B129" t="s">
        <v>22</v>
      </c>
    </row>
    <row r="130" spans="1:2" x14ac:dyDescent="0.25">
      <c r="A130" t="s">
        <v>812</v>
      </c>
      <c r="B130" t="s">
        <v>813</v>
      </c>
    </row>
    <row r="131" spans="1:2" x14ac:dyDescent="0.25">
      <c r="A131" t="s">
        <v>812</v>
      </c>
      <c r="B131" t="s">
        <v>814</v>
      </c>
    </row>
    <row r="132" spans="1:2" x14ac:dyDescent="0.25">
      <c r="A132" t="s">
        <v>812</v>
      </c>
      <c r="B132" t="s">
        <v>815</v>
      </c>
    </row>
    <row r="133" spans="1:2" x14ac:dyDescent="0.25">
      <c r="A133" t="s">
        <v>812</v>
      </c>
      <c r="B133" t="s">
        <v>816</v>
      </c>
    </row>
    <row r="134" spans="1:2" x14ac:dyDescent="0.25">
      <c r="A134" t="s">
        <v>817</v>
      </c>
      <c r="B134" t="s">
        <v>22</v>
      </c>
    </row>
    <row r="135" spans="1:2" x14ac:dyDescent="0.25">
      <c r="A135" t="s">
        <v>817</v>
      </c>
      <c r="B135" t="s">
        <v>820</v>
      </c>
    </row>
    <row r="136" spans="1:2" x14ac:dyDescent="0.25">
      <c r="A136" t="s">
        <v>821</v>
      </c>
      <c r="B136" t="s">
        <v>22</v>
      </c>
    </row>
    <row r="137" spans="1:2" x14ac:dyDescent="0.25">
      <c r="A137" t="s">
        <v>821</v>
      </c>
      <c r="B137" t="s">
        <v>826</v>
      </c>
    </row>
    <row r="138" spans="1:2" x14ac:dyDescent="0.25">
      <c r="A138" t="s">
        <v>821</v>
      </c>
      <c r="B138" t="s">
        <v>827</v>
      </c>
    </row>
    <row r="139" spans="1:2" x14ac:dyDescent="0.25">
      <c r="A139" t="s">
        <v>828</v>
      </c>
      <c r="B139" t="s">
        <v>22</v>
      </c>
    </row>
    <row r="140" spans="1:2" x14ac:dyDescent="0.25">
      <c r="A140" t="s">
        <v>828</v>
      </c>
      <c r="B140" t="s">
        <v>831</v>
      </c>
    </row>
    <row r="141" spans="1:2" x14ac:dyDescent="0.25">
      <c r="A141" t="s">
        <v>832</v>
      </c>
      <c r="B141" t="s">
        <v>22</v>
      </c>
    </row>
    <row r="142" spans="1:2" x14ac:dyDescent="0.25">
      <c r="A142" t="s">
        <v>832</v>
      </c>
      <c r="B142" t="s">
        <v>835</v>
      </c>
    </row>
    <row r="143" spans="1:2" x14ac:dyDescent="0.25">
      <c r="A143" t="s">
        <v>836</v>
      </c>
      <c r="B143" t="s">
        <v>22</v>
      </c>
    </row>
    <row r="144" spans="1:2" x14ac:dyDescent="0.25">
      <c r="A144" t="s">
        <v>836</v>
      </c>
      <c r="B144" t="s">
        <v>837</v>
      </c>
    </row>
    <row r="145" spans="1:2" x14ac:dyDescent="0.25">
      <c r="A145" t="s">
        <v>838</v>
      </c>
      <c r="B145" t="s">
        <v>22</v>
      </c>
    </row>
    <row r="146" spans="1:2" x14ac:dyDescent="0.25">
      <c r="A146" t="s">
        <v>838</v>
      </c>
      <c r="B146" t="s">
        <v>843</v>
      </c>
    </row>
    <row r="147" spans="1:2" x14ac:dyDescent="0.25">
      <c r="A147" t="s">
        <v>844</v>
      </c>
      <c r="B147" t="s">
        <v>22</v>
      </c>
    </row>
    <row r="148" spans="1:2" x14ac:dyDescent="0.25">
      <c r="A148" t="s">
        <v>844</v>
      </c>
      <c r="B148" t="s">
        <v>845</v>
      </c>
    </row>
    <row r="149" spans="1:2" x14ac:dyDescent="0.25">
      <c r="A149" t="s">
        <v>844</v>
      </c>
      <c r="B149" t="s">
        <v>846</v>
      </c>
    </row>
    <row r="150" spans="1:2" x14ac:dyDescent="0.25">
      <c r="A150" t="s">
        <v>844</v>
      </c>
      <c r="B150" t="s">
        <v>847</v>
      </c>
    </row>
    <row r="151" spans="1:2" x14ac:dyDescent="0.25">
      <c r="A151" t="s">
        <v>848</v>
      </c>
      <c r="B151" t="s">
        <v>22</v>
      </c>
    </row>
    <row r="152" spans="1:2" x14ac:dyDescent="0.25">
      <c r="A152" t="s">
        <v>848</v>
      </c>
      <c r="B152" t="s">
        <v>851</v>
      </c>
    </row>
    <row r="153" spans="1:2" x14ac:dyDescent="0.25">
      <c r="A153" t="s">
        <v>848</v>
      </c>
      <c r="B153" t="s">
        <v>852</v>
      </c>
    </row>
    <row r="154" spans="1:2" x14ac:dyDescent="0.25">
      <c r="A154" t="s">
        <v>853</v>
      </c>
      <c r="B154" t="s">
        <v>22</v>
      </c>
    </row>
    <row r="155" spans="1:2" x14ac:dyDescent="0.25">
      <c r="A155" t="s">
        <v>853</v>
      </c>
      <c r="B155" t="s">
        <v>855</v>
      </c>
    </row>
    <row r="156" spans="1:2" x14ac:dyDescent="0.25">
      <c r="A156" t="s">
        <v>856</v>
      </c>
      <c r="B156" t="s">
        <v>22</v>
      </c>
    </row>
    <row r="157" spans="1:2" x14ac:dyDescent="0.25">
      <c r="A157" t="s">
        <v>856</v>
      </c>
      <c r="B157" t="s">
        <v>859</v>
      </c>
    </row>
    <row r="158" spans="1:2" x14ac:dyDescent="0.25">
      <c r="A158" t="s">
        <v>860</v>
      </c>
      <c r="B158" t="s">
        <v>22</v>
      </c>
    </row>
    <row r="159" spans="1:2" x14ac:dyDescent="0.25">
      <c r="A159" t="s">
        <v>860</v>
      </c>
      <c r="B159" t="s">
        <v>861</v>
      </c>
    </row>
    <row r="160" spans="1:2" x14ac:dyDescent="0.25">
      <c r="A160" t="s">
        <v>860</v>
      </c>
      <c r="B160" t="s">
        <v>862</v>
      </c>
    </row>
    <row r="161" spans="1:2" x14ac:dyDescent="0.25">
      <c r="A161" t="s">
        <v>863</v>
      </c>
      <c r="B161" t="s">
        <v>22</v>
      </c>
    </row>
    <row r="162" spans="1:2" x14ac:dyDescent="0.25">
      <c r="A162" t="s">
        <v>863</v>
      </c>
      <c r="B162" t="s">
        <v>867</v>
      </c>
    </row>
    <row r="163" spans="1:2" x14ac:dyDescent="0.25">
      <c r="A163" t="s">
        <v>863</v>
      </c>
      <c r="B163" t="s">
        <v>868</v>
      </c>
    </row>
    <row r="164" spans="1:2" x14ac:dyDescent="0.25">
      <c r="A164" t="s">
        <v>869</v>
      </c>
      <c r="B164" t="s">
        <v>22</v>
      </c>
    </row>
    <row r="165" spans="1:2" x14ac:dyDescent="0.25">
      <c r="A165" t="s">
        <v>869</v>
      </c>
      <c r="B165" t="s">
        <v>870</v>
      </c>
    </row>
    <row r="166" spans="1:2" x14ac:dyDescent="0.25">
      <c r="A166" t="s">
        <v>871</v>
      </c>
      <c r="B166" t="s">
        <v>22</v>
      </c>
    </row>
    <row r="167" spans="1:2" x14ac:dyDescent="0.25">
      <c r="A167" t="s">
        <v>871</v>
      </c>
      <c r="B167" t="s">
        <v>872</v>
      </c>
    </row>
    <row r="168" spans="1:2" x14ac:dyDescent="0.25">
      <c r="A168" t="s">
        <v>871</v>
      </c>
      <c r="B168" t="s">
        <v>873</v>
      </c>
    </row>
    <row r="169" spans="1:2" x14ac:dyDescent="0.25">
      <c r="A169" t="s">
        <v>871</v>
      </c>
      <c r="B169" t="s">
        <v>874</v>
      </c>
    </row>
    <row r="170" spans="1:2" x14ac:dyDescent="0.25">
      <c r="A170" t="s">
        <v>875</v>
      </c>
      <c r="B170" t="s">
        <v>22</v>
      </c>
    </row>
    <row r="171" spans="1:2" x14ac:dyDescent="0.25">
      <c r="A171" t="s">
        <v>875</v>
      </c>
      <c r="B171" t="s">
        <v>880</v>
      </c>
    </row>
    <row r="172" spans="1:2" x14ac:dyDescent="0.25">
      <c r="A172" t="s">
        <v>875</v>
      </c>
      <c r="B172" t="s">
        <v>881</v>
      </c>
    </row>
    <row r="173" spans="1:2" x14ac:dyDescent="0.25">
      <c r="A173" t="s">
        <v>875</v>
      </c>
      <c r="B173" t="s">
        <v>882</v>
      </c>
    </row>
    <row r="174" spans="1:2" x14ac:dyDescent="0.25">
      <c r="A174" t="s">
        <v>883</v>
      </c>
      <c r="B174" t="s">
        <v>22</v>
      </c>
    </row>
    <row r="175" spans="1:2" x14ac:dyDescent="0.25">
      <c r="A175" t="s">
        <v>883</v>
      </c>
      <c r="B175" t="s">
        <v>889</v>
      </c>
    </row>
    <row r="176" spans="1:2" x14ac:dyDescent="0.25">
      <c r="A176" t="s">
        <v>890</v>
      </c>
      <c r="B176" t="s">
        <v>22</v>
      </c>
    </row>
    <row r="177" spans="1:2" x14ac:dyDescent="0.25">
      <c r="A177" t="s">
        <v>890</v>
      </c>
      <c r="B177" t="s">
        <v>893</v>
      </c>
    </row>
    <row r="178" spans="1:2" x14ac:dyDescent="0.25">
      <c r="A178" t="s">
        <v>894</v>
      </c>
      <c r="B178" t="s">
        <v>22</v>
      </c>
    </row>
    <row r="179" spans="1:2" x14ac:dyDescent="0.25">
      <c r="A179" t="s">
        <v>894</v>
      </c>
      <c r="B179" t="s">
        <v>895</v>
      </c>
    </row>
    <row r="180" spans="1:2" x14ac:dyDescent="0.25">
      <c r="A180" t="s">
        <v>896</v>
      </c>
      <c r="B180" t="s">
        <v>22</v>
      </c>
    </row>
    <row r="181" spans="1:2" x14ac:dyDescent="0.25">
      <c r="A181" t="s">
        <v>896</v>
      </c>
      <c r="B181" t="s">
        <v>900</v>
      </c>
    </row>
    <row r="182" spans="1:2" x14ac:dyDescent="0.25">
      <c r="A182" t="s">
        <v>901</v>
      </c>
      <c r="B182" t="s">
        <v>22</v>
      </c>
    </row>
    <row r="183" spans="1:2" x14ac:dyDescent="0.25">
      <c r="A183" t="s">
        <v>901</v>
      </c>
      <c r="B183" t="s">
        <v>902</v>
      </c>
    </row>
    <row r="184" spans="1:2" x14ac:dyDescent="0.25">
      <c r="A184" t="s">
        <v>903</v>
      </c>
      <c r="B184" t="s">
        <v>22</v>
      </c>
    </row>
    <row r="185" spans="1:2" x14ac:dyDescent="0.25">
      <c r="A185" t="s">
        <v>903</v>
      </c>
      <c r="B185" t="s">
        <v>908</v>
      </c>
    </row>
    <row r="186" spans="1:2" x14ac:dyDescent="0.25">
      <c r="A186" t="s">
        <v>909</v>
      </c>
      <c r="B186" t="s">
        <v>22</v>
      </c>
    </row>
    <row r="187" spans="1:2" x14ac:dyDescent="0.25">
      <c r="A187" t="s">
        <v>909</v>
      </c>
      <c r="B187" t="s">
        <v>914</v>
      </c>
    </row>
    <row r="188" spans="1:2" x14ac:dyDescent="0.25">
      <c r="A188" t="s">
        <v>915</v>
      </c>
      <c r="B188" t="s">
        <v>22</v>
      </c>
    </row>
    <row r="189" spans="1:2" x14ac:dyDescent="0.25">
      <c r="A189" t="s">
        <v>915</v>
      </c>
      <c r="B189" t="s">
        <v>917</v>
      </c>
    </row>
    <row r="190" spans="1:2" x14ac:dyDescent="0.25">
      <c r="A190" t="s">
        <v>918</v>
      </c>
      <c r="B190" t="s">
        <v>22</v>
      </c>
    </row>
    <row r="191" spans="1:2" x14ac:dyDescent="0.25">
      <c r="A191" t="s">
        <v>918</v>
      </c>
      <c r="B191" t="s">
        <v>923</v>
      </c>
    </row>
    <row r="192" spans="1:2" x14ac:dyDescent="0.25">
      <c r="A192" t="s">
        <v>924</v>
      </c>
      <c r="B192" t="s">
        <v>22</v>
      </c>
    </row>
    <row r="193" spans="1:2" x14ac:dyDescent="0.25">
      <c r="A193" t="s">
        <v>924</v>
      </c>
      <c r="B193" t="s">
        <v>929</v>
      </c>
    </row>
    <row r="194" spans="1:2" x14ac:dyDescent="0.25">
      <c r="A194" t="s">
        <v>930</v>
      </c>
      <c r="B194" t="s">
        <v>22</v>
      </c>
    </row>
    <row r="195" spans="1:2" x14ac:dyDescent="0.25">
      <c r="A195" t="s">
        <v>930</v>
      </c>
      <c r="B195" t="s">
        <v>931</v>
      </c>
    </row>
    <row r="196" spans="1:2" x14ac:dyDescent="0.25">
      <c r="A196" t="s">
        <v>930</v>
      </c>
      <c r="B196" t="s">
        <v>932</v>
      </c>
    </row>
    <row r="197" spans="1:2" x14ac:dyDescent="0.25">
      <c r="A197" t="s">
        <v>933</v>
      </c>
      <c r="B197" t="s">
        <v>22</v>
      </c>
    </row>
    <row r="198" spans="1:2" x14ac:dyDescent="0.25">
      <c r="A198" t="s">
        <v>933</v>
      </c>
      <c r="B198" t="s">
        <v>934</v>
      </c>
    </row>
    <row r="199" spans="1:2" x14ac:dyDescent="0.25">
      <c r="A199" t="s">
        <v>935</v>
      </c>
      <c r="B199" t="s">
        <v>22</v>
      </c>
    </row>
    <row r="200" spans="1:2" x14ac:dyDescent="0.25">
      <c r="A200" t="s">
        <v>935</v>
      </c>
      <c r="B200" t="s">
        <v>939</v>
      </c>
    </row>
    <row r="201" spans="1:2" x14ac:dyDescent="0.25">
      <c r="A201" t="s">
        <v>935</v>
      </c>
      <c r="B201" t="s">
        <v>940</v>
      </c>
    </row>
    <row r="202" spans="1:2" x14ac:dyDescent="0.25">
      <c r="A202" t="s">
        <v>941</v>
      </c>
      <c r="B202" t="s">
        <v>22</v>
      </c>
    </row>
    <row r="203" spans="1:2" x14ac:dyDescent="0.25">
      <c r="A203" t="s">
        <v>941</v>
      </c>
      <c r="B203" t="s">
        <v>942</v>
      </c>
    </row>
    <row r="204" spans="1:2" x14ac:dyDescent="0.25">
      <c r="A204" t="s">
        <v>941</v>
      </c>
      <c r="B204" t="s">
        <v>943</v>
      </c>
    </row>
    <row r="205" spans="1:2" x14ac:dyDescent="0.25">
      <c r="A205" t="s">
        <v>941</v>
      </c>
      <c r="B205" t="s">
        <v>944</v>
      </c>
    </row>
    <row r="206" spans="1:2" x14ac:dyDescent="0.25">
      <c r="A206" t="s">
        <v>945</v>
      </c>
      <c r="B206" t="s">
        <v>22</v>
      </c>
    </row>
    <row r="207" spans="1:2" x14ac:dyDescent="0.25">
      <c r="A207" t="s">
        <v>945</v>
      </c>
      <c r="B207" t="s">
        <v>950</v>
      </c>
    </row>
    <row r="208" spans="1:2" x14ac:dyDescent="0.25">
      <c r="A208" t="s">
        <v>951</v>
      </c>
      <c r="B208" t="s">
        <v>22</v>
      </c>
    </row>
    <row r="209" spans="1:2" x14ac:dyDescent="0.25">
      <c r="A209" t="s">
        <v>951</v>
      </c>
      <c r="B209" t="s">
        <v>956</v>
      </c>
    </row>
    <row r="210" spans="1:2" x14ac:dyDescent="0.25">
      <c r="A210" t="s">
        <v>957</v>
      </c>
      <c r="B210" t="s">
        <v>22</v>
      </c>
    </row>
    <row r="211" spans="1:2" x14ac:dyDescent="0.25">
      <c r="A211" t="s">
        <v>957</v>
      </c>
      <c r="B211" t="s">
        <v>961</v>
      </c>
    </row>
    <row r="212" spans="1:2" x14ac:dyDescent="0.25">
      <c r="A212" t="s">
        <v>962</v>
      </c>
      <c r="B212" t="s">
        <v>22</v>
      </c>
    </row>
    <row r="213" spans="1:2" x14ac:dyDescent="0.25">
      <c r="A213" t="s">
        <v>962</v>
      </c>
      <c r="B213" t="s">
        <v>963</v>
      </c>
    </row>
    <row r="214" spans="1:2" x14ac:dyDescent="0.25">
      <c r="A214" t="s">
        <v>964</v>
      </c>
      <c r="B214" t="s">
        <v>22</v>
      </c>
    </row>
    <row r="215" spans="1:2" x14ac:dyDescent="0.25">
      <c r="A215" t="s">
        <v>964</v>
      </c>
      <c r="B215" t="s">
        <v>967</v>
      </c>
    </row>
    <row r="216" spans="1:2" x14ac:dyDescent="0.25">
      <c r="A216" t="s">
        <v>968</v>
      </c>
      <c r="B216" t="s">
        <v>22</v>
      </c>
    </row>
    <row r="217" spans="1:2" x14ac:dyDescent="0.25">
      <c r="A217" t="s">
        <v>968</v>
      </c>
      <c r="B217" t="s">
        <v>973</v>
      </c>
    </row>
    <row r="218" spans="1:2" x14ac:dyDescent="0.25">
      <c r="A218" t="s">
        <v>974</v>
      </c>
      <c r="B218" t="s">
        <v>22</v>
      </c>
    </row>
    <row r="219" spans="1:2" x14ac:dyDescent="0.25">
      <c r="A219" t="s">
        <v>974</v>
      </c>
      <c r="B219" t="s">
        <v>976</v>
      </c>
    </row>
    <row r="220" spans="1:2" x14ac:dyDescent="0.25">
      <c r="A220" t="s">
        <v>977</v>
      </c>
      <c r="B220" t="s">
        <v>22</v>
      </c>
    </row>
    <row r="221" spans="1:2" x14ac:dyDescent="0.25">
      <c r="A221" t="s">
        <v>977</v>
      </c>
      <c r="B221" t="s">
        <v>979</v>
      </c>
    </row>
    <row r="222" spans="1:2" x14ac:dyDescent="0.25">
      <c r="A222" t="s">
        <v>980</v>
      </c>
      <c r="B222" t="s">
        <v>22</v>
      </c>
    </row>
    <row r="223" spans="1:2" x14ac:dyDescent="0.25">
      <c r="A223" t="s">
        <v>980</v>
      </c>
      <c r="B223" t="s">
        <v>985</v>
      </c>
    </row>
    <row r="224" spans="1:2" x14ac:dyDescent="0.25">
      <c r="A224" t="s">
        <v>980</v>
      </c>
      <c r="B224" t="s">
        <v>986</v>
      </c>
    </row>
    <row r="225" spans="1:2" x14ac:dyDescent="0.25">
      <c r="A225" t="s">
        <v>987</v>
      </c>
      <c r="B225" t="s">
        <v>22</v>
      </c>
    </row>
    <row r="226" spans="1:2" x14ac:dyDescent="0.25">
      <c r="A226" t="s">
        <v>987</v>
      </c>
      <c r="B226" t="s">
        <v>991</v>
      </c>
    </row>
    <row r="227" spans="1:2" x14ac:dyDescent="0.25">
      <c r="A227" t="s">
        <v>992</v>
      </c>
      <c r="B227" t="s">
        <v>22</v>
      </c>
    </row>
    <row r="228" spans="1:2" x14ac:dyDescent="0.25">
      <c r="A228" t="s">
        <v>992</v>
      </c>
      <c r="B228" t="s">
        <v>994</v>
      </c>
    </row>
    <row r="229" spans="1:2" x14ac:dyDescent="0.25">
      <c r="A229" t="s">
        <v>995</v>
      </c>
      <c r="B229" t="s">
        <v>22</v>
      </c>
    </row>
    <row r="230" spans="1:2" x14ac:dyDescent="0.25">
      <c r="A230" t="s">
        <v>995</v>
      </c>
      <c r="B230" t="s">
        <v>1000</v>
      </c>
    </row>
    <row r="231" spans="1:2" x14ac:dyDescent="0.25">
      <c r="A231" t="s">
        <v>1001</v>
      </c>
      <c r="B231" t="s">
        <v>22</v>
      </c>
    </row>
    <row r="232" spans="1:2" x14ac:dyDescent="0.25">
      <c r="A232" t="s">
        <v>1001</v>
      </c>
      <c r="B232" t="s">
        <v>1002</v>
      </c>
    </row>
    <row r="233" spans="1:2" x14ac:dyDescent="0.25">
      <c r="A233" t="s">
        <v>1003</v>
      </c>
      <c r="B233" t="s">
        <v>22</v>
      </c>
    </row>
    <row r="234" spans="1:2" x14ac:dyDescent="0.25">
      <c r="A234" t="s">
        <v>1003</v>
      </c>
      <c r="B234" t="s">
        <v>1007</v>
      </c>
    </row>
    <row r="235" spans="1:2" x14ac:dyDescent="0.25">
      <c r="A235" t="s">
        <v>1008</v>
      </c>
      <c r="B235" t="s">
        <v>22</v>
      </c>
    </row>
    <row r="236" spans="1:2" x14ac:dyDescent="0.25">
      <c r="A236" t="s">
        <v>1008</v>
      </c>
      <c r="B236" t="s">
        <v>1009</v>
      </c>
    </row>
    <row r="237" spans="1:2" x14ac:dyDescent="0.25">
      <c r="A237" t="s">
        <v>1010</v>
      </c>
      <c r="B237" t="s">
        <v>22</v>
      </c>
    </row>
    <row r="238" spans="1:2" x14ac:dyDescent="0.25">
      <c r="A238" t="s">
        <v>1010</v>
      </c>
      <c r="B238" t="s">
        <v>1015</v>
      </c>
    </row>
    <row r="239" spans="1:2" x14ac:dyDescent="0.25">
      <c r="A239" t="s">
        <v>1016</v>
      </c>
      <c r="B239" t="s">
        <v>22</v>
      </c>
    </row>
    <row r="240" spans="1:2" x14ac:dyDescent="0.25">
      <c r="A240" t="s">
        <v>1016</v>
      </c>
      <c r="B240" t="s">
        <v>1019</v>
      </c>
    </row>
    <row r="241" spans="1:2" x14ac:dyDescent="0.25">
      <c r="A241" t="s">
        <v>1020</v>
      </c>
      <c r="B241" t="s">
        <v>22</v>
      </c>
    </row>
    <row r="242" spans="1:2" x14ac:dyDescent="0.25">
      <c r="A242" t="s">
        <v>1020</v>
      </c>
      <c r="B242" t="s">
        <v>1025</v>
      </c>
    </row>
    <row r="243" spans="1:2" x14ac:dyDescent="0.25">
      <c r="A243" t="s">
        <v>1026</v>
      </c>
      <c r="B243" t="s">
        <v>22</v>
      </c>
    </row>
    <row r="244" spans="1:2" x14ac:dyDescent="0.25">
      <c r="A244" t="s">
        <v>1026</v>
      </c>
      <c r="B244" t="s">
        <v>1029</v>
      </c>
    </row>
    <row r="245" spans="1:2" x14ac:dyDescent="0.25">
      <c r="A245" t="s">
        <v>1030</v>
      </c>
      <c r="B245" t="s">
        <v>22</v>
      </c>
    </row>
    <row r="246" spans="1:2" x14ac:dyDescent="0.25">
      <c r="A246" t="s">
        <v>1030</v>
      </c>
      <c r="B246" t="s">
        <v>1031</v>
      </c>
    </row>
    <row r="247" spans="1:2" x14ac:dyDescent="0.25">
      <c r="A247" t="s">
        <v>1032</v>
      </c>
      <c r="B247" t="s">
        <v>22</v>
      </c>
    </row>
    <row r="248" spans="1:2" x14ac:dyDescent="0.25">
      <c r="A248" t="s">
        <v>1032</v>
      </c>
      <c r="B248" t="s">
        <v>1037</v>
      </c>
    </row>
    <row r="249" spans="1:2" x14ac:dyDescent="0.25">
      <c r="A249" t="s">
        <v>1032</v>
      </c>
      <c r="B249" t="s">
        <v>1038</v>
      </c>
    </row>
    <row r="250" spans="1:2" x14ac:dyDescent="0.25">
      <c r="A250" t="s">
        <v>1039</v>
      </c>
      <c r="B250" t="s">
        <v>22</v>
      </c>
    </row>
    <row r="251" spans="1:2" x14ac:dyDescent="0.25">
      <c r="A251" t="s">
        <v>1039</v>
      </c>
      <c r="B251" t="s">
        <v>1042</v>
      </c>
    </row>
    <row r="252" spans="1:2" x14ac:dyDescent="0.25">
      <c r="A252" t="s">
        <v>1043</v>
      </c>
      <c r="B252" t="s">
        <v>22</v>
      </c>
    </row>
    <row r="253" spans="1:2" x14ac:dyDescent="0.25">
      <c r="A253" t="s">
        <v>1043</v>
      </c>
      <c r="B253" t="s">
        <v>1047</v>
      </c>
    </row>
    <row r="254" spans="1:2" x14ac:dyDescent="0.25">
      <c r="A254" t="s">
        <v>1048</v>
      </c>
      <c r="B254" t="s">
        <v>22</v>
      </c>
    </row>
    <row r="255" spans="1:2" x14ac:dyDescent="0.25">
      <c r="A255" t="s">
        <v>1048</v>
      </c>
      <c r="B255" t="s">
        <v>1049</v>
      </c>
    </row>
    <row r="256" spans="1:2" x14ac:dyDescent="0.25">
      <c r="A256" t="s">
        <v>1050</v>
      </c>
      <c r="B256" t="s">
        <v>22</v>
      </c>
    </row>
    <row r="257" spans="1:2" x14ac:dyDescent="0.25">
      <c r="A257" t="s">
        <v>1050</v>
      </c>
      <c r="B257" t="s">
        <v>1052</v>
      </c>
    </row>
    <row r="258" spans="1:2" x14ac:dyDescent="0.25">
      <c r="A258" t="s">
        <v>1053</v>
      </c>
      <c r="B258" t="s">
        <v>22</v>
      </c>
    </row>
    <row r="259" spans="1:2" x14ac:dyDescent="0.25">
      <c r="A259" t="s">
        <v>1053</v>
      </c>
      <c r="B259" t="s">
        <v>1056</v>
      </c>
    </row>
    <row r="260" spans="1:2" x14ac:dyDescent="0.25">
      <c r="A260" t="s">
        <v>1057</v>
      </c>
      <c r="B260" t="s">
        <v>22</v>
      </c>
    </row>
    <row r="261" spans="1:2" x14ac:dyDescent="0.25">
      <c r="A261" t="s">
        <v>1057</v>
      </c>
      <c r="B261" t="s">
        <v>1060</v>
      </c>
    </row>
    <row r="262" spans="1:2" x14ac:dyDescent="0.25">
      <c r="A262" t="s">
        <v>1057</v>
      </c>
      <c r="B262" t="s">
        <v>1061</v>
      </c>
    </row>
    <row r="263" spans="1:2" x14ac:dyDescent="0.25">
      <c r="A263" t="s">
        <v>1057</v>
      </c>
      <c r="B263" t="s">
        <v>1062</v>
      </c>
    </row>
    <row r="264" spans="1:2" x14ac:dyDescent="0.25">
      <c r="A264" t="s">
        <v>1063</v>
      </c>
      <c r="B264" t="s">
        <v>22</v>
      </c>
    </row>
    <row r="265" spans="1:2" x14ac:dyDescent="0.25">
      <c r="A265" t="s">
        <v>1063</v>
      </c>
      <c r="B265" t="s">
        <v>1066</v>
      </c>
    </row>
    <row r="266" spans="1:2" x14ac:dyDescent="0.25">
      <c r="A266" t="s">
        <v>1067</v>
      </c>
      <c r="B266" t="s">
        <v>22</v>
      </c>
    </row>
    <row r="267" spans="1:2" x14ac:dyDescent="0.25">
      <c r="A267" t="s">
        <v>1067</v>
      </c>
      <c r="B267" t="s">
        <v>1073</v>
      </c>
    </row>
    <row r="268" spans="1:2" x14ac:dyDescent="0.25">
      <c r="A268" t="s">
        <v>1074</v>
      </c>
      <c r="B268" t="s">
        <v>22</v>
      </c>
    </row>
    <row r="269" spans="1:2" x14ac:dyDescent="0.25">
      <c r="A269" t="s">
        <v>1074</v>
      </c>
      <c r="B269" t="s">
        <v>1077</v>
      </c>
    </row>
    <row r="270" spans="1:2" x14ac:dyDescent="0.25">
      <c r="A270" t="s">
        <v>1078</v>
      </c>
      <c r="B270" t="s">
        <v>22</v>
      </c>
    </row>
    <row r="271" spans="1:2" x14ac:dyDescent="0.25">
      <c r="A271" t="s">
        <v>1078</v>
      </c>
      <c r="B271" t="s">
        <v>1084</v>
      </c>
    </row>
    <row r="272" spans="1:2" x14ac:dyDescent="0.25">
      <c r="A272" t="s">
        <v>1085</v>
      </c>
      <c r="B272" t="s">
        <v>22</v>
      </c>
    </row>
    <row r="273" spans="1:2" x14ac:dyDescent="0.25">
      <c r="A273" t="s">
        <v>1085</v>
      </c>
      <c r="B273" t="s">
        <v>1088</v>
      </c>
    </row>
    <row r="274" spans="1:2" x14ac:dyDescent="0.25">
      <c r="A274" t="s">
        <v>1085</v>
      </c>
      <c r="B274" t="s">
        <v>1089</v>
      </c>
    </row>
    <row r="275" spans="1:2" x14ac:dyDescent="0.25">
      <c r="A275" t="s">
        <v>1085</v>
      </c>
      <c r="B275" t="s">
        <v>1090</v>
      </c>
    </row>
    <row r="276" spans="1:2" x14ac:dyDescent="0.25">
      <c r="A276" t="s">
        <v>1091</v>
      </c>
      <c r="B276" t="s">
        <v>22</v>
      </c>
    </row>
    <row r="277" spans="1:2" x14ac:dyDescent="0.25">
      <c r="A277" t="s">
        <v>1091</v>
      </c>
      <c r="B277" t="s">
        <v>1096</v>
      </c>
    </row>
    <row r="278" spans="1:2" x14ac:dyDescent="0.25">
      <c r="A278" t="s">
        <v>1091</v>
      </c>
      <c r="B278" t="s">
        <v>1097</v>
      </c>
    </row>
    <row r="279" spans="1:2" x14ac:dyDescent="0.25">
      <c r="A279" t="s">
        <v>1098</v>
      </c>
      <c r="B279" t="s">
        <v>22</v>
      </c>
    </row>
    <row r="280" spans="1:2" x14ac:dyDescent="0.25">
      <c r="A280" t="s">
        <v>1098</v>
      </c>
      <c r="B280" t="s">
        <v>1099</v>
      </c>
    </row>
    <row r="281" spans="1:2" x14ac:dyDescent="0.25">
      <c r="A281" t="s">
        <v>1098</v>
      </c>
      <c r="B281" t="s">
        <v>1100</v>
      </c>
    </row>
    <row r="282" spans="1:2" x14ac:dyDescent="0.25">
      <c r="A282" t="s">
        <v>1098</v>
      </c>
      <c r="B282" t="s">
        <v>1101</v>
      </c>
    </row>
    <row r="283" spans="1:2" x14ac:dyDescent="0.25">
      <c r="A283" t="s">
        <v>1098</v>
      </c>
      <c r="B283" t="s">
        <v>1102</v>
      </c>
    </row>
    <row r="284" spans="1:2" x14ac:dyDescent="0.25">
      <c r="A284" t="s">
        <v>1103</v>
      </c>
      <c r="B284" t="s">
        <v>22</v>
      </c>
    </row>
    <row r="285" spans="1:2" x14ac:dyDescent="0.25">
      <c r="A285" t="s">
        <v>1103</v>
      </c>
      <c r="B285" t="s">
        <v>1105</v>
      </c>
    </row>
    <row r="286" spans="1:2" x14ac:dyDescent="0.25">
      <c r="A286" t="s">
        <v>1103</v>
      </c>
      <c r="B286" t="s">
        <v>1106</v>
      </c>
    </row>
    <row r="287" spans="1:2" x14ac:dyDescent="0.25">
      <c r="A287" t="s">
        <v>1103</v>
      </c>
      <c r="B287" t="s">
        <v>1107</v>
      </c>
    </row>
    <row r="288" spans="1:2" x14ac:dyDescent="0.25">
      <c r="A288" t="s">
        <v>1108</v>
      </c>
      <c r="B288" t="s">
        <v>22</v>
      </c>
    </row>
    <row r="289" spans="1:2" x14ac:dyDescent="0.25">
      <c r="A289" t="s">
        <v>1108</v>
      </c>
      <c r="B289" t="s">
        <v>1109</v>
      </c>
    </row>
    <row r="290" spans="1:2" x14ac:dyDescent="0.25">
      <c r="A290" t="s">
        <v>1110</v>
      </c>
      <c r="B290" t="s">
        <v>22</v>
      </c>
    </row>
    <row r="291" spans="1:2" x14ac:dyDescent="0.25">
      <c r="A291" t="s">
        <v>1110</v>
      </c>
      <c r="B291" t="s">
        <v>1111</v>
      </c>
    </row>
    <row r="292" spans="1:2" x14ac:dyDescent="0.25">
      <c r="A292" t="s">
        <v>1112</v>
      </c>
      <c r="B292" t="s">
        <v>22</v>
      </c>
    </row>
    <row r="293" spans="1:2" x14ac:dyDescent="0.25">
      <c r="A293" t="s">
        <v>1112</v>
      </c>
      <c r="B293" t="s">
        <v>1117</v>
      </c>
    </row>
    <row r="294" spans="1:2" x14ac:dyDescent="0.25">
      <c r="A294" t="s">
        <v>1118</v>
      </c>
      <c r="B294" t="s">
        <v>22</v>
      </c>
    </row>
    <row r="295" spans="1:2" x14ac:dyDescent="0.25">
      <c r="A295" t="s">
        <v>1118</v>
      </c>
      <c r="B295" t="s">
        <v>1122</v>
      </c>
    </row>
    <row r="296" spans="1:2" x14ac:dyDescent="0.25">
      <c r="A296" t="s">
        <v>1123</v>
      </c>
      <c r="B296" t="s">
        <v>22</v>
      </c>
    </row>
    <row r="297" spans="1:2" x14ac:dyDescent="0.25">
      <c r="A297" t="s">
        <v>1123</v>
      </c>
      <c r="B297" t="s">
        <v>1124</v>
      </c>
    </row>
    <row r="298" spans="1:2" x14ac:dyDescent="0.25">
      <c r="A298" t="s">
        <v>1125</v>
      </c>
      <c r="B298" t="s">
        <v>22</v>
      </c>
    </row>
    <row r="299" spans="1:2" x14ac:dyDescent="0.25">
      <c r="A299" t="s">
        <v>1125</v>
      </c>
      <c r="B299" t="s">
        <v>1130</v>
      </c>
    </row>
    <row r="300" spans="1:2" x14ac:dyDescent="0.25">
      <c r="A300" t="s">
        <v>1131</v>
      </c>
      <c r="B300" t="s">
        <v>22</v>
      </c>
    </row>
    <row r="301" spans="1:2" x14ac:dyDescent="0.25">
      <c r="A301" t="s">
        <v>1131</v>
      </c>
      <c r="B301" t="s">
        <v>1137</v>
      </c>
    </row>
    <row r="302" spans="1:2" x14ac:dyDescent="0.25">
      <c r="A302" t="s">
        <v>1138</v>
      </c>
      <c r="B302" t="s">
        <v>22</v>
      </c>
    </row>
    <row r="303" spans="1:2" x14ac:dyDescent="0.25">
      <c r="A303" t="s">
        <v>1138</v>
      </c>
      <c r="B303" t="s">
        <v>1143</v>
      </c>
    </row>
    <row r="304" spans="1:2" x14ac:dyDescent="0.25">
      <c r="A304" t="s">
        <v>1138</v>
      </c>
      <c r="B304" t="s">
        <v>1144</v>
      </c>
    </row>
    <row r="305" spans="1:2" x14ac:dyDescent="0.25">
      <c r="A305" t="s">
        <v>1145</v>
      </c>
      <c r="B305" t="s">
        <v>22</v>
      </c>
    </row>
    <row r="306" spans="1:2" x14ac:dyDescent="0.25">
      <c r="A306" t="s">
        <v>1145</v>
      </c>
      <c r="B306" t="s">
        <v>1150</v>
      </c>
    </row>
    <row r="307" spans="1:2" x14ac:dyDescent="0.25">
      <c r="A307" t="s">
        <v>1151</v>
      </c>
      <c r="B307" t="s">
        <v>22</v>
      </c>
    </row>
    <row r="308" spans="1:2" x14ac:dyDescent="0.25">
      <c r="A308" t="s">
        <v>1151</v>
      </c>
      <c r="B308" t="s">
        <v>1153</v>
      </c>
    </row>
    <row r="309" spans="1:2" x14ac:dyDescent="0.25">
      <c r="A309" t="s">
        <v>1151</v>
      </c>
      <c r="B309" t="s">
        <v>1154</v>
      </c>
    </row>
    <row r="310" spans="1:2" x14ac:dyDescent="0.25">
      <c r="A310" t="s">
        <v>1155</v>
      </c>
      <c r="B310" t="s">
        <v>22</v>
      </c>
    </row>
    <row r="311" spans="1:2" x14ac:dyDescent="0.25">
      <c r="A311" t="s">
        <v>1155</v>
      </c>
      <c r="B311" t="s">
        <v>1160</v>
      </c>
    </row>
    <row r="312" spans="1:2" x14ac:dyDescent="0.25">
      <c r="A312" t="s">
        <v>1161</v>
      </c>
      <c r="B312" t="s">
        <v>22</v>
      </c>
    </row>
    <row r="313" spans="1:2" x14ac:dyDescent="0.25">
      <c r="A313" t="s">
        <v>1161</v>
      </c>
      <c r="B313" t="s">
        <v>1163</v>
      </c>
    </row>
    <row r="314" spans="1:2" x14ac:dyDescent="0.25">
      <c r="A314" t="s">
        <v>1164</v>
      </c>
      <c r="B314" t="s">
        <v>22</v>
      </c>
    </row>
    <row r="315" spans="1:2" x14ac:dyDescent="0.25">
      <c r="A315" t="s">
        <v>1164</v>
      </c>
      <c r="B315" t="s">
        <v>1165</v>
      </c>
    </row>
    <row r="316" spans="1:2" x14ac:dyDescent="0.25">
      <c r="A316" t="s">
        <v>1164</v>
      </c>
      <c r="B316" t="s">
        <v>1166</v>
      </c>
    </row>
    <row r="317" spans="1:2" x14ac:dyDescent="0.25">
      <c r="A317" t="s">
        <v>1164</v>
      </c>
      <c r="B317" t="s">
        <v>1167</v>
      </c>
    </row>
    <row r="318" spans="1:2" x14ac:dyDescent="0.25">
      <c r="A318" t="s">
        <v>1168</v>
      </c>
      <c r="B318" t="s">
        <v>22</v>
      </c>
    </row>
    <row r="319" spans="1:2" x14ac:dyDescent="0.25">
      <c r="A319" t="s">
        <v>1168</v>
      </c>
      <c r="B319" t="s">
        <v>1169</v>
      </c>
    </row>
    <row r="320" spans="1:2" x14ac:dyDescent="0.25">
      <c r="A320" t="s">
        <v>1168</v>
      </c>
      <c r="B320" t="s">
        <v>1170</v>
      </c>
    </row>
    <row r="321" spans="1:2" x14ac:dyDescent="0.25">
      <c r="A321" t="s">
        <v>1171</v>
      </c>
      <c r="B321" t="s">
        <v>22</v>
      </c>
    </row>
    <row r="322" spans="1:2" x14ac:dyDescent="0.25">
      <c r="A322" t="s">
        <v>1171</v>
      </c>
      <c r="B322" t="s">
        <v>1176</v>
      </c>
    </row>
    <row r="323" spans="1:2" x14ac:dyDescent="0.25">
      <c r="A323" t="s">
        <v>1171</v>
      </c>
      <c r="B323" t="s">
        <v>1177</v>
      </c>
    </row>
    <row r="324" spans="1:2" x14ac:dyDescent="0.25">
      <c r="A324" t="s">
        <v>1178</v>
      </c>
      <c r="B324" t="s">
        <v>22</v>
      </c>
    </row>
    <row r="325" spans="1:2" x14ac:dyDescent="0.25">
      <c r="A325" t="s">
        <v>1178</v>
      </c>
      <c r="B325" t="s">
        <v>1183</v>
      </c>
    </row>
    <row r="326" spans="1:2" x14ac:dyDescent="0.25">
      <c r="A326" t="s">
        <v>1178</v>
      </c>
      <c r="B326" t="s">
        <v>1184</v>
      </c>
    </row>
    <row r="327" spans="1:2" x14ac:dyDescent="0.25">
      <c r="A327" t="s">
        <v>1185</v>
      </c>
      <c r="B327" t="s">
        <v>22</v>
      </c>
    </row>
    <row r="328" spans="1:2" x14ac:dyDescent="0.25">
      <c r="A328" t="s">
        <v>1185</v>
      </c>
      <c r="B328" t="s">
        <v>1190</v>
      </c>
    </row>
    <row r="329" spans="1:2" x14ac:dyDescent="0.25">
      <c r="A329" t="s">
        <v>1191</v>
      </c>
      <c r="B329" t="s">
        <v>22</v>
      </c>
    </row>
    <row r="330" spans="1:2" x14ac:dyDescent="0.25">
      <c r="A330" t="s">
        <v>1191</v>
      </c>
      <c r="B330" t="s">
        <v>1195</v>
      </c>
    </row>
    <row r="331" spans="1:2" x14ac:dyDescent="0.25">
      <c r="A331" t="s">
        <v>1196</v>
      </c>
      <c r="B331" t="s">
        <v>22</v>
      </c>
    </row>
    <row r="332" spans="1:2" x14ac:dyDescent="0.25">
      <c r="A332" t="s">
        <v>1196</v>
      </c>
      <c r="B332" t="s">
        <v>1199</v>
      </c>
    </row>
    <row r="333" spans="1:2" x14ac:dyDescent="0.25">
      <c r="A333" t="s">
        <v>1196</v>
      </c>
      <c r="B333" t="s">
        <v>1200</v>
      </c>
    </row>
    <row r="334" spans="1:2" x14ac:dyDescent="0.25">
      <c r="A334" t="s">
        <v>1201</v>
      </c>
      <c r="B334" t="s">
        <v>22</v>
      </c>
    </row>
    <row r="335" spans="1:2" x14ac:dyDescent="0.25">
      <c r="A335" t="s">
        <v>1201</v>
      </c>
      <c r="B335" t="s">
        <v>1202</v>
      </c>
    </row>
    <row r="336" spans="1:2" x14ac:dyDescent="0.25">
      <c r="A336" t="s">
        <v>1203</v>
      </c>
      <c r="B336" t="s">
        <v>22</v>
      </c>
    </row>
    <row r="337" spans="1:2" x14ac:dyDescent="0.25">
      <c r="A337" t="s">
        <v>1203</v>
      </c>
      <c r="B337" t="s">
        <v>1206</v>
      </c>
    </row>
    <row r="338" spans="1:2" x14ac:dyDescent="0.25">
      <c r="A338" t="s">
        <v>1207</v>
      </c>
      <c r="B338" t="s">
        <v>22</v>
      </c>
    </row>
    <row r="339" spans="1:2" x14ac:dyDescent="0.25">
      <c r="A339" t="s">
        <v>1207</v>
      </c>
      <c r="B339" t="s">
        <v>1208</v>
      </c>
    </row>
    <row r="340" spans="1:2" x14ac:dyDescent="0.25">
      <c r="A340" t="s">
        <v>1209</v>
      </c>
      <c r="B340" t="s">
        <v>22</v>
      </c>
    </row>
    <row r="341" spans="1:2" x14ac:dyDescent="0.25">
      <c r="A341" t="s">
        <v>1209</v>
      </c>
      <c r="B341" t="s">
        <v>1210</v>
      </c>
    </row>
    <row r="342" spans="1:2" x14ac:dyDescent="0.25">
      <c r="A342" t="s">
        <v>1211</v>
      </c>
      <c r="B342" t="s">
        <v>22</v>
      </c>
    </row>
    <row r="343" spans="1:2" x14ac:dyDescent="0.25">
      <c r="A343" t="s">
        <v>1211</v>
      </c>
      <c r="B343" t="s">
        <v>1216</v>
      </c>
    </row>
    <row r="344" spans="1:2" x14ac:dyDescent="0.25">
      <c r="A344" t="s">
        <v>1217</v>
      </c>
      <c r="B344" t="s">
        <v>22</v>
      </c>
    </row>
    <row r="345" spans="1:2" x14ac:dyDescent="0.25">
      <c r="A345" t="s">
        <v>1217</v>
      </c>
      <c r="B345" t="s">
        <v>1222</v>
      </c>
    </row>
    <row r="346" spans="1:2" x14ac:dyDescent="0.25">
      <c r="A346" t="s">
        <v>1223</v>
      </c>
      <c r="B346" t="s">
        <v>22</v>
      </c>
    </row>
    <row r="347" spans="1:2" x14ac:dyDescent="0.25">
      <c r="A347" t="s">
        <v>1223</v>
      </c>
      <c r="B347" t="s">
        <v>1226</v>
      </c>
    </row>
    <row r="348" spans="1:2" x14ac:dyDescent="0.25">
      <c r="A348" t="s">
        <v>1223</v>
      </c>
      <c r="B348" t="s">
        <v>1227</v>
      </c>
    </row>
    <row r="349" spans="1:2" x14ac:dyDescent="0.25">
      <c r="A349" t="s">
        <v>1228</v>
      </c>
      <c r="B349" t="s">
        <v>22</v>
      </c>
    </row>
    <row r="350" spans="1:2" x14ac:dyDescent="0.25">
      <c r="A350" t="s">
        <v>1228</v>
      </c>
      <c r="B350" t="s">
        <v>1233</v>
      </c>
    </row>
    <row r="351" spans="1:2" x14ac:dyDescent="0.25">
      <c r="A351" t="s">
        <v>1234</v>
      </c>
      <c r="B351" t="s">
        <v>22</v>
      </c>
    </row>
    <row r="352" spans="1:2" x14ac:dyDescent="0.25">
      <c r="A352" t="s">
        <v>1234</v>
      </c>
      <c r="B352" t="s">
        <v>1240</v>
      </c>
    </row>
    <row r="353" spans="1:2" x14ac:dyDescent="0.25">
      <c r="A353" t="s">
        <v>1241</v>
      </c>
      <c r="B353" t="s">
        <v>22</v>
      </c>
    </row>
    <row r="354" spans="1:2" x14ac:dyDescent="0.25">
      <c r="A354" t="s">
        <v>1241</v>
      </c>
      <c r="B354" t="s">
        <v>1242</v>
      </c>
    </row>
    <row r="355" spans="1:2" x14ac:dyDescent="0.25">
      <c r="A355" t="s">
        <v>1243</v>
      </c>
      <c r="B355" t="s">
        <v>22</v>
      </c>
    </row>
    <row r="356" spans="1:2" x14ac:dyDescent="0.25">
      <c r="A356" t="s">
        <v>1243</v>
      </c>
      <c r="B356" t="s">
        <v>1245</v>
      </c>
    </row>
    <row r="357" spans="1:2" x14ac:dyDescent="0.25">
      <c r="A357" t="s">
        <v>1243</v>
      </c>
      <c r="B357" t="s">
        <v>1246</v>
      </c>
    </row>
    <row r="358" spans="1:2" x14ac:dyDescent="0.25">
      <c r="A358" t="s">
        <v>1247</v>
      </c>
      <c r="B358" t="s">
        <v>22</v>
      </c>
    </row>
    <row r="359" spans="1:2" x14ac:dyDescent="0.25">
      <c r="A359" t="s">
        <v>1247</v>
      </c>
      <c r="B359" t="s">
        <v>1248</v>
      </c>
    </row>
    <row r="360" spans="1:2" x14ac:dyDescent="0.25">
      <c r="A360" t="s">
        <v>1249</v>
      </c>
      <c r="B360" t="s">
        <v>22</v>
      </c>
    </row>
    <row r="361" spans="1:2" x14ac:dyDescent="0.25">
      <c r="A361" t="s">
        <v>1249</v>
      </c>
      <c r="B361" t="s">
        <v>1250</v>
      </c>
    </row>
    <row r="362" spans="1:2" x14ac:dyDescent="0.25">
      <c r="A362" t="s">
        <v>1251</v>
      </c>
      <c r="B362" t="s">
        <v>22</v>
      </c>
    </row>
    <row r="363" spans="1:2" x14ac:dyDescent="0.25">
      <c r="A363" t="s">
        <v>1251</v>
      </c>
      <c r="B363" t="s">
        <v>1254</v>
      </c>
    </row>
    <row r="364" spans="1:2" x14ac:dyDescent="0.25">
      <c r="A364" t="s">
        <v>1255</v>
      </c>
      <c r="B364" t="s">
        <v>22</v>
      </c>
    </row>
    <row r="365" spans="1:2" x14ac:dyDescent="0.25">
      <c r="A365" t="s">
        <v>1255</v>
      </c>
      <c r="B365" t="s">
        <v>1260</v>
      </c>
    </row>
    <row r="366" spans="1:2" x14ac:dyDescent="0.25">
      <c r="A366" t="s">
        <v>1261</v>
      </c>
      <c r="B366" t="s">
        <v>22</v>
      </c>
    </row>
    <row r="367" spans="1:2" x14ac:dyDescent="0.25">
      <c r="A367" t="s">
        <v>1261</v>
      </c>
      <c r="B367" t="s">
        <v>1263</v>
      </c>
    </row>
    <row r="368" spans="1:2" x14ac:dyDescent="0.25">
      <c r="A368" t="s">
        <v>1261</v>
      </c>
      <c r="B368" t="s">
        <v>1264</v>
      </c>
    </row>
    <row r="369" spans="1:2" x14ac:dyDescent="0.25">
      <c r="A369" t="s">
        <v>1265</v>
      </c>
      <c r="B369" t="s">
        <v>22</v>
      </c>
    </row>
    <row r="370" spans="1:2" x14ac:dyDescent="0.25">
      <c r="A370" t="s">
        <v>1265</v>
      </c>
      <c r="B370" t="s">
        <v>1270</v>
      </c>
    </row>
    <row r="371" spans="1:2" x14ac:dyDescent="0.25">
      <c r="A371" t="s">
        <v>1265</v>
      </c>
      <c r="B371" t="s">
        <v>1271</v>
      </c>
    </row>
    <row r="372" spans="1:2" x14ac:dyDescent="0.25">
      <c r="A372" t="s">
        <v>1265</v>
      </c>
      <c r="B372" t="s">
        <v>1272</v>
      </c>
    </row>
    <row r="373" spans="1:2" x14ac:dyDescent="0.25">
      <c r="A373" t="s">
        <v>1273</v>
      </c>
      <c r="B373" t="s">
        <v>22</v>
      </c>
    </row>
    <row r="374" spans="1:2" x14ac:dyDescent="0.25">
      <c r="A374" t="s">
        <v>1273</v>
      </c>
      <c r="B374" t="s">
        <v>1276</v>
      </c>
    </row>
    <row r="375" spans="1:2" x14ac:dyDescent="0.25">
      <c r="A375" t="s">
        <v>1277</v>
      </c>
      <c r="B375" t="s">
        <v>22</v>
      </c>
    </row>
    <row r="376" spans="1:2" x14ac:dyDescent="0.25">
      <c r="A376" t="s">
        <v>1277</v>
      </c>
      <c r="B376" t="s">
        <v>1282</v>
      </c>
    </row>
    <row r="377" spans="1:2" x14ac:dyDescent="0.25">
      <c r="A377" t="s">
        <v>1283</v>
      </c>
      <c r="B377" t="s">
        <v>22</v>
      </c>
    </row>
    <row r="378" spans="1:2" x14ac:dyDescent="0.25">
      <c r="A378" t="s">
        <v>1283</v>
      </c>
      <c r="B378" t="s">
        <v>1286</v>
      </c>
    </row>
    <row r="379" spans="1:2" x14ac:dyDescent="0.25">
      <c r="A379" t="s">
        <v>1283</v>
      </c>
      <c r="B379" t="s">
        <v>1287</v>
      </c>
    </row>
    <row r="380" spans="1:2" x14ac:dyDescent="0.25">
      <c r="A380" t="s">
        <v>1288</v>
      </c>
      <c r="B380" t="s">
        <v>22</v>
      </c>
    </row>
    <row r="381" spans="1:2" x14ac:dyDescent="0.25">
      <c r="A381" t="s">
        <v>1288</v>
      </c>
      <c r="B381" t="s">
        <v>1289</v>
      </c>
    </row>
    <row r="382" spans="1:2" x14ac:dyDescent="0.25">
      <c r="A382" t="s">
        <v>1288</v>
      </c>
      <c r="B382" t="s">
        <v>1290</v>
      </c>
    </row>
    <row r="383" spans="1:2" x14ac:dyDescent="0.25">
      <c r="A383" t="s">
        <v>1291</v>
      </c>
      <c r="B383" t="s">
        <v>22</v>
      </c>
    </row>
    <row r="384" spans="1:2" x14ac:dyDescent="0.25">
      <c r="A384" t="s">
        <v>1291</v>
      </c>
      <c r="B384" t="s">
        <v>1292</v>
      </c>
    </row>
    <row r="385" spans="1:2" x14ac:dyDescent="0.25">
      <c r="A385" t="s">
        <v>1293</v>
      </c>
      <c r="B385" t="s">
        <v>22</v>
      </c>
    </row>
    <row r="386" spans="1:2" x14ac:dyDescent="0.25">
      <c r="A386" t="s">
        <v>1293</v>
      </c>
      <c r="B386" t="s">
        <v>1294</v>
      </c>
    </row>
    <row r="387" spans="1:2" x14ac:dyDescent="0.25">
      <c r="A387" t="s">
        <v>1293</v>
      </c>
      <c r="B387" t="s">
        <v>1295</v>
      </c>
    </row>
    <row r="388" spans="1:2" x14ac:dyDescent="0.25">
      <c r="A388" t="s">
        <v>1296</v>
      </c>
      <c r="B388" t="s">
        <v>22</v>
      </c>
    </row>
    <row r="389" spans="1:2" x14ac:dyDescent="0.25">
      <c r="A389" t="s">
        <v>1296</v>
      </c>
      <c r="B389" t="s">
        <v>1299</v>
      </c>
    </row>
    <row r="390" spans="1:2" x14ac:dyDescent="0.25">
      <c r="A390" t="s">
        <v>1296</v>
      </c>
      <c r="B390" t="s">
        <v>1300</v>
      </c>
    </row>
    <row r="391" spans="1:2" x14ac:dyDescent="0.25">
      <c r="A391" t="s">
        <v>1301</v>
      </c>
      <c r="B391" t="s">
        <v>22</v>
      </c>
    </row>
    <row r="392" spans="1:2" x14ac:dyDescent="0.25">
      <c r="A392" t="s">
        <v>1301</v>
      </c>
      <c r="B392" t="s">
        <v>1306</v>
      </c>
    </row>
    <row r="393" spans="1:2" x14ac:dyDescent="0.25">
      <c r="A393" t="s">
        <v>1307</v>
      </c>
      <c r="B393" t="s">
        <v>22</v>
      </c>
    </row>
    <row r="394" spans="1:2" x14ac:dyDescent="0.25">
      <c r="A394" t="s">
        <v>1307</v>
      </c>
      <c r="B394" t="s">
        <v>1309</v>
      </c>
    </row>
    <row r="395" spans="1:2" x14ac:dyDescent="0.25">
      <c r="A395" t="s">
        <v>1310</v>
      </c>
      <c r="B395" t="s">
        <v>22</v>
      </c>
    </row>
    <row r="396" spans="1:2" x14ac:dyDescent="0.25">
      <c r="A396" t="s">
        <v>1310</v>
      </c>
      <c r="B396" t="s">
        <v>1315</v>
      </c>
    </row>
    <row r="397" spans="1:2" x14ac:dyDescent="0.25">
      <c r="A397" t="s">
        <v>1316</v>
      </c>
      <c r="B397" t="s">
        <v>22</v>
      </c>
    </row>
    <row r="398" spans="1:2" x14ac:dyDescent="0.25">
      <c r="A398" t="s">
        <v>1316</v>
      </c>
      <c r="B398" t="s">
        <v>1319</v>
      </c>
    </row>
    <row r="399" spans="1:2" x14ac:dyDescent="0.25">
      <c r="A399" t="s">
        <v>1320</v>
      </c>
      <c r="B399" t="s">
        <v>22</v>
      </c>
    </row>
    <row r="400" spans="1:2" x14ac:dyDescent="0.25">
      <c r="A400" t="s">
        <v>1320</v>
      </c>
      <c r="B400" t="s">
        <v>1325</v>
      </c>
    </row>
    <row r="401" spans="1:2" x14ac:dyDescent="0.25">
      <c r="A401" t="s">
        <v>1320</v>
      </c>
      <c r="B401" t="s">
        <v>1326</v>
      </c>
    </row>
    <row r="402" spans="1:2" x14ac:dyDescent="0.25">
      <c r="A402" t="s">
        <v>1327</v>
      </c>
      <c r="B402" t="s">
        <v>22</v>
      </c>
    </row>
    <row r="403" spans="1:2" x14ac:dyDescent="0.25">
      <c r="A403" t="s">
        <v>1327</v>
      </c>
      <c r="B403" t="s">
        <v>1334</v>
      </c>
    </row>
    <row r="404" spans="1:2" x14ac:dyDescent="0.25">
      <c r="A404" t="s">
        <v>1335</v>
      </c>
      <c r="B404" t="s">
        <v>22</v>
      </c>
    </row>
    <row r="405" spans="1:2" x14ac:dyDescent="0.25">
      <c r="A405" t="s">
        <v>1335</v>
      </c>
      <c r="B405" t="s">
        <v>1339</v>
      </c>
    </row>
    <row r="406" spans="1:2" x14ac:dyDescent="0.25">
      <c r="A406" t="s">
        <v>1335</v>
      </c>
      <c r="B406" t="s">
        <v>1340</v>
      </c>
    </row>
    <row r="407" spans="1:2" x14ac:dyDescent="0.25">
      <c r="A407" t="s">
        <v>1341</v>
      </c>
      <c r="B407" t="s">
        <v>22</v>
      </c>
    </row>
    <row r="408" spans="1:2" x14ac:dyDescent="0.25">
      <c r="A408" t="s">
        <v>1341</v>
      </c>
      <c r="B408" t="s">
        <v>1347</v>
      </c>
    </row>
    <row r="409" spans="1:2" x14ac:dyDescent="0.25">
      <c r="A409" t="s">
        <v>1348</v>
      </c>
      <c r="B409" t="s">
        <v>22</v>
      </c>
    </row>
    <row r="410" spans="1:2" x14ac:dyDescent="0.25">
      <c r="A410" t="s">
        <v>1348</v>
      </c>
      <c r="B410" t="s">
        <v>1349</v>
      </c>
    </row>
    <row r="411" spans="1:2" x14ac:dyDescent="0.25">
      <c r="A411" t="s">
        <v>1348</v>
      </c>
      <c r="B411" t="s">
        <v>1350</v>
      </c>
    </row>
    <row r="412" spans="1:2" x14ac:dyDescent="0.25">
      <c r="A412" t="s">
        <v>1351</v>
      </c>
      <c r="B412" t="s">
        <v>22</v>
      </c>
    </row>
    <row r="413" spans="1:2" x14ac:dyDescent="0.25">
      <c r="A413" t="s">
        <v>1351</v>
      </c>
      <c r="B413" t="s">
        <v>1356</v>
      </c>
    </row>
    <row r="414" spans="1:2" x14ac:dyDescent="0.25">
      <c r="A414" t="s">
        <v>1357</v>
      </c>
      <c r="B414" t="s">
        <v>22</v>
      </c>
    </row>
    <row r="415" spans="1:2" x14ac:dyDescent="0.25">
      <c r="A415" t="s">
        <v>1357</v>
      </c>
      <c r="B415" t="s">
        <v>1358</v>
      </c>
    </row>
    <row r="416" spans="1:2" x14ac:dyDescent="0.25">
      <c r="A416" t="s">
        <v>1359</v>
      </c>
      <c r="B416" t="s">
        <v>22</v>
      </c>
    </row>
    <row r="417" spans="1:2" x14ac:dyDescent="0.25">
      <c r="A417" t="s">
        <v>1359</v>
      </c>
      <c r="B417" t="s">
        <v>1364</v>
      </c>
    </row>
    <row r="418" spans="1:2" x14ac:dyDescent="0.25">
      <c r="A418" t="s">
        <v>1365</v>
      </c>
      <c r="B418" t="s">
        <v>22</v>
      </c>
    </row>
    <row r="419" spans="1:2" x14ac:dyDescent="0.25">
      <c r="A419" t="s">
        <v>1365</v>
      </c>
      <c r="B419" t="s">
        <v>1366</v>
      </c>
    </row>
    <row r="420" spans="1:2" x14ac:dyDescent="0.25">
      <c r="A420" t="s">
        <v>1365</v>
      </c>
      <c r="B420" t="s">
        <v>1367</v>
      </c>
    </row>
    <row r="421" spans="1:2" x14ac:dyDescent="0.25">
      <c r="A421" t="s">
        <v>1368</v>
      </c>
      <c r="B421" t="s">
        <v>22</v>
      </c>
    </row>
    <row r="422" spans="1:2" x14ac:dyDescent="0.25">
      <c r="A422" t="s">
        <v>1368</v>
      </c>
      <c r="B422" t="s">
        <v>1369</v>
      </c>
    </row>
    <row r="423" spans="1:2" x14ac:dyDescent="0.25">
      <c r="A423" t="s">
        <v>1370</v>
      </c>
      <c r="B423" t="s">
        <v>22</v>
      </c>
    </row>
    <row r="424" spans="1:2" x14ac:dyDescent="0.25">
      <c r="A424" t="s">
        <v>1370</v>
      </c>
      <c r="B424" t="s">
        <v>1371</v>
      </c>
    </row>
    <row r="425" spans="1:2" x14ac:dyDescent="0.25">
      <c r="A425" t="s">
        <v>1372</v>
      </c>
      <c r="B425" t="s">
        <v>22</v>
      </c>
    </row>
    <row r="426" spans="1:2" x14ac:dyDescent="0.25">
      <c r="A426" t="s">
        <v>1372</v>
      </c>
      <c r="B426" t="s">
        <v>1376</v>
      </c>
    </row>
    <row r="427" spans="1:2" x14ac:dyDescent="0.25">
      <c r="A427" t="s">
        <v>1372</v>
      </c>
      <c r="B427" t="s">
        <v>1377</v>
      </c>
    </row>
    <row r="428" spans="1:2" x14ac:dyDescent="0.25">
      <c r="A428" t="s">
        <v>1378</v>
      </c>
      <c r="B428" t="s">
        <v>22</v>
      </c>
    </row>
    <row r="429" spans="1:2" x14ac:dyDescent="0.25">
      <c r="A429" t="s">
        <v>1378</v>
      </c>
      <c r="B429" t="s">
        <v>1383</v>
      </c>
    </row>
    <row r="430" spans="1:2" x14ac:dyDescent="0.25">
      <c r="A430" t="s">
        <v>1384</v>
      </c>
      <c r="B430" t="s">
        <v>22</v>
      </c>
    </row>
    <row r="431" spans="1:2" x14ac:dyDescent="0.25">
      <c r="A431" t="s">
        <v>1384</v>
      </c>
      <c r="B431" t="s">
        <v>1385</v>
      </c>
    </row>
    <row r="432" spans="1:2" x14ac:dyDescent="0.25">
      <c r="A432" t="s">
        <v>1384</v>
      </c>
      <c r="B432" t="s">
        <v>1386</v>
      </c>
    </row>
    <row r="433" spans="1:2" x14ac:dyDescent="0.25">
      <c r="A433" t="s">
        <v>1387</v>
      </c>
      <c r="B433" t="s">
        <v>22</v>
      </c>
    </row>
    <row r="434" spans="1:2" x14ac:dyDescent="0.25">
      <c r="A434" t="s">
        <v>1387</v>
      </c>
      <c r="B434" t="s">
        <v>1389</v>
      </c>
    </row>
    <row r="435" spans="1:2" x14ac:dyDescent="0.25">
      <c r="A435" t="s">
        <v>1390</v>
      </c>
      <c r="B435" t="s">
        <v>22</v>
      </c>
    </row>
    <row r="436" spans="1:2" x14ac:dyDescent="0.25">
      <c r="A436" t="s">
        <v>1390</v>
      </c>
      <c r="B436" t="s">
        <v>1391</v>
      </c>
    </row>
    <row r="437" spans="1:2" x14ac:dyDescent="0.25">
      <c r="A437" t="s">
        <v>1390</v>
      </c>
      <c r="B437" t="s">
        <v>1392</v>
      </c>
    </row>
    <row r="438" spans="1:2" x14ac:dyDescent="0.25">
      <c r="A438" t="s">
        <v>1393</v>
      </c>
      <c r="B438" t="s">
        <v>22</v>
      </c>
    </row>
    <row r="439" spans="1:2" x14ac:dyDescent="0.25">
      <c r="A439" t="s">
        <v>1393</v>
      </c>
      <c r="B439" t="s">
        <v>1396</v>
      </c>
    </row>
    <row r="440" spans="1:2" x14ac:dyDescent="0.25">
      <c r="A440" t="s">
        <v>1397</v>
      </c>
      <c r="B440" t="s">
        <v>22</v>
      </c>
    </row>
    <row r="441" spans="1:2" x14ac:dyDescent="0.25">
      <c r="A441" t="s">
        <v>1397</v>
      </c>
      <c r="B441" t="s">
        <v>1403</v>
      </c>
    </row>
    <row r="442" spans="1:2" x14ac:dyDescent="0.25">
      <c r="A442" t="s">
        <v>1397</v>
      </c>
      <c r="B442" t="s">
        <v>1404</v>
      </c>
    </row>
    <row r="443" spans="1:2" x14ac:dyDescent="0.25">
      <c r="A443" t="s">
        <v>1405</v>
      </c>
      <c r="B443" t="s">
        <v>22</v>
      </c>
    </row>
    <row r="444" spans="1:2" x14ac:dyDescent="0.25">
      <c r="A444" t="s">
        <v>1405</v>
      </c>
      <c r="B444" t="s">
        <v>1406</v>
      </c>
    </row>
    <row r="445" spans="1:2" x14ac:dyDescent="0.25">
      <c r="A445" t="s">
        <v>1405</v>
      </c>
      <c r="B445" t="s">
        <v>1407</v>
      </c>
    </row>
    <row r="446" spans="1:2" x14ac:dyDescent="0.25">
      <c r="A446" t="s">
        <v>1408</v>
      </c>
      <c r="B446" t="s">
        <v>22</v>
      </c>
    </row>
    <row r="447" spans="1:2" x14ac:dyDescent="0.25">
      <c r="A447" t="s">
        <v>1408</v>
      </c>
      <c r="B447" t="s">
        <v>1410</v>
      </c>
    </row>
    <row r="448" spans="1:2" x14ac:dyDescent="0.25">
      <c r="A448" t="s">
        <v>1411</v>
      </c>
      <c r="B448" t="s">
        <v>22</v>
      </c>
    </row>
    <row r="449" spans="1:2" x14ac:dyDescent="0.25">
      <c r="A449" t="s">
        <v>1411</v>
      </c>
      <c r="B449" t="s">
        <v>1412</v>
      </c>
    </row>
    <row r="450" spans="1:2" x14ac:dyDescent="0.25">
      <c r="A450" t="s">
        <v>1413</v>
      </c>
      <c r="B450" t="s">
        <v>22</v>
      </c>
    </row>
    <row r="451" spans="1:2" x14ac:dyDescent="0.25">
      <c r="A451" t="s">
        <v>1413</v>
      </c>
      <c r="B451" t="s">
        <v>1418</v>
      </c>
    </row>
    <row r="452" spans="1:2" x14ac:dyDescent="0.25">
      <c r="A452" t="s">
        <v>1413</v>
      </c>
      <c r="B452" t="s">
        <v>1419</v>
      </c>
    </row>
    <row r="453" spans="1:2" x14ac:dyDescent="0.25">
      <c r="A453" t="s">
        <v>1413</v>
      </c>
      <c r="B453" t="s">
        <v>1420</v>
      </c>
    </row>
    <row r="454" spans="1:2" x14ac:dyDescent="0.25">
      <c r="A454" t="s">
        <v>1421</v>
      </c>
      <c r="B454" t="s">
        <v>22</v>
      </c>
    </row>
    <row r="455" spans="1:2" x14ac:dyDescent="0.25">
      <c r="A455" t="s">
        <v>1421</v>
      </c>
      <c r="B455" t="s">
        <v>1426</v>
      </c>
    </row>
    <row r="456" spans="1:2" x14ac:dyDescent="0.25">
      <c r="A456" t="s">
        <v>1427</v>
      </c>
      <c r="B456" t="s">
        <v>22</v>
      </c>
    </row>
    <row r="457" spans="1:2" x14ac:dyDescent="0.25">
      <c r="A457" t="s">
        <v>1427</v>
      </c>
      <c r="B457" t="s">
        <v>1428</v>
      </c>
    </row>
    <row r="458" spans="1:2" x14ac:dyDescent="0.25">
      <c r="A458" t="s">
        <v>1429</v>
      </c>
      <c r="B458" t="s">
        <v>22</v>
      </c>
    </row>
    <row r="459" spans="1:2" x14ac:dyDescent="0.25">
      <c r="A459" t="s">
        <v>1429</v>
      </c>
      <c r="B459" t="s">
        <v>1430</v>
      </c>
    </row>
    <row r="460" spans="1:2" x14ac:dyDescent="0.25">
      <c r="A460" t="s">
        <v>1429</v>
      </c>
      <c r="B460" t="s">
        <v>1431</v>
      </c>
    </row>
    <row r="461" spans="1:2" x14ac:dyDescent="0.25">
      <c r="A461" t="s">
        <v>1429</v>
      </c>
      <c r="B461" t="s">
        <v>1432</v>
      </c>
    </row>
    <row r="462" spans="1:2" x14ac:dyDescent="0.25">
      <c r="A462" t="s">
        <v>1433</v>
      </c>
      <c r="B462" t="s">
        <v>22</v>
      </c>
    </row>
    <row r="463" spans="1:2" x14ac:dyDescent="0.25">
      <c r="A463" t="s">
        <v>1433</v>
      </c>
      <c r="B463" t="s">
        <v>1436</v>
      </c>
    </row>
    <row r="464" spans="1:2" x14ac:dyDescent="0.25">
      <c r="A464" t="s">
        <v>1433</v>
      </c>
      <c r="B464" t="s">
        <v>1437</v>
      </c>
    </row>
    <row r="465" spans="1:2" x14ac:dyDescent="0.25">
      <c r="A465" t="s">
        <v>1438</v>
      </c>
      <c r="B465" t="s">
        <v>22</v>
      </c>
    </row>
    <row r="466" spans="1:2" x14ac:dyDescent="0.25">
      <c r="A466" t="s">
        <v>1438</v>
      </c>
      <c r="B466" t="s">
        <v>1439</v>
      </c>
    </row>
    <row r="467" spans="1:2" x14ac:dyDescent="0.25">
      <c r="A467" t="s">
        <v>1440</v>
      </c>
      <c r="B467" t="s">
        <v>22</v>
      </c>
    </row>
    <row r="468" spans="1:2" x14ac:dyDescent="0.25">
      <c r="A468" t="s">
        <v>1440</v>
      </c>
      <c r="B468" t="s">
        <v>1444</v>
      </c>
    </row>
    <row r="469" spans="1:2" x14ac:dyDescent="0.25">
      <c r="A469" t="s">
        <v>1445</v>
      </c>
      <c r="B469" t="s">
        <v>22</v>
      </c>
    </row>
    <row r="470" spans="1:2" x14ac:dyDescent="0.25">
      <c r="A470" t="s">
        <v>1445</v>
      </c>
      <c r="B470" t="s">
        <v>1446</v>
      </c>
    </row>
    <row r="471" spans="1:2" x14ac:dyDescent="0.25">
      <c r="A471" t="s">
        <v>1445</v>
      </c>
      <c r="B471" t="s">
        <v>1447</v>
      </c>
    </row>
    <row r="472" spans="1:2" x14ac:dyDescent="0.25">
      <c r="A472" t="s">
        <v>1445</v>
      </c>
      <c r="B472" t="s">
        <v>1448</v>
      </c>
    </row>
    <row r="473" spans="1:2" x14ac:dyDescent="0.25">
      <c r="A473" t="s">
        <v>1445</v>
      </c>
      <c r="B473" t="s">
        <v>1449</v>
      </c>
    </row>
    <row r="474" spans="1:2" x14ac:dyDescent="0.25">
      <c r="A474" t="s">
        <v>1445</v>
      </c>
      <c r="B474" t="s">
        <v>1450</v>
      </c>
    </row>
    <row r="475" spans="1:2" x14ac:dyDescent="0.25">
      <c r="A475" t="s">
        <v>1451</v>
      </c>
      <c r="B475" t="s">
        <v>22</v>
      </c>
    </row>
    <row r="476" spans="1:2" x14ac:dyDescent="0.25">
      <c r="A476" t="s">
        <v>1451</v>
      </c>
      <c r="B476" t="s">
        <v>1452</v>
      </c>
    </row>
    <row r="477" spans="1:2" x14ac:dyDescent="0.25">
      <c r="A477" t="s">
        <v>1453</v>
      </c>
      <c r="B477" t="s">
        <v>22</v>
      </c>
    </row>
    <row r="478" spans="1:2" x14ac:dyDescent="0.25">
      <c r="A478" t="s">
        <v>1453</v>
      </c>
      <c r="B478" t="s">
        <v>1457</v>
      </c>
    </row>
    <row r="479" spans="1:2" x14ac:dyDescent="0.25">
      <c r="A479" t="s">
        <v>1458</v>
      </c>
      <c r="B479" t="s">
        <v>22</v>
      </c>
    </row>
    <row r="480" spans="1:2" x14ac:dyDescent="0.25">
      <c r="A480" t="s">
        <v>1458</v>
      </c>
      <c r="B480" t="s">
        <v>1459</v>
      </c>
    </row>
    <row r="481" spans="1:2" x14ac:dyDescent="0.25">
      <c r="A481" t="s">
        <v>1458</v>
      </c>
      <c r="B481" t="s">
        <v>1460</v>
      </c>
    </row>
    <row r="482" spans="1:2" x14ac:dyDescent="0.25">
      <c r="A482" t="s">
        <v>1461</v>
      </c>
      <c r="B482" t="s">
        <v>22</v>
      </c>
    </row>
    <row r="483" spans="1:2" x14ac:dyDescent="0.25">
      <c r="A483" t="s">
        <v>1461</v>
      </c>
      <c r="B483" t="s">
        <v>1462</v>
      </c>
    </row>
    <row r="484" spans="1:2" x14ac:dyDescent="0.25">
      <c r="A484" t="s">
        <v>1461</v>
      </c>
      <c r="B484" t="s">
        <v>1463</v>
      </c>
    </row>
    <row r="485" spans="1:2" x14ac:dyDescent="0.25">
      <c r="A485" t="s">
        <v>1464</v>
      </c>
      <c r="B485" t="s">
        <v>22</v>
      </c>
    </row>
    <row r="486" spans="1:2" x14ac:dyDescent="0.25">
      <c r="A486" t="s">
        <v>1464</v>
      </c>
      <c r="B486" t="s">
        <v>1470</v>
      </c>
    </row>
    <row r="487" spans="1:2" x14ac:dyDescent="0.25">
      <c r="A487" t="s">
        <v>1464</v>
      </c>
      <c r="B487" t="s">
        <v>1471</v>
      </c>
    </row>
    <row r="488" spans="1:2" x14ac:dyDescent="0.25">
      <c r="A488" t="s">
        <v>1472</v>
      </c>
      <c r="B488" t="s">
        <v>22</v>
      </c>
    </row>
    <row r="489" spans="1:2" x14ac:dyDescent="0.25">
      <c r="A489" t="s">
        <v>1472</v>
      </c>
      <c r="B489" t="s">
        <v>1476</v>
      </c>
    </row>
    <row r="490" spans="1:2" x14ac:dyDescent="0.25">
      <c r="A490" t="s">
        <v>1477</v>
      </c>
      <c r="B490" t="s">
        <v>22</v>
      </c>
    </row>
    <row r="491" spans="1:2" x14ac:dyDescent="0.25">
      <c r="A491" t="s">
        <v>1477</v>
      </c>
      <c r="B491" t="s">
        <v>1483</v>
      </c>
    </row>
    <row r="492" spans="1:2" x14ac:dyDescent="0.25">
      <c r="A492" t="s">
        <v>1484</v>
      </c>
      <c r="B492" t="s">
        <v>22</v>
      </c>
    </row>
    <row r="493" spans="1:2" x14ac:dyDescent="0.25">
      <c r="A493" t="s">
        <v>1484</v>
      </c>
      <c r="B493" t="s">
        <v>1489</v>
      </c>
    </row>
    <row r="494" spans="1:2" x14ac:dyDescent="0.25">
      <c r="A494" t="s">
        <v>1484</v>
      </c>
      <c r="B494" t="s">
        <v>1490</v>
      </c>
    </row>
    <row r="495" spans="1:2" x14ac:dyDescent="0.25">
      <c r="A495" t="s">
        <v>1491</v>
      </c>
      <c r="B495" t="s">
        <v>22</v>
      </c>
    </row>
    <row r="496" spans="1:2" x14ac:dyDescent="0.25">
      <c r="A496" t="s">
        <v>1491</v>
      </c>
      <c r="B496" t="s">
        <v>1495</v>
      </c>
    </row>
    <row r="497" spans="1:2" x14ac:dyDescent="0.25">
      <c r="A497" t="s">
        <v>1496</v>
      </c>
      <c r="B497" t="s">
        <v>22</v>
      </c>
    </row>
    <row r="498" spans="1:2" x14ac:dyDescent="0.25">
      <c r="A498" t="s">
        <v>1496</v>
      </c>
      <c r="B498" t="s">
        <v>1498</v>
      </c>
    </row>
    <row r="499" spans="1:2" x14ac:dyDescent="0.25">
      <c r="A499" t="s">
        <v>1499</v>
      </c>
      <c r="B499" t="s">
        <v>22</v>
      </c>
    </row>
    <row r="500" spans="1:2" x14ac:dyDescent="0.25">
      <c r="A500" t="s">
        <v>1499</v>
      </c>
      <c r="B500" t="s">
        <v>1505</v>
      </c>
    </row>
    <row r="501" spans="1:2" x14ac:dyDescent="0.25">
      <c r="A501" t="s">
        <v>1506</v>
      </c>
      <c r="B501" t="s">
        <v>22</v>
      </c>
    </row>
    <row r="502" spans="1:2" x14ac:dyDescent="0.25">
      <c r="A502" t="s">
        <v>1506</v>
      </c>
      <c r="B502" t="s">
        <v>1509</v>
      </c>
    </row>
    <row r="503" spans="1:2" x14ac:dyDescent="0.25">
      <c r="A503" t="s">
        <v>1510</v>
      </c>
      <c r="B503" t="s">
        <v>22</v>
      </c>
    </row>
    <row r="504" spans="1:2" x14ac:dyDescent="0.25">
      <c r="A504" t="s">
        <v>1510</v>
      </c>
      <c r="B504" t="s">
        <v>1515</v>
      </c>
    </row>
    <row r="505" spans="1:2" x14ac:dyDescent="0.25">
      <c r="A505" t="s">
        <v>1510</v>
      </c>
      <c r="B505" t="s">
        <v>1516</v>
      </c>
    </row>
    <row r="506" spans="1:2" x14ac:dyDescent="0.25">
      <c r="A506" t="s">
        <v>1517</v>
      </c>
      <c r="B506" t="s">
        <v>22</v>
      </c>
    </row>
    <row r="507" spans="1:2" x14ac:dyDescent="0.25">
      <c r="A507" t="s">
        <v>1517</v>
      </c>
      <c r="B507" t="s">
        <v>1522</v>
      </c>
    </row>
    <row r="508" spans="1:2" x14ac:dyDescent="0.25">
      <c r="A508" t="s">
        <v>1517</v>
      </c>
      <c r="B508" t="s">
        <v>1523</v>
      </c>
    </row>
    <row r="509" spans="1:2" x14ac:dyDescent="0.25">
      <c r="A509" t="s">
        <v>1517</v>
      </c>
      <c r="B509" t="s">
        <v>1524</v>
      </c>
    </row>
    <row r="510" spans="1:2" x14ac:dyDescent="0.25">
      <c r="A510" t="s">
        <v>1525</v>
      </c>
      <c r="B510" t="s">
        <v>22</v>
      </c>
    </row>
    <row r="511" spans="1:2" x14ac:dyDescent="0.25">
      <c r="A511" t="s">
        <v>1525</v>
      </c>
      <c r="B511" t="s">
        <v>1526</v>
      </c>
    </row>
    <row r="512" spans="1:2" x14ac:dyDescent="0.25">
      <c r="A512" t="s">
        <v>1527</v>
      </c>
      <c r="B512" t="s">
        <v>22</v>
      </c>
    </row>
    <row r="513" spans="1:2" x14ac:dyDescent="0.25">
      <c r="A513" t="s">
        <v>1527</v>
      </c>
      <c r="B513" t="s">
        <v>1532</v>
      </c>
    </row>
    <row r="514" spans="1:2" x14ac:dyDescent="0.25">
      <c r="A514" t="s">
        <v>1527</v>
      </c>
      <c r="B514" t="s">
        <v>1533</v>
      </c>
    </row>
    <row r="515" spans="1:2" x14ac:dyDescent="0.25">
      <c r="A515" t="s">
        <v>1534</v>
      </c>
      <c r="B515" t="s">
        <v>22</v>
      </c>
    </row>
    <row r="516" spans="1:2" x14ac:dyDescent="0.25">
      <c r="A516" t="s">
        <v>1534</v>
      </c>
      <c r="B516" t="s">
        <v>1539</v>
      </c>
    </row>
    <row r="517" spans="1:2" x14ac:dyDescent="0.25">
      <c r="A517" t="s">
        <v>1540</v>
      </c>
      <c r="B517" t="s">
        <v>22</v>
      </c>
    </row>
    <row r="518" spans="1:2" x14ac:dyDescent="0.25">
      <c r="A518" t="s">
        <v>1540</v>
      </c>
      <c r="B518" t="s">
        <v>1541</v>
      </c>
    </row>
    <row r="519" spans="1:2" x14ac:dyDescent="0.25">
      <c r="A519" t="s">
        <v>1542</v>
      </c>
      <c r="B519" t="s">
        <v>22</v>
      </c>
    </row>
    <row r="520" spans="1:2" x14ac:dyDescent="0.25">
      <c r="A520" t="s">
        <v>1542</v>
      </c>
      <c r="B520" t="s">
        <v>1543</v>
      </c>
    </row>
    <row r="521" spans="1:2" x14ac:dyDescent="0.25">
      <c r="A521" t="s">
        <v>1544</v>
      </c>
      <c r="B521" t="s">
        <v>22</v>
      </c>
    </row>
    <row r="522" spans="1:2" x14ac:dyDescent="0.25">
      <c r="A522" t="s">
        <v>1544</v>
      </c>
      <c r="B522" t="s">
        <v>1549</v>
      </c>
    </row>
    <row r="523" spans="1:2" x14ac:dyDescent="0.25">
      <c r="A523" t="s">
        <v>1550</v>
      </c>
      <c r="B523" t="s">
        <v>22</v>
      </c>
    </row>
    <row r="524" spans="1:2" x14ac:dyDescent="0.25">
      <c r="A524" t="s">
        <v>1550</v>
      </c>
      <c r="B524" t="s">
        <v>1555</v>
      </c>
    </row>
    <row r="525" spans="1:2" x14ac:dyDescent="0.25">
      <c r="A525" t="s">
        <v>1556</v>
      </c>
      <c r="B525" t="s">
        <v>22</v>
      </c>
    </row>
    <row r="526" spans="1:2" x14ac:dyDescent="0.25">
      <c r="A526" t="s">
        <v>1556</v>
      </c>
      <c r="B526" t="s">
        <v>1560</v>
      </c>
    </row>
    <row r="527" spans="1:2" x14ac:dyDescent="0.25">
      <c r="A527" t="s">
        <v>1561</v>
      </c>
      <c r="B527" t="s">
        <v>22</v>
      </c>
    </row>
    <row r="528" spans="1:2" x14ac:dyDescent="0.25">
      <c r="A528" t="s">
        <v>1561</v>
      </c>
      <c r="B528" t="s">
        <v>1563</v>
      </c>
    </row>
    <row r="529" spans="1:2" x14ac:dyDescent="0.25">
      <c r="A529" t="s">
        <v>1564</v>
      </c>
      <c r="B529" t="s">
        <v>22</v>
      </c>
    </row>
    <row r="530" spans="1:2" x14ac:dyDescent="0.25">
      <c r="A530" t="s">
        <v>1564</v>
      </c>
      <c r="B530" t="s">
        <v>1569</v>
      </c>
    </row>
    <row r="531" spans="1:2" x14ac:dyDescent="0.25">
      <c r="A531" t="s">
        <v>1570</v>
      </c>
      <c r="B531" t="s">
        <v>22</v>
      </c>
    </row>
    <row r="532" spans="1:2" x14ac:dyDescent="0.25">
      <c r="A532" t="s">
        <v>1570</v>
      </c>
      <c r="B532" t="s">
        <v>1575</v>
      </c>
    </row>
    <row r="533" spans="1:2" x14ac:dyDescent="0.25">
      <c r="A533" t="s">
        <v>1576</v>
      </c>
      <c r="B533" t="s">
        <v>22</v>
      </c>
    </row>
    <row r="534" spans="1:2" x14ac:dyDescent="0.25">
      <c r="A534" t="s">
        <v>1576</v>
      </c>
      <c r="B534" t="s">
        <v>1577</v>
      </c>
    </row>
    <row r="535" spans="1:2" x14ac:dyDescent="0.25">
      <c r="A535" t="s">
        <v>1578</v>
      </c>
      <c r="B535" t="s">
        <v>22</v>
      </c>
    </row>
    <row r="536" spans="1:2" x14ac:dyDescent="0.25">
      <c r="A536" t="s">
        <v>1578</v>
      </c>
      <c r="B536" t="s">
        <v>1584</v>
      </c>
    </row>
    <row r="537" spans="1:2" x14ac:dyDescent="0.25">
      <c r="A537" t="s">
        <v>1585</v>
      </c>
      <c r="B537" t="s">
        <v>22</v>
      </c>
    </row>
    <row r="538" spans="1:2" x14ac:dyDescent="0.25">
      <c r="A538" t="s">
        <v>1585</v>
      </c>
      <c r="B538" t="s">
        <v>1586</v>
      </c>
    </row>
    <row r="539" spans="1:2" x14ac:dyDescent="0.25">
      <c r="A539" t="s">
        <v>1587</v>
      </c>
      <c r="B539" t="s">
        <v>22</v>
      </c>
    </row>
    <row r="540" spans="1:2" x14ac:dyDescent="0.25">
      <c r="A540" t="s">
        <v>1587</v>
      </c>
      <c r="B540" t="s">
        <v>1588</v>
      </c>
    </row>
    <row r="541" spans="1:2" x14ac:dyDescent="0.25">
      <c r="A541" t="s">
        <v>1589</v>
      </c>
      <c r="B541" t="s">
        <v>22</v>
      </c>
    </row>
    <row r="542" spans="1:2" x14ac:dyDescent="0.25">
      <c r="A542" t="s">
        <v>1589</v>
      </c>
      <c r="B542" t="s">
        <v>1590</v>
      </c>
    </row>
    <row r="543" spans="1:2" x14ac:dyDescent="0.25">
      <c r="A543" t="s">
        <v>1591</v>
      </c>
      <c r="B543" t="s">
        <v>22</v>
      </c>
    </row>
    <row r="544" spans="1:2" x14ac:dyDescent="0.25">
      <c r="A544" t="s">
        <v>1591</v>
      </c>
      <c r="B544" t="s">
        <v>1593</v>
      </c>
    </row>
    <row r="545" spans="1:2" x14ac:dyDescent="0.25">
      <c r="A545" t="s">
        <v>1594</v>
      </c>
      <c r="B545" t="s">
        <v>22</v>
      </c>
    </row>
    <row r="546" spans="1:2" x14ac:dyDescent="0.25">
      <c r="A546" t="s">
        <v>1594</v>
      </c>
      <c r="B546" t="s">
        <v>1598</v>
      </c>
    </row>
    <row r="547" spans="1:2" x14ac:dyDescent="0.25">
      <c r="A547" t="s">
        <v>1599</v>
      </c>
      <c r="B547" t="s">
        <v>22</v>
      </c>
    </row>
    <row r="548" spans="1:2" x14ac:dyDescent="0.25">
      <c r="A548" t="s">
        <v>1599</v>
      </c>
      <c r="B548" t="s">
        <v>1600</v>
      </c>
    </row>
    <row r="549" spans="1:2" x14ac:dyDescent="0.25">
      <c r="A549" t="s">
        <v>1601</v>
      </c>
      <c r="B549" t="s">
        <v>22</v>
      </c>
    </row>
    <row r="550" spans="1:2" x14ac:dyDescent="0.25">
      <c r="A550" t="s">
        <v>1601</v>
      </c>
      <c r="B550" t="s">
        <v>1602</v>
      </c>
    </row>
    <row r="551" spans="1:2" x14ac:dyDescent="0.25">
      <c r="A551" t="s">
        <v>1603</v>
      </c>
      <c r="B551" t="s">
        <v>22</v>
      </c>
    </row>
    <row r="552" spans="1:2" x14ac:dyDescent="0.25">
      <c r="A552" t="s">
        <v>1603</v>
      </c>
      <c r="B552" t="s">
        <v>1606</v>
      </c>
    </row>
    <row r="553" spans="1:2" x14ac:dyDescent="0.25">
      <c r="A553" t="s">
        <v>1607</v>
      </c>
      <c r="B553" t="s">
        <v>22</v>
      </c>
    </row>
    <row r="554" spans="1:2" x14ac:dyDescent="0.25">
      <c r="A554" t="s">
        <v>1607</v>
      </c>
      <c r="B554" t="s">
        <v>1608</v>
      </c>
    </row>
    <row r="555" spans="1:2" x14ac:dyDescent="0.25">
      <c r="A555" t="s">
        <v>1609</v>
      </c>
      <c r="B555" t="s">
        <v>22</v>
      </c>
    </row>
    <row r="556" spans="1:2" x14ac:dyDescent="0.25">
      <c r="A556" t="s">
        <v>1609</v>
      </c>
      <c r="B556" t="s">
        <v>1612</v>
      </c>
    </row>
    <row r="557" spans="1:2" x14ac:dyDescent="0.25">
      <c r="A557" t="s">
        <v>1613</v>
      </c>
      <c r="B557" t="s">
        <v>22</v>
      </c>
    </row>
    <row r="558" spans="1:2" x14ac:dyDescent="0.25">
      <c r="A558" t="s">
        <v>1613</v>
      </c>
      <c r="B558" t="s">
        <v>1618</v>
      </c>
    </row>
    <row r="559" spans="1:2" x14ac:dyDescent="0.25">
      <c r="A559" t="s">
        <v>1619</v>
      </c>
      <c r="B559" t="s">
        <v>22</v>
      </c>
    </row>
    <row r="560" spans="1:2" x14ac:dyDescent="0.25">
      <c r="A560" t="s">
        <v>1619</v>
      </c>
      <c r="B560" t="s">
        <v>1623</v>
      </c>
    </row>
    <row r="561" spans="1:2" x14ac:dyDescent="0.25">
      <c r="A561" t="s">
        <v>1624</v>
      </c>
      <c r="B561" t="s">
        <v>22</v>
      </c>
    </row>
    <row r="562" spans="1:2" x14ac:dyDescent="0.25">
      <c r="A562" t="s">
        <v>1624</v>
      </c>
      <c r="B562" t="s">
        <v>1625</v>
      </c>
    </row>
    <row r="563" spans="1:2" x14ac:dyDescent="0.25">
      <c r="A563" t="s">
        <v>1626</v>
      </c>
      <c r="B563" t="s">
        <v>22</v>
      </c>
    </row>
    <row r="564" spans="1:2" x14ac:dyDescent="0.25">
      <c r="A564" t="s">
        <v>1626</v>
      </c>
      <c r="B564" t="s">
        <v>1632</v>
      </c>
    </row>
    <row r="565" spans="1:2" x14ac:dyDescent="0.25">
      <c r="A565" t="s">
        <v>1626</v>
      </c>
      <c r="B565" t="s">
        <v>1633</v>
      </c>
    </row>
    <row r="566" spans="1:2" x14ac:dyDescent="0.25">
      <c r="A566" t="s">
        <v>1626</v>
      </c>
      <c r="B566" t="s">
        <v>1634</v>
      </c>
    </row>
    <row r="567" spans="1:2" x14ac:dyDescent="0.25">
      <c r="A567" t="s">
        <v>1635</v>
      </c>
      <c r="B567" t="s">
        <v>22</v>
      </c>
    </row>
    <row r="568" spans="1:2" x14ac:dyDescent="0.25">
      <c r="A568" t="s">
        <v>1635</v>
      </c>
      <c r="B568" t="s">
        <v>1640</v>
      </c>
    </row>
    <row r="569" spans="1:2" x14ac:dyDescent="0.25">
      <c r="A569" t="s">
        <v>1635</v>
      </c>
      <c r="B569" t="s">
        <v>1641</v>
      </c>
    </row>
    <row r="570" spans="1:2" x14ac:dyDescent="0.25">
      <c r="A570" t="s">
        <v>1642</v>
      </c>
      <c r="B570" t="s">
        <v>22</v>
      </c>
    </row>
    <row r="571" spans="1:2" x14ac:dyDescent="0.25">
      <c r="A571" t="s">
        <v>1642</v>
      </c>
      <c r="B571" t="s">
        <v>1647</v>
      </c>
    </row>
    <row r="572" spans="1:2" x14ac:dyDescent="0.25">
      <c r="A572" t="s">
        <v>1648</v>
      </c>
      <c r="B572" t="s">
        <v>22</v>
      </c>
    </row>
    <row r="573" spans="1:2" x14ac:dyDescent="0.25">
      <c r="A573" t="s">
        <v>1648</v>
      </c>
      <c r="B573" t="s">
        <v>1649</v>
      </c>
    </row>
    <row r="574" spans="1:2" x14ac:dyDescent="0.25">
      <c r="A574" t="s">
        <v>1650</v>
      </c>
      <c r="B574" t="s">
        <v>22</v>
      </c>
    </row>
    <row r="575" spans="1:2" x14ac:dyDescent="0.25">
      <c r="A575" t="s">
        <v>1650</v>
      </c>
      <c r="B575" t="s">
        <v>1652</v>
      </c>
    </row>
    <row r="576" spans="1:2" x14ac:dyDescent="0.25">
      <c r="A576" t="s">
        <v>1653</v>
      </c>
      <c r="B576" t="s">
        <v>22</v>
      </c>
    </row>
    <row r="577" spans="1:2" x14ac:dyDescent="0.25">
      <c r="A577" t="s">
        <v>1653</v>
      </c>
      <c r="B577" t="s">
        <v>1654</v>
      </c>
    </row>
    <row r="578" spans="1:2" x14ac:dyDescent="0.25">
      <c r="A578" t="s">
        <v>1655</v>
      </c>
      <c r="B578" t="s">
        <v>22</v>
      </c>
    </row>
    <row r="579" spans="1:2" x14ac:dyDescent="0.25">
      <c r="A579" t="s">
        <v>1655</v>
      </c>
      <c r="B579" t="s">
        <v>1658</v>
      </c>
    </row>
    <row r="580" spans="1:2" x14ac:dyDescent="0.25">
      <c r="A580" t="s">
        <v>1659</v>
      </c>
      <c r="B580" t="s">
        <v>22</v>
      </c>
    </row>
    <row r="581" spans="1:2" x14ac:dyDescent="0.25">
      <c r="A581" t="s">
        <v>1659</v>
      </c>
      <c r="B581" t="s">
        <v>1660</v>
      </c>
    </row>
    <row r="582" spans="1:2" x14ac:dyDescent="0.25">
      <c r="A582" t="s">
        <v>1661</v>
      </c>
      <c r="B582" t="s">
        <v>22</v>
      </c>
    </row>
    <row r="583" spans="1:2" x14ac:dyDescent="0.25">
      <c r="A583" t="s">
        <v>1661</v>
      </c>
      <c r="B583" t="s">
        <v>1666</v>
      </c>
    </row>
    <row r="584" spans="1:2" x14ac:dyDescent="0.25">
      <c r="A584" t="s">
        <v>1661</v>
      </c>
      <c r="B584" t="s">
        <v>1667</v>
      </c>
    </row>
    <row r="585" spans="1:2" x14ac:dyDescent="0.25">
      <c r="A585" t="s">
        <v>1668</v>
      </c>
      <c r="B585" t="s">
        <v>22</v>
      </c>
    </row>
    <row r="586" spans="1:2" x14ac:dyDescent="0.25">
      <c r="A586" t="s">
        <v>1668</v>
      </c>
      <c r="B586" t="s">
        <v>1673</v>
      </c>
    </row>
    <row r="587" spans="1:2" x14ac:dyDescent="0.25">
      <c r="A587" t="s">
        <v>1674</v>
      </c>
      <c r="B587" t="s">
        <v>22</v>
      </c>
    </row>
    <row r="588" spans="1:2" x14ac:dyDescent="0.25">
      <c r="A588" t="s">
        <v>1674</v>
      </c>
      <c r="B588" t="s">
        <v>1675</v>
      </c>
    </row>
    <row r="589" spans="1:2" x14ac:dyDescent="0.25">
      <c r="A589" t="s">
        <v>1676</v>
      </c>
      <c r="B589" t="s">
        <v>22</v>
      </c>
    </row>
    <row r="590" spans="1:2" x14ac:dyDescent="0.25">
      <c r="A590" t="s">
        <v>1676</v>
      </c>
      <c r="B590" t="s">
        <v>1680</v>
      </c>
    </row>
    <row r="591" spans="1:2" x14ac:dyDescent="0.25">
      <c r="A591" t="s">
        <v>1681</v>
      </c>
      <c r="B591" t="s">
        <v>22</v>
      </c>
    </row>
    <row r="592" spans="1:2" x14ac:dyDescent="0.25">
      <c r="A592" t="s">
        <v>1681</v>
      </c>
      <c r="B592" t="s">
        <v>1682</v>
      </c>
    </row>
    <row r="593" spans="1:2" x14ac:dyDescent="0.25">
      <c r="A593" t="s">
        <v>1683</v>
      </c>
      <c r="B593" t="s">
        <v>22</v>
      </c>
    </row>
    <row r="594" spans="1:2" x14ac:dyDescent="0.25">
      <c r="A594" t="s">
        <v>1683</v>
      </c>
      <c r="B594" t="s">
        <v>1687</v>
      </c>
    </row>
    <row r="595" spans="1:2" x14ac:dyDescent="0.25">
      <c r="A595" t="s">
        <v>1688</v>
      </c>
      <c r="B595" t="s">
        <v>22</v>
      </c>
    </row>
    <row r="596" spans="1:2" x14ac:dyDescent="0.25">
      <c r="A596" t="s">
        <v>1688</v>
      </c>
      <c r="B596" t="s">
        <v>1689</v>
      </c>
    </row>
    <row r="597" spans="1:2" x14ac:dyDescent="0.25">
      <c r="A597" t="s">
        <v>1688</v>
      </c>
      <c r="B597" t="s">
        <v>1690</v>
      </c>
    </row>
    <row r="598" spans="1:2" x14ac:dyDescent="0.25">
      <c r="A598" t="s">
        <v>1691</v>
      </c>
      <c r="B598" t="s">
        <v>22</v>
      </c>
    </row>
    <row r="599" spans="1:2" x14ac:dyDescent="0.25">
      <c r="A599" t="s">
        <v>1691</v>
      </c>
      <c r="B599" t="s">
        <v>1696</v>
      </c>
    </row>
    <row r="600" spans="1:2" x14ac:dyDescent="0.25">
      <c r="A600" t="s">
        <v>1697</v>
      </c>
      <c r="B600" t="s">
        <v>22</v>
      </c>
    </row>
    <row r="601" spans="1:2" x14ac:dyDescent="0.25">
      <c r="A601" t="s">
        <v>1697</v>
      </c>
      <c r="B601" t="s">
        <v>1703</v>
      </c>
    </row>
    <row r="602" spans="1:2" x14ac:dyDescent="0.25">
      <c r="A602" t="s">
        <v>1704</v>
      </c>
      <c r="B602" t="s">
        <v>22</v>
      </c>
    </row>
    <row r="603" spans="1:2" x14ac:dyDescent="0.25">
      <c r="A603" t="s">
        <v>1704</v>
      </c>
      <c r="B603" t="s">
        <v>1705</v>
      </c>
    </row>
    <row r="604" spans="1:2" x14ac:dyDescent="0.25">
      <c r="A604" t="s">
        <v>1706</v>
      </c>
      <c r="B604" t="s">
        <v>22</v>
      </c>
    </row>
    <row r="605" spans="1:2" x14ac:dyDescent="0.25">
      <c r="A605" t="s">
        <v>1706</v>
      </c>
      <c r="B605" t="s">
        <v>1710</v>
      </c>
    </row>
    <row r="606" spans="1:2" x14ac:dyDescent="0.25">
      <c r="A606" t="s">
        <v>1711</v>
      </c>
      <c r="B606" t="s">
        <v>22</v>
      </c>
    </row>
    <row r="607" spans="1:2" x14ac:dyDescent="0.25">
      <c r="A607" t="s">
        <v>1711</v>
      </c>
      <c r="B607" t="s">
        <v>1712</v>
      </c>
    </row>
    <row r="608" spans="1:2" x14ac:dyDescent="0.25">
      <c r="A608" t="s">
        <v>1713</v>
      </c>
      <c r="B608" t="s">
        <v>22</v>
      </c>
    </row>
    <row r="609" spans="1:2" x14ac:dyDescent="0.25">
      <c r="A609" t="s">
        <v>1713</v>
      </c>
      <c r="B609" t="s">
        <v>1718</v>
      </c>
    </row>
    <row r="610" spans="1:2" x14ac:dyDescent="0.25">
      <c r="A610" t="s">
        <v>1719</v>
      </c>
      <c r="B610" t="s">
        <v>22</v>
      </c>
    </row>
    <row r="611" spans="1:2" x14ac:dyDescent="0.25">
      <c r="A611" t="s">
        <v>1719</v>
      </c>
      <c r="B611" t="s">
        <v>1723</v>
      </c>
    </row>
    <row r="612" spans="1:2" x14ac:dyDescent="0.25">
      <c r="A612" t="s">
        <v>1719</v>
      </c>
      <c r="B612" t="s">
        <v>1724</v>
      </c>
    </row>
    <row r="613" spans="1:2" x14ac:dyDescent="0.25">
      <c r="A613" t="s">
        <v>1725</v>
      </c>
      <c r="B613" t="s">
        <v>22</v>
      </c>
    </row>
    <row r="614" spans="1:2" x14ac:dyDescent="0.25">
      <c r="A614" t="s">
        <v>1725</v>
      </c>
      <c r="B614" t="s">
        <v>1726</v>
      </c>
    </row>
    <row r="615" spans="1:2" x14ac:dyDescent="0.25">
      <c r="A615" t="s">
        <v>1727</v>
      </c>
      <c r="B615" t="s">
        <v>22</v>
      </c>
    </row>
    <row r="616" spans="1:2" x14ac:dyDescent="0.25">
      <c r="A616" t="s">
        <v>1727</v>
      </c>
      <c r="B616" t="s">
        <v>1730</v>
      </c>
    </row>
    <row r="617" spans="1:2" x14ac:dyDescent="0.25">
      <c r="A617" t="s">
        <v>1727</v>
      </c>
      <c r="B617" t="s">
        <v>1731</v>
      </c>
    </row>
    <row r="618" spans="1:2" x14ac:dyDescent="0.25">
      <c r="A618" t="s">
        <v>1727</v>
      </c>
      <c r="B618" t="s">
        <v>1732</v>
      </c>
    </row>
    <row r="619" spans="1:2" x14ac:dyDescent="0.25">
      <c r="A619" t="s">
        <v>1733</v>
      </c>
      <c r="B619" t="s">
        <v>22</v>
      </c>
    </row>
    <row r="620" spans="1:2" x14ac:dyDescent="0.25">
      <c r="A620" t="s">
        <v>1733</v>
      </c>
      <c r="B620" t="s">
        <v>1738</v>
      </c>
    </row>
    <row r="621" spans="1:2" x14ac:dyDescent="0.25">
      <c r="A621" t="s">
        <v>1733</v>
      </c>
      <c r="B621" t="s">
        <v>1739</v>
      </c>
    </row>
    <row r="622" spans="1:2" x14ac:dyDescent="0.25">
      <c r="A622" t="s">
        <v>1740</v>
      </c>
      <c r="B622" t="s">
        <v>22</v>
      </c>
    </row>
    <row r="623" spans="1:2" x14ac:dyDescent="0.25">
      <c r="A623" t="s">
        <v>1740</v>
      </c>
      <c r="B623" t="s">
        <v>1743</v>
      </c>
    </row>
    <row r="624" spans="1:2" x14ac:dyDescent="0.25">
      <c r="A624" t="s">
        <v>1744</v>
      </c>
      <c r="B624" t="s">
        <v>22</v>
      </c>
    </row>
    <row r="625" spans="1:2" x14ac:dyDescent="0.25">
      <c r="A625" t="s">
        <v>1744</v>
      </c>
      <c r="B625" t="s">
        <v>1745</v>
      </c>
    </row>
    <row r="626" spans="1:2" x14ac:dyDescent="0.25">
      <c r="A626" t="s">
        <v>1746</v>
      </c>
      <c r="B626" t="s">
        <v>22</v>
      </c>
    </row>
    <row r="627" spans="1:2" x14ac:dyDescent="0.25">
      <c r="A627" t="s">
        <v>1746</v>
      </c>
      <c r="B627" t="s">
        <v>1751</v>
      </c>
    </row>
    <row r="628" spans="1:2" x14ac:dyDescent="0.25">
      <c r="A628" t="s">
        <v>1752</v>
      </c>
      <c r="B628" t="s">
        <v>22</v>
      </c>
    </row>
    <row r="629" spans="1:2" x14ac:dyDescent="0.25">
      <c r="A629" t="s">
        <v>1752</v>
      </c>
      <c r="B629" t="s">
        <v>1753</v>
      </c>
    </row>
    <row r="630" spans="1:2" x14ac:dyDescent="0.25">
      <c r="A630" t="s">
        <v>1754</v>
      </c>
      <c r="B630" t="s">
        <v>22</v>
      </c>
    </row>
    <row r="631" spans="1:2" x14ac:dyDescent="0.25">
      <c r="A631" t="s">
        <v>1754</v>
      </c>
      <c r="B631" t="s">
        <v>1755</v>
      </c>
    </row>
    <row r="632" spans="1:2" x14ac:dyDescent="0.25">
      <c r="A632" t="s">
        <v>1756</v>
      </c>
      <c r="B632" t="s">
        <v>22</v>
      </c>
    </row>
    <row r="633" spans="1:2" x14ac:dyDescent="0.25">
      <c r="A633" t="s">
        <v>1756</v>
      </c>
      <c r="B633" t="s">
        <v>1762</v>
      </c>
    </row>
    <row r="634" spans="1:2" x14ac:dyDescent="0.25">
      <c r="A634" t="s">
        <v>1756</v>
      </c>
      <c r="B634" t="s">
        <v>1763</v>
      </c>
    </row>
    <row r="635" spans="1:2" x14ac:dyDescent="0.25">
      <c r="A635" t="s">
        <v>1756</v>
      </c>
      <c r="B635" t="s">
        <v>1764</v>
      </c>
    </row>
    <row r="636" spans="1:2" x14ac:dyDescent="0.25">
      <c r="A636" t="s">
        <v>1756</v>
      </c>
      <c r="B636" t="s">
        <v>1765</v>
      </c>
    </row>
    <row r="637" spans="1:2" x14ac:dyDescent="0.25">
      <c r="A637" t="s">
        <v>1756</v>
      </c>
      <c r="B637" t="s">
        <v>1766</v>
      </c>
    </row>
    <row r="638" spans="1:2" x14ac:dyDescent="0.25">
      <c r="A638" t="s">
        <v>1756</v>
      </c>
      <c r="B638" t="s">
        <v>1767</v>
      </c>
    </row>
    <row r="639" spans="1:2" x14ac:dyDescent="0.25">
      <c r="A639" t="s">
        <v>1756</v>
      </c>
      <c r="B639" t="s">
        <v>1768</v>
      </c>
    </row>
    <row r="640" spans="1:2" x14ac:dyDescent="0.25">
      <c r="A640" t="s">
        <v>1756</v>
      </c>
      <c r="B640" t="s">
        <v>1769</v>
      </c>
    </row>
    <row r="641" spans="1:2" x14ac:dyDescent="0.25">
      <c r="A641" t="s">
        <v>1756</v>
      </c>
      <c r="B641" t="s">
        <v>1770</v>
      </c>
    </row>
    <row r="642" spans="1:2" x14ac:dyDescent="0.25">
      <c r="A642" t="s">
        <v>1771</v>
      </c>
      <c r="B642" t="s">
        <v>22</v>
      </c>
    </row>
    <row r="643" spans="1:2" x14ac:dyDescent="0.25">
      <c r="A643" t="s">
        <v>1771</v>
      </c>
      <c r="B643" t="s">
        <v>1776</v>
      </c>
    </row>
    <row r="644" spans="1:2" x14ac:dyDescent="0.25">
      <c r="A644" t="s">
        <v>1777</v>
      </c>
      <c r="B644" t="s">
        <v>22</v>
      </c>
    </row>
    <row r="645" spans="1:2" x14ac:dyDescent="0.25">
      <c r="A645" t="s">
        <v>1777</v>
      </c>
      <c r="B645" t="s">
        <v>1778</v>
      </c>
    </row>
    <row r="646" spans="1:2" x14ac:dyDescent="0.25">
      <c r="A646" t="s">
        <v>1779</v>
      </c>
      <c r="B646" t="s">
        <v>22</v>
      </c>
    </row>
    <row r="647" spans="1:2" x14ac:dyDescent="0.25">
      <c r="A647" t="s">
        <v>1779</v>
      </c>
      <c r="B647" t="s">
        <v>1780</v>
      </c>
    </row>
    <row r="648" spans="1:2" x14ac:dyDescent="0.25">
      <c r="A648" t="s">
        <v>1781</v>
      </c>
      <c r="B648" t="s">
        <v>22</v>
      </c>
    </row>
    <row r="649" spans="1:2" x14ac:dyDescent="0.25">
      <c r="A649" t="s">
        <v>1781</v>
      </c>
      <c r="B649" t="s">
        <v>1782</v>
      </c>
    </row>
    <row r="650" spans="1:2" x14ac:dyDescent="0.25">
      <c r="A650" t="s">
        <v>1783</v>
      </c>
      <c r="B650" t="s">
        <v>22</v>
      </c>
    </row>
    <row r="651" spans="1:2" x14ac:dyDescent="0.25">
      <c r="A651" t="s">
        <v>1783</v>
      </c>
      <c r="B651" t="s">
        <v>1788</v>
      </c>
    </row>
    <row r="652" spans="1:2" x14ac:dyDescent="0.25">
      <c r="A652" t="s">
        <v>1789</v>
      </c>
      <c r="B652" t="s">
        <v>22</v>
      </c>
    </row>
    <row r="653" spans="1:2" x14ac:dyDescent="0.25">
      <c r="A653" t="s">
        <v>1789</v>
      </c>
      <c r="B653" t="s">
        <v>1794</v>
      </c>
    </row>
    <row r="654" spans="1:2" x14ac:dyDescent="0.25">
      <c r="A654" t="s">
        <v>1795</v>
      </c>
      <c r="B654" t="s">
        <v>22</v>
      </c>
    </row>
    <row r="655" spans="1:2" x14ac:dyDescent="0.25">
      <c r="A655" t="s">
        <v>1795</v>
      </c>
      <c r="B655" t="s">
        <v>1796</v>
      </c>
    </row>
    <row r="656" spans="1:2" x14ac:dyDescent="0.25">
      <c r="A656" t="s">
        <v>1797</v>
      </c>
      <c r="B656" t="s">
        <v>22</v>
      </c>
    </row>
    <row r="657" spans="1:2" x14ac:dyDescent="0.25">
      <c r="A657" t="s">
        <v>1797</v>
      </c>
      <c r="B657" t="s">
        <v>1800</v>
      </c>
    </row>
    <row r="658" spans="1:2" x14ac:dyDescent="0.25">
      <c r="A658" t="s">
        <v>1801</v>
      </c>
      <c r="B658" t="s">
        <v>22</v>
      </c>
    </row>
    <row r="659" spans="1:2" x14ac:dyDescent="0.25">
      <c r="A659" t="s">
        <v>1801</v>
      </c>
      <c r="B659" t="s">
        <v>1802</v>
      </c>
    </row>
    <row r="660" spans="1:2" x14ac:dyDescent="0.25">
      <c r="A660" t="s">
        <v>1803</v>
      </c>
      <c r="B660" t="s">
        <v>22</v>
      </c>
    </row>
    <row r="661" spans="1:2" x14ac:dyDescent="0.25">
      <c r="A661" t="s">
        <v>1803</v>
      </c>
      <c r="B661" t="s">
        <v>1804</v>
      </c>
    </row>
    <row r="662" spans="1:2" x14ac:dyDescent="0.25">
      <c r="A662" t="s">
        <v>1805</v>
      </c>
      <c r="B662" t="s">
        <v>22</v>
      </c>
    </row>
    <row r="663" spans="1:2" x14ac:dyDescent="0.25">
      <c r="A663" t="s">
        <v>1805</v>
      </c>
      <c r="B663" t="s">
        <v>1810</v>
      </c>
    </row>
    <row r="664" spans="1:2" x14ac:dyDescent="0.25">
      <c r="A664" t="s">
        <v>1811</v>
      </c>
      <c r="B664" t="s">
        <v>22</v>
      </c>
    </row>
    <row r="665" spans="1:2" x14ac:dyDescent="0.25">
      <c r="A665" t="s">
        <v>1811</v>
      </c>
      <c r="B665" t="s">
        <v>1812</v>
      </c>
    </row>
    <row r="666" spans="1:2" x14ac:dyDescent="0.25">
      <c r="A666" t="s">
        <v>1813</v>
      </c>
      <c r="B666" t="s">
        <v>22</v>
      </c>
    </row>
    <row r="667" spans="1:2" x14ac:dyDescent="0.25">
      <c r="A667" t="s">
        <v>1813</v>
      </c>
      <c r="B667" t="s">
        <v>1814</v>
      </c>
    </row>
    <row r="668" spans="1:2" x14ac:dyDescent="0.25">
      <c r="A668" t="s">
        <v>1815</v>
      </c>
      <c r="B668" t="s">
        <v>22</v>
      </c>
    </row>
    <row r="669" spans="1:2" x14ac:dyDescent="0.25">
      <c r="A669" t="s">
        <v>1815</v>
      </c>
      <c r="B669" t="s">
        <v>1816</v>
      </c>
    </row>
    <row r="670" spans="1:2" x14ac:dyDescent="0.25">
      <c r="A670" t="s">
        <v>1817</v>
      </c>
      <c r="B670" t="s">
        <v>22</v>
      </c>
    </row>
    <row r="671" spans="1:2" x14ac:dyDescent="0.25">
      <c r="A671" t="s">
        <v>1817</v>
      </c>
      <c r="B671" t="s">
        <v>1822</v>
      </c>
    </row>
    <row r="672" spans="1:2" x14ac:dyDescent="0.25">
      <c r="A672" t="s">
        <v>1823</v>
      </c>
      <c r="B672" t="s">
        <v>22</v>
      </c>
    </row>
    <row r="673" spans="1:2" x14ac:dyDescent="0.25">
      <c r="A673" t="s">
        <v>1823</v>
      </c>
      <c r="B673" t="s">
        <v>1828</v>
      </c>
    </row>
    <row r="674" spans="1:2" x14ac:dyDescent="0.25">
      <c r="A674" t="s">
        <v>1829</v>
      </c>
      <c r="B674" t="s">
        <v>22</v>
      </c>
    </row>
    <row r="675" spans="1:2" x14ac:dyDescent="0.25">
      <c r="A675" t="s">
        <v>1829</v>
      </c>
      <c r="B675" t="s">
        <v>1834</v>
      </c>
    </row>
    <row r="676" spans="1:2" x14ac:dyDescent="0.25">
      <c r="A676" t="s">
        <v>1835</v>
      </c>
      <c r="B676" t="s">
        <v>22</v>
      </c>
    </row>
    <row r="677" spans="1:2" x14ac:dyDescent="0.25">
      <c r="A677" t="s">
        <v>1835</v>
      </c>
      <c r="B677" t="s">
        <v>1840</v>
      </c>
    </row>
    <row r="678" spans="1:2" x14ac:dyDescent="0.25">
      <c r="A678" t="s">
        <v>1841</v>
      </c>
      <c r="B678" t="s">
        <v>22</v>
      </c>
    </row>
    <row r="679" spans="1:2" x14ac:dyDescent="0.25">
      <c r="A679" t="s">
        <v>1841</v>
      </c>
      <c r="B679" t="s">
        <v>1842</v>
      </c>
    </row>
    <row r="680" spans="1:2" x14ac:dyDescent="0.25">
      <c r="A680" t="s">
        <v>1843</v>
      </c>
      <c r="B680" t="s">
        <v>22</v>
      </c>
    </row>
    <row r="681" spans="1:2" x14ac:dyDescent="0.25">
      <c r="A681" t="s">
        <v>1843</v>
      </c>
      <c r="B681" t="s">
        <v>1844</v>
      </c>
    </row>
    <row r="682" spans="1:2" x14ac:dyDescent="0.25">
      <c r="A682" t="s">
        <v>1843</v>
      </c>
      <c r="B682" t="s">
        <v>1845</v>
      </c>
    </row>
    <row r="683" spans="1:2" x14ac:dyDescent="0.25">
      <c r="A683" t="s">
        <v>1846</v>
      </c>
      <c r="B683" t="s">
        <v>22</v>
      </c>
    </row>
    <row r="684" spans="1:2" x14ac:dyDescent="0.25">
      <c r="A684" t="s">
        <v>1846</v>
      </c>
      <c r="B684" t="s">
        <v>1847</v>
      </c>
    </row>
    <row r="685" spans="1:2" x14ac:dyDescent="0.25">
      <c r="A685" t="s">
        <v>1848</v>
      </c>
      <c r="B685" t="s">
        <v>22</v>
      </c>
    </row>
    <row r="686" spans="1:2" x14ac:dyDescent="0.25">
      <c r="A686" t="s">
        <v>1848</v>
      </c>
      <c r="B686" t="s">
        <v>1849</v>
      </c>
    </row>
    <row r="687" spans="1:2" x14ac:dyDescent="0.25">
      <c r="A687" t="s">
        <v>1850</v>
      </c>
      <c r="B687" t="s">
        <v>22</v>
      </c>
    </row>
    <row r="688" spans="1:2" x14ac:dyDescent="0.25">
      <c r="A688" t="s">
        <v>1850</v>
      </c>
      <c r="B688" t="s">
        <v>1852</v>
      </c>
    </row>
    <row r="689" spans="1:2" x14ac:dyDescent="0.25">
      <c r="A689" t="s">
        <v>1853</v>
      </c>
      <c r="B689" t="s">
        <v>22</v>
      </c>
    </row>
    <row r="690" spans="1:2" x14ac:dyDescent="0.25">
      <c r="A690" t="s">
        <v>1853</v>
      </c>
      <c r="B690" t="s">
        <v>1854</v>
      </c>
    </row>
    <row r="691" spans="1:2" x14ac:dyDescent="0.25">
      <c r="A691" t="s">
        <v>1853</v>
      </c>
      <c r="B691" t="s">
        <v>1855</v>
      </c>
    </row>
    <row r="692" spans="1:2" x14ac:dyDescent="0.25">
      <c r="A692" t="s">
        <v>1856</v>
      </c>
      <c r="B692" t="s">
        <v>22</v>
      </c>
    </row>
    <row r="693" spans="1:2" x14ac:dyDescent="0.25">
      <c r="A693" t="s">
        <v>1856</v>
      </c>
      <c r="B693" t="s">
        <v>1860</v>
      </c>
    </row>
    <row r="694" spans="1:2" x14ac:dyDescent="0.25">
      <c r="A694" t="s">
        <v>1861</v>
      </c>
      <c r="B694" t="s">
        <v>22</v>
      </c>
    </row>
    <row r="695" spans="1:2" x14ac:dyDescent="0.25">
      <c r="A695" t="s">
        <v>1861</v>
      </c>
      <c r="B695" t="s">
        <v>1863</v>
      </c>
    </row>
    <row r="696" spans="1:2" x14ac:dyDescent="0.25">
      <c r="A696" t="s">
        <v>1864</v>
      </c>
      <c r="B696" t="s">
        <v>22</v>
      </c>
    </row>
    <row r="697" spans="1:2" x14ac:dyDescent="0.25">
      <c r="A697" t="s">
        <v>1864</v>
      </c>
      <c r="B697" t="s">
        <v>1868</v>
      </c>
    </row>
    <row r="698" spans="1:2" x14ac:dyDescent="0.25">
      <c r="A698" t="s">
        <v>1869</v>
      </c>
      <c r="B698" t="s">
        <v>22</v>
      </c>
    </row>
    <row r="699" spans="1:2" x14ac:dyDescent="0.25">
      <c r="A699" t="s">
        <v>1869</v>
      </c>
      <c r="B699" t="s">
        <v>1870</v>
      </c>
    </row>
    <row r="700" spans="1:2" x14ac:dyDescent="0.25">
      <c r="A700" t="s">
        <v>1871</v>
      </c>
      <c r="B700" t="s">
        <v>22</v>
      </c>
    </row>
    <row r="701" spans="1:2" x14ac:dyDescent="0.25">
      <c r="A701" t="s">
        <v>1871</v>
      </c>
      <c r="B701" t="s">
        <v>1872</v>
      </c>
    </row>
    <row r="702" spans="1:2" x14ac:dyDescent="0.25">
      <c r="A702" t="s">
        <v>1873</v>
      </c>
      <c r="B702" t="s">
        <v>22</v>
      </c>
    </row>
    <row r="703" spans="1:2" x14ac:dyDescent="0.25">
      <c r="A703" t="s">
        <v>1873</v>
      </c>
      <c r="B703" t="s">
        <v>1878</v>
      </c>
    </row>
    <row r="704" spans="1:2" x14ac:dyDescent="0.25">
      <c r="A704" t="s">
        <v>1879</v>
      </c>
      <c r="B704" t="s">
        <v>22</v>
      </c>
    </row>
    <row r="705" spans="1:2" x14ac:dyDescent="0.25">
      <c r="A705" t="s">
        <v>1879</v>
      </c>
      <c r="B705" t="s">
        <v>1880</v>
      </c>
    </row>
    <row r="706" spans="1:2" x14ac:dyDescent="0.25">
      <c r="A706" t="s">
        <v>1881</v>
      </c>
      <c r="B706" t="s">
        <v>22</v>
      </c>
    </row>
    <row r="707" spans="1:2" x14ac:dyDescent="0.25">
      <c r="A707" t="s">
        <v>1881</v>
      </c>
      <c r="B707" t="s">
        <v>1882</v>
      </c>
    </row>
    <row r="708" spans="1:2" x14ac:dyDescent="0.25">
      <c r="A708" t="s">
        <v>1883</v>
      </c>
      <c r="B708" t="s">
        <v>22</v>
      </c>
    </row>
    <row r="709" spans="1:2" x14ac:dyDescent="0.25">
      <c r="A709" t="s">
        <v>1883</v>
      </c>
      <c r="B709" t="s">
        <v>1884</v>
      </c>
    </row>
    <row r="710" spans="1:2" x14ac:dyDescent="0.25">
      <c r="A710" t="s">
        <v>1885</v>
      </c>
      <c r="B710" t="s">
        <v>22</v>
      </c>
    </row>
    <row r="711" spans="1:2" x14ac:dyDescent="0.25">
      <c r="A711" t="s">
        <v>1885</v>
      </c>
      <c r="B711" t="s">
        <v>1886</v>
      </c>
    </row>
    <row r="712" spans="1:2" x14ac:dyDescent="0.25">
      <c r="A712" t="s">
        <v>1887</v>
      </c>
      <c r="B712" t="s">
        <v>22</v>
      </c>
    </row>
    <row r="713" spans="1:2" x14ac:dyDescent="0.25">
      <c r="A713" t="s">
        <v>1887</v>
      </c>
      <c r="B713" t="s">
        <v>1891</v>
      </c>
    </row>
    <row r="714" spans="1:2" x14ac:dyDescent="0.25">
      <c r="A714" t="s">
        <v>1892</v>
      </c>
      <c r="B714" t="s">
        <v>22</v>
      </c>
    </row>
    <row r="715" spans="1:2" x14ac:dyDescent="0.25">
      <c r="A715" t="s">
        <v>1892</v>
      </c>
      <c r="B715" t="s">
        <v>1897</v>
      </c>
    </row>
    <row r="716" spans="1:2" x14ac:dyDescent="0.25">
      <c r="A716" t="s">
        <v>1898</v>
      </c>
      <c r="B716" t="s">
        <v>22</v>
      </c>
    </row>
    <row r="717" spans="1:2" x14ac:dyDescent="0.25">
      <c r="A717" t="s">
        <v>1898</v>
      </c>
      <c r="B717" t="s">
        <v>1901</v>
      </c>
    </row>
    <row r="718" spans="1:2" x14ac:dyDescent="0.25">
      <c r="A718" t="s">
        <v>1902</v>
      </c>
      <c r="B718" t="s">
        <v>22</v>
      </c>
    </row>
    <row r="719" spans="1:2" x14ac:dyDescent="0.25">
      <c r="A719" t="s">
        <v>1902</v>
      </c>
      <c r="B719" t="s">
        <v>1907</v>
      </c>
    </row>
    <row r="720" spans="1:2" x14ac:dyDescent="0.25">
      <c r="A720" t="s">
        <v>1908</v>
      </c>
      <c r="B720" t="s">
        <v>22</v>
      </c>
    </row>
    <row r="721" spans="1:2" x14ac:dyDescent="0.25">
      <c r="A721" t="s">
        <v>1908</v>
      </c>
      <c r="B721" t="s">
        <v>1909</v>
      </c>
    </row>
    <row r="722" spans="1:2" x14ac:dyDescent="0.25">
      <c r="A722" t="s">
        <v>1910</v>
      </c>
      <c r="B722" t="s">
        <v>22</v>
      </c>
    </row>
    <row r="723" spans="1:2" x14ac:dyDescent="0.25">
      <c r="A723" t="s">
        <v>1910</v>
      </c>
      <c r="B723" t="s">
        <v>1916</v>
      </c>
    </row>
    <row r="724" spans="1:2" x14ac:dyDescent="0.25">
      <c r="A724" t="s">
        <v>1917</v>
      </c>
      <c r="B724" t="s">
        <v>22</v>
      </c>
    </row>
    <row r="725" spans="1:2" x14ac:dyDescent="0.25">
      <c r="A725" t="s">
        <v>1917</v>
      </c>
      <c r="B725" t="s">
        <v>1920</v>
      </c>
    </row>
    <row r="726" spans="1:2" x14ac:dyDescent="0.25">
      <c r="A726" t="s">
        <v>1921</v>
      </c>
      <c r="B726" t="s">
        <v>22</v>
      </c>
    </row>
    <row r="727" spans="1:2" x14ac:dyDescent="0.25">
      <c r="A727" t="s">
        <v>1921</v>
      </c>
      <c r="B727" t="s">
        <v>1924</v>
      </c>
    </row>
    <row r="728" spans="1:2" x14ac:dyDescent="0.25">
      <c r="A728" t="s">
        <v>1925</v>
      </c>
      <c r="B728" t="s">
        <v>22</v>
      </c>
    </row>
    <row r="729" spans="1:2" x14ac:dyDescent="0.25">
      <c r="A729" t="s">
        <v>1925</v>
      </c>
      <c r="B729" t="s">
        <v>1926</v>
      </c>
    </row>
    <row r="730" spans="1:2" x14ac:dyDescent="0.25">
      <c r="A730" t="s">
        <v>1927</v>
      </c>
      <c r="B730" t="s">
        <v>22</v>
      </c>
    </row>
    <row r="731" spans="1:2" x14ac:dyDescent="0.25">
      <c r="A731" t="s">
        <v>1927</v>
      </c>
      <c r="B731" t="s">
        <v>1930</v>
      </c>
    </row>
    <row r="732" spans="1:2" x14ac:dyDescent="0.25">
      <c r="A732" t="s">
        <v>1931</v>
      </c>
      <c r="B732" t="s">
        <v>22</v>
      </c>
    </row>
    <row r="733" spans="1:2" x14ac:dyDescent="0.25">
      <c r="A733" t="s">
        <v>1931</v>
      </c>
      <c r="B733" t="s">
        <v>1932</v>
      </c>
    </row>
    <row r="734" spans="1:2" x14ac:dyDescent="0.25">
      <c r="A734" t="s">
        <v>1933</v>
      </c>
      <c r="B734" t="s">
        <v>22</v>
      </c>
    </row>
    <row r="735" spans="1:2" x14ac:dyDescent="0.25">
      <c r="A735" t="s">
        <v>1933</v>
      </c>
      <c r="B735" t="s">
        <v>1938</v>
      </c>
    </row>
    <row r="736" spans="1:2" x14ac:dyDescent="0.25">
      <c r="A736" t="s">
        <v>1939</v>
      </c>
      <c r="B736" t="s">
        <v>22</v>
      </c>
    </row>
    <row r="737" spans="1:2" x14ac:dyDescent="0.25">
      <c r="A737" t="s">
        <v>1939</v>
      </c>
      <c r="B737" t="s">
        <v>1945</v>
      </c>
    </row>
    <row r="738" spans="1:2" x14ac:dyDescent="0.25">
      <c r="A738" t="s">
        <v>1946</v>
      </c>
      <c r="B738" t="s">
        <v>22</v>
      </c>
    </row>
    <row r="739" spans="1:2" x14ac:dyDescent="0.25">
      <c r="A739" t="s">
        <v>1946</v>
      </c>
      <c r="B739" t="s">
        <v>1947</v>
      </c>
    </row>
    <row r="740" spans="1:2" x14ac:dyDescent="0.25">
      <c r="A740" t="s">
        <v>1946</v>
      </c>
      <c r="B740" t="s">
        <v>1948</v>
      </c>
    </row>
    <row r="741" spans="1:2" x14ac:dyDescent="0.25">
      <c r="A741" t="s">
        <v>1946</v>
      </c>
      <c r="B741" t="s">
        <v>1949</v>
      </c>
    </row>
    <row r="742" spans="1:2" x14ac:dyDescent="0.25">
      <c r="A742" t="s">
        <v>1946</v>
      </c>
      <c r="B742" t="s">
        <v>1950</v>
      </c>
    </row>
    <row r="743" spans="1:2" x14ac:dyDescent="0.25">
      <c r="A743" t="s">
        <v>1946</v>
      </c>
      <c r="B743" t="s">
        <v>1951</v>
      </c>
    </row>
    <row r="744" spans="1:2" x14ac:dyDescent="0.25">
      <c r="A744" t="s">
        <v>1952</v>
      </c>
      <c r="B744" t="s">
        <v>22</v>
      </c>
    </row>
    <row r="745" spans="1:2" x14ac:dyDescent="0.25">
      <c r="A745" t="s">
        <v>1952</v>
      </c>
      <c r="B745" t="s">
        <v>1953</v>
      </c>
    </row>
    <row r="746" spans="1:2" x14ac:dyDescent="0.25">
      <c r="A746" t="s">
        <v>1954</v>
      </c>
      <c r="B746" t="s">
        <v>22</v>
      </c>
    </row>
    <row r="747" spans="1:2" x14ac:dyDescent="0.25">
      <c r="A747" t="s">
        <v>1954</v>
      </c>
      <c r="B747" t="s">
        <v>1955</v>
      </c>
    </row>
    <row r="748" spans="1:2" x14ac:dyDescent="0.25">
      <c r="A748" t="s">
        <v>1956</v>
      </c>
      <c r="B748" t="s">
        <v>22</v>
      </c>
    </row>
    <row r="749" spans="1:2" x14ac:dyDescent="0.25">
      <c r="A749" t="s">
        <v>1956</v>
      </c>
      <c r="B749" t="s">
        <v>1957</v>
      </c>
    </row>
    <row r="750" spans="1:2" x14ac:dyDescent="0.25">
      <c r="A750" t="s">
        <v>1958</v>
      </c>
      <c r="B750" t="s">
        <v>22</v>
      </c>
    </row>
    <row r="751" spans="1:2" x14ac:dyDescent="0.25">
      <c r="A751" t="s">
        <v>1958</v>
      </c>
      <c r="B751" t="s">
        <v>1959</v>
      </c>
    </row>
    <row r="752" spans="1:2" x14ac:dyDescent="0.25">
      <c r="A752" t="s">
        <v>1960</v>
      </c>
      <c r="B752" t="s">
        <v>22</v>
      </c>
    </row>
    <row r="753" spans="1:2" x14ac:dyDescent="0.25">
      <c r="A753" t="s">
        <v>1960</v>
      </c>
      <c r="B753" t="s">
        <v>1965</v>
      </c>
    </row>
    <row r="754" spans="1:2" x14ac:dyDescent="0.25">
      <c r="A754" t="s">
        <v>1966</v>
      </c>
      <c r="B754" t="s">
        <v>22</v>
      </c>
    </row>
    <row r="755" spans="1:2" x14ac:dyDescent="0.25">
      <c r="A755" t="s">
        <v>1966</v>
      </c>
      <c r="B755" t="s">
        <v>1972</v>
      </c>
    </row>
    <row r="756" spans="1:2" x14ac:dyDescent="0.25">
      <c r="A756" t="s">
        <v>1973</v>
      </c>
      <c r="B756" t="s">
        <v>22</v>
      </c>
    </row>
    <row r="757" spans="1:2" x14ac:dyDescent="0.25">
      <c r="A757" t="s">
        <v>1973</v>
      </c>
      <c r="B757" t="s">
        <v>1978</v>
      </c>
    </row>
    <row r="758" spans="1:2" x14ac:dyDescent="0.25">
      <c r="A758" t="s">
        <v>1979</v>
      </c>
      <c r="B758" t="s">
        <v>22</v>
      </c>
    </row>
    <row r="759" spans="1:2" x14ac:dyDescent="0.25">
      <c r="A759" t="s">
        <v>1979</v>
      </c>
      <c r="B759" t="s">
        <v>1980</v>
      </c>
    </row>
    <row r="760" spans="1:2" x14ac:dyDescent="0.25">
      <c r="A760" t="s">
        <v>1981</v>
      </c>
      <c r="B760" t="s">
        <v>22</v>
      </c>
    </row>
    <row r="761" spans="1:2" x14ac:dyDescent="0.25">
      <c r="A761" t="s">
        <v>1981</v>
      </c>
      <c r="B761" t="s">
        <v>1986</v>
      </c>
    </row>
    <row r="762" spans="1:2" x14ac:dyDescent="0.25">
      <c r="A762" t="s">
        <v>1987</v>
      </c>
      <c r="B762" t="s">
        <v>22</v>
      </c>
    </row>
    <row r="763" spans="1:2" x14ac:dyDescent="0.25">
      <c r="A763" t="s">
        <v>1987</v>
      </c>
      <c r="B763" t="s">
        <v>1992</v>
      </c>
    </row>
    <row r="764" spans="1:2" x14ac:dyDescent="0.25">
      <c r="A764" t="s">
        <v>1993</v>
      </c>
      <c r="B764" t="s">
        <v>22</v>
      </c>
    </row>
    <row r="765" spans="1:2" x14ac:dyDescent="0.25">
      <c r="A765" t="s">
        <v>1993</v>
      </c>
      <c r="B765" t="s">
        <v>1994</v>
      </c>
    </row>
    <row r="766" spans="1:2" x14ac:dyDescent="0.25">
      <c r="A766" t="s">
        <v>1995</v>
      </c>
      <c r="B766" t="s">
        <v>22</v>
      </c>
    </row>
    <row r="767" spans="1:2" x14ac:dyDescent="0.25">
      <c r="A767" t="s">
        <v>1995</v>
      </c>
      <c r="B767" t="s">
        <v>1996</v>
      </c>
    </row>
    <row r="768" spans="1:2" x14ac:dyDescent="0.25">
      <c r="A768" t="s">
        <v>1997</v>
      </c>
      <c r="B768" t="s">
        <v>22</v>
      </c>
    </row>
    <row r="769" spans="1:2" x14ac:dyDescent="0.25">
      <c r="A769" t="s">
        <v>1997</v>
      </c>
      <c r="B769" t="s">
        <v>1998</v>
      </c>
    </row>
    <row r="770" spans="1:2" x14ac:dyDescent="0.25">
      <c r="A770" t="s">
        <v>1999</v>
      </c>
      <c r="B770" t="s">
        <v>22</v>
      </c>
    </row>
    <row r="771" spans="1:2" x14ac:dyDescent="0.25">
      <c r="A771" t="s">
        <v>1999</v>
      </c>
      <c r="B771" t="s">
        <v>2002</v>
      </c>
    </row>
    <row r="772" spans="1:2" x14ac:dyDescent="0.25">
      <c r="A772" t="s">
        <v>2003</v>
      </c>
      <c r="B772" t="s">
        <v>22</v>
      </c>
    </row>
    <row r="773" spans="1:2" x14ac:dyDescent="0.25">
      <c r="A773" t="s">
        <v>2003</v>
      </c>
      <c r="B773" t="s">
        <v>2004</v>
      </c>
    </row>
    <row r="774" spans="1:2" x14ac:dyDescent="0.25">
      <c r="A774" t="s">
        <v>2003</v>
      </c>
      <c r="B774" t="s">
        <v>2005</v>
      </c>
    </row>
    <row r="775" spans="1:2" x14ac:dyDescent="0.25">
      <c r="A775" t="s">
        <v>2003</v>
      </c>
      <c r="B775" t="s">
        <v>2006</v>
      </c>
    </row>
    <row r="776" spans="1:2" x14ac:dyDescent="0.25">
      <c r="A776" t="s">
        <v>2003</v>
      </c>
      <c r="B776" t="s">
        <v>2007</v>
      </c>
    </row>
    <row r="777" spans="1:2" x14ac:dyDescent="0.25">
      <c r="A777" t="s">
        <v>2003</v>
      </c>
      <c r="B777" t="s">
        <v>2008</v>
      </c>
    </row>
    <row r="778" spans="1:2" x14ac:dyDescent="0.25">
      <c r="A778" t="s">
        <v>2009</v>
      </c>
      <c r="B778" t="s">
        <v>22</v>
      </c>
    </row>
    <row r="779" spans="1:2" x14ac:dyDescent="0.25">
      <c r="A779" t="s">
        <v>2009</v>
      </c>
      <c r="B779" t="s">
        <v>2014</v>
      </c>
    </row>
    <row r="780" spans="1:2" x14ac:dyDescent="0.25">
      <c r="A780" t="s">
        <v>2015</v>
      </c>
      <c r="B780" t="s">
        <v>22</v>
      </c>
    </row>
    <row r="781" spans="1:2" x14ac:dyDescent="0.25">
      <c r="A781" t="s">
        <v>2015</v>
      </c>
      <c r="B781" t="s">
        <v>2020</v>
      </c>
    </row>
    <row r="782" spans="1:2" x14ac:dyDescent="0.25">
      <c r="A782" t="s">
        <v>2015</v>
      </c>
      <c r="B782" t="s">
        <v>2021</v>
      </c>
    </row>
    <row r="783" spans="1:2" x14ac:dyDescent="0.25">
      <c r="A783" t="s">
        <v>2022</v>
      </c>
      <c r="B783" t="s">
        <v>22</v>
      </c>
    </row>
    <row r="784" spans="1:2" x14ac:dyDescent="0.25">
      <c r="A784" t="s">
        <v>2022</v>
      </c>
      <c r="B784" t="s">
        <v>2023</v>
      </c>
    </row>
    <row r="785" spans="1:2" x14ac:dyDescent="0.25">
      <c r="A785" t="s">
        <v>2024</v>
      </c>
      <c r="B785" t="s">
        <v>22</v>
      </c>
    </row>
    <row r="786" spans="1:2" x14ac:dyDescent="0.25">
      <c r="A786" t="s">
        <v>2024</v>
      </c>
      <c r="B786" t="s">
        <v>2027</v>
      </c>
    </row>
    <row r="787" spans="1:2" x14ac:dyDescent="0.25">
      <c r="A787" t="s">
        <v>2028</v>
      </c>
      <c r="B787" t="s">
        <v>22</v>
      </c>
    </row>
    <row r="788" spans="1:2" x14ac:dyDescent="0.25">
      <c r="A788" t="s">
        <v>2028</v>
      </c>
      <c r="B788" t="s">
        <v>2031</v>
      </c>
    </row>
    <row r="789" spans="1:2" x14ac:dyDescent="0.25">
      <c r="A789" t="s">
        <v>2028</v>
      </c>
      <c r="B789" t="s">
        <v>2032</v>
      </c>
    </row>
    <row r="790" spans="1:2" x14ac:dyDescent="0.25">
      <c r="A790" t="s">
        <v>2033</v>
      </c>
      <c r="B790" t="s">
        <v>22</v>
      </c>
    </row>
    <row r="791" spans="1:2" x14ac:dyDescent="0.25">
      <c r="A791" t="s">
        <v>2033</v>
      </c>
      <c r="B791" t="s">
        <v>2038</v>
      </c>
    </row>
    <row r="792" spans="1:2" x14ac:dyDescent="0.25">
      <c r="A792" t="s">
        <v>2033</v>
      </c>
      <c r="B792" t="s">
        <v>2039</v>
      </c>
    </row>
    <row r="793" spans="1:2" x14ac:dyDescent="0.25">
      <c r="A793" t="s">
        <v>2040</v>
      </c>
      <c r="B793" t="s">
        <v>22</v>
      </c>
    </row>
    <row r="794" spans="1:2" x14ac:dyDescent="0.25">
      <c r="A794" t="s">
        <v>2040</v>
      </c>
      <c r="B794" t="s">
        <v>2043</v>
      </c>
    </row>
    <row r="795" spans="1:2" x14ac:dyDescent="0.25">
      <c r="A795" t="s">
        <v>2040</v>
      </c>
      <c r="B795" t="s">
        <v>2044</v>
      </c>
    </row>
    <row r="796" spans="1:2" x14ac:dyDescent="0.25">
      <c r="A796" t="s">
        <v>2045</v>
      </c>
      <c r="B796" t="s">
        <v>22</v>
      </c>
    </row>
    <row r="797" spans="1:2" x14ac:dyDescent="0.25">
      <c r="A797" t="s">
        <v>2045</v>
      </c>
      <c r="B797" t="s">
        <v>2046</v>
      </c>
    </row>
    <row r="798" spans="1:2" x14ac:dyDescent="0.25">
      <c r="A798" t="s">
        <v>2047</v>
      </c>
      <c r="B798" t="s">
        <v>22</v>
      </c>
    </row>
    <row r="799" spans="1:2" x14ac:dyDescent="0.25">
      <c r="A799" t="s">
        <v>2047</v>
      </c>
      <c r="B799" t="s">
        <v>2051</v>
      </c>
    </row>
    <row r="800" spans="1:2" x14ac:dyDescent="0.25">
      <c r="A800" t="s">
        <v>2052</v>
      </c>
      <c r="B800" t="s">
        <v>22</v>
      </c>
    </row>
    <row r="801" spans="1:2" x14ac:dyDescent="0.25">
      <c r="A801" t="s">
        <v>2052</v>
      </c>
      <c r="B801" t="s">
        <v>2053</v>
      </c>
    </row>
    <row r="802" spans="1:2" x14ac:dyDescent="0.25">
      <c r="A802" t="s">
        <v>2054</v>
      </c>
      <c r="B802" t="s">
        <v>22</v>
      </c>
    </row>
    <row r="803" spans="1:2" x14ac:dyDescent="0.25">
      <c r="A803" t="s">
        <v>2054</v>
      </c>
      <c r="B803" t="s">
        <v>2057</v>
      </c>
    </row>
    <row r="804" spans="1:2" x14ac:dyDescent="0.25">
      <c r="A804" t="s">
        <v>2058</v>
      </c>
      <c r="B804" t="s">
        <v>22</v>
      </c>
    </row>
    <row r="805" spans="1:2" x14ac:dyDescent="0.25">
      <c r="A805" t="s">
        <v>2058</v>
      </c>
      <c r="B805" t="s">
        <v>2064</v>
      </c>
    </row>
    <row r="806" spans="1:2" x14ac:dyDescent="0.25">
      <c r="A806" t="s">
        <v>2065</v>
      </c>
      <c r="B806" t="s">
        <v>22</v>
      </c>
    </row>
    <row r="807" spans="1:2" x14ac:dyDescent="0.25">
      <c r="A807" t="s">
        <v>2065</v>
      </c>
      <c r="B807" t="s">
        <v>2068</v>
      </c>
    </row>
    <row r="808" spans="1:2" x14ac:dyDescent="0.25">
      <c r="A808" t="s">
        <v>2069</v>
      </c>
      <c r="B808" t="s">
        <v>22</v>
      </c>
    </row>
    <row r="809" spans="1:2" x14ac:dyDescent="0.25">
      <c r="A809" t="s">
        <v>2069</v>
      </c>
      <c r="B809" t="s">
        <v>2075</v>
      </c>
    </row>
    <row r="810" spans="1:2" x14ac:dyDescent="0.25">
      <c r="A810" t="s">
        <v>2076</v>
      </c>
      <c r="B810" t="s">
        <v>22</v>
      </c>
    </row>
    <row r="811" spans="1:2" x14ac:dyDescent="0.25">
      <c r="A811" t="s">
        <v>2076</v>
      </c>
      <c r="B811" t="s">
        <v>2080</v>
      </c>
    </row>
    <row r="812" spans="1:2" x14ac:dyDescent="0.25">
      <c r="A812" t="s">
        <v>2081</v>
      </c>
      <c r="B812" t="s">
        <v>22</v>
      </c>
    </row>
    <row r="813" spans="1:2" x14ac:dyDescent="0.25">
      <c r="A813" t="s">
        <v>2081</v>
      </c>
      <c r="B813" t="s">
        <v>2084</v>
      </c>
    </row>
    <row r="814" spans="1:2" x14ac:dyDescent="0.25">
      <c r="A814" t="s">
        <v>2085</v>
      </c>
      <c r="B814" t="s">
        <v>22</v>
      </c>
    </row>
    <row r="815" spans="1:2" x14ac:dyDescent="0.25">
      <c r="A815" t="s">
        <v>2085</v>
      </c>
      <c r="B815" t="s">
        <v>2090</v>
      </c>
    </row>
    <row r="816" spans="1:2" x14ac:dyDescent="0.25">
      <c r="A816" t="s">
        <v>2091</v>
      </c>
      <c r="B816" t="s">
        <v>22</v>
      </c>
    </row>
    <row r="817" spans="1:2" x14ac:dyDescent="0.25">
      <c r="A817" t="s">
        <v>2091</v>
      </c>
      <c r="B817" t="s">
        <v>2095</v>
      </c>
    </row>
    <row r="818" spans="1:2" x14ac:dyDescent="0.25">
      <c r="A818" t="s">
        <v>2096</v>
      </c>
      <c r="B818" t="s">
        <v>22</v>
      </c>
    </row>
    <row r="819" spans="1:2" x14ac:dyDescent="0.25">
      <c r="A819" t="s">
        <v>2096</v>
      </c>
      <c r="B819" t="s">
        <v>2101</v>
      </c>
    </row>
    <row r="820" spans="1:2" x14ac:dyDescent="0.25">
      <c r="A820" t="s">
        <v>2102</v>
      </c>
      <c r="B820" t="s">
        <v>22</v>
      </c>
    </row>
    <row r="821" spans="1:2" x14ac:dyDescent="0.25">
      <c r="A821" t="s">
        <v>2102</v>
      </c>
      <c r="B821" t="s">
        <v>2107</v>
      </c>
    </row>
    <row r="822" spans="1:2" x14ac:dyDescent="0.25">
      <c r="A822" t="s">
        <v>2108</v>
      </c>
      <c r="B822" t="s">
        <v>22</v>
      </c>
    </row>
    <row r="823" spans="1:2" x14ac:dyDescent="0.25">
      <c r="A823" t="s">
        <v>2108</v>
      </c>
      <c r="B823" t="s">
        <v>2111</v>
      </c>
    </row>
    <row r="824" spans="1:2" x14ac:dyDescent="0.25">
      <c r="A824" t="s">
        <v>2112</v>
      </c>
      <c r="B824" t="s">
        <v>22</v>
      </c>
    </row>
    <row r="825" spans="1:2" x14ac:dyDescent="0.25">
      <c r="A825" t="s">
        <v>2112</v>
      </c>
      <c r="B825" t="s">
        <v>2116</v>
      </c>
    </row>
    <row r="826" spans="1:2" x14ac:dyDescent="0.25">
      <c r="A826" t="s">
        <v>2117</v>
      </c>
      <c r="B826" t="s">
        <v>22</v>
      </c>
    </row>
    <row r="827" spans="1:2" x14ac:dyDescent="0.25">
      <c r="A827" t="s">
        <v>2117</v>
      </c>
      <c r="B827" t="s">
        <v>2120</v>
      </c>
    </row>
    <row r="828" spans="1:2" x14ac:dyDescent="0.25">
      <c r="A828" t="s">
        <v>2121</v>
      </c>
      <c r="B828" t="s">
        <v>22</v>
      </c>
    </row>
    <row r="829" spans="1:2" x14ac:dyDescent="0.25">
      <c r="A829" t="s">
        <v>2121</v>
      </c>
      <c r="B829" t="s">
        <v>2124</v>
      </c>
    </row>
    <row r="830" spans="1:2" x14ac:dyDescent="0.25">
      <c r="A830" t="s">
        <v>2125</v>
      </c>
      <c r="B830" t="s">
        <v>22</v>
      </c>
    </row>
    <row r="831" spans="1:2" x14ac:dyDescent="0.25">
      <c r="A831" t="s">
        <v>2125</v>
      </c>
      <c r="B831" t="s">
        <v>2129</v>
      </c>
    </row>
    <row r="832" spans="1:2" x14ac:dyDescent="0.25">
      <c r="A832" t="s">
        <v>2130</v>
      </c>
      <c r="B832" t="s">
        <v>22</v>
      </c>
    </row>
    <row r="833" spans="1:2" x14ac:dyDescent="0.25">
      <c r="A833" t="s">
        <v>2130</v>
      </c>
      <c r="B833" t="s">
        <v>2135</v>
      </c>
    </row>
    <row r="834" spans="1:2" x14ac:dyDescent="0.25">
      <c r="A834" t="s">
        <v>2136</v>
      </c>
      <c r="B834" t="s">
        <v>22</v>
      </c>
    </row>
    <row r="835" spans="1:2" x14ac:dyDescent="0.25">
      <c r="A835" t="s">
        <v>2136</v>
      </c>
      <c r="B835" t="s">
        <v>2140</v>
      </c>
    </row>
    <row r="836" spans="1:2" x14ac:dyDescent="0.25">
      <c r="A836" t="s">
        <v>2141</v>
      </c>
      <c r="B836" t="s">
        <v>22</v>
      </c>
    </row>
    <row r="837" spans="1:2" x14ac:dyDescent="0.25">
      <c r="A837" t="s">
        <v>2141</v>
      </c>
      <c r="B837" t="s">
        <v>2146</v>
      </c>
    </row>
    <row r="838" spans="1:2" x14ac:dyDescent="0.25">
      <c r="A838" t="s">
        <v>2147</v>
      </c>
      <c r="B838" t="s">
        <v>22</v>
      </c>
    </row>
    <row r="839" spans="1:2" x14ac:dyDescent="0.25">
      <c r="A839" t="s">
        <v>2147</v>
      </c>
      <c r="B839" t="s">
        <v>2151</v>
      </c>
    </row>
    <row r="840" spans="1:2" x14ac:dyDescent="0.25">
      <c r="A840" t="s">
        <v>2152</v>
      </c>
      <c r="B840" t="s">
        <v>22</v>
      </c>
    </row>
    <row r="841" spans="1:2" x14ac:dyDescent="0.25">
      <c r="A841" t="s">
        <v>2152</v>
      </c>
      <c r="B841" t="s">
        <v>2157</v>
      </c>
    </row>
    <row r="842" spans="1:2" x14ac:dyDescent="0.25">
      <c r="A842" t="s">
        <v>2158</v>
      </c>
      <c r="B842" t="s">
        <v>22</v>
      </c>
    </row>
    <row r="843" spans="1:2" x14ac:dyDescent="0.25">
      <c r="A843" t="s">
        <v>2158</v>
      </c>
      <c r="B843" t="s">
        <v>2163</v>
      </c>
    </row>
    <row r="844" spans="1:2" x14ac:dyDescent="0.25">
      <c r="A844" t="s">
        <v>2164</v>
      </c>
      <c r="B844" t="s">
        <v>22</v>
      </c>
    </row>
    <row r="845" spans="1:2" x14ac:dyDescent="0.25">
      <c r="A845" t="s">
        <v>2164</v>
      </c>
      <c r="B845" t="s">
        <v>2167</v>
      </c>
    </row>
    <row r="846" spans="1:2" x14ac:dyDescent="0.25">
      <c r="A846" t="s">
        <v>2168</v>
      </c>
      <c r="B846" t="s">
        <v>22</v>
      </c>
    </row>
    <row r="847" spans="1:2" x14ac:dyDescent="0.25">
      <c r="A847" t="s">
        <v>2168</v>
      </c>
      <c r="B847" t="s">
        <v>2173</v>
      </c>
    </row>
    <row r="848" spans="1:2" x14ac:dyDescent="0.25">
      <c r="A848" t="s">
        <v>2174</v>
      </c>
      <c r="B848" t="s">
        <v>22</v>
      </c>
    </row>
    <row r="849" spans="1:2" x14ac:dyDescent="0.25">
      <c r="A849" t="s">
        <v>2174</v>
      </c>
      <c r="B849" t="s">
        <v>2178</v>
      </c>
    </row>
    <row r="850" spans="1:2" x14ac:dyDescent="0.25">
      <c r="A850" t="s">
        <v>2179</v>
      </c>
      <c r="B850" t="s">
        <v>22</v>
      </c>
    </row>
    <row r="851" spans="1:2" x14ac:dyDescent="0.25">
      <c r="A851" t="s">
        <v>2179</v>
      </c>
      <c r="B851" t="s">
        <v>2182</v>
      </c>
    </row>
    <row r="852" spans="1:2" x14ac:dyDescent="0.25">
      <c r="A852" t="s">
        <v>2183</v>
      </c>
      <c r="B852" t="s">
        <v>22</v>
      </c>
    </row>
    <row r="853" spans="1:2" x14ac:dyDescent="0.25">
      <c r="A853" t="s">
        <v>2183</v>
      </c>
      <c r="B853" t="s">
        <v>2188</v>
      </c>
    </row>
    <row r="854" spans="1:2" x14ac:dyDescent="0.25">
      <c r="A854" t="s">
        <v>2189</v>
      </c>
      <c r="B854" t="s">
        <v>22</v>
      </c>
    </row>
    <row r="855" spans="1:2" x14ac:dyDescent="0.25">
      <c r="A855" t="s">
        <v>2189</v>
      </c>
      <c r="B855" t="s">
        <v>2193</v>
      </c>
    </row>
    <row r="856" spans="1:2" x14ac:dyDescent="0.25">
      <c r="A856" t="s">
        <v>2194</v>
      </c>
      <c r="B856" t="s">
        <v>22</v>
      </c>
    </row>
    <row r="857" spans="1:2" x14ac:dyDescent="0.25">
      <c r="A857" t="s">
        <v>2194</v>
      </c>
      <c r="B857" t="s">
        <v>2199</v>
      </c>
    </row>
    <row r="858" spans="1:2" x14ac:dyDescent="0.25">
      <c r="A858" t="s">
        <v>2200</v>
      </c>
      <c r="B858" t="s">
        <v>22</v>
      </c>
    </row>
    <row r="859" spans="1:2" x14ac:dyDescent="0.25">
      <c r="A859" t="s">
        <v>2200</v>
      </c>
      <c r="B859" t="s">
        <v>2206</v>
      </c>
    </row>
    <row r="860" spans="1:2" x14ac:dyDescent="0.25">
      <c r="A860" t="s">
        <v>2207</v>
      </c>
      <c r="B860" t="s">
        <v>22</v>
      </c>
    </row>
    <row r="861" spans="1:2" x14ac:dyDescent="0.25">
      <c r="A861" t="s">
        <v>2207</v>
      </c>
      <c r="B861" t="s">
        <v>2212</v>
      </c>
    </row>
    <row r="862" spans="1:2" x14ac:dyDescent="0.25">
      <c r="A862" t="s">
        <v>2213</v>
      </c>
      <c r="B862" t="s">
        <v>22</v>
      </c>
    </row>
    <row r="863" spans="1:2" x14ac:dyDescent="0.25">
      <c r="A863" t="s">
        <v>2213</v>
      </c>
      <c r="B863" t="s">
        <v>2218</v>
      </c>
    </row>
    <row r="864" spans="1:2" x14ac:dyDescent="0.25">
      <c r="A864" t="s">
        <v>2219</v>
      </c>
      <c r="B864" t="s">
        <v>22</v>
      </c>
    </row>
    <row r="865" spans="1:2" x14ac:dyDescent="0.25">
      <c r="A865" t="s">
        <v>2219</v>
      </c>
      <c r="B865" t="s">
        <v>2223</v>
      </c>
    </row>
    <row r="866" spans="1:2" x14ac:dyDescent="0.25">
      <c r="A866" t="s">
        <v>2224</v>
      </c>
      <c r="B866" t="s">
        <v>22</v>
      </c>
    </row>
    <row r="867" spans="1:2" x14ac:dyDescent="0.25">
      <c r="A867" t="s">
        <v>2224</v>
      </c>
      <c r="B867" t="s">
        <v>2228</v>
      </c>
    </row>
    <row r="868" spans="1:2" x14ac:dyDescent="0.25">
      <c r="A868" t="s">
        <v>2229</v>
      </c>
      <c r="B868" t="s">
        <v>22</v>
      </c>
    </row>
    <row r="869" spans="1:2" x14ac:dyDescent="0.25">
      <c r="A869" t="s">
        <v>2229</v>
      </c>
      <c r="B869" t="s">
        <v>2234</v>
      </c>
    </row>
    <row r="870" spans="1:2" x14ac:dyDescent="0.25">
      <c r="A870" t="s">
        <v>2235</v>
      </c>
      <c r="B870" t="s">
        <v>22</v>
      </c>
    </row>
    <row r="871" spans="1:2" x14ac:dyDescent="0.25">
      <c r="A871" t="s">
        <v>2235</v>
      </c>
      <c r="B871" t="s">
        <v>2238</v>
      </c>
    </row>
    <row r="872" spans="1:2" x14ac:dyDescent="0.25">
      <c r="A872" t="s">
        <v>2239</v>
      </c>
      <c r="B872" t="s">
        <v>22</v>
      </c>
    </row>
    <row r="873" spans="1:2" x14ac:dyDescent="0.25">
      <c r="A873" t="s">
        <v>2239</v>
      </c>
      <c r="B873" t="s">
        <v>2244</v>
      </c>
    </row>
    <row r="874" spans="1:2" x14ac:dyDescent="0.25">
      <c r="A874" t="s">
        <v>2245</v>
      </c>
      <c r="B874" t="s">
        <v>22</v>
      </c>
    </row>
    <row r="875" spans="1:2" x14ac:dyDescent="0.25">
      <c r="A875" t="s">
        <v>2245</v>
      </c>
      <c r="B875" t="s">
        <v>2248</v>
      </c>
    </row>
    <row r="876" spans="1:2" x14ac:dyDescent="0.25">
      <c r="A876" t="s">
        <v>2249</v>
      </c>
      <c r="B876" t="s">
        <v>22</v>
      </c>
    </row>
    <row r="877" spans="1:2" x14ac:dyDescent="0.25">
      <c r="A877" t="s">
        <v>2249</v>
      </c>
      <c r="B877" t="s">
        <v>2254</v>
      </c>
    </row>
    <row r="878" spans="1:2" x14ac:dyDescent="0.25">
      <c r="A878" t="s">
        <v>2255</v>
      </c>
      <c r="B878" t="s">
        <v>22</v>
      </c>
    </row>
    <row r="879" spans="1:2" x14ac:dyDescent="0.25">
      <c r="A879" t="s">
        <v>2255</v>
      </c>
      <c r="B879" t="s">
        <v>2260</v>
      </c>
    </row>
    <row r="880" spans="1:2" x14ac:dyDescent="0.25">
      <c r="A880" t="s">
        <v>2261</v>
      </c>
      <c r="B880" t="s">
        <v>22</v>
      </c>
    </row>
    <row r="881" spans="1:2" x14ac:dyDescent="0.25">
      <c r="A881" t="s">
        <v>2261</v>
      </c>
      <c r="B881" t="s">
        <v>2265</v>
      </c>
    </row>
    <row r="882" spans="1:2" x14ac:dyDescent="0.25">
      <c r="A882" t="s">
        <v>2266</v>
      </c>
      <c r="B882" t="s">
        <v>22</v>
      </c>
    </row>
    <row r="883" spans="1:2" x14ac:dyDescent="0.25">
      <c r="A883" t="s">
        <v>2266</v>
      </c>
      <c r="B883" t="s">
        <v>2269</v>
      </c>
    </row>
    <row r="884" spans="1:2" x14ac:dyDescent="0.25">
      <c r="A884" t="s">
        <v>2270</v>
      </c>
      <c r="B884" t="s">
        <v>22</v>
      </c>
    </row>
    <row r="885" spans="1:2" x14ac:dyDescent="0.25">
      <c r="A885" t="s">
        <v>2270</v>
      </c>
      <c r="B885" t="s">
        <v>2274</v>
      </c>
    </row>
    <row r="886" spans="1:2" x14ac:dyDescent="0.25">
      <c r="A886" t="s">
        <v>2275</v>
      </c>
      <c r="B886" t="s">
        <v>22</v>
      </c>
    </row>
    <row r="887" spans="1:2" x14ac:dyDescent="0.25">
      <c r="A887" t="s">
        <v>2275</v>
      </c>
      <c r="B887" t="s">
        <v>2279</v>
      </c>
    </row>
    <row r="888" spans="1:2" x14ac:dyDescent="0.25">
      <c r="A888" t="s">
        <v>2280</v>
      </c>
      <c r="B888" t="s">
        <v>22</v>
      </c>
    </row>
    <row r="889" spans="1:2" x14ac:dyDescent="0.25">
      <c r="A889" t="s">
        <v>2280</v>
      </c>
      <c r="B889" t="s">
        <v>2284</v>
      </c>
    </row>
    <row r="890" spans="1:2" x14ac:dyDescent="0.25">
      <c r="A890" t="s">
        <v>2285</v>
      </c>
      <c r="B890" t="s">
        <v>22</v>
      </c>
    </row>
    <row r="891" spans="1:2" x14ac:dyDescent="0.25">
      <c r="A891" t="s">
        <v>2285</v>
      </c>
      <c r="B891" t="s">
        <v>2290</v>
      </c>
    </row>
    <row r="892" spans="1:2" x14ac:dyDescent="0.25">
      <c r="A892" t="s">
        <v>2291</v>
      </c>
      <c r="B892" t="s">
        <v>22</v>
      </c>
    </row>
    <row r="893" spans="1:2" x14ac:dyDescent="0.25">
      <c r="A893" t="s">
        <v>2291</v>
      </c>
      <c r="B893" t="s">
        <v>2296</v>
      </c>
    </row>
    <row r="894" spans="1:2" x14ac:dyDescent="0.25">
      <c r="A894" t="s">
        <v>2297</v>
      </c>
      <c r="B894" t="s">
        <v>22</v>
      </c>
    </row>
    <row r="895" spans="1:2" x14ac:dyDescent="0.25">
      <c r="A895" t="s">
        <v>2297</v>
      </c>
      <c r="B895" t="s">
        <v>2300</v>
      </c>
    </row>
    <row r="896" spans="1:2" x14ac:dyDescent="0.25">
      <c r="A896" t="s">
        <v>2301</v>
      </c>
      <c r="B896" t="s">
        <v>22</v>
      </c>
    </row>
    <row r="897" spans="1:2" x14ac:dyDescent="0.25">
      <c r="A897" t="s">
        <v>2301</v>
      </c>
      <c r="B897" t="s">
        <v>2306</v>
      </c>
    </row>
    <row r="898" spans="1:2" x14ac:dyDescent="0.25">
      <c r="A898" t="s">
        <v>2307</v>
      </c>
      <c r="B898" t="s">
        <v>22</v>
      </c>
    </row>
    <row r="899" spans="1:2" x14ac:dyDescent="0.25">
      <c r="A899" t="s">
        <v>2307</v>
      </c>
      <c r="B899" t="s">
        <v>2310</v>
      </c>
    </row>
    <row r="900" spans="1:2" x14ac:dyDescent="0.25">
      <c r="A900" t="s">
        <v>2311</v>
      </c>
      <c r="B900" t="s">
        <v>22</v>
      </c>
    </row>
    <row r="901" spans="1:2" x14ac:dyDescent="0.25">
      <c r="A901" t="s">
        <v>2311</v>
      </c>
      <c r="B901" t="s">
        <v>2317</v>
      </c>
    </row>
    <row r="902" spans="1:2" x14ac:dyDescent="0.25">
      <c r="A902" t="s">
        <v>2318</v>
      </c>
      <c r="B902" t="s">
        <v>22</v>
      </c>
    </row>
    <row r="903" spans="1:2" x14ac:dyDescent="0.25">
      <c r="A903" t="s">
        <v>2318</v>
      </c>
      <c r="B903" t="s">
        <v>2321</v>
      </c>
    </row>
    <row r="904" spans="1:2" x14ac:dyDescent="0.25">
      <c r="A904" t="s">
        <v>2322</v>
      </c>
      <c r="B904" t="s">
        <v>22</v>
      </c>
    </row>
    <row r="905" spans="1:2" x14ac:dyDescent="0.25">
      <c r="A905" t="s">
        <v>2322</v>
      </c>
      <c r="B905" t="s">
        <v>2325</v>
      </c>
    </row>
    <row r="906" spans="1:2" x14ac:dyDescent="0.25">
      <c r="A906" t="s">
        <v>2326</v>
      </c>
      <c r="B906" t="s">
        <v>22</v>
      </c>
    </row>
    <row r="907" spans="1:2" x14ac:dyDescent="0.25">
      <c r="A907" t="s">
        <v>2326</v>
      </c>
      <c r="B907" t="s">
        <v>2330</v>
      </c>
    </row>
    <row r="908" spans="1:2" x14ac:dyDescent="0.25">
      <c r="A908" t="s">
        <v>2331</v>
      </c>
      <c r="B908" t="s">
        <v>22</v>
      </c>
    </row>
    <row r="909" spans="1:2" x14ac:dyDescent="0.25">
      <c r="A909" t="s">
        <v>2331</v>
      </c>
      <c r="B909" t="s">
        <v>2335</v>
      </c>
    </row>
    <row r="910" spans="1:2" x14ac:dyDescent="0.25">
      <c r="A910" t="s">
        <v>2336</v>
      </c>
      <c r="B910" t="s">
        <v>22</v>
      </c>
    </row>
    <row r="911" spans="1:2" x14ac:dyDescent="0.25">
      <c r="A911" t="s">
        <v>2336</v>
      </c>
      <c r="B911" t="s">
        <v>2340</v>
      </c>
    </row>
    <row r="912" spans="1:2" x14ac:dyDescent="0.25">
      <c r="A912" t="s">
        <v>2341</v>
      </c>
      <c r="B912" t="s">
        <v>22</v>
      </c>
    </row>
    <row r="913" spans="1:2" x14ac:dyDescent="0.25">
      <c r="A913" t="s">
        <v>2341</v>
      </c>
      <c r="B913" t="s">
        <v>2345</v>
      </c>
    </row>
    <row r="914" spans="1:2" x14ac:dyDescent="0.25">
      <c r="A914" t="s">
        <v>2346</v>
      </c>
      <c r="B914" t="s">
        <v>22</v>
      </c>
    </row>
    <row r="915" spans="1:2" x14ac:dyDescent="0.25">
      <c r="A915" t="s">
        <v>2346</v>
      </c>
      <c r="B915" t="s">
        <v>2351</v>
      </c>
    </row>
    <row r="916" spans="1:2" x14ac:dyDescent="0.25">
      <c r="A916" t="s">
        <v>2352</v>
      </c>
      <c r="B916" t="s">
        <v>22</v>
      </c>
    </row>
    <row r="917" spans="1:2" x14ac:dyDescent="0.25">
      <c r="A917" t="s">
        <v>2352</v>
      </c>
      <c r="B917" t="s">
        <v>2355</v>
      </c>
    </row>
    <row r="918" spans="1:2" x14ac:dyDescent="0.25">
      <c r="A918" t="s">
        <v>2356</v>
      </c>
      <c r="B918" t="s">
        <v>22</v>
      </c>
    </row>
    <row r="919" spans="1:2" x14ac:dyDescent="0.25">
      <c r="A919" t="s">
        <v>2356</v>
      </c>
      <c r="B919" t="s">
        <v>2361</v>
      </c>
    </row>
    <row r="920" spans="1:2" x14ac:dyDescent="0.25">
      <c r="A920" t="s">
        <v>2362</v>
      </c>
      <c r="B920" t="s">
        <v>22</v>
      </c>
    </row>
    <row r="921" spans="1:2" x14ac:dyDescent="0.25">
      <c r="A921" t="s">
        <v>2362</v>
      </c>
      <c r="B921" t="s">
        <v>2366</v>
      </c>
    </row>
    <row r="922" spans="1:2" x14ac:dyDescent="0.25">
      <c r="A922" t="s">
        <v>2367</v>
      </c>
      <c r="B922" t="s">
        <v>22</v>
      </c>
    </row>
    <row r="923" spans="1:2" x14ac:dyDescent="0.25">
      <c r="A923" t="s">
        <v>2367</v>
      </c>
      <c r="B923" t="s">
        <v>2371</v>
      </c>
    </row>
    <row r="924" spans="1:2" x14ac:dyDescent="0.25">
      <c r="A924" t="s">
        <v>2372</v>
      </c>
      <c r="B924" t="s">
        <v>22</v>
      </c>
    </row>
    <row r="925" spans="1:2" x14ac:dyDescent="0.25">
      <c r="A925" t="s">
        <v>2372</v>
      </c>
      <c r="B925" t="s">
        <v>2376</v>
      </c>
    </row>
    <row r="926" spans="1:2" x14ac:dyDescent="0.25">
      <c r="A926" t="s">
        <v>2377</v>
      </c>
      <c r="B926" t="s">
        <v>22</v>
      </c>
    </row>
    <row r="927" spans="1:2" x14ac:dyDescent="0.25">
      <c r="A927" t="s">
        <v>2377</v>
      </c>
      <c r="B927" t="s">
        <v>2382</v>
      </c>
    </row>
    <row r="928" spans="1:2" x14ac:dyDescent="0.25">
      <c r="A928" t="s">
        <v>2383</v>
      </c>
      <c r="B928" t="s">
        <v>22</v>
      </c>
    </row>
    <row r="929" spans="1:2" x14ac:dyDescent="0.25">
      <c r="A929" t="s">
        <v>2383</v>
      </c>
      <c r="B929" t="s">
        <v>2387</v>
      </c>
    </row>
    <row r="930" spans="1:2" x14ac:dyDescent="0.25">
      <c r="A930" t="s">
        <v>2388</v>
      </c>
      <c r="B930" t="s">
        <v>22</v>
      </c>
    </row>
    <row r="931" spans="1:2" x14ac:dyDescent="0.25">
      <c r="A931" t="s">
        <v>2388</v>
      </c>
      <c r="B931" t="s">
        <v>2392</v>
      </c>
    </row>
    <row r="932" spans="1:2" x14ac:dyDescent="0.25">
      <c r="A932" t="s">
        <v>2393</v>
      </c>
      <c r="B932" t="s">
        <v>22</v>
      </c>
    </row>
    <row r="933" spans="1:2" x14ac:dyDescent="0.25">
      <c r="A933" t="s">
        <v>2393</v>
      </c>
      <c r="B933" t="s">
        <v>2398</v>
      </c>
    </row>
    <row r="934" spans="1:2" x14ac:dyDescent="0.25">
      <c r="A934" t="s">
        <v>2399</v>
      </c>
      <c r="B934" t="s">
        <v>22</v>
      </c>
    </row>
    <row r="935" spans="1:2" x14ac:dyDescent="0.25">
      <c r="A935" t="s">
        <v>2399</v>
      </c>
      <c r="B935" t="s">
        <v>2404</v>
      </c>
    </row>
    <row r="936" spans="1:2" x14ac:dyDescent="0.25">
      <c r="A936" t="s">
        <v>2405</v>
      </c>
      <c r="B936" t="s">
        <v>22</v>
      </c>
    </row>
    <row r="937" spans="1:2" x14ac:dyDescent="0.25">
      <c r="A937" t="s">
        <v>2405</v>
      </c>
      <c r="B937" t="s">
        <v>2409</v>
      </c>
    </row>
    <row r="938" spans="1:2" x14ac:dyDescent="0.25">
      <c r="A938" t="s">
        <v>2410</v>
      </c>
      <c r="B938" t="s">
        <v>22</v>
      </c>
    </row>
    <row r="939" spans="1:2" x14ac:dyDescent="0.25">
      <c r="A939" t="s">
        <v>2410</v>
      </c>
      <c r="B939" t="s">
        <v>2413</v>
      </c>
    </row>
    <row r="940" spans="1:2" x14ac:dyDescent="0.25">
      <c r="A940" t="s">
        <v>2414</v>
      </c>
      <c r="B940" t="s">
        <v>22</v>
      </c>
    </row>
    <row r="941" spans="1:2" x14ac:dyDescent="0.25">
      <c r="A941" t="s">
        <v>2414</v>
      </c>
      <c r="B941" t="s">
        <v>2420</v>
      </c>
    </row>
    <row r="942" spans="1:2" x14ac:dyDescent="0.25">
      <c r="A942" t="s">
        <v>2421</v>
      </c>
      <c r="B942" t="s">
        <v>22</v>
      </c>
    </row>
    <row r="943" spans="1:2" x14ac:dyDescent="0.25">
      <c r="A943" t="s">
        <v>2421</v>
      </c>
      <c r="B943" t="s">
        <v>2424</v>
      </c>
    </row>
    <row r="944" spans="1:2" x14ac:dyDescent="0.25">
      <c r="A944" t="s">
        <v>2425</v>
      </c>
      <c r="B944" t="s">
        <v>22</v>
      </c>
    </row>
    <row r="945" spans="1:2" x14ac:dyDescent="0.25">
      <c r="A945" t="s">
        <v>2425</v>
      </c>
      <c r="B945" t="s">
        <v>2428</v>
      </c>
    </row>
    <row r="946" spans="1:2" x14ac:dyDescent="0.25">
      <c r="A946" t="s">
        <v>2429</v>
      </c>
      <c r="B946" t="s">
        <v>22</v>
      </c>
    </row>
    <row r="947" spans="1:2" x14ac:dyDescent="0.25">
      <c r="A947" t="s">
        <v>2429</v>
      </c>
      <c r="B947" t="s">
        <v>2432</v>
      </c>
    </row>
    <row r="948" spans="1:2" x14ac:dyDescent="0.25">
      <c r="A948" t="s">
        <v>2433</v>
      </c>
      <c r="B948" t="s">
        <v>22</v>
      </c>
    </row>
    <row r="949" spans="1:2" x14ac:dyDescent="0.25">
      <c r="A949" t="s">
        <v>2433</v>
      </c>
      <c r="B949" t="s">
        <v>2437</v>
      </c>
    </row>
    <row r="950" spans="1:2" x14ac:dyDescent="0.25">
      <c r="A950" t="s">
        <v>2438</v>
      </c>
      <c r="B950" t="s">
        <v>22</v>
      </c>
    </row>
    <row r="951" spans="1:2" x14ac:dyDescent="0.25">
      <c r="A951" t="s">
        <v>2438</v>
      </c>
      <c r="B951" t="s">
        <v>2441</v>
      </c>
    </row>
    <row r="952" spans="1:2" x14ac:dyDescent="0.25">
      <c r="A952" t="s">
        <v>2442</v>
      </c>
      <c r="B952" t="s">
        <v>22</v>
      </c>
    </row>
    <row r="953" spans="1:2" x14ac:dyDescent="0.25">
      <c r="A953" t="s">
        <v>2442</v>
      </c>
      <c r="B953" t="s">
        <v>2445</v>
      </c>
    </row>
    <row r="954" spans="1:2" x14ac:dyDescent="0.25">
      <c r="A954" t="s">
        <v>2446</v>
      </c>
      <c r="B954" t="s">
        <v>22</v>
      </c>
    </row>
    <row r="955" spans="1:2" x14ac:dyDescent="0.25">
      <c r="A955" t="s">
        <v>2446</v>
      </c>
      <c r="B955" t="s">
        <v>2449</v>
      </c>
    </row>
    <row r="956" spans="1:2" x14ac:dyDescent="0.25">
      <c r="A956" t="s">
        <v>2450</v>
      </c>
      <c r="B956" t="s">
        <v>22</v>
      </c>
    </row>
    <row r="957" spans="1:2" x14ac:dyDescent="0.25">
      <c r="A957" t="s">
        <v>2450</v>
      </c>
      <c r="B957" t="s">
        <v>2454</v>
      </c>
    </row>
    <row r="958" spans="1:2" x14ac:dyDescent="0.25">
      <c r="A958" t="s">
        <v>2450</v>
      </c>
      <c r="B958" t="s">
        <v>2455</v>
      </c>
    </row>
    <row r="959" spans="1:2" x14ac:dyDescent="0.25">
      <c r="A959" t="s">
        <v>2450</v>
      </c>
      <c r="B959" t="s">
        <v>2456</v>
      </c>
    </row>
    <row r="960" spans="1:2" x14ac:dyDescent="0.25">
      <c r="A960" t="s">
        <v>2457</v>
      </c>
      <c r="B960" t="s">
        <v>22</v>
      </c>
    </row>
    <row r="961" spans="1:2" x14ac:dyDescent="0.25">
      <c r="A961" t="s">
        <v>2457</v>
      </c>
      <c r="B961" t="s">
        <v>2459</v>
      </c>
    </row>
    <row r="962" spans="1:2" x14ac:dyDescent="0.25">
      <c r="A962" t="s">
        <v>2460</v>
      </c>
      <c r="B962" t="s">
        <v>22</v>
      </c>
    </row>
    <row r="963" spans="1:2" x14ac:dyDescent="0.25">
      <c r="A963" t="s">
        <v>2460</v>
      </c>
      <c r="B963" t="s">
        <v>2461</v>
      </c>
    </row>
    <row r="964" spans="1:2" x14ac:dyDescent="0.25">
      <c r="A964" t="s">
        <v>2462</v>
      </c>
      <c r="B964" t="s">
        <v>22</v>
      </c>
    </row>
    <row r="965" spans="1:2" x14ac:dyDescent="0.25">
      <c r="A965" t="s">
        <v>2462</v>
      </c>
      <c r="B965" t="s">
        <v>2463</v>
      </c>
    </row>
    <row r="966" spans="1:2" x14ac:dyDescent="0.25">
      <c r="A966" t="s">
        <v>2464</v>
      </c>
      <c r="B966" t="s">
        <v>22</v>
      </c>
    </row>
    <row r="967" spans="1:2" x14ac:dyDescent="0.25">
      <c r="A967" t="s">
        <v>2464</v>
      </c>
      <c r="B967" t="s">
        <v>2466</v>
      </c>
    </row>
    <row r="968" spans="1:2" x14ac:dyDescent="0.25">
      <c r="A968" t="s">
        <v>2464</v>
      </c>
      <c r="B968" t="s">
        <v>2467</v>
      </c>
    </row>
    <row r="969" spans="1:2" x14ac:dyDescent="0.25">
      <c r="A969" t="s">
        <v>2468</v>
      </c>
      <c r="B969" t="s">
        <v>22</v>
      </c>
    </row>
    <row r="970" spans="1:2" x14ac:dyDescent="0.25">
      <c r="A970" t="s">
        <v>2468</v>
      </c>
      <c r="B970" t="s">
        <v>2469</v>
      </c>
    </row>
    <row r="971" spans="1:2" x14ac:dyDescent="0.25">
      <c r="A971" t="s">
        <v>2470</v>
      </c>
      <c r="B971" t="s">
        <v>22</v>
      </c>
    </row>
    <row r="972" spans="1:2" x14ac:dyDescent="0.25">
      <c r="A972" t="s">
        <v>2470</v>
      </c>
      <c r="B972" t="s">
        <v>2475</v>
      </c>
    </row>
    <row r="973" spans="1:2" x14ac:dyDescent="0.25">
      <c r="A973" t="s">
        <v>2476</v>
      </c>
      <c r="B973" t="s">
        <v>22</v>
      </c>
    </row>
    <row r="974" spans="1:2" x14ac:dyDescent="0.25">
      <c r="A974" t="s">
        <v>2476</v>
      </c>
      <c r="B974" t="s">
        <v>2479</v>
      </c>
    </row>
    <row r="975" spans="1:2" x14ac:dyDescent="0.25">
      <c r="A975" t="s">
        <v>2480</v>
      </c>
      <c r="B975" t="s">
        <v>22</v>
      </c>
    </row>
    <row r="976" spans="1:2" x14ac:dyDescent="0.25">
      <c r="A976" t="s">
        <v>2480</v>
      </c>
      <c r="B976" t="s">
        <v>2484</v>
      </c>
    </row>
    <row r="977" spans="1:2" x14ac:dyDescent="0.25">
      <c r="A977" t="s">
        <v>2485</v>
      </c>
      <c r="B977" t="s">
        <v>22</v>
      </c>
    </row>
    <row r="978" spans="1:2" x14ac:dyDescent="0.25">
      <c r="A978" t="s">
        <v>2485</v>
      </c>
      <c r="B978" t="s">
        <v>2490</v>
      </c>
    </row>
    <row r="979" spans="1:2" x14ac:dyDescent="0.25">
      <c r="A979" t="s">
        <v>2491</v>
      </c>
      <c r="B979" t="s">
        <v>22</v>
      </c>
    </row>
    <row r="980" spans="1:2" x14ac:dyDescent="0.25">
      <c r="A980" t="s">
        <v>2491</v>
      </c>
      <c r="B980" t="s">
        <v>2494</v>
      </c>
    </row>
    <row r="981" spans="1:2" x14ac:dyDescent="0.25">
      <c r="A981" t="s">
        <v>2495</v>
      </c>
      <c r="B981" t="s">
        <v>22</v>
      </c>
    </row>
    <row r="982" spans="1:2" x14ac:dyDescent="0.25">
      <c r="A982" t="s">
        <v>2495</v>
      </c>
      <c r="B982" t="s">
        <v>2499</v>
      </c>
    </row>
    <row r="983" spans="1:2" x14ac:dyDescent="0.25">
      <c r="A983" t="s">
        <v>2500</v>
      </c>
      <c r="B983" t="s">
        <v>22</v>
      </c>
    </row>
    <row r="984" spans="1:2" x14ac:dyDescent="0.25">
      <c r="A984" t="s">
        <v>2500</v>
      </c>
      <c r="B984" t="s">
        <v>2505</v>
      </c>
    </row>
    <row r="985" spans="1:2" x14ac:dyDescent="0.25">
      <c r="A985" t="s">
        <v>2506</v>
      </c>
      <c r="B985" t="s">
        <v>22</v>
      </c>
    </row>
    <row r="986" spans="1:2" x14ac:dyDescent="0.25">
      <c r="A986" t="s">
        <v>2506</v>
      </c>
      <c r="B986" t="s">
        <v>2507</v>
      </c>
    </row>
    <row r="987" spans="1:2" x14ac:dyDescent="0.25">
      <c r="A987" t="s">
        <v>2506</v>
      </c>
      <c r="B987" t="s">
        <v>2508</v>
      </c>
    </row>
    <row r="988" spans="1:2" x14ac:dyDescent="0.25">
      <c r="A988" t="s">
        <v>2509</v>
      </c>
      <c r="B988" t="s">
        <v>22</v>
      </c>
    </row>
    <row r="989" spans="1:2" x14ac:dyDescent="0.25">
      <c r="A989" t="s">
        <v>2509</v>
      </c>
      <c r="B989" t="s">
        <v>2514</v>
      </c>
    </row>
    <row r="990" spans="1:2" x14ac:dyDescent="0.25">
      <c r="A990" t="s">
        <v>2515</v>
      </c>
      <c r="B990" t="s">
        <v>22</v>
      </c>
    </row>
    <row r="991" spans="1:2" x14ac:dyDescent="0.25">
      <c r="A991" t="s">
        <v>2515</v>
      </c>
      <c r="B991" t="s">
        <v>2521</v>
      </c>
    </row>
    <row r="992" spans="1:2" x14ac:dyDescent="0.25">
      <c r="A992" t="s">
        <v>2515</v>
      </c>
      <c r="B992" t="s">
        <v>2522</v>
      </c>
    </row>
    <row r="993" spans="1:2" x14ac:dyDescent="0.25">
      <c r="A993" t="s">
        <v>2515</v>
      </c>
      <c r="B993" t="s">
        <v>2523</v>
      </c>
    </row>
    <row r="994" spans="1:2" x14ac:dyDescent="0.25">
      <c r="A994" t="s">
        <v>2524</v>
      </c>
      <c r="B994" t="s">
        <v>22</v>
      </c>
    </row>
    <row r="995" spans="1:2" x14ac:dyDescent="0.25">
      <c r="A995" t="s">
        <v>2524</v>
      </c>
      <c r="B995" t="s">
        <v>2527</v>
      </c>
    </row>
    <row r="996" spans="1:2" x14ac:dyDescent="0.25">
      <c r="A996" t="s">
        <v>2528</v>
      </c>
      <c r="B996" t="s">
        <v>22</v>
      </c>
    </row>
    <row r="997" spans="1:2" x14ac:dyDescent="0.25">
      <c r="A997" t="s">
        <v>2528</v>
      </c>
      <c r="B997" t="s">
        <v>2530</v>
      </c>
    </row>
    <row r="998" spans="1:2" x14ac:dyDescent="0.25">
      <c r="A998" t="s">
        <v>2531</v>
      </c>
      <c r="B998" t="s">
        <v>22</v>
      </c>
    </row>
    <row r="999" spans="1:2" x14ac:dyDescent="0.25">
      <c r="A999" t="s">
        <v>2531</v>
      </c>
      <c r="B999" t="s">
        <v>2534</v>
      </c>
    </row>
    <row r="1000" spans="1:2" x14ac:dyDescent="0.25">
      <c r="A1000" t="s">
        <v>2531</v>
      </c>
      <c r="B1000" t="s">
        <v>2535</v>
      </c>
    </row>
    <row r="1001" spans="1:2" x14ac:dyDescent="0.25">
      <c r="A1001" t="s">
        <v>2536</v>
      </c>
      <c r="B1001" t="s">
        <v>22</v>
      </c>
    </row>
    <row r="1002" spans="1:2" x14ac:dyDescent="0.25">
      <c r="A1002" t="s">
        <v>2536</v>
      </c>
      <c r="B1002" t="s">
        <v>2537</v>
      </c>
    </row>
    <row r="1003" spans="1:2" x14ac:dyDescent="0.25">
      <c r="A1003" t="s">
        <v>2538</v>
      </c>
      <c r="B1003" t="s">
        <v>22</v>
      </c>
    </row>
    <row r="1004" spans="1:2" x14ac:dyDescent="0.25">
      <c r="A1004" t="s">
        <v>2538</v>
      </c>
      <c r="B1004" t="s">
        <v>2541</v>
      </c>
    </row>
    <row r="1005" spans="1:2" x14ac:dyDescent="0.25">
      <c r="A1005" t="s">
        <v>2542</v>
      </c>
      <c r="B1005" t="s">
        <v>22</v>
      </c>
    </row>
    <row r="1006" spans="1:2" x14ac:dyDescent="0.25">
      <c r="A1006" t="s">
        <v>2542</v>
      </c>
      <c r="B1006" t="s">
        <v>2543</v>
      </c>
    </row>
    <row r="1007" spans="1:2" x14ac:dyDescent="0.25">
      <c r="A1007" t="s">
        <v>2544</v>
      </c>
      <c r="B1007" t="s">
        <v>22</v>
      </c>
    </row>
    <row r="1008" spans="1:2" x14ac:dyDescent="0.25">
      <c r="A1008" t="s">
        <v>2544</v>
      </c>
      <c r="B1008" t="s">
        <v>2547</v>
      </c>
    </row>
    <row r="1009" spans="1:2" x14ac:dyDescent="0.25">
      <c r="A1009" t="s">
        <v>2548</v>
      </c>
      <c r="B1009" t="s">
        <v>22</v>
      </c>
    </row>
    <row r="1010" spans="1:2" x14ac:dyDescent="0.25">
      <c r="A1010" t="s">
        <v>2548</v>
      </c>
      <c r="B1010" t="s">
        <v>2551</v>
      </c>
    </row>
    <row r="1011" spans="1:2" x14ac:dyDescent="0.25">
      <c r="A1011" t="s">
        <v>2552</v>
      </c>
      <c r="B1011" t="s">
        <v>22</v>
      </c>
    </row>
    <row r="1012" spans="1:2" x14ac:dyDescent="0.25">
      <c r="A1012" t="s">
        <v>2552</v>
      </c>
      <c r="B1012" t="s">
        <v>2555</v>
      </c>
    </row>
    <row r="1013" spans="1:2" x14ac:dyDescent="0.25">
      <c r="A1013" t="s">
        <v>2556</v>
      </c>
      <c r="B1013" t="s">
        <v>22</v>
      </c>
    </row>
    <row r="1014" spans="1:2" x14ac:dyDescent="0.25">
      <c r="A1014" t="s">
        <v>2556</v>
      </c>
      <c r="B1014" t="s">
        <v>2561</v>
      </c>
    </row>
    <row r="1015" spans="1:2" x14ac:dyDescent="0.25">
      <c r="A1015" t="s">
        <v>2562</v>
      </c>
      <c r="B1015" t="s">
        <v>22</v>
      </c>
    </row>
    <row r="1016" spans="1:2" x14ac:dyDescent="0.25">
      <c r="A1016" t="s">
        <v>2562</v>
      </c>
      <c r="B1016" t="s">
        <v>2563</v>
      </c>
    </row>
    <row r="1017" spans="1:2" x14ac:dyDescent="0.25">
      <c r="A1017" t="s">
        <v>2564</v>
      </c>
      <c r="B1017" t="s">
        <v>22</v>
      </c>
    </row>
    <row r="1018" spans="1:2" x14ac:dyDescent="0.25">
      <c r="A1018" t="s">
        <v>2564</v>
      </c>
      <c r="B1018" t="s">
        <v>2565</v>
      </c>
    </row>
    <row r="1019" spans="1:2" x14ac:dyDescent="0.25">
      <c r="A1019" t="s">
        <v>2566</v>
      </c>
      <c r="B1019" t="s">
        <v>22</v>
      </c>
    </row>
    <row r="1020" spans="1:2" x14ac:dyDescent="0.25">
      <c r="A1020" t="s">
        <v>2566</v>
      </c>
      <c r="B1020" t="s">
        <v>2567</v>
      </c>
    </row>
    <row r="1021" spans="1:2" x14ac:dyDescent="0.25">
      <c r="A1021" t="s">
        <v>2568</v>
      </c>
      <c r="B1021" t="s">
        <v>22</v>
      </c>
    </row>
    <row r="1022" spans="1:2" x14ac:dyDescent="0.25">
      <c r="A1022" t="s">
        <v>2568</v>
      </c>
      <c r="B1022" t="s">
        <v>2570</v>
      </c>
    </row>
    <row r="1023" spans="1:2" x14ac:dyDescent="0.25">
      <c r="A1023" t="s">
        <v>2571</v>
      </c>
      <c r="B1023" t="s">
        <v>22</v>
      </c>
    </row>
    <row r="1024" spans="1:2" x14ac:dyDescent="0.25">
      <c r="A1024" t="s">
        <v>2571</v>
      </c>
      <c r="B1024" t="s">
        <v>2576</v>
      </c>
    </row>
    <row r="1025" spans="1:2" x14ac:dyDescent="0.25">
      <c r="A1025" t="s">
        <v>2577</v>
      </c>
      <c r="B1025" t="s">
        <v>22</v>
      </c>
    </row>
    <row r="1026" spans="1:2" x14ac:dyDescent="0.25">
      <c r="A1026" t="s">
        <v>2577</v>
      </c>
      <c r="B1026" t="s">
        <v>2580</v>
      </c>
    </row>
    <row r="1027" spans="1:2" x14ac:dyDescent="0.25">
      <c r="A1027" t="s">
        <v>2581</v>
      </c>
      <c r="B1027" t="s">
        <v>22</v>
      </c>
    </row>
    <row r="1028" spans="1:2" x14ac:dyDescent="0.25">
      <c r="A1028" t="s">
        <v>2581</v>
      </c>
      <c r="B1028" t="s">
        <v>2586</v>
      </c>
    </row>
    <row r="1029" spans="1:2" x14ac:dyDescent="0.25">
      <c r="A1029" t="s">
        <v>2587</v>
      </c>
      <c r="B1029" t="s">
        <v>22</v>
      </c>
    </row>
    <row r="1030" spans="1:2" x14ac:dyDescent="0.25">
      <c r="A1030" t="s">
        <v>2587</v>
      </c>
      <c r="B1030" t="s">
        <v>2590</v>
      </c>
    </row>
    <row r="1031" spans="1:2" x14ac:dyDescent="0.25">
      <c r="A1031" t="s">
        <v>2591</v>
      </c>
      <c r="B1031" t="s">
        <v>22</v>
      </c>
    </row>
    <row r="1032" spans="1:2" x14ac:dyDescent="0.25">
      <c r="A1032" t="s">
        <v>2591</v>
      </c>
      <c r="B1032" t="s">
        <v>2594</v>
      </c>
    </row>
    <row r="1033" spans="1:2" x14ac:dyDescent="0.25">
      <c r="A1033" t="s">
        <v>2595</v>
      </c>
      <c r="B1033" t="s">
        <v>22</v>
      </c>
    </row>
    <row r="1034" spans="1:2" x14ac:dyDescent="0.25">
      <c r="A1034" t="s">
        <v>2595</v>
      </c>
      <c r="B1034" t="s">
        <v>2601</v>
      </c>
    </row>
    <row r="1035" spans="1:2" x14ac:dyDescent="0.25">
      <c r="A1035" t="s">
        <v>2595</v>
      </c>
      <c r="B1035" t="s">
        <v>2602</v>
      </c>
    </row>
    <row r="1036" spans="1:2" x14ac:dyDescent="0.25">
      <c r="A1036" t="s">
        <v>2603</v>
      </c>
      <c r="B1036" t="s">
        <v>22</v>
      </c>
    </row>
    <row r="1037" spans="1:2" x14ac:dyDescent="0.25">
      <c r="A1037" t="s">
        <v>2603</v>
      </c>
      <c r="B1037" t="s">
        <v>2604</v>
      </c>
    </row>
    <row r="1038" spans="1:2" x14ac:dyDescent="0.25">
      <c r="A1038" t="s">
        <v>2605</v>
      </c>
      <c r="B1038" t="s">
        <v>22</v>
      </c>
    </row>
    <row r="1039" spans="1:2" x14ac:dyDescent="0.25">
      <c r="A1039" t="s">
        <v>2605</v>
      </c>
      <c r="B1039" t="s">
        <v>2608</v>
      </c>
    </row>
    <row r="1040" spans="1:2" x14ac:dyDescent="0.25">
      <c r="A1040" t="s">
        <v>2605</v>
      </c>
      <c r="B1040" t="s">
        <v>2609</v>
      </c>
    </row>
    <row r="1041" spans="1:2" x14ac:dyDescent="0.25">
      <c r="A1041" t="s">
        <v>2605</v>
      </c>
      <c r="B1041" t="s">
        <v>2610</v>
      </c>
    </row>
    <row r="1042" spans="1:2" x14ac:dyDescent="0.25">
      <c r="A1042" t="s">
        <v>2605</v>
      </c>
      <c r="B1042" t="s">
        <v>2611</v>
      </c>
    </row>
    <row r="1043" spans="1:2" x14ac:dyDescent="0.25">
      <c r="A1043" t="s">
        <v>2612</v>
      </c>
      <c r="B1043" t="s">
        <v>22</v>
      </c>
    </row>
    <row r="1044" spans="1:2" x14ac:dyDescent="0.25">
      <c r="A1044" t="s">
        <v>2612</v>
      </c>
      <c r="B1044" t="s">
        <v>2618</v>
      </c>
    </row>
    <row r="1045" spans="1:2" x14ac:dyDescent="0.25">
      <c r="A1045" t="s">
        <v>2619</v>
      </c>
      <c r="B1045" t="s">
        <v>22</v>
      </c>
    </row>
    <row r="1046" spans="1:2" x14ac:dyDescent="0.25">
      <c r="A1046" t="s">
        <v>2619</v>
      </c>
      <c r="B1046" t="s">
        <v>2624</v>
      </c>
    </row>
    <row r="1047" spans="1:2" x14ac:dyDescent="0.25">
      <c r="A1047" t="s">
        <v>2625</v>
      </c>
      <c r="B1047" t="s">
        <v>22</v>
      </c>
    </row>
    <row r="1048" spans="1:2" x14ac:dyDescent="0.25">
      <c r="A1048" t="s">
        <v>2625</v>
      </c>
      <c r="B1048" t="s">
        <v>2626</v>
      </c>
    </row>
    <row r="1049" spans="1:2" x14ac:dyDescent="0.25">
      <c r="A1049" t="s">
        <v>2627</v>
      </c>
      <c r="B1049" t="s">
        <v>22</v>
      </c>
    </row>
    <row r="1050" spans="1:2" x14ac:dyDescent="0.25">
      <c r="A1050" t="s">
        <v>2627</v>
      </c>
      <c r="B1050" t="s">
        <v>2628</v>
      </c>
    </row>
    <row r="1051" spans="1:2" x14ac:dyDescent="0.25">
      <c r="A1051" t="s">
        <v>2629</v>
      </c>
      <c r="B1051" t="s">
        <v>22</v>
      </c>
    </row>
    <row r="1052" spans="1:2" x14ac:dyDescent="0.25">
      <c r="A1052" t="s">
        <v>2629</v>
      </c>
      <c r="B1052" t="s">
        <v>2630</v>
      </c>
    </row>
    <row r="1053" spans="1:2" x14ac:dyDescent="0.25">
      <c r="A1053" t="s">
        <v>2629</v>
      </c>
      <c r="B1053" t="s">
        <v>2631</v>
      </c>
    </row>
    <row r="1054" spans="1:2" x14ac:dyDescent="0.25">
      <c r="A1054" t="s">
        <v>2632</v>
      </c>
      <c r="B1054" t="s">
        <v>22</v>
      </c>
    </row>
    <row r="1055" spans="1:2" x14ac:dyDescent="0.25">
      <c r="A1055" t="s">
        <v>2632</v>
      </c>
      <c r="B1055" t="s">
        <v>2633</v>
      </c>
    </row>
    <row r="1056" spans="1:2" x14ac:dyDescent="0.25">
      <c r="A1056" t="s">
        <v>2634</v>
      </c>
      <c r="B1056" t="s">
        <v>22</v>
      </c>
    </row>
    <row r="1057" spans="1:2" x14ac:dyDescent="0.25">
      <c r="A1057" t="s">
        <v>2634</v>
      </c>
      <c r="B1057" t="s">
        <v>2635</v>
      </c>
    </row>
    <row r="1058" spans="1:2" x14ac:dyDescent="0.25">
      <c r="A1058" t="s">
        <v>2636</v>
      </c>
      <c r="B1058" t="s">
        <v>22</v>
      </c>
    </row>
    <row r="1059" spans="1:2" x14ac:dyDescent="0.25">
      <c r="A1059" t="s">
        <v>2636</v>
      </c>
      <c r="B1059" t="s">
        <v>2637</v>
      </c>
    </row>
    <row r="1060" spans="1:2" x14ac:dyDescent="0.25">
      <c r="A1060" t="s">
        <v>2638</v>
      </c>
      <c r="B1060" t="s">
        <v>22</v>
      </c>
    </row>
    <row r="1061" spans="1:2" x14ac:dyDescent="0.25">
      <c r="A1061" t="s">
        <v>2638</v>
      </c>
      <c r="B1061" t="s">
        <v>2639</v>
      </c>
    </row>
    <row r="1062" spans="1:2" x14ac:dyDescent="0.25">
      <c r="A1062" t="s">
        <v>2640</v>
      </c>
      <c r="B1062" t="s">
        <v>22</v>
      </c>
    </row>
    <row r="1063" spans="1:2" x14ac:dyDescent="0.25">
      <c r="A1063" t="s">
        <v>2640</v>
      </c>
      <c r="B1063" t="s">
        <v>2645</v>
      </c>
    </row>
    <row r="1064" spans="1:2" x14ac:dyDescent="0.25">
      <c r="A1064" t="s">
        <v>2640</v>
      </c>
      <c r="B1064" t="s">
        <v>2646</v>
      </c>
    </row>
    <row r="1065" spans="1:2" x14ac:dyDescent="0.25">
      <c r="A1065" t="s">
        <v>2647</v>
      </c>
      <c r="B1065" t="s">
        <v>22</v>
      </c>
    </row>
    <row r="1066" spans="1:2" x14ac:dyDescent="0.25">
      <c r="A1066" t="s">
        <v>2647</v>
      </c>
      <c r="B1066" t="s">
        <v>2652</v>
      </c>
    </row>
    <row r="1067" spans="1:2" x14ac:dyDescent="0.25">
      <c r="A1067" t="s">
        <v>2653</v>
      </c>
      <c r="B1067" t="s">
        <v>22</v>
      </c>
    </row>
    <row r="1068" spans="1:2" x14ac:dyDescent="0.25">
      <c r="A1068" t="s">
        <v>2653</v>
      </c>
      <c r="B1068" t="s">
        <v>2654</v>
      </c>
    </row>
    <row r="1069" spans="1:2" x14ac:dyDescent="0.25">
      <c r="A1069" t="s">
        <v>2655</v>
      </c>
      <c r="B1069" t="s">
        <v>22</v>
      </c>
    </row>
    <row r="1070" spans="1:2" x14ac:dyDescent="0.25">
      <c r="A1070" t="s">
        <v>2655</v>
      </c>
      <c r="B1070" t="s">
        <v>2658</v>
      </c>
    </row>
    <row r="1071" spans="1:2" x14ac:dyDescent="0.25">
      <c r="A1071" t="s">
        <v>2659</v>
      </c>
      <c r="B1071" t="s">
        <v>22</v>
      </c>
    </row>
    <row r="1072" spans="1:2" x14ac:dyDescent="0.25">
      <c r="A1072" t="s">
        <v>2659</v>
      </c>
      <c r="B1072" t="s">
        <v>2660</v>
      </c>
    </row>
    <row r="1073" spans="1:2" x14ac:dyDescent="0.25">
      <c r="A1073" t="s">
        <v>2661</v>
      </c>
      <c r="B1073" t="s">
        <v>22</v>
      </c>
    </row>
    <row r="1074" spans="1:2" x14ac:dyDescent="0.25">
      <c r="A1074" t="s">
        <v>2661</v>
      </c>
      <c r="B1074" t="s">
        <v>2662</v>
      </c>
    </row>
    <row r="1075" spans="1:2" x14ac:dyDescent="0.25">
      <c r="A1075" t="s">
        <v>2661</v>
      </c>
      <c r="B1075" t="s">
        <v>2663</v>
      </c>
    </row>
    <row r="1076" spans="1:2" x14ac:dyDescent="0.25">
      <c r="A1076" t="s">
        <v>2664</v>
      </c>
      <c r="B1076" t="s">
        <v>22</v>
      </c>
    </row>
    <row r="1077" spans="1:2" x14ac:dyDescent="0.25">
      <c r="A1077" t="s">
        <v>2664</v>
      </c>
      <c r="B1077" t="s">
        <v>2669</v>
      </c>
    </row>
    <row r="1078" spans="1:2" x14ac:dyDescent="0.25">
      <c r="A1078" t="s">
        <v>2670</v>
      </c>
      <c r="B1078" t="s">
        <v>22</v>
      </c>
    </row>
    <row r="1079" spans="1:2" x14ac:dyDescent="0.25">
      <c r="A1079" t="s">
        <v>2670</v>
      </c>
      <c r="B1079" t="s">
        <v>2676</v>
      </c>
    </row>
    <row r="1080" spans="1:2" x14ac:dyDescent="0.25">
      <c r="A1080" t="s">
        <v>2670</v>
      </c>
      <c r="B1080" t="s">
        <v>2677</v>
      </c>
    </row>
    <row r="1081" spans="1:2" x14ac:dyDescent="0.25">
      <c r="A1081" t="s">
        <v>2678</v>
      </c>
      <c r="B1081" t="s">
        <v>22</v>
      </c>
    </row>
    <row r="1082" spans="1:2" x14ac:dyDescent="0.25">
      <c r="A1082" t="s">
        <v>2678</v>
      </c>
      <c r="B1082" t="s">
        <v>2679</v>
      </c>
    </row>
    <row r="1083" spans="1:2" x14ac:dyDescent="0.25">
      <c r="A1083" t="s">
        <v>2680</v>
      </c>
      <c r="B1083" t="s">
        <v>22</v>
      </c>
    </row>
    <row r="1084" spans="1:2" x14ac:dyDescent="0.25">
      <c r="A1084" t="s">
        <v>2680</v>
      </c>
      <c r="B1084" t="s">
        <v>2685</v>
      </c>
    </row>
    <row r="1085" spans="1:2" x14ac:dyDescent="0.25">
      <c r="A1085" t="s">
        <v>2686</v>
      </c>
      <c r="B1085" t="s">
        <v>22</v>
      </c>
    </row>
    <row r="1086" spans="1:2" x14ac:dyDescent="0.25">
      <c r="A1086" t="s">
        <v>2686</v>
      </c>
      <c r="B1086" t="s">
        <v>2687</v>
      </c>
    </row>
    <row r="1087" spans="1:2" x14ac:dyDescent="0.25">
      <c r="A1087" t="s">
        <v>2688</v>
      </c>
      <c r="B1087" t="s">
        <v>22</v>
      </c>
    </row>
    <row r="1088" spans="1:2" x14ac:dyDescent="0.25">
      <c r="A1088" t="s">
        <v>2688</v>
      </c>
      <c r="B1088" t="s">
        <v>2693</v>
      </c>
    </row>
    <row r="1089" spans="1:2" x14ac:dyDescent="0.25">
      <c r="A1089" t="s">
        <v>2694</v>
      </c>
      <c r="B1089" t="s">
        <v>22</v>
      </c>
    </row>
    <row r="1090" spans="1:2" x14ac:dyDescent="0.25">
      <c r="A1090" t="s">
        <v>2694</v>
      </c>
      <c r="B1090" t="s">
        <v>2695</v>
      </c>
    </row>
    <row r="1091" spans="1:2" x14ac:dyDescent="0.25">
      <c r="A1091" t="s">
        <v>2696</v>
      </c>
      <c r="B1091" t="s">
        <v>22</v>
      </c>
    </row>
    <row r="1092" spans="1:2" x14ac:dyDescent="0.25">
      <c r="A1092" t="s">
        <v>2696</v>
      </c>
      <c r="B1092" t="s">
        <v>2697</v>
      </c>
    </row>
    <row r="1093" spans="1:2" x14ac:dyDescent="0.25">
      <c r="A1093" t="s">
        <v>2698</v>
      </c>
      <c r="B1093" t="s">
        <v>22</v>
      </c>
    </row>
    <row r="1094" spans="1:2" x14ac:dyDescent="0.25">
      <c r="A1094" t="s">
        <v>2698</v>
      </c>
      <c r="B1094" t="s">
        <v>2703</v>
      </c>
    </row>
    <row r="1095" spans="1:2" x14ac:dyDescent="0.25">
      <c r="A1095" t="s">
        <v>2698</v>
      </c>
      <c r="B1095" t="s">
        <v>2704</v>
      </c>
    </row>
    <row r="1096" spans="1:2" x14ac:dyDescent="0.25">
      <c r="A1096" t="s">
        <v>2705</v>
      </c>
      <c r="B1096" t="s">
        <v>22</v>
      </c>
    </row>
    <row r="1097" spans="1:2" x14ac:dyDescent="0.25">
      <c r="A1097" t="s">
        <v>2705</v>
      </c>
      <c r="B1097" t="s">
        <v>2706</v>
      </c>
    </row>
    <row r="1098" spans="1:2" x14ac:dyDescent="0.25">
      <c r="A1098" t="s">
        <v>2707</v>
      </c>
      <c r="B1098" t="s">
        <v>22</v>
      </c>
    </row>
    <row r="1099" spans="1:2" x14ac:dyDescent="0.25">
      <c r="A1099" t="s">
        <v>2707</v>
      </c>
      <c r="B1099" t="s">
        <v>2708</v>
      </c>
    </row>
    <row r="1100" spans="1:2" x14ac:dyDescent="0.25">
      <c r="A1100" t="s">
        <v>2709</v>
      </c>
      <c r="B1100" t="s">
        <v>22</v>
      </c>
    </row>
    <row r="1101" spans="1:2" x14ac:dyDescent="0.25">
      <c r="A1101" t="s">
        <v>2709</v>
      </c>
      <c r="B1101" t="s">
        <v>2712</v>
      </c>
    </row>
    <row r="1102" spans="1:2" x14ac:dyDescent="0.25">
      <c r="A1102" t="s">
        <v>2713</v>
      </c>
      <c r="B1102" t="s">
        <v>22</v>
      </c>
    </row>
    <row r="1103" spans="1:2" x14ac:dyDescent="0.25">
      <c r="A1103" t="s">
        <v>2713</v>
      </c>
      <c r="B1103" t="s">
        <v>2714</v>
      </c>
    </row>
    <row r="1104" spans="1:2" x14ac:dyDescent="0.25">
      <c r="A1104" t="s">
        <v>2715</v>
      </c>
      <c r="B1104" t="s">
        <v>22</v>
      </c>
    </row>
    <row r="1105" spans="1:2" x14ac:dyDescent="0.25">
      <c r="A1105" t="s">
        <v>2715</v>
      </c>
      <c r="B1105" t="s">
        <v>2717</v>
      </c>
    </row>
    <row r="1106" spans="1:2" x14ac:dyDescent="0.25">
      <c r="A1106" t="s">
        <v>2718</v>
      </c>
      <c r="B1106" t="s">
        <v>22</v>
      </c>
    </row>
    <row r="1107" spans="1:2" x14ac:dyDescent="0.25">
      <c r="A1107" t="s">
        <v>2718</v>
      </c>
      <c r="B1107" t="s">
        <v>2721</v>
      </c>
    </row>
    <row r="1108" spans="1:2" x14ac:dyDescent="0.25">
      <c r="A1108" t="s">
        <v>2718</v>
      </c>
      <c r="B1108" t="s">
        <v>2722</v>
      </c>
    </row>
    <row r="1109" spans="1:2" x14ac:dyDescent="0.25">
      <c r="A1109" t="s">
        <v>2723</v>
      </c>
      <c r="B1109" t="s">
        <v>22</v>
      </c>
    </row>
    <row r="1110" spans="1:2" x14ac:dyDescent="0.25">
      <c r="A1110" t="s">
        <v>2723</v>
      </c>
      <c r="B1110" t="s">
        <v>2728</v>
      </c>
    </row>
    <row r="1111" spans="1:2" x14ac:dyDescent="0.25">
      <c r="A1111" t="s">
        <v>2723</v>
      </c>
      <c r="B1111" t="s">
        <v>2729</v>
      </c>
    </row>
    <row r="1112" spans="1:2" x14ac:dyDescent="0.25">
      <c r="A1112" t="s">
        <v>2723</v>
      </c>
      <c r="B1112" t="s">
        <v>2730</v>
      </c>
    </row>
    <row r="1113" spans="1:2" x14ac:dyDescent="0.25">
      <c r="A1113" t="s">
        <v>2723</v>
      </c>
      <c r="B1113" t="s">
        <v>2731</v>
      </c>
    </row>
    <row r="1114" spans="1:2" x14ac:dyDescent="0.25">
      <c r="A1114" t="s">
        <v>2723</v>
      </c>
      <c r="B1114" t="s">
        <v>2732</v>
      </c>
    </row>
    <row r="1115" spans="1:2" x14ac:dyDescent="0.25">
      <c r="A1115" t="s">
        <v>2733</v>
      </c>
      <c r="B1115" t="s">
        <v>22</v>
      </c>
    </row>
    <row r="1116" spans="1:2" x14ac:dyDescent="0.25">
      <c r="A1116" t="s">
        <v>2733</v>
      </c>
      <c r="B1116" t="s">
        <v>2734</v>
      </c>
    </row>
    <row r="1117" spans="1:2" x14ac:dyDescent="0.25">
      <c r="A1117" t="s">
        <v>2733</v>
      </c>
      <c r="B1117" t="s">
        <v>2735</v>
      </c>
    </row>
    <row r="1118" spans="1:2" x14ac:dyDescent="0.25">
      <c r="A1118" t="s">
        <v>2733</v>
      </c>
      <c r="B1118" t="s">
        <v>2736</v>
      </c>
    </row>
    <row r="1119" spans="1:2" x14ac:dyDescent="0.25">
      <c r="A1119" t="s">
        <v>2733</v>
      </c>
      <c r="B1119" t="s">
        <v>2737</v>
      </c>
    </row>
    <row r="1120" spans="1:2" x14ac:dyDescent="0.25">
      <c r="A1120" t="s">
        <v>2733</v>
      </c>
      <c r="B1120" t="s">
        <v>2738</v>
      </c>
    </row>
    <row r="1121" spans="1:2" x14ac:dyDescent="0.25">
      <c r="A1121" t="s">
        <v>2733</v>
      </c>
      <c r="B1121" t="s">
        <v>2739</v>
      </c>
    </row>
    <row r="1122" spans="1:2" x14ac:dyDescent="0.25">
      <c r="A1122" t="s">
        <v>2733</v>
      </c>
      <c r="B1122" t="s">
        <v>2740</v>
      </c>
    </row>
    <row r="1123" spans="1:2" x14ac:dyDescent="0.25">
      <c r="A1123" t="s">
        <v>2733</v>
      </c>
      <c r="B1123" t="s">
        <v>2741</v>
      </c>
    </row>
    <row r="1124" spans="1:2" x14ac:dyDescent="0.25">
      <c r="A1124" t="s">
        <v>2733</v>
      </c>
      <c r="B1124" t="s">
        <v>2742</v>
      </c>
    </row>
    <row r="1125" spans="1:2" x14ac:dyDescent="0.25">
      <c r="A1125" t="s">
        <v>2733</v>
      </c>
      <c r="B1125" t="s">
        <v>2743</v>
      </c>
    </row>
    <row r="1126" spans="1:2" x14ac:dyDescent="0.25">
      <c r="A1126" t="s">
        <v>2744</v>
      </c>
      <c r="B1126" t="s">
        <v>22</v>
      </c>
    </row>
    <row r="1127" spans="1:2" x14ac:dyDescent="0.25">
      <c r="A1127" t="s">
        <v>2744</v>
      </c>
      <c r="B1127" t="s">
        <v>2746</v>
      </c>
    </row>
    <row r="1128" spans="1:2" x14ac:dyDescent="0.25">
      <c r="A1128" t="s">
        <v>2747</v>
      </c>
      <c r="B1128" t="s">
        <v>22</v>
      </c>
    </row>
    <row r="1129" spans="1:2" x14ac:dyDescent="0.25">
      <c r="A1129" t="s">
        <v>2747</v>
      </c>
      <c r="B1129" t="s">
        <v>2751</v>
      </c>
    </row>
    <row r="1130" spans="1:2" x14ac:dyDescent="0.25">
      <c r="A1130" t="s">
        <v>2747</v>
      </c>
      <c r="B1130" t="s">
        <v>2752</v>
      </c>
    </row>
    <row r="1131" spans="1:2" x14ac:dyDescent="0.25">
      <c r="A1131" t="s">
        <v>2753</v>
      </c>
      <c r="B1131" t="s">
        <v>22</v>
      </c>
    </row>
    <row r="1132" spans="1:2" x14ac:dyDescent="0.25">
      <c r="A1132" t="s">
        <v>2753</v>
      </c>
      <c r="B1132" t="s">
        <v>2757</v>
      </c>
    </row>
    <row r="1133" spans="1:2" x14ac:dyDescent="0.25">
      <c r="A1133" t="s">
        <v>2758</v>
      </c>
      <c r="B1133" t="s">
        <v>22</v>
      </c>
    </row>
    <row r="1134" spans="1:2" x14ac:dyDescent="0.25">
      <c r="A1134" t="s">
        <v>2758</v>
      </c>
      <c r="B1134" t="s">
        <v>2759</v>
      </c>
    </row>
    <row r="1135" spans="1:2" x14ac:dyDescent="0.25">
      <c r="A1135" t="s">
        <v>2760</v>
      </c>
      <c r="B1135" t="s">
        <v>22</v>
      </c>
    </row>
    <row r="1136" spans="1:2" x14ac:dyDescent="0.25">
      <c r="A1136" t="s">
        <v>2760</v>
      </c>
      <c r="B1136" t="s">
        <v>2766</v>
      </c>
    </row>
    <row r="1137" spans="1:2" x14ac:dyDescent="0.25">
      <c r="A1137" t="s">
        <v>2760</v>
      </c>
      <c r="B1137" t="s">
        <v>2767</v>
      </c>
    </row>
    <row r="1138" spans="1:2" x14ac:dyDescent="0.25">
      <c r="A1138" t="s">
        <v>2768</v>
      </c>
      <c r="B1138" t="s">
        <v>22</v>
      </c>
    </row>
    <row r="1139" spans="1:2" x14ac:dyDescent="0.25">
      <c r="A1139" t="s">
        <v>2768</v>
      </c>
      <c r="B1139" t="s">
        <v>2773</v>
      </c>
    </row>
    <row r="1140" spans="1:2" x14ac:dyDescent="0.25">
      <c r="A1140" t="s">
        <v>2768</v>
      </c>
      <c r="B1140" t="s">
        <v>2774</v>
      </c>
    </row>
    <row r="1141" spans="1:2" x14ac:dyDescent="0.25">
      <c r="A1141" t="s">
        <v>2775</v>
      </c>
      <c r="B1141" t="s">
        <v>22</v>
      </c>
    </row>
    <row r="1142" spans="1:2" x14ac:dyDescent="0.25">
      <c r="A1142" t="s">
        <v>2775</v>
      </c>
      <c r="B1142" t="s">
        <v>2776</v>
      </c>
    </row>
    <row r="1143" spans="1:2" x14ac:dyDescent="0.25">
      <c r="A1143" t="s">
        <v>2777</v>
      </c>
      <c r="B1143" t="s">
        <v>22</v>
      </c>
    </row>
    <row r="1144" spans="1:2" x14ac:dyDescent="0.25">
      <c r="A1144" t="s">
        <v>2777</v>
      </c>
      <c r="B1144" t="s">
        <v>2778</v>
      </c>
    </row>
    <row r="1145" spans="1:2" x14ac:dyDescent="0.25">
      <c r="A1145" t="s">
        <v>2779</v>
      </c>
      <c r="B1145" t="s">
        <v>22</v>
      </c>
    </row>
    <row r="1146" spans="1:2" x14ac:dyDescent="0.25">
      <c r="A1146" t="s">
        <v>2779</v>
      </c>
      <c r="B1146" t="s">
        <v>2780</v>
      </c>
    </row>
    <row r="1147" spans="1:2" x14ac:dyDescent="0.25">
      <c r="A1147" t="s">
        <v>2781</v>
      </c>
      <c r="B1147" t="s">
        <v>22</v>
      </c>
    </row>
    <row r="1148" spans="1:2" x14ac:dyDescent="0.25">
      <c r="A1148" t="s">
        <v>2781</v>
      </c>
      <c r="B1148" t="s">
        <v>2782</v>
      </c>
    </row>
    <row r="1149" spans="1:2" x14ac:dyDescent="0.25">
      <c r="A1149" t="s">
        <v>2783</v>
      </c>
      <c r="B1149" t="s">
        <v>22</v>
      </c>
    </row>
    <row r="1150" spans="1:2" x14ac:dyDescent="0.25">
      <c r="A1150" t="s">
        <v>2783</v>
      </c>
      <c r="B1150" t="s">
        <v>2784</v>
      </c>
    </row>
    <row r="1151" spans="1:2" x14ac:dyDescent="0.25">
      <c r="A1151" t="s">
        <v>2785</v>
      </c>
      <c r="B1151" t="s">
        <v>22</v>
      </c>
    </row>
    <row r="1152" spans="1:2" x14ac:dyDescent="0.25">
      <c r="A1152" t="s">
        <v>2785</v>
      </c>
      <c r="B1152" t="s">
        <v>2786</v>
      </c>
    </row>
    <row r="1153" spans="1:2" x14ac:dyDescent="0.25">
      <c r="A1153" t="s">
        <v>2787</v>
      </c>
      <c r="B1153" t="s">
        <v>22</v>
      </c>
    </row>
    <row r="1154" spans="1:2" x14ac:dyDescent="0.25">
      <c r="A1154" t="s">
        <v>2787</v>
      </c>
      <c r="B1154" t="s">
        <v>2788</v>
      </c>
    </row>
    <row r="1155" spans="1:2" x14ac:dyDescent="0.25">
      <c r="A1155" t="s">
        <v>2789</v>
      </c>
      <c r="B1155" t="s">
        <v>22</v>
      </c>
    </row>
    <row r="1156" spans="1:2" x14ac:dyDescent="0.25">
      <c r="A1156" t="s">
        <v>2789</v>
      </c>
      <c r="B1156" t="s">
        <v>2790</v>
      </c>
    </row>
    <row r="1157" spans="1:2" x14ac:dyDescent="0.25">
      <c r="A1157" t="s">
        <v>2789</v>
      </c>
      <c r="B1157" t="s">
        <v>2791</v>
      </c>
    </row>
    <row r="1158" spans="1:2" x14ac:dyDescent="0.25">
      <c r="A1158" t="s">
        <v>2789</v>
      </c>
      <c r="B1158" t="s">
        <v>2792</v>
      </c>
    </row>
    <row r="1159" spans="1:2" x14ac:dyDescent="0.25">
      <c r="A1159" t="s">
        <v>2789</v>
      </c>
      <c r="B1159" t="s">
        <v>2793</v>
      </c>
    </row>
    <row r="1160" spans="1:2" x14ac:dyDescent="0.25">
      <c r="A1160" t="s">
        <v>2794</v>
      </c>
      <c r="B1160" t="s">
        <v>22</v>
      </c>
    </row>
    <row r="1161" spans="1:2" x14ac:dyDescent="0.25">
      <c r="A1161" t="s">
        <v>2794</v>
      </c>
      <c r="B1161" t="s">
        <v>2795</v>
      </c>
    </row>
    <row r="1162" spans="1:2" x14ac:dyDescent="0.25">
      <c r="A1162" t="s">
        <v>2796</v>
      </c>
      <c r="B1162" t="s">
        <v>22</v>
      </c>
    </row>
    <row r="1163" spans="1:2" x14ac:dyDescent="0.25">
      <c r="A1163" t="s">
        <v>2796</v>
      </c>
      <c r="B1163" t="s">
        <v>2797</v>
      </c>
    </row>
    <row r="1164" spans="1:2" x14ac:dyDescent="0.25">
      <c r="A1164" t="s">
        <v>2798</v>
      </c>
      <c r="B1164" t="s">
        <v>22</v>
      </c>
    </row>
    <row r="1165" spans="1:2" x14ac:dyDescent="0.25">
      <c r="A1165" t="s">
        <v>2798</v>
      </c>
      <c r="B1165" t="s">
        <v>2799</v>
      </c>
    </row>
    <row r="1166" spans="1:2" x14ac:dyDescent="0.25">
      <c r="A1166" t="s">
        <v>2800</v>
      </c>
      <c r="B1166" t="s">
        <v>22</v>
      </c>
    </row>
    <row r="1167" spans="1:2" x14ac:dyDescent="0.25">
      <c r="A1167" t="s">
        <v>2800</v>
      </c>
      <c r="B1167" t="s">
        <v>2801</v>
      </c>
    </row>
    <row r="1168" spans="1:2" x14ac:dyDescent="0.25">
      <c r="A1168" t="s">
        <v>2802</v>
      </c>
      <c r="B1168" t="s">
        <v>22</v>
      </c>
    </row>
    <row r="1169" spans="1:2" x14ac:dyDescent="0.25">
      <c r="A1169" t="s">
        <v>2802</v>
      </c>
      <c r="B1169" t="s">
        <v>2807</v>
      </c>
    </row>
    <row r="1170" spans="1:2" x14ac:dyDescent="0.25">
      <c r="A1170" t="s">
        <v>2808</v>
      </c>
      <c r="B1170" t="s">
        <v>22</v>
      </c>
    </row>
    <row r="1171" spans="1:2" x14ac:dyDescent="0.25">
      <c r="A1171" t="s">
        <v>2808</v>
      </c>
      <c r="B1171" t="s">
        <v>2809</v>
      </c>
    </row>
    <row r="1172" spans="1:2" x14ac:dyDescent="0.25">
      <c r="A1172" t="s">
        <v>2810</v>
      </c>
      <c r="B1172" t="s">
        <v>22</v>
      </c>
    </row>
    <row r="1173" spans="1:2" x14ac:dyDescent="0.25">
      <c r="A1173" t="s">
        <v>2810</v>
      </c>
      <c r="B1173" t="s">
        <v>2811</v>
      </c>
    </row>
    <row r="1174" spans="1:2" x14ac:dyDescent="0.25">
      <c r="A1174" t="s">
        <v>2812</v>
      </c>
      <c r="B1174" t="s">
        <v>22</v>
      </c>
    </row>
    <row r="1175" spans="1:2" x14ac:dyDescent="0.25">
      <c r="A1175" t="s">
        <v>2812</v>
      </c>
      <c r="B1175" t="s">
        <v>2813</v>
      </c>
    </row>
    <row r="1176" spans="1:2" x14ac:dyDescent="0.25">
      <c r="A1176" t="s">
        <v>2814</v>
      </c>
      <c r="B1176" t="s">
        <v>22</v>
      </c>
    </row>
    <row r="1177" spans="1:2" x14ac:dyDescent="0.25">
      <c r="A1177" t="s">
        <v>2814</v>
      </c>
      <c r="B1177" t="s">
        <v>2819</v>
      </c>
    </row>
    <row r="1178" spans="1:2" x14ac:dyDescent="0.25">
      <c r="A1178" t="s">
        <v>2820</v>
      </c>
      <c r="B1178" t="s">
        <v>22</v>
      </c>
    </row>
    <row r="1179" spans="1:2" x14ac:dyDescent="0.25">
      <c r="A1179" t="s">
        <v>2820</v>
      </c>
      <c r="B1179" t="s">
        <v>2821</v>
      </c>
    </row>
    <row r="1180" spans="1:2" x14ac:dyDescent="0.25">
      <c r="A1180" t="s">
        <v>2822</v>
      </c>
      <c r="B1180" t="s">
        <v>22</v>
      </c>
    </row>
    <row r="1181" spans="1:2" x14ac:dyDescent="0.25">
      <c r="A1181" t="s">
        <v>2822</v>
      </c>
      <c r="B1181" t="s">
        <v>2823</v>
      </c>
    </row>
    <row r="1182" spans="1:2" x14ac:dyDescent="0.25">
      <c r="A1182" t="s">
        <v>2824</v>
      </c>
      <c r="B1182" t="s">
        <v>22</v>
      </c>
    </row>
    <row r="1183" spans="1:2" x14ac:dyDescent="0.25">
      <c r="A1183" t="s">
        <v>2824</v>
      </c>
      <c r="B1183" t="s">
        <v>2829</v>
      </c>
    </row>
    <row r="1184" spans="1:2" x14ac:dyDescent="0.25">
      <c r="A1184" t="s">
        <v>2830</v>
      </c>
      <c r="B1184" t="s">
        <v>22</v>
      </c>
    </row>
    <row r="1185" spans="1:2" x14ac:dyDescent="0.25">
      <c r="A1185" t="s">
        <v>2830</v>
      </c>
      <c r="B1185" t="s">
        <v>2831</v>
      </c>
    </row>
    <row r="1186" spans="1:2" x14ac:dyDescent="0.25">
      <c r="A1186" t="s">
        <v>2832</v>
      </c>
      <c r="B1186" t="s">
        <v>22</v>
      </c>
    </row>
    <row r="1187" spans="1:2" x14ac:dyDescent="0.25">
      <c r="A1187" t="s">
        <v>2832</v>
      </c>
      <c r="B1187" t="s">
        <v>2837</v>
      </c>
    </row>
    <row r="1188" spans="1:2" x14ac:dyDescent="0.25">
      <c r="A1188" t="s">
        <v>2838</v>
      </c>
      <c r="B1188" t="s">
        <v>22</v>
      </c>
    </row>
    <row r="1189" spans="1:2" x14ac:dyDescent="0.25">
      <c r="A1189" t="s">
        <v>2838</v>
      </c>
      <c r="B1189" t="s">
        <v>2839</v>
      </c>
    </row>
    <row r="1190" spans="1:2" x14ac:dyDescent="0.25">
      <c r="A1190" t="s">
        <v>2840</v>
      </c>
      <c r="B1190" t="s">
        <v>22</v>
      </c>
    </row>
    <row r="1191" spans="1:2" x14ac:dyDescent="0.25">
      <c r="A1191" t="s">
        <v>2840</v>
      </c>
      <c r="B1191" t="s">
        <v>2845</v>
      </c>
    </row>
    <row r="1192" spans="1:2" x14ac:dyDescent="0.25">
      <c r="A1192" t="s">
        <v>2846</v>
      </c>
      <c r="B1192" t="s">
        <v>22</v>
      </c>
    </row>
    <row r="1193" spans="1:2" x14ac:dyDescent="0.25">
      <c r="A1193" t="s">
        <v>2846</v>
      </c>
      <c r="B1193" t="s">
        <v>2851</v>
      </c>
    </row>
    <row r="1194" spans="1:2" x14ac:dyDescent="0.25">
      <c r="A1194" t="s">
        <v>2846</v>
      </c>
      <c r="B1194" t="s">
        <v>2852</v>
      </c>
    </row>
    <row r="1195" spans="1:2" x14ac:dyDescent="0.25">
      <c r="A1195" t="s">
        <v>2846</v>
      </c>
      <c r="B1195" t="s">
        <v>2853</v>
      </c>
    </row>
    <row r="1196" spans="1:2" x14ac:dyDescent="0.25">
      <c r="A1196" t="s">
        <v>2846</v>
      </c>
      <c r="B1196" t="s">
        <v>2854</v>
      </c>
    </row>
    <row r="1197" spans="1:2" x14ac:dyDescent="0.25">
      <c r="A1197" t="s">
        <v>2846</v>
      </c>
      <c r="B1197" t="s">
        <v>2855</v>
      </c>
    </row>
    <row r="1198" spans="1:2" x14ac:dyDescent="0.25">
      <c r="A1198" t="s">
        <v>2846</v>
      </c>
      <c r="B1198" t="s">
        <v>2856</v>
      </c>
    </row>
    <row r="1199" spans="1:2" x14ac:dyDescent="0.25">
      <c r="A1199" t="s">
        <v>2846</v>
      </c>
      <c r="B1199" t="s">
        <v>2857</v>
      </c>
    </row>
    <row r="1200" spans="1:2" x14ac:dyDescent="0.25">
      <c r="A1200" t="s">
        <v>2858</v>
      </c>
      <c r="B1200" t="s">
        <v>22</v>
      </c>
    </row>
    <row r="1201" spans="1:2" x14ac:dyDescent="0.25">
      <c r="A1201" t="s">
        <v>2858</v>
      </c>
      <c r="B1201" t="s">
        <v>2860</v>
      </c>
    </row>
    <row r="1202" spans="1:2" x14ac:dyDescent="0.25">
      <c r="A1202" t="s">
        <v>36</v>
      </c>
      <c r="B1202" t="s">
        <v>36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FE0753C-5513-40BC-82F9-EBD14A9BBDB9}">
  <sheetPr codeName="Feuil3"/>
  <dimension ref="A1:F516"/>
  <sheetViews>
    <sheetView zoomScale="80" zoomScaleNormal="80" workbookViewId="0">
      <selection activeCell="E11" sqref="E2:E516"/>
      <pivotSelection pane="bottomRight" showHeader="1" activeRow="10" activeCol="4" click="1" r:id="rId1">
        <pivotArea dataOnly="0" labelOnly="1" fieldPosition="0">
          <references count="1">
            <reference field="0" count="0"/>
          </references>
        </pivotArea>
      </pivotSelection>
    </sheetView>
  </sheetViews>
  <sheetFormatPr baseColWidth="10" defaultRowHeight="15" x14ac:dyDescent="0.25"/>
  <cols>
    <col min="1" max="1" width="21.5703125" bestFit="1" customWidth="1"/>
    <col min="2" max="2" width="22" bestFit="1" customWidth="1"/>
    <col min="5" max="5" width="21.5703125" bestFit="1" customWidth="1"/>
    <col min="6" max="6" width="18.140625" bestFit="1" customWidth="1"/>
  </cols>
  <sheetData>
    <row r="1" spans="1:6" x14ac:dyDescent="0.25">
      <c r="A1" s="4" t="s">
        <v>83</v>
      </c>
      <c r="B1" t="s">
        <v>98</v>
      </c>
      <c r="E1" s="4" t="s">
        <v>35</v>
      </c>
      <c r="F1" t="s">
        <v>69</v>
      </c>
    </row>
    <row r="2" spans="1:6" x14ac:dyDescent="0.25">
      <c r="E2" s="5" t="s">
        <v>101</v>
      </c>
      <c r="F2">
        <v>0</v>
      </c>
    </row>
    <row r="3" spans="1:6" x14ac:dyDescent="0.25">
      <c r="A3" s="4" t="s">
        <v>35</v>
      </c>
      <c r="B3" t="s">
        <v>38</v>
      </c>
      <c r="E3" s="5" t="s">
        <v>2962</v>
      </c>
      <c r="F3">
        <v>1.34</v>
      </c>
    </row>
    <row r="4" spans="1:6" x14ac:dyDescent="0.25">
      <c r="A4" s="5" t="s">
        <v>2861</v>
      </c>
      <c r="B4">
        <v>1</v>
      </c>
      <c r="E4" s="5" t="s">
        <v>2963</v>
      </c>
      <c r="F4">
        <v>0.8</v>
      </c>
    </row>
    <row r="5" spans="1:6" x14ac:dyDescent="0.25">
      <c r="A5" s="5" t="s">
        <v>2862</v>
      </c>
      <c r="B5">
        <v>1</v>
      </c>
      <c r="E5" s="5" t="s">
        <v>2964</v>
      </c>
      <c r="F5">
        <v>3.84</v>
      </c>
    </row>
    <row r="6" spans="1:6" x14ac:dyDescent="0.25">
      <c r="A6" s="5" t="s">
        <v>2863</v>
      </c>
      <c r="B6">
        <v>8</v>
      </c>
      <c r="E6" s="5" t="s">
        <v>2861</v>
      </c>
      <c r="F6">
        <v>12.61</v>
      </c>
    </row>
    <row r="7" spans="1:6" x14ac:dyDescent="0.25">
      <c r="A7" s="5" t="s">
        <v>2864</v>
      </c>
      <c r="B7">
        <v>1</v>
      </c>
      <c r="E7" s="5" t="s">
        <v>2965</v>
      </c>
      <c r="F7">
        <v>11.69</v>
      </c>
    </row>
    <row r="8" spans="1:6" x14ac:dyDescent="0.25">
      <c r="A8" s="5" t="s">
        <v>2865</v>
      </c>
      <c r="B8">
        <v>1</v>
      </c>
      <c r="E8" s="5" t="s">
        <v>2966</v>
      </c>
      <c r="F8">
        <v>4.01</v>
      </c>
    </row>
    <row r="9" spans="1:6" x14ac:dyDescent="0.25">
      <c r="A9" s="5" t="s">
        <v>2866</v>
      </c>
      <c r="B9">
        <v>2</v>
      </c>
      <c r="E9" s="5" t="s">
        <v>2967</v>
      </c>
      <c r="F9">
        <v>0.8</v>
      </c>
    </row>
    <row r="10" spans="1:6" x14ac:dyDescent="0.25">
      <c r="A10" s="5" t="s">
        <v>2867</v>
      </c>
      <c r="B10">
        <v>2</v>
      </c>
      <c r="E10" s="5" t="s">
        <v>2968</v>
      </c>
      <c r="F10">
        <v>1.6</v>
      </c>
    </row>
    <row r="11" spans="1:6" x14ac:dyDescent="0.25">
      <c r="A11" s="5" t="s">
        <v>2868</v>
      </c>
      <c r="B11">
        <v>1</v>
      </c>
      <c r="E11" s="5" t="s">
        <v>2969</v>
      </c>
      <c r="F11">
        <v>2.9</v>
      </c>
    </row>
    <row r="12" spans="1:6" x14ac:dyDescent="0.25">
      <c r="A12" s="5" t="s">
        <v>2869</v>
      </c>
      <c r="B12">
        <v>1</v>
      </c>
      <c r="E12" s="5" t="s">
        <v>2970</v>
      </c>
      <c r="F12">
        <v>2.9</v>
      </c>
    </row>
    <row r="13" spans="1:6" x14ac:dyDescent="0.25">
      <c r="A13" s="5" t="s">
        <v>2870</v>
      </c>
      <c r="B13">
        <v>2</v>
      </c>
      <c r="E13" s="5" t="s">
        <v>2971</v>
      </c>
      <c r="F13">
        <v>9.1999999999999993</v>
      </c>
    </row>
    <row r="14" spans="1:6" x14ac:dyDescent="0.25">
      <c r="A14" s="5" t="s">
        <v>2871</v>
      </c>
      <c r="B14">
        <v>2</v>
      </c>
      <c r="E14" s="5" t="s">
        <v>2862</v>
      </c>
      <c r="F14">
        <v>11.8</v>
      </c>
    </row>
    <row r="15" spans="1:6" x14ac:dyDescent="0.25">
      <c r="A15" s="5" t="s">
        <v>2872</v>
      </c>
      <c r="B15">
        <v>1</v>
      </c>
      <c r="E15" s="5" t="s">
        <v>2972</v>
      </c>
      <c r="F15">
        <v>2.9</v>
      </c>
    </row>
    <row r="16" spans="1:6" x14ac:dyDescent="0.25">
      <c r="A16" s="5" t="s">
        <v>2873</v>
      </c>
      <c r="B16">
        <v>1</v>
      </c>
      <c r="E16" s="5" t="s">
        <v>2973</v>
      </c>
      <c r="F16">
        <v>9.6999999999999993</v>
      </c>
    </row>
    <row r="17" spans="1:6" x14ac:dyDescent="0.25">
      <c r="A17" s="5" t="s">
        <v>2874</v>
      </c>
      <c r="B17">
        <v>1</v>
      </c>
      <c r="E17" s="5" t="s">
        <v>2974</v>
      </c>
      <c r="F17">
        <v>0.8</v>
      </c>
    </row>
    <row r="18" spans="1:6" x14ac:dyDescent="0.25">
      <c r="A18" s="5" t="s">
        <v>2875</v>
      </c>
      <c r="B18">
        <v>1</v>
      </c>
      <c r="E18" s="5" t="s">
        <v>2975</v>
      </c>
      <c r="F18">
        <v>18.7</v>
      </c>
    </row>
    <row r="19" spans="1:6" x14ac:dyDescent="0.25">
      <c r="A19" s="5" t="s">
        <v>2876</v>
      </c>
      <c r="B19">
        <v>1</v>
      </c>
      <c r="E19" s="5" t="s">
        <v>2863</v>
      </c>
      <c r="F19">
        <v>94.7</v>
      </c>
    </row>
    <row r="20" spans="1:6" x14ac:dyDescent="0.25">
      <c r="A20" s="5" t="s">
        <v>2877</v>
      </c>
      <c r="B20">
        <v>1</v>
      </c>
      <c r="E20" s="5" t="s">
        <v>2976</v>
      </c>
      <c r="F20">
        <v>16.7</v>
      </c>
    </row>
    <row r="21" spans="1:6" x14ac:dyDescent="0.25">
      <c r="A21" s="5" t="s">
        <v>2878</v>
      </c>
      <c r="B21">
        <v>1</v>
      </c>
      <c r="E21" s="5" t="s">
        <v>2977</v>
      </c>
      <c r="F21">
        <v>0.8</v>
      </c>
    </row>
    <row r="22" spans="1:6" x14ac:dyDescent="0.25">
      <c r="A22" s="5" t="s">
        <v>2879</v>
      </c>
      <c r="B22">
        <v>1</v>
      </c>
      <c r="E22" s="5" t="s">
        <v>2978</v>
      </c>
      <c r="F22">
        <v>0.8</v>
      </c>
    </row>
    <row r="23" spans="1:6" x14ac:dyDescent="0.25">
      <c r="A23" s="5" t="s">
        <v>2880</v>
      </c>
      <c r="B23">
        <v>2</v>
      </c>
      <c r="E23" s="5" t="s">
        <v>2979</v>
      </c>
      <c r="F23">
        <v>0.8</v>
      </c>
    </row>
    <row r="24" spans="1:6" x14ac:dyDescent="0.25">
      <c r="A24" s="5" t="s">
        <v>2881</v>
      </c>
      <c r="B24">
        <v>3</v>
      </c>
      <c r="E24" s="5" t="s">
        <v>2980</v>
      </c>
      <c r="F24">
        <v>2.9</v>
      </c>
    </row>
    <row r="25" spans="1:6" x14ac:dyDescent="0.25">
      <c r="A25" s="5" t="s">
        <v>2882</v>
      </c>
      <c r="B25">
        <v>1</v>
      </c>
      <c r="E25" s="5" t="s">
        <v>2981</v>
      </c>
      <c r="F25">
        <v>4.0999999999999996</v>
      </c>
    </row>
    <row r="26" spans="1:6" x14ac:dyDescent="0.25">
      <c r="A26" s="5" t="s">
        <v>2883</v>
      </c>
      <c r="B26">
        <v>4</v>
      </c>
      <c r="E26" s="5" t="s">
        <v>2982</v>
      </c>
      <c r="F26">
        <v>5</v>
      </c>
    </row>
    <row r="27" spans="1:6" x14ac:dyDescent="0.25">
      <c r="A27" s="5" t="s">
        <v>2884</v>
      </c>
      <c r="B27">
        <v>2</v>
      </c>
      <c r="E27" s="5" t="s">
        <v>2864</v>
      </c>
      <c r="F27">
        <v>17.899999999999999</v>
      </c>
    </row>
    <row r="28" spans="1:6" x14ac:dyDescent="0.25">
      <c r="A28" s="5" t="s">
        <v>2885</v>
      </c>
      <c r="B28">
        <v>1</v>
      </c>
      <c r="E28" s="5" t="s">
        <v>2983</v>
      </c>
      <c r="F28">
        <v>1.2</v>
      </c>
    </row>
    <row r="29" spans="1:6" x14ac:dyDescent="0.25">
      <c r="A29" s="5" t="s">
        <v>2886</v>
      </c>
      <c r="B29">
        <v>1</v>
      </c>
      <c r="E29" s="5" t="s">
        <v>2984</v>
      </c>
      <c r="F29">
        <v>3.6</v>
      </c>
    </row>
    <row r="30" spans="1:6" x14ac:dyDescent="0.25">
      <c r="A30" s="5" t="s">
        <v>2887</v>
      </c>
      <c r="B30">
        <v>1</v>
      </c>
      <c r="E30" s="5" t="s">
        <v>2985</v>
      </c>
      <c r="F30">
        <v>3.9</v>
      </c>
    </row>
    <row r="31" spans="1:6" x14ac:dyDescent="0.25">
      <c r="A31" s="5" t="s">
        <v>2888</v>
      </c>
      <c r="B31">
        <v>1</v>
      </c>
      <c r="E31" s="5" t="s">
        <v>2986</v>
      </c>
      <c r="F31">
        <v>3.6</v>
      </c>
    </row>
    <row r="32" spans="1:6" x14ac:dyDescent="0.25">
      <c r="A32" s="5" t="s">
        <v>2889</v>
      </c>
      <c r="B32">
        <v>1</v>
      </c>
      <c r="E32" s="5" t="s">
        <v>2865</v>
      </c>
      <c r="F32">
        <v>25.05</v>
      </c>
    </row>
    <row r="33" spans="1:6" x14ac:dyDescent="0.25">
      <c r="A33" s="5" t="s">
        <v>2890</v>
      </c>
      <c r="B33">
        <v>1</v>
      </c>
      <c r="E33" s="5" t="s">
        <v>2987</v>
      </c>
      <c r="F33">
        <v>0.5</v>
      </c>
    </row>
    <row r="34" spans="1:6" x14ac:dyDescent="0.25">
      <c r="A34" s="5" t="s">
        <v>2891</v>
      </c>
      <c r="B34">
        <v>1</v>
      </c>
      <c r="E34" s="5" t="s">
        <v>2988</v>
      </c>
      <c r="F34">
        <v>4.2</v>
      </c>
    </row>
    <row r="35" spans="1:6" x14ac:dyDescent="0.25">
      <c r="A35" s="5" t="s">
        <v>2892</v>
      </c>
      <c r="B35">
        <v>1</v>
      </c>
      <c r="E35" s="5" t="s">
        <v>2989</v>
      </c>
      <c r="F35">
        <v>18.04</v>
      </c>
    </row>
    <row r="36" spans="1:6" x14ac:dyDescent="0.25">
      <c r="A36" s="5" t="s">
        <v>2893</v>
      </c>
      <c r="B36">
        <v>1</v>
      </c>
      <c r="E36" s="5" t="s">
        <v>2990</v>
      </c>
      <c r="F36">
        <v>4.2</v>
      </c>
    </row>
    <row r="37" spans="1:6" x14ac:dyDescent="0.25">
      <c r="A37" s="5" t="s">
        <v>2894</v>
      </c>
      <c r="B37">
        <v>1</v>
      </c>
      <c r="E37" s="5" t="s">
        <v>2991</v>
      </c>
      <c r="F37">
        <v>2.5099999999999998</v>
      </c>
    </row>
    <row r="38" spans="1:6" x14ac:dyDescent="0.25">
      <c r="A38" s="5" t="s">
        <v>2895</v>
      </c>
      <c r="B38">
        <v>1</v>
      </c>
      <c r="E38" s="5" t="s">
        <v>2866</v>
      </c>
      <c r="F38">
        <v>25.8</v>
      </c>
    </row>
    <row r="39" spans="1:6" x14ac:dyDescent="0.25">
      <c r="A39" s="5" t="s">
        <v>2896</v>
      </c>
      <c r="B39">
        <v>1</v>
      </c>
      <c r="E39" s="5" t="s">
        <v>2992</v>
      </c>
      <c r="F39">
        <v>4.0999999999999996</v>
      </c>
    </row>
    <row r="40" spans="1:6" x14ac:dyDescent="0.25">
      <c r="A40" s="5" t="s">
        <v>2897</v>
      </c>
      <c r="B40">
        <v>1</v>
      </c>
      <c r="E40" s="5" t="s">
        <v>2993</v>
      </c>
      <c r="F40">
        <v>2.6</v>
      </c>
    </row>
    <row r="41" spans="1:6" x14ac:dyDescent="0.25">
      <c r="A41" s="5" t="s">
        <v>2898</v>
      </c>
      <c r="B41">
        <v>1</v>
      </c>
      <c r="E41" s="5" t="s">
        <v>2994</v>
      </c>
      <c r="F41">
        <v>0.8</v>
      </c>
    </row>
    <row r="42" spans="1:6" x14ac:dyDescent="0.25">
      <c r="A42" s="5" t="s">
        <v>2899</v>
      </c>
      <c r="B42">
        <v>12</v>
      </c>
      <c r="E42" s="5" t="s">
        <v>2995</v>
      </c>
      <c r="F42">
        <v>0.8</v>
      </c>
    </row>
    <row r="43" spans="1:6" x14ac:dyDescent="0.25">
      <c r="A43" s="5" t="s">
        <v>2900</v>
      </c>
      <c r="B43">
        <v>2</v>
      </c>
      <c r="E43" s="5" t="s">
        <v>2996</v>
      </c>
      <c r="F43">
        <v>0.8</v>
      </c>
    </row>
    <row r="44" spans="1:6" x14ac:dyDescent="0.25">
      <c r="A44" s="5" t="s">
        <v>2901</v>
      </c>
      <c r="B44">
        <v>1</v>
      </c>
      <c r="E44" s="5" t="s">
        <v>2997</v>
      </c>
      <c r="F44">
        <v>0.8</v>
      </c>
    </row>
    <row r="45" spans="1:6" x14ac:dyDescent="0.25">
      <c r="A45" s="5" t="s">
        <v>2902</v>
      </c>
      <c r="B45">
        <v>4</v>
      </c>
      <c r="E45" s="5" t="s">
        <v>2867</v>
      </c>
      <c r="F45">
        <v>26.85</v>
      </c>
    </row>
    <row r="46" spans="1:6" x14ac:dyDescent="0.25">
      <c r="A46" s="5" t="s">
        <v>2903</v>
      </c>
      <c r="B46">
        <v>1</v>
      </c>
      <c r="E46" s="5" t="s">
        <v>2998</v>
      </c>
      <c r="F46">
        <v>8.5</v>
      </c>
    </row>
    <row r="47" spans="1:6" x14ac:dyDescent="0.25">
      <c r="A47" s="5" t="s">
        <v>2904</v>
      </c>
      <c r="B47">
        <v>9</v>
      </c>
      <c r="E47" s="5" t="s">
        <v>2999</v>
      </c>
      <c r="F47">
        <v>4.01</v>
      </c>
    </row>
    <row r="48" spans="1:6" x14ac:dyDescent="0.25">
      <c r="A48" s="5" t="s">
        <v>2905</v>
      </c>
      <c r="B48">
        <v>2</v>
      </c>
      <c r="E48" s="5" t="s">
        <v>3000</v>
      </c>
      <c r="F48">
        <v>15.4</v>
      </c>
    </row>
    <row r="49" spans="1:6" x14ac:dyDescent="0.25">
      <c r="A49" s="5" t="s">
        <v>2906</v>
      </c>
      <c r="B49">
        <v>1</v>
      </c>
      <c r="E49" s="5" t="s">
        <v>2868</v>
      </c>
      <c r="F49">
        <v>24.55</v>
      </c>
    </row>
    <row r="50" spans="1:6" x14ac:dyDescent="0.25">
      <c r="A50" s="5" t="s">
        <v>2907</v>
      </c>
      <c r="B50">
        <v>1</v>
      </c>
      <c r="E50" s="5" t="s">
        <v>2869</v>
      </c>
      <c r="F50">
        <v>19.97</v>
      </c>
    </row>
    <row r="51" spans="1:6" x14ac:dyDescent="0.25">
      <c r="A51" s="5" t="s">
        <v>2908</v>
      </c>
      <c r="B51">
        <v>1</v>
      </c>
      <c r="E51" s="5" t="s">
        <v>2870</v>
      </c>
      <c r="F51">
        <v>41.35</v>
      </c>
    </row>
    <row r="52" spans="1:6" x14ac:dyDescent="0.25">
      <c r="A52" s="5" t="s">
        <v>2909</v>
      </c>
      <c r="B52">
        <v>1</v>
      </c>
      <c r="E52" s="5" t="s">
        <v>3001</v>
      </c>
      <c r="F52">
        <v>3.84</v>
      </c>
    </row>
    <row r="53" spans="1:6" x14ac:dyDescent="0.25">
      <c r="A53" s="5" t="s">
        <v>2910</v>
      </c>
      <c r="B53">
        <v>3</v>
      </c>
      <c r="E53" s="5" t="s">
        <v>3002</v>
      </c>
      <c r="F53">
        <v>4.18</v>
      </c>
    </row>
    <row r="54" spans="1:6" x14ac:dyDescent="0.25">
      <c r="A54" s="5" t="s">
        <v>2911</v>
      </c>
      <c r="B54">
        <v>2</v>
      </c>
      <c r="E54" s="5" t="s">
        <v>3003</v>
      </c>
      <c r="F54">
        <v>8.6999999999999993</v>
      </c>
    </row>
    <row r="55" spans="1:6" x14ac:dyDescent="0.25">
      <c r="A55" s="5" t="s">
        <v>2912</v>
      </c>
      <c r="B55">
        <v>1</v>
      </c>
      <c r="E55" s="5" t="s">
        <v>3004</v>
      </c>
      <c r="F55">
        <v>3.01</v>
      </c>
    </row>
    <row r="56" spans="1:6" x14ac:dyDescent="0.25">
      <c r="A56" s="5" t="s">
        <v>2913</v>
      </c>
      <c r="B56">
        <v>1</v>
      </c>
      <c r="E56" s="5" t="s">
        <v>3005</v>
      </c>
      <c r="F56">
        <v>3.01</v>
      </c>
    </row>
    <row r="57" spans="1:6" x14ac:dyDescent="0.25">
      <c r="A57" s="5" t="s">
        <v>2914</v>
      </c>
      <c r="B57">
        <v>1</v>
      </c>
      <c r="E57" s="5" t="s">
        <v>3006</v>
      </c>
      <c r="F57">
        <v>3.2</v>
      </c>
    </row>
    <row r="58" spans="1:6" x14ac:dyDescent="0.25">
      <c r="A58" s="5" t="s">
        <v>2915</v>
      </c>
      <c r="B58">
        <v>2</v>
      </c>
      <c r="E58" s="5" t="s">
        <v>3007</v>
      </c>
      <c r="F58">
        <v>2.6</v>
      </c>
    </row>
    <row r="59" spans="1:6" x14ac:dyDescent="0.25">
      <c r="A59" s="5" t="s">
        <v>2916</v>
      </c>
      <c r="B59">
        <v>2</v>
      </c>
      <c r="E59" s="5" t="s">
        <v>3008</v>
      </c>
      <c r="F59">
        <v>0.5</v>
      </c>
    </row>
    <row r="60" spans="1:6" x14ac:dyDescent="0.25">
      <c r="A60" s="5" t="s">
        <v>2917</v>
      </c>
      <c r="B60">
        <v>2</v>
      </c>
      <c r="E60" s="5" t="s">
        <v>3009</v>
      </c>
      <c r="F60">
        <v>2.9</v>
      </c>
    </row>
    <row r="61" spans="1:6" x14ac:dyDescent="0.25">
      <c r="A61" s="5" t="s">
        <v>2918</v>
      </c>
      <c r="B61">
        <v>1</v>
      </c>
      <c r="E61" s="5" t="s">
        <v>2871</v>
      </c>
      <c r="F61">
        <v>15.2</v>
      </c>
    </row>
    <row r="62" spans="1:6" x14ac:dyDescent="0.25">
      <c r="A62" s="5" t="s">
        <v>2919</v>
      </c>
      <c r="B62">
        <v>1</v>
      </c>
      <c r="E62" s="5" t="s">
        <v>2872</v>
      </c>
      <c r="F62">
        <v>23.6</v>
      </c>
    </row>
    <row r="63" spans="1:6" x14ac:dyDescent="0.25">
      <c r="A63" s="5" t="s">
        <v>2920</v>
      </c>
      <c r="B63">
        <v>1</v>
      </c>
      <c r="E63" s="5" t="s">
        <v>3010</v>
      </c>
      <c r="F63">
        <v>10.7</v>
      </c>
    </row>
    <row r="64" spans="1:6" x14ac:dyDescent="0.25">
      <c r="A64" s="5" t="s">
        <v>2921</v>
      </c>
      <c r="B64">
        <v>1</v>
      </c>
      <c r="E64" s="5" t="s">
        <v>3011</v>
      </c>
      <c r="F64">
        <v>3.7</v>
      </c>
    </row>
    <row r="65" spans="1:6" x14ac:dyDescent="0.25">
      <c r="A65" s="5" t="s">
        <v>2922</v>
      </c>
      <c r="B65">
        <v>1</v>
      </c>
      <c r="E65" s="5" t="s">
        <v>3012</v>
      </c>
      <c r="F65">
        <v>0.8</v>
      </c>
    </row>
    <row r="66" spans="1:6" x14ac:dyDescent="0.25">
      <c r="A66" s="5" t="s">
        <v>2923</v>
      </c>
      <c r="B66">
        <v>3</v>
      </c>
      <c r="E66" s="5" t="s">
        <v>3013</v>
      </c>
      <c r="F66">
        <v>2.2000000000000002</v>
      </c>
    </row>
    <row r="67" spans="1:6" x14ac:dyDescent="0.25">
      <c r="A67" s="5" t="s">
        <v>2924</v>
      </c>
      <c r="B67">
        <v>1</v>
      </c>
      <c r="E67" s="5" t="s">
        <v>3014</v>
      </c>
      <c r="F67">
        <v>3.6</v>
      </c>
    </row>
    <row r="68" spans="1:6" x14ac:dyDescent="0.25">
      <c r="A68" s="5" t="s">
        <v>2925</v>
      </c>
      <c r="B68">
        <v>1</v>
      </c>
      <c r="E68" s="5" t="s">
        <v>2873</v>
      </c>
      <c r="F68">
        <v>18</v>
      </c>
    </row>
    <row r="69" spans="1:6" x14ac:dyDescent="0.25">
      <c r="A69" s="5" t="s">
        <v>2926</v>
      </c>
      <c r="B69">
        <v>1</v>
      </c>
      <c r="E69" s="5" t="s">
        <v>3015</v>
      </c>
      <c r="F69">
        <v>4.2</v>
      </c>
    </row>
    <row r="70" spans="1:6" x14ac:dyDescent="0.25">
      <c r="A70" s="5" t="s">
        <v>2927</v>
      </c>
      <c r="B70">
        <v>1</v>
      </c>
      <c r="E70" s="5" t="s">
        <v>3016</v>
      </c>
      <c r="F70">
        <v>3.6</v>
      </c>
    </row>
    <row r="71" spans="1:6" x14ac:dyDescent="0.25">
      <c r="A71" s="5" t="s">
        <v>2928</v>
      </c>
      <c r="B71">
        <v>1</v>
      </c>
      <c r="E71" s="5" t="s">
        <v>3017</v>
      </c>
      <c r="F71">
        <v>0.2</v>
      </c>
    </row>
    <row r="72" spans="1:6" x14ac:dyDescent="0.25">
      <c r="A72" s="5" t="s">
        <v>2929</v>
      </c>
      <c r="B72">
        <v>1</v>
      </c>
      <c r="E72" s="5" t="s">
        <v>3018</v>
      </c>
      <c r="F72">
        <v>3.6</v>
      </c>
    </row>
    <row r="73" spans="1:6" x14ac:dyDescent="0.25">
      <c r="A73" s="5" t="s">
        <v>2930</v>
      </c>
      <c r="B73">
        <v>1</v>
      </c>
      <c r="E73" s="5" t="s">
        <v>2874</v>
      </c>
      <c r="F73">
        <v>10</v>
      </c>
    </row>
    <row r="74" spans="1:6" x14ac:dyDescent="0.25">
      <c r="A74" s="5" t="s">
        <v>2931</v>
      </c>
      <c r="B74">
        <v>1</v>
      </c>
      <c r="E74" s="5" t="s">
        <v>2875</v>
      </c>
      <c r="F74">
        <v>27.7</v>
      </c>
    </row>
    <row r="75" spans="1:6" x14ac:dyDescent="0.25">
      <c r="A75" s="5" t="s">
        <v>2932</v>
      </c>
      <c r="B75">
        <v>2</v>
      </c>
      <c r="E75" s="5" t="s">
        <v>3019</v>
      </c>
      <c r="F75">
        <v>0.8</v>
      </c>
    </row>
    <row r="76" spans="1:6" x14ac:dyDescent="0.25">
      <c r="A76" s="5" t="s">
        <v>2933</v>
      </c>
      <c r="B76">
        <v>2</v>
      </c>
      <c r="E76" s="5" t="s">
        <v>2876</v>
      </c>
      <c r="F76">
        <v>30.3</v>
      </c>
    </row>
    <row r="77" spans="1:6" x14ac:dyDescent="0.25">
      <c r="A77" s="5" t="s">
        <v>2934</v>
      </c>
      <c r="B77">
        <v>1</v>
      </c>
      <c r="E77" s="5" t="s">
        <v>3020</v>
      </c>
      <c r="F77">
        <v>0.8</v>
      </c>
    </row>
    <row r="78" spans="1:6" x14ac:dyDescent="0.25">
      <c r="A78" s="5" t="s">
        <v>2935</v>
      </c>
      <c r="B78">
        <v>6</v>
      </c>
      <c r="E78" s="5" t="s">
        <v>2877</v>
      </c>
      <c r="F78">
        <v>10</v>
      </c>
    </row>
    <row r="79" spans="1:6" x14ac:dyDescent="0.25">
      <c r="A79" s="5" t="s">
        <v>2936</v>
      </c>
      <c r="B79">
        <v>3</v>
      </c>
      <c r="E79" s="5" t="s">
        <v>2878</v>
      </c>
      <c r="F79">
        <v>11.71</v>
      </c>
    </row>
    <row r="80" spans="1:6" x14ac:dyDescent="0.25">
      <c r="A80" s="5" t="s">
        <v>2937</v>
      </c>
      <c r="B80">
        <v>1</v>
      </c>
      <c r="E80" s="5" t="s">
        <v>3021</v>
      </c>
      <c r="F80">
        <v>0.6</v>
      </c>
    </row>
    <row r="81" spans="1:6" x14ac:dyDescent="0.25">
      <c r="A81" s="5" t="s">
        <v>2938</v>
      </c>
      <c r="B81">
        <v>2</v>
      </c>
      <c r="E81" s="5" t="s">
        <v>3022</v>
      </c>
      <c r="F81">
        <v>3.2</v>
      </c>
    </row>
    <row r="82" spans="1:6" x14ac:dyDescent="0.25">
      <c r="A82" s="5" t="s">
        <v>2939</v>
      </c>
      <c r="B82">
        <v>1</v>
      </c>
      <c r="E82" s="5" t="s">
        <v>3023</v>
      </c>
      <c r="F82">
        <v>3.6</v>
      </c>
    </row>
    <row r="83" spans="1:6" x14ac:dyDescent="0.25">
      <c r="A83" s="5" t="s">
        <v>2940</v>
      </c>
      <c r="B83">
        <v>2</v>
      </c>
      <c r="E83" s="5" t="s">
        <v>3024</v>
      </c>
      <c r="F83">
        <v>0.5</v>
      </c>
    </row>
    <row r="84" spans="1:6" x14ac:dyDescent="0.25">
      <c r="A84" s="5" t="s">
        <v>2941</v>
      </c>
      <c r="B84">
        <v>1</v>
      </c>
      <c r="E84" s="5" t="s">
        <v>2879</v>
      </c>
      <c r="F84">
        <v>22.3</v>
      </c>
    </row>
    <row r="85" spans="1:6" x14ac:dyDescent="0.25">
      <c r="A85" s="5" t="s">
        <v>2942</v>
      </c>
      <c r="B85">
        <v>1</v>
      </c>
      <c r="E85" s="5" t="s">
        <v>3025</v>
      </c>
      <c r="F85">
        <v>0.8</v>
      </c>
    </row>
    <row r="86" spans="1:6" x14ac:dyDescent="0.25">
      <c r="A86" s="5" t="s">
        <v>2943</v>
      </c>
      <c r="B86">
        <v>3</v>
      </c>
      <c r="E86" s="5" t="s">
        <v>3026</v>
      </c>
      <c r="F86">
        <v>3.5</v>
      </c>
    </row>
    <row r="87" spans="1:6" x14ac:dyDescent="0.25">
      <c r="A87" s="5" t="s">
        <v>2944</v>
      </c>
      <c r="B87">
        <v>1</v>
      </c>
      <c r="E87" s="5" t="s">
        <v>3027</v>
      </c>
      <c r="F87">
        <v>8.8000000000000007</v>
      </c>
    </row>
    <row r="88" spans="1:6" x14ac:dyDescent="0.25">
      <c r="A88" s="5" t="s">
        <v>2945</v>
      </c>
      <c r="B88">
        <v>1</v>
      </c>
      <c r="E88" s="5" t="s">
        <v>2880</v>
      </c>
      <c r="F88">
        <v>0.3</v>
      </c>
    </row>
    <row r="89" spans="1:6" x14ac:dyDescent="0.25">
      <c r="A89" s="5" t="s">
        <v>2946</v>
      </c>
      <c r="B89">
        <v>1</v>
      </c>
      <c r="E89" s="5" t="s">
        <v>2881</v>
      </c>
      <c r="F89">
        <v>16.399999999999999</v>
      </c>
    </row>
    <row r="90" spans="1:6" x14ac:dyDescent="0.25">
      <c r="A90" s="5" t="s">
        <v>2947</v>
      </c>
      <c r="B90">
        <v>1</v>
      </c>
      <c r="E90" s="5" t="s">
        <v>3028</v>
      </c>
      <c r="F90">
        <v>0.4</v>
      </c>
    </row>
    <row r="91" spans="1:6" x14ac:dyDescent="0.25">
      <c r="A91" s="5" t="s">
        <v>2948</v>
      </c>
      <c r="B91">
        <v>2</v>
      </c>
      <c r="E91" s="5" t="s">
        <v>2882</v>
      </c>
      <c r="F91">
        <v>13.5</v>
      </c>
    </row>
    <row r="92" spans="1:6" x14ac:dyDescent="0.25">
      <c r="A92" s="5" t="s">
        <v>2949</v>
      </c>
      <c r="B92">
        <v>1</v>
      </c>
      <c r="E92" s="5" t="s">
        <v>3029</v>
      </c>
      <c r="F92">
        <v>1</v>
      </c>
    </row>
    <row r="93" spans="1:6" x14ac:dyDescent="0.25">
      <c r="A93" s="5" t="s">
        <v>2950</v>
      </c>
      <c r="B93">
        <v>1</v>
      </c>
      <c r="E93" s="5" t="s">
        <v>3030</v>
      </c>
      <c r="F93">
        <v>1.6</v>
      </c>
    </row>
    <row r="94" spans="1:6" x14ac:dyDescent="0.25">
      <c r="A94" s="5" t="s">
        <v>2951</v>
      </c>
      <c r="B94">
        <v>2</v>
      </c>
      <c r="E94" s="5" t="s">
        <v>2883</v>
      </c>
      <c r="F94">
        <v>23.1</v>
      </c>
    </row>
    <row r="95" spans="1:6" x14ac:dyDescent="0.25">
      <c r="A95" s="5" t="s">
        <v>2952</v>
      </c>
      <c r="B95">
        <v>2</v>
      </c>
      <c r="E95" s="5" t="s">
        <v>2884</v>
      </c>
      <c r="F95">
        <v>37.5</v>
      </c>
    </row>
    <row r="96" spans="1:6" x14ac:dyDescent="0.25">
      <c r="A96" s="5" t="s">
        <v>2953</v>
      </c>
      <c r="B96">
        <v>1</v>
      </c>
      <c r="E96" s="5" t="s">
        <v>3031</v>
      </c>
      <c r="F96">
        <v>3.6</v>
      </c>
    </row>
    <row r="97" spans="1:6" x14ac:dyDescent="0.25">
      <c r="A97" s="5" t="s">
        <v>2954</v>
      </c>
      <c r="B97">
        <v>1</v>
      </c>
      <c r="E97" s="5" t="s">
        <v>3032</v>
      </c>
      <c r="F97">
        <v>2.9</v>
      </c>
    </row>
    <row r="98" spans="1:6" x14ac:dyDescent="0.25">
      <c r="A98" s="5" t="s">
        <v>2955</v>
      </c>
      <c r="B98">
        <v>1</v>
      </c>
      <c r="E98" s="5" t="s">
        <v>3033</v>
      </c>
      <c r="F98">
        <v>13.3</v>
      </c>
    </row>
    <row r="99" spans="1:6" x14ac:dyDescent="0.25">
      <c r="A99" s="5" t="s">
        <v>2956</v>
      </c>
      <c r="B99">
        <v>1</v>
      </c>
      <c r="E99" s="5" t="s">
        <v>3034</v>
      </c>
      <c r="F99">
        <v>0.8</v>
      </c>
    </row>
    <row r="100" spans="1:6" x14ac:dyDescent="0.25">
      <c r="A100" s="5" t="s">
        <v>2957</v>
      </c>
      <c r="B100">
        <v>4</v>
      </c>
      <c r="E100" s="5" t="s">
        <v>3035</v>
      </c>
      <c r="F100">
        <v>4.2</v>
      </c>
    </row>
    <row r="101" spans="1:6" x14ac:dyDescent="0.25">
      <c r="A101" s="5" t="s">
        <v>2958</v>
      </c>
      <c r="B101">
        <v>1</v>
      </c>
      <c r="E101" s="5" t="s">
        <v>3036</v>
      </c>
      <c r="F101">
        <v>0.8</v>
      </c>
    </row>
    <row r="102" spans="1:6" x14ac:dyDescent="0.25">
      <c r="A102" s="5" t="s">
        <v>2959</v>
      </c>
      <c r="B102">
        <v>1</v>
      </c>
      <c r="E102" s="5" t="s">
        <v>3037</v>
      </c>
      <c r="F102">
        <v>2.9</v>
      </c>
    </row>
    <row r="103" spans="1:6" x14ac:dyDescent="0.25">
      <c r="A103" s="5" t="s">
        <v>2960</v>
      </c>
      <c r="B103">
        <v>1</v>
      </c>
      <c r="E103" s="5" t="s">
        <v>3038</v>
      </c>
      <c r="F103">
        <v>6.8</v>
      </c>
    </row>
    <row r="104" spans="1:6" x14ac:dyDescent="0.25">
      <c r="A104" s="5" t="s">
        <v>2961</v>
      </c>
      <c r="B104">
        <v>4</v>
      </c>
      <c r="E104" s="5" t="s">
        <v>2885</v>
      </c>
      <c r="F104">
        <v>24.04</v>
      </c>
    </row>
    <row r="105" spans="1:6" x14ac:dyDescent="0.25">
      <c r="E105" s="5" t="s">
        <v>3039</v>
      </c>
      <c r="F105">
        <v>6.01</v>
      </c>
    </row>
    <row r="106" spans="1:6" x14ac:dyDescent="0.25">
      <c r="E106" s="5" t="s">
        <v>3040</v>
      </c>
      <c r="F106">
        <v>3.5</v>
      </c>
    </row>
    <row r="107" spans="1:6" x14ac:dyDescent="0.25">
      <c r="E107" s="5" t="s">
        <v>3041</v>
      </c>
      <c r="F107">
        <v>10.8</v>
      </c>
    </row>
    <row r="108" spans="1:6" x14ac:dyDescent="0.25">
      <c r="E108" s="5" t="s">
        <v>3042</v>
      </c>
      <c r="F108">
        <v>3.5</v>
      </c>
    </row>
    <row r="109" spans="1:6" x14ac:dyDescent="0.25">
      <c r="E109" s="5" t="s">
        <v>3043</v>
      </c>
      <c r="F109">
        <v>2.6</v>
      </c>
    </row>
    <row r="110" spans="1:6" x14ac:dyDescent="0.25">
      <c r="E110" s="5" t="s">
        <v>3044</v>
      </c>
      <c r="F110">
        <v>3.6</v>
      </c>
    </row>
    <row r="111" spans="1:6" x14ac:dyDescent="0.25">
      <c r="E111" s="5" t="s">
        <v>3045</v>
      </c>
      <c r="F111">
        <v>3.9</v>
      </c>
    </row>
    <row r="112" spans="1:6" x14ac:dyDescent="0.25">
      <c r="E112" s="5" t="s">
        <v>2886</v>
      </c>
      <c r="F112">
        <v>26.3</v>
      </c>
    </row>
    <row r="113" spans="5:6" x14ac:dyDescent="0.25">
      <c r="E113" s="5" t="s">
        <v>3046</v>
      </c>
      <c r="F113">
        <v>2.9</v>
      </c>
    </row>
    <row r="114" spans="5:6" x14ac:dyDescent="0.25">
      <c r="E114" s="5" t="s">
        <v>3047</v>
      </c>
      <c r="F114">
        <v>3.2</v>
      </c>
    </row>
    <row r="115" spans="5:6" x14ac:dyDescent="0.25">
      <c r="E115" s="5" t="s">
        <v>3048</v>
      </c>
      <c r="F115">
        <v>3.8</v>
      </c>
    </row>
    <row r="116" spans="5:6" x14ac:dyDescent="0.25">
      <c r="E116" s="5" t="s">
        <v>3049</v>
      </c>
      <c r="F116">
        <v>1</v>
      </c>
    </row>
    <row r="117" spans="5:6" x14ac:dyDescent="0.25">
      <c r="E117" s="5" t="s">
        <v>2887</v>
      </c>
      <c r="F117">
        <v>21.62</v>
      </c>
    </row>
    <row r="118" spans="5:6" x14ac:dyDescent="0.25">
      <c r="E118" s="5" t="s">
        <v>3050</v>
      </c>
      <c r="F118">
        <v>6.01</v>
      </c>
    </row>
    <row r="119" spans="5:6" x14ac:dyDescent="0.25">
      <c r="E119" s="5" t="s">
        <v>3051</v>
      </c>
      <c r="F119">
        <v>0.67</v>
      </c>
    </row>
    <row r="120" spans="5:6" x14ac:dyDescent="0.25">
      <c r="E120" s="5" t="s">
        <v>2888</v>
      </c>
      <c r="F120">
        <v>36.58</v>
      </c>
    </row>
    <row r="121" spans="5:6" x14ac:dyDescent="0.25">
      <c r="E121" s="5" t="s">
        <v>2889</v>
      </c>
      <c r="F121">
        <v>30.06</v>
      </c>
    </row>
    <row r="122" spans="5:6" x14ac:dyDescent="0.25">
      <c r="E122" s="5" t="s">
        <v>3052</v>
      </c>
      <c r="F122">
        <v>6.1</v>
      </c>
    </row>
    <row r="123" spans="5:6" x14ac:dyDescent="0.25">
      <c r="E123" s="5" t="s">
        <v>3053</v>
      </c>
      <c r="F123">
        <v>4.01</v>
      </c>
    </row>
    <row r="124" spans="5:6" x14ac:dyDescent="0.25">
      <c r="E124" s="5" t="s">
        <v>3054</v>
      </c>
      <c r="F124">
        <v>0.5</v>
      </c>
    </row>
    <row r="125" spans="5:6" x14ac:dyDescent="0.25">
      <c r="E125" s="5" t="s">
        <v>3055</v>
      </c>
      <c r="F125">
        <v>7.85</v>
      </c>
    </row>
    <row r="126" spans="5:6" x14ac:dyDescent="0.25">
      <c r="E126" s="5" t="s">
        <v>3056</v>
      </c>
      <c r="F126">
        <v>18.37</v>
      </c>
    </row>
    <row r="127" spans="5:6" x14ac:dyDescent="0.25">
      <c r="E127" s="5" t="s">
        <v>3057</v>
      </c>
      <c r="F127">
        <v>3.84</v>
      </c>
    </row>
    <row r="128" spans="5:6" x14ac:dyDescent="0.25">
      <c r="E128" s="5" t="s">
        <v>3058</v>
      </c>
      <c r="F128">
        <v>3.2</v>
      </c>
    </row>
    <row r="129" spans="5:6" x14ac:dyDescent="0.25">
      <c r="E129" s="5" t="s">
        <v>2890</v>
      </c>
      <c r="F129">
        <v>21.59</v>
      </c>
    </row>
    <row r="130" spans="5:6" x14ac:dyDescent="0.25">
      <c r="E130" s="5" t="s">
        <v>3059</v>
      </c>
      <c r="F130">
        <v>1.17</v>
      </c>
    </row>
    <row r="131" spans="5:6" x14ac:dyDescent="0.25">
      <c r="E131" s="5" t="s">
        <v>3060</v>
      </c>
      <c r="F131">
        <v>3.01</v>
      </c>
    </row>
    <row r="132" spans="5:6" x14ac:dyDescent="0.25">
      <c r="E132" s="5" t="s">
        <v>3061</v>
      </c>
      <c r="F132">
        <v>6.18</v>
      </c>
    </row>
    <row r="133" spans="5:6" x14ac:dyDescent="0.25">
      <c r="E133" s="5" t="s">
        <v>3062</v>
      </c>
      <c r="F133">
        <v>0.8</v>
      </c>
    </row>
    <row r="134" spans="5:6" x14ac:dyDescent="0.25">
      <c r="E134" s="5" t="s">
        <v>2891</v>
      </c>
      <c r="F134">
        <v>31.3</v>
      </c>
    </row>
    <row r="135" spans="5:6" x14ac:dyDescent="0.25">
      <c r="E135" s="5" t="s">
        <v>3063</v>
      </c>
      <c r="F135">
        <v>3.84</v>
      </c>
    </row>
    <row r="136" spans="5:6" x14ac:dyDescent="0.25">
      <c r="E136" s="5" t="s">
        <v>3064</v>
      </c>
      <c r="F136">
        <v>3.2</v>
      </c>
    </row>
    <row r="137" spans="5:6" x14ac:dyDescent="0.25">
      <c r="E137" s="5" t="s">
        <v>3065</v>
      </c>
      <c r="F137">
        <v>4.5</v>
      </c>
    </row>
    <row r="138" spans="5:6" x14ac:dyDescent="0.25">
      <c r="E138" s="5" t="s">
        <v>3066</v>
      </c>
      <c r="F138">
        <v>3.01</v>
      </c>
    </row>
    <row r="139" spans="5:6" x14ac:dyDescent="0.25">
      <c r="E139" s="5" t="s">
        <v>2892</v>
      </c>
      <c r="F139">
        <v>17.899999999999999</v>
      </c>
    </row>
    <row r="140" spans="5:6" x14ac:dyDescent="0.25">
      <c r="E140" s="5" t="s">
        <v>2893</v>
      </c>
      <c r="F140">
        <v>12.4</v>
      </c>
    </row>
    <row r="141" spans="5:6" x14ac:dyDescent="0.25">
      <c r="E141" s="5" t="s">
        <v>3067</v>
      </c>
      <c r="F141">
        <v>17.7</v>
      </c>
    </row>
    <row r="142" spans="5:6" x14ac:dyDescent="0.25">
      <c r="E142" s="5" t="s">
        <v>3068</v>
      </c>
      <c r="F142">
        <v>11.8</v>
      </c>
    </row>
    <row r="143" spans="5:6" x14ac:dyDescent="0.25">
      <c r="E143" s="5" t="s">
        <v>3069</v>
      </c>
      <c r="F143">
        <v>8.02</v>
      </c>
    </row>
    <row r="144" spans="5:6" x14ac:dyDescent="0.25">
      <c r="E144" s="5" t="s">
        <v>3070</v>
      </c>
      <c r="F144">
        <v>9.1999999999999993</v>
      </c>
    </row>
    <row r="145" spans="5:6" x14ac:dyDescent="0.25">
      <c r="E145" s="5" t="s">
        <v>3071</v>
      </c>
      <c r="F145">
        <v>3.01</v>
      </c>
    </row>
    <row r="146" spans="5:6" x14ac:dyDescent="0.25">
      <c r="E146" s="5" t="s">
        <v>3072</v>
      </c>
      <c r="F146">
        <v>4.5</v>
      </c>
    </row>
    <row r="147" spans="5:6" x14ac:dyDescent="0.25">
      <c r="E147" s="5" t="s">
        <v>3073</v>
      </c>
      <c r="F147">
        <v>17.7</v>
      </c>
    </row>
    <row r="148" spans="5:6" x14ac:dyDescent="0.25">
      <c r="E148" s="5" t="s">
        <v>3074</v>
      </c>
      <c r="F148">
        <v>5.85</v>
      </c>
    </row>
    <row r="149" spans="5:6" x14ac:dyDescent="0.25">
      <c r="E149" s="5" t="s">
        <v>3075</v>
      </c>
      <c r="F149">
        <v>3.84</v>
      </c>
    </row>
    <row r="150" spans="5:6" x14ac:dyDescent="0.25">
      <c r="E150" s="5" t="s">
        <v>3076</v>
      </c>
      <c r="F150">
        <v>0.5</v>
      </c>
    </row>
    <row r="151" spans="5:6" x14ac:dyDescent="0.25">
      <c r="E151" s="5" t="s">
        <v>3077</v>
      </c>
      <c r="F151">
        <v>1.17</v>
      </c>
    </row>
    <row r="152" spans="5:6" x14ac:dyDescent="0.25">
      <c r="E152" s="5" t="s">
        <v>3078</v>
      </c>
      <c r="F152">
        <v>3.01</v>
      </c>
    </row>
    <row r="153" spans="5:6" x14ac:dyDescent="0.25">
      <c r="E153" s="5" t="s">
        <v>3079</v>
      </c>
      <c r="F153">
        <v>3.01</v>
      </c>
    </row>
    <row r="154" spans="5:6" x14ac:dyDescent="0.25">
      <c r="E154" s="5" t="s">
        <v>3080</v>
      </c>
      <c r="F154">
        <v>3.01</v>
      </c>
    </row>
    <row r="155" spans="5:6" x14ac:dyDescent="0.25">
      <c r="E155" s="5" t="s">
        <v>2894</v>
      </c>
      <c r="F155">
        <v>7.21</v>
      </c>
    </row>
    <row r="156" spans="5:6" x14ac:dyDescent="0.25">
      <c r="E156" s="5" t="s">
        <v>3081</v>
      </c>
      <c r="F156">
        <v>0.6</v>
      </c>
    </row>
    <row r="157" spans="5:6" x14ac:dyDescent="0.25">
      <c r="E157" s="5" t="s">
        <v>3082</v>
      </c>
      <c r="F157">
        <v>0.5</v>
      </c>
    </row>
    <row r="158" spans="5:6" x14ac:dyDescent="0.25">
      <c r="E158" s="5" t="s">
        <v>3083</v>
      </c>
      <c r="F158">
        <v>3.01</v>
      </c>
    </row>
    <row r="159" spans="5:6" x14ac:dyDescent="0.25">
      <c r="E159" s="5" t="s">
        <v>3084</v>
      </c>
      <c r="F159">
        <v>4.01</v>
      </c>
    </row>
    <row r="160" spans="5:6" x14ac:dyDescent="0.25">
      <c r="E160" s="5" t="s">
        <v>3085</v>
      </c>
      <c r="F160">
        <v>1.34</v>
      </c>
    </row>
    <row r="161" spans="5:6" x14ac:dyDescent="0.25">
      <c r="E161" s="5" t="s">
        <v>3086</v>
      </c>
      <c r="F161">
        <v>17.7</v>
      </c>
    </row>
    <row r="162" spans="5:6" x14ac:dyDescent="0.25">
      <c r="E162" s="5" t="s">
        <v>3087</v>
      </c>
      <c r="F162">
        <v>3.2</v>
      </c>
    </row>
    <row r="163" spans="5:6" x14ac:dyDescent="0.25">
      <c r="E163" s="5" t="s">
        <v>2895</v>
      </c>
      <c r="F163">
        <v>30.24</v>
      </c>
    </row>
    <row r="164" spans="5:6" x14ac:dyDescent="0.25">
      <c r="E164" s="5" t="s">
        <v>3088</v>
      </c>
      <c r="F164">
        <v>18.399999999999999</v>
      </c>
    </row>
    <row r="165" spans="5:6" x14ac:dyDescent="0.25">
      <c r="E165" s="5" t="s">
        <v>3089</v>
      </c>
      <c r="F165">
        <v>17.54</v>
      </c>
    </row>
    <row r="166" spans="5:6" x14ac:dyDescent="0.25">
      <c r="E166" s="5" t="s">
        <v>3090</v>
      </c>
      <c r="F166">
        <v>0.8</v>
      </c>
    </row>
    <row r="167" spans="5:6" x14ac:dyDescent="0.25">
      <c r="E167" s="5" t="s">
        <v>3091</v>
      </c>
      <c r="F167">
        <v>4.01</v>
      </c>
    </row>
    <row r="168" spans="5:6" x14ac:dyDescent="0.25">
      <c r="E168" s="5" t="s">
        <v>3092</v>
      </c>
      <c r="F168">
        <v>24.72</v>
      </c>
    </row>
    <row r="169" spans="5:6" x14ac:dyDescent="0.25">
      <c r="E169" s="5" t="s">
        <v>2896</v>
      </c>
      <c r="F169">
        <v>30.62</v>
      </c>
    </row>
    <row r="170" spans="5:6" x14ac:dyDescent="0.25">
      <c r="E170" s="5" t="s">
        <v>3093</v>
      </c>
      <c r="F170">
        <v>2.9</v>
      </c>
    </row>
    <row r="171" spans="5:6" x14ac:dyDescent="0.25">
      <c r="E171" s="5" t="s">
        <v>3094</v>
      </c>
      <c r="F171">
        <v>15.3</v>
      </c>
    </row>
    <row r="172" spans="5:6" x14ac:dyDescent="0.25">
      <c r="E172" s="5" t="s">
        <v>3095</v>
      </c>
      <c r="F172">
        <v>6.7</v>
      </c>
    </row>
    <row r="173" spans="5:6" x14ac:dyDescent="0.25">
      <c r="E173" s="5" t="s">
        <v>3096</v>
      </c>
      <c r="F173">
        <v>3.01</v>
      </c>
    </row>
    <row r="174" spans="5:6" x14ac:dyDescent="0.25">
      <c r="E174" s="5" t="s">
        <v>3097</v>
      </c>
      <c r="F174">
        <v>2.9</v>
      </c>
    </row>
    <row r="175" spans="5:6" x14ac:dyDescent="0.25">
      <c r="E175" s="5" t="s">
        <v>2897</v>
      </c>
      <c r="F175">
        <v>32.840000000000003</v>
      </c>
    </row>
    <row r="176" spans="5:6" x14ac:dyDescent="0.25">
      <c r="E176" s="5" t="s">
        <v>2898</v>
      </c>
      <c r="F176">
        <v>38.58</v>
      </c>
    </row>
    <row r="177" spans="5:6" x14ac:dyDescent="0.25">
      <c r="E177" s="5" t="s">
        <v>3098</v>
      </c>
      <c r="F177">
        <v>4.01</v>
      </c>
    </row>
    <row r="178" spans="5:6" x14ac:dyDescent="0.25">
      <c r="E178" s="5" t="s">
        <v>3099</v>
      </c>
      <c r="F178">
        <v>4.18</v>
      </c>
    </row>
    <row r="179" spans="5:6" x14ac:dyDescent="0.25">
      <c r="E179" s="5" t="s">
        <v>3100</v>
      </c>
      <c r="F179">
        <v>3.17</v>
      </c>
    </row>
    <row r="180" spans="5:6" x14ac:dyDescent="0.25">
      <c r="E180" s="5" t="s">
        <v>3101</v>
      </c>
      <c r="F180">
        <v>6.7</v>
      </c>
    </row>
    <row r="181" spans="5:6" x14ac:dyDescent="0.25">
      <c r="E181" s="5" t="s">
        <v>3102</v>
      </c>
      <c r="F181">
        <v>6.35</v>
      </c>
    </row>
    <row r="182" spans="5:6" x14ac:dyDescent="0.25">
      <c r="E182" s="5" t="s">
        <v>3103</v>
      </c>
      <c r="F182">
        <v>2.6</v>
      </c>
    </row>
    <row r="183" spans="5:6" x14ac:dyDescent="0.25">
      <c r="E183" s="5" t="s">
        <v>3104</v>
      </c>
      <c r="F183">
        <v>6.01</v>
      </c>
    </row>
    <row r="184" spans="5:6" x14ac:dyDescent="0.25">
      <c r="E184" s="5" t="s">
        <v>2899</v>
      </c>
      <c r="F184">
        <v>108.94</v>
      </c>
    </row>
    <row r="185" spans="5:6" x14ac:dyDescent="0.25">
      <c r="E185" s="5" t="s">
        <v>2900</v>
      </c>
      <c r="F185">
        <v>53.48</v>
      </c>
    </row>
    <row r="186" spans="5:6" x14ac:dyDescent="0.25">
      <c r="E186" s="5" t="s">
        <v>2901</v>
      </c>
      <c r="F186">
        <v>35.4</v>
      </c>
    </row>
    <row r="187" spans="5:6" x14ac:dyDescent="0.25">
      <c r="E187" s="5" t="s">
        <v>3105</v>
      </c>
      <c r="F187">
        <v>3.84</v>
      </c>
    </row>
    <row r="188" spans="5:6" x14ac:dyDescent="0.25">
      <c r="E188" s="5" t="s">
        <v>2902</v>
      </c>
      <c r="F188">
        <v>38.700000000000003</v>
      </c>
    </row>
    <row r="189" spans="5:6" x14ac:dyDescent="0.25">
      <c r="E189" s="5" t="s">
        <v>2903</v>
      </c>
      <c r="F189">
        <v>19.2</v>
      </c>
    </row>
    <row r="190" spans="5:6" x14ac:dyDescent="0.25">
      <c r="E190" s="5" t="s">
        <v>3106</v>
      </c>
      <c r="F190">
        <v>11.86</v>
      </c>
    </row>
    <row r="191" spans="5:6" x14ac:dyDescent="0.25">
      <c r="E191" s="5" t="s">
        <v>2904</v>
      </c>
      <c r="F191">
        <v>150.51</v>
      </c>
    </row>
    <row r="192" spans="5:6" x14ac:dyDescent="0.25">
      <c r="E192" s="5" t="s">
        <v>3107</v>
      </c>
      <c r="F192">
        <v>0.5</v>
      </c>
    </row>
    <row r="193" spans="5:6" x14ac:dyDescent="0.25">
      <c r="E193" s="5" t="s">
        <v>3108</v>
      </c>
      <c r="F193">
        <v>3.2</v>
      </c>
    </row>
    <row r="194" spans="5:6" x14ac:dyDescent="0.25">
      <c r="E194" s="5" t="s">
        <v>3109</v>
      </c>
      <c r="F194">
        <v>3.01</v>
      </c>
    </row>
    <row r="195" spans="5:6" x14ac:dyDescent="0.25">
      <c r="E195" s="5" t="s">
        <v>2905</v>
      </c>
      <c r="F195">
        <v>51.6</v>
      </c>
    </row>
    <row r="196" spans="5:6" x14ac:dyDescent="0.25">
      <c r="E196" s="5" t="s">
        <v>3110</v>
      </c>
      <c r="F196">
        <v>3.5</v>
      </c>
    </row>
    <row r="197" spans="5:6" x14ac:dyDescent="0.25">
      <c r="E197" s="5" t="s">
        <v>3111</v>
      </c>
      <c r="F197">
        <v>3.84</v>
      </c>
    </row>
    <row r="198" spans="5:6" x14ac:dyDescent="0.25">
      <c r="E198" s="5" t="s">
        <v>3112</v>
      </c>
      <c r="F198">
        <v>0.9</v>
      </c>
    </row>
    <row r="199" spans="5:6" x14ac:dyDescent="0.25">
      <c r="E199" s="5" t="s">
        <v>3113</v>
      </c>
      <c r="F199">
        <v>3.6</v>
      </c>
    </row>
    <row r="200" spans="5:6" x14ac:dyDescent="0.25">
      <c r="E200" s="5" t="s">
        <v>3114</v>
      </c>
      <c r="F200">
        <v>4.01</v>
      </c>
    </row>
    <row r="201" spans="5:6" x14ac:dyDescent="0.25">
      <c r="E201" s="5" t="s">
        <v>2906</v>
      </c>
      <c r="F201">
        <v>40.25</v>
      </c>
    </row>
    <row r="202" spans="5:6" x14ac:dyDescent="0.25">
      <c r="E202" s="5" t="s">
        <v>2907</v>
      </c>
      <c r="F202">
        <v>7.04</v>
      </c>
    </row>
    <row r="203" spans="5:6" x14ac:dyDescent="0.25">
      <c r="E203" s="5" t="s">
        <v>3115</v>
      </c>
      <c r="F203">
        <v>2.6</v>
      </c>
    </row>
    <row r="204" spans="5:6" x14ac:dyDescent="0.25">
      <c r="E204" s="5" t="s">
        <v>3116</v>
      </c>
      <c r="F204">
        <v>5.2</v>
      </c>
    </row>
    <row r="205" spans="5:6" x14ac:dyDescent="0.25">
      <c r="E205" s="5" t="s">
        <v>2908</v>
      </c>
      <c r="F205">
        <v>29.72</v>
      </c>
    </row>
    <row r="206" spans="5:6" x14ac:dyDescent="0.25">
      <c r="E206" s="5" t="s">
        <v>3117</v>
      </c>
      <c r="F206">
        <v>18.04</v>
      </c>
    </row>
    <row r="207" spans="5:6" x14ac:dyDescent="0.25">
      <c r="E207" s="5" t="s">
        <v>3118</v>
      </c>
      <c r="F207">
        <v>4.0999999999999996</v>
      </c>
    </row>
    <row r="208" spans="5:6" x14ac:dyDescent="0.25">
      <c r="E208" s="5" t="s">
        <v>3119</v>
      </c>
      <c r="F208">
        <v>4.3</v>
      </c>
    </row>
    <row r="209" spans="5:6" x14ac:dyDescent="0.25">
      <c r="E209" s="5" t="s">
        <v>3120</v>
      </c>
      <c r="F209">
        <v>9.6</v>
      </c>
    </row>
    <row r="210" spans="5:6" x14ac:dyDescent="0.25">
      <c r="E210" s="5" t="s">
        <v>3121</v>
      </c>
      <c r="F210">
        <v>2.9</v>
      </c>
    </row>
    <row r="211" spans="5:6" x14ac:dyDescent="0.25">
      <c r="E211" s="5" t="s">
        <v>3122</v>
      </c>
      <c r="F211">
        <v>3.01</v>
      </c>
    </row>
    <row r="212" spans="5:6" x14ac:dyDescent="0.25">
      <c r="E212" s="5" t="s">
        <v>3123</v>
      </c>
      <c r="F212">
        <v>6.01</v>
      </c>
    </row>
    <row r="213" spans="5:6" x14ac:dyDescent="0.25">
      <c r="E213" s="5" t="s">
        <v>3124</v>
      </c>
      <c r="F213">
        <v>3.01</v>
      </c>
    </row>
    <row r="214" spans="5:6" x14ac:dyDescent="0.25">
      <c r="E214" s="5" t="s">
        <v>3125</v>
      </c>
      <c r="F214">
        <v>10.4</v>
      </c>
    </row>
    <row r="215" spans="5:6" x14ac:dyDescent="0.25">
      <c r="E215" s="5" t="s">
        <v>3126</v>
      </c>
      <c r="F215">
        <v>3.6</v>
      </c>
    </row>
    <row r="216" spans="5:6" x14ac:dyDescent="0.25">
      <c r="E216" s="5" t="s">
        <v>3127</v>
      </c>
      <c r="F216">
        <v>2.9</v>
      </c>
    </row>
    <row r="217" spans="5:6" x14ac:dyDescent="0.25">
      <c r="E217" s="5" t="s">
        <v>3128</v>
      </c>
      <c r="F217">
        <v>9.9</v>
      </c>
    </row>
    <row r="218" spans="5:6" x14ac:dyDescent="0.25">
      <c r="E218" s="5" t="s">
        <v>3129</v>
      </c>
      <c r="F218">
        <v>0.8</v>
      </c>
    </row>
    <row r="219" spans="5:6" x14ac:dyDescent="0.25">
      <c r="E219" s="5" t="s">
        <v>3130</v>
      </c>
      <c r="F219">
        <v>3.5</v>
      </c>
    </row>
    <row r="220" spans="5:6" x14ac:dyDescent="0.25">
      <c r="E220" s="5" t="s">
        <v>3131</v>
      </c>
      <c r="F220">
        <v>11.86</v>
      </c>
    </row>
    <row r="221" spans="5:6" x14ac:dyDescent="0.25">
      <c r="E221" s="5" t="s">
        <v>2909</v>
      </c>
      <c r="F221">
        <v>23.89</v>
      </c>
    </row>
    <row r="222" spans="5:6" x14ac:dyDescent="0.25">
      <c r="E222" s="5" t="s">
        <v>3132</v>
      </c>
      <c r="F222">
        <v>2.9</v>
      </c>
    </row>
    <row r="223" spans="5:6" x14ac:dyDescent="0.25">
      <c r="E223" s="5" t="s">
        <v>3133</v>
      </c>
      <c r="F223">
        <v>2.9</v>
      </c>
    </row>
    <row r="224" spans="5:6" x14ac:dyDescent="0.25">
      <c r="E224" s="5" t="s">
        <v>3134</v>
      </c>
      <c r="F224">
        <v>4.01</v>
      </c>
    </row>
    <row r="225" spans="5:6" x14ac:dyDescent="0.25">
      <c r="E225" s="5" t="s">
        <v>3135</v>
      </c>
      <c r="F225">
        <v>2</v>
      </c>
    </row>
    <row r="226" spans="5:6" x14ac:dyDescent="0.25">
      <c r="E226" s="5" t="s">
        <v>2910</v>
      </c>
      <c r="F226">
        <v>65.63</v>
      </c>
    </row>
    <row r="227" spans="5:6" x14ac:dyDescent="0.25">
      <c r="E227" s="5" t="s">
        <v>3136</v>
      </c>
      <c r="F227">
        <v>4.2</v>
      </c>
    </row>
    <row r="228" spans="5:6" x14ac:dyDescent="0.25">
      <c r="E228" s="5" t="s">
        <v>2911</v>
      </c>
      <c r="F228">
        <v>44.09</v>
      </c>
    </row>
    <row r="229" spans="5:6" x14ac:dyDescent="0.25">
      <c r="E229" s="5" t="s">
        <v>3137</v>
      </c>
      <c r="F229">
        <v>3.01</v>
      </c>
    </row>
    <row r="230" spans="5:6" x14ac:dyDescent="0.25">
      <c r="E230" s="5" t="s">
        <v>2912</v>
      </c>
      <c r="F230">
        <v>31.23</v>
      </c>
    </row>
    <row r="231" spans="5:6" x14ac:dyDescent="0.25">
      <c r="E231" s="5" t="s">
        <v>2913</v>
      </c>
      <c r="F231">
        <v>35.58</v>
      </c>
    </row>
    <row r="232" spans="5:6" x14ac:dyDescent="0.25">
      <c r="E232" s="5" t="s">
        <v>3138</v>
      </c>
      <c r="F232">
        <v>3.84</v>
      </c>
    </row>
    <row r="233" spans="5:6" x14ac:dyDescent="0.25">
      <c r="E233" s="5" t="s">
        <v>2914</v>
      </c>
      <c r="F233">
        <v>35.58</v>
      </c>
    </row>
    <row r="234" spans="5:6" x14ac:dyDescent="0.25">
      <c r="E234" s="5" t="s">
        <v>3139</v>
      </c>
      <c r="F234">
        <v>4.0999999999999996</v>
      </c>
    </row>
    <row r="235" spans="5:6" x14ac:dyDescent="0.25">
      <c r="E235" s="5" t="s">
        <v>2915</v>
      </c>
      <c r="F235">
        <v>37.74</v>
      </c>
    </row>
    <row r="236" spans="5:6" x14ac:dyDescent="0.25">
      <c r="E236" s="5" t="s">
        <v>3140</v>
      </c>
      <c r="F236">
        <v>17.37</v>
      </c>
    </row>
    <row r="237" spans="5:6" x14ac:dyDescent="0.25">
      <c r="E237" s="5" t="s">
        <v>3141</v>
      </c>
      <c r="F237">
        <v>3.01</v>
      </c>
    </row>
    <row r="238" spans="5:6" x14ac:dyDescent="0.25">
      <c r="E238" s="5" t="s">
        <v>3142</v>
      </c>
      <c r="F238">
        <v>3.2</v>
      </c>
    </row>
    <row r="239" spans="5:6" x14ac:dyDescent="0.25">
      <c r="E239" s="5" t="s">
        <v>3143</v>
      </c>
      <c r="F239">
        <v>3.01</v>
      </c>
    </row>
    <row r="240" spans="5:6" x14ac:dyDescent="0.25">
      <c r="E240" s="5" t="s">
        <v>3144</v>
      </c>
      <c r="F240">
        <v>3.01</v>
      </c>
    </row>
    <row r="241" spans="5:6" x14ac:dyDescent="0.25">
      <c r="E241" s="5" t="s">
        <v>3145</v>
      </c>
      <c r="F241">
        <v>9</v>
      </c>
    </row>
    <row r="242" spans="5:6" x14ac:dyDescent="0.25">
      <c r="E242" s="5" t="s">
        <v>3146</v>
      </c>
      <c r="F242">
        <v>6.9</v>
      </c>
    </row>
    <row r="243" spans="5:6" x14ac:dyDescent="0.25">
      <c r="E243" s="5" t="s">
        <v>3147</v>
      </c>
      <c r="F243">
        <v>4.0999999999999996</v>
      </c>
    </row>
    <row r="244" spans="5:6" x14ac:dyDescent="0.25">
      <c r="E244" s="5" t="s">
        <v>3148</v>
      </c>
      <c r="F244">
        <v>12.53</v>
      </c>
    </row>
    <row r="245" spans="5:6" x14ac:dyDescent="0.25">
      <c r="E245" s="5" t="s">
        <v>3149</v>
      </c>
      <c r="F245">
        <v>0.8</v>
      </c>
    </row>
    <row r="246" spans="5:6" x14ac:dyDescent="0.25">
      <c r="E246" s="5" t="s">
        <v>3150</v>
      </c>
      <c r="F246">
        <v>18.04</v>
      </c>
    </row>
    <row r="247" spans="5:6" x14ac:dyDescent="0.25">
      <c r="E247" s="5" t="s">
        <v>3151</v>
      </c>
      <c r="F247">
        <v>3.01</v>
      </c>
    </row>
    <row r="248" spans="5:6" x14ac:dyDescent="0.25">
      <c r="E248" s="5" t="s">
        <v>2916</v>
      </c>
      <c r="F248">
        <v>41.25</v>
      </c>
    </row>
    <row r="249" spans="5:6" x14ac:dyDescent="0.25">
      <c r="E249" s="5" t="s">
        <v>3152</v>
      </c>
      <c r="F249">
        <v>4.01</v>
      </c>
    </row>
    <row r="250" spans="5:6" x14ac:dyDescent="0.25">
      <c r="E250" s="5" t="s">
        <v>2917</v>
      </c>
      <c r="F250">
        <v>38.42</v>
      </c>
    </row>
    <row r="251" spans="5:6" x14ac:dyDescent="0.25">
      <c r="E251" s="5" t="s">
        <v>3153</v>
      </c>
      <c r="F251">
        <v>3.01</v>
      </c>
    </row>
    <row r="252" spans="5:6" x14ac:dyDescent="0.25">
      <c r="E252" s="5" t="s">
        <v>3154</v>
      </c>
      <c r="F252">
        <v>3.01</v>
      </c>
    </row>
    <row r="253" spans="5:6" x14ac:dyDescent="0.25">
      <c r="E253" s="5" t="s">
        <v>2918</v>
      </c>
      <c r="F253">
        <v>12.7</v>
      </c>
    </row>
    <row r="254" spans="5:6" x14ac:dyDescent="0.25">
      <c r="E254" s="5" t="s">
        <v>3155</v>
      </c>
      <c r="F254">
        <v>2.9</v>
      </c>
    </row>
    <row r="255" spans="5:6" x14ac:dyDescent="0.25">
      <c r="E255" s="5" t="s">
        <v>3156</v>
      </c>
      <c r="F255">
        <v>4.2</v>
      </c>
    </row>
    <row r="256" spans="5:6" x14ac:dyDescent="0.25">
      <c r="E256" s="5" t="s">
        <v>2919</v>
      </c>
      <c r="F256">
        <v>16.399999999999999</v>
      </c>
    </row>
    <row r="257" spans="5:6" x14ac:dyDescent="0.25">
      <c r="E257" s="5" t="s">
        <v>3157</v>
      </c>
      <c r="F257">
        <v>3.8</v>
      </c>
    </row>
    <row r="258" spans="5:6" x14ac:dyDescent="0.25">
      <c r="E258" s="5" t="s">
        <v>3158</v>
      </c>
      <c r="F258">
        <v>2.9</v>
      </c>
    </row>
    <row r="259" spans="5:6" x14ac:dyDescent="0.25">
      <c r="E259" s="5" t="s">
        <v>3159</v>
      </c>
      <c r="F259">
        <v>2.9</v>
      </c>
    </row>
    <row r="260" spans="5:6" x14ac:dyDescent="0.25">
      <c r="E260" s="5" t="s">
        <v>2920</v>
      </c>
      <c r="F260">
        <v>17</v>
      </c>
    </row>
    <row r="261" spans="5:6" x14ac:dyDescent="0.25">
      <c r="E261" s="5" t="s">
        <v>3160</v>
      </c>
      <c r="F261">
        <v>0.9</v>
      </c>
    </row>
    <row r="262" spans="5:6" x14ac:dyDescent="0.25">
      <c r="E262" s="5" t="s">
        <v>3161</v>
      </c>
      <c r="F262">
        <v>2.9</v>
      </c>
    </row>
    <row r="263" spans="5:6" x14ac:dyDescent="0.25">
      <c r="E263" s="5" t="s">
        <v>3162</v>
      </c>
      <c r="F263">
        <v>4.5999999999999996</v>
      </c>
    </row>
    <row r="264" spans="5:6" x14ac:dyDescent="0.25">
      <c r="E264" s="5" t="s">
        <v>3163</v>
      </c>
      <c r="F264">
        <v>0.5</v>
      </c>
    </row>
    <row r="265" spans="5:6" x14ac:dyDescent="0.25">
      <c r="E265" s="5" t="s">
        <v>3164</v>
      </c>
      <c r="F265">
        <v>2.9</v>
      </c>
    </row>
    <row r="266" spans="5:6" x14ac:dyDescent="0.25">
      <c r="E266" s="5" t="s">
        <v>3165</v>
      </c>
      <c r="F266">
        <v>2.9</v>
      </c>
    </row>
    <row r="267" spans="5:6" x14ac:dyDescent="0.25">
      <c r="E267" s="5" t="s">
        <v>3166</v>
      </c>
      <c r="F267">
        <v>0.5</v>
      </c>
    </row>
    <row r="268" spans="5:6" x14ac:dyDescent="0.25">
      <c r="E268" s="5" t="s">
        <v>3167</v>
      </c>
      <c r="F268">
        <v>2.4</v>
      </c>
    </row>
    <row r="269" spans="5:6" x14ac:dyDescent="0.25">
      <c r="E269" s="5" t="s">
        <v>3168</v>
      </c>
      <c r="F269">
        <v>2.9</v>
      </c>
    </row>
    <row r="270" spans="5:6" x14ac:dyDescent="0.25">
      <c r="E270" s="5" t="s">
        <v>3169</v>
      </c>
      <c r="F270">
        <v>4.5999999999999996</v>
      </c>
    </row>
    <row r="271" spans="5:6" x14ac:dyDescent="0.25">
      <c r="E271" s="5" t="s">
        <v>3170</v>
      </c>
      <c r="F271">
        <v>6.1</v>
      </c>
    </row>
    <row r="272" spans="5:6" x14ac:dyDescent="0.25">
      <c r="E272" s="5" t="s">
        <v>3171</v>
      </c>
      <c r="F272">
        <v>3.9</v>
      </c>
    </row>
    <row r="273" spans="5:6" x14ac:dyDescent="0.25">
      <c r="E273" s="5" t="s">
        <v>3172</v>
      </c>
      <c r="F273">
        <v>5</v>
      </c>
    </row>
    <row r="274" spans="5:6" x14ac:dyDescent="0.25">
      <c r="E274" s="5" t="s">
        <v>3173</v>
      </c>
      <c r="F274">
        <v>8.5</v>
      </c>
    </row>
    <row r="275" spans="5:6" x14ac:dyDescent="0.25">
      <c r="E275" s="5" t="s">
        <v>2921</v>
      </c>
      <c r="F275">
        <v>17.28</v>
      </c>
    </row>
    <row r="276" spans="5:6" x14ac:dyDescent="0.25">
      <c r="E276" s="5" t="s">
        <v>3174</v>
      </c>
      <c r="F276">
        <v>6.01</v>
      </c>
    </row>
    <row r="277" spans="5:6" x14ac:dyDescent="0.25">
      <c r="E277" s="5" t="s">
        <v>3175</v>
      </c>
      <c r="F277">
        <v>12.02</v>
      </c>
    </row>
    <row r="278" spans="5:6" x14ac:dyDescent="0.25">
      <c r="E278" s="5" t="s">
        <v>3176</v>
      </c>
      <c r="F278">
        <v>4.01</v>
      </c>
    </row>
    <row r="279" spans="5:6" x14ac:dyDescent="0.25">
      <c r="E279" s="5" t="s">
        <v>2922</v>
      </c>
      <c r="F279">
        <v>10.37</v>
      </c>
    </row>
    <row r="280" spans="5:6" x14ac:dyDescent="0.25">
      <c r="E280" s="5" t="s">
        <v>3177</v>
      </c>
      <c r="F280">
        <v>7.9</v>
      </c>
    </row>
    <row r="281" spans="5:6" x14ac:dyDescent="0.25">
      <c r="E281" s="5" t="s">
        <v>2923</v>
      </c>
      <c r="F281">
        <v>57.04</v>
      </c>
    </row>
    <row r="282" spans="5:6" x14ac:dyDescent="0.25">
      <c r="E282" s="5" t="s">
        <v>2924</v>
      </c>
      <c r="F282">
        <v>28.1</v>
      </c>
    </row>
    <row r="283" spans="5:6" x14ac:dyDescent="0.25">
      <c r="E283" s="5" t="s">
        <v>2925</v>
      </c>
      <c r="F283">
        <v>16.899999999999999</v>
      </c>
    </row>
    <row r="284" spans="5:6" x14ac:dyDescent="0.25">
      <c r="E284" s="5" t="s">
        <v>3178</v>
      </c>
      <c r="F284">
        <v>0.8</v>
      </c>
    </row>
    <row r="285" spans="5:6" x14ac:dyDescent="0.25">
      <c r="E285" s="5" t="s">
        <v>3179</v>
      </c>
      <c r="F285">
        <v>3.84</v>
      </c>
    </row>
    <row r="286" spans="5:6" x14ac:dyDescent="0.25">
      <c r="E286" s="5" t="s">
        <v>3180</v>
      </c>
      <c r="F286">
        <v>6.01</v>
      </c>
    </row>
    <row r="287" spans="5:6" x14ac:dyDescent="0.25">
      <c r="E287" s="5" t="s">
        <v>3181</v>
      </c>
      <c r="F287">
        <v>3.01</v>
      </c>
    </row>
    <row r="288" spans="5:6" x14ac:dyDescent="0.25">
      <c r="E288" s="5" t="s">
        <v>2926</v>
      </c>
      <c r="F288">
        <v>19.399999999999999</v>
      </c>
    </row>
    <row r="289" spans="5:6" x14ac:dyDescent="0.25">
      <c r="E289" s="5" t="s">
        <v>3182</v>
      </c>
      <c r="F289">
        <v>3.01</v>
      </c>
    </row>
    <row r="290" spans="5:6" x14ac:dyDescent="0.25">
      <c r="E290" s="5" t="s">
        <v>3183</v>
      </c>
      <c r="F290">
        <v>6.3</v>
      </c>
    </row>
    <row r="291" spans="5:6" x14ac:dyDescent="0.25">
      <c r="E291" s="5" t="s">
        <v>3184</v>
      </c>
      <c r="F291">
        <v>4.3</v>
      </c>
    </row>
    <row r="292" spans="5:6" x14ac:dyDescent="0.25">
      <c r="E292" s="5" t="s">
        <v>3185</v>
      </c>
      <c r="F292">
        <v>1.17</v>
      </c>
    </row>
    <row r="293" spans="5:6" x14ac:dyDescent="0.25">
      <c r="E293" s="5" t="s">
        <v>3186</v>
      </c>
      <c r="F293">
        <v>3.8</v>
      </c>
    </row>
    <row r="294" spans="5:6" x14ac:dyDescent="0.25">
      <c r="E294" s="5" t="s">
        <v>3187</v>
      </c>
      <c r="F294">
        <v>11.6</v>
      </c>
    </row>
    <row r="295" spans="5:6" x14ac:dyDescent="0.25">
      <c r="E295" s="5" t="s">
        <v>3188</v>
      </c>
      <c r="F295">
        <v>3.01</v>
      </c>
    </row>
    <row r="296" spans="5:6" x14ac:dyDescent="0.25">
      <c r="E296" s="5" t="s">
        <v>3189</v>
      </c>
      <c r="F296">
        <v>3.01</v>
      </c>
    </row>
    <row r="297" spans="5:6" x14ac:dyDescent="0.25">
      <c r="E297" s="5" t="s">
        <v>3190</v>
      </c>
      <c r="F297">
        <v>3.01</v>
      </c>
    </row>
    <row r="298" spans="5:6" x14ac:dyDescent="0.25">
      <c r="E298" s="5" t="s">
        <v>3191</v>
      </c>
      <c r="F298">
        <v>0.8</v>
      </c>
    </row>
    <row r="299" spans="5:6" x14ac:dyDescent="0.25">
      <c r="E299" s="5" t="s">
        <v>2927</v>
      </c>
      <c r="F299">
        <v>13.14</v>
      </c>
    </row>
    <row r="300" spans="5:6" x14ac:dyDescent="0.25">
      <c r="E300" s="5" t="s">
        <v>3192</v>
      </c>
      <c r="F300">
        <v>5.85</v>
      </c>
    </row>
    <row r="301" spans="5:6" x14ac:dyDescent="0.25">
      <c r="E301" s="5" t="s">
        <v>3193</v>
      </c>
      <c r="F301">
        <v>6.01</v>
      </c>
    </row>
    <row r="302" spans="5:6" x14ac:dyDescent="0.25">
      <c r="E302" s="5" t="s">
        <v>3194</v>
      </c>
      <c r="F302">
        <v>7.6</v>
      </c>
    </row>
    <row r="303" spans="5:6" x14ac:dyDescent="0.25">
      <c r="E303" s="5" t="s">
        <v>3195</v>
      </c>
      <c r="F303">
        <v>2.9</v>
      </c>
    </row>
    <row r="304" spans="5:6" x14ac:dyDescent="0.25">
      <c r="E304" s="5" t="s">
        <v>3196</v>
      </c>
      <c r="F304">
        <v>3.8</v>
      </c>
    </row>
    <row r="305" spans="5:6" x14ac:dyDescent="0.25">
      <c r="E305" s="5" t="s">
        <v>3197</v>
      </c>
      <c r="F305">
        <v>16.899999999999999</v>
      </c>
    </row>
    <row r="306" spans="5:6" x14ac:dyDescent="0.25">
      <c r="E306" s="5" t="s">
        <v>2928</v>
      </c>
      <c r="F306">
        <v>31.2</v>
      </c>
    </row>
    <row r="307" spans="5:6" x14ac:dyDescent="0.25">
      <c r="E307" s="5" t="s">
        <v>2929</v>
      </c>
      <c r="F307">
        <v>29.6</v>
      </c>
    </row>
    <row r="308" spans="5:6" x14ac:dyDescent="0.25">
      <c r="E308" s="5" t="s">
        <v>3198</v>
      </c>
      <c r="F308">
        <v>2.9</v>
      </c>
    </row>
    <row r="309" spans="5:6" x14ac:dyDescent="0.25">
      <c r="E309" s="5" t="s">
        <v>3199</v>
      </c>
      <c r="F309">
        <v>3.5</v>
      </c>
    </row>
    <row r="310" spans="5:6" x14ac:dyDescent="0.25">
      <c r="E310" s="5" t="s">
        <v>3200</v>
      </c>
      <c r="F310">
        <v>7.4</v>
      </c>
    </row>
    <row r="311" spans="5:6" x14ac:dyDescent="0.25">
      <c r="E311" s="5" t="s">
        <v>3201</v>
      </c>
      <c r="F311">
        <v>0.8</v>
      </c>
    </row>
    <row r="312" spans="5:6" x14ac:dyDescent="0.25">
      <c r="E312" s="5" t="s">
        <v>3202</v>
      </c>
      <c r="F312">
        <v>2.9</v>
      </c>
    </row>
    <row r="313" spans="5:6" x14ac:dyDescent="0.25">
      <c r="E313" s="5" t="s">
        <v>2930</v>
      </c>
      <c r="F313">
        <v>21.9</v>
      </c>
    </row>
    <row r="314" spans="5:6" x14ac:dyDescent="0.25">
      <c r="E314" s="5" t="s">
        <v>3203</v>
      </c>
      <c r="F314">
        <v>0.5</v>
      </c>
    </row>
    <row r="315" spans="5:6" x14ac:dyDescent="0.25">
      <c r="E315" s="5" t="s">
        <v>3204</v>
      </c>
      <c r="F315">
        <v>3.6</v>
      </c>
    </row>
    <row r="316" spans="5:6" x14ac:dyDescent="0.25">
      <c r="E316" s="5" t="s">
        <v>2931</v>
      </c>
      <c r="F316">
        <v>31.1</v>
      </c>
    </row>
    <row r="317" spans="5:6" x14ac:dyDescent="0.25">
      <c r="E317" s="5" t="s">
        <v>3205</v>
      </c>
      <c r="F317">
        <v>18.100000000000001</v>
      </c>
    </row>
    <row r="318" spans="5:6" x14ac:dyDescent="0.25">
      <c r="E318" s="5" t="s">
        <v>3206</v>
      </c>
      <c r="F318">
        <v>0.8</v>
      </c>
    </row>
    <row r="319" spans="5:6" x14ac:dyDescent="0.25">
      <c r="E319" s="5" t="s">
        <v>3207</v>
      </c>
      <c r="F319">
        <v>3.8</v>
      </c>
    </row>
    <row r="320" spans="5:6" x14ac:dyDescent="0.25">
      <c r="E320" s="5" t="s">
        <v>3208</v>
      </c>
      <c r="F320">
        <v>22.1</v>
      </c>
    </row>
    <row r="321" spans="5:6" x14ac:dyDescent="0.25">
      <c r="E321" s="5" t="s">
        <v>2932</v>
      </c>
      <c r="F321">
        <v>32.200000000000003</v>
      </c>
    </row>
    <row r="322" spans="5:6" x14ac:dyDescent="0.25">
      <c r="E322" s="5" t="s">
        <v>2933</v>
      </c>
      <c r="F322">
        <v>37</v>
      </c>
    </row>
    <row r="323" spans="5:6" x14ac:dyDescent="0.25">
      <c r="E323" s="5" t="s">
        <v>3209</v>
      </c>
      <c r="F323">
        <v>4.0999999999999996</v>
      </c>
    </row>
    <row r="324" spans="5:6" x14ac:dyDescent="0.25">
      <c r="E324" s="5" t="s">
        <v>3210</v>
      </c>
      <c r="F324">
        <v>0.8</v>
      </c>
    </row>
    <row r="325" spans="5:6" x14ac:dyDescent="0.25">
      <c r="E325" s="5" t="s">
        <v>3211</v>
      </c>
      <c r="F325">
        <v>0.8</v>
      </c>
    </row>
    <row r="326" spans="5:6" x14ac:dyDescent="0.25">
      <c r="E326" s="5" t="s">
        <v>3212</v>
      </c>
      <c r="F326">
        <v>0.8</v>
      </c>
    </row>
    <row r="327" spans="5:6" x14ac:dyDescent="0.25">
      <c r="E327" s="5" t="s">
        <v>2934</v>
      </c>
      <c r="F327">
        <v>33.5</v>
      </c>
    </row>
    <row r="328" spans="5:6" x14ac:dyDescent="0.25">
      <c r="E328" s="5" t="s">
        <v>3213</v>
      </c>
      <c r="F328">
        <v>3.8</v>
      </c>
    </row>
    <row r="329" spans="5:6" x14ac:dyDescent="0.25">
      <c r="E329" s="5" t="s">
        <v>2935</v>
      </c>
      <c r="F329">
        <v>44.7</v>
      </c>
    </row>
    <row r="330" spans="5:6" x14ac:dyDescent="0.25">
      <c r="E330" s="5" t="s">
        <v>3214</v>
      </c>
      <c r="F330">
        <v>3.2</v>
      </c>
    </row>
    <row r="331" spans="5:6" x14ac:dyDescent="0.25">
      <c r="E331" s="5" t="s">
        <v>3215</v>
      </c>
      <c r="F331">
        <v>3.6</v>
      </c>
    </row>
    <row r="332" spans="5:6" x14ac:dyDescent="0.25">
      <c r="E332" s="5" t="s">
        <v>3216</v>
      </c>
      <c r="F332">
        <v>3.5</v>
      </c>
    </row>
    <row r="333" spans="5:6" x14ac:dyDescent="0.25">
      <c r="E333" s="5" t="s">
        <v>3217</v>
      </c>
      <c r="F333">
        <v>0.5</v>
      </c>
    </row>
    <row r="334" spans="5:6" x14ac:dyDescent="0.25">
      <c r="E334" s="5" t="s">
        <v>2936</v>
      </c>
      <c r="F334">
        <v>46</v>
      </c>
    </row>
    <row r="335" spans="5:6" x14ac:dyDescent="0.25">
      <c r="E335" s="5" t="s">
        <v>2937</v>
      </c>
      <c r="F335">
        <v>12.1</v>
      </c>
    </row>
    <row r="336" spans="5:6" x14ac:dyDescent="0.25">
      <c r="E336" s="5" t="s">
        <v>2938</v>
      </c>
      <c r="F336">
        <v>41.3</v>
      </c>
    </row>
    <row r="337" spans="5:6" x14ac:dyDescent="0.25">
      <c r="E337" s="5" t="s">
        <v>3218</v>
      </c>
      <c r="F337">
        <v>3.8</v>
      </c>
    </row>
    <row r="338" spans="5:6" x14ac:dyDescent="0.25">
      <c r="E338" s="5" t="s">
        <v>3219</v>
      </c>
      <c r="F338">
        <v>11.4</v>
      </c>
    </row>
    <row r="339" spans="5:6" x14ac:dyDescent="0.25">
      <c r="E339" s="5" t="s">
        <v>3220</v>
      </c>
      <c r="F339">
        <v>5.0999999999999996</v>
      </c>
    </row>
    <row r="340" spans="5:6" x14ac:dyDescent="0.25">
      <c r="E340" s="5" t="s">
        <v>3221</v>
      </c>
      <c r="F340">
        <v>2</v>
      </c>
    </row>
    <row r="341" spans="5:6" x14ac:dyDescent="0.25">
      <c r="E341" s="5" t="s">
        <v>3222</v>
      </c>
      <c r="F341">
        <v>4</v>
      </c>
    </row>
    <row r="342" spans="5:6" x14ac:dyDescent="0.25">
      <c r="E342" s="5" t="s">
        <v>3223</v>
      </c>
      <c r="F342">
        <v>17.2</v>
      </c>
    </row>
    <row r="343" spans="5:6" x14ac:dyDescent="0.25">
      <c r="E343" s="5" t="s">
        <v>3224</v>
      </c>
      <c r="F343">
        <v>3.2</v>
      </c>
    </row>
    <row r="344" spans="5:6" x14ac:dyDescent="0.25">
      <c r="E344" s="5" t="s">
        <v>3225</v>
      </c>
      <c r="F344">
        <v>9.1999999999999993</v>
      </c>
    </row>
    <row r="345" spans="5:6" x14ac:dyDescent="0.25">
      <c r="E345" s="5" t="s">
        <v>2939</v>
      </c>
      <c r="F345">
        <v>27.4</v>
      </c>
    </row>
    <row r="346" spans="5:6" x14ac:dyDescent="0.25">
      <c r="E346" s="5" t="s">
        <v>2940</v>
      </c>
      <c r="F346">
        <v>41.1</v>
      </c>
    </row>
    <row r="347" spans="5:6" x14ac:dyDescent="0.25">
      <c r="E347" s="5" t="s">
        <v>2941</v>
      </c>
      <c r="F347">
        <v>23.4</v>
      </c>
    </row>
    <row r="348" spans="5:6" x14ac:dyDescent="0.25">
      <c r="E348" s="5" t="s">
        <v>3226</v>
      </c>
      <c r="F348">
        <v>7.2</v>
      </c>
    </row>
    <row r="349" spans="5:6" x14ac:dyDescent="0.25">
      <c r="E349" s="5" t="s">
        <v>3227</v>
      </c>
      <c r="F349">
        <v>4.5</v>
      </c>
    </row>
    <row r="350" spans="5:6" x14ac:dyDescent="0.25">
      <c r="E350" s="5" t="s">
        <v>3228</v>
      </c>
      <c r="F350">
        <v>2.9</v>
      </c>
    </row>
    <row r="351" spans="5:6" x14ac:dyDescent="0.25">
      <c r="E351" s="5" t="s">
        <v>3229</v>
      </c>
      <c r="F351">
        <v>3.6</v>
      </c>
    </row>
    <row r="352" spans="5:6" x14ac:dyDescent="0.25">
      <c r="E352" s="5" t="s">
        <v>3230</v>
      </c>
      <c r="F352">
        <v>4.7</v>
      </c>
    </row>
    <row r="353" spans="5:6" x14ac:dyDescent="0.25">
      <c r="E353" s="5" t="s">
        <v>3231</v>
      </c>
      <c r="F353">
        <v>2.9</v>
      </c>
    </row>
    <row r="354" spans="5:6" x14ac:dyDescent="0.25">
      <c r="E354" s="5" t="s">
        <v>3232</v>
      </c>
      <c r="F354">
        <v>3.6</v>
      </c>
    </row>
    <row r="355" spans="5:6" x14ac:dyDescent="0.25">
      <c r="E355" s="5" t="s">
        <v>3233</v>
      </c>
      <c r="F355">
        <v>4.5999999999999996</v>
      </c>
    </row>
    <row r="356" spans="5:6" x14ac:dyDescent="0.25">
      <c r="E356" s="5" t="s">
        <v>3234</v>
      </c>
      <c r="F356">
        <v>15.1</v>
      </c>
    </row>
    <row r="357" spans="5:6" x14ac:dyDescent="0.25">
      <c r="E357" s="5" t="s">
        <v>3235</v>
      </c>
      <c r="F357">
        <v>16.8</v>
      </c>
    </row>
    <row r="358" spans="5:6" x14ac:dyDescent="0.25">
      <c r="E358" s="5" t="s">
        <v>3236</v>
      </c>
      <c r="F358">
        <v>2.9</v>
      </c>
    </row>
    <row r="359" spans="5:6" x14ac:dyDescent="0.25">
      <c r="E359" s="5" t="s">
        <v>3237</v>
      </c>
      <c r="F359">
        <v>2</v>
      </c>
    </row>
    <row r="360" spans="5:6" x14ac:dyDescent="0.25">
      <c r="E360" s="5" t="s">
        <v>3238</v>
      </c>
      <c r="F360">
        <v>11</v>
      </c>
    </row>
    <row r="361" spans="5:6" x14ac:dyDescent="0.25">
      <c r="E361" s="5" t="s">
        <v>3239</v>
      </c>
      <c r="F361">
        <v>3.6</v>
      </c>
    </row>
    <row r="362" spans="5:6" x14ac:dyDescent="0.25">
      <c r="E362" s="5" t="s">
        <v>3240</v>
      </c>
      <c r="F362">
        <v>3.2</v>
      </c>
    </row>
    <row r="363" spans="5:6" x14ac:dyDescent="0.25">
      <c r="E363" s="5" t="s">
        <v>3241</v>
      </c>
      <c r="F363">
        <v>3.6</v>
      </c>
    </row>
    <row r="364" spans="5:6" x14ac:dyDescent="0.25">
      <c r="E364" s="5" t="s">
        <v>3242</v>
      </c>
      <c r="F364">
        <v>4.4000000000000004</v>
      </c>
    </row>
    <row r="365" spans="5:6" x14ac:dyDescent="0.25">
      <c r="E365" s="5" t="s">
        <v>3243</v>
      </c>
      <c r="F365">
        <v>2.9</v>
      </c>
    </row>
    <row r="366" spans="5:6" x14ac:dyDescent="0.25">
      <c r="E366" s="5" t="s">
        <v>2942</v>
      </c>
      <c r="F366">
        <v>21.5</v>
      </c>
    </row>
    <row r="367" spans="5:6" x14ac:dyDescent="0.25">
      <c r="E367" s="5" t="s">
        <v>3244</v>
      </c>
      <c r="F367">
        <v>3.6</v>
      </c>
    </row>
    <row r="368" spans="5:6" x14ac:dyDescent="0.25">
      <c r="E368" s="5" t="s">
        <v>3245</v>
      </c>
      <c r="F368">
        <v>3.2</v>
      </c>
    </row>
    <row r="369" spans="5:6" x14ac:dyDescent="0.25">
      <c r="E369" s="5" t="s">
        <v>3246</v>
      </c>
      <c r="F369">
        <v>0.8</v>
      </c>
    </row>
    <row r="370" spans="5:6" x14ac:dyDescent="0.25">
      <c r="E370" s="5" t="s">
        <v>3247</v>
      </c>
      <c r="F370">
        <v>0.8</v>
      </c>
    </row>
    <row r="371" spans="5:6" x14ac:dyDescent="0.25">
      <c r="E371" s="5" t="s">
        <v>3248</v>
      </c>
      <c r="F371">
        <v>0.8</v>
      </c>
    </row>
    <row r="372" spans="5:6" x14ac:dyDescent="0.25">
      <c r="E372" s="5" t="s">
        <v>3249</v>
      </c>
      <c r="F372">
        <v>0.8</v>
      </c>
    </row>
    <row r="373" spans="5:6" x14ac:dyDescent="0.25">
      <c r="E373" s="5" t="s">
        <v>3250</v>
      </c>
      <c r="F373">
        <v>0.8</v>
      </c>
    </row>
    <row r="374" spans="5:6" x14ac:dyDescent="0.25">
      <c r="E374" s="5" t="s">
        <v>3251</v>
      </c>
      <c r="F374">
        <v>0.8</v>
      </c>
    </row>
    <row r="375" spans="5:6" x14ac:dyDescent="0.25">
      <c r="E375" s="5" t="s">
        <v>3252</v>
      </c>
      <c r="F375">
        <v>0.8</v>
      </c>
    </row>
    <row r="376" spans="5:6" x14ac:dyDescent="0.25">
      <c r="E376" s="5" t="s">
        <v>3253</v>
      </c>
      <c r="F376">
        <v>0.8</v>
      </c>
    </row>
    <row r="377" spans="5:6" x14ac:dyDescent="0.25">
      <c r="E377" s="5" t="s">
        <v>3254</v>
      </c>
      <c r="F377">
        <v>0.8</v>
      </c>
    </row>
    <row r="378" spans="5:6" x14ac:dyDescent="0.25">
      <c r="E378" s="5" t="s">
        <v>3255</v>
      </c>
      <c r="F378">
        <v>0.8</v>
      </c>
    </row>
    <row r="379" spans="5:6" x14ac:dyDescent="0.25">
      <c r="E379" s="5" t="s">
        <v>3256</v>
      </c>
      <c r="F379">
        <v>0.8</v>
      </c>
    </row>
    <row r="380" spans="5:6" x14ac:dyDescent="0.25">
      <c r="E380" s="5" t="s">
        <v>3257</v>
      </c>
      <c r="F380">
        <v>0.8</v>
      </c>
    </row>
    <row r="381" spans="5:6" x14ac:dyDescent="0.25">
      <c r="E381" s="5" t="s">
        <v>3258</v>
      </c>
      <c r="F381">
        <v>0.8</v>
      </c>
    </row>
    <row r="382" spans="5:6" x14ac:dyDescent="0.25">
      <c r="E382" s="5" t="s">
        <v>3259</v>
      </c>
      <c r="F382">
        <v>0.8</v>
      </c>
    </row>
    <row r="383" spans="5:6" x14ac:dyDescent="0.25">
      <c r="E383" s="5" t="s">
        <v>3260</v>
      </c>
      <c r="F383">
        <v>0.8</v>
      </c>
    </row>
    <row r="384" spans="5:6" x14ac:dyDescent="0.25">
      <c r="E384" s="5" t="s">
        <v>3261</v>
      </c>
      <c r="F384">
        <v>0.8</v>
      </c>
    </row>
    <row r="385" spans="5:6" x14ac:dyDescent="0.25">
      <c r="E385" s="5" t="s">
        <v>3262</v>
      </c>
      <c r="F385">
        <v>0.8</v>
      </c>
    </row>
    <row r="386" spans="5:6" x14ac:dyDescent="0.25">
      <c r="E386" s="5" t="s">
        <v>3263</v>
      </c>
      <c r="F386">
        <v>0.8</v>
      </c>
    </row>
    <row r="387" spans="5:6" x14ac:dyDescent="0.25">
      <c r="E387" s="5" t="s">
        <v>3264</v>
      </c>
      <c r="F387">
        <v>0.8</v>
      </c>
    </row>
    <row r="388" spans="5:6" x14ac:dyDescent="0.25">
      <c r="E388" s="5" t="s">
        <v>3265</v>
      </c>
      <c r="F388">
        <v>0.8</v>
      </c>
    </row>
    <row r="389" spans="5:6" x14ac:dyDescent="0.25">
      <c r="E389" s="5" t="s">
        <v>3266</v>
      </c>
      <c r="F389">
        <v>0.8</v>
      </c>
    </row>
    <row r="390" spans="5:6" x14ac:dyDescent="0.25">
      <c r="E390" s="5" t="s">
        <v>3267</v>
      </c>
      <c r="F390">
        <v>0.8</v>
      </c>
    </row>
    <row r="391" spans="5:6" x14ac:dyDescent="0.25">
      <c r="E391" s="5" t="s">
        <v>3268</v>
      </c>
      <c r="F391">
        <v>0.8</v>
      </c>
    </row>
    <row r="392" spans="5:6" x14ac:dyDescent="0.25">
      <c r="E392" s="5" t="s">
        <v>3269</v>
      </c>
      <c r="F392">
        <v>0.8</v>
      </c>
    </row>
    <row r="393" spans="5:6" x14ac:dyDescent="0.25">
      <c r="E393" s="5" t="s">
        <v>3270</v>
      </c>
      <c r="F393">
        <v>0.8</v>
      </c>
    </row>
    <row r="394" spans="5:6" x14ac:dyDescent="0.25">
      <c r="E394" s="5" t="s">
        <v>3271</v>
      </c>
      <c r="F394">
        <v>0.9</v>
      </c>
    </row>
    <row r="395" spans="5:6" x14ac:dyDescent="0.25">
      <c r="E395" s="5" t="s">
        <v>3272</v>
      </c>
      <c r="F395">
        <v>3.5</v>
      </c>
    </row>
    <row r="396" spans="5:6" x14ac:dyDescent="0.25">
      <c r="E396" s="5" t="s">
        <v>3273</v>
      </c>
      <c r="F396">
        <v>3.5</v>
      </c>
    </row>
    <row r="397" spans="5:6" x14ac:dyDescent="0.25">
      <c r="E397" s="5" t="s">
        <v>3274</v>
      </c>
      <c r="F397">
        <v>5</v>
      </c>
    </row>
    <row r="398" spans="5:6" x14ac:dyDescent="0.25">
      <c r="E398" s="5" t="s">
        <v>3275</v>
      </c>
      <c r="F398">
        <v>2.2000000000000002</v>
      </c>
    </row>
    <row r="399" spans="5:6" x14ac:dyDescent="0.25">
      <c r="E399" s="5" t="s">
        <v>3276</v>
      </c>
      <c r="F399">
        <v>2.2000000000000002</v>
      </c>
    </row>
    <row r="400" spans="5:6" x14ac:dyDescent="0.25">
      <c r="E400" s="5" t="s">
        <v>3277</v>
      </c>
      <c r="F400">
        <v>6.3</v>
      </c>
    </row>
    <row r="401" spans="5:6" x14ac:dyDescent="0.25">
      <c r="E401" s="5" t="s">
        <v>3278</v>
      </c>
      <c r="F401">
        <v>3.8</v>
      </c>
    </row>
    <row r="402" spans="5:6" x14ac:dyDescent="0.25">
      <c r="E402" s="5" t="s">
        <v>3279</v>
      </c>
      <c r="F402">
        <v>3.6</v>
      </c>
    </row>
    <row r="403" spans="5:6" x14ac:dyDescent="0.25">
      <c r="E403" s="5" t="s">
        <v>2943</v>
      </c>
      <c r="F403">
        <v>63.4</v>
      </c>
    </row>
    <row r="404" spans="5:6" x14ac:dyDescent="0.25">
      <c r="E404" s="5" t="s">
        <v>3280</v>
      </c>
      <c r="F404">
        <v>3.2</v>
      </c>
    </row>
    <row r="405" spans="5:6" x14ac:dyDescent="0.25">
      <c r="E405" s="5" t="s">
        <v>2944</v>
      </c>
      <c r="F405">
        <v>27.2</v>
      </c>
    </row>
    <row r="406" spans="5:6" x14ac:dyDescent="0.25">
      <c r="E406" s="5" t="s">
        <v>3281</v>
      </c>
      <c r="F406">
        <v>2.2000000000000002</v>
      </c>
    </row>
    <row r="407" spans="5:6" x14ac:dyDescent="0.25">
      <c r="E407" s="5" t="s">
        <v>3282</v>
      </c>
      <c r="F407">
        <v>2.2000000000000002</v>
      </c>
    </row>
    <row r="408" spans="5:6" x14ac:dyDescent="0.25">
      <c r="E408" s="5" t="s">
        <v>3283</v>
      </c>
      <c r="F408">
        <v>8.1</v>
      </c>
    </row>
    <row r="409" spans="5:6" x14ac:dyDescent="0.25">
      <c r="E409" s="5" t="s">
        <v>2945</v>
      </c>
      <c r="F409">
        <v>10.7</v>
      </c>
    </row>
    <row r="410" spans="5:6" x14ac:dyDescent="0.25">
      <c r="E410" s="5" t="s">
        <v>3284</v>
      </c>
      <c r="F410">
        <v>4.01</v>
      </c>
    </row>
    <row r="411" spans="5:6" x14ac:dyDescent="0.25">
      <c r="E411" s="5" t="s">
        <v>2946</v>
      </c>
      <c r="F411">
        <v>24.04</v>
      </c>
    </row>
    <row r="412" spans="5:6" x14ac:dyDescent="0.25">
      <c r="E412" s="5" t="s">
        <v>3285</v>
      </c>
      <c r="F412">
        <v>6.2</v>
      </c>
    </row>
    <row r="413" spans="5:6" x14ac:dyDescent="0.25">
      <c r="E413" s="5" t="s">
        <v>2947</v>
      </c>
      <c r="F413">
        <v>23.89</v>
      </c>
    </row>
    <row r="414" spans="5:6" x14ac:dyDescent="0.25">
      <c r="E414" s="5" t="s">
        <v>3286</v>
      </c>
      <c r="F414">
        <v>4.01</v>
      </c>
    </row>
    <row r="415" spans="5:6" x14ac:dyDescent="0.25">
      <c r="E415" s="5" t="s">
        <v>3287</v>
      </c>
      <c r="F415">
        <v>2.6</v>
      </c>
    </row>
    <row r="416" spans="5:6" x14ac:dyDescent="0.25">
      <c r="E416" s="5" t="s">
        <v>3288</v>
      </c>
      <c r="F416">
        <v>3.2</v>
      </c>
    </row>
    <row r="417" spans="5:6" x14ac:dyDescent="0.25">
      <c r="E417" s="5" t="s">
        <v>3289</v>
      </c>
      <c r="F417">
        <v>2.67</v>
      </c>
    </row>
    <row r="418" spans="5:6" x14ac:dyDescent="0.25">
      <c r="E418" s="5" t="s">
        <v>3290</v>
      </c>
      <c r="F418">
        <v>3.2</v>
      </c>
    </row>
    <row r="419" spans="5:6" x14ac:dyDescent="0.25">
      <c r="E419" s="5" t="s">
        <v>2948</v>
      </c>
      <c r="F419">
        <v>49.63</v>
      </c>
    </row>
    <row r="420" spans="5:6" x14ac:dyDescent="0.25">
      <c r="E420" s="5" t="s">
        <v>3291</v>
      </c>
      <c r="F420">
        <v>2</v>
      </c>
    </row>
    <row r="421" spans="5:6" x14ac:dyDescent="0.25">
      <c r="E421" s="5" t="s">
        <v>3292</v>
      </c>
      <c r="F421">
        <v>17.54</v>
      </c>
    </row>
    <row r="422" spans="5:6" x14ac:dyDescent="0.25">
      <c r="E422" s="5" t="s">
        <v>3293</v>
      </c>
      <c r="F422">
        <v>2.84</v>
      </c>
    </row>
    <row r="423" spans="5:6" x14ac:dyDescent="0.25">
      <c r="E423" s="5" t="s">
        <v>3294</v>
      </c>
      <c r="F423">
        <v>3.01</v>
      </c>
    </row>
    <row r="424" spans="5:6" x14ac:dyDescent="0.25">
      <c r="E424" s="5" t="s">
        <v>3295</v>
      </c>
      <c r="F424">
        <v>15.9</v>
      </c>
    </row>
    <row r="425" spans="5:6" x14ac:dyDescent="0.25">
      <c r="E425" s="5" t="s">
        <v>2949</v>
      </c>
      <c r="F425">
        <v>29.3</v>
      </c>
    </row>
    <row r="426" spans="5:6" x14ac:dyDescent="0.25">
      <c r="E426" s="5" t="s">
        <v>3296</v>
      </c>
      <c r="F426">
        <v>2.9</v>
      </c>
    </row>
    <row r="427" spans="5:6" x14ac:dyDescent="0.25">
      <c r="E427" s="5" t="s">
        <v>3297</v>
      </c>
      <c r="F427">
        <v>18.100000000000001</v>
      </c>
    </row>
    <row r="428" spans="5:6" x14ac:dyDescent="0.25">
      <c r="E428" s="5" t="s">
        <v>3298</v>
      </c>
      <c r="F428">
        <v>15.9</v>
      </c>
    </row>
    <row r="429" spans="5:6" x14ac:dyDescent="0.25">
      <c r="E429" s="5" t="s">
        <v>3299</v>
      </c>
      <c r="F429">
        <v>3.2</v>
      </c>
    </row>
    <row r="430" spans="5:6" x14ac:dyDescent="0.25">
      <c r="E430" s="5" t="s">
        <v>2950</v>
      </c>
      <c r="F430">
        <v>16.8</v>
      </c>
    </row>
    <row r="431" spans="5:6" x14ac:dyDescent="0.25">
      <c r="E431" s="5" t="s">
        <v>3300</v>
      </c>
      <c r="F431">
        <v>0.8</v>
      </c>
    </row>
    <row r="432" spans="5:6" x14ac:dyDescent="0.25">
      <c r="E432" s="5" t="s">
        <v>3301</v>
      </c>
      <c r="F432">
        <v>0.8</v>
      </c>
    </row>
    <row r="433" spans="5:6" x14ac:dyDescent="0.25">
      <c r="E433" s="5" t="s">
        <v>3302</v>
      </c>
      <c r="F433">
        <v>0.8</v>
      </c>
    </row>
    <row r="434" spans="5:6" x14ac:dyDescent="0.25">
      <c r="E434" s="5" t="s">
        <v>3303</v>
      </c>
      <c r="F434">
        <v>3</v>
      </c>
    </row>
    <row r="435" spans="5:6" x14ac:dyDescent="0.25">
      <c r="E435" s="5" t="s">
        <v>3304</v>
      </c>
      <c r="F435">
        <v>0.8</v>
      </c>
    </row>
    <row r="436" spans="5:6" x14ac:dyDescent="0.25">
      <c r="E436" s="5" t="s">
        <v>3305</v>
      </c>
      <c r="F436">
        <v>2.9</v>
      </c>
    </row>
    <row r="437" spans="5:6" x14ac:dyDescent="0.25">
      <c r="E437" s="5" t="s">
        <v>3306</v>
      </c>
      <c r="F437">
        <v>6.8</v>
      </c>
    </row>
    <row r="438" spans="5:6" x14ac:dyDescent="0.25">
      <c r="E438" s="5" t="s">
        <v>2951</v>
      </c>
      <c r="F438">
        <v>41.4</v>
      </c>
    </row>
    <row r="439" spans="5:6" x14ac:dyDescent="0.25">
      <c r="E439" s="5" t="s">
        <v>3307</v>
      </c>
      <c r="F439">
        <v>3</v>
      </c>
    </row>
    <row r="440" spans="5:6" x14ac:dyDescent="0.25">
      <c r="E440" s="5" t="s">
        <v>3308</v>
      </c>
      <c r="F440">
        <v>2.9</v>
      </c>
    </row>
    <row r="441" spans="5:6" x14ac:dyDescent="0.25">
      <c r="E441" s="5" t="s">
        <v>3309</v>
      </c>
      <c r="F441">
        <v>2.6</v>
      </c>
    </row>
    <row r="442" spans="5:6" x14ac:dyDescent="0.25">
      <c r="E442" s="5" t="s">
        <v>3310</v>
      </c>
      <c r="F442">
        <v>6.2</v>
      </c>
    </row>
    <row r="443" spans="5:6" x14ac:dyDescent="0.25">
      <c r="E443" s="5" t="s">
        <v>3311</v>
      </c>
      <c r="F443">
        <v>5.0999999999999996</v>
      </c>
    </row>
    <row r="444" spans="5:6" x14ac:dyDescent="0.25">
      <c r="E444" s="5" t="s">
        <v>3312</v>
      </c>
      <c r="F444">
        <v>14.5</v>
      </c>
    </row>
    <row r="445" spans="5:6" x14ac:dyDescent="0.25">
      <c r="E445" s="5" t="s">
        <v>3313</v>
      </c>
      <c r="F445">
        <v>2.6</v>
      </c>
    </row>
    <row r="446" spans="5:6" x14ac:dyDescent="0.25">
      <c r="E446" s="5" t="s">
        <v>3314</v>
      </c>
      <c r="F446">
        <v>3.6</v>
      </c>
    </row>
    <row r="447" spans="5:6" x14ac:dyDescent="0.25">
      <c r="E447" s="5" t="s">
        <v>3315</v>
      </c>
      <c r="F447">
        <v>7.9</v>
      </c>
    </row>
    <row r="448" spans="5:6" x14ac:dyDescent="0.25">
      <c r="E448" s="5" t="s">
        <v>3316</v>
      </c>
      <c r="F448">
        <v>3.01</v>
      </c>
    </row>
    <row r="449" spans="5:6" x14ac:dyDescent="0.25">
      <c r="E449" s="5" t="s">
        <v>3317</v>
      </c>
      <c r="F449">
        <v>11.86</v>
      </c>
    </row>
    <row r="450" spans="5:6" x14ac:dyDescent="0.25">
      <c r="E450" s="5" t="s">
        <v>3318</v>
      </c>
      <c r="F450">
        <v>3.84</v>
      </c>
    </row>
    <row r="451" spans="5:6" x14ac:dyDescent="0.25">
      <c r="E451" s="5" t="s">
        <v>3319</v>
      </c>
      <c r="F451">
        <v>3.01</v>
      </c>
    </row>
    <row r="452" spans="5:6" x14ac:dyDescent="0.25">
      <c r="E452" s="5" t="s">
        <v>3320</v>
      </c>
      <c r="F452">
        <v>3.01</v>
      </c>
    </row>
    <row r="453" spans="5:6" x14ac:dyDescent="0.25">
      <c r="E453" s="5" t="s">
        <v>3321</v>
      </c>
      <c r="F453">
        <v>3.2</v>
      </c>
    </row>
    <row r="454" spans="5:6" x14ac:dyDescent="0.25">
      <c r="E454" s="5" t="s">
        <v>2952</v>
      </c>
      <c r="F454">
        <v>42.4</v>
      </c>
    </row>
    <row r="455" spans="5:6" x14ac:dyDescent="0.25">
      <c r="E455" s="5" t="s">
        <v>3322</v>
      </c>
      <c r="F455">
        <v>0.5</v>
      </c>
    </row>
    <row r="456" spans="5:6" x14ac:dyDescent="0.25">
      <c r="E456" s="5" t="s">
        <v>2953</v>
      </c>
      <c r="F456">
        <v>22.9</v>
      </c>
    </row>
    <row r="457" spans="5:6" x14ac:dyDescent="0.25">
      <c r="E457" s="5" t="s">
        <v>3323</v>
      </c>
      <c r="F457">
        <v>2.9</v>
      </c>
    </row>
    <row r="458" spans="5:6" x14ac:dyDescent="0.25">
      <c r="E458" s="5" t="s">
        <v>2954</v>
      </c>
      <c r="F458">
        <v>19.3</v>
      </c>
    </row>
    <row r="459" spans="5:6" x14ac:dyDescent="0.25">
      <c r="E459" s="5" t="s">
        <v>3324</v>
      </c>
      <c r="F459">
        <v>4.4000000000000004</v>
      </c>
    </row>
    <row r="460" spans="5:6" x14ac:dyDescent="0.25">
      <c r="E460" s="5" t="s">
        <v>3325</v>
      </c>
      <c r="F460">
        <v>3.6</v>
      </c>
    </row>
    <row r="461" spans="5:6" x14ac:dyDescent="0.25">
      <c r="E461" s="5" t="s">
        <v>3326</v>
      </c>
      <c r="F461">
        <v>0.8</v>
      </c>
    </row>
    <row r="462" spans="5:6" x14ac:dyDescent="0.25">
      <c r="E462" s="5" t="s">
        <v>3327</v>
      </c>
      <c r="F462">
        <v>0.8</v>
      </c>
    </row>
    <row r="463" spans="5:6" x14ac:dyDescent="0.25">
      <c r="E463" s="5" t="s">
        <v>3328</v>
      </c>
      <c r="F463">
        <v>0.8</v>
      </c>
    </row>
    <row r="464" spans="5:6" x14ac:dyDescent="0.25">
      <c r="E464" s="5" t="s">
        <v>3329</v>
      </c>
      <c r="F464">
        <v>2.9</v>
      </c>
    </row>
    <row r="465" spans="5:6" x14ac:dyDescent="0.25">
      <c r="E465" s="5" t="s">
        <v>2955</v>
      </c>
      <c r="F465">
        <v>33.9</v>
      </c>
    </row>
    <row r="466" spans="5:6" x14ac:dyDescent="0.25">
      <c r="E466" s="5" t="s">
        <v>2956</v>
      </c>
      <c r="F466">
        <v>23.72</v>
      </c>
    </row>
    <row r="467" spans="5:6" x14ac:dyDescent="0.25">
      <c r="E467" s="5" t="s">
        <v>3330</v>
      </c>
      <c r="F467">
        <v>11.69</v>
      </c>
    </row>
    <row r="468" spans="5:6" x14ac:dyDescent="0.25">
      <c r="E468" s="5" t="s">
        <v>3331</v>
      </c>
      <c r="F468">
        <v>4.01</v>
      </c>
    </row>
    <row r="469" spans="5:6" x14ac:dyDescent="0.25">
      <c r="E469" s="5" t="s">
        <v>3332</v>
      </c>
      <c r="F469">
        <v>6.8</v>
      </c>
    </row>
    <row r="470" spans="5:6" x14ac:dyDescent="0.25">
      <c r="E470" s="5" t="s">
        <v>3333</v>
      </c>
      <c r="F470">
        <v>5.68</v>
      </c>
    </row>
    <row r="471" spans="5:6" x14ac:dyDescent="0.25">
      <c r="E471" s="5" t="s">
        <v>3334</v>
      </c>
      <c r="F471">
        <v>11.52</v>
      </c>
    </row>
    <row r="472" spans="5:6" x14ac:dyDescent="0.25">
      <c r="E472" s="5" t="s">
        <v>3335</v>
      </c>
      <c r="F472">
        <v>3.8</v>
      </c>
    </row>
    <row r="473" spans="5:6" x14ac:dyDescent="0.25">
      <c r="E473" s="5" t="s">
        <v>3336</v>
      </c>
      <c r="F473">
        <v>2.9</v>
      </c>
    </row>
    <row r="474" spans="5:6" x14ac:dyDescent="0.25">
      <c r="E474" s="5" t="s">
        <v>3337</v>
      </c>
      <c r="F474">
        <v>3</v>
      </c>
    </row>
    <row r="475" spans="5:6" x14ac:dyDescent="0.25">
      <c r="E475" s="5" t="s">
        <v>3338</v>
      </c>
      <c r="F475">
        <v>4.2</v>
      </c>
    </row>
    <row r="476" spans="5:6" x14ac:dyDescent="0.25">
      <c r="E476" s="5" t="s">
        <v>3339</v>
      </c>
      <c r="F476">
        <v>8.4</v>
      </c>
    </row>
    <row r="477" spans="5:6" x14ac:dyDescent="0.25">
      <c r="E477" s="5" t="s">
        <v>3340</v>
      </c>
      <c r="F477">
        <v>3.84</v>
      </c>
    </row>
    <row r="478" spans="5:6" x14ac:dyDescent="0.25">
      <c r="E478" s="5" t="s">
        <v>3341</v>
      </c>
      <c r="F478">
        <v>0.8</v>
      </c>
    </row>
    <row r="479" spans="5:6" x14ac:dyDescent="0.25">
      <c r="E479" s="5" t="s">
        <v>3342</v>
      </c>
      <c r="F479">
        <v>2.84</v>
      </c>
    </row>
    <row r="480" spans="5:6" x14ac:dyDescent="0.25">
      <c r="E480" s="5" t="s">
        <v>3343</v>
      </c>
      <c r="F480">
        <v>0.8</v>
      </c>
    </row>
    <row r="481" spans="5:6" x14ac:dyDescent="0.25">
      <c r="E481" s="5" t="s">
        <v>3344</v>
      </c>
      <c r="F481">
        <v>0.9</v>
      </c>
    </row>
    <row r="482" spans="5:6" x14ac:dyDescent="0.25">
      <c r="E482" s="5" t="s">
        <v>3345</v>
      </c>
      <c r="F482">
        <v>3.01</v>
      </c>
    </row>
    <row r="483" spans="5:6" x14ac:dyDescent="0.25">
      <c r="E483" s="5" t="s">
        <v>3346</v>
      </c>
      <c r="F483">
        <v>0.8</v>
      </c>
    </row>
    <row r="484" spans="5:6" x14ac:dyDescent="0.25">
      <c r="E484" s="5" t="s">
        <v>3347</v>
      </c>
      <c r="F484">
        <v>0.8</v>
      </c>
    </row>
    <row r="485" spans="5:6" x14ac:dyDescent="0.25">
      <c r="E485" s="5" t="s">
        <v>3348</v>
      </c>
      <c r="F485">
        <v>0.8</v>
      </c>
    </row>
    <row r="486" spans="5:6" x14ac:dyDescent="0.25">
      <c r="E486" s="5" t="s">
        <v>3349</v>
      </c>
      <c r="F486">
        <v>0.8</v>
      </c>
    </row>
    <row r="487" spans="5:6" x14ac:dyDescent="0.25">
      <c r="E487" s="5" t="s">
        <v>3350</v>
      </c>
      <c r="F487">
        <v>3.01</v>
      </c>
    </row>
    <row r="488" spans="5:6" x14ac:dyDescent="0.25">
      <c r="E488" s="5" t="s">
        <v>3351</v>
      </c>
      <c r="F488">
        <v>0.8</v>
      </c>
    </row>
    <row r="489" spans="5:6" x14ac:dyDescent="0.25">
      <c r="E489" s="5" t="s">
        <v>3352</v>
      </c>
      <c r="F489">
        <v>3.01</v>
      </c>
    </row>
    <row r="490" spans="5:6" x14ac:dyDescent="0.25">
      <c r="E490" s="5" t="s">
        <v>3353</v>
      </c>
      <c r="F490">
        <v>0.8</v>
      </c>
    </row>
    <row r="491" spans="5:6" x14ac:dyDescent="0.25">
      <c r="E491" s="5" t="s">
        <v>3354</v>
      </c>
      <c r="F491">
        <v>3.8</v>
      </c>
    </row>
    <row r="492" spans="5:6" x14ac:dyDescent="0.25">
      <c r="E492" s="5" t="s">
        <v>3355</v>
      </c>
      <c r="F492">
        <v>2.84</v>
      </c>
    </row>
    <row r="493" spans="5:6" x14ac:dyDescent="0.25">
      <c r="E493" s="5" t="s">
        <v>3356</v>
      </c>
      <c r="F493">
        <v>2</v>
      </c>
    </row>
    <row r="494" spans="5:6" x14ac:dyDescent="0.25">
      <c r="E494" s="5" t="s">
        <v>3357</v>
      </c>
      <c r="F494">
        <v>6.01</v>
      </c>
    </row>
    <row r="495" spans="5:6" x14ac:dyDescent="0.25">
      <c r="E495" s="5" t="s">
        <v>2957</v>
      </c>
      <c r="F495">
        <v>81.760000000000005</v>
      </c>
    </row>
    <row r="496" spans="5:6" x14ac:dyDescent="0.25">
      <c r="E496" s="5" t="s">
        <v>3358</v>
      </c>
      <c r="F496">
        <v>3.01</v>
      </c>
    </row>
    <row r="497" spans="5:6" x14ac:dyDescent="0.25">
      <c r="E497" s="5" t="s">
        <v>3359</v>
      </c>
      <c r="F497">
        <v>12.02</v>
      </c>
    </row>
    <row r="498" spans="5:6" x14ac:dyDescent="0.25">
      <c r="E498" s="5" t="s">
        <v>3360</v>
      </c>
      <c r="F498">
        <v>10.4</v>
      </c>
    </row>
    <row r="499" spans="5:6" x14ac:dyDescent="0.25">
      <c r="E499" s="5" t="s">
        <v>3361</v>
      </c>
      <c r="F499">
        <v>13</v>
      </c>
    </row>
    <row r="500" spans="5:6" x14ac:dyDescent="0.25">
      <c r="E500" s="5" t="s">
        <v>3362</v>
      </c>
      <c r="F500">
        <v>19.7</v>
      </c>
    </row>
    <row r="501" spans="5:6" x14ac:dyDescent="0.25">
      <c r="E501" s="5" t="s">
        <v>2958</v>
      </c>
      <c r="F501">
        <v>35</v>
      </c>
    </row>
    <row r="502" spans="5:6" x14ac:dyDescent="0.25">
      <c r="E502" s="5" t="s">
        <v>2959</v>
      </c>
      <c r="F502">
        <v>10</v>
      </c>
    </row>
    <row r="503" spans="5:6" x14ac:dyDescent="0.25">
      <c r="E503" s="5" t="s">
        <v>3363</v>
      </c>
      <c r="F503">
        <v>11.69</v>
      </c>
    </row>
    <row r="504" spans="5:6" x14ac:dyDescent="0.25">
      <c r="E504" s="5" t="s">
        <v>3364</v>
      </c>
      <c r="F504">
        <v>3.6</v>
      </c>
    </row>
    <row r="505" spans="5:6" x14ac:dyDescent="0.25">
      <c r="E505" s="5" t="s">
        <v>3365</v>
      </c>
      <c r="F505">
        <v>3.2</v>
      </c>
    </row>
    <row r="506" spans="5:6" x14ac:dyDescent="0.25">
      <c r="E506" s="5" t="s">
        <v>3366</v>
      </c>
      <c r="F506">
        <v>2.84</v>
      </c>
    </row>
    <row r="507" spans="5:6" x14ac:dyDescent="0.25">
      <c r="E507" s="5" t="s">
        <v>3367</v>
      </c>
      <c r="F507">
        <v>0.8</v>
      </c>
    </row>
    <row r="508" spans="5:6" x14ac:dyDescent="0.25">
      <c r="E508" s="5" t="s">
        <v>3368</v>
      </c>
      <c r="F508">
        <v>0.8</v>
      </c>
    </row>
    <row r="509" spans="5:6" x14ac:dyDescent="0.25">
      <c r="E509" s="5" t="s">
        <v>3369</v>
      </c>
      <c r="F509">
        <v>0.8</v>
      </c>
    </row>
    <row r="510" spans="5:6" x14ac:dyDescent="0.25">
      <c r="E510" s="5" t="s">
        <v>2960</v>
      </c>
      <c r="F510">
        <v>33.9</v>
      </c>
    </row>
    <row r="511" spans="5:6" x14ac:dyDescent="0.25">
      <c r="E511" s="5" t="s">
        <v>3370</v>
      </c>
      <c r="F511">
        <v>0.8</v>
      </c>
    </row>
    <row r="512" spans="5:6" x14ac:dyDescent="0.25">
      <c r="E512" s="5" t="s">
        <v>3371</v>
      </c>
      <c r="F512">
        <v>0.8</v>
      </c>
    </row>
    <row r="513" spans="5:6" x14ac:dyDescent="0.25">
      <c r="E513" s="5" t="s">
        <v>3372</v>
      </c>
      <c r="F513">
        <v>3.01</v>
      </c>
    </row>
    <row r="514" spans="5:6" x14ac:dyDescent="0.25">
      <c r="E514" s="5" t="s">
        <v>3373</v>
      </c>
      <c r="F514">
        <v>18</v>
      </c>
    </row>
    <row r="515" spans="5:6" x14ac:dyDescent="0.25">
      <c r="E515" s="5" t="s">
        <v>2961</v>
      </c>
      <c r="F515">
        <v>76.900000000000006</v>
      </c>
    </row>
    <row r="516" spans="5:6" x14ac:dyDescent="0.25">
      <c r="E516" s="5" t="s">
        <v>36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 codeName="Feuil4"/>
  <dimension ref="A1:AD2079"/>
  <sheetViews>
    <sheetView zoomScale="80" zoomScaleNormal="80" workbookViewId="0">
      <pane ySplit="1" topLeftCell="A2" activePane="bottomLeft" state="frozen"/>
      <selection pane="bottomLeft" activeCell="U2091" sqref="U2091"/>
    </sheetView>
  </sheetViews>
  <sheetFormatPr baseColWidth="10" defaultColWidth="11" defaultRowHeight="15" x14ac:dyDescent="0.25"/>
  <cols>
    <col min="1" max="1" width="11" style="14"/>
    <col min="2" max="2" width="18.140625" style="27" bestFit="1" customWidth="1"/>
    <col min="3" max="3" width="21.28515625" style="10" bestFit="1" customWidth="1"/>
    <col min="4" max="4" width="12" style="20" customWidth="1"/>
    <col min="5" max="5" width="8.7109375" style="20"/>
    <col min="6" max="6" width="11.42578125" style="20" customWidth="1"/>
    <col min="7" max="7" width="11.85546875" style="20" customWidth="1"/>
    <col min="8" max="8" width="13.5703125" style="20" customWidth="1"/>
    <col min="9" max="9" width="8.7109375" style="20"/>
    <col min="10" max="10" width="18.85546875" style="20" customWidth="1"/>
    <col min="11" max="11" width="14.140625" style="20" customWidth="1"/>
    <col min="12" max="12" width="17.42578125" style="20" bestFit="1" customWidth="1"/>
    <col min="13" max="14" width="8.7109375" style="20"/>
    <col min="15" max="15" width="13.42578125" style="20" bestFit="1" customWidth="1"/>
    <col min="16" max="16" width="11.5703125" style="25" bestFit="1" customWidth="1"/>
    <col min="17" max="17" width="29.42578125" style="20" customWidth="1"/>
    <col min="18" max="18" width="12.140625" style="20" customWidth="1"/>
    <col min="19" max="22" width="8.7109375" style="20"/>
    <col min="23" max="23" width="11.85546875" style="20" customWidth="1"/>
    <col min="24" max="24" width="24.85546875" style="20" customWidth="1"/>
    <col min="25" max="25" width="13.5703125" style="20" customWidth="1"/>
    <col min="26" max="29" width="8.7109375" style="20"/>
    <col min="30" max="30" width="32.42578125" style="20" bestFit="1" customWidth="1"/>
    <col min="31" max="16384" width="11" style="1"/>
  </cols>
  <sheetData>
    <row r="1" spans="1:30" ht="30" x14ac:dyDescent="0.25">
      <c r="A1" s="14" t="s">
        <v>81</v>
      </c>
      <c r="B1" s="27" t="s">
        <v>32</v>
      </c>
      <c r="C1" s="10" t="s">
        <v>68</v>
      </c>
      <c r="D1" s="23" t="s">
        <v>0</v>
      </c>
      <c r="E1" s="23" t="s">
        <v>1</v>
      </c>
      <c r="F1" s="23" t="s">
        <v>2</v>
      </c>
      <c r="G1" s="23" t="s">
        <v>3</v>
      </c>
      <c r="H1" s="23" t="s">
        <v>4</v>
      </c>
      <c r="I1" s="23" t="s">
        <v>5</v>
      </c>
      <c r="J1" s="23" t="s">
        <v>6</v>
      </c>
      <c r="K1" s="23" t="s">
        <v>7</v>
      </c>
      <c r="L1" s="23" t="s">
        <v>8</v>
      </c>
      <c r="M1" s="23" t="s">
        <v>9</v>
      </c>
      <c r="N1" s="23" t="s">
        <v>10</v>
      </c>
      <c r="O1" s="23" t="s">
        <v>83</v>
      </c>
      <c r="P1" s="24" t="s">
        <v>11</v>
      </c>
      <c r="Q1" s="23" t="s">
        <v>12</v>
      </c>
      <c r="R1" s="23" t="s">
        <v>13</v>
      </c>
      <c r="S1" s="23" t="s">
        <v>14</v>
      </c>
      <c r="T1" s="23" t="s">
        <v>15</v>
      </c>
      <c r="U1" s="23" t="s">
        <v>16</v>
      </c>
      <c r="V1" s="23" t="s">
        <v>17</v>
      </c>
      <c r="W1" s="23" t="s">
        <v>18</v>
      </c>
      <c r="X1" s="23" t="s">
        <v>19</v>
      </c>
      <c r="Y1" s="23" t="s">
        <v>13</v>
      </c>
      <c r="Z1" s="23" t="s">
        <v>14</v>
      </c>
      <c r="AA1" s="23" t="s">
        <v>15</v>
      </c>
      <c r="AB1" s="23" t="s">
        <v>16</v>
      </c>
      <c r="AC1" s="23" t="s">
        <v>17</v>
      </c>
      <c r="AD1" s="23" t="s">
        <v>18</v>
      </c>
    </row>
    <row r="2" spans="1:30" x14ac:dyDescent="0.25">
      <c r="B2" s="27" t="str">
        <f>IF(O2="","Frêt",_xlfn.XLOOKUP(O2,Catégories!A:A,Catégories!B:B,"inconnu"))</f>
        <v>Gazole</v>
      </c>
      <c r="C2" s="10" t="str">
        <f>RIGHT(LOOKUP(L2,'Recherche tracking'!A:A,'Recherche tracking'!B:B),16)</f>
        <v xml:space="preserve">                </v>
      </c>
      <c r="D2" s="20">
        <v>202606</v>
      </c>
      <c r="E2" s="20">
        <v>51</v>
      </c>
      <c r="F2" s="20">
        <v>1085442</v>
      </c>
      <c r="G2" s="20" t="s">
        <v>20</v>
      </c>
      <c r="H2" s="20" t="s">
        <v>20</v>
      </c>
      <c r="I2" s="20" t="s">
        <v>21</v>
      </c>
      <c r="J2" s="20" t="s">
        <v>22</v>
      </c>
      <c r="K2" s="20">
        <v>0</v>
      </c>
      <c r="L2" s="20" t="s">
        <v>23</v>
      </c>
      <c r="M2" s="20" t="s">
        <v>24</v>
      </c>
      <c r="N2" s="20">
        <v>0</v>
      </c>
      <c r="O2" s="20" t="s">
        <v>25</v>
      </c>
      <c r="P2" s="32">
        <v>422.52</v>
      </c>
      <c r="Q2" s="20" t="s">
        <v>26</v>
      </c>
      <c r="R2" s="20" t="s">
        <v>26</v>
      </c>
      <c r="S2" s="20" t="s">
        <v>26</v>
      </c>
      <c r="T2" s="20" t="s">
        <v>27</v>
      </c>
      <c r="U2" s="20" t="s">
        <v>28</v>
      </c>
      <c r="V2" s="20" t="s">
        <v>29</v>
      </c>
      <c r="W2" s="20" t="s">
        <v>26</v>
      </c>
      <c r="X2" s="20" t="s">
        <v>26</v>
      </c>
      <c r="Y2" s="20" t="s">
        <v>26</v>
      </c>
      <c r="Z2" s="20" t="s">
        <v>26</v>
      </c>
      <c r="AA2" s="20" t="s">
        <v>27</v>
      </c>
      <c r="AB2" s="20" t="s">
        <v>28</v>
      </c>
      <c r="AC2" s="20" t="s">
        <v>29</v>
      </c>
    </row>
    <row r="3" spans="1:30" x14ac:dyDescent="0.25">
      <c r="B3" s="27" t="str">
        <f>IF(O3="","Frêt",_xlfn.XLOOKUP(O3,Catégories!A:A,Catégories!B:B,"inconnu"))</f>
        <v>Frêt</v>
      </c>
      <c r="C3" s="10" t="str">
        <f>RIGHT(LOOKUP(L3,'Recherche tracking'!A:A,'Recherche tracking'!B:B),16)</f>
        <v>6343814314751148</v>
      </c>
      <c r="D3" s="20">
        <v>202606</v>
      </c>
      <c r="E3" s="20">
        <v>51</v>
      </c>
      <c r="F3" s="20">
        <v>1085442</v>
      </c>
      <c r="G3" s="20" t="s">
        <v>20</v>
      </c>
      <c r="H3" s="20" t="s">
        <v>20</v>
      </c>
      <c r="I3" s="20" t="s">
        <v>110</v>
      </c>
      <c r="J3" s="20" t="s">
        <v>22</v>
      </c>
      <c r="K3" s="20">
        <v>20260601</v>
      </c>
      <c r="L3" s="20" t="s">
        <v>535</v>
      </c>
      <c r="M3" s="20" t="s">
        <v>111</v>
      </c>
      <c r="N3" s="20">
        <v>12.7</v>
      </c>
      <c r="O3" s="20" t="s">
        <v>84</v>
      </c>
      <c r="P3" s="32">
        <v>7.27</v>
      </c>
      <c r="Q3" s="20" t="s">
        <v>112</v>
      </c>
      <c r="R3" s="20" t="s">
        <v>113</v>
      </c>
      <c r="S3" s="20" t="s">
        <v>26</v>
      </c>
      <c r="T3" s="20" t="s">
        <v>30</v>
      </c>
      <c r="U3" s="20" t="s">
        <v>114</v>
      </c>
      <c r="V3" s="20" t="s">
        <v>115</v>
      </c>
      <c r="W3" s="20" t="s">
        <v>116</v>
      </c>
      <c r="X3" s="20" t="s">
        <v>536</v>
      </c>
      <c r="Y3" s="20" t="s">
        <v>537</v>
      </c>
      <c r="Z3" s="20" t="s">
        <v>26</v>
      </c>
      <c r="AA3" s="20" t="s">
        <v>30</v>
      </c>
      <c r="AB3" s="20" t="s">
        <v>175</v>
      </c>
      <c r="AC3" s="20" t="s">
        <v>538</v>
      </c>
      <c r="AD3" s="20" t="s">
        <v>539</v>
      </c>
    </row>
    <row r="4" spans="1:30" x14ac:dyDescent="0.25">
      <c r="B4" s="27" t="str">
        <f>IF(O4="","Frêt",_xlfn.XLOOKUP(O4,Catégories!A:A,Catégories!B:B,"inconnu"))</f>
        <v>Frêt</v>
      </c>
      <c r="C4" s="10" t="str">
        <f>RIGHT(LOOKUP(L4,'Recherche tracking'!A:A,'Recherche tracking'!B:B),16)</f>
        <v>6343814314751148</v>
      </c>
      <c r="D4" s="20">
        <v>202606</v>
      </c>
      <c r="E4" s="20">
        <v>51</v>
      </c>
      <c r="F4" s="20">
        <v>1085442</v>
      </c>
      <c r="G4" s="20" t="s">
        <v>20</v>
      </c>
      <c r="H4" s="20" t="s">
        <v>20</v>
      </c>
      <c r="I4" s="20" t="s">
        <v>118</v>
      </c>
      <c r="J4" s="20" t="s">
        <v>540</v>
      </c>
      <c r="K4" s="20">
        <v>20260601</v>
      </c>
      <c r="L4" s="20" t="s">
        <v>535</v>
      </c>
      <c r="M4" s="20" t="s">
        <v>111</v>
      </c>
      <c r="N4" s="20">
        <v>5.4</v>
      </c>
      <c r="O4" s="20" t="s">
        <v>84</v>
      </c>
      <c r="P4" s="32">
        <v>0</v>
      </c>
      <c r="Q4" s="20" t="s">
        <v>112</v>
      </c>
      <c r="R4" s="20" t="s">
        <v>113</v>
      </c>
      <c r="S4" s="20" t="s">
        <v>26</v>
      </c>
      <c r="T4" s="20" t="s">
        <v>30</v>
      </c>
      <c r="U4" s="20" t="s">
        <v>114</v>
      </c>
      <c r="V4" s="20" t="s">
        <v>115</v>
      </c>
      <c r="W4" s="20" t="s">
        <v>116</v>
      </c>
      <c r="X4" s="20" t="s">
        <v>536</v>
      </c>
      <c r="Y4" s="20" t="s">
        <v>537</v>
      </c>
      <c r="Z4" s="20" t="s">
        <v>26</v>
      </c>
      <c r="AA4" s="20" t="s">
        <v>30</v>
      </c>
      <c r="AB4" s="20" t="s">
        <v>175</v>
      </c>
      <c r="AC4" s="20" t="s">
        <v>538</v>
      </c>
      <c r="AD4" s="20" t="s">
        <v>539</v>
      </c>
    </row>
    <row r="5" spans="1:30" x14ac:dyDescent="0.25">
      <c r="B5" s="27" t="str">
        <f>IF(O5="","Frêt",_xlfn.XLOOKUP(O5,Catégories!A:A,Catégories!B:B,"inconnu"))</f>
        <v>Frêt</v>
      </c>
      <c r="C5" s="10" t="str">
        <f>RIGHT(LOOKUP(L5,'Recherche tracking'!A:A,'Recherche tracking'!B:B),16)</f>
        <v>6343814314751148</v>
      </c>
      <c r="D5" s="20">
        <v>202606</v>
      </c>
      <c r="E5" s="20">
        <v>51</v>
      </c>
      <c r="F5" s="20">
        <v>1085442</v>
      </c>
      <c r="G5" s="20" t="s">
        <v>20</v>
      </c>
      <c r="H5" s="20" t="s">
        <v>20</v>
      </c>
      <c r="I5" s="20" t="s">
        <v>119</v>
      </c>
      <c r="J5" s="20" t="s">
        <v>540</v>
      </c>
      <c r="K5" s="20">
        <v>20260601</v>
      </c>
      <c r="L5" s="20" t="s">
        <v>535</v>
      </c>
      <c r="M5" s="20" t="s">
        <v>24</v>
      </c>
      <c r="N5" s="20">
        <v>5.4</v>
      </c>
      <c r="O5" s="20" t="s">
        <v>86</v>
      </c>
      <c r="P5" s="32">
        <v>0</v>
      </c>
      <c r="Q5" s="20" t="s">
        <v>112</v>
      </c>
      <c r="R5" s="20" t="s">
        <v>113</v>
      </c>
      <c r="S5" s="20" t="s">
        <v>26</v>
      </c>
      <c r="T5" s="20" t="s">
        <v>30</v>
      </c>
      <c r="U5" s="20" t="s">
        <v>114</v>
      </c>
      <c r="V5" s="20" t="s">
        <v>115</v>
      </c>
      <c r="W5" s="20" t="s">
        <v>116</v>
      </c>
      <c r="X5" s="20" t="s">
        <v>536</v>
      </c>
      <c r="Y5" s="20" t="s">
        <v>537</v>
      </c>
      <c r="Z5" s="20" t="s">
        <v>26</v>
      </c>
      <c r="AA5" s="20" t="s">
        <v>30</v>
      </c>
      <c r="AB5" s="20" t="s">
        <v>175</v>
      </c>
      <c r="AC5" s="20" t="s">
        <v>538</v>
      </c>
      <c r="AD5" s="20" t="s">
        <v>539</v>
      </c>
    </row>
    <row r="6" spans="1:30" x14ac:dyDescent="0.25">
      <c r="B6" s="27" t="str">
        <f>IF(O6="","Frêt",_xlfn.XLOOKUP(O6,Catégories!A:A,Catégories!B:B,"inconnu"))</f>
        <v>Frêt</v>
      </c>
      <c r="C6" s="10" t="str">
        <f>RIGHT(LOOKUP(L6,'Recherche tracking'!A:A,'Recherche tracking'!B:B),16)</f>
        <v>6343814314751148</v>
      </c>
      <c r="D6" s="20">
        <v>202606</v>
      </c>
      <c r="E6" s="20">
        <v>51</v>
      </c>
      <c r="F6" s="20">
        <v>1085442</v>
      </c>
      <c r="G6" s="20" t="s">
        <v>20</v>
      </c>
      <c r="H6" s="20" t="s">
        <v>20</v>
      </c>
      <c r="I6" s="20" t="s">
        <v>118</v>
      </c>
      <c r="J6" s="20" t="s">
        <v>541</v>
      </c>
      <c r="K6" s="20">
        <v>20260601</v>
      </c>
      <c r="L6" s="20" t="s">
        <v>535</v>
      </c>
      <c r="M6" s="20" t="s">
        <v>111</v>
      </c>
      <c r="N6" s="20">
        <v>7.3</v>
      </c>
      <c r="O6" s="20" t="s">
        <v>84</v>
      </c>
      <c r="P6" s="32">
        <v>0</v>
      </c>
      <c r="Q6" s="20" t="s">
        <v>112</v>
      </c>
      <c r="R6" s="20" t="s">
        <v>113</v>
      </c>
      <c r="S6" s="20" t="s">
        <v>26</v>
      </c>
      <c r="T6" s="20" t="s">
        <v>30</v>
      </c>
      <c r="U6" s="20" t="s">
        <v>114</v>
      </c>
      <c r="V6" s="20" t="s">
        <v>115</v>
      </c>
      <c r="W6" s="20" t="s">
        <v>116</v>
      </c>
      <c r="X6" s="20" t="s">
        <v>536</v>
      </c>
      <c r="Y6" s="20" t="s">
        <v>537</v>
      </c>
      <c r="Z6" s="20" t="s">
        <v>26</v>
      </c>
      <c r="AA6" s="20" t="s">
        <v>30</v>
      </c>
      <c r="AB6" s="20" t="s">
        <v>175</v>
      </c>
      <c r="AC6" s="20" t="s">
        <v>538</v>
      </c>
      <c r="AD6" s="20" t="s">
        <v>539</v>
      </c>
    </row>
    <row r="7" spans="1:30" x14ac:dyDescent="0.25">
      <c r="B7" s="27" t="str">
        <f>IF(O7="","Frêt",_xlfn.XLOOKUP(O7,Catégories!A:A,Catégories!B:B,"inconnu"))</f>
        <v>Frêt</v>
      </c>
      <c r="C7" s="10" t="str">
        <f>RIGHT(LOOKUP(L7,'Recherche tracking'!A:A,'Recherche tracking'!B:B),16)</f>
        <v>6343814314751148</v>
      </c>
      <c r="D7" s="20">
        <v>202606</v>
      </c>
      <c r="E7" s="20">
        <v>51</v>
      </c>
      <c r="F7" s="20">
        <v>1085442</v>
      </c>
      <c r="G7" s="20" t="s">
        <v>20</v>
      </c>
      <c r="H7" s="20" t="s">
        <v>20</v>
      </c>
      <c r="I7" s="20" t="s">
        <v>119</v>
      </c>
      <c r="J7" s="20" t="s">
        <v>541</v>
      </c>
      <c r="K7" s="20">
        <v>20260601</v>
      </c>
      <c r="L7" s="20" t="s">
        <v>535</v>
      </c>
      <c r="M7" s="20" t="s">
        <v>24</v>
      </c>
      <c r="N7" s="20">
        <v>7.3</v>
      </c>
      <c r="O7" s="20" t="s">
        <v>86</v>
      </c>
      <c r="P7" s="32">
        <v>0</v>
      </c>
      <c r="Q7" s="20" t="s">
        <v>112</v>
      </c>
      <c r="R7" s="20" t="s">
        <v>113</v>
      </c>
      <c r="S7" s="20" t="s">
        <v>26</v>
      </c>
      <c r="T7" s="20" t="s">
        <v>30</v>
      </c>
      <c r="U7" s="20" t="s">
        <v>114</v>
      </c>
      <c r="V7" s="20" t="s">
        <v>115</v>
      </c>
      <c r="W7" s="20" t="s">
        <v>116</v>
      </c>
      <c r="X7" s="20" t="s">
        <v>536</v>
      </c>
      <c r="Y7" s="20" t="s">
        <v>537</v>
      </c>
      <c r="Z7" s="20" t="s">
        <v>26</v>
      </c>
      <c r="AA7" s="20" t="s">
        <v>30</v>
      </c>
      <c r="AB7" s="20" t="s">
        <v>175</v>
      </c>
      <c r="AC7" s="20" t="s">
        <v>538</v>
      </c>
      <c r="AD7" s="20" t="s">
        <v>539</v>
      </c>
    </row>
    <row r="8" spans="1:30" x14ac:dyDescent="0.25">
      <c r="B8" s="27" t="str">
        <f>IF(O8="","Frêt",_xlfn.XLOOKUP(O8,Catégories!A:A,Catégories!B:B,"inconnu"))</f>
        <v>Frêt</v>
      </c>
      <c r="C8" s="10" t="str">
        <f>RIGHT(LOOKUP(L8,'Recherche tracking'!A:A,'Recherche tracking'!B:B),16)</f>
        <v>6343814314751148</v>
      </c>
      <c r="D8" s="20">
        <v>202606</v>
      </c>
      <c r="E8" s="20">
        <v>51</v>
      </c>
      <c r="F8" s="20">
        <v>1085442</v>
      </c>
      <c r="G8" s="20" t="s">
        <v>20</v>
      </c>
      <c r="H8" s="20" t="s">
        <v>20</v>
      </c>
      <c r="I8" s="20" t="s">
        <v>119</v>
      </c>
      <c r="J8" s="20" t="s">
        <v>541</v>
      </c>
      <c r="K8" s="20">
        <v>20260601</v>
      </c>
      <c r="L8" s="20" t="s">
        <v>535</v>
      </c>
      <c r="M8" s="20" t="s">
        <v>24</v>
      </c>
      <c r="N8" s="20">
        <v>7.3</v>
      </c>
      <c r="O8" s="20" t="s">
        <v>98</v>
      </c>
      <c r="P8" s="32">
        <v>1</v>
      </c>
      <c r="Q8" s="20" t="s">
        <v>112</v>
      </c>
      <c r="R8" s="20" t="s">
        <v>113</v>
      </c>
      <c r="S8" s="20" t="s">
        <v>26</v>
      </c>
      <c r="T8" s="20" t="s">
        <v>30</v>
      </c>
      <c r="U8" s="20" t="s">
        <v>114</v>
      </c>
      <c r="V8" s="20" t="s">
        <v>115</v>
      </c>
      <c r="W8" s="20" t="s">
        <v>116</v>
      </c>
      <c r="X8" s="20" t="s">
        <v>536</v>
      </c>
      <c r="Y8" s="20" t="s">
        <v>537</v>
      </c>
      <c r="Z8" s="20" t="s">
        <v>26</v>
      </c>
      <c r="AA8" s="20" t="s">
        <v>30</v>
      </c>
      <c r="AB8" s="20" t="s">
        <v>175</v>
      </c>
      <c r="AC8" s="20" t="s">
        <v>538</v>
      </c>
      <c r="AD8" s="20" t="s">
        <v>539</v>
      </c>
    </row>
    <row r="9" spans="1:30" x14ac:dyDescent="0.25">
      <c r="B9" s="27" t="str">
        <f>IF(O9="","Frêt",_xlfn.XLOOKUP(O9,Catégories!A:A,Catégories!B:B,"inconnu"))</f>
        <v>Frêt</v>
      </c>
      <c r="C9" s="10" t="str">
        <f>RIGHT(LOOKUP(L9,'Recherche tracking'!A:A,'Recherche tracking'!B:B),16)</f>
        <v>6543814314751205</v>
      </c>
      <c r="D9" s="20">
        <v>202606</v>
      </c>
      <c r="E9" s="20">
        <v>51</v>
      </c>
      <c r="F9" s="20">
        <v>1085442</v>
      </c>
      <c r="G9" s="20" t="s">
        <v>20</v>
      </c>
      <c r="H9" s="20" t="s">
        <v>20</v>
      </c>
      <c r="I9" s="20" t="s">
        <v>110</v>
      </c>
      <c r="J9" s="20" t="s">
        <v>22</v>
      </c>
      <c r="K9" s="20">
        <v>20260601</v>
      </c>
      <c r="L9" s="20" t="s">
        <v>542</v>
      </c>
      <c r="M9" s="20" t="s">
        <v>111</v>
      </c>
      <c r="N9" s="20">
        <v>2.9</v>
      </c>
      <c r="O9" s="20" t="s">
        <v>84</v>
      </c>
      <c r="P9" s="32">
        <v>4.67</v>
      </c>
      <c r="Q9" s="20" t="s">
        <v>112</v>
      </c>
      <c r="R9" s="20" t="s">
        <v>113</v>
      </c>
      <c r="S9" s="20" t="s">
        <v>26</v>
      </c>
      <c r="T9" s="20" t="s">
        <v>30</v>
      </c>
      <c r="U9" s="20" t="s">
        <v>114</v>
      </c>
      <c r="V9" s="20" t="s">
        <v>115</v>
      </c>
      <c r="W9" s="20" t="s">
        <v>116</v>
      </c>
      <c r="X9" s="20" t="s">
        <v>543</v>
      </c>
      <c r="Y9" s="20" t="s">
        <v>544</v>
      </c>
      <c r="Z9" s="20" t="s">
        <v>26</v>
      </c>
      <c r="AA9" s="20" t="s">
        <v>30</v>
      </c>
      <c r="AB9" s="20" t="s">
        <v>545</v>
      </c>
      <c r="AC9" s="20" t="s">
        <v>546</v>
      </c>
      <c r="AD9" s="20" t="s">
        <v>547</v>
      </c>
    </row>
    <row r="10" spans="1:30" x14ac:dyDescent="0.25">
      <c r="B10" s="27" t="str">
        <f>IF(O10="","Frêt",_xlfn.XLOOKUP(O10,Catégories!A:A,Catégories!B:B,"inconnu"))</f>
        <v>Frêt</v>
      </c>
      <c r="C10" s="10" t="str">
        <f>RIGHT(LOOKUP(L10,'Recherche tracking'!A:A,'Recherche tracking'!B:B),16)</f>
        <v>6543814314751205</v>
      </c>
      <c r="D10" s="20">
        <v>202606</v>
      </c>
      <c r="E10" s="20">
        <v>51</v>
      </c>
      <c r="F10" s="20">
        <v>1085442</v>
      </c>
      <c r="G10" s="20" t="s">
        <v>20</v>
      </c>
      <c r="H10" s="20" t="s">
        <v>20</v>
      </c>
      <c r="I10" s="20" t="s">
        <v>118</v>
      </c>
      <c r="J10" s="20" t="s">
        <v>548</v>
      </c>
      <c r="K10" s="20">
        <v>20260601</v>
      </c>
      <c r="L10" s="20" t="s">
        <v>542</v>
      </c>
      <c r="M10" s="20" t="s">
        <v>111</v>
      </c>
      <c r="N10" s="20">
        <v>2.9</v>
      </c>
      <c r="O10" s="20" t="s">
        <v>84</v>
      </c>
      <c r="P10" s="32">
        <v>0</v>
      </c>
      <c r="Q10" s="20" t="s">
        <v>112</v>
      </c>
      <c r="R10" s="20" t="s">
        <v>113</v>
      </c>
      <c r="S10" s="20" t="s">
        <v>26</v>
      </c>
      <c r="T10" s="20" t="s">
        <v>30</v>
      </c>
      <c r="U10" s="20" t="s">
        <v>114</v>
      </c>
      <c r="V10" s="20" t="s">
        <v>115</v>
      </c>
      <c r="W10" s="20" t="s">
        <v>116</v>
      </c>
      <c r="X10" s="20" t="s">
        <v>543</v>
      </c>
      <c r="Y10" s="20" t="s">
        <v>544</v>
      </c>
      <c r="Z10" s="20" t="s">
        <v>26</v>
      </c>
      <c r="AA10" s="20" t="s">
        <v>30</v>
      </c>
      <c r="AB10" s="20" t="s">
        <v>545</v>
      </c>
      <c r="AC10" s="20" t="s">
        <v>546</v>
      </c>
      <c r="AD10" s="20" t="s">
        <v>547</v>
      </c>
    </row>
    <row r="11" spans="1:30" x14ac:dyDescent="0.25">
      <c r="B11" s="27" t="str">
        <f>IF(O11="","Frêt",_xlfn.XLOOKUP(O11,Catégories!A:A,Catégories!B:B,"inconnu"))</f>
        <v>Frêt</v>
      </c>
      <c r="C11" s="10" t="str">
        <f>RIGHT(LOOKUP(L11,'Recherche tracking'!A:A,'Recherche tracking'!B:B),16)</f>
        <v>6543814314751205</v>
      </c>
      <c r="D11" s="20">
        <v>202606</v>
      </c>
      <c r="E11" s="20">
        <v>51</v>
      </c>
      <c r="F11" s="20">
        <v>1085442</v>
      </c>
      <c r="G11" s="20" t="s">
        <v>20</v>
      </c>
      <c r="H11" s="20" t="s">
        <v>20</v>
      </c>
      <c r="I11" s="20" t="s">
        <v>119</v>
      </c>
      <c r="J11" s="20" t="s">
        <v>548</v>
      </c>
      <c r="K11" s="20">
        <v>20260601</v>
      </c>
      <c r="L11" s="20" t="s">
        <v>542</v>
      </c>
      <c r="M11" s="20" t="s">
        <v>24</v>
      </c>
      <c r="N11" s="20">
        <v>2.9</v>
      </c>
      <c r="O11" s="20" t="s">
        <v>86</v>
      </c>
      <c r="P11" s="32">
        <v>0</v>
      </c>
      <c r="Q11" s="20" t="s">
        <v>112</v>
      </c>
      <c r="R11" s="20" t="s">
        <v>113</v>
      </c>
      <c r="S11" s="20" t="s">
        <v>26</v>
      </c>
      <c r="T11" s="20" t="s">
        <v>30</v>
      </c>
      <c r="U11" s="20" t="s">
        <v>114</v>
      </c>
      <c r="V11" s="20" t="s">
        <v>115</v>
      </c>
      <c r="W11" s="20" t="s">
        <v>116</v>
      </c>
      <c r="X11" s="20" t="s">
        <v>543</v>
      </c>
      <c r="Y11" s="20" t="s">
        <v>544</v>
      </c>
      <c r="Z11" s="20" t="s">
        <v>26</v>
      </c>
      <c r="AA11" s="20" t="s">
        <v>30</v>
      </c>
      <c r="AB11" s="20" t="s">
        <v>545</v>
      </c>
      <c r="AC11" s="20" t="s">
        <v>546</v>
      </c>
      <c r="AD11" s="20" t="s">
        <v>547</v>
      </c>
    </row>
    <row r="12" spans="1:30" x14ac:dyDescent="0.25">
      <c r="B12" s="27" t="str">
        <f>IF(O12="","Frêt",_xlfn.XLOOKUP(O12,Catégories!A:A,Catégories!B:B,"inconnu"))</f>
        <v>Frêt</v>
      </c>
      <c r="C12" s="10" t="str">
        <f>RIGHT(LOOKUP(L12,'Recherche tracking'!A:A,'Recherche tracking'!B:B),16)</f>
        <v>7443814314751128</v>
      </c>
      <c r="D12" s="20">
        <v>202606</v>
      </c>
      <c r="E12" s="20">
        <v>51</v>
      </c>
      <c r="F12" s="20">
        <v>1085442</v>
      </c>
      <c r="G12" s="20" t="s">
        <v>20</v>
      </c>
      <c r="H12" s="20" t="s">
        <v>20</v>
      </c>
      <c r="I12" s="20" t="s">
        <v>110</v>
      </c>
      <c r="J12" s="20" t="s">
        <v>22</v>
      </c>
      <c r="K12" s="20">
        <v>20260601</v>
      </c>
      <c r="L12" s="20" t="s">
        <v>549</v>
      </c>
      <c r="M12" s="20" t="s">
        <v>111</v>
      </c>
      <c r="N12" s="20">
        <v>22.1</v>
      </c>
      <c r="O12" s="20" t="s">
        <v>84</v>
      </c>
      <c r="P12" s="32">
        <v>9.8699999999999992</v>
      </c>
      <c r="Q12" s="20" t="s">
        <v>112</v>
      </c>
      <c r="R12" s="20" t="s">
        <v>113</v>
      </c>
      <c r="S12" s="20" t="s">
        <v>26</v>
      </c>
      <c r="T12" s="20" t="s">
        <v>30</v>
      </c>
      <c r="U12" s="20" t="s">
        <v>114</v>
      </c>
      <c r="V12" s="20" t="s">
        <v>115</v>
      </c>
      <c r="W12" s="20" t="s">
        <v>116</v>
      </c>
      <c r="X12" s="20" t="s">
        <v>550</v>
      </c>
      <c r="Y12" s="20" t="s">
        <v>551</v>
      </c>
      <c r="Z12" s="20" t="s">
        <v>26</v>
      </c>
      <c r="AA12" s="20" t="s">
        <v>30</v>
      </c>
      <c r="AB12" s="20" t="s">
        <v>142</v>
      </c>
      <c r="AC12" s="20" t="s">
        <v>552</v>
      </c>
      <c r="AD12" s="20" t="s">
        <v>553</v>
      </c>
    </row>
    <row r="13" spans="1:30" x14ac:dyDescent="0.25">
      <c r="B13" s="27" t="str">
        <f>IF(O13="","Frêt",_xlfn.XLOOKUP(O13,Catégories!A:A,Catégories!B:B,"inconnu"))</f>
        <v>Frêt</v>
      </c>
      <c r="C13" s="10" t="str">
        <f>RIGHT(LOOKUP(L13,'Recherche tracking'!A:A,'Recherche tracking'!B:B),16)</f>
        <v>7443814314751128</v>
      </c>
      <c r="D13" s="20">
        <v>202606</v>
      </c>
      <c r="E13" s="20">
        <v>51</v>
      </c>
      <c r="F13" s="20">
        <v>1085442</v>
      </c>
      <c r="G13" s="20" t="s">
        <v>20</v>
      </c>
      <c r="H13" s="20" t="s">
        <v>20</v>
      </c>
      <c r="I13" s="20" t="s">
        <v>118</v>
      </c>
      <c r="J13" s="20" t="s">
        <v>554</v>
      </c>
      <c r="K13" s="20">
        <v>20260601</v>
      </c>
      <c r="L13" s="20" t="s">
        <v>549</v>
      </c>
      <c r="M13" s="20" t="s">
        <v>111</v>
      </c>
      <c r="N13" s="20">
        <v>22.1</v>
      </c>
      <c r="O13" s="20" t="s">
        <v>84</v>
      </c>
      <c r="P13" s="32">
        <v>0</v>
      </c>
      <c r="Q13" s="20" t="s">
        <v>112</v>
      </c>
      <c r="R13" s="20" t="s">
        <v>113</v>
      </c>
      <c r="S13" s="20" t="s">
        <v>26</v>
      </c>
      <c r="T13" s="20" t="s">
        <v>30</v>
      </c>
      <c r="U13" s="20" t="s">
        <v>114</v>
      </c>
      <c r="V13" s="20" t="s">
        <v>115</v>
      </c>
      <c r="W13" s="20" t="s">
        <v>116</v>
      </c>
      <c r="X13" s="20" t="s">
        <v>550</v>
      </c>
      <c r="Y13" s="20" t="s">
        <v>551</v>
      </c>
      <c r="Z13" s="20" t="s">
        <v>26</v>
      </c>
      <c r="AA13" s="20" t="s">
        <v>30</v>
      </c>
      <c r="AB13" s="20" t="s">
        <v>142</v>
      </c>
      <c r="AC13" s="20" t="s">
        <v>552</v>
      </c>
      <c r="AD13" s="20" t="s">
        <v>553</v>
      </c>
    </row>
    <row r="14" spans="1:30" x14ac:dyDescent="0.25">
      <c r="B14" s="27" t="str">
        <f>IF(O14="","Frêt",_xlfn.XLOOKUP(O14,Catégories!A:A,Catégories!B:B,"inconnu"))</f>
        <v>Frêt</v>
      </c>
      <c r="C14" s="10" t="str">
        <f>RIGHT(LOOKUP(L14,'Recherche tracking'!A:A,'Recherche tracking'!B:B),16)</f>
        <v>7443814314751128</v>
      </c>
      <c r="D14" s="20">
        <v>202606</v>
      </c>
      <c r="E14" s="20">
        <v>51</v>
      </c>
      <c r="F14" s="20">
        <v>1085442</v>
      </c>
      <c r="G14" s="20" t="s">
        <v>20</v>
      </c>
      <c r="H14" s="20" t="s">
        <v>20</v>
      </c>
      <c r="I14" s="20" t="s">
        <v>119</v>
      </c>
      <c r="J14" s="20" t="s">
        <v>554</v>
      </c>
      <c r="K14" s="20">
        <v>20260601</v>
      </c>
      <c r="L14" s="20" t="s">
        <v>549</v>
      </c>
      <c r="M14" s="20" t="s">
        <v>24</v>
      </c>
      <c r="N14" s="20">
        <v>22.1</v>
      </c>
      <c r="O14" s="20" t="s">
        <v>86</v>
      </c>
      <c r="P14" s="32">
        <v>0</v>
      </c>
      <c r="Q14" s="20" t="s">
        <v>112</v>
      </c>
      <c r="R14" s="20" t="s">
        <v>113</v>
      </c>
      <c r="S14" s="20" t="s">
        <v>26</v>
      </c>
      <c r="T14" s="20" t="s">
        <v>30</v>
      </c>
      <c r="U14" s="20" t="s">
        <v>114</v>
      </c>
      <c r="V14" s="20" t="s">
        <v>115</v>
      </c>
      <c r="W14" s="20" t="s">
        <v>116</v>
      </c>
      <c r="X14" s="20" t="s">
        <v>550</v>
      </c>
      <c r="Y14" s="20" t="s">
        <v>551</v>
      </c>
      <c r="Z14" s="20" t="s">
        <v>26</v>
      </c>
      <c r="AA14" s="20" t="s">
        <v>30</v>
      </c>
      <c r="AB14" s="20" t="s">
        <v>142</v>
      </c>
      <c r="AC14" s="20" t="s">
        <v>552</v>
      </c>
      <c r="AD14" s="20" t="s">
        <v>553</v>
      </c>
    </row>
    <row r="15" spans="1:30" x14ac:dyDescent="0.25">
      <c r="B15" s="27" t="str">
        <f>IF(O15="","Frêt",_xlfn.XLOOKUP(O15,Catégories!A:A,Catégories!B:B,"inconnu"))</f>
        <v xml:space="preserve">Zones éloignées </v>
      </c>
      <c r="C15" s="10" t="str">
        <f>RIGHT(LOOKUP(L15,'Recherche tracking'!A:A,'Recherche tracking'!B:B),16)</f>
        <v>7443814314751128</v>
      </c>
      <c r="D15" s="20">
        <v>202606</v>
      </c>
      <c r="E15" s="20">
        <v>51</v>
      </c>
      <c r="F15" s="20">
        <v>1085442</v>
      </c>
      <c r="G15" s="20" t="s">
        <v>20</v>
      </c>
      <c r="H15" s="20" t="s">
        <v>20</v>
      </c>
      <c r="I15" s="20" t="s">
        <v>119</v>
      </c>
      <c r="J15" s="20" t="s">
        <v>554</v>
      </c>
      <c r="K15" s="20">
        <v>20260601</v>
      </c>
      <c r="L15" s="20" t="s">
        <v>549</v>
      </c>
      <c r="M15" s="20" t="s">
        <v>24</v>
      </c>
      <c r="N15" s="20">
        <v>22.1</v>
      </c>
      <c r="O15" s="20" t="s">
        <v>88</v>
      </c>
      <c r="P15" s="32">
        <v>5</v>
      </c>
      <c r="Q15" s="20" t="s">
        <v>112</v>
      </c>
      <c r="R15" s="20" t="s">
        <v>113</v>
      </c>
      <c r="S15" s="20" t="s">
        <v>26</v>
      </c>
      <c r="T15" s="20" t="s">
        <v>30</v>
      </c>
      <c r="U15" s="20" t="s">
        <v>114</v>
      </c>
      <c r="V15" s="20" t="s">
        <v>115</v>
      </c>
      <c r="W15" s="20" t="s">
        <v>116</v>
      </c>
      <c r="X15" s="20" t="s">
        <v>550</v>
      </c>
      <c r="Y15" s="20" t="s">
        <v>551</v>
      </c>
      <c r="Z15" s="20" t="s">
        <v>26</v>
      </c>
      <c r="AA15" s="20" t="s">
        <v>30</v>
      </c>
      <c r="AB15" s="20" t="s">
        <v>142</v>
      </c>
      <c r="AC15" s="20" t="s">
        <v>552</v>
      </c>
      <c r="AD15" s="20" t="s">
        <v>553</v>
      </c>
    </row>
    <row r="16" spans="1:30" x14ac:dyDescent="0.25">
      <c r="B16" s="27" t="str">
        <f>IF(O16="","Frêt",_xlfn.XLOOKUP(O16,Catégories!A:A,Catégories!B:B,"inconnu"))</f>
        <v>Frêt</v>
      </c>
      <c r="C16" s="10" t="str">
        <f>RIGHT(LOOKUP(L16,'Recherche tracking'!A:A,'Recherche tracking'!B:B),16)</f>
        <v>5643814314751081</v>
      </c>
      <c r="D16" s="20">
        <v>202606</v>
      </c>
      <c r="E16" s="20">
        <v>51</v>
      </c>
      <c r="F16" s="20">
        <v>1085442</v>
      </c>
      <c r="G16" s="20" t="s">
        <v>20</v>
      </c>
      <c r="H16" s="20" t="s">
        <v>20</v>
      </c>
      <c r="I16" s="20" t="s">
        <v>110</v>
      </c>
      <c r="J16" s="20" t="s">
        <v>22</v>
      </c>
      <c r="K16" s="20">
        <v>20260601</v>
      </c>
      <c r="L16" s="20" t="s">
        <v>555</v>
      </c>
      <c r="M16" s="20" t="s">
        <v>111</v>
      </c>
      <c r="N16" s="20">
        <v>10.4</v>
      </c>
      <c r="O16" s="20" t="s">
        <v>84</v>
      </c>
      <c r="P16" s="32">
        <v>6.75</v>
      </c>
      <c r="Q16" s="20" t="s">
        <v>112</v>
      </c>
      <c r="R16" s="20" t="s">
        <v>113</v>
      </c>
      <c r="S16" s="20" t="s">
        <v>26</v>
      </c>
      <c r="T16" s="20" t="s">
        <v>30</v>
      </c>
      <c r="U16" s="20" t="s">
        <v>114</v>
      </c>
      <c r="V16" s="20" t="s">
        <v>115</v>
      </c>
      <c r="W16" s="20" t="s">
        <v>116</v>
      </c>
      <c r="X16" s="20" t="s">
        <v>217</v>
      </c>
      <c r="Y16" s="20" t="s">
        <v>218</v>
      </c>
      <c r="Z16" s="20" t="s">
        <v>26</v>
      </c>
      <c r="AA16" s="20" t="s">
        <v>30</v>
      </c>
      <c r="AB16" s="20" t="s">
        <v>219</v>
      </c>
      <c r="AC16" s="20" t="s">
        <v>220</v>
      </c>
      <c r="AD16" s="20" t="s">
        <v>221</v>
      </c>
    </row>
    <row r="17" spans="2:30" x14ac:dyDescent="0.25">
      <c r="B17" s="27" t="str">
        <f>IF(O17="","Frêt",_xlfn.XLOOKUP(O17,Catégories!A:A,Catégories!B:B,"inconnu"))</f>
        <v>Frêt</v>
      </c>
      <c r="C17" s="10" t="str">
        <f>RIGHT(LOOKUP(L17,'Recherche tracking'!A:A,'Recherche tracking'!B:B),16)</f>
        <v>5643814314751081</v>
      </c>
      <c r="D17" s="20">
        <v>202606</v>
      </c>
      <c r="E17" s="20">
        <v>51</v>
      </c>
      <c r="F17" s="20">
        <v>1085442</v>
      </c>
      <c r="G17" s="20" t="s">
        <v>20</v>
      </c>
      <c r="H17" s="20" t="s">
        <v>20</v>
      </c>
      <c r="I17" s="20" t="s">
        <v>118</v>
      </c>
      <c r="J17" s="20" t="s">
        <v>556</v>
      </c>
      <c r="K17" s="20">
        <v>20260601</v>
      </c>
      <c r="L17" s="20" t="s">
        <v>555</v>
      </c>
      <c r="M17" s="20" t="s">
        <v>111</v>
      </c>
      <c r="N17" s="20">
        <v>10.4</v>
      </c>
      <c r="O17" s="20" t="s">
        <v>84</v>
      </c>
      <c r="P17" s="32">
        <v>0</v>
      </c>
      <c r="Q17" s="20" t="s">
        <v>112</v>
      </c>
      <c r="R17" s="20" t="s">
        <v>113</v>
      </c>
      <c r="S17" s="20" t="s">
        <v>26</v>
      </c>
      <c r="T17" s="20" t="s">
        <v>30</v>
      </c>
      <c r="U17" s="20" t="s">
        <v>114</v>
      </c>
      <c r="V17" s="20" t="s">
        <v>115</v>
      </c>
      <c r="W17" s="20" t="s">
        <v>116</v>
      </c>
      <c r="X17" s="20" t="s">
        <v>217</v>
      </c>
      <c r="Y17" s="20" t="s">
        <v>218</v>
      </c>
      <c r="Z17" s="20" t="s">
        <v>26</v>
      </c>
      <c r="AA17" s="20" t="s">
        <v>30</v>
      </c>
      <c r="AB17" s="20" t="s">
        <v>219</v>
      </c>
      <c r="AC17" s="20" t="s">
        <v>220</v>
      </c>
      <c r="AD17" s="20" t="s">
        <v>221</v>
      </c>
    </row>
    <row r="18" spans="2:30" x14ac:dyDescent="0.25">
      <c r="B18" s="27" t="str">
        <f>IF(O18="","Frêt",_xlfn.XLOOKUP(O18,Catégories!A:A,Catégories!B:B,"inconnu"))</f>
        <v>Frêt</v>
      </c>
      <c r="C18" s="10" t="str">
        <f>RIGHT(LOOKUP(L18,'Recherche tracking'!A:A,'Recherche tracking'!B:B),16)</f>
        <v>5643814314751081</v>
      </c>
      <c r="D18" s="20">
        <v>202606</v>
      </c>
      <c r="E18" s="20">
        <v>51</v>
      </c>
      <c r="F18" s="20">
        <v>1085442</v>
      </c>
      <c r="G18" s="20" t="s">
        <v>20</v>
      </c>
      <c r="H18" s="20" t="s">
        <v>20</v>
      </c>
      <c r="I18" s="20" t="s">
        <v>119</v>
      </c>
      <c r="J18" s="20" t="s">
        <v>556</v>
      </c>
      <c r="K18" s="20">
        <v>20260601</v>
      </c>
      <c r="L18" s="20" t="s">
        <v>555</v>
      </c>
      <c r="M18" s="20" t="s">
        <v>24</v>
      </c>
      <c r="N18" s="20">
        <v>10.4</v>
      </c>
      <c r="O18" s="20" t="s">
        <v>86</v>
      </c>
      <c r="P18" s="32">
        <v>0</v>
      </c>
      <c r="Q18" s="20" t="s">
        <v>112</v>
      </c>
      <c r="R18" s="20" t="s">
        <v>113</v>
      </c>
      <c r="S18" s="20" t="s">
        <v>26</v>
      </c>
      <c r="T18" s="20" t="s">
        <v>30</v>
      </c>
      <c r="U18" s="20" t="s">
        <v>114</v>
      </c>
      <c r="V18" s="20" t="s">
        <v>115</v>
      </c>
      <c r="W18" s="20" t="s">
        <v>116</v>
      </c>
      <c r="X18" s="20" t="s">
        <v>217</v>
      </c>
      <c r="Y18" s="20" t="s">
        <v>218</v>
      </c>
      <c r="Z18" s="20" t="s">
        <v>26</v>
      </c>
      <c r="AA18" s="20" t="s">
        <v>30</v>
      </c>
      <c r="AB18" s="20" t="s">
        <v>219</v>
      </c>
      <c r="AC18" s="20" t="s">
        <v>220</v>
      </c>
      <c r="AD18" s="20" t="s">
        <v>221</v>
      </c>
    </row>
    <row r="19" spans="2:30" x14ac:dyDescent="0.25">
      <c r="B19" s="27" t="str">
        <f>IF(O19="","Frêt",_xlfn.XLOOKUP(O19,Catégories!A:A,Catégories!B:B,"inconnu"))</f>
        <v>Frêt</v>
      </c>
      <c r="C19" s="10" t="str">
        <f>RIGHT(LOOKUP(L19,'Recherche tracking'!A:A,'Recherche tracking'!B:B),16)</f>
        <v>9343814314751052</v>
      </c>
      <c r="D19" s="20">
        <v>202606</v>
      </c>
      <c r="E19" s="20">
        <v>51</v>
      </c>
      <c r="F19" s="20">
        <v>1085442</v>
      </c>
      <c r="G19" s="20" t="s">
        <v>20</v>
      </c>
      <c r="H19" s="20" t="s">
        <v>20</v>
      </c>
      <c r="I19" s="20" t="s">
        <v>110</v>
      </c>
      <c r="J19" s="20" t="s">
        <v>22</v>
      </c>
      <c r="K19" s="20">
        <v>20260601</v>
      </c>
      <c r="L19" s="20" t="s">
        <v>557</v>
      </c>
      <c r="M19" s="20" t="s">
        <v>111</v>
      </c>
      <c r="N19" s="20">
        <v>2.84</v>
      </c>
      <c r="O19" s="20" t="s">
        <v>84</v>
      </c>
      <c r="P19" s="32">
        <v>4.67</v>
      </c>
      <c r="Q19" s="20" t="s">
        <v>112</v>
      </c>
      <c r="R19" s="20" t="s">
        <v>113</v>
      </c>
      <c r="S19" s="20" t="s">
        <v>26</v>
      </c>
      <c r="T19" s="20" t="s">
        <v>30</v>
      </c>
      <c r="U19" s="20" t="s">
        <v>114</v>
      </c>
      <c r="V19" s="20" t="s">
        <v>115</v>
      </c>
      <c r="W19" s="20" t="s">
        <v>116</v>
      </c>
      <c r="X19" s="20" t="s">
        <v>558</v>
      </c>
      <c r="Y19" s="20" t="s">
        <v>559</v>
      </c>
      <c r="Z19" s="20" t="s">
        <v>26</v>
      </c>
      <c r="AA19" s="20" t="s">
        <v>30</v>
      </c>
      <c r="AB19" s="20" t="s">
        <v>136</v>
      </c>
      <c r="AC19" s="20" t="s">
        <v>560</v>
      </c>
      <c r="AD19" s="20" t="s">
        <v>561</v>
      </c>
    </row>
    <row r="20" spans="2:30" x14ac:dyDescent="0.25">
      <c r="B20" s="27" t="str">
        <f>IF(O20="","Frêt",_xlfn.XLOOKUP(O20,Catégories!A:A,Catégories!B:B,"inconnu"))</f>
        <v>Frêt</v>
      </c>
      <c r="C20" s="10" t="str">
        <f>RIGHT(LOOKUP(L20,'Recherche tracking'!A:A,'Recherche tracking'!B:B),16)</f>
        <v>9343814314751052</v>
      </c>
      <c r="D20" s="20">
        <v>202606</v>
      </c>
      <c r="E20" s="20">
        <v>51</v>
      </c>
      <c r="F20" s="20">
        <v>1085442</v>
      </c>
      <c r="G20" s="20" t="s">
        <v>20</v>
      </c>
      <c r="H20" s="20" t="s">
        <v>20</v>
      </c>
      <c r="I20" s="20" t="s">
        <v>118</v>
      </c>
      <c r="J20" s="20" t="s">
        <v>562</v>
      </c>
      <c r="K20" s="20">
        <v>20260601</v>
      </c>
      <c r="L20" s="20" t="s">
        <v>557</v>
      </c>
      <c r="M20" s="20" t="s">
        <v>111</v>
      </c>
      <c r="N20" s="20">
        <v>2.84</v>
      </c>
      <c r="O20" s="20" t="s">
        <v>84</v>
      </c>
      <c r="P20" s="32">
        <v>0</v>
      </c>
      <c r="Q20" s="20" t="s">
        <v>112</v>
      </c>
      <c r="R20" s="20" t="s">
        <v>113</v>
      </c>
      <c r="S20" s="20" t="s">
        <v>26</v>
      </c>
      <c r="T20" s="20" t="s">
        <v>30</v>
      </c>
      <c r="U20" s="20" t="s">
        <v>114</v>
      </c>
      <c r="V20" s="20" t="s">
        <v>115</v>
      </c>
      <c r="W20" s="20" t="s">
        <v>116</v>
      </c>
      <c r="X20" s="20" t="s">
        <v>558</v>
      </c>
      <c r="Y20" s="20" t="s">
        <v>559</v>
      </c>
      <c r="Z20" s="20" t="s">
        <v>26</v>
      </c>
      <c r="AA20" s="20" t="s">
        <v>30</v>
      </c>
      <c r="AB20" s="20" t="s">
        <v>136</v>
      </c>
      <c r="AC20" s="20" t="s">
        <v>560</v>
      </c>
      <c r="AD20" s="20" t="s">
        <v>561</v>
      </c>
    </row>
    <row r="21" spans="2:30" x14ac:dyDescent="0.25">
      <c r="B21" s="27" t="str">
        <f>IF(O21="","Frêt",_xlfn.XLOOKUP(O21,Catégories!A:A,Catégories!B:B,"inconnu"))</f>
        <v>Frêt</v>
      </c>
      <c r="C21" s="10" t="str">
        <f>RIGHT(LOOKUP(L21,'Recherche tracking'!A:A,'Recherche tracking'!B:B),16)</f>
        <v>9343814314751052</v>
      </c>
      <c r="D21" s="20">
        <v>202606</v>
      </c>
      <c r="E21" s="20">
        <v>51</v>
      </c>
      <c r="F21" s="20">
        <v>1085442</v>
      </c>
      <c r="G21" s="20" t="s">
        <v>20</v>
      </c>
      <c r="H21" s="20" t="s">
        <v>20</v>
      </c>
      <c r="I21" s="20" t="s">
        <v>119</v>
      </c>
      <c r="J21" s="20" t="s">
        <v>562</v>
      </c>
      <c r="K21" s="20">
        <v>20260601</v>
      </c>
      <c r="L21" s="20" t="s">
        <v>557</v>
      </c>
      <c r="M21" s="20" t="s">
        <v>24</v>
      </c>
      <c r="N21" s="20">
        <v>2.84</v>
      </c>
      <c r="O21" s="20" t="s">
        <v>86</v>
      </c>
      <c r="P21" s="32">
        <v>0</v>
      </c>
      <c r="Q21" s="20" t="s">
        <v>112</v>
      </c>
      <c r="R21" s="20" t="s">
        <v>113</v>
      </c>
      <c r="S21" s="20" t="s">
        <v>26</v>
      </c>
      <c r="T21" s="20" t="s">
        <v>30</v>
      </c>
      <c r="U21" s="20" t="s">
        <v>114</v>
      </c>
      <c r="V21" s="20" t="s">
        <v>115</v>
      </c>
      <c r="W21" s="20" t="s">
        <v>116</v>
      </c>
      <c r="X21" s="20" t="s">
        <v>558</v>
      </c>
      <c r="Y21" s="20" t="s">
        <v>559</v>
      </c>
      <c r="Z21" s="20" t="s">
        <v>26</v>
      </c>
      <c r="AA21" s="20" t="s">
        <v>30</v>
      </c>
      <c r="AB21" s="20" t="s">
        <v>136</v>
      </c>
      <c r="AC21" s="20" t="s">
        <v>560</v>
      </c>
      <c r="AD21" s="20" t="s">
        <v>561</v>
      </c>
    </row>
    <row r="22" spans="2:30" x14ac:dyDescent="0.25">
      <c r="B22" s="27" t="str">
        <f>IF(O22="","Frêt",_xlfn.XLOOKUP(O22,Catégories!A:A,Catégories!B:B,"inconnu"))</f>
        <v>Frêt</v>
      </c>
      <c r="C22" s="10" t="str">
        <f>RIGHT(LOOKUP(L22,'Recherche tracking'!A:A,'Recherche tracking'!B:B),16)</f>
        <v>7543814314751091</v>
      </c>
      <c r="D22" s="20">
        <v>202606</v>
      </c>
      <c r="E22" s="20">
        <v>51</v>
      </c>
      <c r="F22" s="20">
        <v>1085442</v>
      </c>
      <c r="G22" s="20" t="s">
        <v>20</v>
      </c>
      <c r="H22" s="20" t="s">
        <v>20</v>
      </c>
      <c r="I22" s="20" t="s">
        <v>110</v>
      </c>
      <c r="J22" s="20" t="s">
        <v>22</v>
      </c>
      <c r="K22" s="20">
        <v>20260601</v>
      </c>
      <c r="L22" s="20" t="s">
        <v>563</v>
      </c>
      <c r="M22" s="20" t="s">
        <v>111</v>
      </c>
      <c r="N22" s="20">
        <v>3.2</v>
      </c>
      <c r="O22" s="20" t="s">
        <v>84</v>
      </c>
      <c r="P22" s="32">
        <v>4.93</v>
      </c>
      <c r="Q22" s="20" t="s">
        <v>112</v>
      </c>
      <c r="R22" s="20" t="s">
        <v>113</v>
      </c>
      <c r="S22" s="20" t="s">
        <v>26</v>
      </c>
      <c r="T22" s="20" t="s">
        <v>30</v>
      </c>
      <c r="U22" s="20" t="s">
        <v>114</v>
      </c>
      <c r="V22" s="20" t="s">
        <v>115</v>
      </c>
      <c r="W22" s="20" t="s">
        <v>116</v>
      </c>
      <c r="X22" s="20" t="s">
        <v>564</v>
      </c>
      <c r="Y22" s="20" t="s">
        <v>565</v>
      </c>
      <c r="Z22" s="20" t="s">
        <v>26</v>
      </c>
      <c r="AA22" s="20" t="s">
        <v>30</v>
      </c>
      <c r="AB22" s="20" t="s">
        <v>117</v>
      </c>
      <c r="AC22" s="20" t="s">
        <v>194</v>
      </c>
      <c r="AD22" s="20" t="s">
        <v>120</v>
      </c>
    </row>
    <row r="23" spans="2:30" x14ac:dyDescent="0.25">
      <c r="B23" s="27" t="str">
        <f>IF(O23="","Frêt",_xlfn.XLOOKUP(O23,Catégories!A:A,Catégories!B:B,"inconnu"))</f>
        <v>Frêt</v>
      </c>
      <c r="C23" s="10" t="str">
        <f>RIGHT(LOOKUP(L23,'Recherche tracking'!A:A,'Recherche tracking'!B:B),16)</f>
        <v>7543814314751091</v>
      </c>
      <c r="D23" s="20">
        <v>202606</v>
      </c>
      <c r="E23" s="20">
        <v>51</v>
      </c>
      <c r="F23" s="20">
        <v>1085442</v>
      </c>
      <c r="G23" s="20" t="s">
        <v>20</v>
      </c>
      <c r="H23" s="20" t="s">
        <v>20</v>
      </c>
      <c r="I23" s="20" t="s">
        <v>118</v>
      </c>
      <c r="J23" s="20" t="s">
        <v>566</v>
      </c>
      <c r="K23" s="20">
        <v>20260601</v>
      </c>
      <c r="L23" s="20" t="s">
        <v>563</v>
      </c>
      <c r="M23" s="20" t="s">
        <v>111</v>
      </c>
      <c r="N23" s="20">
        <v>3.2</v>
      </c>
      <c r="O23" s="20" t="s">
        <v>84</v>
      </c>
      <c r="P23" s="32">
        <v>0</v>
      </c>
      <c r="Q23" s="20" t="s">
        <v>112</v>
      </c>
      <c r="R23" s="20" t="s">
        <v>113</v>
      </c>
      <c r="S23" s="20" t="s">
        <v>26</v>
      </c>
      <c r="T23" s="20" t="s">
        <v>30</v>
      </c>
      <c r="U23" s="20" t="s">
        <v>114</v>
      </c>
      <c r="V23" s="20" t="s">
        <v>115</v>
      </c>
      <c r="W23" s="20" t="s">
        <v>116</v>
      </c>
      <c r="X23" s="20" t="s">
        <v>564</v>
      </c>
      <c r="Y23" s="20" t="s">
        <v>565</v>
      </c>
      <c r="Z23" s="20" t="s">
        <v>26</v>
      </c>
      <c r="AA23" s="20" t="s">
        <v>30</v>
      </c>
      <c r="AB23" s="20" t="s">
        <v>117</v>
      </c>
      <c r="AC23" s="20" t="s">
        <v>194</v>
      </c>
      <c r="AD23" s="20" t="s">
        <v>120</v>
      </c>
    </row>
    <row r="24" spans="2:30" x14ac:dyDescent="0.25">
      <c r="B24" s="27" t="str">
        <f>IF(O24="","Frêt",_xlfn.XLOOKUP(O24,Catégories!A:A,Catégories!B:B,"inconnu"))</f>
        <v>Frêt</v>
      </c>
      <c r="C24" s="10" t="str">
        <f>RIGHT(LOOKUP(L24,'Recherche tracking'!A:A,'Recherche tracking'!B:B),16)</f>
        <v>7543814314751091</v>
      </c>
      <c r="D24" s="20">
        <v>202606</v>
      </c>
      <c r="E24" s="20">
        <v>51</v>
      </c>
      <c r="F24" s="20">
        <v>1085442</v>
      </c>
      <c r="G24" s="20" t="s">
        <v>20</v>
      </c>
      <c r="H24" s="20" t="s">
        <v>20</v>
      </c>
      <c r="I24" s="20" t="s">
        <v>119</v>
      </c>
      <c r="J24" s="20" t="s">
        <v>566</v>
      </c>
      <c r="K24" s="20">
        <v>20260601</v>
      </c>
      <c r="L24" s="20" t="s">
        <v>563</v>
      </c>
      <c r="M24" s="20" t="s">
        <v>24</v>
      </c>
      <c r="N24" s="20">
        <v>3.2</v>
      </c>
      <c r="O24" s="20" t="s">
        <v>86</v>
      </c>
      <c r="P24" s="32">
        <v>0</v>
      </c>
      <c r="Q24" s="20" t="s">
        <v>112</v>
      </c>
      <c r="R24" s="20" t="s">
        <v>113</v>
      </c>
      <c r="S24" s="20" t="s">
        <v>26</v>
      </c>
      <c r="T24" s="20" t="s">
        <v>30</v>
      </c>
      <c r="U24" s="20" t="s">
        <v>114</v>
      </c>
      <c r="V24" s="20" t="s">
        <v>115</v>
      </c>
      <c r="W24" s="20" t="s">
        <v>116</v>
      </c>
      <c r="X24" s="20" t="s">
        <v>564</v>
      </c>
      <c r="Y24" s="20" t="s">
        <v>565</v>
      </c>
      <c r="Z24" s="31" t="s">
        <v>26</v>
      </c>
      <c r="AA24" s="20" t="s">
        <v>30</v>
      </c>
      <c r="AB24" s="20" t="s">
        <v>117</v>
      </c>
      <c r="AC24" s="20" t="s">
        <v>194</v>
      </c>
      <c r="AD24" s="20" t="s">
        <v>120</v>
      </c>
    </row>
    <row r="25" spans="2:30" x14ac:dyDescent="0.25">
      <c r="B25" s="27" t="str">
        <f>IF(O25="","Frêt",_xlfn.XLOOKUP(O25,Catégories!A:A,Catégories!B:B,"inconnu"))</f>
        <v>Frêt</v>
      </c>
      <c r="C25" s="10" t="str">
        <f>RIGHT(LOOKUP(L25,'Recherche tracking'!A:A,'Recherche tracking'!B:B),16)</f>
        <v>9443814314751187</v>
      </c>
      <c r="D25" s="20">
        <v>202606</v>
      </c>
      <c r="E25" s="20">
        <v>51</v>
      </c>
      <c r="F25" s="20">
        <v>1085442</v>
      </c>
      <c r="G25" s="20" t="s">
        <v>20</v>
      </c>
      <c r="H25" s="20" t="s">
        <v>20</v>
      </c>
      <c r="I25" s="20" t="s">
        <v>110</v>
      </c>
      <c r="J25" s="20" t="s">
        <v>22</v>
      </c>
      <c r="K25" s="20">
        <v>20260601</v>
      </c>
      <c r="L25" s="20" t="s">
        <v>567</v>
      </c>
      <c r="M25" s="20" t="s">
        <v>111</v>
      </c>
      <c r="N25" s="20">
        <v>10</v>
      </c>
      <c r="O25" s="20" t="s">
        <v>84</v>
      </c>
      <c r="P25" s="32">
        <v>6.49</v>
      </c>
      <c r="Q25" s="20" t="s">
        <v>112</v>
      </c>
      <c r="R25" s="20" t="s">
        <v>113</v>
      </c>
      <c r="S25" s="20" t="s">
        <v>26</v>
      </c>
      <c r="T25" s="20" t="s">
        <v>30</v>
      </c>
      <c r="U25" s="20" t="s">
        <v>114</v>
      </c>
      <c r="V25" s="20" t="s">
        <v>115</v>
      </c>
      <c r="W25" s="20" t="s">
        <v>116</v>
      </c>
      <c r="X25" s="20" t="s">
        <v>568</v>
      </c>
      <c r="Y25" s="20" t="s">
        <v>569</v>
      </c>
      <c r="Z25" s="31" t="s">
        <v>26</v>
      </c>
      <c r="AA25" s="20" t="s">
        <v>30</v>
      </c>
      <c r="AB25" s="20" t="s">
        <v>132</v>
      </c>
      <c r="AC25" s="20" t="s">
        <v>570</v>
      </c>
      <c r="AD25" s="20" t="s">
        <v>571</v>
      </c>
    </row>
    <row r="26" spans="2:30" x14ac:dyDescent="0.25">
      <c r="B26" s="27" t="str">
        <f>IF(O26="","Frêt",_xlfn.XLOOKUP(O26,Catégories!A:A,Catégories!B:B,"inconnu"))</f>
        <v>Frêt</v>
      </c>
      <c r="C26" s="10" t="str">
        <f>RIGHT(LOOKUP(L26,'Recherche tracking'!A:A,'Recherche tracking'!B:B),16)</f>
        <v>9443814314751187</v>
      </c>
      <c r="D26" s="20">
        <v>202606</v>
      </c>
      <c r="E26" s="20">
        <v>51</v>
      </c>
      <c r="F26" s="20">
        <v>1085442</v>
      </c>
      <c r="G26" s="20" t="s">
        <v>20</v>
      </c>
      <c r="H26" s="20" t="s">
        <v>20</v>
      </c>
      <c r="I26" s="20" t="s">
        <v>118</v>
      </c>
      <c r="J26" s="20" t="s">
        <v>572</v>
      </c>
      <c r="K26" s="20">
        <v>20260601</v>
      </c>
      <c r="L26" s="20" t="s">
        <v>567</v>
      </c>
      <c r="M26" s="20" t="s">
        <v>111</v>
      </c>
      <c r="N26" s="20">
        <v>5.3</v>
      </c>
      <c r="O26" s="20" t="s">
        <v>84</v>
      </c>
      <c r="P26" s="32">
        <v>0</v>
      </c>
      <c r="Q26" s="20" t="s">
        <v>112</v>
      </c>
      <c r="R26" s="20" t="s">
        <v>113</v>
      </c>
      <c r="S26" s="20" t="s">
        <v>26</v>
      </c>
      <c r="T26" s="20" t="s">
        <v>30</v>
      </c>
      <c r="U26" s="20" t="s">
        <v>114</v>
      </c>
      <c r="V26" s="20" t="s">
        <v>115</v>
      </c>
      <c r="W26" s="20" t="s">
        <v>116</v>
      </c>
      <c r="X26" s="20" t="s">
        <v>568</v>
      </c>
      <c r="Y26" s="20" t="s">
        <v>569</v>
      </c>
      <c r="Z26" s="31" t="s">
        <v>26</v>
      </c>
      <c r="AA26" s="20" t="s">
        <v>30</v>
      </c>
      <c r="AB26" s="20" t="s">
        <v>132</v>
      </c>
      <c r="AC26" s="20" t="s">
        <v>570</v>
      </c>
      <c r="AD26" s="20" t="s">
        <v>571</v>
      </c>
    </row>
    <row r="27" spans="2:30" x14ac:dyDescent="0.25">
      <c r="B27" s="27" t="str">
        <f>IF(O27="","Frêt",_xlfn.XLOOKUP(O27,Catégories!A:A,Catégories!B:B,"inconnu"))</f>
        <v>Frêt</v>
      </c>
      <c r="C27" s="10" t="str">
        <f>RIGHT(LOOKUP(L27,'Recherche tracking'!A:A,'Recherche tracking'!B:B),16)</f>
        <v>9443814314751187</v>
      </c>
      <c r="D27" s="20">
        <v>202606</v>
      </c>
      <c r="E27" s="20">
        <v>51</v>
      </c>
      <c r="F27" s="20">
        <v>1085442</v>
      </c>
      <c r="G27" s="20" t="s">
        <v>20</v>
      </c>
      <c r="H27" s="20" t="s">
        <v>20</v>
      </c>
      <c r="I27" s="20" t="s">
        <v>119</v>
      </c>
      <c r="J27" s="20" t="s">
        <v>572</v>
      </c>
      <c r="K27" s="20">
        <v>20260601</v>
      </c>
      <c r="L27" s="20" t="s">
        <v>567</v>
      </c>
      <c r="M27" s="20" t="s">
        <v>24</v>
      </c>
      <c r="N27" s="20">
        <v>5.3</v>
      </c>
      <c r="O27" s="20" t="s">
        <v>86</v>
      </c>
      <c r="P27" s="32">
        <v>0</v>
      </c>
      <c r="Q27" s="20" t="s">
        <v>112</v>
      </c>
      <c r="R27" s="20" t="s">
        <v>113</v>
      </c>
      <c r="S27" s="20" t="s">
        <v>26</v>
      </c>
      <c r="T27" s="20" t="s">
        <v>30</v>
      </c>
      <c r="U27" s="20" t="s">
        <v>114</v>
      </c>
      <c r="V27" s="20" t="s">
        <v>115</v>
      </c>
      <c r="W27" s="20" t="s">
        <v>116</v>
      </c>
      <c r="X27" s="20" t="s">
        <v>568</v>
      </c>
      <c r="Y27" s="20" t="s">
        <v>569</v>
      </c>
      <c r="Z27" s="20" t="s">
        <v>26</v>
      </c>
      <c r="AA27" s="20" t="s">
        <v>30</v>
      </c>
      <c r="AB27" s="20" t="s">
        <v>132</v>
      </c>
      <c r="AC27" s="20" t="s">
        <v>570</v>
      </c>
      <c r="AD27" s="20" t="s">
        <v>571</v>
      </c>
    </row>
    <row r="28" spans="2:30" x14ac:dyDescent="0.25">
      <c r="B28" s="27" t="str">
        <f>IF(O28="","Frêt",_xlfn.XLOOKUP(O28,Catégories!A:A,Catégories!B:B,"inconnu"))</f>
        <v>Frêt</v>
      </c>
      <c r="C28" s="10" t="str">
        <f>RIGHT(LOOKUP(L28,'Recherche tracking'!A:A,'Recherche tracking'!B:B),16)</f>
        <v>9443814314751187</v>
      </c>
      <c r="D28" s="20">
        <v>202606</v>
      </c>
      <c r="E28" s="20">
        <v>51</v>
      </c>
      <c r="F28" s="20">
        <v>1085442</v>
      </c>
      <c r="G28" s="20" t="s">
        <v>20</v>
      </c>
      <c r="H28" s="20" t="s">
        <v>20</v>
      </c>
      <c r="I28" s="20" t="s">
        <v>118</v>
      </c>
      <c r="J28" s="20" t="s">
        <v>573</v>
      </c>
      <c r="K28" s="20">
        <v>20260601</v>
      </c>
      <c r="L28" s="20" t="s">
        <v>567</v>
      </c>
      <c r="M28" s="20" t="s">
        <v>111</v>
      </c>
      <c r="N28" s="20">
        <v>4.7</v>
      </c>
      <c r="O28" s="20" t="s">
        <v>84</v>
      </c>
      <c r="P28" s="32">
        <v>0</v>
      </c>
      <c r="Q28" s="20" t="s">
        <v>112</v>
      </c>
      <c r="R28" s="20" t="s">
        <v>113</v>
      </c>
      <c r="S28" s="20" t="s">
        <v>26</v>
      </c>
      <c r="T28" s="20" t="s">
        <v>30</v>
      </c>
      <c r="U28" s="20" t="s">
        <v>114</v>
      </c>
      <c r="V28" s="20" t="s">
        <v>115</v>
      </c>
      <c r="W28" s="20" t="s">
        <v>116</v>
      </c>
      <c r="X28" s="20" t="s">
        <v>568</v>
      </c>
      <c r="Y28" s="20" t="s">
        <v>569</v>
      </c>
      <c r="Z28" s="20" t="s">
        <v>26</v>
      </c>
      <c r="AA28" s="20" t="s">
        <v>30</v>
      </c>
      <c r="AB28" s="20" t="s">
        <v>132</v>
      </c>
      <c r="AC28" s="20" t="s">
        <v>570</v>
      </c>
      <c r="AD28" s="20" t="s">
        <v>571</v>
      </c>
    </row>
    <row r="29" spans="2:30" x14ac:dyDescent="0.25">
      <c r="B29" s="27" t="str">
        <f>IF(O29="","Frêt",_xlfn.XLOOKUP(O29,Catégories!A:A,Catégories!B:B,"inconnu"))</f>
        <v>Frêt</v>
      </c>
      <c r="C29" s="10" t="str">
        <f>RIGHT(LOOKUP(L29,'Recherche tracking'!A:A,'Recherche tracking'!B:B),16)</f>
        <v>9443814314751187</v>
      </c>
      <c r="D29" s="20">
        <v>202606</v>
      </c>
      <c r="E29" s="20">
        <v>51</v>
      </c>
      <c r="F29" s="20">
        <v>1085442</v>
      </c>
      <c r="G29" s="20" t="s">
        <v>20</v>
      </c>
      <c r="H29" s="20" t="s">
        <v>20</v>
      </c>
      <c r="I29" s="20" t="s">
        <v>119</v>
      </c>
      <c r="J29" s="20" t="s">
        <v>573</v>
      </c>
      <c r="K29" s="20">
        <v>20260601</v>
      </c>
      <c r="L29" s="20" t="s">
        <v>567</v>
      </c>
      <c r="M29" s="20" t="s">
        <v>24</v>
      </c>
      <c r="N29" s="20">
        <v>4.7</v>
      </c>
      <c r="O29" s="20" t="s">
        <v>86</v>
      </c>
      <c r="P29" s="32">
        <v>0</v>
      </c>
      <c r="Q29" s="20" t="s">
        <v>112</v>
      </c>
      <c r="R29" s="20" t="s">
        <v>113</v>
      </c>
      <c r="S29" s="20" t="s">
        <v>26</v>
      </c>
      <c r="T29" s="20" t="s">
        <v>30</v>
      </c>
      <c r="U29" s="20" t="s">
        <v>114</v>
      </c>
      <c r="V29" s="20" t="s">
        <v>115</v>
      </c>
      <c r="W29" s="20" t="s">
        <v>116</v>
      </c>
      <c r="X29" s="20" t="s">
        <v>568</v>
      </c>
      <c r="Y29" s="20" t="s">
        <v>569</v>
      </c>
      <c r="Z29" s="20" t="s">
        <v>26</v>
      </c>
      <c r="AA29" s="20" t="s">
        <v>30</v>
      </c>
      <c r="AB29" s="20" t="s">
        <v>132</v>
      </c>
      <c r="AC29" s="20" t="s">
        <v>570</v>
      </c>
      <c r="AD29" s="20" t="s">
        <v>571</v>
      </c>
    </row>
    <row r="30" spans="2:30" x14ac:dyDescent="0.25">
      <c r="B30" s="27" t="str">
        <f>IF(O30="","Frêt",_xlfn.XLOOKUP(O30,Catégories!A:A,Catégories!B:B,"inconnu"))</f>
        <v>Frêt</v>
      </c>
      <c r="C30" s="10" t="str">
        <f>RIGHT(LOOKUP(L30,'Recherche tracking'!A:A,'Recherche tracking'!B:B),16)</f>
        <v>9443814314751187</v>
      </c>
      <c r="D30" s="20">
        <v>202606</v>
      </c>
      <c r="E30" s="20">
        <v>51</v>
      </c>
      <c r="F30" s="20">
        <v>1085442</v>
      </c>
      <c r="G30" s="20" t="s">
        <v>20</v>
      </c>
      <c r="H30" s="20" t="s">
        <v>20</v>
      </c>
      <c r="I30" s="20" t="s">
        <v>119</v>
      </c>
      <c r="J30" s="20" t="s">
        <v>573</v>
      </c>
      <c r="K30" s="20">
        <v>20260601</v>
      </c>
      <c r="L30" s="20" t="s">
        <v>567</v>
      </c>
      <c r="M30" s="20" t="s">
        <v>24</v>
      </c>
      <c r="N30" s="20">
        <v>4.7</v>
      </c>
      <c r="O30" s="20" t="s">
        <v>98</v>
      </c>
      <c r="P30" s="32">
        <v>1</v>
      </c>
      <c r="Q30" s="20" t="s">
        <v>112</v>
      </c>
      <c r="R30" s="20" t="s">
        <v>113</v>
      </c>
      <c r="S30" s="20" t="s">
        <v>26</v>
      </c>
      <c r="T30" s="20" t="s">
        <v>30</v>
      </c>
      <c r="U30" s="20" t="s">
        <v>114</v>
      </c>
      <c r="V30" s="20" t="s">
        <v>115</v>
      </c>
      <c r="W30" s="20" t="s">
        <v>116</v>
      </c>
      <c r="X30" s="20" t="s">
        <v>568</v>
      </c>
      <c r="Y30" s="20" t="s">
        <v>569</v>
      </c>
      <c r="Z30" s="20" t="s">
        <v>26</v>
      </c>
      <c r="AA30" s="20" t="s">
        <v>30</v>
      </c>
      <c r="AB30" s="20" t="s">
        <v>132</v>
      </c>
      <c r="AC30" s="20" t="s">
        <v>570</v>
      </c>
      <c r="AD30" s="20" t="s">
        <v>571</v>
      </c>
    </row>
    <row r="31" spans="2:30" x14ac:dyDescent="0.25">
      <c r="B31" s="27" t="str">
        <f>IF(O31="","Frêt",_xlfn.XLOOKUP(O31,Catégories!A:A,Catégories!B:B,"inconnu"))</f>
        <v>Frêt</v>
      </c>
      <c r="C31" s="10" t="str">
        <f>RIGHT(LOOKUP(L31,'Recherche tracking'!A:A,'Recherche tracking'!B:B),16)</f>
        <v>2543814314751261</v>
      </c>
      <c r="D31" s="20">
        <v>202606</v>
      </c>
      <c r="E31" s="20">
        <v>51</v>
      </c>
      <c r="F31" s="20">
        <v>1085442</v>
      </c>
      <c r="G31" s="20" t="s">
        <v>20</v>
      </c>
      <c r="H31" s="20" t="s">
        <v>20</v>
      </c>
      <c r="I31" s="20" t="s">
        <v>110</v>
      </c>
      <c r="J31" s="20" t="s">
        <v>22</v>
      </c>
      <c r="K31" s="20">
        <v>20260601</v>
      </c>
      <c r="L31" s="20" t="s">
        <v>574</v>
      </c>
      <c r="M31" s="20" t="s">
        <v>111</v>
      </c>
      <c r="N31" s="20">
        <v>6.8</v>
      </c>
      <c r="O31" s="20" t="s">
        <v>84</v>
      </c>
      <c r="P31" s="32">
        <v>5.71</v>
      </c>
      <c r="Q31" s="20" t="s">
        <v>112</v>
      </c>
      <c r="R31" s="20" t="s">
        <v>113</v>
      </c>
      <c r="S31" s="20" t="s">
        <v>26</v>
      </c>
      <c r="T31" s="20" t="s">
        <v>30</v>
      </c>
      <c r="U31" s="20" t="s">
        <v>114</v>
      </c>
      <c r="V31" s="20" t="s">
        <v>115</v>
      </c>
      <c r="W31" s="20" t="s">
        <v>116</v>
      </c>
      <c r="X31" s="20" t="s">
        <v>575</v>
      </c>
      <c r="Y31" s="20" t="s">
        <v>448</v>
      </c>
      <c r="Z31" s="20" t="s">
        <v>26</v>
      </c>
      <c r="AA31" s="20" t="s">
        <v>30</v>
      </c>
      <c r="AB31" s="20" t="s">
        <v>449</v>
      </c>
      <c r="AC31" s="20" t="s">
        <v>450</v>
      </c>
      <c r="AD31" s="20" t="s">
        <v>451</v>
      </c>
    </row>
    <row r="32" spans="2:30" x14ac:dyDescent="0.25">
      <c r="B32" s="27" t="str">
        <f>IF(O32="","Frêt",_xlfn.XLOOKUP(O32,Catégories!A:A,Catégories!B:B,"inconnu"))</f>
        <v>Frêt</v>
      </c>
      <c r="C32" s="10" t="str">
        <f>RIGHT(LOOKUP(L32,'Recherche tracking'!A:A,'Recherche tracking'!B:B),16)</f>
        <v>2543814314751261</v>
      </c>
      <c r="D32" s="20">
        <v>202606</v>
      </c>
      <c r="E32" s="20">
        <v>51</v>
      </c>
      <c r="F32" s="20">
        <v>1085442</v>
      </c>
      <c r="G32" s="20" t="s">
        <v>20</v>
      </c>
      <c r="H32" s="20" t="s">
        <v>20</v>
      </c>
      <c r="I32" s="20" t="s">
        <v>118</v>
      </c>
      <c r="J32" s="20" t="s">
        <v>576</v>
      </c>
      <c r="K32" s="20">
        <v>20260601</v>
      </c>
      <c r="L32" s="20" t="s">
        <v>574</v>
      </c>
      <c r="M32" s="20" t="s">
        <v>111</v>
      </c>
      <c r="N32" s="20">
        <v>6.8</v>
      </c>
      <c r="O32" s="20" t="s">
        <v>84</v>
      </c>
      <c r="P32" s="32">
        <v>0</v>
      </c>
      <c r="Q32" s="20" t="s">
        <v>112</v>
      </c>
      <c r="R32" s="20" t="s">
        <v>113</v>
      </c>
      <c r="S32" s="20" t="s">
        <v>26</v>
      </c>
      <c r="T32" s="20" t="s">
        <v>30</v>
      </c>
      <c r="U32" s="20" t="s">
        <v>114</v>
      </c>
      <c r="V32" s="20" t="s">
        <v>115</v>
      </c>
      <c r="W32" s="20" t="s">
        <v>116</v>
      </c>
      <c r="X32" s="20" t="s">
        <v>575</v>
      </c>
      <c r="Y32" s="20" t="s">
        <v>448</v>
      </c>
      <c r="Z32" s="20" t="s">
        <v>26</v>
      </c>
      <c r="AA32" s="20" t="s">
        <v>30</v>
      </c>
      <c r="AB32" s="20" t="s">
        <v>449</v>
      </c>
      <c r="AC32" s="20" t="s">
        <v>450</v>
      </c>
      <c r="AD32" s="20" t="s">
        <v>451</v>
      </c>
    </row>
    <row r="33" spans="2:30" x14ac:dyDescent="0.25">
      <c r="B33" s="27" t="str">
        <f>IF(O33="","Frêt",_xlfn.XLOOKUP(O33,Catégories!A:A,Catégories!B:B,"inconnu"))</f>
        <v>Frêt</v>
      </c>
      <c r="C33" s="10" t="str">
        <f>RIGHT(LOOKUP(L33,'Recherche tracking'!A:A,'Recherche tracking'!B:B),16)</f>
        <v>2543814314751261</v>
      </c>
      <c r="D33" s="20">
        <v>202606</v>
      </c>
      <c r="E33" s="20">
        <v>51</v>
      </c>
      <c r="F33" s="20">
        <v>1085442</v>
      </c>
      <c r="G33" s="20" t="s">
        <v>20</v>
      </c>
      <c r="H33" s="20" t="s">
        <v>20</v>
      </c>
      <c r="I33" s="20" t="s">
        <v>119</v>
      </c>
      <c r="J33" s="20" t="s">
        <v>576</v>
      </c>
      <c r="K33" s="20">
        <v>20260601</v>
      </c>
      <c r="L33" s="20" t="s">
        <v>574</v>
      </c>
      <c r="M33" s="20" t="s">
        <v>24</v>
      </c>
      <c r="N33" s="20">
        <v>6.8</v>
      </c>
      <c r="O33" s="20" t="s">
        <v>86</v>
      </c>
      <c r="P33" s="32">
        <v>0</v>
      </c>
      <c r="Q33" s="20" t="s">
        <v>112</v>
      </c>
      <c r="R33" s="20" t="s">
        <v>113</v>
      </c>
      <c r="S33" s="20" t="s">
        <v>26</v>
      </c>
      <c r="T33" s="20" t="s">
        <v>30</v>
      </c>
      <c r="U33" s="20" t="s">
        <v>114</v>
      </c>
      <c r="V33" s="20" t="s">
        <v>115</v>
      </c>
      <c r="W33" s="20" t="s">
        <v>116</v>
      </c>
      <c r="X33" s="20" t="s">
        <v>575</v>
      </c>
      <c r="Y33" s="20" t="s">
        <v>448</v>
      </c>
      <c r="Z33" s="20" t="s">
        <v>26</v>
      </c>
      <c r="AA33" s="20" t="s">
        <v>30</v>
      </c>
      <c r="AB33" s="20" t="s">
        <v>449</v>
      </c>
      <c r="AC33" s="20" t="s">
        <v>450</v>
      </c>
      <c r="AD33" s="20" t="s">
        <v>451</v>
      </c>
    </row>
    <row r="34" spans="2:30" x14ac:dyDescent="0.25">
      <c r="B34" s="27" t="str">
        <f>IF(O34="","Frêt",_xlfn.XLOOKUP(O34,Catégories!A:A,Catégories!B:B,"inconnu"))</f>
        <v>Frêt</v>
      </c>
      <c r="C34" s="10" t="str">
        <f>RIGHT(LOOKUP(L34,'Recherche tracking'!A:A,'Recherche tracking'!B:B),16)</f>
        <v>8043814314751285</v>
      </c>
      <c r="D34" s="20">
        <v>202606</v>
      </c>
      <c r="E34" s="20">
        <v>51</v>
      </c>
      <c r="F34" s="20">
        <v>1085442</v>
      </c>
      <c r="G34" s="20" t="s">
        <v>20</v>
      </c>
      <c r="H34" s="20" t="s">
        <v>20</v>
      </c>
      <c r="I34" s="20" t="s">
        <v>110</v>
      </c>
      <c r="J34" s="20" t="s">
        <v>22</v>
      </c>
      <c r="K34" s="20">
        <v>20260601</v>
      </c>
      <c r="L34" s="20" t="s">
        <v>577</v>
      </c>
      <c r="M34" s="20" t="s">
        <v>111</v>
      </c>
      <c r="N34" s="20">
        <v>6.8</v>
      </c>
      <c r="O34" s="20" t="s">
        <v>84</v>
      </c>
      <c r="P34" s="32">
        <v>5.71</v>
      </c>
      <c r="Q34" s="20" t="s">
        <v>112</v>
      </c>
      <c r="R34" s="20" t="s">
        <v>113</v>
      </c>
      <c r="S34" s="20" t="s">
        <v>26</v>
      </c>
      <c r="T34" s="20" t="s">
        <v>30</v>
      </c>
      <c r="U34" s="20" t="s">
        <v>114</v>
      </c>
      <c r="V34" s="20" t="s">
        <v>115</v>
      </c>
      <c r="W34" s="20" t="s">
        <v>116</v>
      </c>
      <c r="X34" s="20" t="s">
        <v>578</v>
      </c>
      <c r="Y34" s="20" t="s">
        <v>579</v>
      </c>
      <c r="Z34" s="20" t="s">
        <v>26</v>
      </c>
      <c r="AA34" s="20" t="s">
        <v>30</v>
      </c>
      <c r="AB34" s="20" t="s">
        <v>197</v>
      </c>
      <c r="AC34" s="20" t="s">
        <v>580</v>
      </c>
      <c r="AD34" s="20" t="s">
        <v>581</v>
      </c>
    </row>
    <row r="35" spans="2:30" x14ac:dyDescent="0.25">
      <c r="B35" s="27" t="str">
        <f>IF(O35="","Frêt",_xlfn.XLOOKUP(O35,Catégories!A:A,Catégories!B:B,"inconnu"))</f>
        <v>Frêt</v>
      </c>
      <c r="C35" s="10" t="str">
        <f>RIGHT(LOOKUP(L35,'Recherche tracking'!A:A,'Recherche tracking'!B:B),16)</f>
        <v>8043814314751285</v>
      </c>
      <c r="D35" s="20">
        <v>202606</v>
      </c>
      <c r="E35" s="20">
        <v>51</v>
      </c>
      <c r="F35" s="20">
        <v>1085442</v>
      </c>
      <c r="G35" s="20" t="s">
        <v>20</v>
      </c>
      <c r="H35" s="20" t="s">
        <v>20</v>
      </c>
      <c r="I35" s="20" t="s">
        <v>118</v>
      </c>
      <c r="J35" s="20" t="s">
        <v>582</v>
      </c>
      <c r="K35" s="20">
        <v>20260601</v>
      </c>
      <c r="L35" s="20" t="s">
        <v>577</v>
      </c>
      <c r="M35" s="20" t="s">
        <v>111</v>
      </c>
      <c r="N35" s="20">
        <v>6.8</v>
      </c>
      <c r="O35" s="20" t="s">
        <v>84</v>
      </c>
      <c r="P35" s="32">
        <v>0</v>
      </c>
      <c r="Q35" s="20" t="s">
        <v>112</v>
      </c>
      <c r="R35" s="20" t="s">
        <v>113</v>
      </c>
      <c r="S35" s="20" t="s">
        <v>26</v>
      </c>
      <c r="T35" s="20" t="s">
        <v>30</v>
      </c>
      <c r="U35" s="20" t="s">
        <v>114</v>
      </c>
      <c r="V35" s="20" t="s">
        <v>115</v>
      </c>
      <c r="W35" s="20" t="s">
        <v>116</v>
      </c>
      <c r="X35" s="20" t="s">
        <v>578</v>
      </c>
      <c r="Y35" s="20" t="s">
        <v>579</v>
      </c>
      <c r="Z35" s="20" t="s">
        <v>26</v>
      </c>
      <c r="AA35" s="20" t="s">
        <v>30</v>
      </c>
      <c r="AB35" s="20" t="s">
        <v>197</v>
      </c>
      <c r="AC35" s="20" t="s">
        <v>580</v>
      </c>
      <c r="AD35" s="20" t="s">
        <v>581</v>
      </c>
    </row>
    <row r="36" spans="2:30" x14ac:dyDescent="0.25">
      <c r="B36" s="27" t="str">
        <f>IF(O36="","Frêt",_xlfn.XLOOKUP(O36,Catégories!A:A,Catégories!B:B,"inconnu"))</f>
        <v>Frêt</v>
      </c>
      <c r="C36" s="10" t="str">
        <f>RIGHT(LOOKUP(L36,'Recherche tracking'!A:A,'Recherche tracking'!B:B),16)</f>
        <v>8043814314751285</v>
      </c>
      <c r="D36" s="20">
        <v>202606</v>
      </c>
      <c r="E36" s="20">
        <v>51</v>
      </c>
      <c r="F36" s="20">
        <v>1085442</v>
      </c>
      <c r="G36" s="20" t="s">
        <v>20</v>
      </c>
      <c r="H36" s="20" t="s">
        <v>20</v>
      </c>
      <c r="I36" s="20" t="s">
        <v>119</v>
      </c>
      <c r="J36" s="20" t="s">
        <v>582</v>
      </c>
      <c r="K36" s="20">
        <v>20260601</v>
      </c>
      <c r="L36" s="20" t="s">
        <v>577</v>
      </c>
      <c r="M36" s="20" t="s">
        <v>24</v>
      </c>
      <c r="N36" s="20">
        <v>6.8</v>
      </c>
      <c r="O36" s="20" t="s">
        <v>86</v>
      </c>
      <c r="P36" s="32">
        <v>0</v>
      </c>
      <c r="Q36" s="20" t="s">
        <v>112</v>
      </c>
      <c r="R36" s="20" t="s">
        <v>113</v>
      </c>
      <c r="S36" s="20" t="s">
        <v>26</v>
      </c>
      <c r="T36" s="20" t="s">
        <v>30</v>
      </c>
      <c r="U36" s="20" t="s">
        <v>114</v>
      </c>
      <c r="V36" s="20" t="s">
        <v>115</v>
      </c>
      <c r="W36" s="20" t="s">
        <v>116</v>
      </c>
      <c r="X36" s="20" t="s">
        <v>578</v>
      </c>
      <c r="Y36" s="20" t="s">
        <v>579</v>
      </c>
      <c r="Z36" s="20" t="s">
        <v>26</v>
      </c>
      <c r="AA36" s="20" t="s">
        <v>30</v>
      </c>
      <c r="AB36" s="20" t="s">
        <v>197</v>
      </c>
      <c r="AC36" s="20" t="s">
        <v>580</v>
      </c>
      <c r="AD36" s="20" t="s">
        <v>581</v>
      </c>
    </row>
    <row r="37" spans="2:30" x14ac:dyDescent="0.25">
      <c r="B37" s="27" t="str">
        <f>IF(O37="","Frêt",_xlfn.XLOOKUP(O37,Catégories!A:A,Catégories!B:B,"inconnu"))</f>
        <v>Frêt</v>
      </c>
      <c r="C37" s="10" t="str">
        <f>RIGHT(LOOKUP(L37,'Recherche tracking'!A:A,'Recherche tracking'!B:B),16)</f>
        <v>7143814314751103</v>
      </c>
      <c r="D37" s="20">
        <v>202606</v>
      </c>
      <c r="E37" s="20">
        <v>51</v>
      </c>
      <c r="F37" s="20">
        <v>1085442</v>
      </c>
      <c r="G37" s="20" t="s">
        <v>20</v>
      </c>
      <c r="H37" s="20" t="s">
        <v>20</v>
      </c>
      <c r="I37" s="20" t="s">
        <v>110</v>
      </c>
      <c r="J37" s="20" t="s">
        <v>22</v>
      </c>
      <c r="K37" s="20">
        <v>20260601</v>
      </c>
      <c r="L37" s="20" t="s">
        <v>583</v>
      </c>
      <c r="M37" s="20" t="s">
        <v>111</v>
      </c>
      <c r="N37" s="20">
        <v>2.9</v>
      </c>
      <c r="O37" s="20" t="s">
        <v>84</v>
      </c>
      <c r="P37" s="32">
        <v>4.67</v>
      </c>
      <c r="Q37" s="20" t="s">
        <v>112</v>
      </c>
      <c r="R37" s="20" t="s">
        <v>113</v>
      </c>
      <c r="S37" s="20" t="s">
        <v>26</v>
      </c>
      <c r="T37" s="20" t="s">
        <v>30</v>
      </c>
      <c r="U37" s="20" t="s">
        <v>114</v>
      </c>
      <c r="V37" s="20" t="s">
        <v>115</v>
      </c>
      <c r="W37" s="20" t="s">
        <v>116</v>
      </c>
      <c r="X37" s="20" t="s">
        <v>584</v>
      </c>
      <c r="Y37" s="20" t="s">
        <v>585</v>
      </c>
      <c r="Z37" s="20" t="s">
        <v>26</v>
      </c>
      <c r="AA37" s="20" t="s">
        <v>30</v>
      </c>
      <c r="AB37" s="20" t="s">
        <v>121</v>
      </c>
      <c r="AC37" s="20" t="s">
        <v>586</v>
      </c>
      <c r="AD37" s="20" t="s">
        <v>587</v>
      </c>
    </row>
    <row r="38" spans="2:30" x14ac:dyDescent="0.25">
      <c r="B38" s="27" t="str">
        <f>IF(O38="","Frêt",_xlfn.XLOOKUP(O38,Catégories!A:A,Catégories!B:B,"inconnu"))</f>
        <v>Frêt</v>
      </c>
      <c r="C38" s="10" t="str">
        <f>RIGHT(LOOKUP(L38,'Recherche tracking'!A:A,'Recherche tracking'!B:B),16)</f>
        <v>7143814314751103</v>
      </c>
      <c r="D38" s="20">
        <v>202606</v>
      </c>
      <c r="E38" s="20">
        <v>51</v>
      </c>
      <c r="F38" s="20">
        <v>1085442</v>
      </c>
      <c r="G38" s="20" t="s">
        <v>20</v>
      </c>
      <c r="H38" s="20" t="s">
        <v>20</v>
      </c>
      <c r="I38" s="20" t="s">
        <v>118</v>
      </c>
      <c r="J38" s="20" t="s">
        <v>588</v>
      </c>
      <c r="K38" s="20">
        <v>20260601</v>
      </c>
      <c r="L38" s="20" t="s">
        <v>583</v>
      </c>
      <c r="M38" s="20" t="s">
        <v>111</v>
      </c>
      <c r="N38" s="20">
        <v>2.9</v>
      </c>
      <c r="O38" s="20" t="s">
        <v>84</v>
      </c>
      <c r="P38" s="32">
        <v>0</v>
      </c>
      <c r="Q38" s="20" t="s">
        <v>112</v>
      </c>
      <c r="R38" s="20" t="s">
        <v>113</v>
      </c>
      <c r="S38" s="20" t="s">
        <v>26</v>
      </c>
      <c r="T38" s="20" t="s">
        <v>30</v>
      </c>
      <c r="U38" s="20" t="s">
        <v>114</v>
      </c>
      <c r="V38" s="20" t="s">
        <v>115</v>
      </c>
      <c r="W38" s="20" t="s">
        <v>116</v>
      </c>
      <c r="X38" s="20" t="s">
        <v>584</v>
      </c>
      <c r="Y38" s="20" t="s">
        <v>585</v>
      </c>
      <c r="Z38" s="20" t="s">
        <v>26</v>
      </c>
      <c r="AA38" s="20" t="s">
        <v>30</v>
      </c>
      <c r="AB38" s="20" t="s">
        <v>121</v>
      </c>
      <c r="AC38" s="20" t="s">
        <v>586</v>
      </c>
      <c r="AD38" s="20" t="s">
        <v>587</v>
      </c>
    </row>
    <row r="39" spans="2:30" x14ac:dyDescent="0.25">
      <c r="B39" s="27" t="str">
        <f>IF(O39="","Frêt",_xlfn.XLOOKUP(O39,Catégories!A:A,Catégories!B:B,"inconnu"))</f>
        <v>Frêt</v>
      </c>
      <c r="C39" s="10" t="str">
        <f>RIGHT(LOOKUP(L39,'Recherche tracking'!A:A,'Recherche tracking'!B:B),16)</f>
        <v>7143814314751103</v>
      </c>
      <c r="D39" s="20">
        <v>202606</v>
      </c>
      <c r="E39" s="20">
        <v>51</v>
      </c>
      <c r="F39" s="20">
        <v>1085442</v>
      </c>
      <c r="G39" s="20" t="s">
        <v>20</v>
      </c>
      <c r="H39" s="20" t="s">
        <v>20</v>
      </c>
      <c r="I39" s="20" t="s">
        <v>119</v>
      </c>
      <c r="J39" s="20" t="s">
        <v>588</v>
      </c>
      <c r="K39" s="20">
        <v>20260601</v>
      </c>
      <c r="L39" s="20" t="s">
        <v>583</v>
      </c>
      <c r="M39" s="20" t="s">
        <v>24</v>
      </c>
      <c r="N39" s="20">
        <v>2.9</v>
      </c>
      <c r="O39" s="20" t="s">
        <v>86</v>
      </c>
      <c r="P39" s="32">
        <v>0</v>
      </c>
      <c r="Q39" s="20" t="s">
        <v>112</v>
      </c>
      <c r="R39" s="20" t="s">
        <v>113</v>
      </c>
      <c r="S39" s="20" t="s">
        <v>26</v>
      </c>
      <c r="T39" s="20" t="s">
        <v>30</v>
      </c>
      <c r="U39" s="20" t="s">
        <v>114</v>
      </c>
      <c r="V39" s="20" t="s">
        <v>115</v>
      </c>
      <c r="W39" s="20" t="s">
        <v>116</v>
      </c>
      <c r="X39" s="20" t="s">
        <v>584</v>
      </c>
      <c r="Y39" s="20" t="s">
        <v>585</v>
      </c>
      <c r="Z39" s="20" t="s">
        <v>26</v>
      </c>
      <c r="AA39" s="20" t="s">
        <v>30</v>
      </c>
      <c r="AB39" s="20" t="s">
        <v>121</v>
      </c>
      <c r="AC39" s="20" t="s">
        <v>586</v>
      </c>
      <c r="AD39" s="20" t="s">
        <v>587</v>
      </c>
    </row>
    <row r="40" spans="2:30" x14ac:dyDescent="0.25">
      <c r="B40" s="27" t="str">
        <f>IF(O40="","Frêt",_xlfn.XLOOKUP(O40,Catégories!A:A,Catégories!B:B,"inconnu"))</f>
        <v>Frêt</v>
      </c>
      <c r="C40" s="10" t="str">
        <f>RIGHT(LOOKUP(L40,'Recherche tracking'!A:A,'Recherche tracking'!B:B),16)</f>
        <v>6343814314751230</v>
      </c>
      <c r="D40" s="20">
        <v>202606</v>
      </c>
      <c r="E40" s="20">
        <v>51</v>
      </c>
      <c r="F40" s="20">
        <v>1085442</v>
      </c>
      <c r="G40" s="20" t="s">
        <v>20</v>
      </c>
      <c r="H40" s="20" t="s">
        <v>20</v>
      </c>
      <c r="I40" s="20" t="s">
        <v>110</v>
      </c>
      <c r="J40" s="20" t="s">
        <v>22</v>
      </c>
      <c r="K40" s="20">
        <v>20260601</v>
      </c>
      <c r="L40" s="20" t="s">
        <v>589</v>
      </c>
      <c r="M40" s="20" t="s">
        <v>111</v>
      </c>
      <c r="N40" s="20">
        <v>2.9</v>
      </c>
      <c r="O40" s="20" t="s">
        <v>84</v>
      </c>
      <c r="P40" s="32">
        <v>4.67</v>
      </c>
      <c r="Q40" s="20" t="s">
        <v>112</v>
      </c>
      <c r="R40" s="20" t="s">
        <v>113</v>
      </c>
      <c r="S40" s="20" t="s">
        <v>26</v>
      </c>
      <c r="T40" s="20" t="s">
        <v>30</v>
      </c>
      <c r="U40" s="20" t="s">
        <v>114</v>
      </c>
      <c r="V40" s="20" t="s">
        <v>115</v>
      </c>
      <c r="W40" s="20" t="s">
        <v>116</v>
      </c>
      <c r="X40" s="20" t="s">
        <v>590</v>
      </c>
      <c r="Y40" s="20" t="s">
        <v>591</v>
      </c>
      <c r="Z40" s="20" t="s">
        <v>26</v>
      </c>
      <c r="AA40" s="20" t="s">
        <v>30</v>
      </c>
      <c r="AB40" s="20" t="s">
        <v>175</v>
      </c>
      <c r="AC40" s="20" t="s">
        <v>592</v>
      </c>
      <c r="AD40" s="20" t="s">
        <v>593</v>
      </c>
    </row>
    <row r="41" spans="2:30" x14ac:dyDescent="0.25">
      <c r="B41" s="27" t="str">
        <f>IF(O41="","Frêt",_xlfn.XLOOKUP(O41,Catégories!A:A,Catégories!B:B,"inconnu"))</f>
        <v>Frêt</v>
      </c>
      <c r="C41" s="10" t="str">
        <f>RIGHT(LOOKUP(L41,'Recherche tracking'!A:A,'Recherche tracking'!B:B),16)</f>
        <v>6343814314751230</v>
      </c>
      <c r="D41" s="20">
        <v>202606</v>
      </c>
      <c r="E41" s="20">
        <v>51</v>
      </c>
      <c r="F41" s="20">
        <v>1085442</v>
      </c>
      <c r="G41" s="20" t="s">
        <v>20</v>
      </c>
      <c r="H41" s="20" t="s">
        <v>20</v>
      </c>
      <c r="I41" s="20" t="s">
        <v>118</v>
      </c>
      <c r="J41" s="20" t="s">
        <v>594</v>
      </c>
      <c r="K41" s="20">
        <v>20260601</v>
      </c>
      <c r="L41" s="20" t="s">
        <v>589</v>
      </c>
      <c r="M41" s="20" t="s">
        <v>111</v>
      </c>
      <c r="N41" s="20">
        <v>2.9</v>
      </c>
      <c r="O41" s="20" t="s">
        <v>84</v>
      </c>
      <c r="P41" s="32">
        <v>0</v>
      </c>
      <c r="Q41" s="20" t="s">
        <v>112</v>
      </c>
      <c r="R41" s="20" t="s">
        <v>113</v>
      </c>
      <c r="S41" s="20" t="s">
        <v>26</v>
      </c>
      <c r="T41" s="20" t="s">
        <v>30</v>
      </c>
      <c r="U41" s="20" t="s">
        <v>114</v>
      </c>
      <c r="V41" s="20" t="s">
        <v>115</v>
      </c>
      <c r="W41" s="20" t="s">
        <v>116</v>
      </c>
      <c r="X41" s="20" t="s">
        <v>590</v>
      </c>
      <c r="Y41" s="20" t="s">
        <v>591</v>
      </c>
      <c r="Z41" s="20" t="s">
        <v>26</v>
      </c>
      <c r="AA41" s="20" t="s">
        <v>30</v>
      </c>
      <c r="AB41" s="20" t="s">
        <v>175</v>
      </c>
      <c r="AC41" s="20" t="s">
        <v>592</v>
      </c>
      <c r="AD41" s="20" t="s">
        <v>593</v>
      </c>
    </row>
    <row r="42" spans="2:30" x14ac:dyDescent="0.25">
      <c r="B42" s="27" t="str">
        <f>IF(O42="","Frêt",_xlfn.XLOOKUP(O42,Catégories!A:A,Catégories!B:B,"inconnu"))</f>
        <v>Frêt</v>
      </c>
      <c r="C42" s="10" t="str">
        <f>RIGHT(LOOKUP(L42,'Recherche tracking'!A:A,'Recherche tracking'!B:B),16)</f>
        <v>6343814314751230</v>
      </c>
      <c r="D42" s="20">
        <v>202606</v>
      </c>
      <c r="E42" s="20">
        <v>51</v>
      </c>
      <c r="F42" s="20">
        <v>1085442</v>
      </c>
      <c r="G42" s="20" t="s">
        <v>20</v>
      </c>
      <c r="H42" s="20" t="s">
        <v>20</v>
      </c>
      <c r="I42" s="20" t="s">
        <v>119</v>
      </c>
      <c r="J42" s="20" t="s">
        <v>594</v>
      </c>
      <c r="K42" s="20">
        <v>20260601</v>
      </c>
      <c r="L42" s="20" t="s">
        <v>589</v>
      </c>
      <c r="M42" s="20" t="s">
        <v>24</v>
      </c>
      <c r="N42" s="20">
        <v>2.9</v>
      </c>
      <c r="O42" s="20" t="s">
        <v>86</v>
      </c>
      <c r="P42" s="32">
        <v>0</v>
      </c>
      <c r="Q42" s="20" t="s">
        <v>112</v>
      </c>
      <c r="R42" s="20" t="s">
        <v>113</v>
      </c>
      <c r="S42" s="20" t="s">
        <v>26</v>
      </c>
      <c r="T42" s="20" t="s">
        <v>30</v>
      </c>
      <c r="U42" s="20" t="s">
        <v>114</v>
      </c>
      <c r="V42" s="20" t="s">
        <v>115</v>
      </c>
      <c r="W42" s="20" t="s">
        <v>116</v>
      </c>
      <c r="X42" s="20" t="s">
        <v>590</v>
      </c>
      <c r="Y42" s="20" t="s">
        <v>591</v>
      </c>
      <c r="Z42" s="20" t="s">
        <v>26</v>
      </c>
      <c r="AA42" s="20" t="s">
        <v>30</v>
      </c>
      <c r="AB42" s="20" t="s">
        <v>175</v>
      </c>
      <c r="AC42" s="20" t="s">
        <v>592</v>
      </c>
      <c r="AD42" s="20" t="s">
        <v>593</v>
      </c>
    </row>
    <row r="43" spans="2:30" x14ac:dyDescent="0.25">
      <c r="B43" s="27" t="str">
        <f>IF(O43="","Frêt",_xlfn.XLOOKUP(O43,Catégories!A:A,Catégories!B:B,"inconnu"))</f>
        <v>Frêt</v>
      </c>
      <c r="C43" s="10" t="str">
        <f>RIGHT(LOOKUP(L43,'Recherche tracking'!A:A,'Recherche tracking'!B:B),16)</f>
        <v>7543814314751190</v>
      </c>
      <c r="D43" s="20">
        <v>202606</v>
      </c>
      <c r="E43" s="20">
        <v>51</v>
      </c>
      <c r="F43" s="20">
        <v>1085442</v>
      </c>
      <c r="G43" s="20" t="s">
        <v>20</v>
      </c>
      <c r="H43" s="20" t="s">
        <v>20</v>
      </c>
      <c r="I43" s="20" t="s">
        <v>110</v>
      </c>
      <c r="J43" s="20" t="s">
        <v>22</v>
      </c>
      <c r="K43" s="20">
        <v>20260601</v>
      </c>
      <c r="L43" s="20" t="s">
        <v>595</v>
      </c>
      <c r="M43" s="20" t="s">
        <v>111</v>
      </c>
      <c r="N43" s="20">
        <v>3.6</v>
      </c>
      <c r="O43" s="20" t="s">
        <v>84</v>
      </c>
      <c r="P43" s="32">
        <v>4.93</v>
      </c>
      <c r="Q43" s="20" t="s">
        <v>112</v>
      </c>
      <c r="R43" s="20" t="s">
        <v>113</v>
      </c>
      <c r="S43" s="20" t="s">
        <v>26</v>
      </c>
      <c r="T43" s="20" t="s">
        <v>30</v>
      </c>
      <c r="U43" s="20" t="s">
        <v>114</v>
      </c>
      <c r="V43" s="20" t="s">
        <v>115</v>
      </c>
      <c r="W43" s="20" t="s">
        <v>116</v>
      </c>
      <c r="X43" s="20" t="s">
        <v>463</v>
      </c>
      <c r="Y43" s="20" t="s">
        <v>464</v>
      </c>
      <c r="Z43" s="20" t="s">
        <v>26</v>
      </c>
      <c r="AA43" s="20" t="s">
        <v>30</v>
      </c>
      <c r="AB43" s="20" t="s">
        <v>117</v>
      </c>
      <c r="AC43" s="20" t="s">
        <v>216</v>
      </c>
      <c r="AD43" s="20" t="s">
        <v>120</v>
      </c>
    </row>
    <row r="44" spans="2:30" x14ac:dyDescent="0.25">
      <c r="B44" s="27" t="str">
        <f>IF(O44="","Frêt",_xlfn.XLOOKUP(O44,Catégories!A:A,Catégories!B:B,"inconnu"))</f>
        <v>Frêt</v>
      </c>
      <c r="C44" s="10" t="str">
        <f>RIGHT(LOOKUP(L44,'Recherche tracking'!A:A,'Recherche tracking'!B:B),16)</f>
        <v>7543814314751190</v>
      </c>
      <c r="D44" s="20">
        <v>202606</v>
      </c>
      <c r="E44" s="20">
        <v>51</v>
      </c>
      <c r="F44" s="20">
        <v>1085442</v>
      </c>
      <c r="G44" s="20" t="s">
        <v>20</v>
      </c>
      <c r="H44" s="20" t="s">
        <v>20</v>
      </c>
      <c r="I44" s="20" t="s">
        <v>118</v>
      </c>
      <c r="J44" s="20" t="s">
        <v>596</v>
      </c>
      <c r="K44" s="20">
        <v>20260601</v>
      </c>
      <c r="L44" s="20" t="s">
        <v>595</v>
      </c>
      <c r="M44" s="20" t="s">
        <v>111</v>
      </c>
      <c r="N44" s="20">
        <v>3.6</v>
      </c>
      <c r="O44" s="20" t="s">
        <v>84</v>
      </c>
      <c r="P44" s="32">
        <v>0</v>
      </c>
      <c r="Q44" s="20" t="s">
        <v>112</v>
      </c>
      <c r="R44" s="20" t="s">
        <v>113</v>
      </c>
      <c r="S44" s="20" t="s">
        <v>26</v>
      </c>
      <c r="T44" s="20" t="s">
        <v>30</v>
      </c>
      <c r="U44" s="20" t="s">
        <v>114</v>
      </c>
      <c r="V44" s="20" t="s">
        <v>115</v>
      </c>
      <c r="W44" s="20" t="s">
        <v>116</v>
      </c>
      <c r="X44" s="20" t="s">
        <v>463</v>
      </c>
      <c r="Y44" s="20" t="s">
        <v>464</v>
      </c>
      <c r="Z44" s="20" t="s">
        <v>26</v>
      </c>
      <c r="AA44" s="20" t="s">
        <v>30</v>
      </c>
      <c r="AB44" s="20" t="s">
        <v>117</v>
      </c>
      <c r="AC44" s="20" t="s">
        <v>216</v>
      </c>
      <c r="AD44" s="20" t="s">
        <v>120</v>
      </c>
    </row>
    <row r="45" spans="2:30" x14ac:dyDescent="0.25">
      <c r="B45" s="27" t="str">
        <f>IF(O45="","Frêt",_xlfn.XLOOKUP(O45,Catégories!A:A,Catégories!B:B,"inconnu"))</f>
        <v>Frêt</v>
      </c>
      <c r="C45" s="10" t="str">
        <f>RIGHT(LOOKUP(L45,'Recherche tracking'!A:A,'Recherche tracking'!B:B),16)</f>
        <v>7543814314751190</v>
      </c>
      <c r="D45" s="20">
        <v>202606</v>
      </c>
      <c r="E45" s="20">
        <v>51</v>
      </c>
      <c r="F45" s="20">
        <v>1085442</v>
      </c>
      <c r="G45" s="20" t="s">
        <v>20</v>
      </c>
      <c r="H45" s="20" t="s">
        <v>20</v>
      </c>
      <c r="I45" s="20" t="s">
        <v>119</v>
      </c>
      <c r="J45" s="20" t="s">
        <v>596</v>
      </c>
      <c r="K45" s="20">
        <v>20260601</v>
      </c>
      <c r="L45" s="20" t="s">
        <v>595</v>
      </c>
      <c r="M45" s="20" t="s">
        <v>24</v>
      </c>
      <c r="N45" s="20">
        <v>3.6</v>
      </c>
      <c r="O45" s="20" t="s">
        <v>86</v>
      </c>
      <c r="P45" s="32">
        <v>0</v>
      </c>
      <c r="Q45" s="20" t="s">
        <v>112</v>
      </c>
      <c r="R45" s="20" t="s">
        <v>113</v>
      </c>
      <c r="S45" s="20" t="s">
        <v>26</v>
      </c>
      <c r="T45" s="20" t="s">
        <v>30</v>
      </c>
      <c r="U45" s="20" t="s">
        <v>114</v>
      </c>
      <c r="V45" s="20" t="s">
        <v>115</v>
      </c>
      <c r="W45" s="20" t="s">
        <v>116</v>
      </c>
      <c r="X45" s="20" t="s">
        <v>463</v>
      </c>
      <c r="Y45" s="20" t="s">
        <v>464</v>
      </c>
      <c r="Z45" s="20" t="s">
        <v>26</v>
      </c>
      <c r="AA45" s="20" t="s">
        <v>30</v>
      </c>
      <c r="AB45" s="20" t="s">
        <v>117</v>
      </c>
      <c r="AC45" s="20" t="s">
        <v>216</v>
      </c>
      <c r="AD45" s="20" t="s">
        <v>120</v>
      </c>
    </row>
    <row r="46" spans="2:30" x14ac:dyDescent="0.25">
      <c r="B46" s="27" t="str">
        <f>IF(O46="","Frêt",_xlfn.XLOOKUP(O46,Catégories!A:A,Catégories!B:B,"inconnu"))</f>
        <v>Frêt</v>
      </c>
      <c r="C46" s="10" t="str">
        <f>RIGHT(LOOKUP(L46,'Recherche tracking'!A:A,'Recherche tracking'!B:B),16)</f>
        <v>4443814314751220</v>
      </c>
      <c r="D46" s="20">
        <v>202606</v>
      </c>
      <c r="E46" s="20">
        <v>51</v>
      </c>
      <c r="F46" s="20">
        <v>1085442</v>
      </c>
      <c r="G46" s="20" t="s">
        <v>20</v>
      </c>
      <c r="H46" s="20" t="s">
        <v>20</v>
      </c>
      <c r="I46" s="20" t="s">
        <v>110</v>
      </c>
      <c r="J46" s="20" t="s">
        <v>22</v>
      </c>
      <c r="K46" s="20">
        <v>20260601</v>
      </c>
      <c r="L46" s="20" t="s">
        <v>597</v>
      </c>
      <c r="M46" s="20" t="s">
        <v>111</v>
      </c>
      <c r="N46" s="20">
        <v>3.01</v>
      </c>
      <c r="O46" s="20" t="s">
        <v>84</v>
      </c>
      <c r="P46" s="32">
        <v>4.93</v>
      </c>
      <c r="Q46" s="20" t="s">
        <v>112</v>
      </c>
      <c r="R46" s="20" t="s">
        <v>113</v>
      </c>
      <c r="S46" s="20" t="s">
        <v>26</v>
      </c>
      <c r="T46" s="20" t="s">
        <v>30</v>
      </c>
      <c r="U46" s="20" t="s">
        <v>114</v>
      </c>
      <c r="V46" s="20" t="s">
        <v>115</v>
      </c>
      <c r="W46" s="20" t="s">
        <v>116</v>
      </c>
      <c r="X46" s="20" t="s">
        <v>598</v>
      </c>
      <c r="Y46" s="20" t="s">
        <v>599</v>
      </c>
      <c r="Z46" s="20" t="s">
        <v>26</v>
      </c>
      <c r="AA46" s="20" t="s">
        <v>30</v>
      </c>
      <c r="AB46" s="20" t="s">
        <v>179</v>
      </c>
      <c r="AC46" s="20" t="s">
        <v>271</v>
      </c>
      <c r="AD46" s="20" t="s">
        <v>272</v>
      </c>
    </row>
    <row r="47" spans="2:30" x14ac:dyDescent="0.25">
      <c r="B47" s="27" t="str">
        <f>IF(O47="","Frêt",_xlfn.XLOOKUP(O47,Catégories!A:A,Catégories!B:B,"inconnu"))</f>
        <v>Frêt</v>
      </c>
      <c r="C47" s="10" t="str">
        <f>RIGHT(LOOKUP(L47,'Recherche tracking'!A:A,'Recherche tracking'!B:B),16)</f>
        <v>4443814314751220</v>
      </c>
      <c r="D47" s="20">
        <v>202606</v>
      </c>
      <c r="E47" s="20">
        <v>51</v>
      </c>
      <c r="F47" s="20">
        <v>1085442</v>
      </c>
      <c r="G47" s="20" t="s">
        <v>20</v>
      </c>
      <c r="H47" s="20" t="s">
        <v>20</v>
      </c>
      <c r="I47" s="20" t="s">
        <v>118</v>
      </c>
      <c r="J47" s="20" t="s">
        <v>600</v>
      </c>
      <c r="K47" s="20">
        <v>20260601</v>
      </c>
      <c r="L47" s="20" t="s">
        <v>597</v>
      </c>
      <c r="M47" s="20" t="s">
        <v>111</v>
      </c>
      <c r="N47" s="20">
        <v>3.01</v>
      </c>
      <c r="O47" s="20" t="s">
        <v>84</v>
      </c>
      <c r="P47" s="32">
        <v>0</v>
      </c>
      <c r="Q47" s="20" t="s">
        <v>112</v>
      </c>
      <c r="R47" s="20" t="s">
        <v>113</v>
      </c>
      <c r="S47" s="20" t="s">
        <v>26</v>
      </c>
      <c r="T47" s="20" t="s">
        <v>30</v>
      </c>
      <c r="U47" s="20" t="s">
        <v>114</v>
      </c>
      <c r="V47" s="20" t="s">
        <v>115</v>
      </c>
      <c r="W47" s="20" t="s">
        <v>116</v>
      </c>
      <c r="X47" s="20" t="s">
        <v>598</v>
      </c>
      <c r="Y47" s="20" t="s">
        <v>599</v>
      </c>
      <c r="Z47" s="20" t="s">
        <v>26</v>
      </c>
      <c r="AA47" s="20" t="s">
        <v>30</v>
      </c>
      <c r="AB47" s="20" t="s">
        <v>179</v>
      </c>
      <c r="AC47" s="20" t="s">
        <v>271</v>
      </c>
      <c r="AD47" s="20" t="s">
        <v>272</v>
      </c>
    </row>
    <row r="48" spans="2:30" x14ac:dyDescent="0.25">
      <c r="B48" s="27" t="str">
        <f>IF(O48="","Frêt",_xlfn.XLOOKUP(O48,Catégories!A:A,Catégories!B:B,"inconnu"))</f>
        <v>Frêt</v>
      </c>
      <c r="C48" s="10" t="str">
        <f>RIGHT(LOOKUP(L48,'Recherche tracking'!A:A,'Recherche tracking'!B:B),16)</f>
        <v>4443814314751220</v>
      </c>
      <c r="D48" s="20">
        <v>202606</v>
      </c>
      <c r="E48" s="20">
        <v>51</v>
      </c>
      <c r="F48" s="20">
        <v>1085442</v>
      </c>
      <c r="G48" s="20" t="s">
        <v>20</v>
      </c>
      <c r="H48" s="20" t="s">
        <v>20</v>
      </c>
      <c r="I48" s="20" t="s">
        <v>119</v>
      </c>
      <c r="J48" s="20" t="s">
        <v>600</v>
      </c>
      <c r="K48" s="20">
        <v>20260601</v>
      </c>
      <c r="L48" s="20" t="s">
        <v>597</v>
      </c>
      <c r="M48" s="20" t="s">
        <v>24</v>
      </c>
      <c r="N48" s="20">
        <v>3.01</v>
      </c>
      <c r="O48" s="20" t="s">
        <v>86</v>
      </c>
      <c r="P48" s="32">
        <v>0</v>
      </c>
      <c r="Q48" s="20" t="s">
        <v>112</v>
      </c>
      <c r="R48" s="20" t="s">
        <v>113</v>
      </c>
      <c r="S48" s="20" t="s">
        <v>26</v>
      </c>
      <c r="T48" s="20" t="s">
        <v>30</v>
      </c>
      <c r="U48" s="20" t="s">
        <v>114</v>
      </c>
      <c r="V48" s="20" t="s">
        <v>115</v>
      </c>
      <c r="W48" s="20" t="s">
        <v>116</v>
      </c>
      <c r="X48" s="20" t="s">
        <v>598</v>
      </c>
      <c r="Y48" s="20" t="s">
        <v>599</v>
      </c>
      <c r="Z48" s="20" t="s">
        <v>26</v>
      </c>
      <c r="AA48" s="20" t="s">
        <v>30</v>
      </c>
      <c r="AB48" s="20" t="s">
        <v>179</v>
      </c>
      <c r="AC48" s="20" t="s">
        <v>271</v>
      </c>
      <c r="AD48" s="20" t="s">
        <v>272</v>
      </c>
    </row>
    <row r="49" spans="2:30" x14ac:dyDescent="0.25">
      <c r="B49" s="27" t="str">
        <f>IF(O49="","Frêt",_xlfn.XLOOKUP(O49,Catégories!A:A,Catégories!B:B,"inconnu"))</f>
        <v>Frêt</v>
      </c>
      <c r="C49" s="10" t="str">
        <f>RIGHT(LOOKUP(L49,'Recherche tracking'!A:A,'Recherche tracking'!B:B),16)</f>
        <v>0443814314751303</v>
      </c>
      <c r="D49" s="20">
        <v>202606</v>
      </c>
      <c r="E49" s="20">
        <v>51</v>
      </c>
      <c r="F49" s="20">
        <v>1085442</v>
      </c>
      <c r="G49" s="20" t="s">
        <v>20</v>
      </c>
      <c r="H49" s="20" t="s">
        <v>20</v>
      </c>
      <c r="I49" s="20" t="s">
        <v>110</v>
      </c>
      <c r="J49" s="20" t="s">
        <v>22</v>
      </c>
      <c r="K49" s="20">
        <v>20260601</v>
      </c>
      <c r="L49" s="20" t="s">
        <v>601</v>
      </c>
      <c r="M49" s="20" t="s">
        <v>111</v>
      </c>
      <c r="N49" s="20">
        <v>1.6</v>
      </c>
      <c r="O49" s="20" t="s">
        <v>84</v>
      </c>
      <c r="P49" s="32">
        <v>4.41</v>
      </c>
      <c r="Q49" s="20" t="s">
        <v>112</v>
      </c>
      <c r="R49" s="20" t="s">
        <v>113</v>
      </c>
      <c r="S49" s="20" t="s">
        <v>26</v>
      </c>
      <c r="T49" s="20" t="s">
        <v>30</v>
      </c>
      <c r="U49" s="20" t="s">
        <v>114</v>
      </c>
      <c r="V49" s="20" t="s">
        <v>115</v>
      </c>
      <c r="W49" s="20" t="s">
        <v>116</v>
      </c>
      <c r="X49" s="20" t="s">
        <v>602</v>
      </c>
      <c r="Y49" s="20" t="s">
        <v>603</v>
      </c>
      <c r="Z49" s="20" t="s">
        <v>26</v>
      </c>
      <c r="AA49" s="20" t="s">
        <v>30</v>
      </c>
      <c r="AB49" s="20" t="s">
        <v>604</v>
      </c>
      <c r="AC49" s="20" t="s">
        <v>605</v>
      </c>
      <c r="AD49" s="20" t="s">
        <v>606</v>
      </c>
    </row>
    <row r="50" spans="2:30" x14ac:dyDescent="0.25">
      <c r="B50" s="27" t="str">
        <f>IF(O50="","Frêt",_xlfn.XLOOKUP(O50,Catégories!A:A,Catégories!B:B,"inconnu"))</f>
        <v>Frêt</v>
      </c>
      <c r="C50" s="10" t="str">
        <f>RIGHT(LOOKUP(L50,'Recherche tracking'!A:A,'Recherche tracking'!B:B),16)</f>
        <v>0443814314751303</v>
      </c>
      <c r="D50" s="20">
        <v>202606</v>
      </c>
      <c r="E50" s="20">
        <v>51</v>
      </c>
      <c r="F50" s="20">
        <v>1085442</v>
      </c>
      <c r="G50" s="20" t="s">
        <v>20</v>
      </c>
      <c r="H50" s="20" t="s">
        <v>20</v>
      </c>
      <c r="I50" s="20" t="s">
        <v>118</v>
      </c>
      <c r="J50" s="20" t="s">
        <v>607</v>
      </c>
      <c r="K50" s="20">
        <v>20260601</v>
      </c>
      <c r="L50" s="20" t="s">
        <v>601</v>
      </c>
      <c r="M50" s="20" t="s">
        <v>111</v>
      </c>
      <c r="N50" s="20">
        <v>1.6</v>
      </c>
      <c r="O50" s="20" t="s">
        <v>84</v>
      </c>
      <c r="P50" s="32">
        <v>0</v>
      </c>
      <c r="Q50" s="20" t="s">
        <v>112</v>
      </c>
      <c r="R50" s="20" t="s">
        <v>113</v>
      </c>
      <c r="S50" s="20" t="s">
        <v>26</v>
      </c>
      <c r="T50" s="20" t="s">
        <v>30</v>
      </c>
      <c r="U50" s="20" t="s">
        <v>114</v>
      </c>
      <c r="V50" s="20" t="s">
        <v>115</v>
      </c>
      <c r="W50" s="20" t="s">
        <v>116</v>
      </c>
      <c r="X50" s="20" t="s">
        <v>602</v>
      </c>
      <c r="Y50" s="20" t="s">
        <v>603</v>
      </c>
      <c r="Z50" s="20" t="s">
        <v>26</v>
      </c>
      <c r="AA50" s="20" t="s">
        <v>30</v>
      </c>
      <c r="AB50" s="20" t="s">
        <v>604</v>
      </c>
      <c r="AC50" s="20" t="s">
        <v>605</v>
      </c>
      <c r="AD50" s="20" t="s">
        <v>606</v>
      </c>
    </row>
    <row r="51" spans="2:30" x14ac:dyDescent="0.25">
      <c r="B51" s="27" t="str">
        <f>IF(O51="","Frêt",_xlfn.XLOOKUP(O51,Catégories!A:A,Catégories!B:B,"inconnu"))</f>
        <v>Frêt</v>
      </c>
      <c r="C51" s="10" t="str">
        <f>RIGHT(LOOKUP(L51,'Recherche tracking'!A:A,'Recherche tracking'!B:B),16)</f>
        <v>0443814314751303</v>
      </c>
      <c r="D51" s="20">
        <v>202606</v>
      </c>
      <c r="E51" s="20">
        <v>51</v>
      </c>
      <c r="F51" s="20">
        <v>1085442</v>
      </c>
      <c r="G51" s="20" t="s">
        <v>20</v>
      </c>
      <c r="H51" s="20" t="s">
        <v>20</v>
      </c>
      <c r="I51" s="20" t="s">
        <v>119</v>
      </c>
      <c r="J51" s="20" t="s">
        <v>607</v>
      </c>
      <c r="K51" s="20">
        <v>20260601</v>
      </c>
      <c r="L51" s="20" t="s">
        <v>601</v>
      </c>
      <c r="M51" s="20" t="s">
        <v>24</v>
      </c>
      <c r="N51" s="20">
        <v>1.6</v>
      </c>
      <c r="O51" s="20" t="s">
        <v>86</v>
      </c>
      <c r="P51" s="32">
        <v>0</v>
      </c>
      <c r="Q51" s="20" t="s">
        <v>112</v>
      </c>
      <c r="R51" s="20" t="s">
        <v>113</v>
      </c>
      <c r="S51" s="20" t="s">
        <v>26</v>
      </c>
      <c r="T51" s="20" t="s">
        <v>30</v>
      </c>
      <c r="U51" s="20" t="s">
        <v>114</v>
      </c>
      <c r="V51" s="20" t="s">
        <v>115</v>
      </c>
      <c r="W51" s="20" t="s">
        <v>116</v>
      </c>
      <c r="X51" s="20" t="s">
        <v>602</v>
      </c>
      <c r="Y51" s="20" t="s">
        <v>603</v>
      </c>
      <c r="Z51" s="20" t="s">
        <v>26</v>
      </c>
      <c r="AA51" s="20" t="s">
        <v>30</v>
      </c>
      <c r="AB51" s="20" t="s">
        <v>604</v>
      </c>
      <c r="AC51" s="20" t="s">
        <v>605</v>
      </c>
      <c r="AD51" s="20" t="s">
        <v>606</v>
      </c>
    </row>
    <row r="52" spans="2:30" x14ac:dyDescent="0.25">
      <c r="B52" s="27" t="str">
        <f>IF(O52="","Frêt",_xlfn.XLOOKUP(O52,Catégories!A:A,Catégories!B:B,"inconnu"))</f>
        <v>Frêt</v>
      </c>
      <c r="C52" s="10" t="str">
        <f>RIGHT(LOOKUP(L52,'Recherche tracking'!A:A,'Recherche tracking'!B:B),16)</f>
        <v>7543814314751321</v>
      </c>
      <c r="D52" s="20">
        <v>202606</v>
      </c>
      <c r="E52" s="20">
        <v>51</v>
      </c>
      <c r="F52" s="20">
        <v>1085442</v>
      </c>
      <c r="G52" s="20" t="s">
        <v>20</v>
      </c>
      <c r="H52" s="20" t="s">
        <v>20</v>
      </c>
      <c r="I52" s="20" t="s">
        <v>110</v>
      </c>
      <c r="J52" s="20" t="s">
        <v>22</v>
      </c>
      <c r="K52" s="20">
        <v>20260601</v>
      </c>
      <c r="L52" s="20" t="s">
        <v>608</v>
      </c>
      <c r="M52" s="20" t="s">
        <v>111</v>
      </c>
      <c r="N52" s="20">
        <v>0.5</v>
      </c>
      <c r="O52" s="20" t="s">
        <v>84</v>
      </c>
      <c r="P52" s="32">
        <v>4.1500000000000004</v>
      </c>
      <c r="Q52" s="20" t="s">
        <v>112</v>
      </c>
      <c r="R52" s="20" t="s">
        <v>113</v>
      </c>
      <c r="S52" s="20" t="s">
        <v>26</v>
      </c>
      <c r="T52" s="20" t="s">
        <v>30</v>
      </c>
      <c r="U52" s="20" t="s">
        <v>114</v>
      </c>
      <c r="V52" s="20" t="s">
        <v>115</v>
      </c>
      <c r="W52" s="20" t="s">
        <v>116</v>
      </c>
      <c r="X52" s="20" t="s">
        <v>609</v>
      </c>
      <c r="Y52" s="20" t="s">
        <v>610</v>
      </c>
      <c r="Z52" s="20" t="s">
        <v>611</v>
      </c>
      <c r="AA52" s="20" t="s">
        <v>30</v>
      </c>
      <c r="AB52" s="20" t="s">
        <v>117</v>
      </c>
      <c r="AC52" s="20" t="s">
        <v>490</v>
      </c>
      <c r="AD52" s="20" t="s">
        <v>120</v>
      </c>
    </row>
    <row r="53" spans="2:30" x14ac:dyDescent="0.25">
      <c r="B53" s="27" t="str">
        <f>IF(O53="","Frêt",_xlfn.XLOOKUP(O53,Catégories!A:A,Catégories!B:B,"inconnu"))</f>
        <v>Frêt</v>
      </c>
      <c r="C53" s="10" t="str">
        <f>RIGHT(LOOKUP(L53,'Recherche tracking'!A:A,'Recherche tracking'!B:B),16)</f>
        <v>7543814314751321</v>
      </c>
      <c r="D53" s="20">
        <v>202606</v>
      </c>
      <c r="E53" s="20">
        <v>51</v>
      </c>
      <c r="F53" s="20">
        <v>1085442</v>
      </c>
      <c r="G53" s="20" t="s">
        <v>20</v>
      </c>
      <c r="H53" s="20" t="s">
        <v>20</v>
      </c>
      <c r="I53" s="20" t="s">
        <v>118</v>
      </c>
      <c r="J53" s="20" t="s">
        <v>612</v>
      </c>
      <c r="K53" s="20">
        <v>20260601</v>
      </c>
      <c r="L53" s="20" t="s">
        <v>608</v>
      </c>
      <c r="M53" s="20" t="s">
        <v>111</v>
      </c>
      <c r="N53" s="20">
        <v>0.5</v>
      </c>
      <c r="O53" s="20" t="s">
        <v>84</v>
      </c>
      <c r="P53" s="32">
        <v>0</v>
      </c>
      <c r="Q53" s="20" t="s">
        <v>112</v>
      </c>
      <c r="R53" s="20" t="s">
        <v>113</v>
      </c>
      <c r="S53" s="20" t="s">
        <v>26</v>
      </c>
      <c r="T53" s="20" t="s">
        <v>30</v>
      </c>
      <c r="U53" s="20" t="s">
        <v>114</v>
      </c>
      <c r="V53" s="20" t="s">
        <v>115</v>
      </c>
      <c r="W53" s="20" t="s">
        <v>116</v>
      </c>
      <c r="X53" s="20" t="s">
        <v>609</v>
      </c>
      <c r="Y53" s="20" t="s">
        <v>610</v>
      </c>
      <c r="Z53" s="20" t="s">
        <v>611</v>
      </c>
      <c r="AA53" s="20" t="s">
        <v>30</v>
      </c>
      <c r="AB53" s="20" t="s">
        <v>117</v>
      </c>
      <c r="AC53" s="20" t="s">
        <v>490</v>
      </c>
      <c r="AD53" s="20" t="s">
        <v>120</v>
      </c>
    </row>
    <row r="54" spans="2:30" x14ac:dyDescent="0.25">
      <c r="B54" s="27" t="str">
        <f>IF(O54="","Frêt",_xlfn.XLOOKUP(O54,Catégories!A:A,Catégories!B:B,"inconnu"))</f>
        <v>Frêt</v>
      </c>
      <c r="C54" s="10" t="str">
        <f>RIGHT(LOOKUP(L54,'Recherche tracking'!A:A,'Recherche tracking'!B:B),16)</f>
        <v>7543814314751321</v>
      </c>
      <c r="D54" s="20">
        <v>202606</v>
      </c>
      <c r="E54" s="20">
        <v>51</v>
      </c>
      <c r="F54" s="20">
        <v>1085442</v>
      </c>
      <c r="G54" s="20" t="s">
        <v>20</v>
      </c>
      <c r="H54" s="20" t="s">
        <v>20</v>
      </c>
      <c r="I54" s="20" t="s">
        <v>119</v>
      </c>
      <c r="J54" s="20" t="s">
        <v>612</v>
      </c>
      <c r="K54" s="20">
        <v>20260601</v>
      </c>
      <c r="L54" s="20" t="s">
        <v>608</v>
      </c>
      <c r="M54" s="20" t="s">
        <v>24</v>
      </c>
      <c r="N54" s="20">
        <v>0.5</v>
      </c>
      <c r="O54" s="20" t="s">
        <v>86</v>
      </c>
      <c r="P54" s="32">
        <v>0</v>
      </c>
      <c r="Q54" s="20" t="s">
        <v>112</v>
      </c>
      <c r="R54" s="20" t="s">
        <v>113</v>
      </c>
      <c r="S54" s="20" t="s">
        <v>26</v>
      </c>
      <c r="T54" s="20" t="s">
        <v>30</v>
      </c>
      <c r="U54" s="20" t="s">
        <v>114</v>
      </c>
      <c r="V54" s="20" t="s">
        <v>115</v>
      </c>
      <c r="W54" s="20" t="s">
        <v>116</v>
      </c>
      <c r="X54" s="20" t="s">
        <v>609</v>
      </c>
      <c r="Y54" s="20" t="s">
        <v>610</v>
      </c>
      <c r="Z54" s="20" t="s">
        <v>611</v>
      </c>
      <c r="AA54" s="20" t="s">
        <v>30</v>
      </c>
      <c r="AB54" s="20" t="s">
        <v>117</v>
      </c>
      <c r="AC54" s="20" t="s">
        <v>490</v>
      </c>
      <c r="AD54" s="20" t="s">
        <v>120</v>
      </c>
    </row>
    <row r="55" spans="2:30" x14ac:dyDescent="0.25">
      <c r="B55" s="27" t="str">
        <f>IF(O55="","Frêt",_xlfn.XLOOKUP(O55,Catégories!A:A,Catégories!B:B,"inconnu"))</f>
        <v>Frêt</v>
      </c>
      <c r="C55" s="10" t="str">
        <f>RIGHT(LOOKUP(L55,'Recherche tracking'!A:A,'Recherche tracking'!B:B),16)</f>
        <v>3143814314751245</v>
      </c>
      <c r="D55" s="20">
        <v>202606</v>
      </c>
      <c r="E55" s="20">
        <v>51</v>
      </c>
      <c r="F55" s="20">
        <v>1085442</v>
      </c>
      <c r="G55" s="20" t="s">
        <v>20</v>
      </c>
      <c r="H55" s="20" t="s">
        <v>20</v>
      </c>
      <c r="I55" s="20" t="s">
        <v>110</v>
      </c>
      <c r="J55" s="20" t="s">
        <v>22</v>
      </c>
      <c r="K55" s="20">
        <v>20260601</v>
      </c>
      <c r="L55" s="20" t="s">
        <v>613</v>
      </c>
      <c r="M55" s="20" t="s">
        <v>111</v>
      </c>
      <c r="N55" s="20">
        <v>6.01</v>
      </c>
      <c r="O55" s="20" t="s">
        <v>84</v>
      </c>
      <c r="P55" s="32">
        <v>5.71</v>
      </c>
      <c r="Q55" s="20" t="s">
        <v>112</v>
      </c>
      <c r="R55" s="20" t="s">
        <v>113</v>
      </c>
      <c r="S55" s="20" t="s">
        <v>26</v>
      </c>
      <c r="T55" s="20" t="s">
        <v>30</v>
      </c>
      <c r="U55" s="20" t="s">
        <v>114</v>
      </c>
      <c r="V55" s="20" t="s">
        <v>115</v>
      </c>
      <c r="W55" s="20" t="s">
        <v>116</v>
      </c>
      <c r="X55" s="20" t="s">
        <v>429</v>
      </c>
      <c r="Y55" s="20" t="s">
        <v>230</v>
      </c>
      <c r="Z55" s="20" t="s">
        <v>26</v>
      </c>
      <c r="AA55" s="20" t="s">
        <v>30</v>
      </c>
      <c r="AB55" s="20" t="s">
        <v>191</v>
      </c>
      <c r="AC55" s="20" t="s">
        <v>231</v>
      </c>
      <c r="AD55" s="20" t="s">
        <v>232</v>
      </c>
    </row>
    <row r="56" spans="2:30" x14ac:dyDescent="0.25">
      <c r="B56" s="27" t="str">
        <f>IF(O56="","Frêt",_xlfn.XLOOKUP(O56,Catégories!A:A,Catégories!B:B,"inconnu"))</f>
        <v>Frêt</v>
      </c>
      <c r="C56" s="10" t="str">
        <f>RIGHT(LOOKUP(L56,'Recherche tracking'!A:A,'Recherche tracking'!B:B),16)</f>
        <v>3143814314751245</v>
      </c>
      <c r="D56" s="20">
        <v>202606</v>
      </c>
      <c r="E56" s="20">
        <v>51</v>
      </c>
      <c r="F56" s="20">
        <v>1085442</v>
      </c>
      <c r="G56" s="20" t="s">
        <v>20</v>
      </c>
      <c r="H56" s="20" t="s">
        <v>20</v>
      </c>
      <c r="I56" s="20" t="s">
        <v>118</v>
      </c>
      <c r="J56" s="20" t="s">
        <v>614</v>
      </c>
      <c r="K56" s="20">
        <v>20260601</v>
      </c>
      <c r="L56" s="20" t="s">
        <v>613</v>
      </c>
      <c r="M56" s="20" t="s">
        <v>111</v>
      </c>
      <c r="N56" s="20">
        <v>6.01</v>
      </c>
      <c r="O56" s="20" t="s">
        <v>84</v>
      </c>
      <c r="P56" s="32">
        <v>0</v>
      </c>
      <c r="Q56" s="20" t="s">
        <v>112</v>
      </c>
      <c r="R56" s="20" t="s">
        <v>113</v>
      </c>
      <c r="S56" s="20" t="s">
        <v>26</v>
      </c>
      <c r="T56" s="20" t="s">
        <v>30</v>
      </c>
      <c r="U56" s="20" t="s">
        <v>114</v>
      </c>
      <c r="V56" s="20" t="s">
        <v>115</v>
      </c>
      <c r="W56" s="20" t="s">
        <v>116</v>
      </c>
      <c r="X56" s="20" t="s">
        <v>429</v>
      </c>
      <c r="Y56" s="20" t="s">
        <v>230</v>
      </c>
      <c r="Z56" s="20" t="s">
        <v>26</v>
      </c>
      <c r="AA56" s="20" t="s">
        <v>30</v>
      </c>
      <c r="AB56" s="20" t="s">
        <v>191</v>
      </c>
      <c r="AC56" s="20" t="s">
        <v>231</v>
      </c>
      <c r="AD56" s="20" t="s">
        <v>232</v>
      </c>
    </row>
    <row r="57" spans="2:30" x14ac:dyDescent="0.25">
      <c r="B57" s="27" t="str">
        <f>IF(O57="","Frêt",_xlfn.XLOOKUP(O57,Catégories!A:A,Catégories!B:B,"inconnu"))</f>
        <v>Frêt</v>
      </c>
      <c r="C57" s="10" t="str">
        <f>RIGHT(LOOKUP(L57,'Recherche tracking'!A:A,'Recherche tracking'!B:B),16)</f>
        <v>3143814314751245</v>
      </c>
      <c r="D57" s="20">
        <v>202606</v>
      </c>
      <c r="E57" s="20">
        <v>51</v>
      </c>
      <c r="F57" s="20">
        <v>1085442</v>
      </c>
      <c r="G57" s="20" t="s">
        <v>20</v>
      </c>
      <c r="H57" s="20" t="s">
        <v>20</v>
      </c>
      <c r="I57" s="20" t="s">
        <v>119</v>
      </c>
      <c r="J57" s="20" t="s">
        <v>614</v>
      </c>
      <c r="K57" s="20">
        <v>20260601</v>
      </c>
      <c r="L57" s="20" t="s">
        <v>613</v>
      </c>
      <c r="M57" s="20" t="s">
        <v>24</v>
      </c>
      <c r="N57" s="20">
        <v>6.01</v>
      </c>
      <c r="O57" s="20" t="s">
        <v>86</v>
      </c>
      <c r="P57" s="32">
        <v>0</v>
      </c>
      <c r="Q57" s="20" t="s">
        <v>112</v>
      </c>
      <c r="R57" s="20" t="s">
        <v>113</v>
      </c>
      <c r="S57" s="20" t="s">
        <v>26</v>
      </c>
      <c r="T57" s="20" t="s">
        <v>30</v>
      </c>
      <c r="U57" s="20" t="s">
        <v>114</v>
      </c>
      <c r="V57" s="20" t="s">
        <v>115</v>
      </c>
      <c r="W57" s="20" t="s">
        <v>116</v>
      </c>
      <c r="X57" s="20" t="s">
        <v>429</v>
      </c>
      <c r="Y57" s="20" t="s">
        <v>230</v>
      </c>
      <c r="Z57" s="20" t="s">
        <v>26</v>
      </c>
      <c r="AA57" s="20" t="s">
        <v>30</v>
      </c>
      <c r="AB57" s="20" t="s">
        <v>191</v>
      </c>
      <c r="AC57" s="20" t="s">
        <v>231</v>
      </c>
      <c r="AD57" s="20" t="s">
        <v>232</v>
      </c>
    </row>
    <row r="58" spans="2:30" x14ac:dyDescent="0.25">
      <c r="B58" s="27" t="str">
        <f>IF(O58="","Frêt",_xlfn.XLOOKUP(O58,Catégories!A:A,Catégories!B:B,"inconnu"))</f>
        <v>Frêt</v>
      </c>
      <c r="C58" s="10" t="str">
        <f>RIGHT(LOOKUP(L58,'Recherche tracking'!A:A,'Recherche tracking'!B:B),16)</f>
        <v>3643814314751275</v>
      </c>
      <c r="D58" s="20">
        <v>202606</v>
      </c>
      <c r="E58" s="20">
        <v>51</v>
      </c>
      <c r="F58" s="20">
        <v>1085442</v>
      </c>
      <c r="G58" s="20" t="s">
        <v>20</v>
      </c>
      <c r="H58" s="20" t="s">
        <v>20</v>
      </c>
      <c r="I58" s="20" t="s">
        <v>110</v>
      </c>
      <c r="J58" s="20" t="s">
        <v>22</v>
      </c>
      <c r="K58" s="20">
        <v>20260601</v>
      </c>
      <c r="L58" s="20" t="s">
        <v>615</v>
      </c>
      <c r="M58" s="20" t="s">
        <v>111</v>
      </c>
      <c r="N58" s="20">
        <v>3.01</v>
      </c>
      <c r="O58" s="20" t="s">
        <v>84</v>
      </c>
      <c r="P58" s="32">
        <v>4.93</v>
      </c>
      <c r="Q58" s="20" t="s">
        <v>112</v>
      </c>
      <c r="R58" s="20" t="s">
        <v>113</v>
      </c>
      <c r="S58" s="20" t="s">
        <v>26</v>
      </c>
      <c r="T58" s="20" t="s">
        <v>30</v>
      </c>
      <c r="U58" s="20" t="s">
        <v>114</v>
      </c>
      <c r="V58" s="20" t="s">
        <v>115</v>
      </c>
      <c r="W58" s="20" t="s">
        <v>116</v>
      </c>
      <c r="X58" s="20" t="s">
        <v>616</v>
      </c>
      <c r="Y58" s="20" t="s">
        <v>617</v>
      </c>
      <c r="Z58" s="20" t="s">
        <v>26</v>
      </c>
      <c r="AA58" s="20" t="s">
        <v>30</v>
      </c>
      <c r="AB58" s="20" t="s">
        <v>618</v>
      </c>
      <c r="AC58" s="20" t="s">
        <v>619</v>
      </c>
      <c r="AD58" s="20" t="s">
        <v>620</v>
      </c>
    </row>
    <row r="59" spans="2:30" x14ac:dyDescent="0.25">
      <c r="B59" s="27" t="str">
        <f>IF(O59="","Frêt",_xlfn.XLOOKUP(O59,Catégories!A:A,Catégories!B:B,"inconnu"))</f>
        <v>Frêt</v>
      </c>
      <c r="C59" s="10" t="str">
        <f>RIGHT(LOOKUP(L59,'Recherche tracking'!A:A,'Recherche tracking'!B:B),16)</f>
        <v>3643814314751275</v>
      </c>
      <c r="D59" s="20">
        <v>202606</v>
      </c>
      <c r="E59" s="20">
        <v>51</v>
      </c>
      <c r="F59" s="20">
        <v>1085442</v>
      </c>
      <c r="G59" s="20" t="s">
        <v>20</v>
      </c>
      <c r="H59" s="20" t="s">
        <v>20</v>
      </c>
      <c r="I59" s="20" t="s">
        <v>118</v>
      </c>
      <c r="J59" s="20" t="s">
        <v>621</v>
      </c>
      <c r="K59" s="20">
        <v>20260601</v>
      </c>
      <c r="L59" s="20" t="s">
        <v>615</v>
      </c>
      <c r="M59" s="20" t="s">
        <v>111</v>
      </c>
      <c r="N59" s="20">
        <v>3.01</v>
      </c>
      <c r="O59" s="20" t="s">
        <v>84</v>
      </c>
      <c r="P59" s="32">
        <v>0</v>
      </c>
      <c r="Q59" s="20" t="s">
        <v>112</v>
      </c>
      <c r="R59" s="20" t="s">
        <v>113</v>
      </c>
      <c r="S59" s="20" t="s">
        <v>26</v>
      </c>
      <c r="T59" s="20" t="s">
        <v>30</v>
      </c>
      <c r="U59" s="20" t="s">
        <v>114</v>
      </c>
      <c r="V59" s="20" t="s">
        <v>115</v>
      </c>
      <c r="W59" s="20" t="s">
        <v>116</v>
      </c>
      <c r="X59" s="20" t="s">
        <v>616</v>
      </c>
      <c r="Y59" s="20" t="s">
        <v>617</v>
      </c>
      <c r="Z59" s="20" t="s">
        <v>26</v>
      </c>
      <c r="AA59" s="20" t="s">
        <v>30</v>
      </c>
      <c r="AB59" s="20" t="s">
        <v>618</v>
      </c>
      <c r="AC59" s="20" t="s">
        <v>619</v>
      </c>
      <c r="AD59" s="20" t="s">
        <v>620</v>
      </c>
    </row>
    <row r="60" spans="2:30" x14ac:dyDescent="0.25">
      <c r="B60" s="27" t="str">
        <f>IF(O60="","Frêt",_xlfn.XLOOKUP(O60,Catégories!A:A,Catégories!B:B,"inconnu"))</f>
        <v>Frêt</v>
      </c>
      <c r="C60" s="10" t="str">
        <f>RIGHT(LOOKUP(L60,'Recherche tracking'!A:A,'Recherche tracking'!B:B),16)</f>
        <v>3643814314751275</v>
      </c>
      <c r="D60" s="20">
        <v>202606</v>
      </c>
      <c r="E60" s="20">
        <v>51</v>
      </c>
      <c r="F60" s="20">
        <v>1085442</v>
      </c>
      <c r="G60" s="20" t="s">
        <v>20</v>
      </c>
      <c r="H60" s="20" t="s">
        <v>20</v>
      </c>
      <c r="I60" s="20" t="s">
        <v>119</v>
      </c>
      <c r="J60" s="20" t="s">
        <v>621</v>
      </c>
      <c r="K60" s="20">
        <v>20260601</v>
      </c>
      <c r="L60" s="20" t="s">
        <v>615</v>
      </c>
      <c r="M60" s="20" t="s">
        <v>24</v>
      </c>
      <c r="N60" s="20">
        <v>3.01</v>
      </c>
      <c r="O60" s="20" t="s">
        <v>86</v>
      </c>
      <c r="P60" s="32">
        <v>0</v>
      </c>
      <c r="Q60" s="20" t="s">
        <v>112</v>
      </c>
      <c r="R60" s="20" t="s">
        <v>113</v>
      </c>
      <c r="S60" s="20" t="s">
        <v>26</v>
      </c>
      <c r="T60" s="20" t="s">
        <v>30</v>
      </c>
      <c r="U60" s="20" t="s">
        <v>114</v>
      </c>
      <c r="V60" s="20" t="s">
        <v>115</v>
      </c>
      <c r="W60" s="20" t="s">
        <v>116</v>
      </c>
      <c r="X60" s="20" t="s">
        <v>616</v>
      </c>
      <c r="Y60" s="20" t="s">
        <v>617</v>
      </c>
      <c r="Z60" s="20" t="s">
        <v>26</v>
      </c>
      <c r="AA60" s="20" t="s">
        <v>30</v>
      </c>
      <c r="AB60" s="20" t="s">
        <v>618</v>
      </c>
      <c r="AC60" s="20" t="s">
        <v>619</v>
      </c>
      <c r="AD60" s="20" t="s">
        <v>620</v>
      </c>
    </row>
    <row r="61" spans="2:30" x14ac:dyDescent="0.25">
      <c r="B61" s="27" t="str">
        <f>IF(O61="","Frêt",_xlfn.XLOOKUP(O61,Catégories!A:A,Catégories!B:B,"inconnu"))</f>
        <v>Frêt</v>
      </c>
      <c r="C61" s="10" t="str">
        <f>RIGHT(LOOKUP(L61,'Recherche tracking'!A:A,'Recherche tracking'!B:B),16)</f>
        <v>7543814314751298</v>
      </c>
      <c r="D61" s="20">
        <v>202606</v>
      </c>
      <c r="E61" s="20">
        <v>51</v>
      </c>
      <c r="F61" s="20">
        <v>1085442</v>
      </c>
      <c r="G61" s="20" t="s">
        <v>20</v>
      </c>
      <c r="H61" s="20" t="s">
        <v>20</v>
      </c>
      <c r="I61" s="20" t="s">
        <v>110</v>
      </c>
      <c r="J61" s="20" t="s">
        <v>22</v>
      </c>
      <c r="K61" s="20">
        <v>20260601</v>
      </c>
      <c r="L61" s="20" t="s">
        <v>622</v>
      </c>
      <c r="M61" s="20" t="s">
        <v>111</v>
      </c>
      <c r="N61" s="20">
        <v>3.5</v>
      </c>
      <c r="O61" s="20" t="s">
        <v>84</v>
      </c>
      <c r="P61" s="32">
        <v>4.93</v>
      </c>
      <c r="Q61" s="20" t="s">
        <v>112</v>
      </c>
      <c r="R61" s="20" t="s">
        <v>113</v>
      </c>
      <c r="S61" s="20" t="s">
        <v>26</v>
      </c>
      <c r="T61" s="20" t="s">
        <v>30</v>
      </c>
      <c r="U61" s="20" t="s">
        <v>114</v>
      </c>
      <c r="V61" s="20" t="s">
        <v>115</v>
      </c>
      <c r="W61" s="20" t="s">
        <v>116</v>
      </c>
      <c r="X61" s="20" t="s">
        <v>458</v>
      </c>
      <c r="Y61" s="20" t="s">
        <v>459</v>
      </c>
      <c r="Z61" s="20" t="s">
        <v>26</v>
      </c>
      <c r="AA61" s="20" t="s">
        <v>30</v>
      </c>
      <c r="AB61" s="20" t="s">
        <v>117</v>
      </c>
      <c r="AC61" s="20" t="s">
        <v>145</v>
      </c>
      <c r="AD61" s="20" t="s">
        <v>120</v>
      </c>
    </row>
    <row r="62" spans="2:30" x14ac:dyDescent="0.25">
      <c r="B62" s="27" t="str">
        <f>IF(O62="","Frêt",_xlfn.XLOOKUP(O62,Catégories!A:A,Catégories!B:B,"inconnu"))</f>
        <v>Frêt</v>
      </c>
      <c r="C62" s="10" t="str">
        <f>RIGHT(LOOKUP(L62,'Recherche tracking'!A:A,'Recherche tracking'!B:B),16)</f>
        <v>7543814314751298</v>
      </c>
      <c r="D62" s="20">
        <v>202606</v>
      </c>
      <c r="E62" s="20">
        <v>51</v>
      </c>
      <c r="F62" s="20">
        <v>1085442</v>
      </c>
      <c r="G62" s="20" t="s">
        <v>20</v>
      </c>
      <c r="H62" s="20" t="s">
        <v>20</v>
      </c>
      <c r="I62" s="20" t="s">
        <v>118</v>
      </c>
      <c r="J62" s="20" t="s">
        <v>623</v>
      </c>
      <c r="K62" s="20">
        <v>20260601</v>
      </c>
      <c r="L62" s="20" t="s">
        <v>622</v>
      </c>
      <c r="M62" s="20" t="s">
        <v>111</v>
      </c>
      <c r="N62" s="20">
        <v>3.5</v>
      </c>
      <c r="O62" s="20" t="s">
        <v>84</v>
      </c>
      <c r="P62" s="32">
        <v>0</v>
      </c>
      <c r="Q62" s="20" t="s">
        <v>112</v>
      </c>
      <c r="R62" s="20" t="s">
        <v>113</v>
      </c>
      <c r="S62" s="20" t="s">
        <v>26</v>
      </c>
      <c r="T62" s="20" t="s">
        <v>30</v>
      </c>
      <c r="U62" s="20" t="s">
        <v>114</v>
      </c>
      <c r="V62" s="20" t="s">
        <v>115</v>
      </c>
      <c r="W62" s="20" t="s">
        <v>116</v>
      </c>
      <c r="X62" s="20" t="s">
        <v>458</v>
      </c>
      <c r="Y62" s="20" t="s">
        <v>459</v>
      </c>
      <c r="Z62" s="20" t="s">
        <v>26</v>
      </c>
      <c r="AA62" s="20" t="s">
        <v>30</v>
      </c>
      <c r="AB62" s="20" t="s">
        <v>117</v>
      </c>
      <c r="AC62" s="20" t="s">
        <v>145</v>
      </c>
      <c r="AD62" s="20" t="s">
        <v>120</v>
      </c>
    </row>
    <row r="63" spans="2:30" x14ac:dyDescent="0.25">
      <c r="B63" s="27" t="str">
        <f>IF(O63="","Frêt",_xlfn.XLOOKUP(O63,Catégories!A:A,Catégories!B:B,"inconnu"))</f>
        <v>Frêt</v>
      </c>
      <c r="C63" s="10" t="str">
        <f>RIGHT(LOOKUP(L63,'Recherche tracking'!A:A,'Recherche tracking'!B:B),16)</f>
        <v>7543814314751298</v>
      </c>
      <c r="D63" s="20">
        <v>202606</v>
      </c>
      <c r="E63" s="20">
        <v>51</v>
      </c>
      <c r="F63" s="20">
        <v>1085442</v>
      </c>
      <c r="G63" s="20" t="s">
        <v>20</v>
      </c>
      <c r="H63" s="20" t="s">
        <v>20</v>
      </c>
      <c r="I63" s="20" t="s">
        <v>119</v>
      </c>
      <c r="J63" s="20" t="s">
        <v>623</v>
      </c>
      <c r="K63" s="20">
        <v>20260601</v>
      </c>
      <c r="L63" s="20" t="s">
        <v>622</v>
      </c>
      <c r="M63" s="20" t="s">
        <v>24</v>
      </c>
      <c r="N63" s="20">
        <v>3.5</v>
      </c>
      <c r="O63" s="20" t="s">
        <v>86</v>
      </c>
      <c r="P63" s="32">
        <v>0</v>
      </c>
      <c r="Q63" s="20" t="s">
        <v>112</v>
      </c>
      <c r="R63" s="20" t="s">
        <v>113</v>
      </c>
      <c r="S63" s="20" t="s">
        <v>26</v>
      </c>
      <c r="T63" s="20" t="s">
        <v>30</v>
      </c>
      <c r="U63" s="20" t="s">
        <v>114</v>
      </c>
      <c r="V63" s="20" t="s">
        <v>115</v>
      </c>
      <c r="W63" s="20" t="s">
        <v>116</v>
      </c>
      <c r="X63" s="20" t="s">
        <v>458</v>
      </c>
      <c r="Y63" s="20" t="s">
        <v>459</v>
      </c>
      <c r="Z63" s="20" t="s">
        <v>26</v>
      </c>
      <c r="AA63" s="20" t="s">
        <v>30</v>
      </c>
      <c r="AB63" s="20" t="s">
        <v>117</v>
      </c>
      <c r="AC63" s="20" t="s">
        <v>145</v>
      </c>
      <c r="AD63" s="20" t="s">
        <v>120</v>
      </c>
    </row>
    <row r="64" spans="2:30" x14ac:dyDescent="0.25">
      <c r="B64" s="27" t="str">
        <f>IF(O64="","Frêt",_xlfn.XLOOKUP(O64,Catégories!A:A,Catégories!B:B,"inconnu"))</f>
        <v>Frêt</v>
      </c>
      <c r="C64" s="10" t="str">
        <f>RIGHT(LOOKUP(L64,'Recherche tracking'!A:A,'Recherche tracking'!B:B),16)</f>
        <v>4543814314751215</v>
      </c>
      <c r="D64" s="20">
        <v>202606</v>
      </c>
      <c r="E64" s="20">
        <v>51</v>
      </c>
      <c r="F64" s="20">
        <v>1085442</v>
      </c>
      <c r="G64" s="20" t="s">
        <v>20</v>
      </c>
      <c r="H64" s="20" t="s">
        <v>20</v>
      </c>
      <c r="I64" s="20" t="s">
        <v>110</v>
      </c>
      <c r="J64" s="20" t="s">
        <v>22</v>
      </c>
      <c r="K64" s="20">
        <v>20260601</v>
      </c>
      <c r="L64" s="20" t="s">
        <v>624</v>
      </c>
      <c r="M64" s="20" t="s">
        <v>111</v>
      </c>
      <c r="N64" s="20">
        <v>6.01</v>
      </c>
      <c r="O64" s="20" t="s">
        <v>84</v>
      </c>
      <c r="P64" s="32">
        <v>5.71</v>
      </c>
      <c r="Q64" s="20" t="s">
        <v>112</v>
      </c>
      <c r="R64" s="20" t="s">
        <v>113</v>
      </c>
      <c r="S64" s="20" t="s">
        <v>26</v>
      </c>
      <c r="T64" s="20" t="s">
        <v>30</v>
      </c>
      <c r="U64" s="20" t="s">
        <v>114</v>
      </c>
      <c r="V64" s="20" t="s">
        <v>115</v>
      </c>
      <c r="W64" s="20" t="s">
        <v>116</v>
      </c>
      <c r="X64" s="20" t="s">
        <v>625</v>
      </c>
      <c r="Y64" s="20" t="s">
        <v>626</v>
      </c>
      <c r="Z64" s="20" t="s">
        <v>26</v>
      </c>
      <c r="AA64" s="20" t="s">
        <v>30</v>
      </c>
      <c r="AB64" s="20" t="s">
        <v>130</v>
      </c>
      <c r="AC64" s="20" t="s">
        <v>627</v>
      </c>
      <c r="AD64" s="20" t="s">
        <v>628</v>
      </c>
    </row>
    <row r="65" spans="2:30" x14ac:dyDescent="0.25">
      <c r="B65" s="27" t="str">
        <f>IF(O65="","Frêt",_xlfn.XLOOKUP(O65,Catégories!A:A,Catégories!B:B,"inconnu"))</f>
        <v>Frêt</v>
      </c>
      <c r="C65" s="10" t="str">
        <f>RIGHT(LOOKUP(L65,'Recherche tracking'!A:A,'Recherche tracking'!B:B),16)</f>
        <v>4543814314751215</v>
      </c>
      <c r="D65" s="20">
        <v>202606</v>
      </c>
      <c r="E65" s="20">
        <v>51</v>
      </c>
      <c r="F65" s="20">
        <v>1085442</v>
      </c>
      <c r="G65" s="20" t="s">
        <v>20</v>
      </c>
      <c r="H65" s="20" t="s">
        <v>20</v>
      </c>
      <c r="I65" s="20" t="s">
        <v>118</v>
      </c>
      <c r="J65" s="20" t="s">
        <v>629</v>
      </c>
      <c r="K65" s="20">
        <v>20260601</v>
      </c>
      <c r="L65" s="20" t="s">
        <v>624</v>
      </c>
      <c r="M65" s="20" t="s">
        <v>111</v>
      </c>
      <c r="N65" s="20">
        <v>6.01</v>
      </c>
      <c r="O65" s="20" t="s">
        <v>84</v>
      </c>
      <c r="P65" s="32">
        <v>0</v>
      </c>
      <c r="Q65" s="20" t="s">
        <v>112</v>
      </c>
      <c r="R65" s="20" t="s">
        <v>113</v>
      </c>
      <c r="S65" s="20" t="s">
        <v>26</v>
      </c>
      <c r="T65" s="20" t="s">
        <v>30</v>
      </c>
      <c r="U65" s="20" t="s">
        <v>114</v>
      </c>
      <c r="V65" s="20" t="s">
        <v>115</v>
      </c>
      <c r="W65" s="20" t="s">
        <v>116</v>
      </c>
      <c r="X65" s="20" t="s">
        <v>625</v>
      </c>
      <c r="Y65" s="20" t="s">
        <v>626</v>
      </c>
      <c r="Z65" s="20" t="s">
        <v>26</v>
      </c>
      <c r="AA65" s="20" t="s">
        <v>30</v>
      </c>
      <c r="AB65" s="20" t="s">
        <v>130</v>
      </c>
      <c r="AC65" s="20" t="s">
        <v>627</v>
      </c>
      <c r="AD65" s="20" t="s">
        <v>628</v>
      </c>
    </row>
    <row r="66" spans="2:30" x14ac:dyDescent="0.25">
      <c r="B66" s="27" t="str">
        <f>IF(O66="","Frêt",_xlfn.XLOOKUP(O66,Catégories!A:A,Catégories!B:B,"inconnu"))</f>
        <v>Frêt</v>
      </c>
      <c r="C66" s="10" t="str">
        <f>RIGHT(LOOKUP(L66,'Recherche tracking'!A:A,'Recherche tracking'!B:B),16)</f>
        <v>4543814314751215</v>
      </c>
      <c r="D66" s="20">
        <v>202606</v>
      </c>
      <c r="E66" s="20">
        <v>51</v>
      </c>
      <c r="F66" s="20">
        <v>1085442</v>
      </c>
      <c r="G66" s="20" t="s">
        <v>20</v>
      </c>
      <c r="H66" s="20" t="s">
        <v>20</v>
      </c>
      <c r="I66" s="20" t="s">
        <v>119</v>
      </c>
      <c r="J66" s="20" t="s">
        <v>629</v>
      </c>
      <c r="K66" s="20">
        <v>20260601</v>
      </c>
      <c r="L66" s="20" t="s">
        <v>624</v>
      </c>
      <c r="M66" s="20" t="s">
        <v>24</v>
      </c>
      <c r="N66" s="20">
        <v>6.01</v>
      </c>
      <c r="O66" s="20" t="s">
        <v>86</v>
      </c>
      <c r="P66" s="32">
        <v>0</v>
      </c>
      <c r="Q66" s="20" t="s">
        <v>112</v>
      </c>
      <c r="R66" s="20" t="s">
        <v>113</v>
      </c>
      <c r="S66" s="20" t="s">
        <v>26</v>
      </c>
      <c r="T66" s="20" t="s">
        <v>30</v>
      </c>
      <c r="U66" s="20" t="s">
        <v>114</v>
      </c>
      <c r="V66" s="20" t="s">
        <v>115</v>
      </c>
      <c r="W66" s="20" t="s">
        <v>116</v>
      </c>
      <c r="X66" s="20" t="s">
        <v>625</v>
      </c>
      <c r="Y66" s="20" t="s">
        <v>626</v>
      </c>
      <c r="Z66" s="20" t="s">
        <v>26</v>
      </c>
      <c r="AA66" s="20" t="s">
        <v>30</v>
      </c>
      <c r="AB66" s="20" t="s">
        <v>130</v>
      </c>
      <c r="AC66" s="20" t="s">
        <v>627</v>
      </c>
      <c r="AD66" s="20" t="s">
        <v>628</v>
      </c>
    </row>
    <row r="67" spans="2:30" x14ac:dyDescent="0.25">
      <c r="B67" s="27" t="str">
        <f>IF(O67="","Frêt",_xlfn.XLOOKUP(O67,Catégories!A:A,Catégories!B:B,"inconnu"))</f>
        <v>Frêt</v>
      </c>
      <c r="C67" s="10" t="str">
        <f>RIGHT(LOOKUP(L67,'Recherche tracking'!A:A,'Recherche tracking'!B:B),16)</f>
        <v>8543814314751258</v>
      </c>
      <c r="D67" s="20">
        <v>202606</v>
      </c>
      <c r="E67" s="20">
        <v>51</v>
      </c>
      <c r="F67" s="20">
        <v>1085442</v>
      </c>
      <c r="G67" s="20" t="s">
        <v>20</v>
      </c>
      <c r="H67" s="20" t="s">
        <v>20</v>
      </c>
      <c r="I67" s="20" t="s">
        <v>110</v>
      </c>
      <c r="J67" s="20" t="s">
        <v>22</v>
      </c>
      <c r="K67" s="20">
        <v>20260601</v>
      </c>
      <c r="L67" s="20" t="s">
        <v>630</v>
      </c>
      <c r="M67" s="20" t="s">
        <v>111</v>
      </c>
      <c r="N67" s="20">
        <v>3.2</v>
      </c>
      <c r="O67" s="20" t="s">
        <v>84</v>
      </c>
      <c r="P67" s="32">
        <v>4.93</v>
      </c>
      <c r="Q67" s="20" t="s">
        <v>112</v>
      </c>
      <c r="R67" s="20" t="s">
        <v>113</v>
      </c>
      <c r="S67" s="20" t="s">
        <v>26</v>
      </c>
      <c r="T67" s="20" t="s">
        <v>30</v>
      </c>
      <c r="U67" s="20" t="s">
        <v>114</v>
      </c>
      <c r="V67" s="20" t="s">
        <v>115</v>
      </c>
      <c r="W67" s="20" t="s">
        <v>116</v>
      </c>
      <c r="X67" s="20" t="s">
        <v>631</v>
      </c>
      <c r="Y67" s="20" t="s">
        <v>632</v>
      </c>
      <c r="Z67" s="20" t="s">
        <v>633</v>
      </c>
      <c r="AA67" s="20" t="s">
        <v>30</v>
      </c>
      <c r="AB67" s="20" t="s">
        <v>330</v>
      </c>
      <c r="AC67" s="20" t="s">
        <v>634</v>
      </c>
      <c r="AD67" s="20" t="s">
        <v>635</v>
      </c>
    </row>
    <row r="68" spans="2:30" x14ac:dyDescent="0.25">
      <c r="B68" s="27" t="str">
        <f>IF(O68="","Frêt",_xlfn.XLOOKUP(O68,Catégories!A:A,Catégories!B:B,"inconnu"))</f>
        <v>Frêt</v>
      </c>
      <c r="C68" s="10" t="str">
        <f>RIGHT(LOOKUP(L68,'Recherche tracking'!A:A,'Recherche tracking'!B:B),16)</f>
        <v>8543814314751258</v>
      </c>
      <c r="D68" s="20">
        <v>202606</v>
      </c>
      <c r="E68" s="20">
        <v>51</v>
      </c>
      <c r="F68" s="20">
        <v>1085442</v>
      </c>
      <c r="G68" s="20" t="s">
        <v>20</v>
      </c>
      <c r="H68" s="20" t="s">
        <v>20</v>
      </c>
      <c r="I68" s="20" t="s">
        <v>118</v>
      </c>
      <c r="J68" s="20" t="s">
        <v>636</v>
      </c>
      <c r="K68" s="20">
        <v>20260601</v>
      </c>
      <c r="L68" s="20" t="s">
        <v>630</v>
      </c>
      <c r="M68" s="20" t="s">
        <v>111</v>
      </c>
      <c r="N68" s="20">
        <v>3.2</v>
      </c>
      <c r="O68" s="20" t="s">
        <v>84</v>
      </c>
      <c r="P68" s="32">
        <v>0</v>
      </c>
      <c r="Q68" s="20" t="s">
        <v>112</v>
      </c>
      <c r="R68" s="20" t="s">
        <v>113</v>
      </c>
      <c r="S68" s="20" t="s">
        <v>26</v>
      </c>
      <c r="T68" s="20" t="s">
        <v>30</v>
      </c>
      <c r="U68" s="20" t="s">
        <v>114</v>
      </c>
      <c r="V68" s="20" t="s">
        <v>115</v>
      </c>
      <c r="W68" s="20" t="s">
        <v>116</v>
      </c>
      <c r="X68" s="20" t="s">
        <v>631</v>
      </c>
      <c r="Y68" s="20" t="s">
        <v>632</v>
      </c>
      <c r="Z68" s="20" t="s">
        <v>633</v>
      </c>
      <c r="AA68" s="20" t="s">
        <v>30</v>
      </c>
      <c r="AB68" s="20" t="s">
        <v>330</v>
      </c>
      <c r="AC68" s="20" t="s">
        <v>634</v>
      </c>
      <c r="AD68" s="20" t="s">
        <v>635</v>
      </c>
    </row>
    <row r="69" spans="2:30" x14ac:dyDescent="0.25">
      <c r="B69" s="27" t="str">
        <f>IF(O69="","Frêt",_xlfn.XLOOKUP(O69,Catégories!A:A,Catégories!B:B,"inconnu"))</f>
        <v>Frêt</v>
      </c>
      <c r="C69" s="10" t="str">
        <f>RIGHT(LOOKUP(L69,'Recherche tracking'!A:A,'Recherche tracking'!B:B),16)</f>
        <v>8543814314751258</v>
      </c>
      <c r="D69" s="20">
        <v>202606</v>
      </c>
      <c r="E69" s="20">
        <v>51</v>
      </c>
      <c r="F69" s="20">
        <v>1085442</v>
      </c>
      <c r="G69" s="20" t="s">
        <v>20</v>
      </c>
      <c r="H69" s="20" t="s">
        <v>20</v>
      </c>
      <c r="I69" s="20" t="s">
        <v>119</v>
      </c>
      <c r="J69" s="20" t="s">
        <v>636</v>
      </c>
      <c r="K69" s="20">
        <v>20260601</v>
      </c>
      <c r="L69" s="20" t="s">
        <v>630</v>
      </c>
      <c r="M69" s="20" t="s">
        <v>24</v>
      </c>
      <c r="N69" s="20">
        <v>3.2</v>
      </c>
      <c r="O69" s="20" t="s">
        <v>86</v>
      </c>
      <c r="P69" s="32">
        <v>0</v>
      </c>
      <c r="Q69" s="20" t="s">
        <v>112</v>
      </c>
      <c r="R69" s="20" t="s">
        <v>113</v>
      </c>
      <c r="S69" s="20" t="s">
        <v>26</v>
      </c>
      <c r="T69" s="20" t="s">
        <v>30</v>
      </c>
      <c r="U69" s="20" t="s">
        <v>114</v>
      </c>
      <c r="V69" s="20" t="s">
        <v>115</v>
      </c>
      <c r="W69" s="20" t="s">
        <v>116</v>
      </c>
      <c r="X69" s="20" t="s">
        <v>631</v>
      </c>
      <c r="Y69" s="20" t="s">
        <v>632</v>
      </c>
      <c r="Z69" s="20" t="s">
        <v>633</v>
      </c>
      <c r="AA69" s="20" t="s">
        <v>30</v>
      </c>
      <c r="AB69" s="20" t="s">
        <v>330</v>
      </c>
      <c r="AC69" s="20" t="s">
        <v>634</v>
      </c>
      <c r="AD69" s="20" t="s">
        <v>635</v>
      </c>
    </row>
    <row r="70" spans="2:30" x14ac:dyDescent="0.25">
      <c r="B70" s="27" t="str">
        <f>IF(O70="","Frêt",_xlfn.XLOOKUP(O70,Catégories!A:A,Catégories!B:B,"inconnu"))</f>
        <v>Frêt</v>
      </c>
      <c r="C70" s="10" t="str">
        <f>RIGHT(LOOKUP(L70,'Recherche tracking'!A:A,'Recherche tracking'!B:B),16)</f>
        <v>8443814314751117</v>
      </c>
      <c r="D70" s="20">
        <v>202606</v>
      </c>
      <c r="E70" s="20">
        <v>51</v>
      </c>
      <c r="F70" s="20">
        <v>1085442</v>
      </c>
      <c r="G70" s="20" t="s">
        <v>20</v>
      </c>
      <c r="H70" s="20" t="s">
        <v>20</v>
      </c>
      <c r="I70" s="20" t="s">
        <v>110</v>
      </c>
      <c r="J70" s="20" t="s">
        <v>22</v>
      </c>
      <c r="K70" s="20">
        <v>20260601</v>
      </c>
      <c r="L70" s="20" t="s">
        <v>637</v>
      </c>
      <c r="M70" s="20" t="s">
        <v>111</v>
      </c>
      <c r="N70" s="20">
        <v>3.01</v>
      </c>
      <c r="O70" s="20" t="s">
        <v>84</v>
      </c>
      <c r="P70" s="32">
        <v>4.93</v>
      </c>
      <c r="Q70" s="20" t="s">
        <v>112</v>
      </c>
      <c r="R70" s="20" t="s">
        <v>113</v>
      </c>
      <c r="S70" s="20" t="s">
        <v>26</v>
      </c>
      <c r="T70" s="20" t="s">
        <v>30</v>
      </c>
      <c r="U70" s="20" t="s">
        <v>114</v>
      </c>
      <c r="V70" s="20" t="s">
        <v>115</v>
      </c>
      <c r="W70" s="20" t="s">
        <v>116</v>
      </c>
      <c r="X70" s="20" t="s">
        <v>638</v>
      </c>
      <c r="Y70" s="20" t="s">
        <v>639</v>
      </c>
      <c r="Z70" s="20" t="s">
        <v>26</v>
      </c>
      <c r="AA70" s="20" t="s">
        <v>30</v>
      </c>
      <c r="AB70" s="20" t="s">
        <v>162</v>
      </c>
      <c r="AC70" s="20" t="s">
        <v>640</v>
      </c>
      <c r="AD70" s="20" t="s">
        <v>641</v>
      </c>
    </row>
    <row r="71" spans="2:30" x14ac:dyDescent="0.25">
      <c r="B71" s="27" t="str">
        <f>IF(O71="","Frêt",_xlfn.XLOOKUP(O71,Catégories!A:A,Catégories!B:B,"inconnu"))</f>
        <v>Frêt</v>
      </c>
      <c r="C71" s="10" t="str">
        <f>RIGHT(LOOKUP(L71,'Recherche tracking'!A:A,'Recherche tracking'!B:B),16)</f>
        <v>8443814314751117</v>
      </c>
      <c r="D71" s="20">
        <v>202606</v>
      </c>
      <c r="E71" s="20">
        <v>51</v>
      </c>
      <c r="F71" s="20">
        <v>1085442</v>
      </c>
      <c r="G71" s="20" t="s">
        <v>20</v>
      </c>
      <c r="H71" s="20" t="s">
        <v>20</v>
      </c>
      <c r="I71" s="20" t="s">
        <v>118</v>
      </c>
      <c r="J71" s="20" t="s">
        <v>642</v>
      </c>
      <c r="K71" s="20">
        <v>20260601</v>
      </c>
      <c r="L71" s="20" t="s">
        <v>637</v>
      </c>
      <c r="M71" s="20" t="s">
        <v>111</v>
      </c>
      <c r="N71" s="20">
        <v>3.01</v>
      </c>
      <c r="O71" s="20" t="s">
        <v>84</v>
      </c>
      <c r="P71" s="32">
        <v>0</v>
      </c>
      <c r="Q71" s="20" t="s">
        <v>112</v>
      </c>
      <c r="R71" s="20" t="s">
        <v>113</v>
      </c>
      <c r="S71" s="20" t="s">
        <v>26</v>
      </c>
      <c r="T71" s="20" t="s">
        <v>30</v>
      </c>
      <c r="U71" s="20" t="s">
        <v>114</v>
      </c>
      <c r="V71" s="20" t="s">
        <v>115</v>
      </c>
      <c r="W71" s="20" t="s">
        <v>116</v>
      </c>
      <c r="X71" s="20" t="s">
        <v>638</v>
      </c>
      <c r="Y71" s="20" t="s">
        <v>639</v>
      </c>
      <c r="Z71" s="20" t="s">
        <v>26</v>
      </c>
      <c r="AA71" s="20" t="s">
        <v>30</v>
      </c>
      <c r="AB71" s="20" t="s">
        <v>162</v>
      </c>
      <c r="AC71" s="20" t="s">
        <v>640</v>
      </c>
      <c r="AD71" s="20" t="s">
        <v>641</v>
      </c>
    </row>
    <row r="72" spans="2:30" x14ac:dyDescent="0.25">
      <c r="B72" s="27" t="str">
        <f>IF(O72="","Frêt",_xlfn.XLOOKUP(O72,Catégories!A:A,Catégories!B:B,"inconnu"))</f>
        <v>Frêt</v>
      </c>
      <c r="C72" s="10" t="str">
        <f>RIGHT(LOOKUP(L72,'Recherche tracking'!A:A,'Recherche tracking'!B:B),16)</f>
        <v>8443814314751117</v>
      </c>
      <c r="D72" s="20">
        <v>202606</v>
      </c>
      <c r="E72" s="20">
        <v>51</v>
      </c>
      <c r="F72" s="20">
        <v>1085442</v>
      </c>
      <c r="G72" s="20" t="s">
        <v>20</v>
      </c>
      <c r="H72" s="20" t="s">
        <v>20</v>
      </c>
      <c r="I72" s="20" t="s">
        <v>119</v>
      </c>
      <c r="J72" s="20" t="s">
        <v>642</v>
      </c>
      <c r="K72" s="20">
        <v>20260601</v>
      </c>
      <c r="L72" s="20" t="s">
        <v>637</v>
      </c>
      <c r="M72" s="20" t="s">
        <v>24</v>
      </c>
      <c r="N72" s="20">
        <v>3.01</v>
      </c>
      <c r="O72" s="20" t="s">
        <v>86</v>
      </c>
      <c r="P72" s="32">
        <v>0</v>
      </c>
      <c r="Q72" s="20" t="s">
        <v>112</v>
      </c>
      <c r="R72" s="20" t="s">
        <v>113</v>
      </c>
      <c r="S72" s="20" t="s">
        <v>26</v>
      </c>
      <c r="T72" s="20" t="s">
        <v>30</v>
      </c>
      <c r="U72" s="20" t="s">
        <v>114</v>
      </c>
      <c r="V72" s="20" t="s">
        <v>115</v>
      </c>
      <c r="W72" s="20" t="s">
        <v>116</v>
      </c>
      <c r="X72" s="20" t="s">
        <v>638</v>
      </c>
      <c r="Y72" s="20" t="s">
        <v>639</v>
      </c>
      <c r="Z72" s="20" t="s">
        <v>26</v>
      </c>
      <c r="AA72" s="20" t="s">
        <v>30</v>
      </c>
      <c r="AB72" s="20" t="s">
        <v>162</v>
      </c>
      <c r="AC72" s="20" t="s">
        <v>640</v>
      </c>
      <c r="AD72" s="20" t="s">
        <v>641</v>
      </c>
    </row>
    <row r="73" spans="2:30" x14ac:dyDescent="0.25">
      <c r="B73" s="27" t="str">
        <f>IF(O73="","Frêt",_xlfn.XLOOKUP(O73,Catégories!A:A,Catégories!B:B,"inconnu"))</f>
        <v>Frêt</v>
      </c>
      <c r="C73" s="10" t="str">
        <f>RIGHT(LOOKUP(L73,'Recherche tracking'!A:A,'Recherche tracking'!B:B),16)</f>
        <v>3243814314751311</v>
      </c>
      <c r="D73" s="20">
        <v>202606</v>
      </c>
      <c r="E73" s="20">
        <v>51</v>
      </c>
      <c r="F73" s="20">
        <v>1085442</v>
      </c>
      <c r="G73" s="20" t="s">
        <v>20</v>
      </c>
      <c r="H73" s="20" t="s">
        <v>20</v>
      </c>
      <c r="I73" s="20" t="s">
        <v>110</v>
      </c>
      <c r="J73" s="20" t="s">
        <v>22</v>
      </c>
      <c r="K73" s="20">
        <v>20260601</v>
      </c>
      <c r="L73" s="20" t="s">
        <v>643</v>
      </c>
      <c r="M73" s="20" t="s">
        <v>111</v>
      </c>
      <c r="N73" s="20">
        <v>0.5</v>
      </c>
      <c r="O73" s="20" t="s">
        <v>84</v>
      </c>
      <c r="P73" s="32">
        <v>4.1500000000000004</v>
      </c>
      <c r="Q73" s="20" t="s">
        <v>112</v>
      </c>
      <c r="R73" s="20" t="s">
        <v>113</v>
      </c>
      <c r="S73" s="20" t="s">
        <v>26</v>
      </c>
      <c r="T73" s="20" t="s">
        <v>30</v>
      </c>
      <c r="U73" s="20" t="s">
        <v>114</v>
      </c>
      <c r="V73" s="20" t="s">
        <v>115</v>
      </c>
      <c r="W73" s="20" t="s">
        <v>116</v>
      </c>
      <c r="X73" s="20" t="s">
        <v>644</v>
      </c>
      <c r="Y73" s="20" t="s">
        <v>645</v>
      </c>
      <c r="Z73" s="20" t="s">
        <v>26</v>
      </c>
      <c r="AA73" s="20" t="s">
        <v>30</v>
      </c>
      <c r="AB73" s="20" t="s">
        <v>407</v>
      </c>
      <c r="AC73" s="20" t="s">
        <v>646</v>
      </c>
      <c r="AD73" s="20" t="s">
        <v>647</v>
      </c>
    </row>
    <row r="74" spans="2:30" x14ac:dyDescent="0.25">
      <c r="B74" s="27" t="str">
        <f>IF(O74="","Frêt",_xlfn.XLOOKUP(O74,Catégories!A:A,Catégories!B:B,"inconnu"))</f>
        <v>Frêt</v>
      </c>
      <c r="C74" s="10" t="str">
        <f>RIGHT(LOOKUP(L74,'Recherche tracking'!A:A,'Recherche tracking'!B:B),16)</f>
        <v>3243814314751311</v>
      </c>
      <c r="D74" s="20">
        <v>202606</v>
      </c>
      <c r="E74" s="20">
        <v>51</v>
      </c>
      <c r="F74" s="20">
        <v>1085442</v>
      </c>
      <c r="G74" s="20" t="s">
        <v>20</v>
      </c>
      <c r="H74" s="20" t="s">
        <v>20</v>
      </c>
      <c r="I74" s="20" t="s">
        <v>118</v>
      </c>
      <c r="J74" s="20" t="s">
        <v>648</v>
      </c>
      <c r="K74" s="20">
        <v>20260601</v>
      </c>
      <c r="L74" s="20" t="s">
        <v>643</v>
      </c>
      <c r="M74" s="20" t="s">
        <v>111</v>
      </c>
      <c r="N74" s="20">
        <v>0.5</v>
      </c>
      <c r="O74" s="20" t="s">
        <v>84</v>
      </c>
      <c r="P74" s="32">
        <v>0</v>
      </c>
      <c r="Q74" s="20" t="s">
        <v>112</v>
      </c>
      <c r="R74" s="20" t="s">
        <v>113</v>
      </c>
      <c r="S74" s="20" t="s">
        <v>26</v>
      </c>
      <c r="T74" s="20" t="s">
        <v>30</v>
      </c>
      <c r="U74" s="20" t="s">
        <v>114</v>
      </c>
      <c r="V74" s="20" t="s">
        <v>115</v>
      </c>
      <c r="W74" s="20" t="s">
        <v>116</v>
      </c>
      <c r="X74" s="20" t="s">
        <v>644</v>
      </c>
      <c r="Y74" s="20" t="s">
        <v>645</v>
      </c>
      <c r="Z74" s="20" t="s">
        <v>26</v>
      </c>
      <c r="AA74" s="20" t="s">
        <v>30</v>
      </c>
      <c r="AB74" s="20" t="s">
        <v>407</v>
      </c>
      <c r="AC74" s="20" t="s">
        <v>646</v>
      </c>
      <c r="AD74" s="20" t="s">
        <v>647</v>
      </c>
    </row>
    <row r="75" spans="2:30" x14ac:dyDescent="0.25">
      <c r="B75" s="27" t="str">
        <f>IF(O75="","Frêt",_xlfn.XLOOKUP(O75,Catégories!A:A,Catégories!B:B,"inconnu"))</f>
        <v>Frêt</v>
      </c>
      <c r="C75" s="10" t="str">
        <f>RIGHT(LOOKUP(L75,'Recherche tracking'!A:A,'Recherche tracking'!B:B),16)</f>
        <v>3243814314751311</v>
      </c>
      <c r="D75" s="20">
        <v>202606</v>
      </c>
      <c r="E75" s="20">
        <v>51</v>
      </c>
      <c r="F75" s="20">
        <v>1085442</v>
      </c>
      <c r="G75" s="20" t="s">
        <v>20</v>
      </c>
      <c r="H75" s="20" t="s">
        <v>20</v>
      </c>
      <c r="I75" s="20" t="s">
        <v>119</v>
      </c>
      <c r="J75" s="20" t="s">
        <v>648</v>
      </c>
      <c r="K75" s="20">
        <v>20260601</v>
      </c>
      <c r="L75" s="20" t="s">
        <v>643</v>
      </c>
      <c r="M75" s="20" t="s">
        <v>24</v>
      </c>
      <c r="N75" s="20">
        <v>0.5</v>
      </c>
      <c r="O75" s="20" t="s">
        <v>86</v>
      </c>
      <c r="P75" s="32">
        <v>0</v>
      </c>
      <c r="Q75" s="20" t="s">
        <v>112</v>
      </c>
      <c r="R75" s="20" t="s">
        <v>113</v>
      </c>
      <c r="S75" s="20" t="s">
        <v>26</v>
      </c>
      <c r="T75" s="20" t="s">
        <v>30</v>
      </c>
      <c r="U75" s="20" t="s">
        <v>114</v>
      </c>
      <c r="V75" s="20" t="s">
        <v>115</v>
      </c>
      <c r="W75" s="20" t="s">
        <v>116</v>
      </c>
      <c r="X75" s="20" t="s">
        <v>644</v>
      </c>
      <c r="Y75" s="20" t="s">
        <v>645</v>
      </c>
      <c r="Z75" s="20" t="s">
        <v>26</v>
      </c>
      <c r="AA75" s="20" t="s">
        <v>30</v>
      </c>
      <c r="AB75" s="20" t="s">
        <v>407</v>
      </c>
      <c r="AC75" s="20" t="s">
        <v>646</v>
      </c>
      <c r="AD75" s="20" t="s">
        <v>647</v>
      </c>
    </row>
    <row r="76" spans="2:30" x14ac:dyDescent="0.25">
      <c r="B76" s="27" t="str">
        <f>IF(O76="","Frêt",_xlfn.XLOOKUP(O76,Catégories!A:A,Catégories!B:B,"inconnu"))</f>
        <v>Frêt</v>
      </c>
      <c r="C76" s="10" t="str">
        <f>RIGHT(LOOKUP(L76,'Recherche tracking'!A:A,'Recherche tracking'!B:B),16)</f>
        <v>4943814314751042</v>
      </c>
      <c r="D76" s="20">
        <v>202606</v>
      </c>
      <c r="E76" s="20">
        <v>51</v>
      </c>
      <c r="F76" s="20">
        <v>1085442</v>
      </c>
      <c r="G76" s="20" t="s">
        <v>20</v>
      </c>
      <c r="H76" s="20" t="s">
        <v>20</v>
      </c>
      <c r="I76" s="20" t="s">
        <v>110</v>
      </c>
      <c r="J76" s="20" t="s">
        <v>22</v>
      </c>
      <c r="K76" s="20">
        <v>20260601</v>
      </c>
      <c r="L76" s="20" t="s">
        <v>649</v>
      </c>
      <c r="M76" s="20" t="s">
        <v>111</v>
      </c>
      <c r="N76" s="20">
        <v>51.6</v>
      </c>
      <c r="O76" s="20" t="s">
        <v>84</v>
      </c>
      <c r="P76" s="32">
        <v>17.41</v>
      </c>
      <c r="Q76" s="20" t="s">
        <v>112</v>
      </c>
      <c r="R76" s="20" t="s">
        <v>113</v>
      </c>
      <c r="S76" s="20" t="s">
        <v>26</v>
      </c>
      <c r="T76" s="20" t="s">
        <v>30</v>
      </c>
      <c r="U76" s="20" t="s">
        <v>114</v>
      </c>
      <c r="V76" s="20" t="s">
        <v>115</v>
      </c>
      <c r="W76" s="20" t="s">
        <v>116</v>
      </c>
      <c r="X76" s="20" t="s">
        <v>518</v>
      </c>
      <c r="Y76" s="20" t="s">
        <v>650</v>
      </c>
      <c r="Z76" s="20" t="s">
        <v>26</v>
      </c>
      <c r="AA76" s="20" t="s">
        <v>30</v>
      </c>
      <c r="AB76" s="20" t="s">
        <v>204</v>
      </c>
      <c r="AC76" s="20" t="s">
        <v>205</v>
      </c>
      <c r="AD76" s="20" t="s">
        <v>206</v>
      </c>
    </row>
    <row r="77" spans="2:30" x14ac:dyDescent="0.25">
      <c r="B77" s="27" t="str">
        <f>IF(O77="","Frêt",_xlfn.XLOOKUP(O77,Catégories!A:A,Catégories!B:B,"inconnu"))</f>
        <v>Frêt</v>
      </c>
      <c r="C77" s="10" t="str">
        <f>RIGHT(LOOKUP(L77,'Recherche tracking'!A:A,'Recherche tracking'!B:B),16)</f>
        <v>4943814314751042</v>
      </c>
      <c r="D77" s="20">
        <v>202606</v>
      </c>
      <c r="E77" s="20">
        <v>51</v>
      </c>
      <c r="F77" s="20">
        <v>1085442</v>
      </c>
      <c r="G77" s="20" t="s">
        <v>20</v>
      </c>
      <c r="H77" s="20" t="s">
        <v>20</v>
      </c>
      <c r="I77" s="20" t="s">
        <v>118</v>
      </c>
      <c r="J77" s="20" t="s">
        <v>651</v>
      </c>
      <c r="K77" s="20">
        <v>20260601</v>
      </c>
      <c r="L77" s="20" t="s">
        <v>649</v>
      </c>
      <c r="M77" s="20" t="s">
        <v>111</v>
      </c>
      <c r="N77" s="20">
        <v>17.2</v>
      </c>
      <c r="O77" s="20" t="s">
        <v>84</v>
      </c>
      <c r="P77" s="32">
        <v>0</v>
      </c>
      <c r="Q77" s="20" t="s">
        <v>112</v>
      </c>
      <c r="R77" s="20" t="s">
        <v>113</v>
      </c>
      <c r="S77" s="20" t="s">
        <v>26</v>
      </c>
      <c r="T77" s="20" t="s">
        <v>30</v>
      </c>
      <c r="U77" s="20" t="s">
        <v>114</v>
      </c>
      <c r="V77" s="20" t="s">
        <v>115</v>
      </c>
      <c r="W77" s="20" t="s">
        <v>116</v>
      </c>
      <c r="X77" s="20" t="s">
        <v>518</v>
      </c>
      <c r="Y77" s="20" t="s">
        <v>650</v>
      </c>
      <c r="Z77" s="20" t="s">
        <v>26</v>
      </c>
      <c r="AA77" s="20" t="s">
        <v>30</v>
      </c>
      <c r="AB77" s="20" t="s">
        <v>204</v>
      </c>
      <c r="AC77" s="20" t="s">
        <v>205</v>
      </c>
      <c r="AD77" s="20" t="s">
        <v>206</v>
      </c>
    </row>
    <row r="78" spans="2:30" x14ac:dyDescent="0.25">
      <c r="B78" s="27" t="str">
        <f>IF(O78="","Frêt",_xlfn.XLOOKUP(O78,Catégories!A:A,Catégories!B:B,"inconnu"))</f>
        <v>Frêt</v>
      </c>
      <c r="C78" s="10" t="str">
        <f>RIGHT(LOOKUP(L78,'Recherche tracking'!A:A,'Recherche tracking'!B:B),16)</f>
        <v>4943814314751042</v>
      </c>
      <c r="D78" s="20">
        <v>202606</v>
      </c>
      <c r="E78" s="20">
        <v>51</v>
      </c>
      <c r="F78" s="20">
        <v>1085442</v>
      </c>
      <c r="G78" s="20" t="s">
        <v>20</v>
      </c>
      <c r="H78" s="20" t="s">
        <v>20</v>
      </c>
      <c r="I78" s="20" t="s">
        <v>119</v>
      </c>
      <c r="J78" s="20" t="s">
        <v>651</v>
      </c>
      <c r="K78" s="20">
        <v>20260601</v>
      </c>
      <c r="L78" s="20" t="s">
        <v>649</v>
      </c>
      <c r="M78" s="20" t="s">
        <v>24</v>
      </c>
      <c r="N78" s="20">
        <v>17.2</v>
      </c>
      <c r="O78" s="20" t="s">
        <v>86</v>
      </c>
      <c r="P78" s="32">
        <v>0</v>
      </c>
      <c r="Q78" s="20" t="s">
        <v>112</v>
      </c>
      <c r="R78" s="20" t="s">
        <v>113</v>
      </c>
      <c r="S78" s="20" t="s">
        <v>26</v>
      </c>
      <c r="T78" s="20" t="s">
        <v>30</v>
      </c>
      <c r="U78" s="20" t="s">
        <v>114</v>
      </c>
      <c r="V78" s="20" t="s">
        <v>115</v>
      </c>
      <c r="W78" s="20" t="s">
        <v>116</v>
      </c>
      <c r="X78" s="20" t="s">
        <v>518</v>
      </c>
      <c r="Y78" s="20" t="s">
        <v>650</v>
      </c>
      <c r="Z78" s="20" t="s">
        <v>26</v>
      </c>
      <c r="AA78" s="20" t="s">
        <v>30</v>
      </c>
      <c r="AB78" s="20" t="s">
        <v>204</v>
      </c>
      <c r="AC78" s="20" t="s">
        <v>205</v>
      </c>
      <c r="AD78" s="20" t="s">
        <v>206</v>
      </c>
    </row>
    <row r="79" spans="2:30" x14ac:dyDescent="0.25">
      <c r="B79" s="27" t="str">
        <f>IF(O79="","Frêt",_xlfn.XLOOKUP(O79,Catégories!A:A,Catégories!B:B,"inconnu"))</f>
        <v>Frêt</v>
      </c>
      <c r="C79" s="10" t="str">
        <f>RIGHT(LOOKUP(L79,'Recherche tracking'!A:A,'Recherche tracking'!B:B),16)</f>
        <v>4943814314751042</v>
      </c>
      <c r="D79" s="20">
        <v>202606</v>
      </c>
      <c r="E79" s="20">
        <v>51</v>
      </c>
      <c r="F79" s="20">
        <v>1085442</v>
      </c>
      <c r="G79" s="20" t="s">
        <v>20</v>
      </c>
      <c r="H79" s="20" t="s">
        <v>20</v>
      </c>
      <c r="I79" s="20" t="s">
        <v>118</v>
      </c>
      <c r="J79" s="20" t="s">
        <v>652</v>
      </c>
      <c r="K79" s="20">
        <v>20260601</v>
      </c>
      <c r="L79" s="20" t="s">
        <v>649</v>
      </c>
      <c r="M79" s="20" t="s">
        <v>111</v>
      </c>
      <c r="N79" s="20">
        <v>17.2</v>
      </c>
      <c r="O79" s="20" t="s">
        <v>84</v>
      </c>
      <c r="P79" s="32">
        <v>0</v>
      </c>
      <c r="Q79" s="20" t="s">
        <v>112</v>
      </c>
      <c r="R79" s="20" t="s">
        <v>113</v>
      </c>
      <c r="S79" s="20" t="s">
        <v>26</v>
      </c>
      <c r="T79" s="20" t="s">
        <v>30</v>
      </c>
      <c r="U79" s="20" t="s">
        <v>114</v>
      </c>
      <c r="V79" s="20" t="s">
        <v>115</v>
      </c>
      <c r="W79" s="20" t="s">
        <v>116</v>
      </c>
      <c r="X79" s="20" t="s">
        <v>518</v>
      </c>
      <c r="Y79" s="20" t="s">
        <v>650</v>
      </c>
      <c r="Z79" s="20" t="s">
        <v>26</v>
      </c>
      <c r="AA79" s="20" t="s">
        <v>30</v>
      </c>
      <c r="AB79" s="20" t="s">
        <v>204</v>
      </c>
      <c r="AC79" s="20" t="s">
        <v>205</v>
      </c>
      <c r="AD79" s="20" t="s">
        <v>206</v>
      </c>
    </row>
    <row r="80" spans="2:30" x14ac:dyDescent="0.25">
      <c r="B80" s="27" t="str">
        <f>IF(O80="","Frêt",_xlfn.XLOOKUP(O80,Catégories!A:A,Catégories!B:B,"inconnu"))</f>
        <v>Frêt</v>
      </c>
      <c r="C80" s="10" t="str">
        <f>RIGHT(LOOKUP(L80,'Recherche tracking'!A:A,'Recherche tracking'!B:B),16)</f>
        <v>4943814314751042</v>
      </c>
      <c r="D80" s="20">
        <v>202606</v>
      </c>
      <c r="E80" s="20">
        <v>51</v>
      </c>
      <c r="F80" s="20">
        <v>1085442</v>
      </c>
      <c r="G80" s="20" t="s">
        <v>20</v>
      </c>
      <c r="H80" s="20" t="s">
        <v>20</v>
      </c>
      <c r="I80" s="20" t="s">
        <v>119</v>
      </c>
      <c r="J80" s="20" t="s">
        <v>652</v>
      </c>
      <c r="K80" s="20">
        <v>20260601</v>
      </c>
      <c r="L80" s="20" t="s">
        <v>649</v>
      </c>
      <c r="M80" s="20" t="s">
        <v>24</v>
      </c>
      <c r="N80" s="20">
        <v>17.2</v>
      </c>
      <c r="O80" s="20" t="s">
        <v>86</v>
      </c>
      <c r="P80" s="32">
        <v>0</v>
      </c>
      <c r="Q80" s="20" t="s">
        <v>112</v>
      </c>
      <c r="R80" s="20" t="s">
        <v>113</v>
      </c>
      <c r="S80" s="20" t="s">
        <v>26</v>
      </c>
      <c r="T80" s="20" t="s">
        <v>30</v>
      </c>
      <c r="U80" s="20" t="s">
        <v>114</v>
      </c>
      <c r="V80" s="20" t="s">
        <v>115</v>
      </c>
      <c r="W80" s="20" t="s">
        <v>116</v>
      </c>
      <c r="X80" s="20" t="s">
        <v>518</v>
      </c>
      <c r="Y80" s="20" t="s">
        <v>650</v>
      </c>
      <c r="Z80" s="20" t="s">
        <v>26</v>
      </c>
      <c r="AA80" s="20" t="s">
        <v>30</v>
      </c>
      <c r="AB80" s="20" t="s">
        <v>204</v>
      </c>
      <c r="AC80" s="20" t="s">
        <v>205</v>
      </c>
      <c r="AD80" s="20" t="s">
        <v>206</v>
      </c>
    </row>
    <row r="81" spans="2:30" x14ac:dyDescent="0.25">
      <c r="B81" s="27" t="str">
        <f>IF(O81="","Frêt",_xlfn.XLOOKUP(O81,Catégories!A:A,Catégories!B:B,"inconnu"))</f>
        <v>Frêt</v>
      </c>
      <c r="C81" s="10" t="str">
        <f>RIGHT(LOOKUP(L81,'Recherche tracking'!A:A,'Recherche tracking'!B:B),16)</f>
        <v>4943814314751042</v>
      </c>
      <c r="D81" s="20">
        <v>202606</v>
      </c>
      <c r="E81" s="20">
        <v>51</v>
      </c>
      <c r="F81" s="20">
        <v>1085442</v>
      </c>
      <c r="G81" s="20" t="s">
        <v>20</v>
      </c>
      <c r="H81" s="20" t="s">
        <v>20</v>
      </c>
      <c r="I81" s="20" t="s">
        <v>119</v>
      </c>
      <c r="J81" s="20" t="s">
        <v>652</v>
      </c>
      <c r="K81" s="20">
        <v>20260601</v>
      </c>
      <c r="L81" s="20" t="s">
        <v>649</v>
      </c>
      <c r="M81" s="20" t="s">
        <v>24</v>
      </c>
      <c r="N81" s="20">
        <v>17.2</v>
      </c>
      <c r="O81" s="20" t="s">
        <v>98</v>
      </c>
      <c r="P81" s="32">
        <v>1</v>
      </c>
      <c r="Q81" s="20" t="s">
        <v>112</v>
      </c>
      <c r="R81" s="20" t="s">
        <v>113</v>
      </c>
      <c r="S81" s="20" t="s">
        <v>26</v>
      </c>
      <c r="T81" s="20" t="s">
        <v>30</v>
      </c>
      <c r="U81" s="20" t="s">
        <v>114</v>
      </c>
      <c r="V81" s="20" t="s">
        <v>115</v>
      </c>
      <c r="W81" s="20" t="s">
        <v>116</v>
      </c>
      <c r="X81" s="20" t="s">
        <v>518</v>
      </c>
      <c r="Y81" s="20" t="s">
        <v>650</v>
      </c>
      <c r="Z81" s="20" t="s">
        <v>26</v>
      </c>
      <c r="AA81" s="20" t="s">
        <v>30</v>
      </c>
      <c r="AB81" s="20" t="s">
        <v>204</v>
      </c>
      <c r="AC81" s="20" t="s">
        <v>205</v>
      </c>
      <c r="AD81" s="20" t="s">
        <v>206</v>
      </c>
    </row>
    <row r="82" spans="2:30" x14ac:dyDescent="0.25">
      <c r="B82" s="27" t="str">
        <f>IF(O82="","Frêt",_xlfn.XLOOKUP(O82,Catégories!A:A,Catégories!B:B,"inconnu"))</f>
        <v>Frêt</v>
      </c>
      <c r="C82" s="10" t="str">
        <f>RIGHT(LOOKUP(L82,'Recherche tracking'!A:A,'Recherche tracking'!B:B),16)</f>
        <v>4943814314751042</v>
      </c>
      <c r="D82" s="20">
        <v>202606</v>
      </c>
      <c r="E82" s="20">
        <v>51</v>
      </c>
      <c r="F82" s="20">
        <v>1085442</v>
      </c>
      <c r="G82" s="20" t="s">
        <v>20</v>
      </c>
      <c r="H82" s="20" t="s">
        <v>20</v>
      </c>
      <c r="I82" s="20" t="s">
        <v>118</v>
      </c>
      <c r="J82" s="20" t="s">
        <v>653</v>
      </c>
      <c r="K82" s="20">
        <v>20260601</v>
      </c>
      <c r="L82" s="20" t="s">
        <v>649</v>
      </c>
      <c r="M82" s="20" t="s">
        <v>111</v>
      </c>
      <c r="N82" s="20">
        <v>17.2</v>
      </c>
      <c r="O82" s="20" t="s">
        <v>84</v>
      </c>
      <c r="P82" s="32">
        <v>0</v>
      </c>
      <c r="Q82" s="20" t="s">
        <v>112</v>
      </c>
      <c r="R82" s="20" t="s">
        <v>113</v>
      </c>
      <c r="S82" s="20" t="s">
        <v>26</v>
      </c>
      <c r="T82" s="20" t="s">
        <v>30</v>
      </c>
      <c r="U82" s="20" t="s">
        <v>114</v>
      </c>
      <c r="V82" s="20" t="s">
        <v>115</v>
      </c>
      <c r="W82" s="20" t="s">
        <v>116</v>
      </c>
      <c r="X82" s="20" t="s">
        <v>518</v>
      </c>
      <c r="Y82" s="20" t="s">
        <v>650</v>
      </c>
      <c r="Z82" s="20" t="s">
        <v>26</v>
      </c>
      <c r="AA82" s="20" t="s">
        <v>30</v>
      </c>
      <c r="AB82" s="20" t="s">
        <v>204</v>
      </c>
      <c r="AC82" s="20" t="s">
        <v>205</v>
      </c>
      <c r="AD82" s="20" t="s">
        <v>206</v>
      </c>
    </row>
    <row r="83" spans="2:30" x14ac:dyDescent="0.25">
      <c r="B83" s="27" t="str">
        <f>IF(O83="","Frêt",_xlfn.XLOOKUP(O83,Catégories!A:A,Catégories!B:B,"inconnu"))</f>
        <v>Frêt</v>
      </c>
      <c r="C83" s="10" t="str">
        <f>RIGHT(LOOKUP(L83,'Recherche tracking'!A:A,'Recherche tracking'!B:B),16)</f>
        <v>4943814314751042</v>
      </c>
      <c r="D83" s="20">
        <v>202606</v>
      </c>
      <c r="E83" s="20">
        <v>51</v>
      </c>
      <c r="F83" s="20">
        <v>1085442</v>
      </c>
      <c r="G83" s="20" t="s">
        <v>20</v>
      </c>
      <c r="H83" s="20" t="s">
        <v>20</v>
      </c>
      <c r="I83" s="20" t="s">
        <v>119</v>
      </c>
      <c r="J83" s="20" t="s">
        <v>653</v>
      </c>
      <c r="K83" s="20">
        <v>20260601</v>
      </c>
      <c r="L83" s="20" t="s">
        <v>649</v>
      </c>
      <c r="M83" s="20" t="s">
        <v>24</v>
      </c>
      <c r="N83" s="20">
        <v>17.2</v>
      </c>
      <c r="O83" s="20" t="s">
        <v>86</v>
      </c>
      <c r="P83" s="32">
        <v>0</v>
      </c>
      <c r="Q83" s="20" t="s">
        <v>112</v>
      </c>
      <c r="R83" s="20" t="s">
        <v>113</v>
      </c>
      <c r="S83" s="20" t="s">
        <v>26</v>
      </c>
      <c r="T83" s="20" t="s">
        <v>30</v>
      </c>
      <c r="U83" s="20" t="s">
        <v>114</v>
      </c>
      <c r="V83" s="20" t="s">
        <v>115</v>
      </c>
      <c r="W83" s="20" t="s">
        <v>116</v>
      </c>
      <c r="X83" s="20" t="s">
        <v>518</v>
      </c>
      <c r="Y83" s="20" t="s">
        <v>650</v>
      </c>
      <c r="Z83" s="20" t="s">
        <v>26</v>
      </c>
      <c r="AA83" s="20" t="s">
        <v>30</v>
      </c>
      <c r="AB83" s="20" t="s">
        <v>204</v>
      </c>
      <c r="AC83" s="20" t="s">
        <v>205</v>
      </c>
      <c r="AD83" s="20" t="s">
        <v>206</v>
      </c>
    </row>
    <row r="84" spans="2:30" x14ac:dyDescent="0.25">
      <c r="B84" s="27" t="str">
        <f>IF(O84="","Frêt",_xlfn.XLOOKUP(O84,Catégories!A:A,Catégories!B:B,"inconnu"))</f>
        <v>Frêt</v>
      </c>
      <c r="C84" s="10" t="str">
        <f>RIGHT(LOOKUP(L84,'Recherche tracking'!A:A,'Recherche tracking'!B:B),16)</f>
        <v>4943814314751042</v>
      </c>
      <c r="D84" s="20">
        <v>202606</v>
      </c>
      <c r="E84" s="20">
        <v>51</v>
      </c>
      <c r="F84" s="20">
        <v>1085442</v>
      </c>
      <c r="G84" s="20" t="s">
        <v>20</v>
      </c>
      <c r="H84" s="20" t="s">
        <v>20</v>
      </c>
      <c r="I84" s="20" t="s">
        <v>119</v>
      </c>
      <c r="J84" s="20" t="s">
        <v>653</v>
      </c>
      <c r="K84" s="20">
        <v>20260601</v>
      </c>
      <c r="L84" s="20" t="s">
        <v>649</v>
      </c>
      <c r="M84" s="20" t="s">
        <v>24</v>
      </c>
      <c r="N84" s="20">
        <v>17.2</v>
      </c>
      <c r="O84" s="20" t="s">
        <v>98</v>
      </c>
      <c r="P84" s="32">
        <v>1</v>
      </c>
      <c r="Q84" s="20" t="s">
        <v>112</v>
      </c>
      <c r="R84" s="20" t="s">
        <v>113</v>
      </c>
      <c r="S84" s="20" t="s">
        <v>26</v>
      </c>
      <c r="T84" s="20" t="s">
        <v>30</v>
      </c>
      <c r="U84" s="20" t="s">
        <v>114</v>
      </c>
      <c r="V84" s="20" t="s">
        <v>115</v>
      </c>
      <c r="W84" s="20" t="s">
        <v>116</v>
      </c>
      <c r="X84" s="20" t="s">
        <v>518</v>
      </c>
      <c r="Y84" s="20" t="s">
        <v>650</v>
      </c>
      <c r="Z84" s="20" t="s">
        <v>26</v>
      </c>
      <c r="AA84" s="20" t="s">
        <v>30</v>
      </c>
      <c r="AB84" s="20" t="s">
        <v>204</v>
      </c>
      <c r="AC84" s="20" t="s">
        <v>205</v>
      </c>
      <c r="AD84" s="20" t="s">
        <v>206</v>
      </c>
    </row>
    <row r="85" spans="2:30" x14ac:dyDescent="0.25">
      <c r="B85" s="27" t="str">
        <f>IF(O85="","Frêt",_xlfn.XLOOKUP(O85,Catégories!A:A,Catégories!B:B,"inconnu"))</f>
        <v>Frêt</v>
      </c>
      <c r="C85" s="10" t="str">
        <f>RIGHT(LOOKUP(L85,'Recherche tracking'!A:A,'Recherche tracking'!B:B),16)</f>
        <v>7643814314751076</v>
      </c>
      <c r="D85" s="20">
        <v>202606</v>
      </c>
      <c r="E85" s="20">
        <v>51</v>
      </c>
      <c r="F85" s="20">
        <v>1085442</v>
      </c>
      <c r="G85" s="20" t="s">
        <v>20</v>
      </c>
      <c r="H85" s="20" t="s">
        <v>20</v>
      </c>
      <c r="I85" s="20" t="s">
        <v>110</v>
      </c>
      <c r="J85" s="20" t="s">
        <v>22</v>
      </c>
      <c r="K85" s="20">
        <v>20260601</v>
      </c>
      <c r="L85" s="20" t="s">
        <v>654</v>
      </c>
      <c r="M85" s="20" t="s">
        <v>111</v>
      </c>
      <c r="N85" s="20">
        <v>10.7</v>
      </c>
      <c r="O85" s="20" t="s">
        <v>84</v>
      </c>
      <c r="P85" s="32">
        <v>6.75</v>
      </c>
      <c r="Q85" s="20" t="s">
        <v>112</v>
      </c>
      <c r="R85" s="20" t="s">
        <v>113</v>
      </c>
      <c r="S85" s="20" t="s">
        <v>26</v>
      </c>
      <c r="T85" s="20" t="s">
        <v>30</v>
      </c>
      <c r="U85" s="20" t="s">
        <v>114</v>
      </c>
      <c r="V85" s="20" t="s">
        <v>115</v>
      </c>
      <c r="W85" s="20" t="s">
        <v>116</v>
      </c>
      <c r="X85" s="20" t="s">
        <v>655</v>
      </c>
      <c r="Y85" s="20" t="s">
        <v>656</v>
      </c>
      <c r="Z85" s="20" t="s">
        <v>26</v>
      </c>
      <c r="AA85" s="20" t="s">
        <v>30</v>
      </c>
      <c r="AB85" s="20" t="s">
        <v>131</v>
      </c>
      <c r="AC85" s="20" t="s">
        <v>657</v>
      </c>
      <c r="AD85" s="20" t="s">
        <v>658</v>
      </c>
    </row>
    <row r="86" spans="2:30" x14ac:dyDescent="0.25">
      <c r="B86" s="27" t="str">
        <f>IF(O86="","Frêt",_xlfn.XLOOKUP(O86,Catégories!A:A,Catégories!B:B,"inconnu"))</f>
        <v>Frêt</v>
      </c>
      <c r="C86" s="10" t="str">
        <f>RIGHT(LOOKUP(L86,'Recherche tracking'!A:A,'Recherche tracking'!B:B),16)</f>
        <v>7643814314751076</v>
      </c>
      <c r="D86" s="20">
        <v>202606</v>
      </c>
      <c r="E86" s="20">
        <v>51</v>
      </c>
      <c r="F86" s="20">
        <v>1085442</v>
      </c>
      <c r="G86" s="20" t="s">
        <v>20</v>
      </c>
      <c r="H86" s="20" t="s">
        <v>20</v>
      </c>
      <c r="I86" s="20" t="s">
        <v>118</v>
      </c>
      <c r="J86" s="20" t="s">
        <v>659</v>
      </c>
      <c r="K86" s="20">
        <v>20260601</v>
      </c>
      <c r="L86" s="20" t="s">
        <v>654</v>
      </c>
      <c r="M86" s="20" t="s">
        <v>111</v>
      </c>
      <c r="N86" s="20">
        <v>2</v>
      </c>
      <c r="O86" s="20" t="s">
        <v>84</v>
      </c>
      <c r="P86" s="32">
        <v>0</v>
      </c>
      <c r="Q86" s="20" t="s">
        <v>112</v>
      </c>
      <c r="R86" s="20" t="s">
        <v>113</v>
      </c>
      <c r="S86" s="20" t="s">
        <v>26</v>
      </c>
      <c r="T86" s="20" t="s">
        <v>30</v>
      </c>
      <c r="U86" s="20" t="s">
        <v>114</v>
      </c>
      <c r="V86" s="20" t="s">
        <v>115</v>
      </c>
      <c r="W86" s="20" t="s">
        <v>116</v>
      </c>
      <c r="X86" s="20" t="s">
        <v>655</v>
      </c>
      <c r="Y86" s="20" t="s">
        <v>656</v>
      </c>
      <c r="Z86" s="20" t="s">
        <v>26</v>
      </c>
      <c r="AA86" s="20" t="s">
        <v>30</v>
      </c>
      <c r="AB86" s="20" t="s">
        <v>131</v>
      </c>
      <c r="AC86" s="20" t="s">
        <v>657</v>
      </c>
      <c r="AD86" s="20" t="s">
        <v>658</v>
      </c>
    </row>
    <row r="87" spans="2:30" x14ac:dyDescent="0.25">
      <c r="B87" s="27" t="str">
        <f>IF(O87="","Frêt",_xlfn.XLOOKUP(O87,Catégories!A:A,Catégories!B:B,"inconnu"))</f>
        <v>Frêt</v>
      </c>
      <c r="C87" s="10" t="str">
        <f>RIGHT(LOOKUP(L87,'Recherche tracking'!A:A,'Recherche tracking'!B:B),16)</f>
        <v>7643814314751076</v>
      </c>
      <c r="D87" s="20">
        <v>202606</v>
      </c>
      <c r="E87" s="20">
        <v>51</v>
      </c>
      <c r="F87" s="20">
        <v>1085442</v>
      </c>
      <c r="G87" s="20" t="s">
        <v>20</v>
      </c>
      <c r="H87" s="20" t="s">
        <v>20</v>
      </c>
      <c r="I87" s="20" t="s">
        <v>119</v>
      </c>
      <c r="J87" s="20" t="s">
        <v>659</v>
      </c>
      <c r="K87" s="20">
        <v>20260601</v>
      </c>
      <c r="L87" s="20" t="s">
        <v>654</v>
      </c>
      <c r="M87" s="20" t="s">
        <v>24</v>
      </c>
      <c r="N87" s="20">
        <v>2</v>
      </c>
      <c r="O87" s="20" t="s">
        <v>86</v>
      </c>
      <c r="P87" s="32">
        <v>0</v>
      </c>
      <c r="Q87" s="20" t="s">
        <v>112</v>
      </c>
      <c r="R87" s="20" t="s">
        <v>113</v>
      </c>
      <c r="S87" s="20" t="s">
        <v>26</v>
      </c>
      <c r="T87" s="20" t="s">
        <v>30</v>
      </c>
      <c r="U87" s="20" t="s">
        <v>114</v>
      </c>
      <c r="V87" s="20" t="s">
        <v>115</v>
      </c>
      <c r="W87" s="20" t="s">
        <v>116</v>
      </c>
      <c r="X87" s="20" t="s">
        <v>655</v>
      </c>
      <c r="Y87" s="20" t="s">
        <v>656</v>
      </c>
      <c r="Z87" s="20" t="s">
        <v>26</v>
      </c>
      <c r="AA87" s="20" t="s">
        <v>30</v>
      </c>
      <c r="AB87" s="20" t="s">
        <v>131</v>
      </c>
      <c r="AC87" s="20" t="s">
        <v>657</v>
      </c>
      <c r="AD87" s="20" t="s">
        <v>658</v>
      </c>
    </row>
    <row r="88" spans="2:30" x14ac:dyDescent="0.25">
      <c r="B88" s="27" t="str">
        <f>IF(O88="","Frêt",_xlfn.XLOOKUP(O88,Catégories!A:A,Catégories!B:B,"inconnu"))</f>
        <v>Frêt</v>
      </c>
      <c r="C88" s="10" t="str">
        <f>RIGHT(LOOKUP(L88,'Recherche tracking'!A:A,'Recherche tracking'!B:B),16)</f>
        <v>7643814314751076</v>
      </c>
      <c r="D88" s="20">
        <v>202606</v>
      </c>
      <c r="E88" s="20">
        <v>51</v>
      </c>
      <c r="F88" s="20">
        <v>1085442</v>
      </c>
      <c r="G88" s="20" t="s">
        <v>20</v>
      </c>
      <c r="H88" s="20" t="s">
        <v>20</v>
      </c>
      <c r="I88" s="20" t="s">
        <v>118</v>
      </c>
      <c r="J88" s="20" t="s">
        <v>660</v>
      </c>
      <c r="K88" s="20">
        <v>20260601</v>
      </c>
      <c r="L88" s="20" t="s">
        <v>654</v>
      </c>
      <c r="M88" s="20" t="s">
        <v>111</v>
      </c>
      <c r="N88" s="20">
        <v>8.6999999999999993</v>
      </c>
      <c r="O88" s="20" t="s">
        <v>84</v>
      </c>
      <c r="P88" s="32">
        <v>0</v>
      </c>
      <c r="Q88" s="20" t="s">
        <v>112</v>
      </c>
      <c r="R88" s="20" t="s">
        <v>113</v>
      </c>
      <c r="S88" s="20" t="s">
        <v>26</v>
      </c>
      <c r="T88" s="20" t="s">
        <v>30</v>
      </c>
      <c r="U88" s="20" t="s">
        <v>114</v>
      </c>
      <c r="V88" s="20" t="s">
        <v>115</v>
      </c>
      <c r="W88" s="20" t="s">
        <v>116</v>
      </c>
      <c r="X88" s="20" t="s">
        <v>655</v>
      </c>
      <c r="Y88" s="20" t="s">
        <v>656</v>
      </c>
      <c r="Z88" s="20" t="s">
        <v>26</v>
      </c>
      <c r="AA88" s="20" t="s">
        <v>30</v>
      </c>
      <c r="AB88" s="20" t="s">
        <v>131</v>
      </c>
      <c r="AC88" s="20" t="s">
        <v>657</v>
      </c>
      <c r="AD88" s="20" t="s">
        <v>658</v>
      </c>
    </row>
    <row r="89" spans="2:30" x14ac:dyDescent="0.25">
      <c r="B89" s="27" t="str">
        <f>IF(O89="","Frêt",_xlfn.XLOOKUP(O89,Catégories!A:A,Catégories!B:B,"inconnu"))</f>
        <v>Frêt</v>
      </c>
      <c r="C89" s="10" t="str">
        <f>RIGHT(LOOKUP(L89,'Recherche tracking'!A:A,'Recherche tracking'!B:B),16)</f>
        <v>7643814314751076</v>
      </c>
      <c r="D89" s="20">
        <v>202606</v>
      </c>
      <c r="E89" s="20">
        <v>51</v>
      </c>
      <c r="F89" s="20">
        <v>1085442</v>
      </c>
      <c r="G89" s="20" t="s">
        <v>20</v>
      </c>
      <c r="H89" s="20" t="s">
        <v>20</v>
      </c>
      <c r="I89" s="20" t="s">
        <v>119</v>
      </c>
      <c r="J89" s="20" t="s">
        <v>660</v>
      </c>
      <c r="K89" s="20">
        <v>20260601</v>
      </c>
      <c r="L89" s="20" t="s">
        <v>654</v>
      </c>
      <c r="M89" s="20" t="s">
        <v>24</v>
      </c>
      <c r="N89" s="20">
        <v>8.6999999999999993</v>
      </c>
      <c r="O89" s="20" t="s">
        <v>86</v>
      </c>
      <c r="P89" s="32">
        <v>0</v>
      </c>
      <c r="Q89" s="20" t="s">
        <v>112</v>
      </c>
      <c r="R89" s="20" t="s">
        <v>113</v>
      </c>
      <c r="S89" s="20" t="s">
        <v>26</v>
      </c>
      <c r="T89" s="20" t="s">
        <v>30</v>
      </c>
      <c r="U89" s="20" t="s">
        <v>114</v>
      </c>
      <c r="V89" s="20" t="s">
        <v>115</v>
      </c>
      <c r="W89" s="20" t="s">
        <v>116</v>
      </c>
      <c r="X89" s="20" t="s">
        <v>655</v>
      </c>
      <c r="Y89" s="20" t="s">
        <v>656</v>
      </c>
      <c r="Z89" s="20" t="s">
        <v>26</v>
      </c>
      <c r="AA89" s="20" t="s">
        <v>30</v>
      </c>
      <c r="AB89" s="20" t="s">
        <v>131</v>
      </c>
      <c r="AC89" s="20" t="s">
        <v>657</v>
      </c>
      <c r="AD89" s="20" t="s">
        <v>658</v>
      </c>
    </row>
    <row r="90" spans="2:30" x14ac:dyDescent="0.25">
      <c r="B90" s="27" t="str">
        <f>IF(O90="","Frêt",_xlfn.XLOOKUP(O90,Catégories!A:A,Catégories!B:B,"inconnu"))</f>
        <v>Frêt</v>
      </c>
      <c r="C90" s="10" t="str">
        <f>RIGHT(LOOKUP(L90,'Recherche tracking'!A:A,'Recherche tracking'!B:B),16)</f>
        <v>7643814314751076</v>
      </c>
      <c r="D90" s="20">
        <v>202606</v>
      </c>
      <c r="E90" s="20">
        <v>51</v>
      </c>
      <c r="F90" s="20">
        <v>1085442</v>
      </c>
      <c r="G90" s="20" t="s">
        <v>20</v>
      </c>
      <c r="H90" s="20" t="s">
        <v>20</v>
      </c>
      <c r="I90" s="20" t="s">
        <v>119</v>
      </c>
      <c r="J90" s="20" t="s">
        <v>660</v>
      </c>
      <c r="K90" s="20">
        <v>20260601</v>
      </c>
      <c r="L90" s="20" t="s">
        <v>654</v>
      </c>
      <c r="M90" s="20" t="s">
        <v>24</v>
      </c>
      <c r="N90" s="20">
        <v>8.6999999999999993</v>
      </c>
      <c r="O90" s="20" t="s">
        <v>98</v>
      </c>
      <c r="P90" s="32">
        <v>1</v>
      </c>
      <c r="Q90" s="20" t="s">
        <v>112</v>
      </c>
      <c r="R90" s="20" t="s">
        <v>113</v>
      </c>
      <c r="S90" s="20" t="s">
        <v>26</v>
      </c>
      <c r="T90" s="20" t="s">
        <v>30</v>
      </c>
      <c r="U90" s="20" t="s">
        <v>114</v>
      </c>
      <c r="V90" s="20" t="s">
        <v>115</v>
      </c>
      <c r="W90" s="20" t="s">
        <v>116</v>
      </c>
      <c r="X90" s="20" t="s">
        <v>655</v>
      </c>
      <c r="Y90" s="20" t="s">
        <v>656</v>
      </c>
      <c r="Z90" s="20" t="s">
        <v>26</v>
      </c>
      <c r="AA90" s="20" t="s">
        <v>30</v>
      </c>
      <c r="AB90" s="20" t="s">
        <v>131</v>
      </c>
      <c r="AC90" s="20" t="s">
        <v>657</v>
      </c>
      <c r="AD90" s="20" t="s">
        <v>658</v>
      </c>
    </row>
    <row r="91" spans="2:30" x14ac:dyDescent="0.25">
      <c r="B91" s="27" t="str">
        <f>IF(O91="","Frêt",_xlfn.XLOOKUP(O91,Catégories!A:A,Catégories!B:B,"inconnu"))</f>
        <v>Frêt</v>
      </c>
      <c r="C91" s="10" t="str">
        <f>RIGHT(LOOKUP(L91,'Recherche tracking'!A:A,'Recherche tracking'!B:B),16)</f>
        <v>2043814314751167</v>
      </c>
      <c r="D91" s="20">
        <v>202606</v>
      </c>
      <c r="E91" s="20">
        <v>51</v>
      </c>
      <c r="F91" s="20">
        <v>1085442</v>
      </c>
      <c r="G91" s="20" t="s">
        <v>20</v>
      </c>
      <c r="H91" s="20" t="s">
        <v>20</v>
      </c>
      <c r="I91" s="20" t="s">
        <v>110</v>
      </c>
      <c r="J91" s="20" t="s">
        <v>22</v>
      </c>
      <c r="K91" s="20">
        <v>20260601</v>
      </c>
      <c r="L91" s="20" t="s">
        <v>661</v>
      </c>
      <c r="M91" s="20" t="s">
        <v>111</v>
      </c>
      <c r="N91" s="20">
        <v>10</v>
      </c>
      <c r="O91" s="20" t="s">
        <v>84</v>
      </c>
      <c r="P91" s="32">
        <v>6.49</v>
      </c>
      <c r="Q91" s="20" t="s">
        <v>112</v>
      </c>
      <c r="R91" s="20" t="s">
        <v>113</v>
      </c>
      <c r="S91" s="20" t="s">
        <v>26</v>
      </c>
      <c r="T91" s="20" t="s">
        <v>30</v>
      </c>
      <c r="U91" s="20" t="s">
        <v>114</v>
      </c>
      <c r="V91" s="20" t="s">
        <v>115</v>
      </c>
      <c r="W91" s="20" t="s">
        <v>116</v>
      </c>
      <c r="X91" s="20" t="s">
        <v>662</v>
      </c>
      <c r="Y91" s="20" t="s">
        <v>663</v>
      </c>
      <c r="Z91" s="20" t="s">
        <v>664</v>
      </c>
      <c r="AA91" s="20" t="s">
        <v>30</v>
      </c>
      <c r="AB91" s="20" t="s">
        <v>501</v>
      </c>
      <c r="AC91" s="20" t="s">
        <v>665</v>
      </c>
      <c r="AD91" s="20" t="s">
        <v>666</v>
      </c>
    </row>
    <row r="92" spans="2:30" x14ac:dyDescent="0.25">
      <c r="B92" s="27" t="str">
        <f>IF(O92="","Frêt",_xlfn.XLOOKUP(O92,Catégories!A:A,Catégories!B:B,"inconnu"))</f>
        <v>Frêt</v>
      </c>
      <c r="C92" s="10" t="str">
        <f>RIGHT(LOOKUP(L92,'Recherche tracking'!A:A,'Recherche tracking'!B:B),16)</f>
        <v>2043814314751167</v>
      </c>
      <c r="D92" s="20">
        <v>202606</v>
      </c>
      <c r="E92" s="20">
        <v>51</v>
      </c>
      <c r="F92" s="20">
        <v>1085442</v>
      </c>
      <c r="G92" s="20" t="s">
        <v>20</v>
      </c>
      <c r="H92" s="20" t="s">
        <v>20</v>
      </c>
      <c r="I92" s="20" t="s">
        <v>118</v>
      </c>
      <c r="J92" s="20" t="s">
        <v>667</v>
      </c>
      <c r="K92" s="20">
        <v>20260601</v>
      </c>
      <c r="L92" s="20" t="s">
        <v>661</v>
      </c>
      <c r="M92" s="20" t="s">
        <v>111</v>
      </c>
      <c r="N92" s="20">
        <v>1.9</v>
      </c>
      <c r="O92" s="20" t="s">
        <v>84</v>
      </c>
      <c r="P92" s="32">
        <v>0</v>
      </c>
      <c r="Q92" s="20" t="s">
        <v>112</v>
      </c>
      <c r="R92" s="20" t="s">
        <v>113</v>
      </c>
      <c r="S92" s="20" t="s">
        <v>26</v>
      </c>
      <c r="T92" s="20" t="s">
        <v>30</v>
      </c>
      <c r="U92" s="20" t="s">
        <v>114</v>
      </c>
      <c r="V92" s="20" t="s">
        <v>115</v>
      </c>
      <c r="W92" s="20" t="s">
        <v>116</v>
      </c>
      <c r="X92" s="20" t="s">
        <v>662</v>
      </c>
      <c r="Y92" s="20" t="s">
        <v>663</v>
      </c>
      <c r="Z92" s="20" t="s">
        <v>664</v>
      </c>
      <c r="AA92" s="20" t="s">
        <v>30</v>
      </c>
      <c r="AB92" s="20" t="s">
        <v>501</v>
      </c>
      <c r="AC92" s="20" t="s">
        <v>665</v>
      </c>
      <c r="AD92" s="20" t="s">
        <v>666</v>
      </c>
    </row>
    <row r="93" spans="2:30" x14ac:dyDescent="0.25">
      <c r="B93" s="27" t="str">
        <f>IF(O93="","Frêt",_xlfn.XLOOKUP(O93,Catégories!A:A,Catégories!B:B,"inconnu"))</f>
        <v>Frêt</v>
      </c>
      <c r="C93" s="10" t="str">
        <f>RIGHT(LOOKUP(L93,'Recherche tracking'!A:A,'Recherche tracking'!B:B),16)</f>
        <v>2043814314751167</v>
      </c>
      <c r="D93" s="20">
        <v>202606</v>
      </c>
      <c r="E93" s="20">
        <v>51</v>
      </c>
      <c r="F93" s="20">
        <v>1085442</v>
      </c>
      <c r="G93" s="20" t="s">
        <v>20</v>
      </c>
      <c r="H93" s="20" t="s">
        <v>20</v>
      </c>
      <c r="I93" s="20" t="s">
        <v>119</v>
      </c>
      <c r="J93" s="20" t="s">
        <v>667</v>
      </c>
      <c r="K93" s="20">
        <v>20260601</v>
      </c>
      <c r="L93" s="20" t="s">
        <v>661</v>
      </c>
      <c r="M93" s="20" t="s">
        <v>24</v>
      </c>
      <c r="N93" s="20">
        <v>1.9</v>
      </c>
      <c r="O93" s="20" t="s">
        <v>86</v>
      </c>
      <c r="P93" s="32">
        <v>0</v>
      </c>
      <c r="Q93" s="20" t="s">
        <v>112</v>
      </c>
      <c r="R93" s="20" t="s">
        <v>113</v>
      </c>
      <c r="S93" s="20" t="s">
        <v>26</v>
      </c>
      <c r="T93" s="20" t="s">
        <v>30</v>
      </c>
      <c r="U93" s="20" t="s">
        <v>114</v>
      </c>
      <c r="V93" s="20" t="s">
        <v>115</v>
      </c>
      <c r="W93" s="20" t="s">
        <v>116</v>
      </c>
      <c r="X93" s="20" t="s">
        <v>662</v>
      </c>
      <c r="Y93" s="20" t="s">
        <v>663</v>
      </c>
      <c r="Z93" s="20" t="s">
        <v>664</v>
      </c>
      <c r="AA93" s="20" t="s">
        <v>30</v>
      </c>
      <c r="AB93" s="20" t="s">
        <v>501</v>
      </c>
      <c r="AC93" s="20" t="s">
        <v>665</v>
      </c>
      <c r="AD93" s="20" t="s">
        <v>666</v>
      </c>
    </row>
    <row r="94" spans="2:30" x14ac:dyDescent="0.25">
      <c r="B94" s="27" t="str">
        <f>IF(O94="","Frêt",_xlfn.XLOOKUP(O94,Catégories!A:A,Catégories!B:B,"inconnu"))</f>
        <v>Frêt</v>
      </c>
      <c r="C94" s="10" t="str">
        <f>RIGHT(LOOKUP(L94,'Recherche tracking'!A:A,'Recherche tracking'!B:B),16)</f>
        <v>2043814314751167</v>
      </c>
      <c r="D94" s="20">
        <v>202606</v>
      </c>
      <c r="E94" s="20">
        <v>51</v>
      </c>
      <c r="F94" s="20">
        <v>1085442</v>
      </c>
      <c r="G94" s="20" t="s">
        <v>20</v>
      </c>
      <c r="H94" s="20" t="s">
        <v>20</v>
      </c>
      <c r="I94" s="20" t="s">
        <v>118</v>
      </c>
      <c r="J94" s="20" t="s">
        <v>668</v>
      </c>
      <c r="K94" s="20">
        <v>20260601</v>
      </c>
      <c r="L94" s="20" t="s">
        <v>661</v>
      </c>
      <c r="M94" s="20" t="s">
        <v>111</v>
      </c>
      <c r="N94" s="20">
        <v>8.1</v>
      </c>
      <c r="O94" s="20" t="s">
        <v>84</v>
      </c>
      <c r="P94" s="32">
        <v>0</v>
      </c>
      <c r="Q94" s="20" t="s">
        <v>112</v>
      </c>
      <c r="R94" s="20" t="s">
        <v>113</v>
      </c>
      <c r="S94" s="20" t="s">
        <v>26</v>
      </c>
      <c r="T94" s="20" t="s">
        <v>30</v>
      </c>
      <c r="U94" s="20" t="s">
        <v>114</v>
      </c>
      <c r="V94" s="20" t="s">
        <v>115</v>
      </c>
      <c r="W94" s="20" t="s">
        <v>116</v>
      </c>
      <c r="X94" s="20" t="s">
        <v>662</v>
      </c>
      <c r="Y94" s="20" t="s">
        <v>663</v>
      </c>
      <c r="Z94" s="20" t="s">
        <v>664</v>
      </c>
      <c r="AA94" s="20" t="s">
        <v>30</v>
      </c>
      <c r="AB94" s="20" t="s">
        <v>501</v>
      </c>
      <c r="AC94" s="20" t="s">
        <v>665</v>
      </c>
      <c r="AD94" s="20" t="s">
        <v>666</v>
      </c>
    </row>
    <row r="95" spans="2:30" x14ac:dyDescent="0.25">
      <c r="B95" s="27" t="str">
        <f>IF(O95="","Frêt",_xlfn.XLOOKUP(O95,Catégories!A:A,Catégories!B:B,"inconnu"))</f>
        <v>Frêt</v>
      </c>
      <c r="C95" s="10" t="str">
        <f>RIGHT(LOOKUP(L95,'Recherche tracking'!A:A,'Recherche tracking'!B:B),16)</f>
        <v>2043814314751167</v>
      </c>
      <c r="D95" s="20">
        <v>202606</v>
      </c>
      <c r="E95" s="20">
        <v>51</v>
      </c>
      <c r="F95" s="20">
        <v>1085442</v>
      </c>
      <c r="G95" s="20" t="s">
        <v>20</v>
      </c>
      <c r="H95" s="20" t="s">
        <v>20</v>
      </c>
      <c r="I95" s="20" t="s">
        <v>119</v>
      </c>
      <c r="J95" s="20" t="s">
        <v>668</v>
      </c>
      <c r="K95" s="20">
        <v>20260601</v>
      </c>
      <c r="L95" s="20" t="s">
        <v>661</v>
      </c>
      <c r="M95" s="20" t="s">
        <v>24</v>
      </c>
      <c r="N95" s="20">
        <v>8.1</v>
      </c>
      <c r="O95" s="20" t="s">
        <v>86</v>
      </c>
      <c r="P95" s="32">
        <v>0</v>
      </c>
      <c r="Q95" s="20" t="s">
        <v>112</v>
      </c>
      <c r="R95" s="20" t="s">
        <v>113</v>
      </c>
      <c r="S95" s="20" t="s">
        <v>26</v>
      </c>
      <c r="T95" s="20" t="s">
        <v>30</v>
      </c>
      <c r="U95" s="20" t="s">
        <v>114</v>
      </c>
      <c r="V95" s="20" t="s">
        <v>115</v>
      </c>
      <c r="W95" s="20" t="s">
        <v>116</v>
      </c>
      <c r="X95" s="20" t="s">
        <v>662</v>
      </c>
      <c r="Y95" s="20" t="s">
        <v>663</v>
      </c>
      <c r="Z95" s="20" t="s">
        <v>664</v>
      </c>
      <c r="AA95" s="20" t="s">
        <v>30</v>
      </c>
      <c r="AB95" s="20" t="s">
        <v>501</v>
      </c>
      <c r="AC95" s="20" t="s">
        <v>665</v>
      </c>
      <c r="AD95" s="20" t="s">
        <v>666</v>
      </c>
    </row>
    <row r="96" spans="2:30" x14ac:dyDescent="0.25">
      <c r="B96" s="27" t="str">
        <f>IF(O96="","Frêt",_xlfn.XLOOKUP(O96,Catégories!A:A,Catégories!B:B,"inconnu"))</f>
        <v>Frêt</v>
      </c>
      <c r="C96" s="10" t="str">
        <f>RIGHT(LOOKUP(L96,'Recherche tracking'!A:A,'Recherche tracking'!B:B),16)</f>
        <v>2043814314751167</v>
      </c>
      <c r="D96" s="20">
        <v>202606</v>
      </c>
      <c r="E96" s="20">
        <v>51</v>
      </c>
      <c r="F96" s="20">
        <v>1085442</v>
      </c>
      <c r="G96" s="20" t="s">
        <v>20</v>
      </c>
      <c r="H96" s="20" t="s">
        <v>20</v>
      </c>
      <c r="I96" s="20" t="s">
        <v>119</v>
      </c>
      <c r="J96" s="20" t="s">
        <v>668</v>
      </c>
      <c r="K96" s="20">
        <v>20260601</v>
      </c>
      <c r="L96" s="20" t="s">
        <v>661</v>
      </c>
      <c r="M96" s="20" t="s">
        <v>24</v>
      </c>
      <c r="N96" s="20">
        <v>8.1</v>
      </c>
      <c r="O96" s="20" t="s">
        <v>98</v>
      </c>
      <c r="P96" s="32">
        <v>1</v>
      </c>
      <c r="Q96" s="20" t="s">
        <v>112</v>
      </c>
      <c r="R96" s="20" t="s">
        <v>113</v>
      </c>
      <c r="S96" s="20" t="s">
        <v>26</v>
      </c>
      <c r="T96" s="20" t="s">
        <v>30</v>
      </c>
      <c r="U96" s="20" t="s">
        <v>114</v>
      </c>
      <c r="V96" s="20" t="s">
        <v>115</v>
      </c>
      <c r="W96" s="20" t="s">
        <v>116</v>
      </c>
      <c r="X96" s="20" t="s">
        <v>662</v>
      </c>
      <c r="Y96" s="20" t="s">
        <v>663</v>
      </c>
      <c r="Z96" s="20" t="s">
        <v>664</v>
      </c>
      <c r="AA96" s="20" t="s">
        <v>30</v>
      </c>
      <c r="AB96" s="20" t="s">
        <v>501</v>
      </c>
      <c r="AC96" s="20" t="s">
        <v>665</v>
      </c>
      <c r="AD96" s="20" t="s">
        <v>666</v>
      </c>
    </row>
    <row r="97" spans="2:30" x14ac:dyDescent="0.25">
      <c r="B97" s="27" t="str">
        <f>IF(O97="","Frêt",_xlfn.XLOOKUP(O97,Catégories!A:A,Catégories!B:B,"inconnu"))</f>
        <v>Frêt</v>
      </c>
      <c r="C97" s="10" t="str">
        <f>RIGHT(LOOKUP(L97,'Recherche tracking'!A:A,'Recherche tracking'!B:B),16)</f>
        <v>7543814314751436</v>
      </c>
      <c r="D97" s="20">
        <v>202606</v>
      </c>
      <c r="E97" s="20">
        <v>51</v>
      </c>
      <c r="F97" s="20">
        <v>1085442</v>
      </c>
      <c r="G97" s="20" t="s">
        <v>20</v>
      </c>
      <c r="H97" s="20" t="s">
        <v>20</v>
      </c>
      <c r="I97" s="20" t="s">
        <v>110</v>
      </c>
      <c r="J97" s="20" t="s">
        <v>22</v>
      </c>
      <c r="K97" s="20">
        <v>20260602</v>
      </c>
      <c r="L97" s="20" t="s">
        <v>669</v>
      </c>
      <c r="M97" s="20" t="s">
        <v>111</v>
      </c>
      <c r="N97" s="20">
        <v>12.1</v>
      </c>
      <c r="O97" s="20" t="s">
        <v>84</v>
      </c>
      <c r="P97" s="32">
        <v>7.27</v>
      </c>
      <c r="Q97" s="20" t="s">
        <v>112</v>
      </c>
      <c r="R97" s="20" t="s">
        <v>113</v>
      </c>
      <c r="S97" s="20" t="s">
        <v>26</v>
      </c>
      <c r="T97" s="20" t="s">
        <v>30</v>
      </c>
      <c r="U97" s="20" t="s">
        <v>114</v>
      </c>
      <c r="V97" s="20" t="s">
        <v>115</v>
      </c>
      <c r="W97" s="20" t="s">
        <v>116</v>
      </c>
      <c r="X97" s="20" t="s">
        <v>670</v>
      </c>
      <c r="Y97" s="20" t="s">
        <v>671</v>
      </c>
      <c r="Z97" s="20" t="s">
        <v>26</v>
      </c>
      <c r="AA97" s="20" t="s">
        <v>30</v>
      </c>
      <c r="AB97" s="20" t="s">
        <v>117</v>
      </c>
      <c r="AC97" s="20" t="s">
        <v>154</v>
      </c>
      <c r="AD97" s="20" t="s">
        <v>120</v>
      </c>
    </row>
    <row r="98" spans="2:30" x14ac:dyDescent="0.25">
      <c r="B98" s="27" t="str">
        <f>IF(O98="","Frêt",_xlfn.XLOOKUP(O98,Catégories!A:A,Catégories!B:B,"inconnu"))</f>
        <v>Frêt</v>
      </c>
      <c r="C98" s="10" t="str">
        <f>RIGHT(LOOKUP(L98,'Recherche tracking'!A:A,'Recherche tracking'!B:B),16)</f>
        <v>7543814314751436</v>
      </c>
      <c r="D98" s="20">
        <v>202606</v>
      </c>
      <c r="E98" s="20">
        <v>51</v>
      </c>
      <c r="F98" s="20">
        <v>1085442</v>
      </c>
      <c r="G98" s="20" t="s">
        <v>20</v>
      </c>
      <c r="H98" s="20" t="s">
        <v>20</v>
      </c>
      <c r="I98" s="20" t="s">
        <v>118</v>
      </c>
      <c r="J98" s="20" t="s">
        <v>672</v>
      </c>
      <c r="K98" s="20">
        <v>20260602</v>
      </c>
      <c r="L98" s="20" t="s">
        <v>669</v>
      </c>
      <c r="M98" s="20" t="s">
        <v>111</v>
      </c>
      <c r="N98" s="20">
        <v>3.4</v>
      </c>
      <c r="O98" s="20" t="s">
        <v>84</v>
      </c>
      <c r="P98" s="32">
        <v>0</v>
      </c>
      <c r="Q98" s="20" t="s">
        <v>112</v>
      </c>
      <c r="R98" s="20" t="s">
        <v>113</v>
      </c>
      <c r="S98" s="20" t="s">
        <v>26</v>
      </c>
      <c r="T98" s="20" t="s">
        <v>30</v>
      </c>
      <c r="U98" s="20" t="s">
        <v>114</v>
      </c>
      <c r="V98" s="20" t="s">
        <v>115</v>
      </c>
      <c r="W98" s="20" t="s">
        <v>116</v>
      </c>
      <c r="X98" s="20" t="s">
        <v>670</v>
      </c>
      <c r="Y98" s="20" t="s">
        <v>671</v>
      </c>
      <c r="Z98" s="20" t="s">
        <v>26</v>
      </c>
      <c r="AA98" s="20" t="s">
        <v>30</v>
      </c>
      <c r="AB98" s="20" t="s">
        <v>117</v>
      </c>
      <c r="AC98" s="20" t="s">
        <v>154</v>
      </c>
      <c r="AD98" s="20" t="s">
        <v>120</v>
      </c>
    </row>
    <row r="99" spans="2:30" x14ac:dyDescent="0.25">
      <c r="B99" s="27" t="str">
        <f>IF(O99="","Frêt",_xlfn.XLOOKUP(O99,Catégories!A:A,Catégories!B:B,"inconnu"))</f>
        <v>Frêt</v>
      </c>
      <c r="C99" s="10" t="str">
        <f>RIGHT(LOOKUP(L99,'Recherche tracking'!A:A,'Recherche tracking'!B:B),16)</f>
        <v>7543814314751436</v>
      </c>
      <c r="D99" s="20">
        <v>202606</v>
      </c>
      <c r="E99" s="20">
        <v>51</v>
      </c>
      <c r="F99" s="20">
        <v>1085442</v>
      </c>
      <c r="G99" s="20" t="s">
        <v>20</v>
      </c>
      <c r="H99" s="20" t="s">
        <v>20</v>
      </c>
      <c r="I99" s="20" t="s">
        <v>119</v>
      </c>
      <c r="J99" s="20" t="s">
        <v>672</v>
      </c>
      <c r="K99" s="20">
        <v>20260602</v>
      </c>
      <c r="L99" s="20" t="s">
        <v>669</v>
      </c>
      <c r="M99" s="20" t="s">
        <v>24</v>
      </c>
      <c r="N99" s="20">
        <v>3.4</v>
      </c>
      <c r="O99" s="20" t="s">
        <v>86</v>
      </c>
      <c r="P99" s="32">
        <v>0</v>
      </c>
      <c r="Q99" s="20" t="s">
        <v>112</v>
      </c>
      <c r="R99" s="20" t="s">
        <v>113</v>
      </c>
      <c r="S99" s="20" t="s">
        <v>26</v>
      </c>
      <c r="T99" s="20" t="s">
        <v>30</v>
      </c>
      <c r="U99" s="20" t="s">
        <v>114</v>
      </c>
      <c r="V99" s="20" t="s">
        <v>115</v>
      </c>
      <c r="W99" s="20" t="s">
        <v>116</v>
      </c>
      <c r="X99" s="20" t="s">
        <v>670</v>
      </c>
      <c r="Y99" s="20" t="s">
        <v>671</v>
      </c>
      <c r="Z99" s="20" t="s">
        <v>26</v>
      </c>
      <c r="AA99" s="20" t="s">
        <v>30</v>
      </c>
      <c r="AB99" s="20" t="s">
        <v>117</v>
      </c>
      <c r="AC99" s="20" t="s">
        <v>154</v>
      </c>
      <c r="AD99" s="20" t="s">
        <v>120</v>
      </c>
    </row>
    <row r="100" spans="2:30" x14ac:dyDescent="0.25">
      <c r="B100" s="27" t="str">
        <f>IF(O100="","Frêt",_xlfn.XLOOKUP(O100,Catégories!A:A,Catégories!B:B,"inconnu"))</f>
        <v>Frêt</v>
      </c>
      <c r="C100" s="10" t="str">
        <f>RIGHT(LOOKUP(L100,'Recherche tracking'!A:A,'Recherche tracking'!B:B),16)</f>
        <v>7543814314751436</v>
      </c>
      <c r="D100" s="20">
        <v>202606</v>
      </c>
      <c r="E100" s="20">
        <v>51</v>
      </c>
      <c r="F100" s="20">
        <v>1085442</v>
      </c>
      <c r="G100" s="20" t="s">
        <v>20</v>
      </c>
      <c r="H100" s="20" t="s">
        <v>20</v>
      </c>
      <c r="I100" s="20" t="s">
        <v>118</v>
      </c>
      <c r="J100" s="20" t="s">
        <v>673</v>
      </c>
      <c r="K100" s="20">
        <v>20260602</v>
      </c>
      <c r="L100" s="20" t="s">
        <v>669</v>
      </c>
      <c r="M100" s="20" t="s">
        <v>111</v>
      </c>
      <c r="N100" s="20">
        <v>8.6999999999999993</v>
      </c>
      <c r="O100" s="20" t="s">
        <v>84</v>
      </c>
      <c r="P100" s="32">
        <v>0</v>
      </c>
      <c r="Q100" s="20" t="s">
        <v>112</v>
      </c>
      <c r="R100" s="20" t="s">
        <v>113</v>
      </c>
      <c r="S100" s="20" t="s">
        <v>26</v>
      </c>
      <c r="T100" s="20" t="s">
        <v>30</v>
      </c>
      <c r="U100" s="20" t="s">
        <v>114</v>
      </c>
      <c r="V100" s="20" t="s">
        <v>115</v>
      </c>
      <c r="W100" s="20" t="s">
        <v>116</v>
      </c>
      <c r="X100" s="20" t="s">
        <v>670</v>
      </c>
      <c r="Y100" s="20" t="s">
        <v>671</v>
      </c>
      <c r="Z100" s="20" t="s">
        <v>26</v>
      </c>
      <c r="AA100" s="20" t="s">
        <v>30</v>
      </c>
      <c r="AB100" s="20" t="s">
        <v>117</v>
      </c>
      <c r="AC100" s="20" t="s">
        <v>154</v>
      </c>
      <c r="AD100" s="20" t="s">
        <v>120</v>
      </c>
    </row>
    <row r="101" spans="2:30" x14ac:dyDescent="0.25">
      <c r="B101" s="27" t="str">
        <f>IF(O101="","Frêt",_xlfn.XLOOKUP(O101,Catégories!A:A,Catégories!B:B,"inconnu"))</f>
        <v>Frêt</v>
      </c>
      <c r="C101" s="10" t="str">
        <f>RIGHT(LOOKUP(L101,'Recherche tracking'!A:A,'Recherche tracking'!B:B),16)</f>
        <v>7543814314751436</v>
      </c>
      <c r="D101" s="20">
        <v>202606</v>
      </c>
      <c r="E101" s="20">
        <v>51</v>
      </c>
      <c r="F101" s="20">
        <v>1085442</v>
      </c>
      <c r="G101" s="20" t="s">
        <v>20</v>
      </c>
      <c r="H101" s="20" t="s">
        <v>20</v>
      </c>
      <c r="I101" s="20" t="s">
        <v>119</v>
      </c>
      <c r="J101" s="20" t="s">
        <v>673</v>
      </c>
      <c r="K101" s="20">
        <v>20260602</v>
      </c>
      <c r="L101" s="20" t="s">
        <v>669</v>
      </c>
      <c r="M101" s="20" t="s">
        <v>24</v>
      </c>
      <c r="N101" s="20">
        <v>8.6999999999999993</v>
      </c>
      <c r="O101" s="20" t="s">
        <v>86</v>
      </c>
      <c r="P101" s="32">
        <v>0</v>
      </c>
      <c r="Q101" s="20" t="s">
        <v>112</v>
      </c>
      <c r="R101" s="20" t="s">
        <v>113</v>
      </c>
      <c r="S101" s="20" t="s">
        <v>26</v>
      </c>
      <c r="T101" s="20" t="s">
        <v>30</v>
      </c>
      <c r="U101" s="20" t="s">
        <v>114</v>
      </c>
      <c r="V101" s="20" t="s">
        <v>115</v>
      </c>
      <c r="W101" s="20" t="s">
        <v>116</v>
      </c>
      <c r="X101" s="20" t="s">
        <v>670</v>
      </c>
      <c r="Y101" s="20" t="s">
        <v>671</v>
      </c>
      <c r="Z101" s="20" t="s">
        <v>26</v>
      </c>
      <c r="AA101" s="20" t="s">
        <v>30</v>
      </c>
      <c r="AB101" s="20" t="s">
        <v>117</v>
      </c>
      <c r="AC101" s="20" t="s">
        <v>154</v>
      </c>
      <c r="AD101" s="20" t="s">
        <v>120</v>
      </c>
    </row>
    <row r="102" spans="2:30" x14ac:dyDescent="0.25">
      <c r="B102" s="27" t="str">
        <f>IF(O102="","Frêt",_xlfn.XLOOKUP(O102,Catégories!A:A,Catégories!B:B,"inconnu"))</f>
        <v>Frêt</v>
      </c>
      <c r="C102" s="10" t="str">
        <f>RIGHT(LOOKUP(L102,'Recherche tracking'!A:A,'Recherche tracking'!B:B),16)</f>
        <v>7543814314751436</v>
      </c>
      <c r="D102" s="20">
        <v>202606</v>
      </c>
      <c r="E102" s="20">
        <v>51</v>
      </c>
      <c r="F102" s="20">
        <v>1085442</v>
      </c>
      <c r="G102" s="20" t="s">
        <v>20</v>
      </c>
      <c r="H102" s="20" t="s">
        <v>20</v>
      </c>
      <c r="I102" s="20" t="s">
        <v>119</v>
      </c>
      <c r="J102" s="20" t="s">
        <v>673</v>
      </c>
      <c r="K102" s="20">
        <v>20260602</v>
      </c>
      <c r="L102" s="20" t="s">
        <v>669</v>
      </c>
      <c r="M102" s="20" t="s">
        <v>24</v>
      </c>
      <c r="N102" s="20">
        <v>8.6999999999999993</v>
      </c>
      <c r="O102" s="20" t="s">
        <v>98</v>
      </c>
      <c r="P102" s="32">
        <v>1</v>
      </c>
      <c r="Q102" s="20" t="s">
        <v>112</v>
      </c>
      <c r="R102" s="20" t="s">
        <v>113</v>
      </c>
      <c r="S102" s="20" t="s">
        <v>26</v>
      </c>
      <c r="T102" s="20" t="s">
        <v>30</v>
      </c>
      <c r="U102" s="20" t="s">
        <v>114</v>
      </c>
      <c r="V102" s="20" t="s">
        <v>115</v>
      </c>
      <c r="W102" s="20" t="s">
        <v>116</v>
      </c>
      <c r="X102" s="20" t="s">
        <v>670</v>
      </c>
      <c r="Y102" s="20" t="s">
        <v>671</v>
      </c>
      <c r="Z102" s="20" t="s">
        <v>26</v>
      </c>
      <c r="AA102" s="20" t="s">
        <v>30</v>
      </c>
      <c r="AB102" s="20" t="s">
        <v>117</v>
      </c>
      <c r="AC102" s="20" t="s">
        <v>154</v>
      </c>
      <c r="AD102" s="20" t="s">
        <v>120</v>
      </c>
    </row>
    <row r="103" spans="2:30" x14ac:dyDescent="0.25">
      <c r="B103" s="27" t="str">
        <f>IF(O103="","Frêt",_xlfn.XLOOKUP(O103,Catégories!A:A,Catégories!B:B,"inconnu"))</f>
        <v>Frêt</v>
      </c>
      <c r="C103" s="10" t="str">
        <f>RIGHT(LOOKUP(L103,'Recherche tracking'!A:A,'Recherche tracking'!B:B),16)</f>
        <v>7543814314751367</v>
      </c>
      <c r="D103" s="20">
        <v>202606</v>
      </c>
      <c r="E103" s="20">
        <v>51</v>
      </c>
      <c r="F103" s="20">
        <v>1085442</v>
      </c>
      <c r="G103" s="20" t="s">
        <v>20</v>
      </c>
      <c r="H103" s="20" t="s">
        <v>20</v>
      </c>
      <c r="I103" s="20" t="s">
        <v>110</v>
      </c>
      <c r="J103" s="20" t="s">
        <v>22</v>
      </c>
      <c r="K103" s="20">
        <v>20260602</v>
      </c>
      <c r="L103" s="20" t="s">
        <v>674</v>
      </c>
      <c r="M103" s="20" t="s">
        <v>111</v>
      </c>
      <c r="N103" s="20">
        <v>46</v>
      </c>
      <c r="O103" s="20" t="s">
        <v>84</v>
      </c>
      <c r="P103" s="32">
        <v>15.85</v>
      </c>
      <c r="Q103" s="20" t="s">
        <v>112</v>
      </c>
      <c r="R103" s="20" t="s">
        <v>113</v>
      </c>
      <c r="S103" s="20" t="s">
        <v>26</v>
      </c>
      <c r="T103" s="20" t="s">
        <v>30</v>
      </c>
      <c r="U103" s="20" t="s">
        <v>114</v>
      </c>
      <c r="V103" s="20" t="s">
        <v>115</v>
      </c>
      <c r="W103" s="20" t="s">
        <v>116</v>
      </c>
      <c r="X103" s="20" t="s">
        <v>303</v>
      </c>
      <c r="Y103" s="20" t="s">
        <v>261</v>
      </c>
      <c r="Z103" s="20" t="s">
        <v>262</v>
      </c>
      <c r="AA103" s="20" t="s">
        <v>30</v>
      </c>
      <c r="AB103" s="20" t="s">
        <v>117</v>
      </c>
      <c r="AC103" s="20" t="s">
        <v>263</v>
      </c>
      <c r="AD103" s="20" t="s">
        <v>120</v>
      </c>
    </row>
    <row r="104" spans="2:30" x14ac:dyDescent="0.25">
      <c r="B104" s="27" t="str">
        <f>IF(O104="","Frêt",_xlfn.XLOOKUP(O104,Catégories!A:A,Catégories!B:B,"inconnu"))</f>
        <v>Frêt</v>
      </c>
      <c r="C104" s="10" t="str">
        <f>RIGHT(LOOKUP(L104,'Recherche tracking'!A:A,'Recherche tracking'!B:B),16)</f>
        <v>7543814314751367</v>
      </c>
      <c r="D104" s="20">
        <v>202606</v>
      </c>
      <c r="E104" s="20">
        <v>51</v>
      </c>
      <c r="F104" s="20">
        <v>1085442</v>
      </c>
      <c r="G104" s="20" t="s">
        <v>20</v>
      </c>
      <c r="H104" s="20" t="s">
        <v>20</v>
      </c>
      <c r="I104" s="20" t="s">
        <v>118</v>
      </c>
      <c r="J104" s="20" t="s">
        <v>675</v>
      </c>
      <c r="K104" s="20">
        <v>20260602</v>
      </c>
      <c r="L104" s="20" t="s">
        <v>674</v>
      </c>
      <c r="M104" s="20" t="s">
        <v>111</v>
      </c>
      <c r="N104" s="20">
        <v>3.3</v>
      </c>
      <c r="O104" s="20" t="s">
        <v>84</v>
      </c>
      <c r="P104" s="32">
        <v>0</v>
      </c>
      <c r="Q104" s="20" t="s">
        <v>112</v>
      </c>
      <c r="R104" s="20" t="s">
        <v>113</v>
      </c>
      <c r="S104" s="20" t="s">
        <v>26</v>
      </c>
      <c r="T104" s="20" t="s">
        <v>30</v>
      </c>
      <c r="U104" s="20" t="s">
        <v>114</v>
      </c>
      <c r="V104" s="20" t="s">
        <v>115</v>
      </c>
      <c r="W104" s="20" t="s">
        <v>116</v>
      </c>
      <c r="X104" s="20" t="s">
        <v>303</v>
      </c>
      <c r="Y104" s="20" t="s">
        <v>261</v>
      </c>
      <c r="Z104" s="20" t="s">
        <v>262</v>
      </c>
      <c r="AA104" s="20" t="s">
        <v>30</v>
      </c>
      <c r="AB104" s="20" t="s">
        <v>117</v>
      </c>
      <c r="AC104" s="20" t="s">
        <v>263</v>
      </c>
      <c r="AD104" s="20" t="s">
        <v>120</v>
      </c>
    </row>
    <row r="105" spans="2:30" x14ac:dyDescent="0.25">
      <c r="B105" s="27" t="str">
        <f>IF(O105="","Frêt",_xlfn.XLOOKUP(O105,Catégories!A:A,Catégories!B:B,"inconnu"))</f>
        <v>Frêt</v>
      </c>
      <c r="C105" s="10" t="str">
        <f>RIGHT(LOOKUP(L105,'Recherche tracking'!A:A,'Recherche tracking'!B:B),16)</f>
        <v>7543814314751367</v>
      </c>
      <c r="D105" s="20">
        <v>202606</v>
      </c>
      <c r="E105" s="20">
        <v>51</v>
      </c>
      <c r="F105" s="20">
        <v>1085442</v>
      </c>
      <c r="G105" s="20" t="s">
        <v>20</v>
      </c>
      <c r="H105" s="20" t="s">
        <v>20</v>
      </c>
      <c r="I105" s="20" t="s">
        <v>119</v>
      </c>
      <c r="J105" s="20" t="s">
        <v>675</v>
      </c>
      <c r="K105" s="20">
        <v>20260602</v>
      </c>
      <c r="L105" s="20" t="s">
        <v>674</v>
      </c>
      <c r="M105" s="20" t="s">
        <v>24</v>
      </c>
      <c r="N105" s="20">
        <v>3.3</v>
      </c>
      <c r="O105" s="20" t="s">
        <v>86</v>
      </c>
      <c r="P105" s="32">
        <v>0</v>
      </c>
      <c r="Q105" s="20" t="s">
        <v>112</v>
      </c>
      <c r="R105" s="20" t="s">
        <v>113</v>
      </c>
      <c r="S105" s="20" t="s">
        <v>26</v>
      </c>
      <c r="T105" s="20" t="s">
        <v>30</v>
      </c>
      <c r="U105" s="20" t="s">
        <v>114</v>
      </c>
      <c r="V105" s="20" t="s">
        <v>115</v>
      </c>
      <c r="W105" s="20" t="s">
        <v>116</v>
      </c>
      <c r="X105" s="20" t="s">
        <v>303</v>
      </c>
      <c r="Y105" s="20" t="s">
        <v>261</v>
      </c>
      <c r="Z105" s="20" t="s">
        <v>262</v>
      </c>
      <c r="AA105" s="20" t="s">
        <v>30</v>
      </c>
      <c r="AB105" s="20" t="s">
        <v>117</v>
      </c>
      <c r="AC105" s="20" t="s">
        <v>263</v>
      </c>
      <c r="AD105" s="20" t="s">
        <v>120</v>
      </c>
    </row>
    <row r="106" spans="2:30" x14ac:dyDescent="0.25">
      <c r="B106" s="27" t="str">
        <f>IF(O106="","Frêt",_xlfn.XLOOKUP(O106,Catégories!A:A,Catégories!B:B,"inconnu"))</f>
        <v>Frêt</v>
      </c>
      <c r="C106" s="10" t="str">
        <f>RIGHT(LOOKUP(L106,'Recherche tracking'!A:A,'Recherche tracking'!B:B),16)</f>
        <v>7543814314751367</v>
      </c>
      <c r="D106" s="20">
        <v>202606</v>
      </c>
      <c r="E106" s="20">
        <v>51</v>
      </c>
      <c r="F106" s="20">
        <v>1085442</v>
      </c>
      <c r="G106" s="20" t="s">
        <v>20</v>
      </c>
      <c r="H106" s="20" t="s">
        <v>20</v>
      </c>
      <c r="I106" s="20" t="s">
        <v>118</v>
      </c>
      <c r="J106" s="20" t="s">
        <v>676</v>
      </c>
      <c r="K106" s="20">
        <v>20260602</v>
      </c>
      <c r="L106" s="20" t="s">
        <v>674</v>
      </c>
      <c r="M106" s="20" t="s">
        <v>111</v>
      </c>
      <c r="N106" s="20">
        <v>10.9</v>
      </c>
      <c r="O106" s="20" t="s">
        <v>84</v>
      </c>
      <c r="P106" s="32">
        <v>0</v>
      </c>
      <c r="Q106" s="20" t="s">
        <v>112</v>
      </c>
      <c r="R106" s="20" t="s">
        <v>113</v>
      </c>
      <c r="S106" s="20" t="s">
        <v>26</v>
      </c>
      <c r="T106" s="20" t="s">
        <v>30</v>
      </c>
      <c r="U106" s="20" t="s">
        <v>114</v>
      </c>
      <c r="V106" s="20" t="s">
        <v>115</v>
      </c>
      <c r="W106" s="20" t="s">
        <v>116</v>
      </c>
      <c r="X106" s="20" t="s">
        <v>303</v>
      </c>
      <c r="Y106" s="20" t="s">
        <v>261</v>
      </c>
      <c r="Z106" s="20" t="s">
        <v>262</v>
      </c>
      <c r="AA106" s="20" t="s">
        <v>30</v>
      </c>
      <c r="AB106" s="20" t="s">
        <v>117</v>
      </c>
      <c r="AC106" s="20" t="s">
        <v>263</v>
      </c>
      <c r="AD106" s="20" t="s">
        <v>120</v>
      </c>
    </row>
    <row r="107" spans="2:30" x14ac:dyDescent="0.25">
      <c r="B107" s="27" t="str">
        <f>IF(O107="","Frêt",_xlfn.XLOOKUP(O107,Catégories!A:A,Catégories!B:B,"inconnu"))</f>
        <v>Frêt</v>
      </c>
      <c r="C107" s="10" t="str">
        <f>RIGHT(LOOKUP(L107,'Recherche tracking'!A:A,'Recherche tracking'!B:B),16)</f>
        <v>7543814314751367</v>
      </c>
      <c r="D107" s="20">
        <v>202606</v>
      </c>
      <c r="E107" s="20">
        <v>51</v>
      </c>
      <c r="F107" s="20">
        <v>1085442</v>
      </c>
      <c r="G107" s="20" t="s">
        <v>20</v>
      </c>
      <c r="H107" s="20" t="s">
        <v>20</v>
      </c>
      <c r="I107" s="20" t="s">
        <v>119</v>
      </c>
      <c r="J107" s="20" t="s">
        <v>676</v>
      </c>
      <c r="K107" s="20">
        <v>20260602</v>
      </c>
      <c r="L107" s="20" t="s">
        <v>674</v>
      </c>
      <c r="M107" s="20" t="s">
        <v>24</v>
      </c>
      <c r="N107" s="20">
        <v>10.9</v>
      </c>
      <c r="O107" s="20" t="s">
        <v>86</v>
      </c>
      <c r="P107" s="32">
        <v>0</v>
      </c>
      <c r="Q107" s="20" t="s">
        <v>112</v>
      </c>
      <c r="R107" s="20" t="s">
        <v>113</v>
      </c>
      <c r="S107" s="20" t="s">
        <v>26</v>
      </c>
      <c r="T107" s="20" t="s">
        <v>30</v>
      </c>
      <c r="U107" s="20" t="s">
        <v>114</v>
      </c>
      <c r="V107" s="20" t="s">
        <v>115</v>
      </c>
      <c r="W107" s="20" t="s">
        <v>116</v>
      </c>
      <c r="X107" s="20" t="s">
        <v>303</v>
      </c>
      <c r="Y107" s="20" t="s">
        <v>261</v>
      </c>
      <c r="Z107" s="20" t="s">
        <v>262</v>
      </c>
      <c r="AA107" s="20" t="s">
        <v>30</v>
      </c>
      <c r="AB107" s="20" t="s">
        <v>117</v>
      </c>
      <c r="AC107" s="20" t="s">
        <v>263</v>
      </c>
      <c r="AD107" s="20" t="s">
        <v>120</v>
      </c>
    </row>
    <row r="108" spans="2:30" x14ac:dyDescent="0.25">
      <c r="B108" s="27" t="str">
        <f>IF(O108="","Frêt",_xlfn.XLOOKUP(O108,Catégories!A:A,Catégories!B:B,"inconnu"))</f>
        <v>Frêt</v>
      </c>
      <c r="C108" s="10" t="str">
        <f>RIGHT(LOOKUP(L108,'Recherche tracking'!A:A,'Recherche tracking'!B:B),16)</f>
        <v>7543814314751367</v>
      </c>
      <c r="D108" s="20">
        <v>202606</v>
      </c>
      <c r="E108" s="20">
        <v>51</v>
      </c>
      <c r="F108" s="20">
        <v>1085442</v>
      </c>
      <c r="G108" s="20" t="s">
        <v>20</v>
      </c>
      <c r="H108" s="20" t="s">
        <v>20</v>
      </c>
      <c r="I108" s="20" t="s">
        <v>119</v>
      </c>
      <c r="J108" s="20" t="s">
        <v>676</v>
      </c>
      <c r="K108" s="20">
        <v>20260602</v>
      </c>
      <c r="L108" s="20" t="s">
        <v>674</v>
      </c>
      <c r="M108" s="20" t="s">
        <v>24</v>
      </c>
      <c r="N108" s="20">
        <v>10.9</v>
      </c>
      <c r="O108" s="20" t="s">
        <v>98</v>
      </c>
      <c r="P108" s="32">
        <v>1</v>
      </c>
      <c r="Q108" s="20" t="s">
        <v>112</v>
      </c>
      <c r="R108" s="20" t="s">
        <v>113</v>
      </c>
      <c r="S108" s="20" t="s">
        <v>26</v>
      </c>
      <c r="T108" s="20" t="s">
        <v>30</v>
      </c>
      <c r="U108" s="20" t="s">
        <v>114</v>
      </c>
      <c r="V108" s="20" t="s">
        <v>115</v>
      </c>
      <c r="W108" s="20" t="s">
        <v>116</v>
      </c>
      <c r="X108" s="20" t="s">
        <v>303</v>
      </c>
      <c r="Y108" s="20" t="s">
        <v>261</v>
      </c>
      <c r="Z108" s="20" t="s">
        <v>262</v>
      </c>
      <c r="AA108" s="20" t="s">
        <v>30</v>
      </c>
      <c r="AB108" s="20" t="s">
        <v>117</v>
      </c>
      <c r="AC108" s="20" t="s">
        <v>263</v>
      </c>
      <c r="AD108" s="20" t="s">
        <v>120</v>
      </c>
    </row>
    <row r="109" spans="2:30" x14ac:dyDescent="0.25">
      <c r="B109" s="27" t="str">
        <f>IF(O109="","Frêt",_xlfn.XLOOKUP(O109,Catégories!A:A,Catégories!B:B,"inconnu"))</f>
        <v>Frêt</v>
      </c>
      <c r="C109" s="10" t="str">
        <f>RIGHT(LOOKUP(L109,'Recherche tracking'!A:A,'Recherche tracking'!B:B),16)</f>
        <v>7543814314751367</v>
      </c>
      <c r="D109" s="20">
        <v>202606</v>
      </c>
      <c r="E109" s="20">
        <v>51</v>
      </c>
      <c r="F109" s="20">
        <v>1085442</v>
      </c>
      <c r="G109" s="20" t="s">
        <v>20</v>
      </c>
      <c r="H109" s="20" t="s">
        <v>20</v>
      </c>
      <c r="I109" s="20" t="s">
        <v>118</v>
      </c>
      <c r="J109" s="20" t="s">
        <v>677</v>
      </c>
      <c r="K109" s="20">
        <v>20260602</v>
      </c>
      <c r="L109" s="20" t="s">
        <v>674</v>
      </c>
      <c r="M109" s="20" t="s">
        <v>111</v>
      </c>
      <c r="N109" s="20">
        <v>15.6</v>
      </c>
      <c r="O109" s="20" t="s">
        <v>84</v>
      </c>
      <c r="P109" s="32">
        <v>0</v>
      </c>
      <c r="Q109" s="20" t="s">
        <v>112</v>
      </c>
      <c r="R109" s="20" t="s">
        <v>113</v>
      </c>
      <c r="S109" s="20" t="s">
        <v>26</v>
      </c>
      <c r="T109" s="20" t="s">
        <v>30</v>
      </c>
      <c r="U109" s="20" t="s">
        <v>114</v>
      </c>
      <c r="V109" s="20" t="s">
        <v>115</v>
      </c>
      <c r="W109" s="20" t="s">
        <v>116</v>
      </c>
      <c r="X109" s="20" t="s">
        <v>303</v>
      </c>
      <c r="Y109" s="20" t="s">
        <v>261</v>
      </c>
      <c r="Z109" s="20" t="s">
        <v>262</v>
      </c>
      <c r="AA109" s="20" t="s">
        <v>30</v>
      </c>
      <c r="AB109" s="20" t="s">
        <v>117</v>
      </c>
      <c r="AC109" s="20" t="s">
        <v>263</v>
      </c>
      <c r="AD109" s="20" t="s">
        <v>120</v>
      </c>
    </row>
    <row r="110" spans="2:30" x14ac:dyDescent="0.25">
      <c r="B110" s="27" t="str">
        <f>IF(O110="","Frêt",_xlfn.XLOOKUP(O110,Catégories!A:A,Catégories!B:B,"inconnu"))</f>
        <v>Frêt</v>
      </c>
      <c r="C110" s="10" t="str">
        <f>RIGHT(LOOKUP(L110,'Recherche tracking'!A:A,'Recherche tracking'!B:B),16)</f>
        <v>7543814314751367</v>
      </c>
      <c r="D110" s="20">
        <v>202606</v>
      </c>
      <c r="E110" s="20">
        <v>51</v>
      </c>
      <c r="F110" s="20">
        <v>1085442</v>
      </c>
      <c r="G110" s="20" t="s">
        <v>20</v>
      </c>
      <c r="H110" s="20" t="s">
        <v>20</v>
      </c>
      <c r="I110" s="20" t="s">
        <v>119</v>
      </c>
      <c r="J110" s="20" t="s">
        <v>677</v>
      </c>
      <c r="K110" s="20">
        <v>20260602</v>
      </c>
      <c r="L110" s="20" t="s">
        <v>674</v>
      </c>
      <c r="M110" s="20" t="s">
        <v>24</v>
      </c>
      <c r="N110" s="20">
        <v>15.6</v>
      </c>
      <c r="O110" s="20" t="s">
        <v>86</v>
      </c>
      <c r="P110" s="32">
        <v>0</v>
      </c>
      <c r="Q110" s="20" t="s">
        <v>112</v>
      </c>
      <c r="R110" s="20" t="s">
        <v>113</v>
      </c>
      <c r="S110" s="20" t="s">
        <v>26</v>
      </c>
      <c r="T110" s="20" t="s">
        <v>30</v>
      </c>
      <c r="U110" s="20" t="s">
        <v>114</v>
      </c>
      <c r="V110" s="20" t="s">
        <v>115</v>
      </c>
      <c r="W110" s="20" t="s">
        <v>116</v>
      </c>
      <c r="X110" s="20" t="s">
        <v>303</v>
      </c>
      <c r="Y110" s="20" t="s">
        <v>261</v>
      </c>
      <c r="Z110" s="20" t="s">
        <v>262</v>
      </c>
      <c r="AA110" s="20" t="s">
        <v>30</v>
      </c>
      <c r="AB110" s="20" t="s">
        <v>117</v>
      </c>
      <c r="AC110" s="20" t="s">
        <v>263</v>
      </c>
      <c r="AD110" s="20" t="s">
        <v>120</v>
      </c>
    </row>
    <row r="111" spans="2:30" x14ac:dyDescent="0.25">
      <c r="B111" s="27" t="str">
        <f>IF(O111="","Frêt",_xlfn.XLOOKUP(O111,Catégories!A:A,Catégories!B:B,"inconnu"))</f>
        <v>Frêt</v>
      </c>
      <c r="C111" s="10" t="str">
        <f>RIGHT(LOOKUP(L111,'Recherche tracking'!A:A,'Recherche tracking'!B:B),16)</f>
        <v>7543814314751367</v>
      </c>
      <c r="D111" s="20">
        <v>202606</v>
      </c>
      <c r="E111" s="20">
        <v>51</v>
      </c>
      <c r="F111" s="20">
        <v>1085442</v>
      </c>
      <c r="G111" s="20" t="s">
        <v>20</v>
      </c>
      <c r="H111" s="20" t="s">
        <v>20</v>
      </c>
      <c r="I111" s="20" t="s">
        <v>119</v>
      </c>
      <c r="J111" s="20" t="s">
        <v>677</v>
      </c>
      <c r="K111" s="20">
        <v>20260602</v>
      </c>
      <c r="L111" s="20" t="s">
        <v>674</v>
      </c>
      <c r="M111" s="20" t="s">
        <v>24</v>
      </c>
      <c r="N111" s="20">
        <v>15.6</v>
      </c>
      <c r="O111" s="20" t="s">
        <v>98</v>
      </c>
      <c r="P111" s="32">
        <v>1</v>
      </c>
      <c r="Q111" s="20" t="s">
        <v>112</v>
      </c>
      <c r="R111" s="20" t="s">
        <v>113</v>
      </c>
      <c r="S111" s="20" t="s">
        <v>26</v>
      </c>
      <c r="T111" s="20" t="s">
        <v>30</v>
      </c>
      <c r="U111" s="20" t="s">
        <v>114</v>
      </c>
      <c r="V111" s="20" t="s">
        <v>115</v>
      </c>
      <c r="W111" s="20" t="s">
        <v>116</v>
      </c>
      <c r="X111" s="20" t="s">
        <v>303</v>
      </c>
      <c r="Y111" s="20" t="s">
        <v>261</v>
      </c>
      <c r="Z111" s="20" t="s">
        <v>262</v>
      </c>
      <c r="AA111" s="20" t="s">
        <v>30</v>
      </c>
      <c r="AB111" s="20" t="s">
        <v>117</v>
      </c>
      <c r="AC111" s="20" t="s">
        <v>263</v>
      </c>
      <c r="AD111" s="20" t="s">
        <v>120</v>
      </c>
    </row>
    <row r="112" spans="2:30" x14ac:dyDescent="0.25">
      <c r="B112" s="27" t="str">
        <f>IF(O112="","Frêt",_xlfn.XLOOKUP(O112,Catégories!A:A,Catégories!B:B,"inconnu"))</f>
        <v>Frêt</v>
      </c>
      <c r="C112" s="10" t="str">
        <f>RIGHT(LOOKUP(L112,'Recherche tracking'!A:A,'Recherche tracking'!B:B),16)</f>
        <v>7543814314751367</v>
      </c>
      <c r="D112" s="20">
        <v>202606</v>
      </c>
      <c r="E112" s="20">
        <v>51</v>
      </c>
      <c r="F112" s="20">
        <v>1085442</v>
      </c>
      <c r="G112" s="20" t="s">
        <v>20</v>
      </c>
      <c r="H112" s="20" t="s">
        <v>20</v>
      </c>
      <c r="I112" s="20" t="s">
        <v>118</v>
      </c>
      <c r="J112" s="20" t="s">
        <v>678</v>
      </c>
      <c r="K112" s="20">
        <v>20260602</v>
      </c>
      <c r="L112" s="20" t="s">
        <v>674</v>
      </c>
      <c r="M112" s="20" t="s">
        <v>111</v>
      </c>
      <c r="N112" s="20">
        <v>16.2</v>
      </c>
      <c r="O112" s="20" t="s">
        <v>84</v>
      </c>
      <c r="P112" s="32">
        <v>0</v>
      </c>
      <c r="Q112" s="20" t="s">
        <v>112</v>
      </c>
      <c r="R112" s="20" t="s">
        <v>113</v>
      </c>
      <c r="S112" s="20" t="s">
        <v>26</v>
      </c>
      <c r="T112" s="20" t="s">
        <v>30</v>
      </c>
      <c r="U112" s="20" t="s">
        <v>114</v>
      </c>
      <c r="V112" s="20" t="s">
        <v>115</v>
      </c>
      <c r="W112" s="20" t="s">
        <v>116</v>
      </c>
      <c r="X112" s="20" t="s">
        <v>303</v>
      </c>
      <c r="Y112" s="20" t="s">
        <v>261</v>
      </c>
      <c r="Z112" s="20" t="s">
        <v>262</v>
      </c>
      <c r="AA112" s="20" t="s">
        <v>30</v>
      </c>
      <c r="AB112" s="20" t="s">
        <v>117</v>
      </c>
      <c r="AC112" s="20" t="s">
        <v>263</v>
      </c>
      <c r="AD112" s="20" t="s">
        <v>120</v>
      </c>
    </row>
    <row r="113" spans="2:30" x14ac:dyDescent="0.25">
      <c r="B113" s="27" t="str">
        <f>IF(O113="","Frêt",_xlfn.XLOOKUP(O113,Catégories!A:A,Catégories!B:B,"inconnu"))</f>
        <v>Frêt</v>
      </c>
      <c r="C113" s="10" t="str">
        <f>RIGHT(LOOKUP(L113,'Recherche tracking'!A:A,'Recherche tracking'!B:B),16)</f>
        <v>7543814314751367</v>
      </c>
      <c r="D113" s="20">
        <v>202606</v>
      </c>
      <c r="E113" s="20">
        <v>51</v>
      </c>
      <c r="F113" s="20">
        <v>1085442</v>
      </c>
      <c r="G113" s="20" t="s">
        <v>20</v>
      </c>
      <c r="H113" s="20" t="s">
        <v>20</v>
      </c>
      <c r="I113" s="20" t="s">
        <v>119</v>
      </c>
      <c r="J113" s="20" t="s">
        <v>678</v>
      </c>
      <c r="K113" s="20">
        <v>20260602</v>
      </c>
      <c r="L113" s="20" t="s">
        <v>674</v>
      </c>
      <c r="M113" s="20" t="s">
        <v>24</v>
      </c>
      <c r="N113" s="20">
        <v>16.2</v>
      </c>
      <c r="O113" s="20" t="s">
        <v>86</v>
      </c>
      <c r="P113" s="32">
        <v>0</v>
      </c>
      <c r="Q113" s="20" t="s">
        <v>112</v>
      </c>
      <c r="R113" s="20" t="s">
        <v>113</v>
      </c>
      <c r="S113" s="20" t="s">
        <v>26</v>
      </c>
      <c r="T113" s="20" t="s">
        <v>30</v>
      </c>
      <c r="U113" s="20" t="s">
        <v>114</v>
      </c>
      <c r="V113" s="20" t="s">
        <v>115</v>
      </c>
      <c r="W113" s="20" t="s">
        <v>116</v>
      </c>
      <c r="X113" s="20" t="s">
        <v>303</v>
      </c>
      <c r="Y113" s="20" t="s">
        <v>261</v>
      </c>
      <c r="Z113" s="20" t="s">
        <v>262</v>
      </c>
      <c r="AA113" s="20" t="s">
        <v>30</v>
      </c>
      <c r="AB113" s="20" t="s">
        <v>117</v>
      </c>
      <c r="AC113" s="20" t="s">
        <v>263</v>
      </c>
      <c r="AD113" s="20" t="s">
        <v>120</v>
      </c>
    </row>
    <row r="114" spans="2:30" x14ac:dyDescent="0.25">
      <c r="B114" s="27" t="str">
        <f>IF(O114="","Frêt",_xlfn.XLOOKUP(O114,Catégories!A:A,Catégories!B:B,"inconnu"))</f>
        <v>Frêt</v>
      </c>
      <c r="C114" s="10" t="str">
        <f>RIGHT(LOOKUP(L114,'Recherche tracking'!A:A,'Recherche tracking'!B:B),16)</f>
        <v>7543814314751367</v>
      </c>
      <c r="D114" s="20">
        <v>202606</v>
      </c>
      <c r="E114" s="20">
        <v>51</v>
      </c>
      <c r="F114" s="20">
        <v>1085442</v>
      </c>
      <c r="G114" s="20" t="s">
        <v>20</v>
      </c>
      <c r="H114" s="20" t="s">
        <v>20</v>
      </c>
      <c r="I114" s="20" t="s">
        <v>119</v>
      </c>
      <c r="J114" s="20" t="s">
        <v>678</v>
      </c>
      <c r="K114" s="20">
        <v>20260602</v>
      </c>
      <c r="L114" s="20" t="s">
        <v>674</v>
      </c>
      <c r="M114" s="20" t="s">
        <v>24</v>
      </c>
      <c r="N114" s="20">
        <v>16.2</v>
      </c>
      <c r="O114" s="20" t="s">
        <v>98</v>
      </c>
      <c r="P114" s="32">
        <v>1</v>
      </c>
      <c r="Q114" s="20" t="s">
        <v>112</v>
      </c>
      <c r="R114" s="20" t="s">
        <v>113</v>
      </c>
      <c r="S114" s="20" t="s">
        <v>26</v>
      </c>
      <c r="T114" s="20" t="s">
        <v>30</v>
      </c>
      <c r="U114" s="20" t="s">
        <v>114</v>
      </c>
      <c r="V114" s="20" t="s">
        <v>115</v>
      </c>
      <c r="W114" s="20" t="s">
        <v>116</v>
      </c>
      <c r="X114" s="20" t="s">
        <v>303</v>
      </c>
      <c r="Y114" s="20" t="s">
        <v>261</v>
      </c>
      <c r="Z114" s="20" t="s">
        <v>262</v>
      </c>
      <c r="AA114" s="20" t="s">
        <v>30</v>
      </c>
      <c r="AB114" s="20" t="s">
        <v>117</v>
      </c>
      <c r="AC114" s="20" t="s">
        <v>263</v>
      </c>
      <c r="AD114" s="20" t="s">
        <v>120</v>
      </c>
    </row>
    <row r="115" spans="2:30" x14ac:dyDescent="0.25">
      <c r="B115" s="27" t="str">
        <f>IF(O115="","Frêt",_xlfn.XLOOKUP(O115,Catégories!A:A,Catégories!B:B,"inconnu"))</f>
        <v>Frêt</v>
      </c>
      <c r="C115" s="10" t="str">
        <f>RIGHT(LOOKUP(L115,'Recherche tracking'!A:A,'Recherche tracking'!B:B),16)</f>
        <v>0643814314751591</v>
      </c>
      <c r="D115" s="20">
        <v>202606</v>
      </c>
      <c r="E115" s="20">
        <v>51</v>
      </c>
      <c r="F115" s="20">
        <v>1085442</v>
      </c>
      <c r="G115" s="20" t="s">
        <v>20</v>
      </c>
      <c r="H115" s="20" t="s">
        <v>20</v>
      </c>
      <c r="I115" s="20" t="s">
        <v>110</v>
      </c>
      <c r="J115" s="20" t="s">
        <v>22</v>
      </c>
      <c r="K115" s="20">
        <v>20260602</v>
      </c>
      <c r="L115" s="20" t="s">
        <v>679</v>
      </c>
      <c r="M115" s="20" t="s">
        <v>111</v>
      </c>
      <c r="N115" s="20">
        <v>2.9</v>
      </c>
      <c r="O115" s="20" t="s">
        <v>84</v>
      </c>
      <c r="P115" s="32">
        <v>4.67</v>
      </c>
      <c r="Q115" s="20" t="s">
        <v>112</v>
      </c>
      <c r="R115" s="20" t="s">
        <v>113</v>
      </c>
      <c r="S115" s="20" t="s">
        <v>26</v>
      </c>
      <c r="T115" s="20" t="s">
        <v>30</v>
      </c>
      <c r="U115" s="20" t="s">
        <v>114</v>
      </c>
      <c r="V115" s="20" t="s">
        <v>115</v>
      </c>
      <c r="W115" s="20" t="s">
        <v>116</v>
      </c>
      <c r="X115" s="20" t="s">
        <v>680</v>
      </c>
      <c r="Y115" s="20" t="s">
        <v>681</v>
      </c>
      <c r="Z115" s="20" t="s">
        <v>26</v>
      </c>
      <c r="AA115" s="20" t="s">
        <v>30</v>
      </c>
      <c r="AB115" s="20" t="s">
        <v>171</v>
      </c>
      <c r="AC115" s="20" t="s">
        <v>682</v>
      </c>
      <c r="AD115" s="20" t="s">
        <v>683</v>
      </c>
    </row>
    <row r="116" spans="2:30" x14ac:dyDescent="0.25">
      <c r="B116" s="27" t="str">
        <f>IF(O116="","Frêt",_xlfn.XLOOKUP(O116,Catégories!A:A,Catégories!B:B,"inconnu"))</f>
        <v>Frêt</v>
      </c>
      <c r="C116" s="10" t="str">
        <f>RIGHT(LOOKUP(L116,'Recherche tracking'!A:A,'Recherche tracking'!B:B),16)</f>
        <v>0643814314751591</v>
      </c>
      <c r="D116" s="20">
        <v>202606</v>
      </c>
      <c r="E116" s="20">
        <v>51</v>
      </c>
      <c r="F116" s="20">
        <v>1085442</v>
      </c>
      <c r="G116" s="20" t="s">
        <v>20</v>
      </c>
      <c r="H116" s="20" t="s">
        <v>20</v>
      </c>
      <c r="I116" s="20" t="s">
        <v>118</v>
      </c>
      <c r="J116" s="20" t="s">
        <v>684</v>
      </c>
      <c r="K116" s="20">
        <v>20260602</v>
      </c>
      <c r="L116" s="20" t="s">
        <v>679</v>
      </c>
      <c r="M116" s="20" t="s">
        <v>111</v>
      </c>
      <c r="N116" s="20">
        <v>2.9</v>
      </c>
      <c r="O116" s="20" t="s">
        <v>84</v>
      </c>
      <c r="P116" s="32">
        <v>0</v>
      </c>
      <c r="Q116" s="20" t="s">
        <v>112</v>
      </c>
      <c r="R116" s="20" t="s">
        <v>113</v>
      </c>
      <c r="S116" s="20" t="s">
        <v>26</v>
      </c>
      <c r="T116" s="20" t="s">
        <v>30</v>
      </c>
      <c r="U116" s="20" t="s">
        <v>114</v>
      </c>
      <c r="V116" s="20" t="s">
        <v>115</v>
      </c>
      <c r="W116" s="20" t="s">
        <v>116</v>
      </c>
      <c r="X116" s="20" t="s">
        <v>680</v>
      </c>
      <c r="Y116" s="20" t="s">
        <v>681</v>
      </c>
      <c r="Z116" s="20" t="s">
        <v>26</v>
      </c>
      <c r="AA116" s="20" t="s">
        <v>30</v>
      </c>
      <c r="AB116" s="20" t="s">
        <v>171</v>
      </c>
      <c r="AC116" s="20" t="s">
        <v>682</v>
      </c>
      <c r="AD116" s="20" t="s">
        <v>683</v>
      </c>
    </row>
    <row r="117" spans="2:30" x14ac:dyDescent="0.25">
      <c r="B117" s="27" t="str">
        <f>IF(O117="","Frêt",_xlfn.XLOOKUP(O117,Catégories!A:A,Catégories!B:B,"inconnu"))</f>
        <v>Frêt</v>
      </c>
      <c r="C117" s="10" t="str">
        <f>RIGHT(LOOKUP(L117,'Recherche tracking'!A:A,'Recherche tracking'!B:B),16)</f>
        <v>0643814314751591</v>
      </c>
      <c r="D117" s="20">
        <v>202606</v>
      </c>
      <c r="E117" s="20">
        <v>51</v>
      </c>
      <c r="F117" s="20">
        <v>1085442</v>
      </c>
      <c r="G117" s="20" t="s">
        <v>20</v>
      </c>
      <c r="H117" s="20" t="s">
        <v>20</v>
      </c>
      <c r="I117" s="20" t="s">
        <v>119</v>
      </c>
      <c r="J117" s="20" t="s">
        <v>684</v>
      </c>
      <c r="K117" s="20">
        <v>20260602</v>
      </c>
      <c r="L117" s="20" t="s">
        <v>679</v>
      </c>
      <c r="M117" s="20" t="s">
        <v>24</v>
      </c>
      <c r="N117" s="20">
        <v>2.9</v>
      </c>
      <c r="O117" s="20" t="s">
        <v>86</v>
      </c>
      <c r="P117" s="32">
        <v>0</v>
      </c>
      <c r="Q117" s="20" t="s">
        <v>112</v>
      </c>
      <c r="R117" s="20" t="s">
        <v>113</v>
      </c>
      <c r="S117" s="20" t="s">
        <v>26</v>
      </c>
      <c r="T117" s="20" t="s">
        <v>30</v>
      </c>
      <c r="U117" s="20" t="s">
        <v>114</v>
      </c>
      <c r="V117" s="20" t="s">
        <v>115</v>
      </c>
      <c r="W117" s="20" t="s">
        <v>116</v>
      </c>
      <c r="X117" s="20" t="s">
        <v>680</v>
      </c>
      <c r="Y117" s="20" t="s">
        <v>681</v>
      </c>
      <c r="Z117" s="20" t="s">
        <v>26</v>
      </c>
      <c r="AA117" s="20" t="s">
        <v>30</v>
      </c>
      <c r="AB117" s="20" t="s">
        <v>171</v>
      </c>
      <c r="AC117" s="20" t="s">
        <v>682</v>
      </c>
      <c r="AD117" s="20" t="s">
        <v>683</v>
      </c>
    </row>
    <row r="118" spans="2:30" x14ac:dyDescent="0.25">
      <c r="B118" s="27" t="str">
        <f>IF(O118="","Frêt",_xlfn.XLOOKUP(O118,Catégories!A:A,Catégories!B:B,"inconnu"))</f>
        <v>Frêt</v>
      </c>
      <c r="C118" s="10" t="str">
        <f>RIGHT(LOOKUP(L118,'Recherche tracking'!A:A,'Recherche tracking'!B:B),16)</f>
        <v>6943814314751620</v>
      </c>
      <c r="D118" s="20">
        <v>202606</v>
      </c>
      <c r="E118" s="20">
        <v>51</v>
      </c>
      <c r="F118" s="20">
        <v>1085442</v>
      </c>
      <c r="G118" s="20" t="s">
        <v>20</v>
      </c>
      <c r="H118" s="20" t="s">
        <v>20</v>
      </c>
      <c r="I118" s="20" t="s">
        <v>110</v>
      </c>
      <c r="J118" s="20" t="s">
        <v>22</v>
      </c>
      <c r="K118" s="20">
        <v>20260602</v>
      </c>
      <c r="L118" s="20" t="s">
        <v>685</v>
      </c>
      <c r="M118" s="20" t="s">
        <v>111</v>
      </c>
      <c r="N118" s="20">
        <v>3.01</v>
      </c>
      <c r="O118" s="20" t="s">
        <v>84</v>
      </c>
      <c r="P118" s="32">
        <v>4.93</v>
      </c>
      <c r="Q118" s="20" t="s">
        <v>112</v>
      </c>
      <c r="R118" s="20" t="s">
        <v>113</v>
      </c>
      <c r="S118" s="20" t="s">
        <v>26</v>
      </c>
      <c r="T118" s="20" t="s">
        <v>30</v>
      </c>
      <c r="U118" s="20" t="s">
        <v>114</v>
      </c>
      <c r="V118" s="20" t="s">
        <v>115</v>
      </c>
      <c r="W118" s="20" t="s">
        <v>116</v>
      </c>
      <c r="X118" s="20" t="s">
        <v>686</v>
      </c>
      <c r="Y118" s="20" t="s">
        <v>687</v>
      </c>
      <c r="Z118" s="20" t="s">
        <v>26</v>
      </c>
      <c r="AA118" s="20" t="s">
        <v>30</v>
      </c>
      <c r="AB118" s="20" t="s">
        <v>161</v>
      </c>
      <c r="AC118" s="20" t="s">
        <v>688</v>
      </c>
      <c r="AD118" s="20" t="s">
        <v>188</v>
      </c>
    </row>
    <row r="119" spans="2:30" x14ac:dyDescent="0.25">
      <c r="B119" s="27" t="str">
        <f>IF(O119="","Frêt",_xlfn.XLOOKUP(O119,Catégories!A:A,Catégories!B:B,"inconnu"))</f>
        <v>Frêt</v>
      </c>
      <c r="C119" s="10" t="str">
        <f>RIGHT(LOOKUP(L119,'Recherche tracking'!A:A,'Recherche tracking'!B:B),16)</f>
        <v>6943814314751620</v>
      </c>
      <c r="D119" s="20">
        <v>202606</v>
      </c>
      <c r="E119" s="20">
        <v>51</v>
      </c>
      <c r="F119" s="20">
        <v>1085442</v>
      </c>
      <c r="G119" s="20" t="s">
        <v>20</v>
      </c>
      <c r="H119" s="20" t="s">
        <v>20</v>
      </c>
      <c r="I119" s="20" t="s">
        <v>118</v>
      </c>
      <c r="J119" s="20" t="s">
        <v>689</v>
      </c>
      <c r="K119" s="20">
        <v>20260602</v>
      </c>
      <c r="L119" s="20" t="s">
        <v>685</v>
      </c>
      <c r="M119" s="20" t="s">
        <v>111</v>
      </c>
      <c r="N119" s="20">
        <v>3.01</v>
      </c>
      <c r="O119" s="20" t="s">
        <v>84</v>
      </c>
      <c r="P119" s="32">
        <v>0</v>
      </c>
      <c r="Q119" s="20" t="s">
        <v>112</v>
      </c>
      <c r="R119" s="20" t="s">
        <v>113</v>
      </c>
      <c r="S119" s="20" t="s">
        <v>26</v>
      </c>
      <c r="T119" s="20" t="s">
        <v>30</v>
      </c>
      <c r="U119" s="20" t="s">
        <v>114</v>
      </c>
      <c r="V119" s="20" t="s">
        <v>115</v>
      </c>
      <c r="W119" s="20" t="s">
        <v>116</v>
      </c>
      <c r="X119" s="20" t="s">
        <v>686</v>
      </c>
      <c r="Y119" s="20" t="s">
        <v>687</v>
      </c>
      <c r="Z119" s="20" t="s">
        <v>26</v>
      </c>
      <c r="AA119" s="20" t="s">
        <v>30</v>
      </c>
      <c r="AB119" s="20" t="s">
        <v>161</v>
      </c>
      <c r="AC119" s="20" t="s">
        <v>688</v>
      </c>
      <c r="AD119" s="20" t="s">
        <v>188</v>
      </c>
    </row>
    <row r="120" spans="2:30" x14ac:dyDescent="0.25">
      <c r="B120" s="27" t="str">
        <f>IF(O120="","Frêt",_xlfn.XLOOKUP(O120,Catégories!A:A,Catégories!B:B,"inconnu"))</f>
        <v>Frêt</v>
      </c>
      <c r="C120" s="10" t="str">
        <f>RIGHT(LOOKUP(L120,'Recherche tracking'!A:A,'Recherche tracking'!B:B),16)</f>
        <v>6943814314751620</v>
      </c>
      <c r="D120" s="20">
        <v>202606</v>
      </c>
      <c r="E120" s="20">
        <v>51</v>
      </c>
      <c r="F120" s="20">
        <v>1085442</v>
      </c>
      <c r="G120" s="20" t="s">
        <v>20</v>
      </c>
      <c r="H120" s="20" t="s">
        <v>20</v>
      </c>
      <c r="I120" s="20" t="s">
        <v>119</v>
      </c>
      <c r="J120" s="20" t="s">
        <v>689</v>
      </c>
      <c r="K120" s="20">
        <v>20260602</v>
      </c>
      <c r="L120" s="20" t="s">
        <v>685</v>
      </c>
      <c r="M120" s="20" t="s">
        <v>24</v>
      </c>
      <c r="N120" s="20">
        <v>3.01</v>
      </c>
      <c r="O120" s="20" t="s">
        <v>86</v>
      </c>
      <c r="P120" s="32">
        <v>0</v>
      </c>
      <c r="Q120" s="20" t="s">
        <v>112</v>
      </c>
      <c r="R120" s="20" t="s">
        <v>113</v>
      </c>
      <c r="S120" s="20" t="s">
        <v>26</v>
      </c>
      <c r="T120" s="20" t="s">
        <v>30</v>
      </c>
      <c r="U120" s="20" t="s">
        <v>114</v>
      </c>
      <c r="V120" s="20" t="s">
        <v>115</v>
      </c>
      <c r="W120" s="20" t="s">
        <v>116</v>
      </c>
      <c r="X120" s="20" t="s">
        <v>686</v>
      </c>
      <c r="Y120" s="20" t="s">
        <v>687</v>
      </c>
      <c r="Z120" s="20" t="s">
        <v>26</v>
      </c>
      <c r="AA120" s="20" t="s">
        <v>30</v>
      </c>
      <c r="AB120" s="20" t="s">
        <v>161</v>
      </c>
      <c r="AC120" s="20" t="s">
        <v>688</v>
      </c>
      <c r="AD120" s="20" t="s">
        <v>188</v>
      </c>
    </row>
    <row r="121" spans="2:30" x14ac:dyDescent="0.25">
      <c r="B121" s="27" t="str">
        <f>IF(O121="","Frêt",_xlfn.XLOOKUP(O121,Catégories!A:A,Catégories!B:B,"inconnu"))</f>
        <v>Frêt</v>
      </c>
      <c r="C121" s="10" t="str">
        <f>RIGHT(LOOKUP(L121,'Recherche tracking'!A:A,'Recherche tracking'!B:B),16)</f>
        <v>2443814314751448</v>
      </c>
      <c r="D121" s="20">
        <v>202606</v>
      </c>
      <c r="E121" s="20">
        <v>51</v>
      </c>
      <c r="F121" s="20">
        <v>1085442</v>
      </c>
      <c r="G121" s="20" t="s">
        <v>20</v>
      </c>
      <c r="H121" s="20" t="s">
        <v>20</v>
      </c>
      <c r="I121" s="20" t="s">
        <v>110</v>
      </c>
      <c r="J121" s="20" t="s">
        <v>22</v>
      </c>
      <c r="K121" s="20">
        <v>20260602</v>
      </c>
      <c r="L121" s="20" t="s">
        <v>690</v>
      </c>
      <c r="M121" s="20" t="s">
        <v>111</v>
      </c>
      <c r="N121" s="20">
        <v>0.8</v>
      </c>
      <c r="O121" s="20" t="s">
        <v>84</v>
      </c>
      <c r="P121" s="32">
        <v>4.1500000000000004</v>
      </c>
      <c r="Q121" s="20" t="s">
        <v>112</v>
      </c>
      <c r="R121" s="20" t="s">
        <v>113</v>
      </c>
      <c r="S121" s="20" t="s">
        <v>26</v>
      </c>
      <c r="T121" s="20" t="s">
        <v>30</v>
      </c>
      <c r="U121" s="20" t="s">
        <v>114</v>
      </c>
      <c r="V121" s="20" t="s">
        <v>115</v>
      </c>
      <c r="W121" s="20" t="s">
        <v>116</v>
      </c>
      <c r="X121" s="20" t="s">
        <v>691</v>
      </c>
      <c r="Y121" s="20" t="s">
        <v>692</v>
      </c>
      <c r="Z121" s="20" t="s">
        <v>26</v>
      </c>
      <c r="AA121" s="20" t="s">
        <v>30</v>
      </c>
      <c r="AB121" s="20" t="s">
        <v>268</v>
      </c>
      <c r="AC121" s="20" t="s">
        <v>693</v>
      </c>
      <c r="AD121" s="20" t="s">
        <v>694</v>
      </c>
    </row>
    <row r="122" spans="2:30" x14ac:dyDescent="0.25">
      <c r="B122" s="27" t="str">
        <f>IF(O122="","Frêt",_xlfn.XLOOKUP(O122,Catégories!A:A,Catégories!B:B,"inconnu"))</f>
        <v>Frêt</v>
      </c>
      <c r="C122" s="10" t="str">
        <f>RIGHT(LOOKUP(L122,'Recherche tracking'!A:A,'Recherche tracking'!B:B),16)</f>
        <v>2443814314751448</v>
      </c>
      <c r="D122" s="20">
        <v>202606</v>
      </c>
      <c r="E122" s="20">
        <v>51</v>
      </c>
      <c r="F122" s="20">
        <v>1085442</v>
      </c>
      <c r="G122" s="20" t="s">
        <v>20</v>
      </c>
      <c r="H122" s="20" t="s">
        <v>20</v>
      </c>
      <c r="I122" s="20" t="s">
        <v>118</v>
      </c>
      <c r="J122" s="20" t="s">
        <v>695</v>
      </c>
      <c r="K122" s="20">
        <v>20260602</v>
      </c>
      <c r="L122" s="20" t="s">
        <v>690</v>
      </c>
      <c r="M122" s="20" t="s">
        <v>111</v>
      </c>
      <c r="N122" s="20">
        <v>0.8</v>
      </c>
      <c r="O122" s="20" t="s">
        <v>84</v>
      </c>
      <c r="P122" s="32">
        <v>0</v>
      </c>
      <c r="Q122" s="20" t="s">
        <v>112</v>
      </c>
      <c r="R122" s="20" t="s">
        <v>113</v>
      </c>
      <c r="S122" s="20" t="s">
        <v>26</v>
      </c>
      <c r="T122" s="20" t="s">
        <v>30</v>
      </c>
      <c r="U122" s="20" t="s">
        <v>114</v>
      </c>
      <c r="V122" s="20" t="s">
        <v>115</v>
      </c>
      <c r="W122" s="20" t="s">
        <v>116</v>
      </c>
      <c r="X122" s="20" t="s">
        <v>691</v>
      </c>
      <c r="Y122" s="20" t="s">
        <v>692</v>
      </c>
      <c r="Z122" s="20" t="s">
        <v>26</v>
      </c>
      <c r="AA122" s="20" t="s">
        <v>30</v>
      </c>
      <c r="AB122" s="20" t="s">
        <v>268</v>
      </c>
      <c r="AC122" s="20" t="s">
        <v>693</v>
      </c>
      <c r="AD122" s="20" t="s">
        <v>694</v>
      </c>
    </row>
    <row r="123" spans="2:30" x14ac:dyDescent="0.25">
      <c r="B123" s="27" t="str">
        <f>IF(O123="","Frêt",_xlfn.XLOOKUP(O123,Catégories!A:A,Catégories!B:B,"inconnu"))</f>
        <v>Frêt</v>
      </c>
      <c r="C123" s="10" t="str">
        <f>RIGHT(LOOKUP(L123,'Recherche tracking'!A:A,'Recherche tracking'!B:B),16)</f>
        <v>2443814314751448</v>
      </c>
      <c r="D123" s="20">
        <v>202606</v>
      </c>
      <c r="E123" s="20">
        <v>51</v>
      </c>
      <c r="F123" s="20">
        <v>1085442</v>
      </c>
      <c r="G123" s="20" t="s">
        <v>20</v>
      </c>
      <c r="H123" s="20" t="s">
        <v>20</v>
      </c>
      <c r="I123" s="20" t="s">
        <v>119</v>
      </c>
      <c r="J123" s="20" t="s">
        <v>695</v>
      </c>
      <c r="K123" s="20">
        <v>20260602</v>
      </c>
      <c r="L123" s="20" t="s">
        <v>690</v>
      </c>
      <c r="M123" s="20" t="s">
        <v>24</v>
      </c>
      <c r="N123" s="20">
        <v>0.8</v>
      </c>
      <c r="O123" s="20" t="s">
        <v>86</v>
      </c>
      <c r="P123" s="32">
        <v>0</v>
      </c>
      <c r="Q123" s="20" t="s">
        <v>112</v>
      </c>
      <c r="R123" s="20" t="s">
        <v>113</v>
      </c>
      <c r="S123" s="20" t="s">
        <v>26</v>
      </c>
      <c r="T123" s="20" t="s">
        <v>30</v>
      </c>
      <c r="U123" s="20" t="s">
        <v>114</v>
      </c>
      <c r="V123" s="20" t="s">
        <v>115</v>
      </c>
      <c r="W123" s="20" t="s">
        <v>116</v>
      </c>
      <c r="X123" s="20" t="s">
        <v>691</v>
      </c>
      <c r="Y123" s="20" t="s">
        <v>692</v>
      </c>
      <c r="Z123" s="20" t="s">
        <v>26</v>
      </c>
      <c r="AA123" s="20" t="s">
        <v>30</v>
      </c>
      <c r="AB123" s="20" t="s">
        <v>268</v>
      </c>
      <c r="AC123" s="20" t="s">
        <v>693</v>
      </c>
      <c r="AD123" s="20" t="s">
        <v>694</v>
      </c>
    </row>
    <row r="124" spans="2:30" x14ac:dyDescent="0.25">
      <c r="B124" s="27" t="str">
        <f>IF(O124="","Frêt",_xlfn.XLOOKUP(O124,Catégories!A:A,Catégories!B:B,"inconnu"))</f>
        <v>Frêt</v>
      </c>
      <c r="C124" s="10" t="str">
        <f>RIGHT(LOOKUP(L124,'Recherche tracking'!A:A,'Recherche tracking'!B:B),16)</f>
        <v>7143814314751587</v>
      </c>
      <c r="D124" s="20">
        <v>202606</v>
      </c>
      <c r="E124" s="20">
        <v>51</v>
      </c>
      <c r="F124" s="20">
        <v>1085442</v>
      </c>
      <c r="G124" s="20" t="s">
        <v>20</v>
      </c>
      <c r="H124" s="20" t="s">
        <v>20</v>
      </c>
      <c r="I124" s="20" t="s">
        <v>110</v>
      </c>
      <c r="J124" s="20" t="s">
        <v>22</v>
      </c>
      <c r="K124" s="20">
        <v>20260602</v>
      </c>
      <c r="L124" s="20" t="s">
        <v>696</v>
      </c>
      <c r="M124" s="20" t="s">
        <v>111</v>
      </c>
      <c r="N124" s="20">
        <v>3.8</v>
      </c>
      <c r="O124" s="20" t="s">
        <v>84</v>
      </c>
      <c r="P124" s="32">
        <v>4.93</v>
      </c>
      <c r="Q124" s="20" t="s">
        <v>112</v>
      </c>
      <c r="R124" s="20" t="s">
        <v>113</v>
      </c>
      <c r="S124" s="20" t="s">
        <v>26</v>
      </c>
      <c r="T124" s="20" t="s">
        <v>30</v>
      </c>
      <c r="U124" s="20" t="s">
        <v>114</v>
      </c>
      <c r="V124" s="20" t="s">
        <v>115</v>
      </c>
      <c r="W124" s="20" t="s">
        <v>116</v>
      </c>
      <c r="X124" s="20" t="s">
        <v>697</v>
      </c>
      <c r="Y124" s="20" t="s">
        <v>698</v>
      </c>
      <c r="Z124" s="20" t="s">
        <v>26</v>
      </c>
      <c r="AA124" s="20" t="s">
        <v>30</v>
      </c>
      <c r="AB124" s="20" t="s">
        <v>121</v>
      </c>
      <c r="AC124" s="20" t="s">
        <v>699</v>
      </c>
      <c r="AD124" s="20" t="s">
        <v>700</v>
      </c>
    </row>
    <row r="125" spans="2:30" x14ac:dyDescent="0.25">
      <c r="B125" s="27" t="str">
        <f>IF(O125="","Frêt",_xlfn.XLOOKUP(O125,Catégories!A:A,Catégories!B:B,"inconnu"))</f>
        <v>Frêt</v>
      </c>
      <c r="C125" s="10" t="str">
        <f>RIGHT(LOOKUP(L125,'Recherche tracking'!A:A,'Recherche tracking'!B:B),16)</f>
        <v>7143814314751587</v>
      </c>
      <c r="D125" s="20">
        <v>202606</v>
      </c>
      <c r="E125" s="20">
        <v>51</v>
      </c>
      <c r="F125" s="20">
        <v>1085442</v>
      </c>
      <c r="G125" s="20" t="s">
        <v>20</v>
      </c>
      <c r="H125" s="20" t="s">
        <v>20</v>
      </c>
      <c r="I125" s="20" t="s">
        <v>118</v>
      </c>
      <c r="J125" s="20" t="s">
        <v>701</v>
      </c>
      <c r="K125" s="20">
        <v>20260602</v>
      </c>
      <c r="L125" s="20" t="s">
        <v>696</v>
      </c>
      <c r="M125" s="20" t="s">
        <v>111</v>
      </c>
      <c r="N125" s="20">
        <v>3.8</v>
      </c>
      <c r="O125" s="20" t="s">
        <v>84</v>
      </c>
      <c r="P125" s="32">
        <v>0</v>
      </c>
      <c r="Q125" s="20" t="s">
        <v>112</v>
      </c>
      <c r="R125" s="20" t="s">
        <v>113</v>
      </c>
      <c r="S125" s="20" t="s">
        <v>26</v>
      </c>
      <c r="T125" s="20" t="s">
        <v>30</v>
      </c>
      <c r="U125" s="20" t="s">
        <v>114</v>
      </c>
      <c r="V125" s="20" t="s">
        <v>115</v>
      </c>
      <c r="W125" s="20" t="s">
        <v>116</v>
      </c>
      <c r="X125" s="20" t="s">
        <v>697</v>
      </c>
      <c r="Y125" s="20" t="s">
        <v>698</v>
      </c>
      <c r="Z125" s="20" t="s">
        <v>26</v>
      </c>
      <c r="AA125" s="20" t="s">
        <v>30</v>
      </c>
      <c r="AB125" s="20" t="s">
        <v>121</v>
      </c>
      <c r="AC125" s="20" t="s">
        <v>699</v>
      </c>
      <c r="AD125" s="20" t="s">
        <v>700</v>
      </c>
    </row>
    <row r="126" spans="2:30" x14ac:dyDescent="0.25">
      <c r="B126" s="27" t="str">
        <f>IF(O126="","Frêt",_xlfn.XLOOKUP(O126,Catégories!A:A,Catégories!B:B,"inconnu"))</f>
        <v>Frêt</v>
      </c>
      <c r="C126" s="10" t="str">
        <f>RIGHT(LOOKUP(L126,'Recherche tracking'!A:A,'Recherche tracking'!B:B),16)</f>
        <v>7143814314751587</v>
      </c>
      <c r="D126" s="20">
        <v>202606</v>
      </c>
      <c r="E126" s="20">
        <v>51</v>
      </c>
      <c r="F126" s="20">
        <v>1085442</v>
      </c>
      <c r="G126" s="20" t="s">
        <v>20</v>
      </c>
      <c r="H126" s="20" t="s">
        <v>20</v>
      </c>
      <c r="I126" s="20" t="s">
        <v>119</v>
      </c>
      <c r="J126" s="20" t="s">
        <v>701</v>
      </c>
      <c r="K126" s="20">
        <v>20260602</v>
      </c>
      <c r="L126" s="20" t="s">
        <v>696</v>
      </c>
      <c r="M126" s="20" t="s">
        <v>24</v>
      </c>
      <c r="N126" s="20">
        <v>3.8</v>
      </c>
      <c r="O126" s="20" t="s">
        <v>86</v>
      </c>
      <c r="P126" s="32">
        <v>0</v>
      </c>
      <c r="Q126" s="20" t="s">
        <v>112</v>
      </c>
      <c r="R126" s="20" t="s">
        <v>113</v>
      </c>
      <c r="S126" s="20" t="s">
        <v>26</v>
      </c>
      <c r="T126" s="20" t="s">
        <v>30</v>
      </c>
      <c r="U126" s="20" t="s">
        <v>114</v>
      </c>
      <c r="V126" s="20" t="s">
        <v>115</v>
      </c>
      <c r="W126" s="20" t="s">
        <v>116</v>
      </c>
      <c r="X126" s="20" t="s">
        <v>697</v>
      </c>
      <c r="Y126" s="20" t="s">
        <v>698</v>
      </c>
      <c r="Z126" s="20" t="s">
        <v>26</v>
      </c>
      <c r="AA126" s="20" t="s">
        <v>30</v>
      </c>
      <c r="AB126" s="20" t="s">
        <v>121</v>
      </c>
      <c r="AC126" s="20" t="s">
        <v>699</v>
      </c>
      <c r="AD126" s="20" t="s">
        <v>700</v>
      </c>
    </row>
    <row r="127" spans="2:30" x14ac:dyDescent="0.25">
      <c r="B127" s="27" t="str">
        <f>IF(O127="","Frêt",_xlfn.XLOOKUP(O127,Catégories!A:A,Catégories!B:B,"inconnu"))</f>
        <v>Frêt</v>
      </c>
      <c r="C127" s="10" t="str">
        <f>RIGHT(LOOKUP(L127,'Recherche tracking'!A:A,'Recherche tracking'!B:B),16)</f>
        <v>0143814314751704</v>
      </c>
      <c r="D127" s="20">
        <v>202606</v>
      </c>
      <c r="E127" s="20">
        <v>51</v>
      </c>
      <c r="F127" s="20">
        <v>1085442</v>
      </c>
      <c r="G127" s="20" t="s">
        <v>20</v>
      </c>
      <c r="H127" s="20" t="s">
        <v>20</v>
      </c>
      <c r="I127" s="20" t="s">
        <v>110</v>
      </c>
      <c r="J127" s="20" t="s">
        <v>22</v>
      </c>
      <c r="K127" s="20">
        <v>20260602</v>
      </c>
      <c r="L127" s="20" t="s">
        <v>702</v>
      </c>
      <c r="M127" s="20" t="s">
        <v>111</v>
      </c>
      <c r="N127" s="20">
        <v>1.34</v>
      </c>
      <c r="O127" s="20" t="s">
        <v>84</v>
      </c>
      <c r="P127" s="32">
        <v>4.41</v>
      </c>
      <c r="Q127" s="20" t="s">
        <v>112</v>
      </c>
      <c r="R127" s="20" t="s">
        <v>113</v>
      </c>
      <c r="S127" s="20" t="s">
        <v>26</v>
      </c>
      <c r="T127" s="20" t="s">
        <v>30</v>
      </c>
      <c r="U127" s="20" t="s">
        <v>114</v>
      </c>
      <c r="V127" s="20" t="s">
        <v>115</v>
      </c>
      <c r="W127" s="20" t="s">
        <v>116</v>
      </c>
      <c r="X127" s="20" t="s">
        <v>703</v>
      </c>
      <c r="Y127" s="20" t="s">
        <v>704</v>
      </c>
      <c r="Z127" s="20" t="s">
        <v>705</v>
      </c>
      <c r="AA127" s="20" t="s">
        <v>30</v>
      </c>
      <c r="AB127" s="20" t="s">
        <v>237</v>
      </c>
      <c r="AC127" s="20" t="s">
        <v>706</v>
      </c>
      <c r="AD127" s="20" t="s">
        <v>707</v>
      </c>
    </row>
    <row r="128" spans="2:30" x14ac:dyDescent="0.25">
      <c r="B128" s="27" t="str">
        <f>IF(O128="","Frêt",_xlfn.XLOOKUP(O128,Catégories!A:A,Catégories!B:B,"inconnu"))</f>
        <v>Frêt</v>
      </c>
      <c r="C128" s="10" t="str">
        <f>RIGHT(LOOKUP(L128,'Recherche tracking'!A:A,'Recherche tracking'!B:B),16)</f>
        <v>0143814314751704</v>
      </c>
      <c r="D128" s="20">
        <v>202606</v>
      </c>
      <c r="E128" s="20">
        <v>51</v>
      </c>
      <c r="F128" s="20">
        <v>1085442</v>
      </c>
      <c r="G128" s="20" t="s">
        <v>20</v>
      </c>
      <c r="H128" s="20" t="s">
        <v>20</v>
      </c>
      <c r="I128" s="20" t="s">
        <v>118</v>
      </c>
      <c r="J128" s="20" t="s">
        <v>708</v>
      </c>
      <c r="K128" s="20">
        <v>20260602</v>
      </c>
      <c r="L128" s="20" t="s">
        <v>702</v>
      </c>
      <c r="M128" s="20" t="s">
        <v>111</v>
      </c>
      <c r="N128" s="20">
        <v>1.34</v>
      </c>
      <c r="O128" s="20" t="s">
        <v>84</v>
      </c>
      <c r="P128" s="32">
        <v>0</v>
      </c>
      <c r="Q128" s="20" t="s">
        <v>112</v>
      </c>
      <c r="R128" s="20" t="s">
        <v>113</v>
      </c>
      <c r="S128" s="20" t="s">
        <v>26</v>
      </c>
      <c r="T128" s="20" t="s">
        <v>30</v>
      </c>
      <c r="U128" s="20" t="s">
        <v>114</v>
      </c>
      <c r="V128" s="20" t="s">
        <v>115</v>
      </c>
      <c r="W128" s="20" t="s">
        <v>116</v>
      </c>
      <c r="X128" s="20" t="s">
        <v>703</v>
      </c>
      <c r="Y128" s="20" t="s">
        <v>704</v>
      </c>
      <c r="Z128" s="20" t="s">
        <v>705</v>
      </c>
      <c r="AA128" s="20" t="s">
        <v>30</v>
      </c>
      <c r="AB128" s="20" t="s">
        <v>237</v>
      </c>
      <c r="AC128" s="20" t="s">
        <v>706</v>
      </c>
      <c r="AD128" s="20" t="s">
        <v>707</v>
      </c>
    </row>
    <row r="129" spans="2:30" x14ac:dyDescent="0.25">
      <c r="B129" s="27" t="str">
        <f>IF(O129="","Frêt",_xlfn.XLOOKUP(O129,Catégories!A:A,Catégories!B:B,"inconnu"))</f>
        <v>Frêt</v>
      </c>
      <c r="C129" s="10" t="str">
        <f>RIGHT(LOOKUP(L129,'Recherche tracking'!A:A,'Recherche tracking'!B:B),16)</f>
        <v>0143814314751704</v>
      </c>
      <c r="D129" s="20">
        <v>202606</v>
      </c>
      <c r="E129" s="20">
        <v>51</v>
      </c>
      <c r="F129" s="20">
        <v>1085442</v>
      </c>
      <c r="G129" s="20" t="s">
        <v>20</v>
      </c>
      <c r="H129" s="20" t="s">
        <v>20</v>
      </c>
      <c r="I129" s="20" t="s">
        <v>119</v>
      </c>
      <c r="J129" s="20" t="s">
        <v>708</v>
      </c>
      <c r="K129" s="20">
        <v>20260602</v>
      </c>
      <c r="L129" s="20" t="s">
        <v>702</v>
      </c>
      <c r="M129" s="20" t="s">
        <v>24</v>
      </c>
      <c r="N129" s="20">
        <v>1.34</v>
      </c>
      <c r="O129" s="20" t="s">
        <v>86</v>
      </c>
      <c r="P129" s="32">
        <v>0</v>
      </c>
      <c r="Q129" s="20" t="s">
        <v>112</v>
      </c>
      <c r="R129" s="20" t="s">
        <v>113</v>
      </c>
      <c r="S129" s="20" t="s">
        <v>26</v>
      </c>
      <c r="T129" s="20" t="s">
        <v>30</v>
      </c>
      <c r="U129" s="20" t="s">
        <v>114</v>
      </c>
      <c r="V129" s="20" t="s">
        <v>115</v>
      </c>
      <c r="W129" s="20" t="s">
        <v>116</v>
      </c>
      <c r="X129" s="20" t="s">
        <v>703</v>
      </c>
      <c r="Y129" s="20" t="s">
        <v>704</v>
      </c>
      <c r="Z129" s="20" t="s">
        <v>705</v>
      </c>
      <c r="AA129" s="20" t="s">
        <v>30</v>
      </c>
      <c r="AB129" s="20" t="s">
        <v>237</v>
      </c>
      <c r="AC129" s="20" t="s">
        <v>706</v>
      </c>
      <c r="AD129" s="20" t="s">
        <v>707</v>
      </c>
    </row>
    <row r="130" spans="2:30" x14ac:dyDescent="0.25">
      <c r="B130" s="27" t="str">
        <f>IF(O130="","Frêt",_xlfn.XLOOKUP(O130,Catégories!A:A,Catégories!B:B,"inconnu"))</f>
        <v>Frêt</v>
      </c>
      <c r="C130" s="10" t="str">
        <f>RIGHT(LOOKUP(L130,'Recherche tracking'!A:A,'Recherche tracking'!B:B),16)</f>
        <v>1343814314751451</v>
      </c>
      <c r="D130" s="20">
        <v>202606</v>
      </c>
      <c r="E130" s="20">
        <v>51</v>
      </c>
      <c r="F130" s="20">
        <v>1085442</v>
      </c>
      <c r="G130" s="20" t="s">
        <v>20</v>
      </c>
      <c r="H130" s="20" t="s">
        <v>20</v>
      </c>
      <c r="I130" s="20" t="s">
        <v>110</v>
      </c>
      <c r="J130" s="20" t="s">
        <v>22</v>
      </c>
      <c r="K130" s="20">
        <v>20260602</v>
      </c>
      <c r="L130" s="20" t="s">
        <v>709</v>
      </c>
      <c r="M130" s="20" t="s">
        <v>111</v>
      </c>
      <c r="N130" s="20">
        <v>0.5</v>
      </c>
      <c r="O130" s="20" t="s">
        <v>84</v>
      </c>
      <c r="P130" s="32">
        <v>4.1500000000000004</v>
      </c>
      <c r="Q130" s="20" t="s">
        <v>112</v>
      </c>
      <c r="R130" s="20" t="s">
        <v>113</v>
      </c>
      <c r="S130" s="20" t="s">
        <v>26</v>
      </c>
      <c r="T130" s="20" t="s">
        <v>30</v>
      </c>
      <c r="U130" s="20" t="s">
        <v>114</v>
      </c>
      <c r="V130" s="20" t="s">
        <v>115</v>
      </c>
      <c r="W130" s="20" t="s">
        <v>116</v>
      </c>
      <c r="X130" s="20" t="s">
        <v>710</v>
      </c>
      <c r="Y130" s="20" t="s">
        <v>711</v>
      </c>
      <c r="Z130" s="20" t="s">
        <v>712</v>
      </c>
      <c r="AA130" s="20" t="s">
        <v>30</v>
      </c>
      <c r="AB130" s="20" t="s">
        <v>193</v>
      </c>
      <c r="AC130" s="20" t="s">
        <v>713</v>
      </c>
      <c r="AD130" s="20" t="s">
        <v>714</v>
      </c>
    </row>
    <row r="131" spans="2:30" x14ac:dyDescent="0.25">
      <c r="B131" s="27" t="str">
        <f>IF(O131="","Frêt",_xlfn.XLOOKUP(O131,Catégories!A:A,Catégories!B:B,"inconnu"))</f>
        <v>Frêt</v>
      </c>
      <c r="C131" s="10" t="str">
        <f>RIGHT(LOOKUP(L131,'Recherche tracking'!A:A,'Recherche tracking'!B:B),16)</f>
        <v>1343814314751451</v>
      </c>
      <c r="D131" s="20">
        <v>202606</v>
      </c>
      <c r="E131" s="20">
        <v>51</v>
      </c>
      <c r="F131" s="20">
        <v>1085442</v>
      </c>
      <c r="G131" s="20" t="s">
        <v>20</v>
      </c>
      <c r="H131" s="20" t="s">
        <v>20</v>
      </c>
      <c r="I131" s="20" t="s">
        <v>118</v>
      </c>
      <c r="J131" s="20" t="s">
        <v>715</v>
      </c>
      <c r="K131" s="20">
        <v>20260602</v>
      </c>
      <c r="L131" s="20" t="s">
        <v>709</v>
      </c>
      <c r="M131" s="20" t="s">
        <v>111</v>
      </c>
      <c r="N131" s="20">
        <v>0.5</v>
      </c>
      <c r="O131" s="20" t="s">
        <v>84</v>
      </c>
      <c r="P131" s="32">
        <v>0</v>
      </c>
      <c r="Q131" s="20" t="s">
        <v>112</v>
      </c>
      <c r="R131" s="20" t="s">
        <v>113</v>
      </c>
      <c r="S131" s="20" t="s">
        <v>26</v>
      </c>
      <c r="T131" s="20" t="s">
        <v>30</v>
      </c>
      <c r="U131" s="20" t="s">
        <v>114</v>
      </c>
      <c r="V131" s="20" t="s">
        <v>115</v>
      </c>
      <c r="W131" s="20" t="s">
        <v>116</v>
      </c>
      <c r="X131" s="20" t="s">
        <v>710</v>
      </c>
      <c r="Y131" s="20" t="s">
        <v>711</v>
      </c>
      <c r="Z131" s="20" t="s">
        <v>712</v>
      </c>
      <c r="AA131" s="20" t="s">
        <v>30</v>
      </c>
      <c r="AB131" s="20" t="s">
        <v>193</v>
      </c>
      <c r="AC131" s="20" t="s">
        <v>713</v>
      </c>
      <c r="AD131" s="20" t="s">
        <v>714</v>
      </c>
    </row>
    <row r="132" spans="2:30" x14ac:dyDescent="0.25">
      <c r="B132" s="27" t="str">
        <f>IF(O132="","Frêt",_xlfn.XLOOKUP(O132,Catégories!A:A,Catégories!B:B,"inconnu"))</f>
        <v>Frêt</v>
      </c>
      <c r="C132" s="10" t="str">
        <f>RIGHT(LOOKUP(L132,'Recherche tracking'!A:A,'Recherche tracking'!B:B),16)</f>
        <v>1343814314751451</v>
      </c>
      <c r="D132" s="20">
        <v>202606</v>
      </c>
      <c r="E132" s="20">
        <v>51</v>
      </c>
      <c r="F132" s="20">
        <v>1085442</v>
      </c>
      <c r="G132" s="20" t="s">
        <v>20</v>
      </c>
      <c r="H132" s="20" t="s">
        <v>20</v>
      </c>
      <c r="I132" s="20" t="s">
        <v>119</v>
      </c>
      <c r="J132" s="20" t="s">
        <v>715</v>
      </c>
      <c r="K132" s="20">
        <v>20260602</v>
      </c>
      <c r="L132" s="20" t="s">
        <v>709</v>
      </c>
      <c r="M132" s="20" t="s">
        <v>24</v>
      </c>
      <c r="N132" s="20">
        <v>0.5</v>
      </c>
      <c r="O132" s="20" t="s">
        <v>86</v>
      </c>
      <c r="P132" s="32">
        <v>0</v>
      </c>
      <c r="Q132" s="20" t="s">
        <v>112</v>
      </c>
      <c r="R132" s="20" t="s">
        <v>113</v>
      </c>
      <c r="S132" s="20" t="s">
        <v>26</v>
      </c>
      <c r="T132" s="20" t="s">
        <v>30</v>
      </c>
      <c r="U132" s="20" t="s">
        <v>114</v>
      </c>
      <c r="V132" s="20" t="s">
        <v>115</v>
      </c>
      <c r="W132" s="20" t="s">
        <v>116</v>
      </c>
      <c r="X132" s="20" t="s">
        <v>710</v>
      </c>
      <c r="Y132" s="20" t="s">
        <v>711</v>
      </c>
      <c r="Z132" s="20" t="s">
        <v>712</v>
      </c>
      <c r="AA132" s="20" t="s">
        <v>30</v>
      </c>
      <c r="AB132" s="20" t="s">
        <v>193</v>
      </c>
      <c r="AC132" s="20" t="s">
        <v>713</v>
      </c>
      <c r="AD132" s="20" t="s">
        <v>714</v>
      </c>
    </row>
    <row r="133" spans="2:30" x14ac:dyDescent="0.25">
      <c r="B133" s="27" t="str">
        <f>IF(O133="","Frêt",_xlfn.XLOOKUP(O133,Catégories!A:A,Catégories!B:B,"inconnu"))</f>
        <v>Frêt</v>
      </c>
      <c r="C133" s="10" t="str">
        <f>RIGHT(LOOKUP(L133,'Recherche tracking'!A:A,'Recherche tracking'!B:B),16)</f>
        <v>4443814314751651</v>
      </c>
      <c r="D133" s="20">
        <v>202606</v>
      </c>
      <c r="E133" s="20">
        <v>51</v>
      </c>
      <c r="F133" s="20">
        <v>1085442</v>
      </c>
      <c r="G133" s="20" t="s">
        <v>20</v>
      </c>
      <c r="H133" s="20" t="s">
        <v>20</v>
      </c>
      <c r="I133" s="20" t="s">
        <v>110</v>
      </c>
      <c r="J133" s="20" t="s">
        <v>22</v>
      </c>
      <c r="K133" s="20">
        <v>20260602</v>
      </c>
      <c r="L133" s="20" t="s">
        <v>716</v>
      </c>
      <c r="M133" s="20" t="s">
        <v>111</v>
      </c>
      <c r="N133" s="20">
        <v>2.9</v>
      </c>
      <c r="O133" s="20" t="s">
        <v>84</v>
      </c>
      <c r="P133" s="32">
        <v>4.67</v>
      </c>
      <c r="Q133" s="20" t="s">
        <v>112</v>
      </c>
      <c r="R133" s="20" t="s">
        <v>113</v>
      </c>
      <c r="S133" s="20" t="s">
        <v>26</v>
      </c>
      <c r="T133" s="20" t="s">
        <v>30</v>
      </c>
      <c r="U133" s="20" t="s">
        <v>114</v>
      </c>
      <c r="V133" s="20" t="s">
        <v>115</v>
      </c>
      <c r="W133" s="20" t="s">
        <v>116</v>
      </c>
      <c r="X133" s="20" t="s">
        <v>717</v>
      </c>
      <c r="Y133" s="20" t="s">
        <v>718</v>
      </c>
      <c r="Z133" s="20" t="s">
        <v>26</v>
      </c>
      <c r="AA133" s="20" t="s">
        <v>30</v>
      </c>
      <c r="AB133" s="20" t="s">
        <v>179</v>
      </c>
      <c r="AC133" s="20" t="s">
        <v>719</v>
      </c>
      <c r="AD133" s="20" t="s">
        <v>720</v>
      </c>
    </row>
    <row r="134" spans="2:30" x14ac:dyDescent="0.25">
      <c r="B134" s="27" t="str">
        <f>IF(O134="","Frêt",_xlfn.XLOOKUP(O134,Catégories!A:A,Catégories!B:B,"inconnu"))</f>
        <v>Frêt</v>
      </c>
      <c r="C134" s="10" t="str">
        <f>RIGHT(LOOKUP(L134,'Recherche tracking'!A:A,'Recherche tracking'!B:B),16)</f>
        <v>4443814314751651</v>
      </c>
      <c r="D134" s="20">
        <v>202606</v>
      </c>
      <c r="E134" s="20">
        <v>51</v>
      </c>
      <c r="F134" s="20">
        <v>1085442</v>
      </c>
      <c r="G134" s="20" t="s">
        <v>20</v>
      </c>
      <c r="H134" s="20" t="s">
        <v>20</v>
      </c>
      <c r="I134" s="20" t="s">
        <v>118</v>
      </c>
      <c r="J134" s="20" t="s">
        <v>721</v>
      </c>
      <c r="K134" s="20">
        <v>20260602</v>
      </c>
      <c r="L134" s="20" t="s">
        <v>716</v>
      </c>
      <c r="M134" s="20" t="s">
        <v>111</v>
      </c>
      <c r="N134" s="20">
        <v>2.9</v>
      </c>
      <c r="O134" s="20" t="s">
        <v>84</v>
      </c>
      <c r="P134" s="32">
        <v>0</v>
      </c>
      <c r="Q134" s="20" t="s">
        <v>112</v>
      </c>
      <c r="R134" s="20" t="s">
        <v>113</v>
      </c>
      <c r="S134" s="20" t="s">
        <v>26</v>
      </c>
      <c r="T134" s="20" t="s">
        <v>30</v>
      </c>
      <c r="U134" s="20" t="s">
        <v>114</v>
      </c>
      <c r="V134" s="20" t="s">
        <v>115</v>
      </c>
      <c r="W134" s="20" t="s">
        <v>116</v>
      </c>
      <c r="X134" s="20" t="s">
        <v>717</v>
      </c>
      <c r="Y134" s="20" t="s">
        <v>718</v>
      </c>
      <c r="Z134" s="20" t="s">
        <v>26</v>
      </c>
      <c r="AA134" s="20" t="s">
        <v>30</v>
      </c>
      <c r="AB134" s="20" t="s">
        <v>179</v>
      </c>
      <c r="AC134" s="20" t="s">
        <v>719</v>
      </c>
      <c r="AD134" s="20" t="s">
        <v>720</v>
      </c>
    </row>
    <row r="135" spans="2:30" x14ac:dyDescent="0.25">
      <c r="B135" s="27" t="str">
        <f>IF(O135="","Frêt",_xlfn.XLOOKUP(O135,Catégories!A:A,Catégories!B:B,"inconnu"))</f>
        <v>Frêt</v>
      </c>
      <c r="C135" s="10" t="str">
        <f>RIGHT(LOOKUP(L135,'Recherche tracking'!A:A,'Recherche tracking'!B:B),16)</f>
        <v>4443814314751651</v>
      </c>
      <c r="D135" s="20">
        <v>202606</v>
      </c>
      <c r="E135" s="20">
        <v>51</v>
      </c>
      <c r="F135" s="20">
        <v>1085442</v>
      </c>
      <c r="G135" s="20" t="s">
        <v>20</v>
      </c>
      <c r="H135" s="20" t="s">
        <v>20</v>
      </c>
      <c r="I135" s="20" t="s">
        <v>119</v>
      </c>
      <c r="J135" s="20" t="s">
        <v>721</v>
      </c>
      <c r="K135" s="20">
        <v>20260602</v>
      </c>
      <c r="L135" s="20" t="s">
        <v>716</v>
      </c>
      <c r="M135" s="20" t="s">
        <v>24</v>
      </c>
      <c r="N135" s="20">
        <v>2.9</v>
      </c>
      <c r="O135" s="20" t="s">
        <v>86</v>
      </c>
      <c r="P135" s="32">
        <v>0</v>
      </c>
      <c r="Q135" s="20" t="s">
        <v>112</v>
      </c>
      <c r="R135" s="20" t="s">
        <v>113</v>
      </c>
      <c r="S135" s="20" t="s">
        <v>26</v>
      </c>
      <c r="T135" s="20" t="s">
        <v>30</v>
      </c>
      <c r="U135" s="20" t="s">
        <v>114</v>
      </c>
      <c r="V135" s="20" t="s">
        <v>115</v>
      </c>
      <c r="W135" s="20" t="s">
        <v>116</v>
      </c>
      <c r="X135" s="20" t="s">
        <v>717</v>
      </c>
      <c r="Y135" s="20" t="s">
        <v>718</v>
      </c>
      <c r="Z135" s="20" t="s">
        <v>26</v>
      </c>
      <c r="AA135" s="20" t="s">
        <v>30</v>
      </c>
      <c r="AB135" s="20" t="s">
        <v>179</v>
      </c>
      <c r="AC135" s="20" t="s">
        <v>719</v>
      </c>
      <c r="AD135" s="20" t="s">
        <v>720</v>
      </c>
    </row>
    <row r="136" spans="2:30" x14ac:dyDescent="0.25">
      <c r="B136" s="27" t="str">
        <f>IF(O136="","Frêt",_xlfn.XLOOKUP(O136,Catégories!A:A,Catégories!B:B,"inconnu"))</f>
        <v>Frêt</v>
      </c>
      <c r="C136" s="10" t="str">
        <f>RIGHT(LOOKUP(L136,'Recherche tracking'!A:A,'Recherche tracking'!B:B),16)</f>
        <v>7543814314751695</v>
      </c>
      <c r="D136" s="20">
        <v>202606</v>
      </c>
      <c r="E136" s="20">
        <v>51</v>
      </c>
      <c r="F136" s="20">
        <v>1085442</v>
      </c>
      <c r="G136" s="20" t="s">
        <v>20</v>
      </c>
      <c r="H136" s="20" t="s">
        <v>20</v>
      </c>
      <c r="I136" s="20" t="s">
        <v>110</v>
      </c>
      <c r="J136" s="20" t="s">
        <v>22</v>
      </c>
      <c r="K136" s="20">
        <v>20260602</v>
      </c>
      <c r="L136" s="20" t="s">
        <v>722</v>
      </c>
      <c r="M136" s="20" t="s">
        <v>111</v>
      </c>
      <c r="N136" s="20">
        <v>11.4</v>
      </c>
      <c r="O136" s="20" t="s">
        <v>84</v>
      </c>
      <c r="P136" s="32">
        <v>7.01</v>
      </c>
      <c r="Q136" s="20" t="s">
        <v>112</v>
      </c>
      <c r="R136" s="20" t="s">
        <v>113</v>
      </c>
      <c r="S136" s="20" t="s">
        <v>26</v>
      </c>
      <c r="T136" s="20" t="s">
        <v>30</v>
      </c>
      <c r="U136" s="20" t="s">
        <v>114</v>
      </c>
      <c r="V136" s="20" t="s">
        <v>115</v>
      </c>
      <c r="W136" s="20" t="s">
        <v>116</v>
      </c>
      <c r="X136" s="20" t="s">
        <v>723</v>
      </c>
      <c r="Y136" s="20" t="s">
        <v>724</v>
      </c>
      <c r="Z136" s="20" t="s">
        <v>26</v>
      </c>
      <c r="AA136" s="20" t="s">
        <v>30</v>
      </c>
      <c r="AB136" s="20" t="s">
        <v>117</v>
      </c>
      <c r="AC136" s="20" t="s">
        <v>154</v>
      </c>
      <c r="AD136" s="20" t="s">
        <v>120</v>
      </c>
    </row>
    <row r="137" spans="2:30" x14ac:dyDescent="0.25">
      <c r="B137" s="27" t="str">
        <f>IF(O137="","Frêt",_xlfn.XLOOKUP(O137,Catégories!A:A,Catégories!B:B,"inconnu"))</f>
        <v>Frêt</v>
      </c>
      <c r="C137" s="10" t="str">
        <f>RIGHT(LOOKUP(L137,'Recherche tracking'!A:A,'Recherche tracking'!B:B),16)</f>
        <v>7543814314751695</v>
      </c>
      <c r="D137" s="20">
        <v>202606</v>
      </c>
      <c r="E137" s="20">
        <v>51</v>
      </c>
      <c r="F137" s="20">
        <v>1085442</v>
      </c>
      <c r="G137" s="20" t="s">
        <v>20</v>
      </c>
      <c r="H137" s="20" t="s">
        <v>20</v>
      </c>
      <c r="I137" s="20" t="s">
        <v>118</v>
      </c>
      <c r="J137" s="20" t="s">
        <v>725</v>
      </c>
      <c r="K137" s="20">
        <v>20260602</v>
      </c>
      <c r="L137" s="20" t="s">
        <v>722</v>
      </c>
      <c r="M137" s="20" t="s">
        <v>111</v>
      </c>
      <c r="N137" s="20">
        <v>11.4</v>
      </c>
      <c r="O137" s="20" t="s">
        <v>84</v>
      </c>
      <c r="P137" s="32">
        <v>0</v>
      </c>
      <c r="Q137" s="20" t="s">
        <v>112</v>
      </c>
      <c r="R137" s="20" t="s">
        <v>113</v>
      </c>
      <c r="S137" s="20" t="s">
        <v>26</v>
      </c>
      <c r="T137" s="20" t="s">
        <v>30</v>
      </c>
      <c r="U137" s="20" t="s">
        <v>114</v>
      </c>
      <c r="V137" s="20" t="s">
        <v>115</v>
      </c>
      <c r="W137" s="20" t="s">
        <v>116</v>
      </c>
      <c r="X137" s="20" t="s">
        <v>723</v>
      </c>
      <c r="Y137" s="20" t="s">
        <v>724</v>
      </c>
      <c r="Z137" s="20" t="s">
        <v>26</v>
      </c>
      <c r="AA137" s="20" t="s">
        <v>30</v>
      </c>
      <c r="AB137" s="20" t="s">
        <v>117</v>
      </c>
      <c r="AC137" s="20" t="s">
        <v>154</v>
      </c>
      <c r="AD137" s="20" t="s">
        <v>120</v>
      </c>
    </row>
    <row r="138" spans="2:30" x14ac:dyDescent="0.25">
      <c r="B138" s="27" t="str">
        <f>IF(O138="","Frêt",_xlfn.XLOOKUP(O138,Catégories!A:A,Catégories!B:B,"inconnu"))</f>
        <v>Frêt</v>
      </c>
      <c r="C138" s="10" t="str">
        <f>RIGHT(LOOKUP(L138,'Recherche tracking'!A:A,'Recherche tracking'!B:B),16)</f>
        <v>7543814314751695</v>
      </c>
      <c r="D138" s="20">
        <v>202606</v>
      </c>
      <c r="E138" s="20">
        <v>51</v>
      </c>
      <c r="F138" s="20">
        <v>1085442</v>
      </c>
      <c r="G138" s="20" t="s">
        <v>20</v>
      </c>
      <c r="H138" s="20" t="s">
        <v>20</v>
      </c>
      <c r="I138" s="20" t="s">
        <v>119</v>
      </c>
      <c r="J138" s="20" t="s">
        <v>725</v>
      </c>
      <c r="K138" s="20">
        <v>20260602</v>
      </c>
      <c r="L138" s="20" t="s">
        <v>722</v>
      </c>
      <c r="M138" s="20" t="s">
        <v>24</v>
      </c>
      <c r="N138" s="20">
        <v>11.4</v>
      </c>
      <c r="O138" s="20" t="s">
        <v>86</v>
      </c>
      <c r="P138" s="32">
        <v>0</v>
      </c>
      <c r="Q138" s="20" t="s">
        <v>112</v>
      </c>
      <c r="R138" s="20" t="s">
        <v>113</v>
      </c>
      <c r="S138" s="20" t="s">
        <v>26</v>
      </c>
      <c r="T138" s="20" t="s">
        <v>30</v>
      </c>
      <c r="U138" s="20" t="s">
        <v>114</v>
      </c>
      <c r="V138" s="20" t="s">
        <v>115</v>
      </c>
      <c r="W138" s="20" t="s">
        <v>116</v>
      </c>
      <c r="X138" s="20" t="s">
        <v>723</v>
      </c>
      <c r="Y138" s="20" t="s">
        <v>724</v>
      </c>
      <c r="Z138" s="20" t="s">
        <v>26</v>
      </c>
      <c r="AA138" s="20" t="s">
        <v>30</v>
      </c>
      <c r="AB138" s="20" t="s">
        <v>117</v>
      </c>
      <c r="AC138" s="20" t="s">
        <v>154</v>
      </c>
      <c r="AD138" s="20" t="s">
        <v>120</v>
      </c>
    </row>
    <row r="139" spans="2:30" x14ac:dyDescent="0.25">
      <c r="B139" s="27" t="str">
        <f>IF(O139="","Frêt",_xlfn.XLOOKUP(O139,Catégories!A:A,Catégories!B:B,"inconnu"))</f>
        <v>Frêt</v>
      </c>
      <c r="C139" s="10" t="str">
        <f>RIGHT(LOOKUP(L139,'Recherche tracking'!A:A,'Recherche tracking'!B:B),16)</f>
        <v>0743814314751403</v>
      </c>
      <c r="D139" s="20">
        <v>202606</v>
      </c>
      <c r="E139" s="20">
        <v>51</v>
      </c>
      <c r="F139" s="20">
        <v>1085442</v>
      </c>
      <c r="G139" s="20" t="s">
        <v>20</v>
      </c>
      <c r="H139" s="20" t="s">
        <v>20</v>
      </c>
      <c r="I139" s="20" t="s">
        <v>110</v>
      </c>
      <c r="J139" s="20" t="s">
        <v>22</v>
      </c>
      <c r="K139" s="20">
        <v>20260602</v>
      </c>
      <c r="L139" s="20" t="s">
        <v>726</v>
      </c>
      <c r="M139" s="20" t="s">
        <v>111</v>
      </c>
      <c r="N139" s="20">
        <v>5</v>
      </c>
      <c r="O139" s="20" t="s">
        <v>84</v>
      </c>
      <c r="P139" s="32">
        <v>5.19</v>
      </c>
      <c r="Q139" s="20" t="s">
        <v>112</v>
      </c>
      <c r="R139" s="20" t="s">
        <v>113</v>
      </c>
      <c r="S139" s="20" t="s">
        <v>26</v>
      </c>
      <c r="T139" s="20" t="s">
        <v>30</v>
      </c>
      <c r="U139" s="20" t="s">
        <v>114</v>
      </c>
      <c r="V139" s="20" t="s">
        <v>115</v>
      </c>
      <c r="W139" s="20" t="s">
        <v>116</v>
      </c>
      <c r="X139" s="20" t="s">
        <v>727</v>
      </c>
      <c r="Y139" s="20" t="s">
        <v>728</v>
      </c>
      <c r="Z139" s="20" t="s">
        <v>26</v>
      </c>
      <c r="AA139" s="20" t="s">
        <v>30</v>
      </c>
      <c r="AB139" s="20" t="s">
        <v>729</v>
      </c>
      <c r="AC139" s="20" t="s">
        <v>730</v>
      </c>
      <c r="AD139" s="20" t="s">
        <v>731</v>
      </c>
    </row>
    <row r="140" spans="2:30" x14ac:dyDescent="0.25">
      <c r="B140" s="27" t="str">
        <f>IF(O140="","Frêt",_xlfn.XLOOKUP(O140,Catégories!A:A,Catégories!B:B,"inconnu"))</f>
        <v>Frêt</v>
      </c>
      <c r="C140" s="10" t="str">
        <f>RIGHT(LOOKUP(L140,'Recherche tracking'!A:A,'Recherche tracking'!B:B),16)</f>
        <v>0743814314751403</v>
      </c>
      <c r="D140" s="20">
        <v>202606</v>
      </c>
      <c r="E140" s="20">
        <v>51</v>
      </c>
      <c r="F140" s="20">
        <v>1085442</v>
      </c>
      <c r="G140" s="20" t="s">
        <v>20</v>
      </c>
      <c r="H140" s="20" t="s">
        <v>20</v>
      </c>
      <c r="I140" s="20" t="s">
        <v>118</v>
      </c>
      <c r="J140" s="20" t="s">
        <v>732</v>
      </c>
      <c r="K140" s="20">
        <v>20260602</v>
      </c>
      <c r="L140" s="20" t="s">
        <v>726</v>
      </c>
      <c r="M140" s="20" t="s">
        <v>111</v>
      </c>
      <c r="N140" s="20">
        <v>5</v>
      </c>
      <c r="O140" s="20" t="s">
        <v>84</v>
      </c>
      <c r="P140" s="32">
        <v>0</v>
      </c>
      <c r="Q140" s="20" t="s">
        <v>112</v>
      </c>
      <c r="R140" s="20" t="s">
        <v>113</v>
      </c>
      <c r="S140" s="20" t="s">
        <v>26</v>
      </c>
      <c r="T140" s="20" t="s">
        <v>30</v>
      </c>
      <c r="U140" s="20" t="s">
        <v>114</v>
      </c>
      <c r="V140" s="20" t="s">
        <v>115</v>
      </c>
      <c r="W140" s="20" t="s">
        <v>116</v>
      </c>
      <c r="X140" s="20" t="s">
        <v>727</v>
      </c>
      <c r="Y140" s="20" t="s">
        <v>728</v>
      </c>
      <c r="Z140" s="20" t="s">
        <v>26</v>
      </c>
      <c r="AA140" s="20" t="s">
        <v>30</v>
      </c>
      <c r="AB140" s="20" t="s">
        <v>729</v>
      </c>
      <c r="AC140" s="20" t="s">
        <v>730</v>
      </c>
      <c r="AD140" s="20" t="s">
        <v>731</v>
      </c>
    </row>
    <row r="141" spans="2:30" x14ac:dyDescent="0.25">
      <c r="B141" s="27" t="str">
        <f>IF(O141="","Frêt",_xlfn.XLOOKUP(O141,Catégories!A:A,Catégories!B:B,"inconnu"))</f>
        <v>Frêt</v>
      </c>
      <c r="C141" s="10" t="str">
        <f>RIGHT(LOOKUP(L141,'Recherche tracking'!A:A,'Recherche tracking'!B:B),16)</f>
        <v>0743814314751403</v>
      </c>
      <c r="D141" s="20">
        <v>202606</v>
      </c>
      <c r="E141" s="20">
        <v>51</v>
      </c>
      <c r="F141" s="20">
        <v>1085442</v>
      </c>
      <c r="G141" s="20" t="s">
        <v>20</v>
      </c>
      <c r="H141" s="20" t="s">
        <v>20</v>
      </c>
      <c r="I141" s="20" t="s">
        <v>119</v>
      </c>
      <c r="J141" s="20" t="s">
        <v>732</v>
      </c>
      <c r="K141" s="20">
        <v>20260602</v>
      </c>
      <c r="L141" s="20" t="s">
        <v>726</v>
      </c>
      <c r="M141" s="20" t="s">
        <v>24</v>
      </c>
      <c r="N141" s="20">
        <v>5</v>
      </c>
      <c r="O141" s="20" t="s">
        <v>86</v>
      </c>
      <c r="P141" s="32">
        <v>0</v>
      </c>
      <c r="Q141" s="20" t="s">
        <v>112</v>
      </c>
      <c r="R141" s="20" t="s">
        <v>113</v>
      </c>
      <c r="S141" s="20" t="s">
        <v>26</v>
      </c>
      <c r="T141" s="20" t="s">
        <v>30</v>
      </c>
      <c r="U141" s="20" t="s">
        <v>114</v>
      </c>
      <c r="V141" s="20" t="s">
        <v>115</v>
      </c>
      <c r="W141" s="20" t="s">
        <v>116</v>
      </c>
      <c r="X141" s="20" t="s">
        <v>727</v>
      </c>
      <c r="Y141" s="20" t="s">
        <v>728</v>
      </c>
      <c r="Z141" s="20" t="s">
        <v>26</v>
      </c>
      <c r="AA141" s="20" t="s">
        <v>30</v>
      </c>
      <c r="AB141" s="20" t="s">
        <v>729</v>
      </c>
      <c r="AC141" s="20" t="s">
        <v>730</v>
      </c>
      <c r="AD141" s="20" t="s">
        <v>731</v>
      </c>
    </row>
    <row r="142" spans="2:30" x14ac:dyDescent="0.25">
      <c r="B142" s="27" t="str">
        <f>IF(O142="","Frêt",_xlfn.XLOOKUP(O142,Catégories!A:A,Catégories!B:B,"inconnu"))</f>
        <v>Frêt</v>
      </c>
      <c r="C142" s="10" t="str">
        <f>RIGHT(LOOKUP(L142,'Recherche tracking'!A:A,'Recherche tracking'!B:B),16)</f>
        <v>9143814314751645</v>
      </c>
      <c r="D142" s="20">
        <v>202606</v>
      </c>
      <c r="E142" s="20">
        <v>51</v>
      </c>
      <c r="F142" s="20">
        <v>1085442</v>
      </c>
      <c r="G142" s="20" t="s">
        <v>20</v>
      </c>
      <c r="H142" s="20" t="s">
        <v>20</v>
      </c>
      <c r="I142" s="20" t="s">
        <v>110</v>
      </c>
      <c r="J142" s="20" t="s">
        <v>22</v>
      </c>
      <c r="K142" s="20">
        <v>20260602</v>
      </c>
      <c r="L142" s="20" t="s">
        <v>733</v>
      </c>
      <c r="M142" s="20" t="s">
        <v>111</v>
      </c>
      <c r="N142" s="20">
        <v>2.9</v>
      </c>
      <c r="O142" s="20" t="s">
        <v>84</v>
      </c>
      <c r="P142" s="32">
        <v>4.67</v>
      </c>
      <c r="Q142" s="20" t="s">
        <v>112</v>
      </c>
      <c r="R142" s="20" t="s">
        <v>113</v>
      </c>
      <c r="S142" s="20" t="s">
        <v>26</v>
      </c>
      <c r="T142" s="20" t="s">
        <v>30</v>
      </c>
      <c r="U142" s="20" t="s">
        <v>114</v>
      </c>
      <c r="V142" s="20" t="s">
        <v>115</v>
      </c>
      <c r="W142" s="20" t="s">
        <v>116</v>
      </c>
      <c r="X142" s="20" t="s">
        <v>734</v>
      </c>
      <c r="Y142" s="20" t="s">
        <v>735</v>
      </c>
      <c r="Z142" s="20" t="s">
        <v>26</v>
      </c>
      <c r="AA142" s="20" t="s">
        <v>30</v>
      </c>
      <c r="AB142" s="20" t="s">
        <v>160</v>
      </c>
      <c r="AC142" s="20" t="s">
        <v>736</v>
      </c>
      <c r="AD142" s="20" t="s">
        <v>737</v>
      </c>
    </row>
    <row r="143" spans="2:30" x14ac:dyDescent="0.25">
      <c r="B143" s="27" t="str">
        <f>IF(O143="","Frêt",_xlfn.XLOOKUP(O143,Catégories!A:A,Catégories!B:B,"inconnu"))</f>
        <v>Frêt</v>
      </c>
      <c r="C143" s="10" t="str">
        <f>RIGHT(LOOKUP(L143,'Recherche tracking'!A:A,'Recherche tracking'!B:B),16)</f>
        <v>9143814314751645</v>
      </c>
      <c r="D143" s="20">
        <v>202606</v>
      </c>
      <c r="E143" s="20">
        <v>51</v>
      </c>
      <c r="F143" s="20">
        <v>1085442</v>
      </c>
      <c r="G143" s="20" t="s">
        <v>20</v>
      </c>
      <c r="H143" s="20" t="s">
        <v>20</v>
      </c>
      <c r="I143" s="20" t="s">
        <v>118</v>
      </c>
      <c r="J143" s="20" t="s">
        <v>738</v>
      </c>
      <c r="K143" s="20">
        <v>20260602</v>
      </c>
      <c r="L143" s="20" t="s">
        <v>733</v>
      </c>
      <c r="M143" s="20" t="s">
        <v>111</v>
      </c>
      <c r="N143" s="20">
        <v>2.9</v>
      </c>
      <c r="O143" s="20" t="s">
        <v>84</v>
      </c>
      <c r="P143" s="32">
        <v>0</v>
      </c>
      <c r="Q143" s="20" t="s">
        <v>112</v>
      </c>
      <c r="R143" s="20" t="s">
        <v>113</v>
      </c>
      <c r="S143" s="20" t="s">
        <v>26</v>
      </c>
      <c r="T143" s="20" t="s">
        <v>30</v>
      </c>
      <c r="U143" s="20" t="s">
        <v>114</v>
      </c>
      <c r="V143" s="20" t="s">
        <v>115</v>
      </c>
      <c r="W143" s="20" t="s">
        <v>116</v>
      </c>
      <c r="X143" s="20" t="s">
        <v>734</v>
      </c>
      <c r="Y143" s="20" t="s">
        <v>735</v>
      </c>
      <c r="Z143" s="20" t="s">
        <v>26</v>
      </c>
      <c r="AA143" s="20" t="s">
        <v>30</v>
      </c>
      <c r="AB143" s="20" t="s">
        <v>160</v>
      </c>
      <c r="AC143" s="20" t="s">
        <v>736</v>
      </c>
      <c r="AD143" s="20" t="s">
        <v>737</v>
      </c>
    </row>
    <row r="144" spans="2:30" x14ac:dyDescent="0.25">
      <c r="B144" s="27" t="str">
        <f>IF(O144="","Frêt",_xlfn.XLOOKUP(O144,Catégories!A:A,Catégories!B:B,"inconnu"))</f>
        <v>Frêt</v>
      </c>
      <c r="C144" s="10" t="str">
        <f>RIGHT(LOOKUP(L144,'Recherche tracking'!A:A,'Recherche tracking'!B:B),16)</f>
        <v>9143814314751645</v>
      </c>
      <c r="D144" s="20">
        <v>202606</v>
      </c>
      <c r="E144" s="20">
        <v>51</v>
      </c>
      <c r="F144" s="20">
        <v>1085442</v>
      </c>
      <c r="G144" s="20" t="s">
        <v>20</v>
      </c>
      <c r="H144" s="20" t="s">
        <v>20</v>
      </c>
      <c r="I144" s="20" t="s">
        <v>119</v>
      </c>
      <c r="J144" s="20" t="s">
        <v>738</v>
      </c>
      <c r="K144" s="20">
        <v>20260602</v>
      </c>
      <c r="L144" s="20" t="s">
        <v>733</v>
      </c>
      <c r="M144" s="20" t="s">
        <v>24</v>
      </c>
      <c r="N144" s="20">
        <v>2.9</v>
      </c>
      <c r="O144" s="20" t="s">
        <v>86</v>
      </c>
      <c r="P144" s="32">
        <v>0</v>
      </c>
      <c r="Q144" s="20" t="s">
        <v>112</v>
      </c>
      <c r="R144" s="20" t="s">
        <v>113</v>
      </c>
      <c r="S144" s="20" t="s">
        <v>26</v>
      </c>
      <c r="T144" s="20" t="s">
        <v>30</v>
      </c>
      <c r="U144" s="20" t="s">
        <v>114</v>
      </c>
      <c r="V144" s="20" t="s">
        <v>115</v>
      </c>
      <c r="W144" s="20" t="s">
        <v>116</v>
      </c>
      <c r="X144" s="20" t="s">
        <v>734</v>
      </c>
      <c r="Y144" s="20" t="s">
        <v>735</v>
      </c>
      <c r="Z144" s="20" t="s">
        <v>26</v>
      </c>
      <c r="AA144" s="20" t="s">
        <v>30</v>
      </c>
      <c r="AB144" s="20" t="s">
        <v>160</v>
      </c>
      <c r="AC144" s="20" t="s">
        <v>736</v>
      </c>
      <c r="AD144" s="20" t="s">
        <v>737</v>
      </c>
    </row>
    <row r="145" spans="2:30" x14ac:dyDescent="0.25">
      <c r="B145" s="27" t="str">
        <f>IF(O145="","Frêt",_xlfn.XLOOKUP(O145,Catégories!A:A,Catégories!B:B,"inconnu"))</f>
        <v>Frêt</v>
      </c>
      <c r="C145" s="10" t="str">
        <f>RIGHT(LOOKUP(L145,'Recherche tracking'!A:A,'Recherche tracking'!B:B),16)</f>
        <v>5643814314751668</v>
      </c>
      <c r="D145" s="20">
        <v>202606</v>
      </c>
      <c r="E145" s="20">
        <v>51</v>
      </c>
      <c r="F145" s="20">
        <v>1085442</v>
      </c>
      <c r="G145" s="20" t="s">
        <v>20</v>
      </c>
      <c r="H145" s="20" t="s">
        <v>20</v>
      </c>
      <c r="I145" s="20" t="s">
        <v>110</v>
      </c>
      <c r="J145" s="20" t="s">
        <v>22</v>
      </c>
      <c r="K145" s="20">
        <v>20260602</v>
      </c>
      <c r="L145" s="20" t="s">
        <v>739</v>
      </c>
      <c r="M145" s="20" t="s">
        <v>111</v>
      </c>
      <c r="N145" s="20">
        <v>3.6</v>
      </c>
      <c r="O145" s="20" t="s">
        <v>84</v>
      </c>
      <c r="P145" s="32">
        <v>4.93</v>
      </c>
      <c r="Q145" s="20" t="s">
        <v>112</v>
      </c>
      <c r="R145" s="20" t="s">
        <v>113</v>
      </c>
      <c r="S145" s="20" t="s">
        <v>26</v>
      </c>
      <c r="T145" s="20" t="s">
        <v>30</v>
      </c>
      <c r="U145" s="20" t="s">
        <v>114</v>
      </c>
      <c r="V145" s="20" t="s">
        <v>115</v>
      </c>
      <c r="W145" s="20" t="s">
        <v>116</v>
      </c>
      <c r="X145" s="20" t="s">
        <v>740</v>
      </c>
      <c r="Y145" s="20" t="s">
        <v>741</v>
      </c>
      <c r="Z145" s="20" t="s">
        <v>26</v>
      </c>
      <c r="AA145" s="20" t="s">
        <v>30</v>
      </c>
      <c r="AB145" s="20" t="s">
        <v>219</v>
      </c>
      <c r="AC145" s="20" t="s">
        <v>456</v>
      </c>
      <c r="AD145" s="20" t="s">
        <v>457</v>
      </c>
    </row>
    <row r="146" spans="2:30" x14ac:dyDescent="0.25">
      <c r="B146" s="27" t="str">
        <f>IF(O146="","Frêt",_xlfn.XLOOKUP(O146,Catégories!A:A,Catégories!B:B,"inconnu"))</f>
        <v>Frêt</v>
      </c>
      <c r="C146" s="10" t="str">
        <f>RIGHT(LOOKUP(L146,'Recherche tracking'!A:A,'Recherche tracking'!B:B),16)</f>
        <v>5643814314751668</v>
      </c>
      <c r="D146" s="20">
        <v>202606</v>
      </c>
      <c r="E146" s="20">
        <v>51</v>
      </c>
      <c r="F146" s="20">
        <v>1085442</v>
      </c>
      <c r="G146" s="20" t="s">
        <v>20</v>
      </c>
      <c r="H146" s="20" t="s">
        <v>20</v>
      </c>
      <c r="I146" s="20" t="s">
        <v>118</v>
      </c>
      <c r="J146" s="20" t="s">
        <v>742</v>
      </c>
      <c r="K146" s="20">
        <v>20260602</v>
      </c>
      <c r="L146" s="20" t="s">
        <v>739</v>
      </c>
      <c r="M146" s="20" t="s">
        <v>111</v>
      </c>
      <c r="N146" s="20">
        <v>3.6</v>
      </c>
      <c r="O146" s="20" t="s">
        <v>84</v>
      </c>
      <c r="P146" s="32">
        <v>0</v>
      </c>
      <c r="Q146" s="20" t="s">
        <v>112</v>
      </c>
      <c r="R146" s="20" t="s">
        <v>113</v>
      </c>
      <c r="S146" s="20" t="s">
        <v>26</v>
      </c>
      <c r="T146" s="20" t="s">
        <v>30</v>
      </c>
      <c r="U146" s="20" t="s">
        <v>114</v>
      </c>
      <c r="V146" s="20" t="s">
        <v>115</v>
      </c>
      <c r="W146" s="20" t="s">
        <v>116</v>
      </c>
      <c r="X146" s="20" t="s">
        <v>740</v>
      </c>
      <c r="Y146" s="20" t="s">
        <v>741</v>
      </c>
      <c r="Z146" s="20" t="s">
        <v>26</v>
      </c>
      <c r="AA146" s="20" t="s">
        <v>30</v>
      </c>
      <c r="AB146" s="20" t="s">
        <v>219</v>
      </c>
      <c r="AC146" s="20" t="s">
        <v>456</v>
      </c>
      <c r="AD146" s="20" t="s">
        <v>457</v>
      </c>
    </row>
    <row r="147" spans="2:30" x14ac:dyDescent="0.25">
      <c r="B147" s="27" t="str">
        <f>IF(O147="","Frêt",_xlfn.XLOOKUP(O147,Catégories!A:A,Catégories!B:B,"inconnu"))</f>
        <v>Frêt</v>
      </c>
      <c r="C147" s="10" t="str">
        <f>RIGHT(LOOKUP(L147,'Recherche tracking'!A:A,'Recherche tracking'!B:B),16)</f>
        <v>5643814314751668</v>
      </c>
      <c r="D147" s="20">
        <v>202606</v>
      </c>
      <c r="E147" s="20">
        <v>51</v>
      </c>
      <c r="F147" s="20">
        <v>1085442</v>
      </c>
      <c r="G147" s="20" t="s">
        <v>20</v>
      </c>
      <c r="H147" s="20" t="s">
        <v>20</v>
      </c>
      <c r="I147" s="20" t="s">
        <v>119</v>
      </c>
      <c r="J147" s="20" t="s">
        <v>742</v>
      </c>
      <c r="K147" s="20">
        <v>20260602</v>
      </c>
      <c r="L147" s="20" t="s">
        <v>739</v>
      </c>
      <c r="M147" s="20" t="s">
        <v>24</v>
      </c>
      <c r="N147" s="20">
        <v>3.6</v>
      </c>
      <c r="O147" s="20" t="s">
        <v>86</v>
      </c>
      <c r="P147" s="32">
        <v>0</v>
      </c>
      <c r="Q147" s="20" t="s">
        <v>112</v>
      </c>
      <c r="R147" s="20" t="s">
        <v>113</v>
      </c>
      <c r="S147" s="20" t="s">
        <v>26</v>
      </c>
      <c r="T147" s="20" t="s">
        <v>30</v>
      </c>
      <c r="U147" s="20" t="s">
        <v>114</v>
      </c>
      <c r="V147" s="20" t="s">
        <v>115</v>
      </c>
      <c r="W147" s="20" t="s">
        <v>116</v>
      </c>
      <c r="X147" s="20" t="s">
        <v>740</v>
      </c>
      <c r="Y147" s="20" t="s">
        <v>741</v>
      </c>
      <c r="Z147" s="20" t="s">
        <v>26</v>
      </c>
      <c r="AA147" s="20" t="s">
        <v>30</v>
      </c>
      <c r="AB147" s="20" t="s">
        <v>219</v>
      </c>
      <c r="AC147" s="20" t="s">
        <v>456</v>
      </c>
      <c r="AD147" s="20" t="s">
        <v>457</v>
      </c>
    </row>
    <row r="148" spans="2:30" x14ac:dyDescent="0.25">
      <c r="B148" s="27" t="str">
        <f>IF(O148="","Frêt",_xlfn.XLOOKUP(O148,Catégories!A:A,Catégories!B:B,"inconnu"))</f>
        <v>Frêt</v>
      </c>
      <c r="C148" s="10" t="str">
        <f>RIGHT(LOOKUP(L148,'Recherche tracking'!A:A,'Recherche tracking'!B:B),16)</f>
        <v>6243814314751537</v>
      </c>
      <c r="D148" s="20">
        <v>202606</v>
      </c>
      <c r="E148" s="20">
        <v>51</v>
      </c>
      <c r="F148" s="20">
        <v>1085442</v>
      </c>
      <c r="G148" s="20" t="s">
        <v>20</v>
      </c>
      <c r="H148" s="20" t="s">
        <v>20</v>
      </c>
      <c r="I148" s="20" t="s">
        <v>110</v>
      </c>
      <c r="J148" s="20" t="s">
        <v>22</v>
      </c>
      <c r="K148" s="20">
        <v>20260602</v>
      </c>
      <c r="L148" s="20" t="s">
        <v>743</v>
      </c>
      <c r="M148" s="20" t="s">
        <v>111</v>
      </c>
      <c r="N148" s="20">
        <v>18.04</v>
      </c>
      <c r="O148" s="20" t="s">
        <v>84</v>
      </c>
      <c r="P148" s="32">
        <v>8.83</v>
      </c>
      <c r="Q148" s="20" t="s">
        <v>112</v>
      </c>
      <c r="R148" s="20" t="s">
        <v>113</v>
      </c>
      <c r="S148" s="20" t="s">
        <v>26</v>
      </c>
      <c r="T148" s="20" t="s">
        <v>30</v>
      </c>
      <c r="U148" s="20" t="s">
        <v>114</v>
      </c>
      <c r="V148" s="20" t="s">
        <v>115</v>
      </c>
      <c r="W148" s="20" t="s">
        <v>116</v>
      </c>
      <c r="X148" s="20" t="s">
        <v>315</v>
      </c>
      <c r="Y148" s="20" t="s">
        <v>316</v>
      </c>
      <c r="Z148" s="20" t="s">
        <v>26</v>
      </c>
      <c r="AA148" s="20" t="s">
        <v>30</v>
      </c>
      <c r="AB148" s="20" t="s">
        <v>199</v>
      </c>
      <c r="AC148" s="20" t="s">
        <v>291</v>
      </c>
      <c r="AD148" s="20" t="s">
        <v>317</v>
      </c>
    </row>
    <row r="149" spans="2:30" x14ac:dyDescent="0.25">
      <c r="B149" s="27" t="str">
        <f>IF(O149="","Frêt",_xlfn.XLOOKUP(O149,Catégories!A:A,Catégories!B:B,"inconnu"))</f>
        <v>Frêt</v>
      </c>
      <c r="C149" s="10" t="str">
        <f>RIGHT(LOOKUP(L149,'Recherche tracking'!A:A,'Recherche tracking'!B:B),16)</f>
        <v>6243814314751537</v>
      </c>
      <c r="D149" s="20">
        <v>202606</v>
      </c>
      <c r="E149" s="20">
        <v>51</v>
      </c>
      <c r="F149" s="20">
        <v>1085442</v>
      </c>
      <c r="G149" s="20" t="s">
        <v>20</v>
      </c>
      <c r="H149" s="20" t="s">
        <v>20</v>
      </c>
      <c r="I149" s="20" t="s">
        <v>118</v>
      </c>
      <c r="J149" s="20" t="s">
        <v>744</v>
      </c>
      <c r="K149" s="20">
        <v>20260602</v>
      </c>
      <c r="L149" s="20" t="s">
        <v>743</v>
      </c>
      <c r="M149" s="20" t="s">
        <v>111</v>
      </c>
      <c r="N149" s="20">
        <v>18.04</v>
      </c>
      <c r="O149" s="20" t="s">
        <v>84</v>
      </c>
      <c r="P149" s="32">
        <v>0</v>
      </c>
      <c r="Q149" s="20" t="s">
        <v>112</v>
      </c>
      <c r="R149" s="20" t="s">
        <v>113</v>
      </c>
      <c r="S149" s="20" t="s">
        <v>26</v>
      </c>
      <c r="T149" s="20" t="s">
        <v>30</v>
      </c>
      <c r="U149" s="20" t="s">
        <v>114</v>
      </c>
      <c r="V149" s="20" t="s">
        <v>115</v>
      </c>
      <c r="W149" s="20" t="s">
        <v>116</v>
      </c>
      <c r="X149" s="20" t="s">
        <v>315</v>
      </c>
      <c r="Y149" s="20" t="s">
        <v>316</v>
      </c>
      <c r="Z149" s="20" t="s">
        <v>26</v>
      </c>
      <c r="AA149" s="20" t="s">
        <v>30</v>
      </c>
      <c r="AB149" s="20" t="s">
        <v>199</v>
      </c>
      <c r="AC149" s="20" t="s">
        <v>291</v>
      </c>
      <c r="AD149" s="20" t="s">
        <v>317</v>
      </c>
    </row>
    <row r="150" spans="2:30" x14ac:dyDescent="0.25">
      <c r="B150" s="27" t="str">
        <f>IF(O150="","Frêt",_xlfn.XLOOKUP(O150,Catégories!A:A,Catégories!B:B,"inconnu"))</f>
        <v>Frêt</v>
      </c>
      <c r="C150" s="10" t="str">
        <f>RIGHT(LOOKUP(L150,'Recherche tracking'!A:A,'Recherche tracking'!B:B),16)</f>
        <v>6243814314751537</v>
      </c>
      <c r="D150" s="20">
        <v>202606</v>
      </c>
      <c r="E150" s="20">
        <v>51</v>
      </c>
      <c r="F150" s="20">
        <v>1085442</v>
      </c>
      <c r="G150" s="20" t="s">
        <v>20</v>
      </c>
      <c r="H150" s="20" t="s">
        <v>20</v>
      </c>
      <c r="I150" s="20" t="s">
        <v>119</v>
      </c>
      <c r="J150" s="20" t="s">
        <v>744</v>
      </c>
      <c r="K150" s="20">
        <v>20260602</v>
      </c>
      <c r="L150" s="20" t="s">
        <v>743</v>
      </c>
      <c r="M150" s="20" t="s">
        <v>24</v>
      </c>
      <c r="N150" s="20">
        <v>18.04</v>
      </c>
      <c r="O150" s="20" t="s">
        <v>86</v>
      </c>
      <c r="P150" s="32">
        <v>0</v>
      </c>
      <c r="Q150" s="20" t="s">
        <v>112</v>
      </c>
      <c r="R150" s="20" t="s">
        <v>113</v>
      </c>
      <c r="S150" s="20" t="s">
        <v>26</v>
      </c>
      <c r="T150" s="20" t="s">
        <v>30</v>
      </c>
      <c r="U150" s="20" t="s">
        <v>114</v>
      </c>
      <c r="V150" s="20" t="s">
        <v>115</v>
      </c>
      <c r="W150" s="20" t="s">
        <v>116</v>
      </c>
      <c r="X150" s="20" t="s">
        <v>315</v>
      </c>
      <c r="Y150" s="20" t="s">
        <v>316</v>
      </c>
      <c r="Z150" s="20" t="s">
        <v>26</v>
      </c>
      <c r="AA150" s="20" t="s">
        <v>30</v>
      </c>
      <c r="AB150" s="20" t="s">
        <v>199</v>
      </c>
      <c r="AC150" s="20" t="s">
        <v>291</v>
      </c>
      <c r="AD150" s="20" t="s">
        <v>317</v>
      </c>
    </row>
    <row r="151" spans="2:30" x14ac:dyDescent="0.25">
      <c r="B151" s="27" t="str">
        <f>IF(O151="","Frêt",_xlfn.XLOOKUP(O151,Catégories!A:A,Catégories!B:B,"inconnu"))</f>
        <v>Frêt</v>
      </c>
      <c r="C151" s="10" t="str">
        <f>RIGHT(LOOKUP(L151,'Recherche tracking'!A:A,'Recherche tracking'!B:B),16)</f>
        <v>2243814314751731</v>
      </c>
      <c r="D151" s="20">
        <v>202606</v>
      </c>
      <c r="E151" s="20">
        <v>51</v>
      </c>
      <c r="F151" s="20">
        <v>1085442</v>
      </c>
      <c r="G151" s="20" t="s">
        <v>20</v>
      </c>
      <c r="H151" s="20" t="s">
        <v>20</v>
      </c>
      <c r="I151" s="20" t="s">
        <v>110</v>
      </c>
      <c r="J151" s="20" t="s">
        <v>22</v>
      </c>
      <c r="K151" s="20">
        <v>20260602</v>
      </c>
      <c r="L151" s="20" t="s">
        <v>745</v>
      </c>
      <c r="M151" s="20" t="s">
        <v>111</v>
      </c>
      <c r="N151" s="20">
        <v>37.5</v>
      </c>
      <c r="O151" s="20" t="s">
        <v>84</v>
      </c>
      <c r="P151" s="32">
        <v>13.77</v>
      </c>
      <c r="Q151" s="20" t="s">
        <v>112</v>
      </c>
      <c r="R151" s="20" t="s">
        <v>113</v>
      </c>
      <c r="S151" s="20" t="s">
        <v>26</v>
      </c>
      <c r="T151" s="20" t="s">
        <v>30</v>
      </c>
      <c r="U151" s="20" t="s">
        <v>114</v>
      </c>
      <c r="V151" s="20" t="s">
        <v>115</v>
      </c>
      <c r="W151" s="20" t="s">
        <v>116</v>
      </c>
      <c r="X151" s="20" t="s">
        <v>746</v>
      </c>
      <c r="Y151" s="20" t="s">
        <v>747</v>
      </c>
      <c r="Z151" s="20" t="s">
        <v>26</v>
      </c>
      <c r="AA151" s="20" t="s">
        <v>30</v>
      </c>
      <c r="AB151" s="20" t="s">
        <v>146</v>
      </c>
      <c r="AC151" s="20" t="s">
        <v>748</v>
      </c>
      <c r="AD151" s="20" t="s">
        <v>749</v>
      </c>
    </row>
    <row r="152" spans="2:30" x14ac:dyDescent="0.25">
      <c r="B152" s="27" t="str">
        <f>IF(O152="","Frêt",_xlfn.XLOOKUP(O152,Catégories!A:A,Catégories!B:B,"inconnu"))</f>
        <v>Frêt</v>
      </c>
      <c r="C152" s="10" t="str">
        <f>RIGHT(LOOKUP(L152,'Recherche tracking'!A:A,'Recherche tracking'!B:B),16)</f>
        <v>2243814314751731</v>
      </c>
      <c r="D152" s="20">
        <v>202606</v>
      </c>
      <c r="E152" s="20">
        <v>51</v>
      </c>
      <c r="F152" s="20">
        <v>1085442</v>
      </c>
      <c r="G152" s="20" t="s">
        <v>20</v>
      </c>
      <c r="H152" s="20" t="s">
        <v>20</v>
      </c>
      <c r="I152" s="20" t="s">
        <v>118</v>
      </c>
      <c r="J152" s="20" t="s">
        <v>750</v>
      </c>
      <c r="K152" s="20">
        <v>20260602</v>
      </c>
      <c r="L152" s="20" t="s">
        <v>745</v>
      </c>
      <c r="M152" s="20" t="s">
        <v>111</v>
      </c>
      <c r="N152" s="20">
        <v>11.1</v>
      </c>
      <c r="O152" s="20" t="s">
        <v>84</v>
      </c>
      <c r="P152" s="32">
        <v>0</v>
      </c>
      <c r="Q152" s="20" t="s">
        <v>112</v>
      </c>
      <c r="R152" s="20" t="s">
        <v>113</v>
      </c>
      <c r="S152" s="20" t="s">
        <v>26</v>
      </c>
      <c r="T152" s="20" t="s">
        <v>30</v>
      </c>
      <c r="U152" s="20" t="s">
        <v>114</v>
      </c>
      <c r="V152" s="20" t="s">
        <v>115</v>
      </c>
      <c r="W152" s="20" t="s">
        <v>116</v>
      </c>
      <c r="X152" s="20" t="s">
        <v>746</v>
      </c>
      <c r="Y152" s="20" t="s">
        <v>747</v>
      </c>
      <c r="Z152" s="20" t="s">
        <v>26</v>
      </c>
      <c r="AA152" s="20" t="s">
        <v>30</v>
      </c>
      <c r="AB152" s="20" t="s">
        <v>146</v>
      </c>
      <c r="AC152" s="20" t="s">
        <v>748</v>
      </c>
      <c r="AD152" s="20" t="s">
        <v>749</v>
      </c>
    </row>
    <row r="153" spans="2:30" x14ac:dyDescent="0.25">
      <c r="B153" s="27" t="str">
        <f>IF(O153="","Frêt",_xlfn.XLOOKUP(O153,Catégories!A:A,Catégories!B:B,"inconnu"))</f>
        <v>Frêt</v>
      </c>
      <c r="C153" s="10" t="str">
        <f>RIGHT(LOOKUP(L153,'Recherche tracking'!A:A,'Recherche tracking'!B:B),16)</f>
        <v>2243814314751731</v>
      </c>
      <c r="D153" s="20">
        <v>202606</v>
      </c>
      <c r="E153" s="20">
        <v>51</v>
      </c>
      <c r="F153" s="20">
        <v>1085442</v>
      </c>
      <c r="G153" s="20" t="s">
        <v>20</v>
      </c>
      <c r="H153" s="20" t="s">
        <v>20</v>
      </c>
      <c r="I153" s="20" t="s">
        <v>119</v>
      </c>
      <c r="J153" s="20" t="s">
        <v>750</v>
      </c>
      <c r="K153" s="20">
        <v>20260602</v>
      </c>
      <c r="L153" s="20" t="s">
        <v>745</v>
      </c>
      <c r="M153" s="20" t="s">
        <v>24</v>
      </c>
      <c r="N153" s="20">
        <v>11.1</v>
      </c>
      <c r="O153" s="20" t="s">
        <v>86</v>
      </c>
      <c r="P153" s="32">
        <v>0</v>
      </c>
      <c r="Q153" s="20" t="s">
        <v>112</v>
      </c>
      <c r="R153" s="20" t="s">
        <v>113</v>
      </c>
      <c r="S153" s="20" t="s">
        <v>26</v>
      </c>
      <c r="T153" s="20" t="s">
        <v>30</v>
      </c>
      <c r="U153" s="20" t="s">
        <v>114</v>
      </c>
      <c r="V153" s="20" t="s">
        <v>115</v>
      </c>
      <c r="W153" s="20" t="s">
        <v>116</v>
      </c>
      <c r="X153" s="20" t="s">
        <v>746</v>
      </c>
      <c r="Y153" s="20" t="s">
        <v>747</v>
      </c>
      <c r="Z153" s="20" t="s">
        <v>26</v>
      </c>
      <c r="AA153" s="20" t="s">
        <v>30</v>
      </c>
      <c r="AB153" s="20" t="s">
        <v>146</v>
      </c>
      <c r="AC153" s="20" t="s">
        <v>748</v>
      </c>
      <c r="AD153" s="20" t="s">
        <v>749</v>
      </c>
    </row>
    <row r="154" spans="2:30" x14ac:dyDescent="0.25">
      <c r="B154" s="27" t="str">
        <f>IF(O154="","Frêt",_xlfn.XLOOKUP(O154,Catégories!A:A,Catégories!B:B,"inconnu"))</f>
        <v>Frêt</v>
      </c>
      <c r="C154" s="10" t="str">
        <f>RIGHT(LOOKUP(L154,'Recherche tracking'!A:A,'Recherche tracking'!B:B),16)</f>
        <v>2243814314751731</v>
      </c>
      <c r="D154" s="20">
        <v>202606</v>
      </c>
      <c r="E154" s="20">
        <v>51</v>
      </c>
      <c r="F154" s="20">
        <v>1085442</v>
      </c>
      <c r="G154" s="20" t="s">
        <v>20</v>
      </c>
      <c r="H154" s="20" t="s">
        <v>20</v>
      </c>
      <c r="I154" s="20" t="s">
        <v>118</v>
      </c>
      <c r="J154" s="20" t="s">
        <v>751</v>
      </c>
      <c r="K154" s="20">
        <v>20260602</v>
      </c>
      <c r="L154" s="20" t="s">
        <v>745</v>
      </c>
      <c r="M154" s="20" t="s">
        <v>111</v>
      </c>
      <c r="N154" s="20">
        <v>15.6</v>
      </c>
      <c r="O154" s="20" t="s">
        <v>84</v>
      </c>
      <c r="P154" s="32">
        <v>0</v>
      </c>
      <c r="Q154" s="20" t="s">
        <v>112</v>
      </c>
      <c r="R154" s="20" t="s">
        <v>113</v>
      </c>
      <c r="S154" s="20" t="s">
        <v>26</v>
      </c>
      <c r="T154" s="20" t="s">
        <v>30</v>
      </c>
      <c r="U154" s="20" t="s">
        <v>114</v>
      </c>
      <c r="V154" s="20" t="s">
        <v>115</v>
      </c>
      <c r="W154" s="20" t="s">
        <v>116</v>
      </c>
      <c r="X154" s="20" t="s">
        <v>746</v>
      </c>
      <c r="Y154" s="20" t="s">
        <v>747</v>
      </c>
      <c r="Z154" s="20" t="s">
        <v>26</v>
      </c>
      <c r="AA154" s="20" t="s">
        <v>30</v>
      </c>
      <c r="AB154" s="20" t="s">
        <v>146</v>
      </c>
      <c r="AC154" s="20" t="s">
        <v>748</v>
      </c>
      <c r="AD154" s="20" t="s">
        <v>749</v>
      </c>
    </row>
    <row r="155" spans="2:30" x14ac:dyDescent="0.25">
      <c r="B155" s="27" t="str">
        <f>IF(O155="","Frêt",_xlfn.XLOOKUP(O155,Catégories!A:A,Catégories!B:B,"inconnu"))</f>
        <v>Frêt</v>
      </c>
      <c r="C155" s="10" t="str">
        <f>RIGHT(LOOKUP(L155,'Recherche tracking'!A:A,'Recherche tracking'!B:B),16)</f>
        <v>2243814314751731</v>
      </c>
      <c r="D155" s="20">
        <v>202606</v>
      </c>
      <c r="E155" s="20">
        <v>51</v>
      </c>
      <c r="F155" s="20">
        <v>1085442</v>
      </c>
      <c r="G155" s="20" t="s">
        <v>20</v>
      </c>
      <c r="H155" s="20" t="s">
        <v>20</v>
      </c>
      <c r="I155" s="20" t="s">
        <v>119</v>
      </c>
      <c r="J155" s="20" t="s">
        <v>751</v>
      </c>
      <c r="K155" s="20">
        <v>20260602</v>
      </c>
      <c r="L155" s="20" t="s">
        <v>745</v>
      </c>
      <c r="M155" s="20" t="s">
        <v>24</v>
      </c>
      <c r="N155" s="20">
        <v>15.6</v>
      </c>
      <c r="O155" s="20" t="s">
        <v>86</v>
      </c>
      <c r="P155" s="32">
        <v>0</v>
      </c>
      <c r="Q155" s="20" t="s">
        <v>112</v>
      </c>
      <c r="R155" s="20" t="s">
        <v>113</v>
      </c>
      <c r="S155" s="20" t="s">
        <v>26</v>
      </c>
      <c r="T155" s="20" t="s">
        <v>30</v>
      </c>
      <c r="U155" s="20" t="s">
        <v>114</v>
      </c>
      <c r="V155" s="20" t="s">
        <v>115</v>
      </c>
      <c r="W155" s="20" t="s">
        <v>116</v>
      </c>
      <c r="X155" s="20" t="s">
        <v>746</v>
      </c>
      <c r="Y155" s="20" t="s">
        <v>747</v>
      </c>
      <c r="Z155" s="20" t="s">
        <v>26</v>
      </c>
      <c r="AA155" s="20" t="s">
        <v>30</v>
      </c>
      <c r="AB155" s="20" t="s">
        <v>146</v>
      </c>
      <c r="AC155" s="20" t="s">
        <v>748</v>
      </c>
      <c r="AD155" s="20" t="s">
        <v>749</v>
      </c>
    </row>
    <row r="156" spans="2:30" x14ac:dyDescent="0.25">
      <c r="B156" s="27" t="str">
        <f>IF(O156="","Frêt",_xlfn.XLOOKUP(O156,Catégories!A:A,Catégories!B:B,"inconnu"))</f>
        <v>Frêt</v>
      </c>
      <c r="C156" s="10" t="str">
        <f>RIGHT(LOOKUP(L156,'Recherche tracking'!A:A,'Recherche tracking'!B:B),16)</f>
        <v>2243814314751731</v>
      </c>
      <c r="D156" s="20">
        <v>202606</v>
      </c>
      <c r="E156" s="20">
        <v>51</v>
      </c>
      <c r="F156" s="20">
        <v>1085442</v>
      </c>
      <c r="G156" s="20" t="s">
        <v>20</v>
      </c>
      <c r="H156" s="20" t="s">
        <v>20</v>
      </c>
      <c r="I156" s="20" t="s">
        <v>119</v>
      </c>
      <c r="J156" s="20" t="s">
        <v>751</v>
      </c>
      <c r="K156" s="20">
        <v>20260602</v>
      </c>
      <c r="L156" s="20" t="s">
        <v>745</v>
      </c>
      <c r="M156" s="20" t="s">
        <v>24</v>
      </c>
      <c r="N156" s="20">
        <v>15.6</v>
      </c>
      <c r="O156" s="20" t="s">
        <v>98</v>
      </c>
      <c r="P156" s="32">
        <v>1</v>
      </c>
      <c r="Q156" s="20" t="s">
        <v>112</v>
      </c>
      <c r="R156" s="20" t="s">
        <v>113</v>
      </c>
      <c r="S156" s="20" t="s">
        <v>26</v>
      </c>
      <c r="T156" s="20" t="s">
        <v>30</v>
      </c>
      <c r="U156" s="20" t="s">
        <v>114</v>
      </c>
      <c r="V156" s="20" t="s">
        <v>115</v>
      </c>
      <c r="W156" s="20" t="s">
        <v>116</v>
      </c>
      <c r="X156" s="20" t="s">
        <v>746</v>
      </c>
      <c r="Y156" s="20" t="s">
        <v>747</v>
      </c>
      <c r="Z156" s="20" t="s">
        <v>26</v>
      </c>
      <c r="AA156" s="20" t="s">
        <v>30</v>
      </c>
      <c r="AB156" s="20" t="s">
        <v>146</v>
      </c>
      <c r="AC156" s="20" t="s">
        <v>748</v>
      </c>
      <c r="AD156" s="20" t="s">
        <v>749</v>
      </c>
    </row>
    <row r="157" spans="2:30" x14ac:dyDescent="0.25">
      <c r="B157" s="27" t="str">
        <f>IF(O157="","Frêt",_xlfn.XLOOKUP(O157,Catégories!A:A,Catégories!B:B,"inconnu"))</f>
        <v>Frêt</v>
      </c>
      <c r="C157" s="10" t="str">
        <f>RIGHT(LOOKUP(L157,'Recherche tracking'!A:A,'Recherche tracking'!B:B),16)</f>
        <v>2243814314751731</v>
      </c>
      <c r="D157" s="20">
        <v>202606</v>
      </c>
      <c r="E157" s="20">
        <v>51</v>
      </c>
      <c r="F157" s="20">
        <v>1085442</v>
      </c>
      <c r="G157" s="20" t="s">
        <v>20</v>
      </c>
      <c r="H157" s="20" t="s">
        <v>20</v>
      </c>
      <c r="I157" s="20" t="s">
        <v>118</v>
      </c>
      <c r="J157" s="20" t="s">
        <v>752</v>
      </c>
      <c r="K157" s="20">
        <v>20260602</v>
      </c>
      <c r="L157" s="20" t="s">
        <v>745</v>
      </c>
      <c r="M157" s="20" t="s">
        <v>111</v>
      </c>
      <c r="N157" s="20">
        <v>10.8</v>
      </c>
      <c r="O157" s="20" t="s">
        <v>84</v>
      </c>
      <c r="P157" s="32">
        <v>0</v>
      </c>
      <c r="Q157" s="20" t="s">
        <v>112</v>
      </c>
      <c r="R157" s="20" t="s">
        <v>113</v>
      </c>
      <c r="S157" s="20" t="s">
        <v>26</v>
      </c>
      <c r="T157" s="20" t="s">
        <v>30</v>
      </c>
      <c r="U157" s="20" t="s">
        <v>114</v>
      </c>
      <c r="V157" s="20" t="s">
        <v>115</v>
      </c>
      <c r="W157" s="20" t="s">
        <v>116</v>
      </c>
      <c r="X157" s="20" t="s">
        <v>746</v>
      </c>
      <c r="Y157" s="20" t="s">
        <v>747</v>
      </c>
      <c r="Z157" s="20" t="s">
        <v>26</v>
      </c>
      <c r="AA157" s="20" t="s">
        <v>30</v>
      </c>
      <c r="AB157" s="20" t="s">
        <v>146</v>
      </c>
      <c r="AC157" s="20" t="s">
        <v>748</v>
      </c>
      <c r="AD157" s="20" t="s">
        <v>749</v>
      </c>
    </row>
    <row r="158" spans="2:30" x14ac:dyDescent="0.25">
      <c r="B158" s="27" t="str">
        <f>IF(O158="","Frêt",_xlfn.XLOOKUP(O158,Catégories!A:A,Catégories!B:B,"inconnu"))</f>
        <v>Frêt</v>
      </c>
      <c r="C158" s="10" t="str">
        <f>RIGHT(LOOKUP(L158,'Recherche tracking'!A:A,'Recherche tracking'!B:B),16)</f>
        <v>2243814314751731</v>
      </c>
      <c r="D158" s="20">
        <v>202606</v>
      </c>
      <c r="E158" s="20">
        <v>51</v>
      </c>
      <c r="F158" s="20">
        <v>1085442</v>
      </c>
      <c r="G158" s="20" t="s">
        <v>20</v>
      </c>
      <c r="H158" s="20" t="s">
        <v>20</v>
      </c>
      <c r="I158" s="20" t="s">
        <v>119</v>
      </c>
      <c r="J158" s="20" t="s">
        <v>752</v>
      </c>
      <c r="K158" s="20">
        <v>20260602</v>
      </c>
      <c r="L158" s="20" t="s">
        <v>745</v>
      </c>
      <c r="M158" s="20" t="s">
        <v>24</v>
      </c>
      <c r="N158" s="20">
        <v>10.8</v>
      </c>
      <c r="O158" s="20" t="s">
        <v>86</v>
      </c>
      <c r="P158" s="32">
        <v>0</v>
      </c>
      <c r="Q158" s="20" t="s">
        <v>112</v>
      </c>
      <c r="R158" s="20" t="s">
        <v>113</v>
      </c>
      <c r="S158" s="20" t="s">
        <v>26</v>
      </c>
      <c r="T158" s="20" t="s">
        <v>30</v>
      </c>
      <c r="U158" s="20" t="s">
        <v>114</v>
      </c>
      <c r="V158" s="20" t="s">
        <v>115</v>
      </c>
      <c r="W158" s="20" t="s">
        <v>116</v>
      </c>
      <c r="X158" s="20" t="s">
        <v>746</v>
      </c>
      <c r="Y158" s="20" t="s">
        <v>747</v>
      </c>
      <c r="Z158" s="20" t="s">
        <v>26</v>
      </c>
      <c r="AA158" s="20" t="s">
        <v>30</v>
      </c>
      <c r="AB158" s="20" t="s">
        <v>146</v>
      </c>
      <c r="AC158" s="20" t="s">
        <v>748</v>
      </c>
      <c r="AD158" s="20" t="s">
        <v>749</v>
      </c>
    </row>
    <row r="159" spans="2:30" x14ac:dyDescent="0.25">
      <c r="B159" s="27" t="str">
        <f>IF(O159="","Frêt",_xlfn.XLOOKUP(O159,Catégories!A:A,Catégories!B:B,"inconnu"))</f>
        <v>Frêt</v>
      </c>
      <c r="C159" s="10" t="str">
        <f>RIGHT(LOOKUP(L159,'Recherche tracking'!A:A,'Recherche tracking'!B:B),16)</f>
        <v>2243814314751731</v>
      </c>
      <c r="D159" s="20">
        <v>202606</v>
      </c>
      <c r="E159" s="20">
        <v>51</v>
      </c>
      <c r="F159" s="20">
        <v>1085442</v>
      </c>
      <c r="G159" s="20" t="s">
        <v>20</v>
      </c>
      <c r="H159" s="20" t="s">
        <v>20</v>
      </c>
      <c r="I159" s="20" t="s">
        <v>119</v>
      </c>
      <c r="J159" s="20" t="s">
        <v>752</v>
      </c>
      <c r="K159" s="20">
        <v>20260602</v>
      </c>
      <c r="L159" s="20" t="s">
        <v>745</v>
      </c>
      <c r="M159" s="20" t="s">
        <v>24</v>
      </c>
      <c r="N159" s="20">
        <v>10.8</v>
      </c>
      <c r="O159" s="20" t="s">
        <v>98</v>
      </c>
      <c r="P159" s="32">
        <v>1</v>
      </c>
      <c r="Q159" s="20" t="s">
        <v>112</v>
      </c>
      <c r="R159" s="20" t="s">
        <v>113</v>
      </c>
      <c r="S159" s="20" t="s">
        <v>26</v>
      </c>
      <c r="T159" s="20" t="s">
        <v>30</v>
      </c>
      <c r="U159" s="20" t="s">
        <v>114</v>
      </c>
      <c r="V159" s="20" t="s">
        <v>115</v>
      </c>
      <c r="W159" s="20" t="s">
        <v>116</v>
      </c>
      <c r="X159" s="20" t="s">
        <v>746</v>
      </c>
      <c r="Y159" s="20" t="s">
        <v>747</v>
      </c>
      <c r="Z159" s="20" t="s">
        <v>26</v>
      </c>
      <c r="AA159" s="20" t="s">
        <v>30</v>
      </c>
      <c r="AB159" s="20" t="s">
        <v>146</v>
      </c>
      <c r="AC159" s="20" t="s">
        <v>748</v>
      </c>
      <c r="AD159" s="20" t="s">
        <v>749</v>
      </c>
    </row>
    <row r="160" spans="2:30" x14ac:dyDescent="0.25">
      <c r="B160" s="27" t="str">
        <f>IF(O160="","Frêt",_xlfn.XLOOKUP(O160,Catégories!A:A,Catégories!B:B,"inconnu"))</f>
        <v>Frêt</v>
      </c>
      <c r="C160" s="10" t="str">
        <f>RIGHT(LOOKUP(L160,'Recherche tracking'!A:A,'Recherche tracking'!B:B),16)</f>
        <v>7443814314751525</v>
      </c>
      <c r="D160" s="20">
        <v>202606</v>
      </c>
      <c r="E160" s="20">
        <v>51</v>
      </c>
      <c r="F160" s="20">
        <v>1085442</v>
      </c>
      <c r="G160" s="20" t="s">
        <v>20</v>
      </c>
      <c r="H160" s="20" t="s">
        <v>20</v>
      </c>
      <c r="I160" s="20" t="s">
        <v>110</v>
      </c>
      <c r="J160" s="20" t="s">
        <v>22</v>
      </c>
      <c r="K160" s="20">
        <v>20260602</v>
      </c>
      <c r="L160" s="20" t="s">
        <v>753</v>
      </c>
      <c r="M160" s="20" t="s">
        <v>111</v>
      </c>
      <c r="N160" s="20">
        <v>32.200000000000003</v>
      </c>
      <c r="O160" s="20" t="s">
        <v>84</v>
      </c>
      <c r="P160" s="32">
        <v>12.47</v>
      </c>
      <c r="Q160" s="20" t="s">
        <v>112</v>
      </c>
      <c r="R160" s="20" t="s">
        <v>113</v>
      </c>
      <c r="S160" s="20" t="s">
        <v>26</v>
      </c>
      <c r="T160" s="20" t="s">
        <v>30</v>
      </c>
      <c r="U160" s="20" t="s">
        <v>114</v>
      </c>
      <c r="V160" s="20" t="s">
        <v>115</v>
      </c>
      <c r="W160" s="20" t="s">
        <v>116</v>
      </c>
      <c r="X160" s="20" t="s">
        <v>754</v>
      </c>
      <c r="Y160" s="20" t="s">
        <v>755</v>
      </c>
      <c r="Z160" s="20" t="s">
        <v>26</v>
      </c>
      <c r="AA160" s="20" t="s">
        <v>30</v>
      </c>
      <c r="AB160" s="20" t="s">
        <v>142</v>
      </c>
      <c r="AC160" s="20" t="s">
        <v>465</v>
      </c>
      <c r="AD160" s="20" t="s">
        <v>466</v>
      </c>
    </row>
    <row r="161" spans="2:30" x14ac:dyDescent="0.25">
      <c r="B161" s="27" t="str">
        <f>IF(O161="","Frêt",_xlfn.XLOOKUP(O161,Catégories!A:A,Catégories!B:B,"inconnu"))</f>
        <v>Frêt</v>
      </c>
      <c r="C161" s="10" t="str">
        <f>RIGHT(LOOKUP(L161,'Recherche tracking'!A:A,'Recherche tracking'!B:B),16)</f>
        <v>7443814314751525</v>
      </c>
      <c r="D161" s="20">
        <v>202606</v>
      </c>
      <c r="E161" s="20">
        <v>51</v>
      </c>
      <c r="F161" s="20">
        <v>1085442</v>
      </c>
      <c r="G161" s="20" t="s">
        <v>20</v>
      </c>
      <c r="H161" s="20" t="s">
        <v>20</v>
      </c>
      <c r="I161" s="20" t="s">
        <v>118</v>
      </c>
      <c r="J161" s="20" t="s">
        <v>756</v>
      </c>
      <c r="K161" s="20">
        <v>20260602</v>
      </c>
      <c r="L161" s="20" t="s">
        <v>753</v>
      </c>
      <c r="M161" s="20" t="s">
        <v>111</v>
      </c>
      <c r="N161" s="20">
        <v>14.1</v>
      </c>
      <c r="O161" s="20" t="s">
        <v>84</v>
      </c>
      <c r="P161" s="32">
        <v>0</v>
      </c>
      <c r="Q161" s="20" t="s">
        <v>112</v>
      </c>
      <c r="R161" s="20" t="s">
        <v>113</v>
      </c>
      <c r="S161" s="20" t="s">
        <v>26</v>
      </c>
      <c r="T161" s="20" t="s">
        <v>30</v>
      </c>
      <c r="U161" s="20" t="s">
        <v>114</v>
      </c>
      <c r="V161" s="20" t="s">
        <v>115</v>
      </c>
      <c r="W161" s="20" t="s">
        <v>116</v>
      </c>
      <c r="X161" s="20" t="s">
        <v>754</v>
      </c>
      <c r="Y161" s="20" t="s">
        <v>755</v>
      </c>
      <c r="Z161" s="20" t="s">
        <v>26</v>
      </c>
      <c r="AA161" s="20" t="s">
        <v>30</v>
      </c>
      <c r="AB161" s="20" t="s">
        <v>142</v>
      </c>
      <c r="AC161" s="20" t="s">
        <v>465</v>
      </c>
      <c r="AD161" s="20" t="s">
        <v>466</v>
      </c>
    </row>
    <row r="162" spans="2:30" x14ac:dyDescent="0.25">
      <c r="B162" s="27" t="str">
        <f>IF(O162="","Frêt",_xlfn.XLOOKUP(O162,Catégories!A:A,Catégories!B:B,"inconnu"))</f>
        <v>Frêt</v>
      </c>
      <c r="C162" s="10" t="str">
        <f>RIGHT(LOOKUP(L162,'Recherche tracking'!A:A,'Recherche tracking'!B:B),16)</f>
        <v>7443814314751525</v>
      </c>
      <c r="D162" s="20">
        <v>202606</v>
      </c>
      <c r="E162" s="20">
        <v>51</v>
      </c>
      <c r="F162" s="20">
        <v>1085442</v>
      </c>
      <c r="G162" s="20" t="s">
        <v>20</v>
      </c>
      <c r="H162" s="20" t="s">
        <v>20</v>
      </c>
      <c r="I162" s="20" t="s">
        <v>119</v>
      </c>
      <c r="J162" s="20" t="s">
        <v>756</v>
      </c>
      <c r="K162" s="20">
        <v>20260602</v>
      </c>
      <c r="L162" s="20" t="s">
        <v>753</v>
      </c>
      <c r="M162" s="20" t="s">
        <v>24</v>
      </c>
      <c r="N162" s="20">
        <v>14.1</v>
      </c>
      <c r="O162" s="20" t="s">
        <v>86</v>
      </c>
      <c r="P162" s="32">
        <v>0</v>
      </c>
      <c r="Q162" s="20" t="s">
        <v>112</v>
      </c>
      <c r="R162" s="20" t="s">
        <v>113</v>
      </c>
      <c r="S162" s="20" t="s">
        <v>26</v>
      </c>
      <c r="T162" s="20" t="s">
        <v>30</v>
      </c>
      <c r="U162" s="20" t="s">
        <v>114</v>
      </c>
      <c r="V162" s="20" t="s">
        <v>115</v>
      </c>
      <c r="W162" s="20" t="s">
        <v>116</v>
      </c>
      <c r="X162" s="20" t="s">
        <v>754</v>
      </c>
      <c r="Y162" s="20" t="s">
        <v>755</v>
      </c>
      <c r="Z162" s="20" t="s">
        <v>26</v>
      </c>
      <c r="AA162" s="20" t="s">
        <v>30</v>
      </c>
      <c r="AB162" s="20" t="s">
        <v>142</v>
      </c>
      <c r="AC162" s="20" t="s">
        <v>465</v>
      </c>
      <c r="AD162" s="20" t="s">
        <v>466</v>
      </c>
    </row>
    <row r="163" spans="2:30" x14ac:dyDescent="0.25">
      <c r="B163" s="27" t="str">
        <f>IF(O163="","Frêt",_xlfn.XLOOKUP(O163,Catégories!A:A,Catégories!B:B,"inconnu"))</f>
        <v>Frêt</v>
      </c>
      <c r="C163" s="10" t="str">
        <f>RIGHT(LOOKUP(L163,'Recherche tracking'!A:A,'Recherche tracking'!B:B),16)</f>
        <v>7443814314751525</v>
      </c>
      <c r="D163" s="20">
        <v>202606</v>
      </c>
      <c r="E163" s="20">
        <v>51</v>
      </c>
      <c r="F163" s="20">
        <v>1085442</v>
      </c>
      <c r="G163" s="20" t="s">
        <v>20</v>
      </c>
      <c r="H163" s="20" t="s">
        <v>20</v>
      </c>
      <c r="I163" s="20" t="s">
        <v>118</v>
      </c>
      <c r="J163" s="20" t="s">
        <v>757</v>
      </c>
      <c r="K163" s="20">
        <v>20260602</v>
      </c>
      <c r="L163" s="20" t="s">
        <v>753</v>
      </c>
      <c r="M163" s="20" t="s">
        <v>111</v>
      </c>
      <c r="N163" s="20">
        <v>15</v>
      </c>
      <c r="O163" s="20" t="s">
        <v>84</v>
      </c>
      <c r="P163" s="32">
        <v>0</v>
      </c>
      <c r="Q163" s="20" t="s">
        <v>112</v>
      </c>
      <c r="R163" s="20" t="s">
        <v>113</v>
      </c>
      <c r="S163" s="20" t="s">
        <v>26</v>
      </c>
      <c r="T163" s="20" t="s">
        <v>30</v>
      </c>
      <c r="U163" s="20" t="s">
        <v>114</v>
      </c>
      <c r="V163" s="20" t="s">
        <v>115</v>
      </c>
      <c r="W163" s="20" t="s">
        <v>116</v>
      </c>
      <c r="X163" s="20" t="s">
        <v>754</v>
      </c>
      <c r="Y163" s="20" t="s">
        <v>755</v>
      </c>
      <c r="Z163" s="20" t="s">
        <v>26</v>
      </c>
      <c r="AA163" s="20" t="s">
        <v>30</v>
      </c>
      <c r="AB163" s="20" t="s">
        <v>142</v>
      </c>
      <c r="AC163" s="20" t="s">
        <v>465</v>
      </c>
      <c r="AD163" s="20" t="s">
        <v>466</v>
      </c>
    </row>
    <row r="164" spans="2:30" x14ac:dyDescent="0.25">
      <c r="B164" s="27" t="str">
        <f>IF(O164="","Frêt",_xlfn.XLOOKUP(O164,Catégories!A:A,Catégories!B:B,"inconnu"))</f>
        <v>Frêt</v>
      </c>
      <c r="C164" s="10" t="str">
        <f>RIGHT(LOOKUP(L164,'Recherche tracking'!A:A,'Recherche tracking'!B:B),16)</f>
        <v>7443814314751525</v>
      </c>
      <c r="D164" s="20">
        <v>202606</v>
      </c>
      <c r="E164" s="20">
        <v>51</v>
      </c>
      <c r="F164" s="20">
        <v>1085442</v>
      </c>
      <c r="G164" s="20" t="s">
        <v>20</v>
      </c>
      <c r="H164" s="20" t="s">
        <v>20</v>
      </c>
      <c r="I164" s="20" t="s">
        <v>119</v>
      </c>
      <c r="J164" s="20" t="s">
        <v>757</v>
      </c>
      <c r="K164" s="20">
        <v>20260602</v>
      </c>
      <c r="L164" s="20" t="s">
        <v>753</v>
      </c>
      <c r="M164" s="20" t="s">
        <v>24</v>
      </c>
      <c r="N164" s="20">
        <v>15</v>
      </c>
      <c r="O164" s="20" t="s">
        <v>86</v>
      </c>
      <c r="P164" s="32">
        <v>0</v>
      </c>
      <c r="Q164" s="20" t="s">
        <v>112</v>
      </c>
      <c r="R164" s="20" t="s">
        <v>113</v>
      </c>
      <c r="S164" s="20" t="s">
        <v>26</v>
      </c>
      <c r="T164" s="20" t="s">
        <v>30</v>
      </c>
      <c r="U164" s="20" t="s">
        <v>114</v>
      </c>
      <c r="V164" s="20" t="s">
        <v>115</v>
      </c>
      <c r="W164" s="20" t="s">
        <v>116</v>
      </c>
      <c r="X164" s="20" t="s">
        <v>754</v>
      </c>
      <c r="Y164" s="20" t="s">
        <v>755</v>
      </c>
      <c r="Z164" s="20" t="s">
        <v>26</v>
      </c>
      <c r="AA164" s="20" t="s">
        <v>30</v>
      </c>
      <c r="AB164" s="20" t="s">
        <v>142</v>
      </c>
      <c r="AC164" s="20" t="s">
        <v>465</v>
      </c>
      <c r="AD164" s="20" t="s">
        <v>466</v>
      </c>
    </row>
    <row r="165" spans="2:30" x14ac:dyDescent="0.25">
      <c r="B165" s="27" t="str">
        <f>IF(O165="","Frêt",_xlfn.XLOOKUP(O165,Catégories!A:A,Catégories!B:B,"inconnu"))</f>
        <v>Frêt</v>
      </c>
      <c r="C165" s="10" t="str">
        <f>RIGHT(LOOKUP(L165,'Recherche tracking'!A:A,'Recherche tracking'!B:B),16)</f>
        <v>7443814314751525</v>
      </c>
      <c r="D165" s="20">
        <v>202606</v>
      </c>
      <c r="E165" s="20">
        <v>51</v>
      </c>
      <c r="F165" s="20">
        <v>1085442</v>
      </c>
      <c r="G165" s="20" t="s">
        <v>20</v>
      </c>
      <c r="H165" s="20" t="s">
        <v>20</v>
      </c>
      <c r="I165" s="20" t="s">
        <v>119</v>
      </c>
      <c r="J165" s="20" t="s">
        <v>757</v>
      </c>
      <c r="K165" s="20">
        <v>20260602</v>
      </c>
      <c r="L165" s="20" t="s">
        <v>753</v>
      </c>
      <c r="M165" s="20" t="s">
        <v>24</v>
      </c>
      <c r="N165" s="20">
        <v>15</v>
      </c>
      <c r="O165" s="20" t="s">
        <v>98</v>
      </c>
      <c r="P165" s="32">
        <v>1</v>
      </c>
      <c r="Q165" s="20" t="s">
        <v>112</v>
      </c>
      <c r="R165" s="20" t="s">
        <v>113</v>
      </c>
      <c r="S165" s="20" t="s">
        <v>26</v>
      </c>
      <c r="T165" s="20" t="s">
        <v>30</v>
      </c>
      <c r="U165" s="20" t="s">
        <v>114</v>
      </c>
      <c r="V165" s="20" t="s">
        <v>115</v>
      </c>
      <c r="W165" s="20" t="s">
        <v>116</v>
      </c>
      <c r="X165" s="20" t="s">
        <v>754</v>
      </c>
      <c r="Y165" s="20" t="s">
        <v>755</v>
      </c>
      <c r="Z165" s="20" t="s">
        <v>26</v>
      </c>
      <c r="AA165" s="20" t="s">
        <v>30</v>
      </c>
      <c r="AB165" s="20" t="s">
        <v>142</v>
      </c>
      <c r="AC165" s="20" t="s">
        <v>465</v>
      </c>
      <c r="AD165" s="20" t="s">
        <v>466</v>
      </c>
    </row>
    <row r="166" spans="2:30" x14ac:dyDescent="0.25">
      <c r="B166" s="27" t="str">
        <f>IF(O166="","Frêt",_xlfn.XLOOKUP(O166,Catégories!A:A,Catégories!B:B,"inconnu"))</f>
        <v>Frêt</v>
      </c>
      <c r="C166" s="10" t="str">
        <f>RIGHT(LOOKUP(L166,'Recherche tracking'!A:A,'Recherche tracking'!B:B),16)</f>
        <v>7443814314751525</v>
      </c>
      <c r="D166" s="20">
        <v>202606</v>
      </c>
      <c r="E166" s="20">
        <v>51</v>
      </c>
      <c r="F166" s="20">
        <v>1085442</v>
      </c>
      <c r="G166" s="20" t="s">
        <v>20</v>
      </c>
      <c r="H166" s="20" t="s">
        <v>20</v>
      </c>
      <c r="I166" s="20" t="s">
        <v>118</v>
      </c>
      <c r="J166" s="20" t="s">
        <v>758</v>
      </c>
      <c r="K166" s="20">
        <v>20260602</v>
      </c>
      <c r="L166" s="20" t="s">
        <v>753</v>
      </c>
      <c r="M166" s="20" t="s">
        <v>111</v>
      </c>
      <c r="N166" s="20">
        <v>3.1</v>
      </c>
      <c r="O166" s="20" t="s">
        <v>84</v>
      </c>
      <c r="P166" s="32">
        <v>0</v>
      </c>
      <c r="Q166" s="20" t="s">
        <v>112</v>
      </c>
      <c r="R166" s="20" t="s">
        <v>113</v>
      </c>
      <c r="S166" s="20" t="s">
        <v>26</v>
      </c>
      <c r="T166" s="20" t="s">
        <v>30</v>
      </c>
      <c r="U166" s="20" t="s">
        <v>114</v>
      </c>
      <c r="V166" s="20" t="s">
        <v>115</v>
      </c>
      <c r="W166" s="20" t="s">
        <v>116</v>
      </c>
      <c r="X166" s="20" t="s">
        <v>754</v>
      </c>
      <c r="Y166" s="20" t="s">
        <v>755</v>
      </c>
      <c r="Z166" s="20" t="s">
        <v>26</v>
      </c>
      <c r="AA166" s="20" t="s">
        <v>30</v>
      </c>
      <c r="AB166" s="20" t="s">
        <v>142</v>
      </c>
      <c r="AC166" s="20" t="s">
        <v>465</v>
      </c>
      <c r="AD166" s="20" t="s">
        <v>466</v>
      </c>
    </row>
    <row r="167" spans="2:30" x14ac:dyDescent="0.25">
      <c r="B167" s="27" t="str">
        <f>IF(O167="","Frêt",_xlfn.XLOOKUP(O167,Catégories!A:A,Catégories!B:B,"inconnu"))</f>
        <v>Frêt</v>
      </c>
      <c r="C167" s="10" t="str">
        <f>RIGHT(LOOKUP(L167,'Recherche tracking'!A:A,'Recherche tracking'!B:B),16)</f>
        <v>7443814314751525</v>
      </c>
      <c r="D167" s="20">
        <v>202606</v>
      </c>
      <c r="E167" s="20">
        <v>51</v>
      </c>
      <c r="F167" s="20">
        <v>1085442</v>
      </c>
      <c r="G167" s="20" t="s">
        <v>20</v>
      </c>
      <c r="H167" s="20" t="s">
        <v>20</v>
      </c>
      <c r="I167" s="20" t="s">
        <v>119</v>
      </c>
      <c r="J167" s="20" t="s">
        <v>758</v>
      </c>
      <c r="K167" s="20">
        <v>20260602</v>
      </c>
      <c r="L167" s="20" t="s">
        <v>753</v>
      </c>
      <c r="M167" s="20" t="s">
        <v>24</v>
      </c>
      <c r="N167" s="20">
        <v>3.1</v>
      </c>
      <c r="O167" s="20" t="s">
        <v>86</v>
      </c>
      <c r="P167" s="32">
        <v>0</v>
      </c>
      <c r="Q167" s="20" t="s">
        <v>112</v>
      </c>
      <c r="R167" s="20" t="s">
        <v>113</v>
      </c>
      <c r="S167" s="20" t="s">
        <v>26</v>
      </c>
      <c r="T167" s="20" t="s">
        <v>30</v>
      </c>
      <c r="U167" s="20" t="s">
        <v>114</v>
      </c>
      <c r="V167" s="20" t="s">
        <v>115</v>
      </c>
      <c r="W167" s="20" t="s">
        <v>116</v>
      </c>
      <c r="X167" s="20" t="s">
        <v>754</v>
      </c>
      <c r="Y167" s="20" t="s">
        <v>755</v>
      </c>
      <c r="Z167" s="20" t="s">
        <v>26</v>
      </c>
      <c r="AA167" s="20" t="s">
        <v>30</v>
      </c>
      <c r="AB167" s="20" t="s">
        <v>142</v>
      </c>
      <c r="AC167" s="20" t="s">
        <v>465</v>
      </c>
      <c r="AD167" s="20" t="s">
        <v>466</v>
      </c>
    </row>
    <row r="168" spans="2:30" x14ac:dyDescent="0.25">
      <c r="B168" s="27" t="str">
        <f>IF(O168="","Frêt",_xlfn.XLOOKUP(O168,Catégories!A:A,Catégories!B:B,"inconnu"))</f>
        <v>Frêt</v>
      </c>
      <c r="C168" s="10" t="str">
        <f>RIGHT(LOOKUP(L168,'Recherche tracking'!A:A,'Recherche tracking'!B:B),16)</f>
        <v>7443814314751525</v>
      </c>
      <c r="D168" s="20">
        <v>202606</v>
      </c>
      <c r="E168" s="20">
        <v>51</v>
      </c>
      <c r="F168" s="20">
        <v>1085442</v>
      </c>
      <c r="G168" s="20" t="s">
        <v>20</v>
      </c>
      <c r="H168" s="20" t="s">
        <v>20</v>
      </c>
      <c r="I168" s="20" t="s">
        <v>119</v>
      </c>
      <c r="J168" s="20" t="s">
        <v>758</v>
      </c>
      <c r="K168" s="20">
        <v>20260602</v>
      </c>
      <c r="L168" s="20" t="s">
        <v>753</v>
      </c>
      <c r="M168" s="20" t="s">
        <v>24</v>
      </c>
      <c r="N168" s="20">
        <v>3.1</v>
      </c>
      <c r="O168" s="20" t="s">
        <v>98</v>
      </c>
      <c r="P168" s="32">
        <v>1</v>
      </c>
      <c r="Q168" s="20" t="s">
        <v>112</v>
      </c>
      <c r="R168" s="20" t="s">
        <v>113</v>
      </c>
      <c r="S168" s="20" t="s">
        <v>26</v>
      </c>
      <c r="T168" s="20" t="s">
        <v>30</v>
      </c>
      <c r="U168" s="20" t="s">
        <v>114</v>
      </c>
      <c r="V168" s="20" t="s">
        <v>115</v>
      </c>
      <c r="W168" s="20" t="s">
        <v>116</v>
      </c>
      <c r="X168" s="20" t="s">
        <v>754</v>
      </c>
      <c r="Y168" s="20" t="s">
        <v>755</v>
      </c>
      <c r="Z168" s="20" t="s">
        <v>26</v>
      </c>
      <c r="AA168" s="20" t="s">
        <v>30</v>
      </c>
      <c r="AB168" s="20" t="s">
        <v>142</v>
      </c>
      <c r="AC168" s="20" t="s">
        <v>465</v>
      </c>
      <c r="AD168" s="20" t="s">
        <v>466</v>
      </c>
    </row>
    <row r="169" spans="2:30" x14ac:dyDescent="0.25">
      <c r="B169" s="27" t="str">
        <f>IF(O169="","Frêt",_xlfn.XLOOKUP(O169,Catégories!A:A,Catégories!B:B,"inconnu"))</f>
        <v>Frêt</v>
      </c>
      <c r="C169" s="10" t="str">
        <f>RIGHT(LOOKUP(L169,'Recherche tracking'!A:A,'Recherche tracking'!B:B),16)</f>
        <v>1443814314751684</v>
      </c>
      <c r="D169" s="20">
        <v>202606</v>
      </c>
      <c r="E169" s="20">
        <v>51</v>
      </c>
      <c r="F169" s="20">
        <v>1085442</v>
      </c>
      <c r="G169" s="20" t="s">
        <v>20</v>
      </c>
      <c r="H169" s="20" t="s">
        <v>20</v>
      </c>
      <c r="I169" s="20" t="s">
        <v>110</v>
      </c>
      <c r="J169" s="20" t="s">
        <v>22</v>
      </c>
      <c r="K169" s="20">
        <v>20260602</v>
      </c>
      <c r="L169" s="20" t="s">
        <v>759</v>
      </c>
      <c r="M169" s="20" t="s">
        <v>111</v>
      </c>
      <c r="N169" s="20">
        <v>24.55</v>
      </c>
      <c r="O169" s="20" t="s">
        <v>84</v>
      </c>
      <c r="P169" s="32">
        <v>10.39</v>
      </c>
      <c r="Q169" s="20" t="s">
        <v>112</v>
      </c>
      <c r="R169" s="20" t="s">
        <v>113</v>
      </c>
      <c r="S169" s="20" t="s">
        <v>26</v>
      </c>
      <c r="T169" s="20" t="s">
        <v>30</v>
      </c>
      <c r="U169" s="20" t="s">
        <v>114</v>
      </c>
      <c r="V169" s="20" t="s">
        <v>115</v>
      </c>
      <c r="W169" s="20" t="s">
        <v>116</v>
      </c>
      <c r="X169" s="20" t="s">
        <v>760</v>
      </c>
      <c r="Y169" s="20" t="s">
        <v>761</v>
      </c>
      <c r="Z169" s="20" t="s">
        <v>26</v>
      </c>
      <c r="AA169" s="20" t="s">
        <v>30</v>
      </c>
      <c r="AB169" s="20" t="s">
        <v>226</v>
      </c>
      <c r="AC169" s="20" t="s">
        <v>280</v>
      </c>
      <c r="AD169" s="20" t="s">
        <v>281</v>
      </c>
    </row>
    <row r="170" spans="2:30" x14ac:dyDescent="0.25">
      <c r="B170" s="27" t="str">
        <f>IF(O170="","Frêt",_xlfn.XLOOKUP(O170,Catégories!A:A,Catégories!B:B,"inconnu"))</f>
        <v>Frêt</v>
      </c>
      <c r="C170" s="10" t="str">
        <f>RIGHT(LOOKUP(L170,'Recherche tracking'!A:A,'Recherche tracking'!B:B),16)</f>
        <v>1443814314751684</v>
      </c>
      <c r="D170" s="20">
        <v>202606</v>
      </c>
      <c r="E170" s="20">
        <v>51</v>
      </c>
      <c r="F170" s="20">
        <v>1085442</v>
      </c>
      <c r="G170" s="20" t="s">
        <v>20</v>
      </c>
      <c r="H170" s="20" t="s">
        <v>20</v>
      </c>
      <c r="I170" s="20" t="s">
        <v>118</v>
      </c>
      <c r="J170" s="20" t="s">
        <v>762</v>
      </c>
      <c r="K170" s="20">
        <v>20260602</v>
      </c>
      <c r="L170" s="20" t="s">
        <v>759</v>
      </c>
      <c r="M170" s="20" t="s">
        <v>111</v>
      </c>
      <c r="N170" s="20">
        <v>11.86</v>
      </c>
      <c r="O170" s="20" t="s">
        <v>84</v>
      </c>
      <c r="P170" s="32">
        <v>0</v>
      </c>
      <c r="Q170" s="20" t="s">
        <v>112</v>
      </c>
      <c r="R170" s="20" t="s">
        <v>113</v>
      </c>
      <c r="S170" s="20" t="s">
        <v>26</v>
      </c>
      <c r="T170" s="20" t="s">
        <v>30</v>
      </c>
      <c r="U170" s="20" t="s">
        <v>114</v>
      </c>
      <c r="V170" s="20" t="s">
        <v>115</v>
      </c>
      <c r="W170" s="20" t="s">
        <v>116</v>
      </c>
      <c r="X170" s="20" t="s">
        <v>760</v>
      </c>
      <c r="Y170" s="20" t="s">
        <v>761</v>
      </c>
      <c r="Z170" s="20" t="s">
        <v>26</v>
      </c>
      <c r="AA170" s="20" t="s">
        <v>30</v>
      </c>
      <c r="AB170" s="20" t="s">
        <v>226</v>
      </c>
      <c r="AC170" s="20" t="s">
        <v>280</v>
      </c>
      <c r="AD170" s="20" t="s">
        <v>281</v>
      </c>
    </row>
    <row r="171" spans="2:30" x14ac:dyDescent="0.25">
      <c r="B171" s="27" t="str">
        <f>IF(O171="","Frêt",_xlfn.XLOOKUP(O171,Catégories!A:A,Catégories!B:B,"inconnu"))</f>
        <v>Frêt</v>
      </c>
      <c r="C171" s="10" t="str">
        <f>RIGHT(LOOKUP(L171,'Recherche tracking'!A:A,'Recherche tracking'!B:B),16)</f>
        <v>1443814314751684</v>
      </c>
      <c r="D171" s="20">
        <v>202606</v>
      </c>
      <c r="E171" s="20">
        <v>51</v>
      </c>
      <c r="F171" s="20">
        <v>1085442</v>
      </c>
      <c r="G171" s="20" t="s">
        <v>20</v>
      </c>
      <c r="H171" s="20" t="s">
        <v>20</v>
      </c>
      <c r="I171" s="20" t="s">
        <v>119</v>
      </c>
      <c r="J171" s="20" t="s">
        <v>762</v>
      </c>
      <c r="K171" s="20">
        <v>20260602</v>
      </c>
      <c r="L171" s="20" t="s">
        <v>759</v>
      </c>
      <c r="M171" s="20" t="s">
        <v>24</v>
      </c>
      <c r="N171" s="20">
        <v>11.86</v>
      </c>
      <c r="O171" s="20" t="s">
        <v>86</v>
      </c>
      <c r="P171" s="32">
        <v>0</v>
      </c>
      <c r="Q171" s="20" t="s">
        <v>112</v>
      </c>
      <c r="R171" s="20" t="s">
        <v>113</v>
      </c>
      <c r="S171" s="20" t="s">
        <v>26</v>
      </c>
      <c r="T171" s="20" t="s">
        <v>30</v>
      </c>
      <c r="U171" s="20" t="s">
        <v>114</v>
      </c>
      <c r="V171" s="20" t="s">
        <v>115</v>
      </c>
      <c r="W171" s="20" t="s">
        <v>116</v>
      </c>
      <c r="X171" s="20" t="s">
        <v>760</v>
      </c>
      <c r="Y171" s="20" t="s">
        <v>761</v>
      </c>
      <c r="Z171" s="20" t="s">
        <v>26</v>
      </c>
      <c r="AA171" s="20" t="s">
        <v>30</v>
      </c>
      <c r="AB171" s="20" t="s">
        <v>226</v>
      </c>
      <c r="AC171" s="20" t="s">
        <v>280</v>
      </c>
      <c r="AD171" s="20" t="s">
        <v>281</v>
      </c>
    </row>
    <row r="172" spans="2:30" x14ac:dyDescent="0.25">
      <c r="B172" s="27" t="str">
        <f>IF(O172="","Frêt",_xlfn.XLOOKUP(O172,Catégories!A:A,Catégories!B:B,"inconnu"))</f>
        <v>Frêt</v>
      </c>
      <c r="C172" s="10" t="str">
        <f>RIGHT(LOOKUP(L172,'Recherche tracking'!A:A,'Recherche tracking'!B:B),16)</f>
        <v>1443814314751684</v>
      </c>
      <c r="D172" s="20">
        <v>202606</v>
      </c>
      <c r="E172" s="20">
        <v>51</v>
      </c>
      <c r="F172" s="20">
        <v>1085442</v>
      </c>
      <c r="G172" s="20" t="s">
        <v>20</v>
      </c>
      <c r="H172" s="20" t="s">
        <v>20</v>
      </c>
      <c r="I172" s="20" t="s">
        <v>118</v>
      </c>
      <c r="J172" s="20" t="s">
        <v>763</v>
      </c>
      <c r="K172" s="20">
        <v>20260602</v>
      </c>
      <c r="L172" s="20" t="s">
        <v>759</v>
      </c>
      <c r="M172" s="20" t="s">
        <v>111</v>
      </c>
      <c r="N172" s="20">
        <v>12.69</v>
      </c>
      <c r="O172" s="20" t="s">
        <v>84</v>
      </c>
      <c r="P172" s="32">
        <v>0</v>
      </c>
      <c r="Q172" s="20" t="s">
        <v>112</v>
      </c>
      <c r="R172" s="20" t="s">
        <v>113</v>
      </c>
      <c r="S172" s="20" t="s">
        <v>26</v>
      </c>
      <c r="T172" s="20" t="s">
        <v>30</v>
      </c>
      <c r="U172" s="20" t="s">
        <v>114</v>
      </c>
      <c r="V172" s="20" t="s">
        <v>115</v>
      </c>
      <c r="W172" s="20" t="s">
        <v>116</v>
      </c>
      <c r="X172" s="20" t="s">
        <v>760</v>
      </c>
      <c r="Y172" s="20" t="s">
        <v>761</v>
      </c>
      <c r="Z172" s="20" t="s">
        <v>26</v>
      </c>
      <c r="AA172" s="20" t="s">
        <v>30</v>
      </c>
      <c r="AB172" s="20" t="s">
        <v>226</v>
      </c>
      <c r="AC172" s="20" t="s">
        <v>280</v>
      </c>
      <c r="AD172" s="20" t="s">
        <v>281</v>
      </c>
    </row>
    <row r="173" spans="2:30" x14ac:dyDescent="0.25">
      <c r="B173" s="27" t="str">
        <f>IF(O173="","Frêt",_xlfn.XLOOKUP(O173,Catégories!A:A,Catégories!B:B,"inconnu"))</f>
        <v>Frêt</v>
      </c>
      <c r="C173" s="10" t="str">
        <f>RIGHT(LOOKUP(L173,'Recherche tracking'!A:A,'Recherche tracking'!B:B),16)</f>
        <v>1443814314751684</v>
      </c>
      <c r="D173" s="20">
        <v>202606</v>
      </c>
      <c r="E173" s="20">
        <v>51</v>
      </c>
      <c r="F173" s="20">
        <v>1085442</v>
      </c>
      <c r="G173" s="20" t="s">
        <v>20</v>
      </c>
      <c r="H173" s="20" t="s">
        <v>20</v>
      </c>
      <c r="I173" s="20" t="s">
        <v>119</v>
      </c>
      <c r="J173" s="20" t="s">
        <v>763</v>
      </c>
      <c r="K173" s="20">
        <v>20260602</v>
      </c>
      <c r="L173" s="20" t="s">
        <v>759</v>
      </c>
      <c r="M173" s="20" t="s">
        <v>24</v>
      </c>
      <c r="N173" s="20">
        <v>12.69</v>
      </c>
      <c r="O173" s="20" t="s">
        <v>86</v>
      </c>
      <c r="P173" s="32">
        <v>0</v>
      </c>
      <c r="Q173" s="20" t="s">
        <v>112</v>
      </c>
      <c r="R173" s="20" t="s">
        <v>113</v>
      </c>
      <c r="S173" s="20" t="s">
        <v>26</v>
      </c>
      <c r="T173" s="20" t="s">
        <v>30</v>
      </c>
      <c r="U173" s="20" t="s">
        <v>114</v>
      </c>
      <c r="V173" s="20" t="s">
        <v>115</v>
      </c>
      <c r="W173" s="20" t="s">
        <v>116</v>
      </c>
      <c r="X173" s="20" t="s">
        <v>760</v>
      </c>
      <c r="Y173" s="20" t="s">
        <v>761</v>
      </c>
      <c r="Z173" s="20" t="s">
        <v>26</v>
      </c>
      <c r="AA173" s="20" t="s">
        <v>30</v>
      </c>
      <c r="AB173" s="20" t="s">
        <v>226</v>
      </c>
      <c r="AC173" s="20" t="s">
        <v>280</v>
      </c>
      <c r="AD173" s="20" t="s">
        <v>281</v>
      </c>
    </row>
    <row r="174" spans="2:30" x14ac:dyDescent="0.25">
      <c r="B174" s="27" t="str">
        <f>IF(O174="","Frêt",_xlfn.XLOOKUP(O174,Catégories!A:A,Catégories!B:B,"inconnu"))</f>
        <v>Frêt</v>
      </c>
      <c r="C174" s="10" t="str">
        <f>RIGHT(LOOKUP(L174,'Recherche tracking'!A:A,'Recherche tracking'!B:B),16)</f>
        <v>1443814314751684</v>
      </c>
      <c r="D174" s="20">
        <v>202606</v>
      </c>
      <c r="E174" s="20">
        <v>51</v>
      </c>
      <c r="F174" s="20">
        <v>1085442</v>
      </c>
      <c r="G174" s="20" t="s">
        <v>20</v>
      </c>
      <c r="H174" s="20" t="s">
        <v>20</v>
      </c>
      <c r="I174" s="20" t="s">
        <v>119</v>
      </c>
      <c r="J174" s="20" t="s">
        <v>763</v>
      </c>
      <c r="K174" s="20">
        <v>20260602</v>
      </c>
      <c r="L174" s="20" t="s">
        <v>759</v>
      </c>
      <c r="M174" s="20" t="s">
        <v>24</v>
      </c>
      <c r="N174" s="20">
        <v>12.69</v>
      </c>
      <c r="O174" s="20" t="s">
        <v>98</v>
      </c>
      <c r="P174" s="32">
        <v>1</v>
      </c>
      <c r="Q174" s="20" t="s">
        <v>112</v>
      </c>
      <c r="R174" s="20" t="s">
        <v>113</v>
      </c>
      <c r="S174" s="20" t="s">
        <v>26</v>
      </c>
      <c r="T174" s="20" t="s">
        <v>30</v>
      </c>
      <c r="U174" s="20" t="s">
        <v>114</v>
      </c>
      <c r="V174" s="20" t="s">
        <v>115</v>
      </c>
      <c r="W174" s="20" t="s">
        <v>116</v>
      </c>
      <c r="X174" s="20" t="s">
        <v>760</v>
      </c>
      <c r="Y174" s="20" t="s">
        <v>761</v>
      </c>
      <c r="Z174" s="20" t="s">
        <v>26</v>
      </c>
      <c r="AA174" s="20" t="s">
        <v>30</v>
      </c>
      <c r="AB174" s="20" t="s">
        <v>226</v>
      </c>
      <c r="AC174" s="20" t="s">
        <v>280</v>
      </c>
      <c r="AD174" s="20" t="s">
        <v>281</v>
      </c>
    </row>
    <row r="175" spans="2:30" x14ac:dyDescent="0.25">
      <c r="B175" s="27" t="str">
        <f>IF(O175="","Frêt",_xlfn.XLOOKUP(O175,Catégories!A:A,Catégories!B:B,"inconnu"))</f>
        <v>Frêt</v>
      </c>
      <c r="C175" s="10" t="str">
        <f>RIGHT(LOOKUP(L175,'Recherche tracking'!A:A,'Recherche tracking'!B:B),16)</f>
        <v>4443814314751887</v>
      </c>
      <c r="D175" s="20">
        <v>202606</v>
      </c>
      <c r="E175" s="20">
        <v>51</v>
      </c>
      <c r="F175" s="20">
        <v>1085442</v>
      </c>
      <c r="G175" s="20" t="s">
        <v>20</v>
      </c>
      <c r="H175" s="20" t="s">
        <v>20</v>
      </c>
      <c r="I175" s="20" t="s">
        <v>110</v>
      </c>
      <c r="J175" s="20" t="s">
        <v>22</v>
      </c>
      <c r="K175" s="20">
        <v>20260602</v>
      </c>
      <c r="L175" s="20" t="s">
        <v>764</v>
      </c>
      <c r="M175" s="20" t="s">
        <v>111</v>
      </c>
      <c r="N175" s="20">
        <v>32.840000000000003</v>
      </c>
      <c r="O175" s="20" t="s">
        <v>84</v>
      </c>
      <c r="P175" s="32">
        <v>12.47</v>
      </c>
      <c r="Q175" s="20" t="s">
        <v>112</v>
      </c>
      <c r="R175" s="20" t="s">
        <v>113</v>
      </c>
      <c r="S175" s="20" t="s">
        <v>26</v>
      </c>
      <c r="T175" s="20" t="s">
        <v>30</v>
      </c>
      <c r="U175" s="20" t="s">
        <v>114</v>
      </c>
      <c r="V175" s="20" t="s">
        <v>115</v>
      </c>
      <c r="W175" s="20" t="s">
        <v>116</v>
      </c>
      <c r="X175" s="20" t="s">
        <v>765</v>
      </c>
      <c r="Y175" s="20" t="s">
        <v>766</v>
      </c>
      <c r="Z175" s="20" t="s">
        <v>767</v>
      </c>
      <c r="AA175" s="20" t="s">
        <v>30</v>
      </c>
      <c r="AB175" s="20" t="s">
        <v>179</v>
      </c>
      <c r="AC175" s="20" t="s">
        <v>768</v>
      </c>
      <c r="AD175" s="20" t="s">
        <v>769</v>
      </c>
    </row>
    <row r="176" spans="2:30" x14ac:dyDescent="0.25">
      <c r="B176" s="27" t="str">
        <f>IF(O176="","Frêt",_xlfn.XLOOKUP(O176,Catégories!A:A,Catégories!B:B,"inconnu"))</f>
        <v>Frêt</v>
      </c>
      <c r="C176" s="10" t="str">
        <f>RIGHT(LOOKUP(L176,'Recherche tracking'!A:A,'Recherche tracking'!B:B),16)</f>
        <v>4443814314751887</v>
      </c>
      <c r="D176" s="20">
        <v>202606</v>
      </c>
      <c r="E176" s="20">
        <v>51</v>
      </c>
      <c r="F176" s="20">
        <v>1085442</v>
      </c>
      <c r="G176" s="20" t="s">
        <v>20</v>
      </c>
      <c r="H176" s="20" t="s">
        <v>20</v>
      </c>
      <c r="I176" s="20" t="s">
        <v>118</v>
      </c>
      <c r="J176" s="20" t="s">
        <v>770</v>
      </c>
      <c r="K176" s="20">
        <v>20260602</v>
      </c>
      <c r="L176" s="20" t="s">
        <v>764</v>
      </c>
      <c r="M176" s="20" t="s">
        <v>111</v>
      </c>
      <c r="N176" s="20">
        <v>15.3</v>
      </c>
      <c r="O176" s="20" t="s">
        <v>84</v>
      </c>
      <c r="P176" s="32">
        <v>0</v>
      </c>
      <c r="Q176" s="20" t="s">
        <v>112</v>
      </c>
      <c r="R176" s="20" t="s">
        <v>113</v>
      </c>
      <c r="S176" s="20" t="s">
        <v>26</v>
      </c>
      <c r="T176" s="20" t="s">
        <v>30</v>
      </c>
      <c r="U176" s="20" t="s">
        <v>114</v>
      </c>
      <c r="V176" s="20" t="s">
        <v>115</v>
      </c>
      <c r="W176" s="20" t="s">
        <v>116</v>
      </c>
      <c r="X176" s="20" t="s">
        <v>765</v>
      </c>
      <c r="Y176" s="20" t="s">
        <v>766</v>
      </c>
      <c r="Z176" s="20" t="s">
        <v>767</v>
      </c>
      <c r="AA176" s="20" t="s">
        <v>30</v>
      </c>
      <c r="AB176" s="20" t="s">
        <v>179</v>
      </c>
      <c r="AC176" s="20" t="s">
        <v>768</v>
      </c>
      <c r="AD176" s="20" t="s">
        <v>769</v>
      </c>
    </row>
    <row r="177" spans="2:30" x14ac:dyDescent="0.25">
      <c r="B177" s="27" t="str">
        <f>IF(O177="","Frêt",_xlfn.XLOOKUP(O177,Catégories!A:A,Catégories!B:B,"inconnu"))</f>
        <v>Frêt</v>
      </c>
      <c r="C177" s="10" t="str">
        <f>RIGHT(LOOKUP(L177,'Recherche tracking'!A:A,'Recherche tracking'!B:B),16)</f>
        <v>4443814314751887</v>
      </c>
      <c r="D177" s="20">
        <v>202606</v>
      </c>
      <c r="E177" s="20">
        <v>51</v>
      </c>
      <c r="F177" s="20">
        <v>1085442</v>
      </c>
      <c r="G177" s="20" t="s">
        <v>20</v>
      </c>
      <c r="H177" s="20" t="s">
        <v>20</v>
      </c>
      <c r="I177" s="20" t="s">
        <v>119</v>
      </c>
      <c r="J177" s="20" t="s">
        <v>770</v>
      </c>
      <c r="K177" s="20">
        <v>20260602</v>
      </c>
      <c r="L177" s="20" t="s">
        <v>764</v>
      </c>
      <c r="M177" s="20" t="s">
        <v>24</v>
      </c>
      <c r="N177" s="20">
        <v>15.3</v>
      </c>
      <c r="O177" s="20" t="s">
        <v>86</v>
      </c>
      <c r="P177" s="32">
        <v>0</v>
      </c>
      <c r="Q177" s="20" t="s">
        <v>112</v>
      </c>
      <c r="R177" s="20" t="s">
        <v>113</v>
      </c>
      <c r="S177" s="20" t="s">
        <v>26</v>
      </c>
      <c r="T177" s="20" t="s">
        <v>30</v>
      </c>
      <c r="U177" s="20" t="s">
        <v>114</v>
      </c>
      <c r="V177" s="20" t="s">
        <v>115</v>
      </c>
      <c r="W177" s="20" t="s">
        <v>116</v>
      </c>
      <c r="X177" s="20" t="s">
        <v>765</v>
      </c>
      <c r="Y177" s="20" t="s">
        <v>766</v>
      </c>
      <c r="Z177" s="20" t="s">
        <v>767</v>
      </c>
      <c r="AA177" s="20" t="s">
        <v>30</v>
      </c>
      <c r="AB177" s="20" t="s">
        <v>179</v>
      </c>
      <c r="AC177" s="20" t="s">
        <v>768</v>
      </c>
      <c r="AD177" s="20" t="s">
        <v>769</v>
      </c>
    </row>
    <row r="178" spans="2:30" x14ac:dyDescent="0.25">
      <c r="B178" s="27" t="str">
        <f>IF(O178="","Frêt",_xlfn.XLOOKUP(O178,Catégories!A:A,Catégories!B:B,"inconnu"))</f>
        <v>Frêt</v>
      </c>
      <c r="C178" s="10" t="str">
        <f>RIGHT(LOOKUP(L178,'Recherche tracking'!A:A,'Recherche tracking'!B:B),16)</f>
        <v>4443814314751887</v>
      </c>
      <c r="D178" s="20">
        <v>202606</v>
      </c>
      <c r="E178" s="20">
        <v>51</v>
      </c>
      <c r="F178" s="20">
        <v>1085442</v>
      </c>
      <c r="G178" s="20" t="s">
        <v>20</v>
      </c>
      <c r="H178" s="20" t="s">
        <v>20</v>
      </c>
      <c r="I178" s="20" t="s">
        <v>118</v>
      </c>
      <c r="J178" s="20" t="s">
        <v>771</v>
      </c>
      <c r="K178" s="20">
        <v>20260602</v>
      </c>
      <c r="L178" s="20" t="s">
        <v>764</v>
      </c>
      <c r="M178" s="20" t="s">
        <v>111</v>
      </c>
      <c r="N178" s="20">
        <v>17.54</v>
      </c>
      <c r="O178" s="20" t="s">
        <v>84</v>
      </c>
      <c r="P178" s="32">
        <v>0</v>
      </c>
      <c r="Q178" s="20" t="s">
        <v>112</v>
      </c>
      <c r="R178" s="20" t="s">
        <v>113</v>
      </c>
      <c r="S178" s="20" t="s">
        <v>26</v>
      </c>
      <c r="T178" s="20" t="s">
        <v>30</v>
      </c>
      <c r="U178" s="20" t="s">
        <v>114</v>
      </c>
      <c r="V178" s="20" t="s">
        <v>115</v>
      </c>
      <c r="W178" s="20" t="s">
        <v>116</v>
      </c>
      <c r="X178" s="20" t="s">
        <v>765</v>
      </c>
      <c r="Y178" s="20" t="s">
        <v>766</v>
      </c>
      <c r="Z178" s="20" t="s">
        <v>767</v>
      </c>
      <c r="AA178" s="20" t="s">
        <v>30</v>
      </c>
      <c r="AB178" s="20" t="s">
        <v>179</v>
      </c>
      <c r="AC178" s="20" t="s">
        <v>768</v>
      </c>
      <c r="AD178" s="20" t="s">
        <v>769</v>
      </c>
    </row>
    <row r="179" spans="2:30" x14ac:dyDescent="0.25">
      <c r="B179" s="27" t="str">
        <f>IF(O179="","Frêt",_xlfn.XLOOKUP(O179,Catégories!A:A,Catégories!B:B,"inconnu"))</f>
        <v>Frêt</v>
      </c>
      <c r="C179" s="10" t="str">
        <f>RIGHT(LOOKUP(L179,'Recherche tracking'!A:A,'Recherche tracking'!B:B),16)</f>
        <v>4443814314751887</v>
      </c>
      <c r="D179" s="20">
        <v>202606</v>
      </c>
      <c r="E179" s="20">
        <v>51</v>
      </c>
      <c r="F179" s="20">
        <v>1085442</v>
      </c>
      <c r="G179" s="20" t="s">
        <v>20</v>
      </c>
      <c r="H179" s="20" t="s">
        <v>20</v>
      </c>
      <c r="I179" s="20" t="s">
        <v>119</v>
      </c>
      <c r="J179" s="20" t="s">
        <v>771</v>
      </c>
      <c r="K179" s="20">
        <v>20260602</v>
      </c>
      <c r="L179" s="20" t="s">
        <v>764</v>
      </c>
      <c r="M179" s="20" t="s">
        <v>24</v>
      </c>
      <c r="N179" s="20">
        <v>17.54</v>
      </c>
      <c r="O179" s="20" t="s">
        <v>86</v>
      </c>
      <c r="P179" s="32">
        <v>0</v>
      </c>
      <c r="Q179" s="20" t="s">
        <v>112</v>
      </c>
      <c r="R179" s="20" t="s">
        <v>113</v>
      </c>
      <c r="S179" s="20" t="s">
        <v>26</v>
      </c>
      <c r="T179" s="20" t="s">
        <v>30</v>
      </c>
      <c r="U179" s="20" t="s">
        <v>114</v>
      </c>
      <c r="V179" s="20" t="s">
        <v>115</v>
      </c>
      <c r="W179" s="20" t="s">
        <v>116</v>
      </c>
      <c r="X179" s="20" t="s">
        <v>765</v>
      </c>
      <c r="Y179" s="20" t="s">
        <v>766</v>
      </c>
      <c r="Z179" s="20" t="s">
        <v>767</v>
      </c>
      <c r="AA179" s="20" t="s">
        <v>30</v>
      </c>
      <c r="AB179" s="20" t="s">
        <v>179</v>
      </c>
      <c r="AC179" s="20" t="s">
        <v>768</v>
      </c>
      <c r="AD179" s="20" t="s">
        <v>769</v>
      </c>
    </row>
    <row r="180" spans="2:30" x14ac:dyDescent="0.25">
      <c r="B180" s="27" t="str">
        <f>IF(O180="","Frêt",_xlfn.XLOOKUP(O180,Catégories!A:A,Catégories!B:B,"inconnu"))</f>
        <v>Frêt</v>
      </c>
      <c r="C180" s="10" t="str">
        <f>RIGHT(LOOKUP(L180,'Recherche tracking'!A:A,'Recherche tracking'!B:B),16)</f>
        <v>4443814314751887</v>
      </c>
      <c r="D180" s="20">
        <v>202606</v>
      </c>
      <c r="E180" s="20">
        <v>51</v>
      </c>
      <c r="F180" s="20">
        <v>1085442</v>
      </c>
      <c r="G180" s="20" t="s">
        <v>20</v>
      </c>
      <c r="H180" s="20" t="s">
        <v>20</v>
      </c>
      <c r="I180" s="20" t="s">
        <v>119</v>
      </c>
      <c r="J180" s="20" t="s">
        <v>771</v>
      </c>
      <c r="K180" s="20">
        <v>20260602</v>
      </c>
      <c r="L180" s="20" t="s">
        <v>764</v>
      </c>
      <c r="M180" s="20" t="s">
        <v>24</v>
      </c>
      <c r="N180" s="20">
        <v>17.54</v>
      </c>
      <c r="O180" s="20" t="s">
        <v>98</v>
      </c>
      <c r="P180" s="32">
        <v>1</v>
      </c>
      <c r="Q180" s="20" t="s">
        <v>112</v>
      </c>
      <c r="R180" s="20" t="s">
        <v>113</v>
      </c>
      <c r="S180" s="20" t="s">
        <v>26</v>
      </c>
      <c r="T180" s="20" t="s">
        <v>30</v>
      </c>
      <c r="U180" s="20" t="s">
        <v>114</v>
      </c>
      <c r="V180" s="20" t="s">
        <v>115</v>
      </c>
      <c r="W180" s="20" t="s">
        <v>116</v>
      </c>
      <c r="X180" s="20" t="s">
        <v>765</v>
      </c>
      <c r="Y180" s="20" t="s">
        <v>766</v>
      </c>
      <c r="Z180" s="20" t="s">
        <v>767</v>
      </c>
      <c r="AA180" s="20" t="s">
        <v>30</v>
      </c>
      <c r="AB180" s="20" t="s">
        <v>179</v>
      </c>
      <c r="AC180" s="20" t="s">
        <v>768</v>
      </c>
      <c r="AD180" s="20" t="s">
        <v>769</v>
      </c>
    </row>
    <row r="181" spans="2:30" x14ac:dyDescent="0.25">
      <c r="B181" s="27" t="str">
        <f>IF(O181="","Frêt",_xlfn.XLOOKUP(O181,Catégories!A:A,Catégories!B:B,"inconnu"))</f>
        <v>Frêt</v>
      </c>
      <c r="C181" s="10" t="str">
        <f>RIGHT(LOOKUP(L181,'Recherche tracking'!A:A,'Recherche tracking'!B:B),16)</f>
        <v>9443814314751544</v>
      </c>
      <c r="D181" s="20">
        <v>202606</v>
      </c>
      <c r="E181" s="20">
        <v>51</v>
      </c>
      <c r="F181" s="20">
        <v>1085442</v>
      </c>
      <c r="G181" s="20" t="s">
        <v>20</v>
      </c>
      <c r="H181" s="20" t="s">
        <v>20</v>
      </c>
      <c r="I181" s="20" t="s">
        <v>110</v>
      </c>
      <c r="J181" s="20" t="s">
        <v>22</v>
      </c>
      <c r="K181" s="20">
        <v>20260602</v>
      </c>
      <c r="L181" s="20" t="s">
        <v>772</v>
      </c>
      <c r="M181" s="20" t="s">
        <v>111</v>
      </c>
      <c r="N181" s="20">
        <v>11.69</v>
      </c>
      <c r="O181" s="20" t="s">
        <v>84</v>
      </c>
      <c r="P181" s="32">
        <v>7.01</v>
      </c>
      <c r="Q181" s="20" t="s">
        <v>112</v>
      </c>
      <c r="R181" s="20" t="s">
        <v>113</v>
      </c>
      <c r="S181" s="20" t="s">
        <v>26</v>
      </c>
      <c r="T181" s="20" t="s">
        <v>30</v>
      </c>
      <c r="U181" s="20" t="s">
        <v>114</v>
      </c>
      <c r="V181" s="20" t="s">
        <v>115</v>
      </c>
      <c r="W181" s="20" t="s">
        <v>116</v>
      </c>
      <c r="X181" s="20" t="s">
        <v>384</v>
      </c>
      <c r="Y181" s="20" t="s">
        <v>385</v>
      </c>
      <c r="Z181" s="20" t="s">
        <v>386</v>
      </c>
      <c r="AA181" s="20" t="s">
        <v>30</v>
      </c>
      <c r="AB181" s="20" t="s">
        <v>132</v>
      </c>
      <c r="AC181" s="20" t="s">
        <v>387</v>
      </c>
      <c r="AD181" s="20" t="s">
        <v>388</v>
      </c>
    </row>
    <row r="182" spans="2:30" x14ac:dyDescent="0.25">
      <c r="B182" s="27" t="str">
        <f>IF(O182="","Frêt",_xlfn.XLOOKUP(O182,Catégories!A:A,Catégories!B:B,"inconnu"))</f>
        <v>Frêt</v>
      </c>
      <c r="C182" s="10" t="str">
        <f>RIGHT(LOOKUP(L182,'Recherche tracking'!A:A,'Recherche tracking'!B:B),16)</f>
        <v>9443814314751544</v>
      </c>
      <c r="D182" s="20">
        <v>202606</v>
      </c>
      <c r="E182" s="20">
        <v>51</v>
      </c>
      <c r="F182" s="20">
        <v>1085442</v>
      </c>
      <c r="G182" s="20" t="s">
        <v>20</v>
      </c>
      <c r="H182" s="20" t="s">
        <v>20</v>
      </c>
      <c r="I182" s="20" t="s">
        <v>118</v>
      </c>
      <c r="J182" s="20" t="s">
        <v>773</v>
      </c>
      <c r="K182" s="20">
        <v>20260602</v>
      </c>
      <c r="L182" s="20" t="s">
        <v>772</v>
      </c>
      <c r="M182" s="20" t="s">
        <v>111</v>
      </c>
      <c r="N182" s="20">
        <v>11.69</v>
      </c>
      <c r="O182" s="20" t="s">
        <v>84</v>
      </c>
      <c r="P182" s="32">
        <v>0</v>
      </c>
      <c r="Q182" s="20" t="s">
        <v>112</v>
      </c>
      <c r="R182" s="20" t="s">
        <v>113</v>
      </c>
      <c r="S182" s="20" t="s">
        <v>26</v>
      </c>
      <c r="T182" s="20" t="s">
        <v>30</v>
      </c>
      <c r="U182" s="20" t="s">
        <v>114</v>
      </c>
      <c r="V182" s="20" t="s">
        <v>115</v>
      </c>
      <c r="W182" s="20" t="s">
        <v>116</v>
      </c>
      <c r="X182" s="20" t="s">
        <v>384</v>
      </c>
      <c r="Y182" s="20" t="s">
        <v>385</v>
      </c>
      <c r="Z182" s="20" t="s">
        <v>386</v>
      </c>
      <c r="AA182" s="20" t="s">
        <v>30</v>
      </c>
      <c r="AB182" s="20" t="s">
        <v>132</v>
      </c>
      <c r="AC182" s="20" t="s">
        <v>387</v>
      </c>
      <c r="AD182" s="20" t="s">
        <v>388</v>
      </c>
    </row>
    <row r="183" spans="2:30" x14ac:dyDescent="0.25">
      <c r="B183" s="27" t="str">
        <f>IF(O183="","Frêt",_xlfn.XLOOKUP(O183,Catégories!A:A,Catégories!B:B,"inconnu"))</f>
        <v>Frêt</v>
      </c>
      <c r="C183" s="10" t="str">
        <f>RIGHT(LOOKUP(L183,'Recherche tracking'!A:A,'Recherche tracking'!B:B),16)</f>
        <v>9443814314751544</v>
      </c>
      <c r="D183" s="20">
        <v>202606</v>
      </c>
      <c r="E183" s="20">
        <v>51</v>
      </c>
      <c r="F183" s="20">
        <v>1085442</v>
      </c>
      <c r="G183" s="20" t="s">
        <v>20</v>
      </c>
      <c r="H183" s="20" t="s">
        <v>20</v>
      </c>
      <c r="I183" s="20" t="s">
        <v>119</v>
      </c>
      <c r="J183" s="20" t="s">
        <v>773</v>
      </c>
      <c r="K183" s="20">
        <v>20260602</v>
      </c>
      <c r="L183" s="20" t="s">
        <v>772</v>
      </c>
      <c r="M183" s="20" t="s">
        <v>24</v>
      </c>
      <c r="N183" s="20">
        <v>11.69</v>
      </c>
      <c r="O183" s="20" t="s">
        <v>86</v>
      </c>
      <c r="P183" s="32">
        <v>0</v>
      </c>
      <c r="Q183" s="20" t="s">
        <v>112</v>
      </c>
      <c r="R183" s="20" t="s">
        <v>113</v>
      </c>
      <c r="S183" s="20" t="s">
        <v>26</v>
      </c>
      <c r="T183" s="20" t="s">
        <v>30</v>
      </c>
      <c r="U183" s="20" t="s">
        <v>114</v>
      </c>
      <c r="V183" s="20" t="s">
        <v>115</v>
      </c>
      <c r="W183" s="20" t="s">
        <v>116</v>
      </c>
      <c r="X183" s="20" t="s">
        <v>384</v>
      </c>
      <c r="Y183" s="20" t="s">
        <v>385</v>
      </c>
      <c r="Z183" s="20" t="s">
        <v>386</v>
      </c>
      <c r="AA183" s="20" t="s">
        <v>30</v>
      </c>
      <c r="AB183" s="20" t="s">
        <v>132</v>
      </c>
      <c r="AC183" s="20" t="s">
        <v>387</v>
      </c>
      <c r="AD183" s="20" t="s">
        <v>388</v>
      </c>
    </row>
    <row r="184" spans="2:30" x14ac:dyDescent="0.25">
      <c r="B184" s="27" t="str">
        <f>IF(O184="","Frêt",_xlfn.XLOOKUP(O184,Catégories!A:A,Catégories!B:B,"inconnu"))</f>
        <v>Frêt</v>
      </c>
      <c r="C184" s="10" t="str">
        <f>RIGHT(LOOKUP(L184,'Recherche tracking'!A:A,'Recherche tracking'!B:B),16)</f>
        <v>1743814314751634</v>
      </c>
      <c r="D184" s="20">
        <v>202606</v>
      </c>
      <c r="E184" s="20">
        <v>51</v>
      </c>
      <c r="F184" s="20">
        <v>1085442</v>
      </c>
      <c r="G184" s="20" t="s">
        <v>20</v>
      </c>
      <c r="H184" s="20" t="s">
        <v>20</v>
      </c>
      <c r="I184" s="20" t="s">
        <v>110</v>
      </c>
      <c r="J184" s="20" t="s">
        <v>22</v>
      </c>
      <c r="K184" s="20">
        <v>20260602</v>
      </c>
      <c r="L184" s="20" t="s">
        <v>774</v>
      </c>
      <c r="M184" s="20" t="s">
        <v>111</v>
      </c>
      <c r="N184" s="20">
        <v>2.9</v>
      </c>
      <c r="O184" s="20" t="s">
        <v>84</v>
      </c>
      <c r="P184" s="32">
        <v>4.67</v>
      </c>
      <c r="Q184" s="20" t="s">
        <v>112</v>
      </c>
      <c r="R184" s="20" t="s">
        <v>113</v>
      </c>
      <c r="S184" s="20" t="s">
        <v>26</v>
      </c>
      <c r="T184" s="20" t="s">
        <v>30</v>
      </c>
      <c r="U184" s="20" t="s">
        <v>114</v>
      </c>
      <c r="V184" s="20" t="s">
        <v>115</v>
      </c>
      <c r="W184" s="20" t="s">
        <v>116</v>
      </c>
      <c r="X184" s="20" t="s">
        <v>775</v>
      </c>
      <c r="Y184" s="20" t="s">
        <v>776</v>
      </c>
      <c r="Z184" s="20" t="s">
        <v>26</v>
      </c>
      <c r="AA184" s="20" t="s">
        <v>30</v>
      </c>
      <c r="AB184" s="20" t="s">
        <v>172</v>
      </c>
      <c r="AC184" s="20" t="s">
        <v>777</v>
      </c>
      <c r="AD184" s="20" t="s">
        <v>778</v>
      </c>
    </row>
    <row r="185" spans="2:30" x14ac:dyDescent="0.25">
      <c r="B185" s="27" t="str">
        <f>IF(O185="","Frêt",_xlfn.XLOOKUP(O185,Catégories!A:A,Catégories!B:B,"inconnu"))</f>
        <v>Frêt</v>
      </c>
      <c r="C185" s="10" t="str">
        <f>RIGHT(LOOKUP(L185,'Recherche tracking'!A:A,'Recherche tracking'!B:B),16)</f>
        <v>1743814314751634</v>
      </c>
      <c r="D185" s="20">
        <v>202606</v>
      </c>
      <c r="E185" s="20">
        <v>51</v>
      </c>
      <c r="F185" s="20">
        <v>1085442</v>
      </c>
      <c r="G185" s="20" t="s">
        <v>20</v>
      </c>
      <c r="H185" s="20" t="s">
        <v>20</v>
      </c>
      <c r="I185" s="20" t="s">
        <v>118</v>
      </c>
      <c r="J185" s="20" t="s">
        <v>779</v>
      </c>
      <c r="K185" s="20">
        <v>20260602</v>
      </c>
      <c r="L185" s="20" t="s">
        <v>774</v>
      </c>
      <c r="M185" s="20" t="s">
        <v>111</v>
      </c>
      <c r="N185" s="20">
        <v>2.9</v>
      </c>
      <c r="O185" s="20" t="s">
        <v>84</v>
      </c>
      <c r="P185" s="32">
        <v>0</v>
      </c>
      <c r="Q185" s="20" t="s">
        <v>112</v>
      </c>
      <c r="R185" s="20" t="s">
        <v>113</v>
      </c>
      <c r="S185" s="20" t="s">
        <v>26</v>
      </c>
      <c r="T185" s="20" t="s">
        <v>30</v>
      </c>
      <c r="U185" s="20" t="s">
        <v>114</v>
      </c>
      <c r="V185" s="20" t="s">
        <v>115</v>
      </c>
      <c r="W185" s="20" t="s">
        <v>116</v>
      </c>
      <c r="X185" s="20" t="s">
        <v>775</v>
      </c>
      <c r="Y185" s="20" t="s">
        <v>776</v>
      </c>
      <c r="Z185" s="20" t="s">
        <v>26</v>
      </c>
      <c r="AA185" s="20" t="s">
        <v>30</v>
      </c>
      <c r="AB185" s="20" t="s">
        <v>172</v>
      </c>
      <c r="AC185" s="20" t="s">
        <v>777</v>
      </c>
      <c r="AD185" s="20" t="s">
        <v>778</v>
      </c>
    </row>
    <row r="186" spans="2:30" x14ac:dyDescent="0.25">
      <c r="B186" s="27" t="str">
        <f>IF(O186="","Frêt",_xlfn.XLOOKUP(O186,Catégories!A:A,Catégories!B:B,"inconnu"))</f>
        <v>Frêt</v>
      </c>
      <c r="C186" s="10" t="str">
        <f>RIGHT(LOOKUP(L186,'Recherche tracking'!A:A,'Recherche tracking'!B:B),16)</f>
        <v>1743814314751634</v>
      </c>
      <c r="D186" s="20">
        <v>202606</v>
      </c>
      <c r="E186" s="20">
        <v>51</v>
      </c>
      <c r="F186" s="20">
        <v>1085442</v>
      </c>
      <c r="G186" s="20" t="s">
        <v>20</v>
      </c>
      <c r="H186" s="20" t="s">
        <v>20</v>
      </c>
      <c r="I186" s="20" t="s">
        <v>119</v>
      </c>
      <c r="J186" s="20" t="s">
        <v>779</v>
      </c>
      <c r="K186" s="20">
        <v>20260602</v>
      </c>
      <c r="L186" s="20" t="s">
        <v>774</v>
      </c>
      <c r="M186" s="20" t="s">
        <v>24</v>
      </c>
      <c r="N186" s="20">
        <v>2.9</v>
      </c>
      <c r="O186" s="20" t="s">
        <v>86</v>
      </c>
      <c r="P186" s="32">
        <v>0</v>
      </c>
      <c r="Q186" s="20" t="s">
        <v>112</v>
      </c>
      <c r="R186" s="20" t="s">
        <v>113</v>
      </c>
      <c r="S186" s="20" t="s">
        <v>26</v>
      </c>
      <c r="T186" s="20" t="s">
        <v>30</v>
      </c>
      <c r="U186" s="20" t="s">
        <v>114</v>
      </c>
      <c r="V186" s="20" t="s">
        <v>115</v>
      </c>
      <c r="W186" s="20" t="s">
        <v>116</v>
      </c>
      <c r="X186" s="20" t="s">
        <v>775</v>
      </c>
      <c r="Y186" s="20" t="s">
        <v>776</v>
      </c>
      <c r="Z186" s="20" t="s">
        <v>26</v>
      </c>
      <c r="AA186" s="20" t="s">
        <v>30</v>
      </c>
      <c r="AB186" s="20" t="s">
        <v>172</v>
      </c>
      <c r="AC186" s="20" t="s">
        <v>777</v>
      </c>
      <c r="AD186" s="20" t="s">
        <v>778</v>
      </c>
    </row>
    <row r="187" spans="2:30" x14ac:dyDescent="0.25">
      <c r="B187" s="27" t="str">
        <f>IF(O187="","Frêt",_xlfn.XLOOKUP(O187,Catégories!A:A,Catégories!B:B,"inconnu"))</f>
        <v>Frêt</v>
      </c>
      <c r="C187" s="10" t="str">
        <f>RIGHT(LOOKUP(L187,'Recherche tracking'!A:A,'Recherche tracking'!B:B),16)</f>
        <v>2143814314751498</v>
      </c>
      <c r="D187" s="20">
        <v>202606</v>
      </c>
      <c r="E187" s="20">
        <v>51</v>
      </c>
      <c r="F187" s="20">
        <v>1085442</v>
      </c>
      <c r="G187" s="20" t="s">
        <v>20</v>
      </c>
      <c r="H187" s="20" t="s">
        <v>20</v>
      </c>
      <c r="I187" s="20" t="s">
        <v>110</v>
      </c>
      <c r="J187" s="20" t="s">
        <v>22</v>
      </c>
      <c r="K187" s="20">
        <v>20260602</v>
      </c>
      <c r="L187" s="20" t="s">
        <v>780</v>
      </c>
      <c r="M187" s="20" t="s">
        <v>111</v>
      </c>
      <c r="N187" s="20">
        <v>0.6</v>
      </c>
      <c r="O187" s="20" t="s">
        <v>84</v>
      </c>
      <c r="P187" s="32">
        <v>4.1500000000000004</v>
      </c>
      <c r="Q187" s="20" t="s">
        <v>112</v>
      </c>
      <c r="R187" s="20" t="s">
        <v>113</v>
      </c>
      <c r="S187" s="20" t="s">
        <v>26</v>
      </c>
      <c r="T187" s="20" t="s">
        <v>30</v>
      </c>
      <c r="U187" s="20" t="s">
        <v>114</v>
      </c>
      <c r="V187" s="20" t="s">
        <v>115</v>
      </c>
      <c r="W187" s="20" t="s">
        <v>116</v>
      </c>
      <c r="X187" s="20" t="s">
        <v>781</v>
      </c>
      <c r="Y187" s="20" t="s">
        <v>782</v>
      </c>
      <c r="Z187" s="20" t="s">
        <v>26</v>
      </c>
      <c r="AA187" s="20" t="s">
        <v>30</v>
      </c>
      <c r="AB187" s="20" t="s">
        <v>114</v>
      </c>
      <c r="AC187" s="20" t="s">
        <v>783</v>
      </c>
      <c r="AD187" s="20" t="s">
        <v>784</v>
      </c>
    </row>
    <row r="188" spans="2:30" x14ac:dyDescent="0.25">
      <c r="B188" s="27" t="str">
        <f>IF(O188="","Frêt",_xlfn.XLOOKUP(O188,Catégories!A:A,Catégories!B:B,"inconnu"))</f>
        <v>Frêt</v>
      </c>
      <c r="C188" s="10" t="str">
        <f>RIGHT(LOOKUP(L188,'Recherche tracking'!A:A,'Recherche tracking'!B:B),16)</f>
        <v>2143814314751498</v>
      </c>
      <c r="D188" s="20">
        <v>202606</v>
      </c>
      <c r="E188" s="20">
        <v>51</v>
      </c>
      <c r="F188" s="20">
        <v>1085442</v>
      </c>
      <c r="G188" s="20" t="s">
        <v>20</v>
      </c>
      <c r="H188" s="20" t="s">
        <v>20</v>
      </c>
      <c r="I188" s="20" t="s">
        <v>118</v>
      </c>
      <c r="J188" s="20" t="s">
        <v>785</v>
      </c>
      <c r="K188" s="20">
        <v>20260602</v>
      </c>
      <c r="L188" s="20" t="s">
        <v>780</v>
      </c>
      <c r="M188" s="20" t="s">
        <v>111</v>
      </c>
      <c r="N188" s="20">
        <v>0.6</v>
      </c>
      <c r="O188" s="20" t="s">
        <v>84</v>
      </c>
      <c r="P188" s="32">
        <v>0</v>
      </c>
      <c r="Q188" s="20" t="s">
        <v>112</v>
      </c>
      <c r="R188" s="20" t="s">
        <v>113</v>
      </c>
      <c r="S188" s="20" t="s">
        <v>26</v>
      </c>
      <c r="T188" s="20" t="s">
        <v>30</v>
      </c>
      <c r="U188" s="20" t="s">
        <v>114</v>
      </c>
      <c r="V188" s="20" t="s">
        <v>115</v>
      </c>
      <c r="W188" s="20" t="s">
        <v>116</v>
      </c>
      <c r="X188" s="20" t="s">
        <v>781</v>
      </c>
      <c r="Y188" s="20" t="s">
        <v>782</v>
      </c>
      <c r="Z188" s="20" t="s">
        <v>26</v>
      </c>
      <c r="AA188" s="20" t="s">
        <v>30</v>
      </c>
      <c r="AB188" s="20" t="s">
        <v>114</v>
      </c>
      <c r="AC188" s="20" t="s">
        <v>783</v>
      </c>
      <c r="AD188" s="20" t="s">
        <v>784</v>
      </c>
    </row>
    <row r="189" spans="2:30" x14ac:dyDescent="0.25">
      <c r="B189" s="27" t="str">
        <f>IF(O189="","Frêt",_xlfn.XLOOKUP(O189,Catégories!A:A,Catégories!B:B,"inconnu"))</f>
        <v>Frêt</v>
      </c>
      <c r="C189" s="10" t="str">
        <f>RIGHT(LOOKUP(L189,'Recherche tracking'!A:A,'Recherche tracking'!B:B),16)</f>
        <v>2143814314751498</v>
      </c>
      <c r="D189" s="20">
        <v>202606</v>
      </c>
      <c r="E189" s="20">
        <v>51</v>
      </c>
      <c r="F189" s="20">
        <v>1085442</v>
      </c>
      <c r="G189" s="20" t="s">
        <v>20</v>
      </c>
      <c r="H189" s="20" t="s">
        <v>20</v>
      </c>
      <c r="I189" s="20" t="s">
        <v>119</v>
      </c>
      <c r="J189" s="20" t="s">
        <v>785</v>
      </c>
      <c r="K189" s="20">
        <v>20260602</v>
      </c>
      <c r="L189" s="20" t="s">
        <v>780</v>
      </c>
      <c r="M189" s="20" t="s">
        <v>24</v>
      </c>
      <c r="N189" s="20">
        <v>0.6</v>
      </c>
      <c r="O189" s="20" t="s">
        <v>86</v>
      </c>
      <c r="P189" s="32">
        <v>0</v>
      </c>
      <c r="Q189" s="20" t="s">
        <v>112</v>
      </c>
      <c r="R189" s="20" t="s">
        <v>113</v>
      </c>
      <c r="S189" s="20" t="s">
        <v>26</v>
      </c>
      <c r="T189" s="20" t="s">
        <v>30</v>
      </c>
      <c r="U189" s="20" t="s">
        <v>114</v>
      </c>
      <c r="V189" s="20" t="s">
        <v>115</v>
      </c>
      <c r="W189" s="20" t="s">
        <v>116</v>
      </c>
      <c r="X189" s="20" t="s">
        <v>781</v>
      </c>
      <c r="Y189" s="20" t="s">
        <v>782</v>
      </c>
      <c r="Z189" s="20" t="s">
        <v>26</v>
      </c>
      <c r="AA189" s="20" t="s">
        <v>30</v>
      </c>
      <c r="AB189" s="20" t="s">
        <v>114</v>
      </c>
      <c r="AC189" s="20" t="s">
        <v>783</v>
      </c>
      <c r="AD189" s="20" t="s">
        <v>784</v>
      </c>
    </row>
    <row r="190" spans="2:30" x14ac:dyDescent="0.25">
      <c r="B190" s="27" t="str">
        <f>IF(O190="","Frêt",_xlfn.XLOOKUP(O190,Catégories!A:A,Catégories!B:B,"inconnu"))</f>
        <v>Frêt</v>
      </c>
      <c r="C190" s="10" t="str">
        <f>RIGHT(LOOKUP(L190,'Recherche tracking'!A:A,'Recherche tracking'!B:B),16)</f>
        <v>1343814314751572</v>
      </c>
      <c r="D190" s="20">
        <v>202606</v>
      </c>
      <c r="E190" s="20">
        <v>51</v>
      </c>
      <c r="F190" s="20">
        <v>1085442</v>
      </c>
      <c r="G190" s="20" t="s">
        <v>20</v>
      </c>
      <c r="H190" s="20" t="s">
        <v>20</v>
      </c>
      <c r="I190" s="20" t="s">
        <v>110</v>
      </c>
      <c r="J190" s="20" t="s">
        <v>22</v>
      </c>
      <c r="K190" s="20">
        <v>20260602</v>
      </c>
      <c r="L190" s="20" t="s">
        <v>786</v>
      </c>
      <c r="M190" s="20" t="s">
        <v>111</v>
      </c>
      <c r="N190" s="20">
        <v>4.2</v>
      </c>
      <c r="O190" s="20" t="s">
        <v>84</v>
      </c>
      <c r="P190" s="32">
        <v>5.19</v>
      </c>
      <c r="Q190" s="20" t="s">
        <v>112</v>
      </c>
      <c r="R190" s="20" t="s">
        <v>113</v>
      </c>
      <c r="S190" s="20" t="s">
        <v>26</v>
      </c>
      <c r="T190" s="20" t="s">
        <v>30</v>
      </c>
      <c r="U190" s="20" t="s">
        <v>114</v>
      </c>
      <c r="V190" s="20" t="s">
        <v>115</v>
      </c>
      <c r="W190" s="20" t="s">
        <v>116</v>
      </c>
      <c r="X190" s="20" t="s">
        <v>787</v>
      </c>
      <c r="Y190" s="20" t="s">
        <v>788</v>
      </c>
      <c r="Z190" s="20" t="s">
        <v>26</v>
      </c>
      <c r="AA190" s="20" t="s">
        <v>30</v>
      </c>
      <c r="AB190" s="20" t="s">
        <v>193</v>
      </c>
      <c r="AC190" s="20" t="s">
        <v>789</v>
      </c>
      <c r="AD190" s="20" t="s">
        <v>790</v>
      </c>
    </row>
    <row r="191" spans="2:30" x14ac:dyDescent="0.25">
      <c r="B191" s="27" t="str">
        <f>IF(O191="","Frêt",_xlfn.XLOOKUP(O191,Catégories!A:A,Catégories!B:B,"inconnu"))</f>
        <v>Frêt</v>
      </c>
      <c r="C191" s="10" t="str">
        <f>RIGHT(LOOKUP(L191,'Recherche tracking'!A:A,'Recherche tracking'!B:B),16)</f>
        <v>1343814314751572</v>
      </c>
      <c r="D191" s="20">
        <v>202606</v>
      </c>
      <c r="E191" s="20">
        <v>51</v>
      </c>
      <c r="F191" s="20">
        <v>1085442</v>
      </c>
      <c r="G191" s="20" t="s">
        <v>20</v>
      </c>
      <c r="H191" s="20" t="s">
        <v>20</v>
      </c>
      <c r="I191" s="20" t="s">
        <v>118</v>
      </c>
      <c r="J191" s="20" t="s">
        <v>791</v>
      </c>
      <c r="K191" s="20">
        <v>20260602</v>
      </c>
      <c r="L191" s="20" t="s">
        <v>786</v>
      </c>
      <c r="M191" s="20" t="s">
        <v>111</v>
      </c>
      <c r="N191" s="20">
        <v>4.2</v>
      </c>
      <c r="O191" s="20" t="s">
        <v>84</v>
      </c>
      <c r="P191" s="32">
        <v>0</v>
      </c>
      <c r="Q191" s="20" t="s">
        <v>112</v>
      </c>
      <c r="R191" s="20" t="s">
        <v>113</v>
      </c>
      <c r="S191" s="20" t="s">
        <v>26</v>
      </c>
      <c r="T191" s="20" t="s">
        <v>30</v>
      </c>
      <c r="U191" s="20" t="s">
        <v>114</v>
      </c>
      <c r="V191" s="20" t="s">
        <v>115</v>
      </c>
      <c r="W191" s="20" t="s">
        <v>116</v>
      </c>
      <c r="X191" s="20" t="s">
        <v>787</v>
      </c>
      <c r="Y191" s="20" t="s">
        <v>788</v>
      </c>
      <c r="Z191" s="20" t="s">
        <v>26</v>
      </c>
      <c r="AA191" s="20" t="s">
        <v>30</v>
      </c>
      <c r="AB191" s="20" t="s">
        <v>193</v>
      </c>
      <c r="AC191" s="20" t="s">
        <v>789</v>
      </c>
      <c r="AD191" s="20" t="s">
        <v>790</v>
      </c>
    </row>
    <row r="192" spans="2:30" x14ac:dyDescent="0.25">
      <c r="B192" s="27" t="str">
        <f>IF(O192="","Frêt",_xlfn.XLOOKUP(O192,Catégories!A:A,Catégories!B:B,"inconnu"))</f>
        <v>Frêt</v>
      </c>
      <c r="C192" s="10" t="str">
        <f>RIGHT(LOOKUP(L192,'Recherche tracking'!A:A,'Recherche tracking'!B:B),16)</f>
        <v>1343814314751572</v>
      </c>
      <c r="D192" s="20">
        <v>202606</v>
      </c>
      <c r="E192" s="20">
        <v>51</v>
      </c>
      <c r="F192" s="20">
        <v>1085442</v>
      </c>
      <c r="G192" s="20" t="s">
        <v>20</v>
      </c>
      <c r="H192" s="20" t="s">
        <v>20</v>
      </c>
      <c r="I192" s="20" t="s">
        <v>119</v>
      </c>
      <c r="J192" s="20" t="s">
        <v>791</v>
      </c>
      <c r="K192" s="20">
        <v>20260602</v>
      </c>
      <c r="L192" s="20" t="s">
        <v>786</v>
      </c>
      <c r="M192" s="20" t="s">
        <v>24</v>
      </c>
      <c r="N192" s="20">
        <v>4.2</v>
      </c>
      <c r="O192" s="20" t="s">
        <v>86</v>
      </c>
      <c r="P192" s="32">
        <v>0</v>
      </c>
      <c r="Q192" s="20" t="s">
        <v>112</v>
      </c>
      <c r="R192" s="20" t="s">
        <v>113</v>
      </c>
      <c r="S192" s="20" t="s">
        <v>26</v>
      </c>
      <c r="T192" s="20" t="s">
        <v>30</v>
      </c>
      <c r="U192" s="20" t="s">
        <v>114</v>
      </c>
      <c r="V192" s="20" t="s">
        <v>115</v>
      </c>
      <c r="W192" s="20" t="s">
        <v>116</v>
      </c>
      <c r="X192" s="20" t="s">
        <v>787</v>
      </c>
      <c r="Y192" s="20" t="s">
        <v>788</v>
      </c>
      <c r="Z192" s="20" t="s">
        <v>26</v>
      </c>
      <c r="AA192" s="20" t="s">
        <v>30</v>
      </c>
      <c r="AB192" s="20" t="s">
        <v>193</v>
      </c>
      <c r="AC192" s="20" t="s">
        <v>789</v>
      </c>
      <c r="AD192" s="20" t="s">
        <v>790</v>
      </c>
    </row>
    <row r="193" spans="2:30" x14ac:dyDescent="0.25">
      <c r="B193" s="27" t="str">
        <f>IF(O193="","Frêt",_xlfn.XLOOKUP(O193,Catégories!A:A,Catégories!B:B,"inconnu"))</f>
        <v>Frêt</v>
      </c>
      <c r="C193" s="10" t="str">
        <f>RIGHT(LOOKUP(L193,'Recherche tracking'!A:A,'Recherche tracking'!B:B),16)</f>
        <v>4543814314751861</v>
      </c>
      <c r="D193" s="20">
        <v>202606</v>
      </c>
      <c r="E193" s="20">
        <v>51</v>
      </c>
      <c r="F193" s="20">
        <v>1085442</v>
      </c>
      <c r="G193" s="20" t="s">
        <v>20</v>
      </c>
      <c r="H193" s="20" t="s">
        <v>20</v>
      </c>
      <c r="I193" s="20" t="s">
        <v>110</v>
      </c>
      <c r="J193" s="20" t="s">
        <v>22</v>
      </c>
      <c r="K193" s="20">
        <v>20260602</v>
      </c>
      <c r="L193" s="20" t="s">
        <v>792</v>
      </c>
      <c r="M193" s="20" t="s">
        <v>111</v>
      </c>
      <c r="N193" s="20">
        <v>108.94</v>
      </c>
      <c r="O193" s="20" t="s">
        <v>84</v>
      </c>
      <c r="P193" s="32">
        <v>32.229999999999997</v>
      </c>
      <c r="Q193" s="20" t="s">
        <v>112</v>
      </c>
      <c r="R193" s="20" t="s">
        <v>113</v>
      </c>
      <c r="S193" s="20" t="s">
        <v>26</v>
      </c>
      <c r="T193" s="20" t="s">
        <v>30</v>
      </c>
      <c r="U193" s="20" t="s">
        <v>114</v>
      </c>
      <c r="V193" s="20" t="s">
        <v>115</v>
      </c>
      <c r="W193" s="20" t="s">
        <v>116</v>
      </c>
      <c r="X193" s="20" t="s">
        <v>793</v>
      </c>
      <c r="Y193" s="20" t="s">
        <v>357</v>
      </c>
      <c r="Z193" s="20" t="s">
        <v>794</v>
      </c>
      <c r="AA193" s="20" t="s">
        <v>30</v>
      </c>
      <c r="AB193" s="20" t="s">
        <v>130</v>
      </c>
      <c r="AC193" s="20" t="s">
        <v>358</v>
      </c>
      <c r="AD193" s="20" t="s">
        <v>359</v>
      </c>
    </row>
    <row r="194" spans="2:30" x14ac:dyDescent="0.25">
      <c r="B194" s="27" t="str">
        <f>IF(O194="","Frêt",_xlfn.XLOOKUP(O194,Catégories!A:A,Catégories!B:B,"inconnu"))</f>
        <v>Frêt</v>
      </c>
      <c r="C194" s="10" t="str">
        <f>RIGHT(LOOKUP(L194,'Recherche tracking'!A:A,'Recherche tracking'!B:B),16)</f>
        <v>4543814314751861</v>
      </c>
      <c r="D194" s="20">
        <v>202606</v>
      </c>
      <c r="E194" s="20">
        <v>51</v>
      </c>
      <c r="F194" s="20">
        <v>1085442</v>
      </c>
      <c r="G194" s="20" t="s">
        <v>20</v>
      </c>
      <c r="H194" s="20" t="s">
        <v>20</v>
      </c>
      <c r="I194" s="20" t="s">
        <v>126</v>
      </c>
      <c r="J194" s="20" t="s">
        <v>22</v>
      </c>
      <c r="K194" s="20">
        <v>20260602</v>
      </c>
      <c r="L194" s="20" t="s">
        <v>792</v>
      </c>
      <c r="M194" s="20" t="s">
        <v>24</v>
      </c>
      <c r="N194" s="20">
        <v>0</v>
      </c>
      <c r="O194" s="20" t="s">
        <v>31</v>
      </c>
      <c r="P194" s="32">
        <v>36</v>
      </c>
      <c r="Q194" s="20" t="s">
        <v>112</v>
      </c>
      <c r="R194" s="20" t="s">
        <v>113</v>
      </c>
      <c r="S194" s="20" t="s">
        <v>26</v>
      </c>
      <c r="T194" s="20" t="s">
        <v>30</v>
      </c>
      <c r="U194" s="20" t="s">
        <v>114</v>
      </c>
      <c r="V194" s="20" t="s">
        <v>115</v>
      </c>
      <c r="W194" s="20" t="s">
        <v>116</v>
      </c>
      <c r="X194" s="20" t="s">
        <v>793</v>
      </c>
      <c r="Y194" s="20" t="s">
        <v>357</v>
      </c>
      <c r="Z194" s="20" t="s">
        <v>794</v>
      </c>
      <c r="AA194" s="20" t="s">
        <v>30</v>
      </c>
      <c r="AB194" s="20" t="s">
        <v>130</v>
      </c>
      <c r="AC194" s="20" t="s">
        <v>358</v>
      </c>
      <c r="AD194" s="20" t="s">
        <v>359</v>
      </c>
    </row>
    <row r="195" spans="2:30" x14ac:dyDescent="0.25">
      <c r="B195" s="27" t="str">
        <f>IF(O195="","Frêt",_xlfn.XLOOKUP(O195,Catégories!A:A,Catégories!B:B,"inconnu"))</f>
        <v>Frêt</v>
      </c>
      <c r="C195" s="10" t="str">
        <f>RIGHT(LOOKUP(L195,'Recherche tracking'!A:A,'Recherche tracking'!B:B),16)</f>
        <v>4543814314751861</v>
      </c>
      <c r="D195" s="20">
        <v>202606</v>
      </c>
      <c r="E195" s="20">
        <v>51</v>
      </c>
      <c r="F195" s="20">
        <v>1085442</v>
      </c>
      <c r="G195" s="20" t="s">
        <v>20</v>
      </c>
      <c r="H195" s="20" t="s">
        <v>20</v>
      </c>
      <c r="I195" s="20" t="s">
        <v>118</v>
      </c>
      <c r="J195" s="20" t="s">
        <v>795</v>
      </c>
      <c r="K195" s="20">
        <v>20260602</v>
      </c>
      <c r="L195" s="20" t="s">
        <v>792</v>
      </c>
      <c r="M195" s="20" t="s">
        <v>111</v>
      </c>
      <c r="N195" s="20">
        <v>8.6999999999999993</v>
      </c>
      <c r="O195" s="20" t="s">
        <v>84</v>
      </c>
      <c r="P195" s="32">
        <v>0</v>
      </c>
      <c r="Q195" s="20" t="s">
        <v>112</v>
      </c>
      <c r="R195" s="20" t="s">
        <v>113</v>
      </c>
      <c r="S195" s="20" t="s">
        <v>26</v>
      </c>
      <c r="T195" s="20" t="s">
        <v>30</v>
      </c>
      <c r="U195" s="20" t="s">
        <v>114</v>
      </c>
      <c r="V195" s="20" t="s">
        <v>115</v>
      </c>
      <c r="W195" s="20" t="s">
        <v>116</v>
      </c>
      <c r="X195" s="20" t="s">
        <v>793</v>
      </c>
      <c r="Y195" s="20" t="s">
        <v>357</v>
      </c>
      <c r="Z195" s="20" t="s">
        <v>794</v>
      </c>
      <c r="AA195" s="20" t="s">
        <v>30</v>
      </c>
      <c r="AB195" s="20" t="s">
        <v>130</v>
      </c>
      <c r="AC195" s="20" t="s">
        <v>358</v>
      </c>
      <c r="AD195" s="20" t="s">
        <v>359</v>
      </c>
    </row>
    <row r="196" spans="2:30" x14ac:dyDescent="0.25">
      <c r="B196" s="27" t="str">
        <f>IF(O196="","Frêt",_xlfn.XLOOKUP(O196,Catégories!A:A,Catégories!B:B,"inconnu"))</f>
        <v>Frêt</v>
      </c>
      <c r="C196" s="10" t="str">
        <f>RIGHT(LOOKUP(L196,'Recherche tracking'!A:A,'Recherche tracking'!B:B),16)</f>
        <v>4543814314751861</v>
      </c>
      <c r="D196" s="20">
        <v>202606</v>
      </c>
      <c r="E196" s="20">
        <v>51</v>
      </c>
      <c r="F196" s="20">
        <v>1085442</v>
      </c>
      <c r="G196" s="20" t="s">
        <v>20</v>
      </c>
      <c r="H196" s="20" t="s">
        <v>20</v>
      </c>
      <c r="I196" s="20" t="s">
        <v>119</v>
      </c>
      <c r="J196" s="20" t="s">
        <v>795</v>
      </c>
      <c r="K196" s="20">
        <v>20260602</v>
      </c>
      <c r="L196" s="20" t="s">
        <v>792</v>
      </c>
      <c r="M196" s="20" t="s">
        <v>24</v>
      </c>
      <c r="N196" s="20">
        <v>8.6999999999999993</v>
      </c>
      <c r="O196" s="20" t="s">
        <v>86</v>
      </c>
      <c r="P196" s="32">
        <v>0</v>
      </c>
      <c r="Q196" s="20" t="s">
        <v>112</v>
      </c>
      <c r="R196" s="20" t="s">
        <v>113</v>
      </c>
      <c r="S196" s="20" t="s">
        <v>26</v>
      </c>
      <c r="T196" s="20" t="s">
        <v>30</v>
      </c>
      <c r="U196" s="20" t="s">
        <v>114</v>
      </c>
      <c r="V196" s="20" t="s">
        <v>115</v>
      </c>
      <c r="W196" s="20" t="s">
        <v>116</v>
      </c>
      <c r="X196" s="20" t="s">
        <v>793</v>
      </c>
      <c r="Y196" s="20" t="s">
        <v>357</v>
      </c>
      <c r="Z196" s="20" t="s">
        <v>794</v>
      </c>
      <c r="AA196" s="20" t="s">
        <v>30</v>
      </c>
      <c r="AB196" s="20" t="s">
        <v>130</v>
      </c>
      <c r="AC196" s="20" t="s">
        <v>358</v>
      </c>
      <c r="AD196" s="20" t="s">
        <v>359</v>
      </c>
    </row>
    <row r="197" spans="2:30" x14ac:dyDescent="0.25">
      <c r="B197" s="27" t="str">
        <f>IF(O197="","Frêt",_xlfn.XLOOKUP(O197,Catégories!A:A,Catégories!B:B,"inconnu"))</f>
        <v>Frêt</v>
      </c>
      <c r="C197" s="10" t="str">
        <f>RIGHT(LOOKUP(L197,'Recherche tracking'!A:A,'Recherche tracking'!B:B),16)</f>
        <v>4543814314751861</v>
      </c>
      <c r="D197" s="20">
        <v>202606</v>
      </c>
      <c r="E197" s="20">
        <v>51</v>
      </c>
      <c r="F197" s="20">
        <v>1085442</v>
      </c>
      <c r="G197" s="20" t="s">
        <v>20</v>
      </c>
      <c r="H197" s="20" t="s">
        <v>20</v>
      </c>
      <c r="I197" s="20" t="s">
        <v>118</v>
      </c>
      <c r="J197" s="20" t="s">
        <v>796</v>
      </c>
      <c r="K197" s="20">
        <v>20260602</v>
      </c>
      <c r="L197" s="20" t="s">
        <v>792</v>
      </c>
      <c r="M197" s="20" t="s">
        <v>111</v>
      </c>
      <c r="N197" s="20">
        <v>3.84</v>
      </c>
      <c r="O197" s="20" t="s">
        <v>84</v>
      </c>
      <c r="P197" s="32">
        <v>0</v>
      </c>
      <c r="Q197" s="20" t="s">
        <v>112</v>
      </c>
      <c r="R197" s="20" t="s">
        <v>113</v>
      </c>
      <c r="S197" s="20" t="s">
        <v>26</v>
      </c>
      <c r="T197" s="20" t="s">
        <v>30</v>
      </c>
      <c r="U197" s="20" t="s">
        <v>114</v>
      </c>
      <c r="V197" s="20" t="s">
        <v>115</v>
      </c>
      <c r="W197" s="20" t="s">
        <v>116</v>
      </c>
      <c r="X197" s="20" t="s">
        <v>793</v>
      </c>
      <c r="Y197" s="20" t="s">
        <v>357</v>
      </c>
      <c r="Z197" s="20" t="s">
        <v>794</v>
      </c>
      <c r="AA197" s="20" t="s">
        <v>30</v>
      </c>
      <c r="AB197" s="20" t="s">
        <v>130</v>
      </c>
      <c r="AC197" s="20" t="s">
        <v>358</v>
      </c>
      <c r="AD197" s="20" t="s">
        <v>359</v>
      </c>
    </row>
    <row r="198" spans="2:30" x14ac:dyDescent="0.25">
      <c r="B198" s="27" t="str">
        <f>IF(O198="","Frêt",_xlfn.XLOOKUP(O198,Catégories!A:A,Catégories!B:B,"inconnu"))</f>
        <v>Frêt</v>
      </c>
      <c r="C198" s="10" t="str">
        <f>RIGHT(LOOKUP(L198,'Recherche tracking'!A:A,'Recherche tracking'!B:B),16)</f>
        <v>4543814314751861</v>
      </c>
      <c r="D198" s="20">
        <v>202606</v>
      </c>
      <c r="E198" s="20">
        <v>51</v>
      </c>
      <c r="F198" s="20">
        <v>1085442</v>
      </c>
      <c r="G198" s="20" t="s">
        <v>20</v>
      </c>
      <c r="H198" s="20" t="s">
        <v>20</v>
      </c>
      <c r="I198" s="20" t="s">
        <v>119</v>
      </c>
      <c r="J198" s="20" t="s">
        <v>796</v>
      </c>
      <c r="K198" s="20">
        <v>20260602</v>
      </c>
      <c r="L198" s="20" t="s">
        <v>792</v>
      </c>
      <c r="M198" s="20" t="s">
        <v>24</v>
      </c>
      <c r="N198" s="20">
        <v>3.84</v>
      </c>
      <c r="O198" s="20" t="s">
        <v>86</v>
      </c>
      <c r="P198" s="32">
        <v>0</v>
      </c>
      <c r="Q198" s="20" t="s">
        <v>112</v>
      </c>
      <c r="R198" s="20" t="s">
        <v>113</v>
      </c>
      <c r="S198" s="20" t="s">
        <v>26</v>
      </c>
      <c r="T198" s="20" t="s">
        <v>30</v>
      </c>
      <c r="U198" s="20" t="s">
        <v>114</v>
      </c>
      <c r="V198" s="20" t="s">
        <v>115</v>
      </c>
      <c r="W198" s="20" t="s">
        <v>116</v>
      </c>
      <c r="X198" s="20" t="s">
        <v>793</v>
      </c>
      <c r="Y198" s="20" t="s">
        <v>357</v>
      </c>
      <c r="Z198" s="20" t="s">
        <v>794</v>
      </c>
      <c r="AA198" s="20" t="s">
        <v>30</v>
      </c>
      <c r="AB198" s="20" t="s">
        <v>130</v>
      </c>
      <c r="AC198" s="20" t="s">
        <v>358</v>
      </c>
      <c r="AD198" s="20" t="s">
        <v>359</v>
      </c>
    </row>
    <row r="199" spans="2:30" x14ac:dyDescent="0.25">
      <c r="B199" s="27" t="str">
        <f>IF(O199="","Frêt",_xlfn.XLOOKUP(O199,Catégories!A:A,Catégories!B:B,"inconnu"))</f>
        <v>Frêt</v>
      </c>
      <c r="C199" s="10" t="str">
        <f>RIGHT(LOOKUP(L199,'Recherche tracking'!A:A,'Recherche tracking'!B:B),16)</f>
        <v>4543814314751861</v>
      </c>
      <c r="D199" s="20">
        <v>202606</v>
      </c>
      <c r="E199" s="20">
        <v>51</v>
      </c>
      <c r="F199" s="20">
        <v>1085442</v>
      </c>
      <c r="G199" s="20" t="s">
        <v>20</v>
      </c>
      <c r="H199" s="20" t="s">
        <v>20</v>
      </c>
      <c r="I199" s="20" t="s">
        <v>119</v>
      </c>
      <c r="J199" s="20" t="s">
        <v>796</v>
      </c>
      <c r="K199" s="20">
        <v>20260602</v>
      </c>
      <c r="L199" s="20" t="s">
        <v>792</v>
      </c>
      <c r="M199" s="20" t="s">
        <v>24</v>
      </c>
      <c r="N199" s="20">
        <v>3.84</v>
      </c>
      <c r="O199" s="20" t="s">
        <v>98</v>
      </c>
      <c r="P199" s="32">
        <v>1</v>
      </c>
      <c r="Q199" s="20" t="s">
        <v>112</v>
      </c>
      <c r="R199" s="20" t="s">
        <v>113</v>
      </c>
      <c r="S199" s="20" t="s">
        <v>26</v>
      </c>
      <c r="T199" s="20" t="s">
        <v>30</v>
      </c>
      <c r="U199" s="20" t="s">
        <v>114</v>
      </c>
      <c r="V199" s="20" t="s">
        <v>115</v>
      </c>
      <c r="W199" s="20" t="s">
        <v>116</v>
      </c>
      <c r="X199" s="20" t="s">
        <v>793</v>
      </c>
      <c r="Y199" s="20" t="s">
        <v>357</v>
      </c>
      <c r="Z199" s="20" t="s">
        <v>794</v>
      </c>
      <c r="AA199" s="20" t="s">
        <v>30</v>
      </c>
      <c r="AB199" s="20" t="s">
        <v>130</v>
      </c>
      <c r="AC199" s="20" t="s">
        <v>358</v>
      </c>
      <c r="AD199" s="20" t="s">
        <v>359</v>
      </c>
    </row>
    <row r="200" spans="2:30" x14ac:dyDescent="0.25">
      <c r="B200" s="27" t="str">
        <f>IF(O200="","Frêt",_xlfn.XLOOKUP(O200,Catégories!A:A,Catégories!B:B,"inconnu"))</f>
        <v>Frêt</v>
      </c>
      <c r="C200" s="10" t="str">
        <f>RIGHT(LOOKUP(L200,'Recherche tracking'!A:A,'Recherche tracking'!B:B),16)</f>
        <v>4543814314751861</v>
      </c>
      <c r="D200" s="20">
        <v>202606</v>
      </c>
      <c r="E200" s="20">
        <v>51</v>
      </c>
      <c r="F200" s="20">
        <v>1085442</v>
      </c>
      <c r="G200" s="20" t="s">
        <v>20</v>
      </c>
      <c r="H200" s="20" t="s">
        <v>20</v>
      </c>
      <c r="I200" s="20" t="s">
        <v>118</v>
      </c>
      <c r="J200" s="20" t="s">
        <v>797</v>
      </c>
      <c r="K200" s="20">
        <v>20260602</v>
      </c>
      <c r="L200" s="20" t="s">
        <v>792</v>
      </c>
      <c r="M200" s="20" t="s">
        <v>111</v>
      </c>
      <c r="N200" s="20">
        <v>8.6</v>
      </c>
      <c r="O200" s="20" t="s">
        <v>84</v>
      </c>
      <c r="P200" s="32">
        <v>0</v>
      </c>
      <c r="Q200" s="20" t="s">
        <v>112</v>
      </c>
      <c r="R200" s="20" t="s">
        <v>113</v>
      </c>
      <c r="S200" s="20" t="s">
        <v>26</v>
      </c>
      <c r="T200" s="20" t="s">
        <v>30</v>
      </c>
      <c r="U200" s="20" t="s">
        <v>114</v>
      </c>
      <c r="V200" s="20" t="s">
        <v>115</v>
      </c>
      <c r="W200" s="20" t="s">
        <v>116</v>
      </c>
      <c r="X200" s="20" t="s">
        <v>793</v>
      </c>
      <c r="Y200" s="20" t="s">
        <v>357</v>
      </c>
      <c r="Z200" s="20" t="s">
        <v>794</v>
      </c>
      <c r="AA200" s="20" t="s">
        <v>30</v>
      </c>
      <c r="AB200" s="20" t="s">
        <v>130</v>
      </c>
      <c r="AC200" s="20" t="s">
        <v>358</v>
      </c>
      <c r="AD200" s="20" t="s">
        <v>359</v>
      </c>
    </row>
    <row r="201" spans="2:30" x14ac:dyDescent="0.25">
      <c r="B201" s="27" t="str">
        <f>IF(O201="","Frêt",_xlfn.XLOOKUP(O201,Catégories!A:A,Catégories!B:B,"inconnu"))</f>
        <v>Frêt</v>
      </c>
      <c r="C201" s="10" t="str">
        <f>RIGHT(LOOKUP(L201,'Recherche tracking'!A:A,'Recherche tracking'!B:B),16)</f>
        <v>4543814314751861</v>
      </c>
      <c r="D201" s="20">
        <v>202606</v>
      </c>
      <c r="E201" s="20">
        <v>51</v>
      </c>
      <c r="F201" s="20">
        <v>1085442</v>
      </c>
      <c r="G201" s="20" t="s">
        <v>20</v>
      </c>
      <c r="H201" s="20" t="s">
        <v>20</v>
      </c>
      <c r="I201" s="20" t="s">
        <v>119</v>
      </c>
      <c r="J201" s="20" t="s">
        <v>797</v>
      </c>
      <c r="K201" s="20">
        <v>20260602</v>
      </c>
      <c r="L201" s="20" t="s">
        <v>792</v>
      </c>
      <c r="M201" s="20" t="s">
        <v>24</v>
      </c>
      <c r="N201" s="20">
        <v>8.6</v>
      </c>
      <c r="O201" s="20" t="s">
        <v>86</v>
      </c>
      <c r="P201" s="32">
        <v>0</v>
      </c>
      <c r="Q201" s="20" t="s">
        <v>112</v>
      </c>
      <c r="R201" s="20" t="s">
        <v>113</v>
      </c>
      <c r="S201" s="20" t="s">
        <v>26</v>
      </c>
      <c r="T201" s="20" t="s">
        <v>30</v>
      </c>
      <c r="U201" s="20" t="s">
        <v>114</v>
      </c>
      <c r="V201" s="20" t="s">
        <v>115</v>
      </c>
      <c r="W201" s="20" t="s">
        <v>116</v>
      </c>
      <c r="X201" s="20" t="s">
        <v>793</v>
      </c>
      <c r="Y201" s="20" t="s">
        <v>357</v>
      </c>
      <c r="Z201" s="20" t="s">
        <v>794</v>
      </c>
      <c r="AA201" s="20" t="s">
        <v>30</v>
      </c>
      <c r="AB201" s="20" t="s">
        <v>130</v>
      </c>
      <c r="AC201" s="20" t="s">
        <v>358</v>
      </c>
      <c r="AD201" s="20" t="s">
        <v>359</v>
      </c>
    </row>
    <row r="202" spans="2:30" x14ac:dyDescent="0.25">
      <c r="B202" s="27" t="str">
        <f>IF(O202="","Frêt",_xlfn.XLOOKUP(O202,Catégories!A:A,Catégories!B:B,"inconnu"))</f>
        <v>Frêt</v>
      </c>
      <c r="C202" s="10" t="str">
        <f>RIGHT(LOOKUP(L202,'Recherche tracking'!A:A,'Recherche tracking'!B:B),16)</f>
        <v>4543814314751861</v>
      </c>
      <c r="D202" s="20">
        <v>202606</v>
      </c>
      <c r="E202" s="20">
        <v>51</v>
      </c>
      <c r="F202" s="20">
        <v>1085442</v>
      </c>
      <c r="G202" s="20" t="s">
        <v>20</v>
      </c>
      <c r="H202" s="20" t="s">
        <v>20</v>
      </c>
      <c r="I202" s="20" t="s">
        <v>119</v>
      </c>
      <c r="J202" s="20" t="s">
        <v>797</v>
      </c>
      <c r="K202" s="20">
        <v>20260602</v>
      </c>
      <c r="L202" s="20" t="s">
        <v>792</v>
      </c>
      <c r="M202" s="20" t="s">
        <v>24</v>
      </c>
      <c r="N202" s="20">
        <v>8.6</v>
      </c>
      <c r="O202" s="20" t="s">
        <v>98</v>
      </c>
      <c r="P202" s="32">
        <v>1</v>
      </c>
      <c r="Q202" s="20" t="s">
        <v>112</v>
      </c>
      <c r="R202" s="20" t="s">
        <v>113</v>
      </c>
      <c r="S202" s="20" t="s">
        <v>26</v>
      </c>
      <c r="T202" s="20" t="s">
        <v>30</v>
      </c>
      <c r="U202" s="20" t="s">
        <v>114</v>
      </c>
      <c r="V202" s="20" t="s">
        <v>115</v>
      </c>
      <c r="W202" s="20" t="s">
        <v>116</v>
      </c>
      <c r="X202" s="20" t="s">
        <v>793</v>
      </c>
      <c r="Y202" s="20" t="s">
        <v>357</v>
      </c>
      <c r="Z202" s="20" t="s">
        <v>794</v>
      </c>
      <c r="AA202" s="20" t="s">
        <v>30</v>
      </c>
      <c r="AB202" s="20" t="s">
        <v>130</v>
      </c>
      <c r="AC202" s="20" t="s">
        <v>358</v>
      </c>
      <c r="AD202" s="20" t="s">
        <v>359</v>
      </c>
    </row>
    <row r="203" spans="2:30" x14ac:dyDescent="0.25">
      <c r="B203" s="27" t="str">
        <f>IF(O203="","Frêt",_xlfn.XLOOKUP(O203,Catégories!A:A,Catégories!B:B,"inconnu"))</f>
        <v>Frêt</v>
      </c>
      <c r="C203" s="10" t="str">
        <f>RIGHT(LOOKUP(L203,'Recherche tracking'!A:A,'Recherche tracking'!B:B),16)</f>
        <v>4543814314751861</v>
      </c>
      <c r="D203" s="20">
        <v>202606</v>
      </c>
      <c r="E203" s="20">
        <v>51</v>
      </c>
      <c r="F203" s="20">
        <v>1085442</v>
      </c>
      <c r="G203" s="20" t="s">
        <v>20</v>
      </c>
      <c r="H203" s="20" t="s">
        <v>20</v>
      </c>
      <c r="I203" s="20" t="s">
        <v>118</v>
      </c>
      <c r="J203" s="20" t="s">
        <v>798</v>
      </c>
      <c r="K203" s="20">
        <v>20260602</v>
      </c>
      <c r="L203" s="20" t="s">
        <v>792</v>
      </c>
      <c r="M203" s="20" t="s">
        <v>111</v>
      </c>
      <c r="N203" s="20">
        <v>8.6</v>
      </c>
      <c r="O203" s="20" t="s">
        <v>84</v>
      </c>
      <c r="P203" s="32">
        <v>0</v>
      </c>
      <c r="Q203" s="20" t="s">
        <v>112</v>
      </c>
      <c r="R203" s="20" t="s">
        <v>113</v>
      </c>
      <c r="S203" s="20" t="s">
        <v>26</v>
      </c>
      <c r="T203" s="20" t="s">
        <v>30</v>
      </c>
      <c r="U203" s="20" t="s">
        <v>114</v>
      </c>
      <c r="V203" s="20" t="s">
        <v>115</v>
      </c>
      <c r="W203" s="20" t="s">
        <v>116</v>
      </c>
      <c r="X203" s="20" t="s">
        <v>793</v>
      </c>
      <c r="Y203" s="20" t="s">
        <v>357</v>
      </c>
      <c r="Z203" s="20" t="s">
        <v>794</v>
      </c>
      <c r="AA203" s="20" t="s">
        <v>30</v>
      </c>
      <c r="AB203" s="20" t="s">
        <v>130</v>
      </c>
      <c r="AC203" s="20" t="s">
        <v>358</v>
      </c>
      <c r="AD203" s="20" t="s">
        <v>359</v>
      </c>
    </row>
    <row r="204" spans="2:30" x14ac:dyDescent="0.25">
      <c r="B204" s="27" t="str">
        <f>IF(O204="","Frêt",_xlfn.XLOOKUP(O204,Catégories!A:A,Catégories!B:B,"inconnu"))</f>
        <v>Frêt</v>
      </c>
      <c r="C204" s="10" t="str">
        <f>RIGHT(LOOKUP(L204,'Recherche tracking'!A:A,'Recherche tracking'!B:B),16)</f>
        <v>4543814314751861</v>
      </c>
      <c r="D204" s="20">
        <v>202606</v>
      </c>
      <c r="E204" s="20">
        <v>51</v>
      </c>
      <c r="F204" s="20">
        <v>1085442</v>
      </c>
      <c r="G204" s="20" t="s">
        <v>20</v>
      </c>
      <c r="H204" s="20" t="s">
        <v>20</v>
      </c>
      <c r="I204" s="20" t="s">
        <v>119</v>
      </c>
      <c r="J204" s="20" t="s">
        <v>798</v>
      </c>
      <c r="K204" s="20">
        <v>20260602</v>
      </c>
      <c r="L204" s="20" t="s">
        <v>792</v>
      </c>
      <c r="M204" s="20" t="s">
        <v>24</v>
      </c>
      <c r="N204" s="20">
        <v>8.6</v>
      </c>
      <c r="O204" s="20" t="s">
        <v>86</v>
      </c>
      <c r="P204" s="32">
        <v>0</v>
      </c>
      <c r="Q204" s="20" t="s">
        <v>112</v>
      </c>
      <c r="R204" s="20" t="s">
        <v>113</v>
      </c>
      <c r="S204" s="20" t="s">
        <v>26</v>
      </c>
      <c r="T204" s="20" t="s">
        <v>30</v>
      </c>
      <c r="U204" s="20" t="s">
        <v>114</v>
      </c>
      <c r="V204" s="20" t="s">
        <v>115</v>
      </c>
      <c r="W204" s="20" t="s">
        <v>116</v>
      </c>
      <c r="X204" s="20" t="s">
        <v>793</v>
      </c>
      <c r="Y204" s="20" t="s">
        <v>357</v>
      </c>
      <c r="Z204" s="20" t="s">
        <v>794</v>
      </c>
      <c r="AA204" s="20" t="s">
        <v>30</v>
      </c>
      <c r="AB204" s="20" t="s">
        <v>130</v>
      </c>
      <c r="AC204" s="20" t="s">
        <v>358</v>
      </c>
      <c r="AD204" s="20" t="s">
        <v>359</v>
      </c>
    </row>
    <row r="205" spans="2:30" x14ac:dyDescent="0.25">
      <c r="B205" s="27" t="str">
        <f>IF(O205="","Frêt",_xlfn.XLOOKUP(O205,Catégories!A:A,Catégories!B:B,"inconnu"))</f>
        <v>Frêt</v>
      </c>
      <c r="C205" s="10" t="str">
        <f>RIGHT(LOOKUP(L205,'Recherche tracking'!A:A,'Recherche tracking'!B:B),16)</f>
        <v>4543814314751861</v>
      </c>
      <c r="D205" s="20">
        <v>202606</v>
      </c>
      <c r="E205" s="20">
        <v>51</v>
      </c>
      <c r="F205" s="20">
        <v>1085442</v>
      </c>
      <c r="G205" s="20" t="s">
        <v>20</v>
      </c>
      <c r="H205" s="20" t="s">
        <v>20</v>
      </c>
      <c r="I205" s="20" t="s">
        <v>119</v>
      </c>
      <c r="J205" s="20" t="s">
        <v>798</v>
      </c>
      <c r="K205" s="20">
        <v>20260602</v>
      </c>
      <c r="L205" s="20" t="s">
        <v>792</v>
      </c>
      <c r="M205" s="20" t="s">
        <v>24</v>
      </c>
      <c r="N205" s="20">
        <v>8.6</v>
      </c>
      <c r="O205" s="20" t="s">
        <v>98</v>
      </c>
      <c r="P205" s="32">
        <v>1</v>
      </c>
      <c r="Q205" s="20" t="s">
        <v>112</v>
      </c>
      <c r="R205" s="20" t="s">
        <v>113</v>
      </c>
      <c r="S205" s="20" t="s">
        <v>26</v>
      </c>
      <c r="T205" s="20" t="s">
        <v>30</v>
      </c>
      <c r="U205" s="20" t="s">
        <v>114</v>
      </c>
      <c r="V205" s="20" t="s">
        <v>115</v>
      </c>
      <c r="W205" s="20" t="s">
        <v>116</v>
      </c>
      <c r="X205" s="20" t="s">
        <v>793</v>
      </c>
      <c r="Y205" s="20" t="s">
        <v>357</v>
      </c>
      <c r="Z205" s="20" t="s">
        <v>794</v>
      </c>
      <c r="AA205" s="20" t="s">
        <v>30</v>
      </c>
      <c r="AB205" s="20" t="s">
        <v>130</v>
      </c>
      <c r="AC205" s="20" t="s">
        <v>358</v>
      </c>
      <c r="AD205" s="20" t="s">
        <v>359</v>
      </c>
    </row>
    <row r="206" spans="2:30" x14ac:dyDescent="0.25">
      <c r="B206" s="27" t="str">
        <f>IF(O206="","Frêt",_xlfn.XLOOKUP(O206,Catégories!A:A,Catégories!B:B,"inconnu"))</f>
        <v>Frêt</v>
      </c>
      <c r="C206" s="10" t="str">
        <f>RIGHT(LOOKUP(L206,'Recherche tracking'!A:A,'Recherche tracking'!B:B),16)</f>
        <v>4543814314751861</v>
      </c>
      <c r="D206" s="20">
        <v>202606</v>
      </c>
      <c r="E206" s="20">
        <v>51</v>
      </c>
      <c r="F206" s="20">
        <v>1085442</v>
      </c>
      <c r="G206" s="20" t="s">
        <v>20</v>
      </c>
      <c r="H206" s="20" t="s">
        <v>20</v>
      </c>
      <c r="I206" s="20" t="s">
        <v>118</v>
      </c>
      <c r="J206" s="20" t="s">
        <v>799</v>
      </c>
      <c r="K206" s="20">
        <v>20260602</v>
      </c>
      <c r="L206" s="20" t="s">
        <v>792</v>
      </c>
      <c r="M206" s="20" t="s">
        <v>111</v>
      </c>
      <c r="N206" s="20">
        <v>9.1</v>
      </c>
      <c r="O206" s="20" t="s">
        <v>84</v>
      </c>
      <c r="P206" s="32">
        <v>0</v>
      </c>
      <c r="Q206" s="20" t="s">
        <v>112</v>
      </c>
      <c r="R206" s="20" t="s">
        <v>113</v>
      </c>
      <c r="S206" s="20" t="s">
        <v>26</v>
      </c>
      <c r="T206" s="20" t="s">
        <v>30</v>
      </c>
      <c r="U206" s="20" t="s">
        <v>114</v>
      </c>
      <c r="V206" s="20" t="s">
        <v>115</v>
      </c>
      <c r="W206" s="20" t="s">
        <v>116</v>
      </c>
      <c r="X206" s="20" t="s">
        <v>793</v>
      </c>
      <c r="Y206" s="20" t="s">
        <v>357</v>
      </c>
      <c r="Z206" s="20" t="s">
        <v>794</v>
      </c>
      <c r="AA206" s="20" t="s">
        <v>30</v>
      </c>
      <c r="AB206" s="20" t="s">
        <v>130</v>
      </c>
      <c r="AC206" s="20" t="s">
        <v>358</v>
      </c>
      <c r="AD206" s="20" t="s">
        <v>359</v>
      </c>
    </row>
    <row r="207" spans="2:30" x14ac:dyDescent="0.25">
      <c r="B207" s="27" t="str">
        <f>IF(O207="","Frêt",_xlfn.XLOOKUP(O207,Catégories!A:A,Catégories!B:B,"inconnu"))</f>
        <v>Frêt</v>
      </c>
      <c r="C207" s="10" t="str">
        <f>RIGHT(LOOKUP(L207,'Recherche tracking'!A:A,'Recherche tracking'!B:B),16)</f>
        <v>4543814314751861</v>
      </c>
      <c r="D207" s="20">
        <v>202606</v>
      </c>
      <c r="E207" s="20">
        <v>51</v>
      </c>
      <c r="F207" s="20">
        <v>1085442</v>
      </c>
      <c r="G207" s="20" t="s">
        <v>20</v>
      </c>
      <c r="H207" s="20" t="s">
        <v>20</v>
      </c>
      <c r="I207" s="20" t="s">
        <v>119</v>
      </c>
      <c r="J207" s="20" t="s">
        <v>799</v>
      </c>
      <c r="K207" s="20">
        <v>20260602</v>
      </c>
      <c r="L207" s="20" t="s">
        <v>792</v>
      </c>
      <c r="M207" s="20" t="s">
        <v>24</v>
      </c>
      <c r="N207" s="20">
        <v>9.1</v>
      </c>
      <c r="O207" s="20" t="s">
        <v>86</v>
      </c>
      <c r="P207" s="32">
        <v>0</v>
      </c>
      <c r="Q207" s="20" t="s">
        <v>112</v>
      </c>
      <c r="R207" s="20" t="s">
        <v>113</v>
      </c>
      <c r="S207" s="20" t="s">
        <v>26</v>
      </c>
      <c r="T207" s="20" t="s">
        <v>30</v>
      </c>
      <c r="U207" s="20" t="s">
        <v>114</v>
      </c>
      <c r="V207" s="20" t="s">
        <v>115</v>
      </c>
      <c r="W207" s="20" t="s">
        <v>116</v>
      </c>
      <c r="X207" s="20" t="s">
        <v>793</v>
      </c>
      <c r="Y207" s="20" t="s">
        <v>357</v>
      </c>
      <c r="Z207" s="20" t="s">
        <v>794</v>
      </c>
      <c r="AA207" s="20" t="s">
        <v>30</v>
      </c>
      <c r="AB207" s="20" t="s">
        <v>130</v>
      </c>
      <c r="AC207" s="20" t="s">
        <v>358</v>
      </c>
      <c r="AD207" s="20" t="s">
        <v>359</v>
      </c>
    </row>
    <row r="208" spans="2:30" x14ac:dyDescent="0.25">
      <c r="B208" s="27" t="str">
        <f>IF(O208="","Frêt",_xlfn.XLOOKUP(O208,Catégories!A:A,Catégories!B:B,"inconnu"))</f>
        <v>Frêt</v>
      </c>
      <c r="C208" s="10" t="str">
        <f>RIGHT(LOOKUP(L208,'Recherche tracking'!A:A,'Recherche tracking'!B:B),16)</f>
        <v>4543814314751861</v>
      </c>
      <c r="D208" s="20">
        <v>202606</v>
      </c>
      <c r="E208" s="20">
        <v>51</v>
      </c>
      <c r="F208" s="20">
        <v>1085442</v>
      </c>
      <c r="G208" s="20" t="s">
        <v>20</v>
      </c>
      <c r="H208" s="20" t="s">
        <v>20</v>
      </c>
      <c r="I208" s="20" t="s">
        <v>119</v>
      </c>
      <c r="J208" s="20" t="s">
        <v>799</v>
      </c>
      <c r="K208" s="20">
        <v>20260602</v>
      </c>
      <c r="L208" s="20" t="s">
        <v>792</v>
      </c>
      <c r="M208" s="20" t="s">
        <v>24</v>
      </c>
      <c r="N208" s="20">
        <v>9.1</v>
      </c>
      <c r="O208" s="20" t="s">
        <v>98</v>
      </c>
      <c r="P208" s="32">
        <v>1</v>
      </c>
      <c r="Q208" s="20" t="s">
        <v>112</v>
      </c>
      <c r="R208" s="20" t="s">
        <v>113</v>
      </c>
      <c r="S208" s="20" t="s">
        <v>26</v>
      </c>
      <c r="T208" s="20" t="s">
        <v>30</v>
      </c>
      <c r="U208" s="20" t="s">
        <v>114</v>
      </c>
      <c r="V208" s="20" t="s">
        <v>115</v>
      </c>
      <c r="W208" s="20" t="s">
        <v>116</v>
      </c>
      <c r="X208" s="20" t="s">
        <v>793</v>
      </c>
      <c r="Y208" s="20" t="s">
        <v>357</v>
      </c>
      <c r="Z208" s="20" t="s">
        <v>794</v>
      </c>
      <c r="AA208" s="20" t="s">
        <v>30</v>
      </c>
      <c r="AB208" s="20" t="s">
        <v>130</v>
      </c>
      <c r="AC208" s="20" t="s">
        <v>358</v>
      </c>
      <c r="AD208" s="20" t="s">
        <v>359</v>
      </c>
    </row>
    <row r="209" spans="2:30" x14ac:dyDescent="0.25">
      <c r="B209" s="27" t="str">
        <f>IF(O209="","Frêt",_xlfn.XLOOKUP(O209,Catégories!A:A,Catégories!B:B,"inconnu"))</f>
        <v>Frêt</v>
      </c>
      <c r="C209" s="10" t="str">
        <f>RIGHT(LOOKUP(L209,'Recherche tracking'!A:A,'Recherche tracking'!B:B),16)</f>
        <v>4543814314751861</v>
      </c>
      <c r="D209" s="20">
        <v>202606</v>
      </c>
      <c r="E209" s="20">
        <v>51</v>
      </c>
      <c r="F209" s="20">
        <v>1085442</v>
      </c>
      <c r="G209" s="20" t="s">
        <v>20</v>
      </c>
      <c r="H209" s="20" t="s">
        <v>20</v>
      </c>
      <c r="I209" s="20" t="s">
        <v>118</v>
      </c>
      <c r="J209" s="20" t="s">
        <v>800</v>
      </c>
      <c r="K209" s="20">
        <v>20260602</v>
      </c>
      <c r="L209" s="20" t="s">
        <v>792</v>
      </c>
      <c r="M209" s="20" t="s">
        <v>111</v>
      </c>
      <c r="N209" s="20">
        <v>8.6</v>
      </c>
      <c r="O209" s="20" t="s">
        <v>84</v>
      </c>
      <c r="P209" s="32">
        <v>0</v>
      </c>
      <c r="Q209" s="20" t="s">
        <v>112</v>
      </c>
      <c r="R209" s="20" t="s">
        <v>113</v>
      </c>
      <c r="S209" s="20" t="s">
        <v>26</v>
      </c>
      <c r="T209" s="20" t="s">
        <v>30</v>
      </c>
      <c r="U209" s="20" t="s">
        <v>114</v>
      </c>
      <c r="V209" s="20" t="s">
        <v>115</v>
      </c>
      <c r="W209" s="20" t="s">
        <v>116</v>
      </c>
      <c r="X209" s="20" t="s">
        <v>793</v>
      </c>
      <c r="Y209" s="20" t="s">
        <v>357</v>
      </c>
      <c r="Z209" s="20" t="s">
        <v>794</v>
      </c>
      <c r="AA209" s="20" t="s">
        <v>30</v>
      </c>
      <c r="AB209" s="20" t="s">
        <v>130</v>
      </c>
      <c r="AC209" s="20" t="s">
        <v>358</v>
      </c>
      <c r="AD209" s="20" t="s">
        <v>359</v>
      </c>
    </row>
    <row r="210" spans="2:30" x14ac:dyDescent="0.25">
      <c r="B210" s="27" t="str">
        <f>IF(O210="","Frêt",_xlfn.XLOOKUP(O210,Catégories!A:A,Catégories!B:B,"inconnu"))</f>
        <v>Frêt</v>
      </c>
      <c r="C210" s="10" t="str">
        <f>RIGHT(LOOKUP(L210,'Recherche tracking'!A:A,'Recherche tracking'!B:B),16)</f>
        <v>4543814314751861</v>
      </c>
      <c r="D210" s="20">
        <v>202606</v>
      </c>
      <c r="E210" s="20">
        <v>51</v>
      </c>
      <c r="F210" s="20">
        <v>1085442</v>
      </c>
      <c r="G210" s="20" t="s">
        <v>20</v>
      </c>
      <c r="H210" s="20" t="s">
        <v>20</v>
      </c>
      <c r="I210" s="20" t="s">
        <v>119</v>
      </c>
      <c r="J210" s="20" t="s">
        <v>800</v>
      </c>
      <c r="K210" s="20">
        <v>20260602</v>
      </c>
      <c r="L210" s="20" t="s">
        <v>792</v>
      </c>
      <c r="M210" s="20" t="s">
        <v>24</v>
      </c>
      <c r="N210" s="20">
        <v>8.6</v>
      </c>
      <c r="O210" s="20" t="s">
        <v>86</v>
      </c>
      <c r="P210" s="32">
        <v>0</v>
      </c>
      <c r="Q210" s="20" t="s">
        <v>112</v>
      </c>
      <c r="R210" s="20" t="s">
        <v>113</v>
      </c>
      <c r="S210" s="20" t="s">
        <v>26</v>
      </c>
      <c r="T210" s="20" t="s">
        <v>30</v>
      </c>
      <c r="U210" s="20" t="s">
        <v>114</v>
      </c>
      <c r="V210" s="20" t="s">
        <v>115</v>
      </c>
      <c r="W210" s="20" t="s">
        <v>116</v>
      </c>
      <c r="X210" s="20" t="s">
        <v>793</v>
      </c>
      <c r="Y210" s="20" t="s">
        <v>357</v>
      </c>
      <c r="Z210" s="20" t="s">
        <v>794</v>
      </c>
      <c r="AA210" s="20" t="s">
        <v>30</v>
      </c>
      <c r="AB210" s="20" t="s">
        <v>130</v>
      </c>
      <c r="AC210" s="20" t="s">
        <v>358</v>
      </c>
      <c r="AD210" s="20" t="s">
        <v>359</v>
      </c>
    </row>
    <row r="211" spans="2:30" x14ac:dyDescent="0.25">
      <c r="B211" s="27" t="str">
        <f>IF(O211="","Frêt",_xlfn.XLOOKUP(O211,Catégories!A:A,Catégories!B:B,"inconnu"))</f>
        <v>Frêt</v>
      </c>
      <c r="C211" s="10" t="str">
        <f>RIGHT(LOOKUP(L211,'Recherche tracking'!A:A,'Recherche tracking'!B:B),16)</f>
        <v>4543814314751861</v>
      </c>
      <c r="D211" s="20">
        <v>202606</v>
      </c>
      <c r="E211" s="20">
        <v>51</v>
      </c>
      <c r="F211" s="20">
        <v>1085442</v>
      </c>
      <c r="G211" s="20" t="s">
        <v>20</v>
      </c>
      <c r="H211" s="20" t="s">
        <v>20</v>
      </c>
      <c r="I211" s="20" t="s">
        <v>119</v>
      </c>
      <c r="J211" s="20" t="s">
        <v>800</v>
      </c>
      <c r="K211" s="20">
        <v>20260602</v>
      </c>
      <c r="L211" s="20" t="s">
        <v>792</v>
      </c>
      <c r="M211" s="20" t="s">
        <v>24</v>
      </c>
      <c r="N211" s="20">
        <v>8.6</v>
      </c>
      <c r="O211" s="20" t="s">
        <v>98</v>
      </c>
      <c r="P211" s="32">
        <v>1</v>
      </c>
      <c r="Q211" s="20" t="s">
        <v>112</v>
      </c>
      <c r="R211" s="20" t="s">
        <v>113</v>
      </c>
      <c r="S211" s="20" t="s">
        <v>26</v>
      </c>
      <c r="T211" s="20" t="s">
        <v>30</v>
      </c>
      <c r="U211" s="20" t="s">
        <v>114</v>
      </c>
      <c r="V211" s="20" t="s">
        <v>115</v>
      </c>
      <c r="W211" s="20" t="s">
        <v>116</v>
      </c>
      <c r="X211" s="20" t="s">
        <v>793</v>
      </c>
      <c r="Y211" s="20" t="s">
        <v>357</v>
      </c>
      <c r="Z211" s="20" t="s">
        <v>794</v>
      </c>
      <c r="AA211" s="20" t="s">
        <v>30</v>
      </c>
      <c r="AB211" s="20" t="s">
        <v>130</v>
      </c>
      <c r="AC211" s="20" t="s">
        <v>358</v>
      </c>
      <c r="AD211" s="20" t="s">
        <v>359</v>
      </c>
    </row>
    <row r="212" spans="2:30" x14ac:dyDescent="0.25">
      <c r="B212" s="27" t="str">
        <f>IF(O212="","Frêt",_xlfn.XLOOKUP(O212,Catégories!A:A,Catégories!B:B,"inconnu"))</f>
        <v>Frêt</v>
      </c>
      <c r="C212" s="10" t="str">
        <f>RIGHT(LOOKUP(L212,'Recherche tracking'!A:A,'Recherche tracking'!B:B),16)</f>
        <v>4543814314751861</v>
      </c>
      <c r="D212" s="20">
        <v>202606</v>
      </c>
      <c r="E212" s="20">
        <v>51</v>
      </c>
      <c r="F212" s="20">
        <v>1085442</v>
      </c>
      <c r="G212" s="20" t="s">
        <v>20</v>
      </c>
      <c r="H212" s="20" t="s">
        <v>20</v>
      </c>
      <c r="I212" s="20" t="s">
        <v>118</v>
      </c>
      <c r="J212" s="20" t="s">
        <v>801</v>
      </c>
      <c r="K212" s="20">
        <v>20260602</v>
      </c>
      <c r="L212" s="20" t="s">
        <v>792</v>
      </c>
      <c r="M212" s="20" t="s">
        <v>111</v>
      </c>
      <c r="N212" s="20">
        <v>8.6999999999999993</v>
      </c>
      <c r="O212" s="20" t="s">
        <v>84</v>
      </c>
      <c r="P212" s="32">
        <v>0</v>
      </c>
      <c r="Q212" s="20" t="s">
        <v>112</v>
      </c>
      <c r="R212" s="20" t="s">
        <v>113</v>
      </c>
      <c r="S212" s="20" t="s">
        <v>26</v>
      </c>
      <c r="T212" s="20" t="s">
        <v>30</v>
      </c>
      <c r="U212" s="20" t="s">
        <v>114</v>
      </c>
      <c r="V212" s="20" t="s">
        <v>115</v>
      </c>
      <c r="W212" s="20" t="s">
        <v>116</v>
      </c>
      <c r="X212" s="20" t="s">
        <v>793</v>
      </c>
      <c r="Y212" s="20" t="s">
        <v>357</v>
      </c>
      <c r="Z212" s="20" t="s">
        <v>794</v>
      </c>
      <c r="AA212" s="20" t="s">
        <v>30</v>
      </c>
      <c r="AB212" s="20" t="s">
        <v>130</v>
      </c>
      <c r="AC212" s="20" t="s">
        <v>358</v>
      </c>
      <c r="AD212" s="20" t="s">
        <v>359</v>
      </c>
    </row>
    <row r="213" spans="2:30" x14ac:dyDescent="0.25">
      <c r="B213" s="27" t="str">
        <f>IF(O213="","Frêt",_xlfn.XLOOKUP(O213,Catégories!A:A,Catégories!B:B,"inconnu"))</f>
        <v>Frêt</v>
      </c>
      <c r="C213" s="10" t="str">
        <f>RIGHT(LOOKUP(L213,'Recherche tracking'!A:A,'Recherche tracking'!B:B),16)</f>
        <v>4543814314751861</v>
      </c>
      <c r="D213" s="20">
        <v>202606</v>
      </c>
      <c r="E213" s="20">
        <v>51</v>
      </c>
      <c r="F213" s="20">
        <v>1085442</v>
      </c>
      <c r="G213" s="20" t="s">
        <v>20</v>
      </c>
      <c r="H213" s="20" t="s">
        <v>20</v>
      </c>
      <c r="I213" s="20" t="s">
        <v>119</v>
      </c>
      <c r="J213" s="20" t="s">
        <v>801</v>
      </c>
      <c r="K213" s="20">
        <v>20260602</v>
      </c>
      <c r="L213" s="20" t="s">
        <v>792</v>
      </c>
      <c r="M213" s="20" t="s">
        <v>24</v>
      </c>
      <c r="N213" s="20">
        <v>8.6999999999999993</v>
      </c>
      <c r="O213" s="20" t="s">
        <v>86</v>
      </c>
      <c r="P213" s="32">
        <v>0</v>
      </c>
      <c r="Q213" s="20" t="s">
        <v>112</v>
      </c>
      <c r="R213" s="20" t="s">
        <v>113</v>
      </c>
      <c r="S213" s="20" t="s">
        <v>26</v>
      </c>
      <c r="T213" s="20" t="s">
        <v>30</v>
      </c>
      <c r="U213" s="20" t="s">
        <v>114</v>
      </c>
      <c r="V213" s="20" t="s">
        <v>115</v>
      </c>
      <c r="W213" s="20" t="s">
        <v>116</v>
      </c>
      <c r="X213" s="20" t="s">
        <v>793</v>
      </c>
      <c r="Y213" s="20" t="s">
        <v>357</v>
      </c>
      <c r="Z213" s="20" t="s">
        <v>794</v>
      </c>
      <c r="AA213" s="20" t="s">
        <v>30</v>
      </c>
      <c r="AB213" s="20" t="s">
        <v>130</v>
      </c>
      <c r="AC213" s="20" t="s">
        <v>358</v>
      </c>
      <c r="AD213" s="20" t="s">
        <v>359</v>
      </c>
    </row>
    <row r="214" spans="2:30" x14ac:dyDescent="0.25">
      <c r="B214" s="27" t="str">
        <f>IF(O214="","Frêt",_xlfn.XLOOKUP(O214,Catégories!A:A,Catégories!B:B,"inconnu"))</f>
        <v>Frêt</v>
      </c>
      <c r="C214" s="10" t="str">
        <f>RIGHT(LOOKUP(L214,'Recherche tracking'!A:A,'Recherche tracking'!B:B),16)</f>
        <v>4543814314751861</v>
      </c>
      <c r="D214" s="20">
        <v>202606</v>
      </c>
      <c r="E214" s="20">
        <v>51</v>
      </c>
      <c r="F214" s="20">
        <v>1085442</v>
      </c>
      <c r="G214" s="20" t="s">
        <v>20</v>
      </c>
      <c r="H214" s="20" t="s">
        <v>20</v>
      </c>
      <c r="I214" s="20" t="s">
        <v>119</v>
      </c>
      <c r="J214" s="20" t="s">
        <v>801</v>
      </c>
      <c r="K214" s="20">
        <v>20260602</v>
      </c>
      <c r="L214" s="20" t="s">
        <v>792</v>
      </c>
      <c r="M214" s="20" t="s">
        <v>24</v>
      </c>
      <c r="N214" s="20">
        <v>8.6999999999999993</v>
      </c>
      <c r="O214" s="20" t="s">
        <v>98</v>
      </c>
      <c r="P214" s="32">
        <v>1</v>
      </c>
      <c r="Q214" s="20" t="s">
        <v>112</v>
      </c>
      <c r="R214" s="20" t="s">
        <v>113</v>
      </c>
      <c r="S214" s="20" t="s">
        <v>26</v>
      </c>
      <c r="T214" s="20" t="s">
        <v>30</v>
      </c>
      <c r="U214" s="20" t="s">
        <v>114</v>
      </c>
      <c r="V214" s="20" t="s">
        <v>115</v>
      </c>
      <c r="W214" s="20" t="s">
        <v>116</v>
      </c>
      <c r="X214" s="20" t="s">
        <v>793</v>
      </c>
      <c r="Y214" s="20" t="s">
        <v>357</v>
      </c>
      <c r="Z214" s="20" t="s">
        <v>794</v>
      </c>
      <c r="AA214" s="20" t="s">
        <v>30</v>
      </c>
      <c r="AB214" s="20" t="s">
        <v>130</v>
      </c>
      <c r="AC214" s="20" t="s">
        <v>358</v>
      </c>
      <c r="AD214" s="20" t="s">
        <v>359</v>
      </c>
    </row>
    <row r="215" spans="2:30" x14ac:dyDescent="0.25">
      <c r="B215" s="27" t="str">
        <f>IF(O215="","Frêt",_xlfn.XLOOKUP(O215,Catégories!A:A,Catégories!B:B,"inconnu"))</f>
        <v>Frêt</v>
      </c>
      <c r="C215" s="10" t="str">
        <f>RIGHT(LOOKUP(L215,'Recherche tracking'!A:A,'Recherche tracking'!B:B),16)</f>
        <v>4543814314751861</v>
      </c>
      <c r="D215" s="20">
        <v>202606</v>
      </c>
      <c r="E215" s="20">
        <v>51</v>
      </c>
      <c r="F215" s="20">
        <v>1085442</v>
      </c>
      <c r="G215" s="20" t="s">
        <v>20</v>
      </c>
      <c r="H215" s="20" t="s">
        <v>20</v>
      </c>
      <c r="I215" s="20" t="s">
        <v>118</v>
      </c>
      <c r="J215" s="20" t="s">
        <v>802</v>
      </c>
      <c r="K215" s="20">
        <v>20260602</v>
      </c>
      <c r="L215" s="20" t="s">
        <v>792</v>
      </c>
      <c r="M215" s="20" t="s">
        <v>111</v>
      </c>
      <c r="N215" s="20">
        <v>9.1</v>
      </c>
      <c r="O215" s="20" t="s">
        <v>84</v>
      </c>
      <c r="P215" s="32">
        <v>0</v>
      </c>
      <c r="Q215" s="20" t="s">
        <v>112</v>
      </c>
      <c r="R215" s="20" t="s">
        <v>113</v>
      </c>
      <c r="S215" s="20" t="s">
        <v>26</v>
      </c>
      <c r="T215" s="20" t="s">
        <v>30</v>
      </c>
      <c r="U215" s="20" t="s">
        <v>114</v>
      </c>
      <c r="V215" s="20" t="s">
        <v>115</v>
      </c>
      <c r="W215" s="20" t="s">
        <v>116</v>
      </c>
      <c r="X215" s="20" t="s">
        <v>793</v>
      </c>
      <c r="Y215" s="20" t="s">
        <v>357</v>
      </c>
      <c r="Z215" s="20" t="s">
        <v>794</v>
      </c>
      <c r="AA215" s="20" t="s">
        <v>30</v>
      </c>
      <c r="AB215" s="20" t="s">
        <v>130</v>
      </c>
      <c r="AC215" s="20" t="s">
        <v>358</v>
      </c>
      <c r="AD215" s="20" t="s">
        <v>359</v>
      </c>
    </row>
    <row r="216" spans="2:30" x14ac:dyDescent="0.25">
      <c r="B216" s="27" t="str">
        <f>IF(O216="","Frêt",_xlfn.XLOOKUP(O216,Catégories!A:A,Catégories!B:B,"inconnu"))</f>
        <v>Frêt</v>
      </c>
      <c r="C216" s="10" t="str">
        <f>RIGHT(LOOKUP(L216,'Recherche tracking'!A:A,'Recherche tracking'!B:B),16)</f>
        <v>4543814314751861</v>
      </c>
      <c r="D216" s="20">
        <v>202606</v>
      </c>
      <c r="E216" s="20">
        <v>51</v>
      </c>
      <c r="F216" s="20">
        <v>1085442</v>
      </c>
      <c r="G216" s="20" t="s">
        <v>20</v>
      </c>
      <c r="H216" s="20" t="s">
        <v>20</v>
      </c>
      <c r="I216" s="20" t="s">
        <v>119</v>
      </c>
      <c r="J216" s="20" t="s">
        <v>802</v>
      </c>
      <c r="K216" s="20">
        <v>20260602</v>
      </c>
      <c r="L216" s="20" t="s">
        <v>792</v>
      </c>
      <c r="M216" s="20" t="s">
        <v>24</v>
      </c>
      <c r="N216" s="20">
        <v>9.1</v>
      </c>
      <c r="O216" s="20" t="s">
        <v>86</v>
      </c>
      <c r="P216" s="32">
        <v>0</v>
      </c>
      <c r="Q216" s="20" t="s">
        <v>112</v>
      </c>
      <c r="R216" s="20" t="s">
        <v>113</v>
      </c>
      <c r="S216" s="20" t="s">
        <v>26</v>
      </c>
      <c r="T216" s="20" t="s">
        <v>30</v>
      </c>
      <c r="U216" s="20" t="s">
        <v>114</v>
      </c>
      <c r="V216" s="20" t="s">
        <v>115</v>
      </c>
      <c r="W216" s="20" t="s">
        <v>116</v>
      </c>
      <c r="X216" s="20" t="s">
        <v>793</v>
      </c>
      <c r="Y216" s="20" t="s">
        <v>357</v>
      </c>
      <c r="Z216" s="20" t="s">
        <v>794</v>
      </c>
      <c r="AA216" s="20" t="s">
        <v>30</v>
      </c>
      <c r="AB216" s="20" t="s">
        <v>130</v>
      </c>
      <c r="AC216" s="20" t="s">
        <v>358</v>
      </c>
      <c r="AD216" s="20" t="s">
        <v>359</v>
      </c>
    </row>
    <row r="217" spans="2:30" x14ac:dyDescent="0.25">
      <c r="B217" s="27" t="str">
        <f>IF(O217="","Frêt",_xlfn.XLOOKUP(O217,Catégories!A:A,Catégories!B:B,"inconnu"))</f>
        <v>Frêt</v>
      </c>
      <c r="C217" s="10" t="str">
        <f>RIGHT(LOOKUP(L217,'Recherche tracking'!A:A,'Recherche tracking'!B:B),16)</f>
        <v>4543814314751861</v>
      </c>
      <c r="D217" s="20">
        <v>202606</v>
      </c>
      <c r="E217" s="20">
        <v>51</v>
      </c>
      <c r="F217" s="20">
        <v>1085442</v>
      </c>
      <c r="G217" s="20" t="s">
        <v>20</v>
      </c>
      <c r="H217" s="20" t="s">
        <v>20</v>
      </c>
      <c r="I217" s="20" t="s">
        <v>119</v>
      </c>
      <c r="J217" s="20" t="s">
        <v>802</v>
      </c>
      <c r="K217" s="20">
        <v>20260602</v>
      </c>
      <c r="L217" s="20" t="s">
        <v>792</v>
      </c>
      <c r="M217" s="20" t="s">
        <v>24</v>
      </c>
      <c r="N217" s="20">
        <v>9.1</v>
      </c>
      <c r="O217" s="20" t="s">
        <v>98</v>
      </c>
      <c r="P217" s="32">
        <v>1</v>
      </c>
      <c r="Q217" s="20" t="s">
        <v>112</v>
      </c>
      <c r="R217" s="20" t="s">
        <v>113</v>
      </c>
      <c r="S217" s="20" t="s">
        <v>26</v>
      </c>
      <c r="T217" s="20" t="s">
        <v>30</v>
      </c>
      <c r="U217" s="20" t="s">
        <v>114</v>
      </c>
      <c r="V217" s="20" t="s">
        <v>115</v>
      </c>
      <c r="W217" s="20" t="s">
        <v>116</v>
      </c>
      <c r="X217" s="20" t="s">
        <v>793</v>
      </c>
      <c r="Y217" s="20" t="s">
        <v>357</v>
      </c>
      <c r="Z217" s="20" t="s">
        <v>794</v>
      </c>
      <c r="AA217" s="20" t="s">
        <v>30</v>
      </c>
      <c r="AB217" s="20" t="s">
        <v>130</v>
      </c>
      <c r="AC217" s="20" t="s">
        <v>358</v>
      </c>
      <c r="AD217" s="20" t="s">
        <v>359</v>
      </c>
    </row>
    <row r="218" spans="2:30" x14ac:dyDescent="0.25">
      <c r="B218" s="27" t="str">
        <f>IF(O218="","Frêt",_xlfn.XLOOKUP(O218,Catégories!A:A,Catégories!B:B,"inconnu"))</f>
        <v>Frêt</v>
      </c>
      <c r="C218" s="10" t="str">
        <f>RIGHT(LOOKUP(L218,'Recherche tracking'!A:A,'Recherche tracking'!B:B),16)</f>
        <v>4543814314751861</v>
      </c>
      <c r="D218" s="20">
        <v>202606</v>
      </c>
      <c r="E218" s="20">
        <v>51</v>
      </c>
      <c r="F218" s="20">
        <v>1085442</v>
      </c>
      <c r="G218" s="20" t="s">
        <v>20</v>
      </c>
      <c r="H218" s="20" t="s">
        <v>20</v>
      </c>
      <c r="I218" s="20" t="s">
        <v>118</v>
      </c>
      <c r="J218" s="20" t="s">
        <v>803</v>
      </c>
      <c r="K218" s="20">
        <v>20260602</v>
      </c>
      <c r="L218" s="20" t="s">
        <v>792</v>
      </c>
      <c r="M218" s="20" t="s">
        <v>111</v>
      </c>
      <c r="N218" s="20">
        <v>8.6</v>
      </c>
      <c r="O218" s="20" t="s">
        <v>84</v>
      </c>
      <c r="P218" s="32">
        <v>0</v>
      </c>
      <c r="Q218" s="20" t="s">
        <v>112</v>
      </c>
      <c r="R218" s="20" t="s">
        <v>113</v>
      </c>
      <c r="S218" s="20" t="s">
        <v>26</v>
      </c>
      <c r="T218" s="20" t="s">
        <v>30</v>
      </c>
      <c r="U218" s="20" t="s">
        <v>114</v>
      </c>
      <c r="V218" s="20" t="s">
        <v>115</v>
      </c>
      <c r="W218" s="20" t="s">
        <v>116</v>
      </c>
      <c r="X218" s="20" t="s">
        <v>793</v>
      </c>
      <c r="Y218" s="20" t="s">
        <v>357</v>
      </c>
      <c r="Z218" s="20" t="s">
        <v>794</v>
      </c>
      <c r="AA218" s="20" t="s">
        <v>30</v>
      </c>
      <c r="AB218" s="20" t="s">
        <v>130</v>
      </c>
      <c r="AC218" s="20" t="s">
        <v>358</v>
      </c>
      <c r="AD218" s="20" t="s">
        <v>359</v>
      </c>
    </row>
    <row r="219" spans="2:30" x14ac:dyDescent="0.25">
      <c r="B219" s="27" t="str">
        <f>IF(O219="","Frêt",_xlfn.XLOOKUP(O219,Catégories!A:A,Catégories!B:B,"inconnu"))</f>
        <v>Frêt</v>
      </c>
      <c r="C219" s="10" t="str">
        <f>RIGHT(LOOKUP(L219,'Recherche tracking'!A:A,'Recherche tracking'!B:B),16)</f>
        <v>4543814314751861</v>
      </c>
      <c r="D219" s="20">
        <v>202606</v>
      </c>
      <c r="E219" s="20">
        <v>51</v>
      </c>
      <c r="F219" s="20">
        <v>1085442</v>
      </c>
      <c r="G219" s="20" t="s">
        <v>20</v>
      </c>
      <c r="H219" s="20" t="s">
        <v>20</v>
      </c>
      <c r="I219" s="20" t="s">
        <v>119</v>
      </c>
      <c r="J219" s="20" t="s">
        <v>803</v>
      </c>
      <c r="K219" s="20">
        <v>20260602</v>
      </c>
      <c r="L219" s="20" t="s">
        <v>792</v>
      </c>
      <c r="M219" s="20" t="s">
        <v>24</v>
      </c>
      <c r="N219" s="20">
        <v>8.6</v>
      </c>
      <c r="O219" s="20" t="s">
        <v>86</v>
      </c>
      <c r="P219" s="32">
        <v>0</v>
      </c>
      <c r="Q219" s="20" t="s">
        <v>112</v>
      </c>
      <c r="R219" s="20" t="s">
        <v>113</v>
      </c>
      <c r="S219" s="20" t="s">
        <v>26</v>
      </c>
      <c r="T219" s="20" t="s">
        <v>30</v>
      </c>
      <c r="U219" s="20" t="s">
        <v>114</v>
      </c>
      <c r="V219" s="20" t="s">
        <v>115</v>
      </c>
      <c r="W219" s="20" t="s">
        <v>116</v>
      </c>
      <c r="X219" s="20" t="s">
        <v>793</v>
      </c>
      <c r="Y219" s="20" t="s">
        <v>357</v>
      </c>
      <c r="Z219" s="20" t="s">
        <v>794</v>
      </c>
      <c r="AA219" s="20" t="s">
        <v>30</v>
      </c>
      <c r="AB219" s="20" t="s">
        <v>130</v>
      </c>
      <c r="AC219" s="20" t="s">
        <v>358</v>
      </c>
      <c r="AD219" s="20" t="s">
        <v>359</v>
      </c>
    </row>
    <row r="220" spans="2:30" x14ac:dyDescent="0.25">
      <c r="B220" s="27" t="str">
        <f>IF(O220="","Frêt",_xlfn.XLOOKUP(O220,Catégories!A:A,Catégories!B:B,"inconnu"))</f>
        <v>Frêt</v>
      </c>
      <c r="C220" s="10" t="str">
        <f>RIGHT(LOOKUP(L220,'Recherche tracking'!A:A,'Recherche tracking'!B:B),16)</f>
        <v>4543814314751861</v>
      </c>
      <c r="D220" s="20">
        <v>202606</v>
      </c>
      <c r="E220" s="20">
        <v>51</v>
      </c>
      <c r="F220" s="20">
        <v>1085442</v>
      </c>
      <c r="G220" s="20" t="s">
        <v>20</v>
      </c>
      <c r="H220" s="20" t="s">
        <v>20</v>
      </c>
      <c r="I220" s="20" t="s">
        <v>119</v>
      </c>
      <c r="J220" s="20" t="s">
        <v>803</v>
      </c>
      <c r="K220" s="20">
        <v>20260602</v>
      </c>
      <c r="L220" s="20" t="s">
        <v>792</v>
      </c>
      <c r="M220" s="20" t="s">
        <v>24</v>
      </c>
      <c r="N220" s="20">
        <v>8.6</v>
      </c>
      <c r="O220" s="20" t="s">
        <v>98</v>
      </c>
      <c r="P220" s="32">
        <v>1</v>
      </c>
      <c r="Q220" s="20" t="s">
        <v>112</v>
      </c>
      <c r="R220" s="20" t="s">
        <v>113</v>
      </c>
      <c r="S220" s="20" t="s">
        <v>26</v>
      </c>
      <c r="T220" s="20" t="s">
        <v>30</v>
      </c>
      <c r="U220" s="20" t="s">
        <v>114</v>
      </c>
      <c r="V220" s="20" t="s">
        <v>115</v>
      </c>
      <c r="W220" s="20" t="s">
        <v>116</v>
      </c>
      <c r="X220" s="20" t="s">
        <v>793</v>
      </c>
      <c r="Y220" s="20" t="s">
        <v>357</v>
      </c>
      <c r="Z220" s="20" t="s">
        <v>794</v>
      </c>
      <c r="AA220" s="20" t="s">
        <v>30</v>
      </c>
      <c r="AB220" s="20" t="s">
        <v>130</v>
      </c>
      <c r="AC220" s="20" t="s">
        <v>358</v>
      </c>
      <c r="AD220" s="20" t="s">
        <v>359</v>
      </c>
    </row>
    <row r="221" spans="2:30" x14ac:dyDescent="0.25">
      <c r="B221" s="27" t="str">
        <f>IF(O221="","Frêt",_xlfn.XLOOKUP(O221,Catégories!A:A,Catégories!B:B,"inconnu"))</f>
        <v>Frêt</v>
      </c>
      <c r="C221" s="10" t="str">
        <f>RIGHT(LOOKUP(L221,'Recherche tracking'!A:A,'Recherche tracking'!B:B),16)</f>
        <v>4543814314751861</v>
      </c>
      <c r="D221" s="20">
        <v>202606</v>
      </c>
      <c r="E221" s="20">
        <v>51</v>
      </c>
      <c r="F221" s="20">
        <v>1085442</v>
      </c>
      <c r="G221" s="20" t="s">
        <v>20</v>
      </c>
      <c r="H221" s="20" t="s">
        <v>20</v>
      </c>
      <c r="I221" s="20" t="s">
        <v>118</v>
      </c>
      <c r="J221" s="20" t="s">
        <v>804</v>
      </c>
      <c r="K221" s="20">
        <v>20260602</v>
      </c>
      <c r="L221" s="20" t="s">
        <v>792</v>
      </c>
      <c r="M221" s="20" t="s">
        <v>111</v>
      </c>
      <c r="N221" s="20">
        <v>8.6999999999999993</v>
      </c>
      <c r="O221" s="20" t="s">
        <v>84</v>
      </c>
      <c r="P221" s="32">
        <v>0</v>
      </c>
      <c r="Q221" s="20" t="s">
        <v>112</v>
      </c>
      <c r="R221" s="20" t="s">
        <v>113</v>
      </c>
      <c r="S221" s="20" t="s">
        <v>26</v>
      </c>
      <c r="T221" s="20" t="s">
        <v>30</v>
      </c>
      <c r="U221" s="20" t="s">
        <v>114</v>
      </c>
      <c r="V221" s="20" t="s">
        <v>115</v>
      </c>
      <c r="W221" s="20" t="s">
        <v>116</v>
      </c>
      <c r="X221" s="20" t="s">
        <v>793</v>
      </c>
      <c r="Y221" s="20" t="s">
        <v>357</v>
      </c>
      <c r="Z221" s="20" t="s">
        <v>794</v>
      </c>
      <c r="AA221" s="20" t="s">
        <v>30</v>
      </c>
      <c r="AB221" s="20" t="s">
        <v>130</v>
      </c>
      <c r="AC221" s="20" t="s">
        <v>358</v>
      </c>
      <c r="AD221" s="20" t="s">
        <v>359</v>
      </c>
    </row>
    <row r="222" spans="2:30" x14ac:dyDescent="0.25">
      <c r="B222" s="27" t="str">
        <f>IF(O222="","Frêt",_xlfn.XLOOKUP(O222,Catégories!A:A,Catégories!B:B,"inconnu"))</f>
        <v>Frêt</v>
      </c>
      <c r="C222" s="10" t="str">
        <f>RIGHT(LOOKUP(L222,'Recherche tracking'!A:A,'Recherche tracking'!B:B),16)</f>
        <v>4543814314751861</v>
      </c>
      <c r="D222" s="20">
        <v>202606</v>
      </c>
      <c r="E222" s="20">
        <v>51</v>
      </c>
      <c r="F222" s="20">
        <v>1085442</v>
      </c>
      <c r="G222" s="20" t="s">
        <v>20</v>
      </c>
      <c r="H222" s="20" t="s">
        <v>20</v>
      </c>
      <c r="I222" s="20" t="s">
        <v>119</v>
      </c>
      <c r="J222" s="20" t="s">
        <v>804</v>
      </c>
      <c r="K222" s="20">
        <v>20260602</v>
      </c>
      <c r="L222" s="20" t="s">
        <v>792</v>
      </c>
      <c r="M222" s="20" t="s">
        <v>24</v>
      </c>
      <c r="N222" s="20">
        <v>8.6999999999999993</v>
      </c>
      <c r="O222" s="20" t="s">
        <v>86</v>
      </c>
      <c r="P222" s="32">
        <v>0</v>
      </c>
      <c r="Q222" s="20" t="s">
        <v>112</v>
      </c>
      <c r="R222" s="20" t="s">
        <v>113</v>
      </c>
      <c r="S222" s="20" t="s">
        <v>26</v>
      </c>
      <c r="T222" s="20" t="s">
        <v>30</v>
      </c>
      <c r="U222" s="20" t="s">
        <v>114</v>
      </c>
      <c r="V222" s="20" t="s">
        <v>115</v>
      </c>
      <c r="W222" s="20" t="s">
        <v>116</v>
      </c>
      <c r="X222" s="20" t="s">
        <v>793</v>
      </c>
      <c r="Y222" s="20" t="s">
        <v>357</v>
      </c>
      <c r="Z222" s="20" t="s">
        <v>794</v>
      </c>
      <c r="AA222" s="20" t="s">
        <v>30</v>
      </c>
      <c r="AB222" s="20" t="s">
        <v>130</v>
      </c>
      <c r="AC222" s="20" t="s">
        <v>358</v>
      </c>
      <c r="AD222" s="20" t="s">
        <v>359</v>
      </c>
    </row>
    <row r="223" spans="2:30" x14ac:dyDescent="0.25">
      <c r="B223" s="27" t="str">
        <f>IF(O223="","Frêt",_xlfn.XLOOKUP(O223,Catégories!A:A,Catégories!B:B,"inconnu"))</f>
        <v>Frêt</v>
      </c>
      <c r="C223" s="10" t="str">
        <f>RIGHT(LOOKUP(L223,'Recherche tracking'!A:A,'Recherche tracking'!B:B),16)</f>
        <v>4543814314751861</v>
      </c>
      <c r="D223" s="20">
        <v>202606</v>
      </c>
      <c r="E223" s="20">
        <v>51</v>
      </c>
      <c r="F223" s="20">
        <v>1085442</v>
      </c>
      <c r="G223" s="20" t="s">
        <v>20</v>
      </c>
      <c r="H223" s="20" t="s">
        <v>20</v>
      </c>
      <c r="I223" s="20" t="s">
        <v>119</v>
      </c>
      <c r="J223" s="20" t="s">
        <v>804</v>
      </c>
      <c r="K223" s="20">
        <v>20260602</v>
      </c>
      <c r="L223" s="20" t="s">
        <v>792</v>
      </c>
      <c r="M223" s="20" t="s">
        <v>24</v>
      </c>
      <c r="N223" s="20">
        <v>8.6999999999999993</v>
      </c>
      <c r="O223" s="20" t="s">
        <v>98</v>
      </c>
      <c r="P223" s="32">
        <v>1</v>
      </c>
      <c r="Q223" s="20" t="s">
        <v>112</v>
      </c>
      <c r="R223" s="20" t="s">
        <v>113</v>
      </c>
      <c r="S223" s="20" t="s">
        <v>26</v>
      </c>
      <c r="T223" s="20" t="s">
        <v>30</v>
      </c>
      <c r="U223" s="20" t="s">
        <v>114</v>
      </c>
      <c r="V223" s="20" t="s">
        <v>115</v>
      </c>
      <c r="W223" s="20" t="s">
        <v>116</v>
      </c>
      <c r="X223" s="20" t="s">
        <v>793</v>
      </c>
      <c r="Y223" s="20" t="s">
        <v>357</v>
      </c>
      <c r="Z223" s="20" t="s">
        <v>794</v>
      </c>
      <c r="AA223" s="20" t="s">
        <v>30</v>
      </c>
      <c r="AB223" s="20" t="s">
        <v>130</v>
      </c>
      <c r="AC223" s="20" t="s">
        <v>358</v>
      </c>
      <c r="AD223" s="20" t="s">
        <v>359</v>
      </c>
    </row>
    <row r="224" spans="2:30" x14ac:dyDescent="0.25">
      <c r="B224" s="27" t="str">
        <f>IF(O224="","Frêt",_xlfn.XLOOKUP(O224,Catégories!A:A,Catégories!B:B,"inconnu"))</f>
        <v>Frêt</v>
      </c>
      <c r="C224" s="10" t="str">
        <f>RIGHT(LOOKUP(L224,'Recherche tracking'!A:A,'Recherche tracking'!B:B),16)</f>
        <v>4543814314751861</v>
      </c>
      <c r="D224" s="20">
        <v>202606</v>
      </c>
      <c r="E224" s="20">
        <v>51</v>
      </c>
      <c r="F224" s="20">
        <v>1085442</v>
      </c>
      <c r="G224" s="20" t="s">
        <v>20</v>
      </c>
      <c r="H224" s="20" t="s">
        <v>20</v>
      </c>
      <c r="I224" s="20" t="s">
        <v>118</v>
      </c>
      <c r="J224" s="20" t="s">
        <v>805</v>
      </c>
      <c r="K224" s="20">
        <v>20260602</v>
      </c>
      <c r="L224" s="20" t="s">
        <v>792</v>
      </c>
      <c r="M224" s="20" t="s">
        <v>111</v>
      </c>
      <c r="N224" s="20">
        <v>8.6</v>
      </c>
      <c r="O224" s="20" t="s">
        <v>84</v>
      </c>
      <c r="P224" s="32">
        <v>0</v>
      </c>
      <c r="Q224" s="20" t="s">
        <v>112</v>
      </c>
      <c r="R224" s="20" t="s">
        <v>113</v>
      </c>
      <c r="S224" s="20" t="s">
        <v>26</v>
      </c>
      <c r="T224" s="20" t="s">
        <v>30</v>
      </c>
      <c r="U224" s="20" t="s">
        <v>114</v>
      </c>
      <c r="V224" s="20" t="s">
        <v>115</v>
      </c>
      <c r="W224" s="20" t="s">
        <v>116</v>
      </c>
      <c r="X224" s="20" t="s">
        <v>793</v>
      </c>
      <c r="Y224" s="20" t="s">
        <v>357</v>
      </c>
      <c r="Z224" s="20" t="s">
        <v>794</v>
      </c>
      <c r="AA224" s="20" t="s">
        <v>30</v>
      </c>
      <c r="AB224" s="20" t="s">
        <v>130</v>
      </c>
      <c r="AC224" s="20" t="s">
        <v>358</v>
      </c>
      <c r="AD224" s="20" t="s">
        <v>359</v>
      </c>
    </row>
    <row r="225" spans="2:30" x14ac:dyDescent="0.25">
      <c r="B225" s="27" t="str">
        <f>IF(O225="","Frêt",_xlfn.XLOOKUP(O225,Catégories!A:A,Catégories!B:B,"inconnu"))</f>
        <v>Frêt</v>
      </c>
      <c r="C225" s="10" t="str">
        <f>RIGHT(LOOKUP(L225,'Recherche tracking'!A:A,'Recherche tracking'!B:B),16)</f>
        <v>4543814314751861</v>
      </c>
      <c r="D225" s="20">
        <v>202606</v>
      </c>
      <c r="E225" s="20">
        <v>51</v>
      </c>
      <c r="F225" s="20">
        <v>1085442</v>
      </c>
      <c r="G225" s="20" t="s">
        <v>20</v>
      </c>
      <c r="H225" s="20" t="s">
        <v>20</v>
      </c>
      <c r="I225" s="20" t="s">
        <v>119</v>
      </c>
      <c r="J225" s="20" t="s">
        <v>805</v>
      </c>
      <c r="K225" s="20">
        <v>20260602</v>
      </c>
      <c r="L225" s="20" t="s">
        <v>792</v>
      </c>
      <c r="M225" s="20" t="s">
        <v>24</v>
      </c>
      <c r="N225" s="20">
        <v>8.6</v>
      </c>
      <c r="O225" s="20" t="s">
        <v>86</v>
      </c>
      <c r="P225" s="32">
        <v>0</v>
      </c>
      <c r="Q225" s="20" t="s">
        <v>112</v>
      </c>
      <c r="R225" s="20" t="s">
        <v>113</v>
      </c>
      <c r="S225" s="20" t="s">
        <v>26</v>
      </c>
      <c r="T225" s="20" t="s">
        <v>30</v>
      </c>
      <c r="U225" s="20" t="s">
        <v>114</v>
      </c>
      <c r="V225" s="20" t="s">
        <v>115</v>
      </c>
      <c r="W225" s="20" t="s">
        <v>116</v>
      </c>
      <c r="X225" s="20" t="s">
        <v>793</v>
      </c>
      <c r="Y225" s="20" t="s">
        <v>357</v>
      </c>
      <c r="Z225" s="20" t="s">
        <v>794</v>
      </c>
      <c r="AA225" s="20" t="s">
        <v>30</v>
      </c>
      <c r="AB225" s="20" t="s">
        <v>130</v>
      </c>
      <c r="AC225" s="20" t="s">
        <v>358</v>
      </c>
      <c r="AD225" s="20" t="s">
        <v>359</v>
      </c>
    </row>
    <row r="226" spans="2:30" x14ac:dyDescent="0.25">
      <c r="B226" s="27" t="str">
        <f>IF(O226="","Frêt",_xlfn.XLOOKUP(O226,Catégories!A:A,Catégories!B:B,"inconnu"))</f>
        <v>Frêt</v>
      </c>
      <c r="C226" s="10" t="str">
        <f>RIGHT(LOOKUP(L226,'Recherche tracking'!A:A,'Recherche tracking'!B:B),16)</f>
        <v>4543814314751861</v>
      </c>
      <c r="D226" s="20">
        <v>202606</v>
      </c>
      <c r="E226" s="20">
        <v>51</v>
      </c>
      <c r="F226" s="20">
        <v>1085442</v>
      </c>
      <c r="G226" s="20" t="s">
        <v>20</v>
      </c>
      <c r="H226" s="20" t="s">
        <v>20</v>
      </c>
      <c r="I226" s="20" t="s">
        <v>119</v>
      </c>
      <c r="J226" s="20" t="s">
        <v>805</v>
      </c>
      <c r="K226" s="20">
        <v>20260602</v>
      </c>
      <c r="L226" s="20" t="s">
        <v>792</v>
      </c>
      <c r="M226" s="20" t="s">
        <v>24</v>
      </c>
      <c r="N226" s="20">
        <v>8.6</v>
      </c>
      <c r="O226" s="20" t="s">
        <v>98</v>
      </c>
      <c r="P226" s="32">
        <v>1</v>
      </c>
      <c r="Q226" s="20" t="s">
        <v>112</v>
      </c>
      <c r="R226" s="20" t="s">
        <v>113</v>
      </c>
      <c r="S226" s="20" t="s">
        <v>26</v>
      </c>
      <c r="T226" s="20" t="s">
        <v>30</v>
      </c>
      <c r="U226" s="20" t="s">
        <v>114</v>
      </c>
      <c r="V226" s="20" t="s">
        <v>115</v>
      </c>
      <c r="W226" s="20" t="s">
        <v>116</v>
      </c>
      <c r="X226" s="20" t="s">
        <v>793</v>
      </c>
      <c r="Y226" s="20" t="s">
        <v>357</v>
      </c>
      <c r="Z226" s="20" t="s">
        <v>794</v>
      </c>
      <c r="AA226" s="20" t="s">
        <v>30</v>
      </c>
      <c r="AB226" s="20" t="s">
        <v>130</v>
      </c>
      <c r="AC226" s="20" t="s">
        <v>358</v>
      </c>
      <c r="AD226" s="20" t="s">
        <v>359</v>
      </c>
    </row>
    <row r="227" spans="2:30" x14ac:dyDescent="0.25">
      <c r="B227" s="27" t="str">
        <f>IF(O227="","Frêt",_xlfn.XLOOKUP(O227,Catégories!A:A,Catégories!B:B,"inconnu"))</f>
        <v>Frêt</v>
      </c>
      <c r="C227" s="10" t="str">
        <f>RIGHT(LOOKUP(L227,'Recherche tracking'!A:A,'Recherche tracking'!B:B),16)</f>
        <v>4543814314751861</v>
      </c>
      <c r="D227" s="20">
        <v>202606</v>
      </c>
      <c r="E227" s="20">
        <v>51</v>
      </c>
      <c r="F227" s="20">
        <v>1085442</v>
      </c>
      <c r="G227" s="20" t="s">
        <v>20</v>
      </c>
      <c r="H227" s="20" t="s">
        <v>20</v>
      </c>
      <c r="I227" s="20" t="s">
        <v>118</v>
      </c>
      <c r="J227" s="20" t="s">
        <v>806</v>
      </c>
      <c r="K227" s="20">
        <v>20260602</v>
      </c>
      <c r="L227" s="20" t="s">
        <v>792</v>
      </c>
      <c r="M227" s="20" t="s">
        <v>111</v>
      </c>
      <c r="N227" s="20">
        <v>8.9</v>
      </c>
      <c r="O227" s="20" t="s">
        <v>84</v>
      </c>
      <c r="P227" s="32">
        <v>0</v>
      </c>
      <c r="Q227" s="20" t="s">
        <v>112</v>
      </c>
      <c r="R227" s="20" t="s">
        <v>113</v>
      </c>
      <c r="S227" s="20" t="s">
        <v>26</v>
      </c>
      <c r="T227" s="20" t="s">
        <v>30</v>
      </c>
      <c r="U227" s="20" t="s">
        <v>114</v>
      </c>
      <c r="V227" s="20" t="s">
        <v>115</v>
      </c>
      <c r="W227" s="20" t="s">
        <v>116</v>
      </c>
      <c r="X227" s="20" t="s">
        <v>793</v>
      </c>
      <c r="Y227" s="20" t="s">
        <v>357</v>
      </c>
      <c r="Z227" s="20" t="s">
        <v>794</v>
      </c>
      <c r="AA227" s="20" t="s">
        <v>30</v>
      </c>
      <c r="AB227" s="20" t="s">
        <v>130</v>
      </c>
      <c r="AC227" s="20" t="s">
        <v>358</v>
      </c>
      <c r="AD227" s="20" t="s">
        <v>359</v>
      </c>
    </row>
    <row r="228" spans="2:30" x14ac:dyDescent="0.25">
      <c r="B228" s="27" t="str">
        <f>IF(O228="","Frêt",_xlfn.XLOOKUP(O228,Catégories!A:A,Catégories!B:B,"inconnu"))</f>
        <v>Frêt</v>
      </c>
      <c r="C228" s="10" t="str">
        <f>RIGHT(LOOKUP(L228,'Recherche tracking'!A:A,'Recherche tracking'!B:B),16)</f>
        <v>4543814314751861</v>
      </c>
      <c r="D228" s="20">
        <v>202606</v>
      </c>
      <c r="E228" s="20">
        <v>51</v>
      </c>
      <c r="F228" s="20">
        <v>1085442</v>
      </c>
      <c r="G228" s="20" t="s">
        <v>20</v>
      </c>
      <c r="H228" s="20" t="s">
        <v>20</v>
      </c>
      <c r="I228" s="20" t="s">
        <v>119</v>
      </c>
      <c r="J228" s="20" t="s">
        <v>806</v>
      </c>
      <c r="K228" s="20">
        <v>20260602</v>
      </c>
      <c r="L228" s="20" t="s">
        <v>792</v>
      </c>
      <c r="M228" s="20" t="s">
        <v>24</v>
      </c>
      <c r="N228" s="20">
        <v>8.9</v>
      </c>
      <c r="O228" s="20" t="s">
        <v>86</v>
      </c>
      <c r="P228" s="32">
        <v>0</v>
      </c>
      <c r="Q228" s="20" t="s">
        <v>112</v>
      </c>
      <c r="R228" s="20" t="s">
        <v>113</v>
      </c>
      <c r="S228" s="20" t="s">
        <v>26</v>
      </c>
      <c r="T228" s="20" t="s">
        <v>30</v>
      </c>
      <c r="U228" s="20" t="s">
        <v>114</v>
      </c>
      <c r="V228" s="20" t="s">
        <v>115</v>
      </c>
      <c r="W228" s="20" t="s">
        <v>116</v>
      </c>
      <c r="X228" s="20" t="s">
        <v>793</v>
      </c>
      <c r="Y228" s="20" t="s">
        <v>357</v>
      </c>
      <c r="Z228" s="20" t="s">
        <v>794</v>
      </c>
      <c r="AA228" s="20" t="s">
        <v>30</v>
      </c>
      <c r="AB228" s="20" t="s">
        <v>130</v>
      </c>
      <c r="AC228" s="20" t="s">
        <v>358</v>
      </c>
      <c r="AD228" s="20" t="s">
        <v>359</v>
      </c>
    </row>
    <row r="229" spans="2:30" x14ac:dyDescent="0.25">
      <c r="B229" s="27" t="str">
        <f>IF(O229="","Frêt",_xlfn.XLOOKUP(O229,Catégories!A:A,Catégories!B:B,"inconnu"))</f>
        <v>Frêt</v>
      </c>
      <c r="C229" s="10" t="str">
        <f>RIGHT(LOOKUP(L229,'Recherche tracking'!A:A,'Recherche tracking'!B:B),16)</f>
        <v>4543814314751861</v>
      </c>
      <c r="D229" s="20">
        <v>202606</v>
      </c>
      <c r="E229" s="20">
        <v>51</v>
      </c>
      <c r="F229" s="20">
        <v>1085442</v>
      </c>
      <c r="G229" s="20" t="s">
        <v>20</v>
      </c>
      <c r="H229" s="20" t="s">
        <v>20</v>
      </c>
      <c r="I229" s="20" t="s">
        <v>119</v>
      </c>
      <c r="J229" s="20" t="s">
        <v>806</v>
      </c>
      <c r="K229" s="20">
        <v>20260602</v>
      </c>
      <c r="L229" s="20" t="s">
        <v>792</v>
      </c>
      <c r="M229" s="20" t="s">
        <v>24</v>
      </c>
      <c r="N229" s="20">
        <v>8.9</v>
      </c>
      <c r="O229" s="20" t="s">
        <v>98</v>
      </c>
      <c r="P229" s="32">
        <v>1</v>
      </c>
      <c r="Q229" s="20" t="s">
        <v>112</v>
      </c>
      <c r="R229" s="20" t="s">
        <v>113</v>
      </c>
      <c r="S229" s="20" t="s">
        <v>26</v>
      </c>
      <c r="T229" s="20" t="s">
        <v>30</v>
      </c>
      <c r="U229" s="20" t="s">
        <v>114</v>
      </c>
      <c r="V229" s="20" t="s">
        <v>115</v>
      </c>
      <c r="W229" s="20" t="s">
        <v>116</v>
      </c>
      <c r="X229" s="20" t="s">
        <v>793</v>
      </c>
      <c r="Y229" s="20" t="s">
        <v>357</v>
      </c>
      <c r="Z229" s="20" t="s">
        <v>794</v>
      </c>
      <c r="AA229" s="20" t="s">
        <v>30</v>
      </c>
      <c r="AB229" s="20" t="s">
        <v>130</v>
      </c>
      <c r="AC229" s="20" t="s">
        <v>358</v>
      </c>
      <c r="AD229" s="20" t="s">
        <v>359</v>
      </c>
    </row>
    <row r="230" spans="2:30" x14ac:dyDescent="0.25">
      <c r="B230" s="27" t="str">
        <f>IF(O230="","Frêt",_xlfn.XLOOKUP(O230,Catégories!A:A,Catégories!B:B,"inconnu"))</f>
        <v>Frêt</v>
      </c>
      <c r="C230" s="10" t="str">
        <f>RIGHT(LOOKUP(L230,'Recherche tracking'!A:A,'Recherche tracking'!B:B),16)</f>
        <v>4543814314751861</v>
      </c>
      <c r="D230" s="20">
        <v>202606</v>
      </c>
      <c r="E230" s="20">
        <v>51</v>
      </c>
      <c r="F230" s="20">
        <v>1085442</v>
      </c>
      <c r="G230" s="20" t="s">
        <v>20</v>
      </c>
      <c r="H230" s="20" t="s">
        <v>20</v>
      </c>
      <c r="I230" s="20" t="s">
        <v>118</v>
      </c>
      <c r="J230" s="20" t="s">
        <v>807</v>
      </c>
      <c r="K230" s="20">
        <v>20260602</v>
      </c>
      <c r="L230" s="20" t="s">
        <v>792</v>
      </c>
      <c r="M230" s="20" t="s">
        <v>111</v>
      </c>
      <c r="N230" s="20">
        <v>8.9</v>
      </c>
      <c r="O230" s="20" t="s">
        <v>84</v>
      </c>
      <c r="P230" s="32">
        <v>0</v>
      </c>
      <c r="Q230" s="20" t="s">
        <v>112</v>
      </c>
      <c r="R230" s="20" t="s">
        <v>113</v>
      </c>
      <c r="S230" s="20" t="s">
        <v>26</v>
      </c>
      <c r="T230" s="20" t="s">
        <v>30</v>
      </c>
      <c r="U230" s="20" t="s">
        <v>114</v>
      </c>
      <c r="V230" s="20" t="s">
        <v>115</v>
      </c>
      <c r="W230" s="20" t="s">
        <v>116</v>
      </c>
      <c r="X230" s="20" t="s">
        <v>793</v>
      </c>
      <c r="Y230" s="20" t="s">
        <v>357</v>
      </c>
      <c r="Z230" s="20" t="s">
        <v>794</v>
      </c>
      <c r="AA230" s="20" t="s">
        <v>30</v>
      </c>
      <c r="AB230" s="20" t="s">
        <v>130</v>
      </c>
      <c r="AC230" s="20" t="s">
        <v>358</v>
      </c>
      <c r="AD230" s="20" t="s">
        <v>359</v>
      </c>
    </row>
    <row r="231" spans="2:30" x14ac:dyDescent="0.25">
      <c r="B231" s="27" t="str">
        <f>IF(O231="","Frêt",_xlfn.XLOOKUP(O231,Catégories!A:A,Catégories!B:B,"inconnu"))</f>
        <v>Frêt</v>
      </c>
      <c r="C231" s="10" t="str">
        <f>RIGHT(LOOKUP(L231,'Recherche tracking'!A:A,'Recherche tracking'!B:B),16)</f>
        <v>4543814314751861</v>
      </c>
      <c r="D231" s="20">
        <v>202606</v>
      </c>
      <c r="E231" s="20">
        <v>51</v>
      </c>
      <c r="F231" s="20">
        <v>1085442</v>
      </c>
      <c r="G231" s="20" t="s">
        <v>20</v>
      </c>
      <c r="H231" s="20" t="s">
        <v>20</v>
      </c>
      <c r="I231" s="20" t="s">
        <v>119</v>
      </c>
      <c r="J231" s="20" t="s">
        <v>807</v>
      </c>
      <c r="K231" s="20">
        <v>20260602</v>
      </c>
      <c r="L231" s="20" t="s">
        <v>792</v>
      </c>
      <c r="M231" s="20" t="s">
        <v>24</v>
      </c>
      <c r="N231" s="20">
        <v>8.9</v>
      </c>
      <c r="O231" s="20" t="s">
        <v>86</v>
      </c>
      <c r="P231" s="32">
        <v>0</v>
      </c>
      <c r="Q231" s="20" t="s">
        <v>112</v>
      </c>
      <c r="R231" s="20" t="s">
        <v>113</v>
      </c>
      <c r="S231" s="20" t="s">
        <v>26</v>
      </c>
      <c r="T231" s="20" t="s">
        <v>30</v>
      </c>
      <c r="U231" s="20" t="s">
        <v>114</v>
      </c>
      <c r="V231" s="20" t="s">
        <v>115</v>
      </c>
      <c r="W231" s="20" t="s">
        <v>116</v>
      </c>
      <c r="X231" s="20" t="s">
        <v>793</v>
      </c>
      <c r="Y231" s="20" t="s">
        <v>357</v>
      </c>
      <c r="Z231" s="20" t="s">
        <v>794</v>
      </c>
      <c r="AA231" s="20" t="s">
        <v>30</v>
      </c>
      <c r="AB231" s="20" t="s">
        <v>130</v>
      </c>
      <c r="AC231" s="20" t="s">
        <v>358</v>
      </c>
      <c r="AD231" s="20" t="s">
        <v>359</v>
      </c>
    </row>
    <row r="232" spans="2:30" x14ac:dyDescent="0.25">
      <c r="B232" s="27" t="str">
        <f>IF(O232="","Frêt",_xlfn.XLOOKUP(O232,Catégories!A:A,Catégories!B:B,"inconnu"))</f>
        <v>Frêt</v>
      </c>
      <c r="C232" s="10" t="str">
        <f>RIGHT(LOOKUP(L232,'Recherche tracking'!A:A,'Recherche tracking'!B:B),16)</f>
        <v>4543814314751861</v>
      </c>
      <c r="D232" s="20">
        <v>202606</v>
      </c>
      <c r="E232" s="20">
        <v>51</v>
      </c>
      <c r="F232" s="20">
        <v>1085442</v>
      </c>
      <c r="G232" s="20" t="s">
        <v>20</v>
      </c>
      <c r="H232" s="20" t="s">
        <v>20</v>
      </c>
      <c r="I232" s="20" t="s">
        <v>119</v>
      </c>
      <c r="J232" s="20" t="s">
        <v>807</v>
      </c>
      <c r="K232" s="20">
        <v>20260602</v>
      </c>
      <c r="L232" s="20" t="s">
        <v>792</v>
      </c>
      <c r="M232" s="20" t="s">
        <v>24</v>
      </c>
      <c r="N232" s="20">
        <v>8.9</v>
      </c>
      <c r="O232" s="20" t="s">
        <v>98</v>
      </c>
      <c r="P232" s="32">
        <v>1</v>
      </c>
      <c r="Q232" s="20" t="s">
        <v>112</v>
      </c>
      <c r="R232" s="20" t="s">
        <v>113</v>
      </c>
      <c r="S232" s="20" t="s">
        <v>26</v>
      </c>
      <c r="T232" s="20" t="s">
        <v>30</v>
      </c>
      <c r="U232" s="20" t="s">
        <v>114</v>
      </c>
      <c r="V232" s="20" t="s">
        <v>115</v>
      </c>
      <c r="W232" s="20" t="s">
        <v>116</v>
      </c>
      <c r="X232" s="20" t="s">
        <v>793</v>
      </c>
      <c r="Y232" s="20" t="s">
        <v>357</v>
      </c>
      <c r="Z232" s="20" t="s">
        <v>794</v>
      </c>
      <c r="AA232" s="20" t="s">
        <v>30</v>
      </c>
      <c r="AB232" s="20" t="s">
        <v>130</v>
      </c>
      <c r="AC232" s="20" t="s">
        <v>358</v>
      </c>
      <c r="AD232" s="20" t="s">
        <v>359</v>
      </c>
    </row>
    <row r="233" spans="2:30" x14ac:dyDescent="0.25">
      <c r="B233" s="27" t="str">
        <f>IF(O233="","Frêt",_xlfn.XLOOKUP(O233,Catégories!A:A,Catégories!B:B,"inconnu"))</f>
        <v>Frêt</v>
      </c>
      <c r="C233" s="10" t="str">
        <f>RIGHT(LOOKUP(L233,'Recherche tracking'!A:A,'Recherche tracking'!B:B),16)</f>
        <v>6943814314751383</v>
      </c>
      <c r="D233" s="20">
        <v>202606</v>
      </c>
      <c r="E233" s="20">
        <v>51</v>
      </c>
      <c r="F233" s="20">
        <v>1085442</v>
      </c>
      <c r="G233" s="20" t="s">
        <v>20</v>
      </c>
      <c r="H233" s="20" t="s">
        <v>20</v>
      </c>
      <c r="I233" s="20" t="s">
        <v>110</v>
      </c>
      <c r="J233" s="20" t="s">
        <v>22</v>
      </c>
      <c r="K233" s="20">
        <v>20260602</v>
      </c>
      <c r="L233" s="20" t="s">
        <v>808</v>
      </c>
      <c r="M233" s="20" t="s">
        <v>111</v>
      </c>
      <c r="N233" s="20">
        <v>3.84</v>
      </c>
      <c r="O233" s="20" t="s">
        <v>84</v>
      </c>
      <c r="P233" s="32">
        <v>4.93</v>
      </c>
      <c r="Q233" s="20" t="s">
        <v>112</v>
      </c>
      <c r="R233" s="20" t="s">
        <v>113</v>
      </c>
      <c r="S233" s="20" t="s">
        <v>26</v>
      </c>
      <c r="T233" s="20" t="s">
        <v>30</v>
      </c>
      <c r="U233" s="20" t="s">
        <v>114</v>
      </c>
      <c r="V233" s="20" t="s">
        <v>115</v>
      </c>
      <c r="W233" s="20" t="s">
        <v>116</v>
      </c>
      <c r="X233" s="20" t="s">
        <v>809</v>
      </c>
      <c r="Y233" s="20" t="s">
        <v>810</v>
      </c>
      <c r="Z233" s="20" t="s">
        <v>26</v>
      </c>
      <c r="AA233" s="20" t="s">
        <v>30</v>
      </c>
      <c r="AB233" s="20" t="s">
        <v>161</v>
      </c>
      <c r="AC233" s="20" t="s">
        <v>688</v>
      </c>
      <c r="AD233" s="20" t="s">
        <v>188</v>
      </c>
    </row>
    <row r="234" spans="2:30" x14ac:dyDescent="0.25">
      <c r="B234" s="27" t="str">
        <f>IF(O234="","Frêt",_xlfn.XLOOKUP(O234,Catégories!A:A,Catégories!B:B,"inconnu"))</f>
        <v>Frêt</v>
      </c>
      <c r="C234" s="10" t="str">
        <f>RIGHT(LOOKUP(L234,'Recherche tracking'!A:A,'Recherche tracking'!B:B),16)</f>
        <v>6943814314751383</v>
      </c>
      <c r="D234" s="20">
        <v>202606</v>
      </c>
      <c r="E234" s="20">
        <v>51</v>
      </c>
      <c r="F234" s="20">
        <v>1085442</v>
      </c>
      <c r="G234" s="20" t="s">
        <v>20</v>
      </c>
      <c r="H234" s="20" t="s">
        <v>20</v>
      </c>
      <c r="I234" s="20" t="s">
        <v>118</v>
      </c>
      <c r="J234" s="20" t="s">
        <v>811</v>
      </c>
      <c r="K234" s="20">
        <v>20260602</v>
      </c>
      <c r="L234" s="20" t="s">
        <v>808</v>
      </c>
      <c r="M234" s="20" t="s">
        <v>111</v>
      </c>
      <c r="N234" s="20">
        <v>3.84</v>
      </c>
      <c r="O234" s="20" t="s">
        <v>84</v>
      </c>
      <c r="P234" s="32">
        <v>0</v>
      </c>
      <c r="Q234" s="20" t="s">
        <v>112</v>
      </c>
      <c r="R234" s="20" t="s">
        <v>113</v>
      </c>
      <c r="S234" s="20" t="s">
        <v>26</v>
      </c>
      <c r="T234" s="20" t="s">
        <v>30</v>
      </c>
      <c r="U234" s="20" t="s">
        <v>114</v>
      </c>
      <c r="V234" s="20" t="s">
        <v>115</v>
      </c>
      <c r="W234" s="20" t="s">
        <v>116</v>
      </c>
      <c r="X234" s="20" t="s">
        <v>809</v>
      </c>
      <c r="Y234" s="20" t="s">
        <v>810</v>
      </c>
      <c r="Z234" s="20" t="s">
        <v>26</v>
      </c>
      <c r="AA234" s="20" t="s">
        <v>30</v>
      </c>
      <c r="AB234" s="20" t="s">
        <v>161</v>
      </c>
      <c r="AC234" s="20" t="s">
        <v>688</v>
      </c>
      <c r="AD234" s="20" t="s">
        <v>188</v>
      </c>
    </row>
    <row r="235" spans="2:30" x14ac:dyDescent="0.25">
      <c r="B235" s="27" t="str">
        <f>IF(O235="","Frêt",_xlfn.XLOOKUP(O235,Catégories!A:A,Catégories!B:B,"inconnu"))</f>
        <v>Frêt</v>
      </c>
      <c r="C235" s="10" t="str">
        <f>RIGHT(LOOKUP(L235,'Recherche tracking'!A:A,'Recherche tracking'!B:B),16)</f>
        <v>6943814314751383</v>
      </c>
      <c r="D235" s="20">
        <v>202606</v>
      </c>
      <c r="E235" s="20">
        <v>51</v>
      </c>
      <c r="F235" s="20">
        <v>1085442</v>
      </c>
      <c r="G235" s="20" t="s">
        <v>20</v>
      </c>
      <c r="H235" s="20" t="s">
        <v>20</v>
      </c>
      <c r="I235" s="20" t="s">
        <v>119</v>
      </c>
      <c r="J235" s="20" t="s">
        <v>811</v>
      </c>
      <c r="K235" s="20">
        <v>20260602</v>
      </c>
      <c r="L235" s="20" t="s">
        <v>808</v>
      </c>
      <c r="M235" s="20" t="s">
        <v>24</v>
      </c>
      <c r="N235" s="20">
        <v>3.84</v>
      </c>
      <c r="O235" s="20" t="s">
        <v>86</v>
      </c>
      <c r="P235" s="32">
        <v>0</v>
      </c>
      <c r="Q235" s="20" t="s">
        <v>112</v>
      </c>
      <c r="R235" s="20" t="s">
        <v>113</v>
      </c>
      <c r="S235" s="20" t="s">
        <v>26</v>
      </c>
      <c r="T235" s="20" t="s">
        <v>30</v>
      </c>
      <c r="U235" s="20" t="s">
        <v>114</v>
      </c>
      <c r="V235" s="20" t="s">
        <v>115</v>
      </c>
      <c r="W235" s="20" t="s">
        <v>116</v>
      </c>
      <c r="X235" s="20" t="s">
        <v>809</v>
      </c>
      <c r="Y235" s="20" t="s">
        <v>810</v>
      </c>
      <c r="Z235" s="20" t="s">
        <v>26</v>
      </c>
      <c r="AA235" s="20" t="s">
        <v>30</v>
      </c>
      <c r="AB235" s="20" t="s">
        <v>161</v>
      </c>
      <c r="AC235" s="20" t="s">
        <v>688</v>
      </c>
      <c r="AD235" s="20" t="s">
        <v>188</v>
      </c>
    </row>
    <row r="236" spans="2:30" x14ac:dyDescent="0.25">
      <c r="B236" s="27" t="str">
        <f>IF(O236="","Frêt",_xlfn.XLOOKUP(O236,Catégories!A:A,Catégories!B:B,"inconnu"))</f>
        <v>Frêt</v>
      </c>
      <c r="C236" s="10" t="str">
        <f>RIGHT(LOOKUP(L236,'Recherche tracking'!A:A,'Recherche tracking'!B:B),16)</f>
        <v>5943814314751929</v>
      </c>
      <c r="D236" s="20">
        <v>202606</v>
      </c>
      <c r="E236" s="20">
        <v>51</v>
      </c>
      <c r="F236" s="20">
        <v>1085442</v>
      </c>
      <c r="G236" s="20" t="s">
        <v>20</v>
      </c>
      <c r="H236" s="20" t="s">
        <v>20</v>
      </c>
      <c r="I236" s="20" t="s">
        <v>110</v>
      </c>
      <c r="J236" s="20" t="s">
        <v>22</v>
      </c>
      <c r="K236" s="20">
        <v>20260602</v>
      </c>
      <c r="L236" s="20" t="s">
        <v>812</v>
      </c>
      <c r="M236" s="20" t="s">
        <v>111</v>
      </c>
      <c r="N236" s="20">
        <v>65.63</v>
      </c>
      <c r="O236" s="20" t="s">
        <v>84</v>
      </c>
      <c r="P236" s="32">
        <v>21.05</v>
      </c>
      <c r="Q236" s="20" t="s">
        <v>112</v>
      </c>
      <c r="R236" s="20" t="s">
        <v>113</v>
      </c>
      <c r="S236" s="20" t="s">
        <v>26</v>
      </c>
      <c r="T236" s="20" t="s">
        <v>30</v>
      </c>
      <c r="U236" s="20" t="s">
        <v>114</v>
      </c>
      <c r="V236" s="20" t="s">
        <v>115</v>
      </c>
      <c r="W236" s="20" t="s">
        <v>116</v>
      </c>
      <c r="X236" s="20" t="s">
        <v>249</v>
      </c>
      <c r="Y236" s="20" t="s">
        <v>250</v>
      </c>
      <c r="Z236" s="20" t="s">
        <v>26</v>
      </c>
      <c r="AA236" s="20" t="s">
        <v>30</v>
      </c>
      <c r="AB236" s="20" t="s">
        <v>140</v>
      </c>
      <c r="AC236" s="20" t="s">
        <v>244</v>
      </c>
      <c r="AD236" s="20" t="s">
        <v>152</v>
      </c>
    </row>
    <row r="237" spans="2:30" x14ac:dyDescent="0.25">
      <c r="B237" s="27" t="str">
        <f>IF(O237="","Frêt",_xlfn.XLOOKUP(O237,Catégories!A:A,Catégories!B:B,"inconnu"))</f>
        <v>Frêt</v>
      </c>
      <c r="C237" s="10" t="str">
        <f>RIGHT(LOOKUP(L237,'Recherche tracking'!A:A,'Recherche tracking'!B:B),16)</f>
        <v>5943814314751929</v>
      </c>
      <c r="D237" s="20">
        <v>202606</v>
      </c>
      <c r="E237" s="20">
        <v>51</v>
      </c>
      <c r="F237" s="20">
        <v>1085442</v>
      </c>
      <c r="G237" s="20" t="s">
        <v>20</v>
      </c>
      <c r="H237" s="20" t="s">
        <v>20</v>
      </c>
      <c r="I237" s="20" t="s">
        <v>118</v>
      </c>
      <c r="J237" s="20" t="s">
        <v>813</v>
      </c>
      <c r="K237" s="20">
        <v>20260602</v>
      </c>
      <c r="L237" s="20" t="s">
        <v>812</v>
      </c>
      <c r="M237" s="20" t="s">
        <v>111</v>
      </c>
      <c r="N237" s="20">
        <v>17.7</v>
      </c>
      <c r="O237" s="20" t="s">
        <v>84</v>
      </c>
      <c r="P237" s="32">
        <v>0</v>
      </c>
      <c r="Q237" s="20" t="s">
        <v>112</v>
      </c>
      <c r="R237" s="20" t="s">
        <v>113</v>
      </c>
      <c r="S237" s="20" t="s">
        <v>26</v>
      </c>
      <c r="T237" s="20" t="s">
        <v>30</v>
      </c>
      <c r="U237" s="20" t="s">
        <v>114</v>
      </c>
      <c r="V237" s="20" t="s">
        <v>115</v>
      </c>
      <c r="W237" s="20" t="s">
        <v>116</v>
      </c>
      <c r="X237" s="20" t="s">
        <v>249</v>
      </c>
      <c r="Y237" s="20" t="s">
        <v>250</v>
      </c>
      <c r="Z237" s="20" t="s">
        <v>26</v>
      </c>
      <c r="AA237" s="20" t="s">
        <v>30</v>
      </c>
      <c r="AB237" s="20" t="s">
        <v>140</v>
      </c>
      <c r="AC237" s="20" t="s">
        <v>244</v>
      </c>
      <c r="AD237" s="20" t="s">
        <v>152</v>
      </c>
    </row>
    <row r="238" spans="2:30" x14ac:dyDescent="0.25">
      <c r="B238" s="27" t="str">
        <f>IF(O238="","Frêt",_xlfn.XLOOKUP(O238,Catégories!A:A,Catégories!B:B,"inconnu"))</f>
        <v>Frêt</v>
      </c>
      <c r="C238" s="10" t="str">
        <f>RIGHT(LOOKUP(L238,'Recherche tracking'!A:A,'Recherche tracking'!B:B),16)</f>
        <v>5943814314751929</v>
      </c>
      <c r="D238" s="20">
        <v>202606</v>
      </c>
      <c r="E238" s="20">
        <v>51</v>
      </c>
      <c r="F238" s="20">
        <v>1085442</v>
      </c>
      <c r="G238" s="20" t="s">
        <v>20</v>
      </c>
      <c r="H238" s="20" t="s">
        <v>20</v>
      </c>
      <c r="I238" s="20" t="s">
        <v>119</v>
      </c>
      <c r="J238" s="20" t="s">
        <v>813</v>
      </c>
      <c r="K238" s="20">
        <v>20260602</v>
      </c>
      <c r="L238" s="20" t="s">
        <v>812</v>
      </c>
      <c r="M238" s="20" t="s">
        <v>24</v>
      </c>
      <c r="N238" s="20">
        <v>17.7</v>
      </c>
      <c r="O238" s="20" t="s">
        <v>86</v>
      </c>
      <c r="P238" s="32">
        <v>0</v>
      </c>
      <c r="Q238" s="20" t="s">
        <v>112</v>
      </c>
      <c r="R238" s="20" t="s">
        <v>113</v>
      </c>
      <c r="S238" s="20" t="s">
        <v>26</v>
      </c>
      <c r="T238" s="20" t="s">
        <v>30</v>
      </c>
      <c r="U238" s="20" t="s">
        <v>114</v>
      </c>
      <c r="V238" s="20" t="s">
        <v>115</v>
      </c>
      <c r="W238" s="20" t="s">
        <v>116</v>
      </c>
      <c r="X238" s="20" t="s">
        <v>249</v>
      </c>
      <c r="Y238" s="20" t="s">
        <v>250</v>
      </c>
      <c r="Z238" s="20" t="s">
        <v>26</v>
      </c>
      <c r="AA238" s="20" t="s">
        <v>30</v>
      </c>
      <c r="AB238" s="20" t="s">
        <v>140</v>
      </c>
      <c r="AC238" s="20" t="s">
        <v>244</v>
      </c>
      <c r="AD238" s="20" t="s">
        <v>152</v>
      </c>
    </row>
    <row r="239" spans="2:30" x14ac:dyDescent="0.25">
      <c r="B239" s="27" t="str">
        <f>IF(O239="","Frêt",_xlfn.XLOOKUP(O239,Catégories!A:A,Catégories!B:B,"inconnu"))</f>
        <v>Frêt</v>
      </c>
      <c r="C239" s="10" t="str">
        <f>RIGHT(LOOKUP(L239,'Recherche tracking'!A:A,'Recherche tracking'!B:B),16)</f>
        <v>5943814314751929</v>
      </c>
      <c r="D239" s="20">
        <v>202606</v>
      </c>
      <c r="E239" s="20">
        <v>51</v>
      </c>
      <c r="F239" s="20">
        <v>1085442</v>
      </c>
      <c r="G239" s="20" t="s">
        <v>20</v>
      </c>
      <c r="H239" s="20" t="s">
        <v>20</v>
      </c>
      <c r="I239" s="20" t="s">
        <v>118</v>
      </c>
      <c r="J239" s="20" t="s">
        <v>814</v>
      </c>
      <c r="K239" s="20">
        <v>20260602</v>
      </c>
      <c r="L239" s="20" t="s">
        <v>812</v>
      </c>
      <c r="M239" s="20" t="s">
        <v>111</v>
      </c>
      <c r="N239" s="20">
        <v>17.7</v>
      </c>
      <c r="O239" s="20" t="s">
        <v>84</v>
      </c>
      <c r="P239" s="32">
        <v>0</v>
      </c>
      <c r="Q239" s="20" t="s">
        <v>112</v>
      </c>
      <c r="R239" s="20" t="s">
        <v>113</v>
      </c>
      <c r="S239" s="20" t="s">
        <v>26</v>
      </c>
      <c r="T239" s="20" t="s">
        <v>30</v>
      </c>
      <c r="U239" s="20" t="s">
        <v>114</v>
      </c>
      <c r="V239" s="20" t="s">
        <v>115</v>
      </c>
      <c r="W239" s="20" t="s">
        <v>116</v>
      </c>
      <c r="X239" s="20" t="s">
        <v>249</v>
      </c>
      <c r="Y239" s="20" t="s">
        <v>250</v>
      </c>
      <c r="Z239" s="20" t="s">
        <v>26</v>
      </c>
      <c r="AA239" s="20" t="s">
        <v>30</v>
      </c>
      <c r="AB239" s="20" t="s">
        <v>140</v>
      </c>
      <c r="AC239" s="20" t="s">
        <v>244</v>
      </c>
      <c r="AD239" s="20" t="s">
        <v>152</v>
      </c>
    </row>
    <row r="240" spans="2:30" x14ac:dyDescent="0.25">
      <c r="B240" s="27" t="str">
        <f>IF(O240="","Frêt",_xlfn.XLOOKUP(O240,Catégories!A:A,Catégories!B:B,"inconnu"))</f>
        <v>Frêt</v>
      </c>
      <c r="C240" s="10" t="str">
        <f>RIGHT(LOOKUP(L240,'Recherche tracking'!A:A,'Recherche tracking'!B:B),16)</f>
        <v>5943814314751929</v>
      </c>
      <c r="D240" s="20">
        <v>202606</v>
      </c>
      <c r="E240" s="20">
        <v>51</v>
      </c>
      <c r="F240" s="20">
        <v>1085442</v>
      </c>
      <c r="G240" s="20" t="s">
        <v>20</v>
      </c>
      <c r="H240" s="20" t="s">
        <v>20</v>
      </c>
      <c r="I240" s="20" t="s">
        <v>119</v>
      </c>
      <c r="J240" s="20" t="s">
        <v>814</v>
      </c>
      <c r="K240" s="20">
        <v>20260602</v>
      </c>
      <c r="L240" s="20" t="s">
        <v>812</v>
      </c>
      <c r="M240" s="20" t="s">
        <v>24</v>
      </c>
      <c r="N240" s="20">
        <v>17.7</v>
      </c>
      <c r="O240" s="20" t="s">
        <v>86</v>
      </c>
      <c r="P240" s="32">
        <v>0</v>
      </c>
      <c r="Q240" s="20" t="s">
        <v>112</v>
      </c>
      <c r="R240" s="20" t="s">
        <v>113</v>
      </c>
      <c r="S240" s="20" t="s">
        <v>26</v>
      </c>
      <c r="T240" s="20" t="s">
        <v>30</v>
      </c>
      <c r="U240" s="20" t="s">
        <v>114</v>
      </c>
      <c r="V240" s="20" t="s">
        <v>115</v>
      </c>
      <c r="W240" s="20" t="s">
        <v>116</v>
      </c>
      <c r="X240" s="20" t="s">
        <v>249</v>
      </c>
      <c r="Y240" s="20" t="s">
        <v>250</v>
      </c>
      <c r="Z240" s="20" t="s">
        <v>26</v>
      </c>
      <c r="AA240" s="20" t="s">
        <v>30</v>
      </c>
      <c r="AB240" s="20" t="s">
        <v>140</v>
      </c>
      <c r="AC240" s="20" t="s">
        <v>244</v>
      </c>
      <c r="AD240" s="20" t="s">
        <v>152</v>
      </c>
    </row>
    <row r="241" spans="2:30" x14ac:dyDescent="0.25">
      <c r="B241" s="27" t="str">
        <f>IF(O241="","Frêt",_xlfn.XLOOKUP(O241,Catégories!A:A,Catégories!B:B,"inconnu"))</f>
        <v>Frêt</v>
      </c>
      <c r="C241" s="10" t="str">
        <f>RIGHT(LOOKUP(L241,'Recherche tracking'!A:A,'Recherche tracking'!B:B),16)</f>
        <v>5943814314751929</v>
      </c>
      <c r="D241" s="20">
        <v>202606</v>
      </c>
      <c r="E241" s="20">
        <v>51</v>
      </c>
      <c r="F241" s="20">
        <v>1085442</v>
      </c>
      <c r="G241" s="20" t="s">
        <v>20</v>
      </c>
      <c r="H241" s="20" t="s">
        <v>20</v>
      </c>
      <c r="I241" s="20" t="s">
        <v>119</v>
      </c>
      <c r="J241" s="20" t="s">
        <v>814</v>
      </c>
      <c r="K241" s="20">
        <v>20260602</v>
      </c>
      <c r="L241" s="20" t="s">
        <v>812</v>
      </c>
      <c r="M241" s="20" t="s">
        <v>24</v>
      </c>
      <c r="N241" s="20">
        <v>17.7</v>
      </c>
      <c r="O241" s="20" t="s">
        <v>98</v>
      </c>
      <c r="P241" s="32">
        <v>1</v>
      </c>
      <c r="Q241" s="20" t="s">
        <v>112</v>
      </c>
      <c r="R241" s="20" t="s">
        <v>113</v>
      </c>
      <c r="S241" s="20" t="s">
        <v>26</v>
      </c>
      <c r="T241" s="20" t="s">
        <v>30</v>
      </c>
      <c r="U241" s="20" t="s">
        <v>114</v>
      </c>
      <c r="V241" s="20" t="s">
        <v>115</v>
      </c>
      <c r="W241" s="20" t="s">
        <v>116</v>
      </c>
      <c r="X241" s="20" t="s">
        <v>249</v>
      </c>
      <c r="Y241" s="20" t="s">
        <v>250</v>
      </c>
      <c r="Z241" s="20" t="s">
        <v>26</v>
      </c>
      <c r="AA241" s="20" t="s">
        <v>30</v>
      </c>
      <c r="AB241" s="20" t="s">
        <v>140</v>
      </c>
      <c r="AC241" s="20" t="s">
        <v>244</v>
      </c>
      <c r="AD241" s="20" t="s">
        <v>152</v>
      </c>
    </row>
    <row r="242" spans="2:30" x14ac:dyDescent="0.25">
      <c r="B242" s="27" t="str">
        <f>IF(O242="","Frêt",_xlfn.XLOOKUP(O242,Catégories!A:A,Catégories!B:B,"inconnu"))</f>
        <v>Frêt</v>
      </c>
      <c r="C242" s="10" t="str">
        <f>RIGHT(LOOKUP(L242,'Recherche tracking'!A:A,'Recherche tracking'!B:B),16)</f>
        <v>5943814314751929</v>
      </c>
      <c r="D242" s="20">
        <v>202606</v>
      </c>
      <c r="E242" s="20">
        <v>51</v>
      </c>
      <c r="F242" s="20">
        <v>1085442</v>
      </c>
      <c r="G242" s="20" t="s">
        <v>20</v>
      </c>
      <c r="H242" s="20" t="s">
        <v>20</v>
      </c>
      <c r="I242" s="20" t="s">
        <v>118</v>
      </c>
      <c r="J242" s="20" t="s">
        <v>815</v>
      </c>
      <c r="K242" s="20">
        <v>20260602</v>
      </c>
      <c r="L242" s="20" t="s">
        <v>812</v>
      </c>
      <c r="M242" s="20" t="s">
        <v>111</v>
      </c>
      <c r="N242" s="20">
        <v>18.37</v>
      </c>
      <c r="O242" s="20" t="s">
        <v>84</v>
      </c>
      <c r="P242" s="32">
        <v>0</v>
      </c>
      <c r="Q242" s="20" t="s">
        <v>112</v>
      </c>
      <c r="R242" s="20" t="s">
        <v>113</v>
      </c>
      <c r="S242" s="20" t="s">
        <v>26</v>
      </c>
      <c r="T242" s="20" t="s">
        <v>30</v>
      </c>
      <c r="U242" s="20" t="s">
        <v>114</v>
      </c>
      <c r="V242" s="20" t="s">
        <v>115</v>
      </c>
      <c r="W242" s="20" t="s">
        <v>116</v>
      </c>
      <c r="X242" s="20" t="s">
        <v>249</v>
      </c>
      <c r="Y242" s="20" t="s">
        <v>250</v>
      </c>
      <c r="Z242" s="20" t="s">
        <v>26</v>
      </c>
      <c r="AA242" s="20" t="s">
        <v>30</v>
      </c>
      <c r="AB242" s="20" t="s">
        <v>140</v>
      </c>
      <c r="AC242" s="20" t="s">
        <v>244</v>
      </c>
      <c r="AD242" s="20" t="s">
        <v>152</v>
      </c>
    </row>
    <row r="243" spans="2:30" x14ac:dyDescent="0.25">
      <c r="B243" s="27" t="str">
        <f>IF(O243="","Frêt",_xlfn.XLOOKUP(O243,Catégories!A:A,Catégories!B:B,"inconnu"))</f>
        <v>Frêt</v>
      </c>
      <c r="C243" s="10" t="str">
        <f>RIGHT(LOOKUP(L243,'Recherche tracking'!A:A,'Recherche tracking'!B:B),16)</f>
        <v>5943814314751929</v>
      </c>
      <c r="D243" s="20">
        <v>202606</v>
      </c>
      <c r="E243" s="20">
        <v>51</v>
      </c>
      <c r="F243" s="20">
        <v>1085442</v>
      </c>
      <c r="G243" s="20" t="s">
        <v>20</v>
      </c>
      <c r="H243" s="20" t="s">
        <v>20</v>
      </c>
      <c r="I243" s="20" t="s">
        <v>119</v>
      </c>
      <c r="J243" s="20" t="s">
        <v>815</v>
      </c>
      <c r="K243" s="20">
        <v>20260602</v>
      </c>
      <c r="L243" s="20" t="s">
        <v>812</v>
      </c>
      <c r="M243" s="20" t="s">
        <v>24</v>
      </c>
      <c r="N243" s="20">
        <v>18.37</v>
      </c>
      <c r="O243" s="20" t="s">
        <v>86</v>
      </c>
      <c r="P243" s="32">
        <v>0</v>
      </c>
      <c r="Q243" s="20" t="s">
        <v>112</v>
      </c>
      <c r="R243" s="20" t="s">
        <v>113</v>
      </c>
      <c r="S243" s="20" t="s">
        <v>26</v>
      </c>
      <c r="T243" s="20" t="s">
        <v>30</v>
      </c>
      <c r="U243" s="20" t="s">
        <v>114</v>
      </c>
      <c r="V243" s="20" t="s">
        <v>115</v>
      </c>
      <c r="W243" s="20" t="s">
        <v>116</v>
      </c>
      <c r="X243" s="20" t="s">
        <v>249</v>
      </c>
      <c r="Y243" s="20" t="s">
        <v>250</v>
      </c>
      <c r="Z243" s="20" t="s">
        <v>26</v>
      </c>
      <c r="AA243" s="20" t="s">
        <v>30</v>
      </c>
      <c r="AB243" s="20" t="s">
        <v>140</v>
      </c>
      <c r="AC243" s="20" t="s">
        <v>244</v>
      </c>
      <c r="AD243" s="20" t="s">
        <v>152</v>
      </c>
    </row>
    <row r="244" spans="2:30" x14ac:dyDescent="0.25">
      <c r="B244" s="27" t="str">
        <f>IF(O244="","Frêt",_xlfn.XLOOKUP(O244,Catégories!A:A,Catégories!B:B,"inconnu"))</f>
        <v>Frêt</v>
      </c>
      <c r="C244" s="10" t="str">
        <f>RIGHT(LOOKUP(L244,'Recherche tracking'!A:A,'Recherche tracking'!B:B),16)</f>
        <v>5943814314751929</v>
      </c>
      <c r="D244" s="20">
        <v>202606</v>
      </c>
      <c r="E244" s="20">
        <v>51</v>
      </c>
      <c r="F244" s="20">
        <v>1085442</v>
      </c>
      <c r="G244" s="20" t="s">
        <v>20</v>
      </c>
      <c r="H244" s="20" t="s">
        <v>20</v>
      </c>
      <c r="I244" s="20" t="s">
        <v>119</v>
      </c>
      <c r="J244" s="20" t="s">
        <v>815</v>
      </c>
      <c r="K244" s="20">
        <v>20260602</v>
      </c>
      <c r="L244" s="20" t="s">
        <v>812</v>
      </c>
      <c r="M244" s="20" t="s">
        <v>24</v>
      </c>
      <c r="N244" s="20">
        <v>18.37</v>
      </c>
      <c r="O244" s="20" t="s">
        <v>98</v>
      </c>
      <c r="P244" s="32">
        <v>1</v>
      </c>
      <c r="Q244" s="20" t="s">
        <v>112</v>
      </c>
      <c r="R244" s="20" t="s">
        <v>113</v>
      </c>
      <c r="S244" s="20" t="s">
        <v>26</v>
      </c>
      <c r="T244" s="20" t="s">
        <v>30</v>
      </c>
      <c r="U244" s="20" t="s">
        <v>114</v>
      </c>
      <c r="V244" s="20" t="s">
        <v>115</v>
      </c>
      <c r="W244" s="20" t="s">
        <v>116</v>
      </c>
      <c r="X244" s="20" t="s">
        <v>249</v>
      </c>
      <c r="Y244" s="20" t="s">
        <v>250</v>
      </c>
      <c r="Z244" s="20" t="s">
        <v>26</v>
      </c>
      <c r="AA244" s="20" t="s">
        <v>30</v>
      </c>
      <c r="AB244" s="20" t="s">
        <v>140</v>
      </c>
      <c r="AC244" s="20" t="s">
        <v>244</v>
      </c>
      <c r="AD244" s="20" t="s">
        <v>152</v>
      </c>
    </row>
    <row r="245" spans="2:30" x14ac:dyDescent="0.25">
      <c r="B245" s="27" t="str">
        <f>IF(O245="","Frêt",_xlfn.XLOOKUP(O245,Catégories!A:A,Catégories!B:B,"inconnu"))</f>
        <v>Frêt</v>
      </c>
      <c r="C245" s="10" t="str">
        <f>RIGHT(LOOKUP(L245,'Recherche tracking'!A:A,'Recherche tracking'!B:B),16)</f>
        <v>5943814314751929</v>
      </c>
      <c r="D245" s="20">
        <v>202606</v>
      </c>
      <c r="E245" s="20">
        <v>51</v>
      </c>
      <c r="F245" s="20">
        <v>1085442</v>
      </c>
      <c r="G245" s="20" t="s">
        <v>20</v>
      </c>
      <c r="H245" s="20" t="s">
        <v>20</v>
      </c>
      <c r="I245" s="20" t="s">
        <v>118</v>
      </c>
      <c r="J245" s="20" t="s">
        <v>816</v>
      </c>
      <c r="K245" s="20">
        <v>20260602</v>
      </c>
      <c r="L245" s="20" t="s">
        <v>812</v>
      </c>
      <c r="M245" s="20" t="s">
        <v>111</v>
      </c>
      <c r="N245" s="20">
        <v>11.86</v>
      </c>
      <c r="O245" s="20" t="s">
        <v>84</v>
      </c>
      <c r="P245" s="32">
        <v>0</v>
      </c>
      <c r="Q245" s="20" t="s">
        <v>112</v>
      </c>
      <c r="R245" s="20" t="s">
        <v>113</v>
      </c>
      <c r="S245" s="20" t="s">
        <v>26</v>
      </c>
      <c r="T245" s="20" t="s">
        <v>30</v>
      </c>
      <c r="U245" s="20" t="s">
        <v>114</v>
      </c>
      <c r="V245" s="20" t="s">
        <v>115</v>
      </c>
      <c r="W245" s="20" t="s">
        <v>116</v>
      </c>
      <c r="X245" s="20" t="s">
        <v>249</v>
      </c>
      <c r="Y245" s="20" t="s">
        <v>250</v>
      </c>
      <c r="Z245" s="20" t="s">
        <v>26</v>
      </c>
      <c r="AA245" s="20" t="s">
        <v>30</v>
      </c>
      <c r="AB245" s="20" t="s">
        <v>140</v>
      </c>
      <c r="AC245" s="20" t="s">
        <v>244</v>
      </c>
      <c r="AD245" s="20" t="s">
        <v>152</v>
      </c>
    </row>
    <row r="246" spans="2:30" x14ac:dyDescent="0.25">
      <c r="B246" s="27" t="str">
        <f>IF(O246="","Frêt",_xlfn.XLOOKUP(O246,Catégories!A:A,Catégories!B:B,"inconnu"))</f>
        <v>Frêt</v>
      </c>
      <c r="C246" s="10" t="str">
        <f>RIGHT(LOOKUP(L246,'Recherche tracking'!A:A,'Recherche tracking'!B:B),16)</f>
        <v>5943814314751929</v>
      </c>
      <c r="D246" s="20">
        <v>202606</v>
      </c>
      <c r="E246" s="20">
        <v>51</v>
      </c>
      <c r="F246" s="20">
        <v>1085442</v>
      </c>
      <c r="G246" s="20" t="s">
        <v>20</v>
      </c>
      <c r="H246" s="20" t="s">
        <v>20</v>
      </c>
      <c r="I246" s="20" t="s">
        <v>119</v>
      </c>
      <c r="J246" s="20" t="s">
        <v>816</v>
      </c>
      <c r="K246" s="20">
        <v>20260602</v>
      </c>
      <c r="L246" s="20" t="s">
        <v>812</v>
      </c>
      <c r="M246" s="20" t="s">
        <v>24</v>
      </c>
      <c r="N246" s="20">
        <v>11.86</v>
      </c>
      <c r="O246" s="20" t="s">
        <v>86</v>
      </c>
      <c r="P246" s="32">
        <v>0</v>
      </c>
      <c r="Q246" s="20" t="s">
        <v>112</v>
      </c>
      <c r="R246" s="20" t="s">
        <v>113</v>
      </c>
      <c r="S246" s="20" t="s">
        <v>26</v>
      </c>
      <c r="T246" s="20" t="s">
        <v>30</v>
      </c>
      <c r="U246" s="20" t="s">
        <v>114</v>
      </c>
      <c r="V246" s="20" t="s">
        <v>115</v>
      </c>
      <c r="W246" s="20" t="s">
        <v>116</v>
      </c>
      <c r="X246" s="20" t="s">
        <v>249</v>
      </c>
      <c r="Y246" s="20" t="s">
        <v>250</v>
      </c>
      <c r="Z246" s="20" t="s">
        <v>26</v>
      </c>
      <c r="AA246" s="20" t="s">
        <v>30</v>
      </c>
      <c r="AB246" s="20" t="s">
        <v>140</v>
      </c>
      <c r="AC246" s="20" t="s">
        <v>244</v>
      </c>
      <c r="AD246" s="20" t="s">
        <v>152</v>
      </c>
    </row>
    <row r="247" spans="2:30" x14ac:dyDescent="0.25">
      <c r="B247" s="27" t="str">
        <f>IF(O247="","Frêt",_xlfn.XLOOKUP(O247,Catégories!A:A,Catégories!B:B,"inconnu"))</f>
        <v>Frêt</v>
      </c>
      <c r="C247" s="10" t="str">
        <f>RIGHT(LOOKUP(L247,'Recherche tracking'!A:A,'Recherche tracking'!B:B),16)</f>
        <v>5943814314751929</v>
      </c>
      <c r="D247" s="20">
        <v>202606</v>
      </c>
      <c r="E247" s="20">
        <v>51</v>
      </c>
      <c r="F247" s="20">
        <v>1085442</v>
      </c>
      <c r="G247" s="20" t="s">
        <v>20</v>
      </c>
      <c r="H247" s="20" t="s">
        <v>20</v>
      </c>
      <c r="I247" s="20" t="s">
        <v>119</v>
      </c>
      <c r="J247" s="20" t="s">
        <v>816</v>
      </c>
      <c r="K247" s="20">
        <v>20260602</v>
      </c>
      <c r="L247" s="20" t="s">
        <v>812</v>
      </c>
      <c r="M247" s="20" t="s">
        <v>24</v>
      </c>
      <c r="N247" s="20">
        <v>11.86</v>
      </c>
      <c r="O247" s="20" t="s">
        <v>98</v>
      </c>
      <c r="P247" s="32">
        <v>1</v>
      </c>
      <c r="Q247" s="20" t="s">
        <v>112</v>
      </c>
      <c r="R247" s="20" t="s">
        <v>113</v>
      </c>
      <c r="S247" s="20" t="s">
        <v>26</v>
      </c>
      <c r="T247" s="20" t="s">
        <v>30</v>
      </c>
      <c r="U247" s="20" t="s">
        <v>114</v>
      </c>
      <c r="V247" s="20" t="s">
        <v>115</v>
      </c>
      <c r="W247" s="20" t="s">
        <v>116</v>
      </c>
      <c r="X247" s="20" t="s">
        <v>249</v>
      </c>
      <c r="Y247" s="20" t="s">
        <v>250</v>
      </c>
      <c r="Z247" s="20" t="s">
        <v>26</v>
      </c>
      <c r="AA247" s="20" t="s">
        <v>30</v>
      </c>
      <c r="AB247" s="20" t="s">
        <v>140</v>
      </c>
      <c r="AC247" s="20" t="s">
        <v>244</v>
      </c>
      <c r="AD247" s="20" t="s">
        <v>152</v>
      </c>
    </row>
    <row r="248" spans="2:30" x14ac:dyDescent="0.25">
      <c r="B248" s="27" t="str">
        <f>IF(O248="","Frêt",_xlfn.XLOOKUP(O248,Catégories!A:A,Catégories!B:B,"inconnu"))</f>
        <v>Frêt</v>
      </c>
      <c r="C248" s="10" t="str">
        <f>RIGHT(LOOKUP(L248,'Recherche tracking'!A:A,'Recherche tracking'!B:B),16)</f>
        <v>5943814314751411</v>
      </c>
      <c r="D248" s="20">
        <v>202606</v>
      </c>
      <c r="E248" s="20">
        <v>51</v>
      </c>
      <c r="F248" s="20">
        <v>1085442</v>
      </c>
      <c r="G248" s="20" t="s">
        <v>20</v>
      </c>
      <c r="H248" s="20" t="s">
        <v>20</v>
      </c>
      <c r="I248" s="20" t="s">
        <v>110</v>
      </c>
      <c r="J248" s="20" t="s">
        <v>22</v>
      </c>
      <c r="K248" s="20">
        <v>20260602</v>
      </c>
      <c r="L248" s="20" t="s">
        <v>817</v>
      </c>
      <c r="M248" s="20" t="s">
        <v>111</v>
      </c>
      <c r="N248" s="20">
        <v>2</v>
      </c>
      <c r="O248" s="20" t="s">
        <v>84</v>
      </c>
      <c r="P248" s="32">
        <v>4.41</v>
      </c>
      <c r="Q248" s="20" t="s">
        <v>112</v>
      </c>
      <c r="R248" s="20" t="s">
        <v>113</v>
      </c>
      <c r="S248" s="20" t="s">
        <v>26</v>
      </c>
      <c r="T248" s="20" t="s">
        <v>30</v>
      </c>
      <c r="U248" s="20" t="s">
        <v>114</v>
      </c>
      <c r="V248" s="20" t="s">
        <v>115</v>
      </c>
      <c r="W248" s="20" t="s">
        <v>116</v>
      </c>
      <c r="X248" s="20" t="s">
        <v>818</v>
      </c>
      <c r="Y248" s="20" t="s">
        <v>819</v>
      </c>
      <c r="Z248" s="20" t="s">
        <v>26</v>
      </c>
      <c r="AA248" s="20" t="s">
        <v>30</v>
      </c>
      <c r="AB248" s="20" t="s">
        <v>140</v>
      </c>
      <c r="AC248" s="20" t="s">
        <v>244</v>
      </c>
      <c r="AD248" s="20" t="s">
        <v>152</v>
      </c>
    </row>
    <row r="249" spans="2:30" x14ac:dyDescent="0.25">
      <c r="B249" s="27" t="str">
        <f>IF(O249="","Frêt",_xlfn.XLOOKUP(O249,Catégories!A:A,Catégories!B:B,"inconnu"))</f>
        <v>Frêt</v>
      </c>
      <c r="C249" s="10" t="str">
        <f>RIGHT(LOOKUP(L249,'Recherche tracking'!A:A,'Recherche tracking'!B:B),16)</f>
        <v>5943814314751411</v>
      </c>
      <c r="D249" s="20">
        <v>202606</v>
      </c>
      <c r="E249" s="20">
        <v>51</v>
      </c>
      <c r="F249" s="20">
        <v>1085442</v>
      </c>
      <c r="G249" s="20" t="s">
        <v>20</v>
      </c>
      <c r="H249" s="20" t="s">
        <v>20</v>
      </c>
      <c r="I249" s="20" t="s">
        <v>118</v>
      </c>
      <c r="J249" s="20" t="s">
        <v>820</v>
      </c>
      <c r="K249" s="20">
        <v>20260602</v>
      </c>
      <c r="L249" s="20" t="s">
        <v>817</v>
      </c>
      <c r="M249" s="20" t="s">
        <v>111</v>
      </c>
      <c r="N249" s="20">
        <v>2</v>
      </c>
      <c r="O249" s="20" t="s">
        <v>84</v>
      </c>
      <c r="P249" s="32">
        <v>0</v>
      </c>
      <c r="Q249" s="20" t="s">
        <v>112</v>
      </c>
      <c r="R249" s="20" t="s">
        <v>113</v>
      </c>
      <c r="S249" s="20" t="s">
        <v>26</v>
      </c>
      <c r="T249" s="20" t="s">
        <v>30</v>
      </c>
      <c r="U249" s="20" t="s">
        <v>114</v>
      </c>
      <c r="V249" s="20" t="s">
        <v>115</v>
      </c>
      <c r="W249" s="20" t="s">
        <v>116</v>
      </c>
      <c r="X249" s="20" t="s">
        <v>818</v>
      </c>
      <c r="Y249" s="20" t="s">
        <v>819</v>
      </c>
      <c r="Z249" s="20" t="s">
        <v>26</v>
      </c>
      <c r="AA249" s="20" t="s">
        <v>30</v>
      </c>
      <c r="AB249" s="20" t="s">
        <v>140</v>
      </c>
      <c r="AC249" s="20" t="s">
        <v>244</v>
      </c>
      <c r="AD249" s="20" t="s">
        <v>152</v>
      </c>
    </row>
    <row r="250" spans="2:30" x14ac:dyDescent="0.25">
      <c r="B250" s="27" t="str">
        <f>IF(O250="","Frêt",_xlfn.XLOOKUP(O250,Catégories!A:A,Catégories!B:B,"inconnu"))</f>
        <v>Frêt</v>
      </c>
      <c r="C250" s="10" t="str">
        <f>RIGHT(LOOKUP(L250,'Recherche tracking'!A:A,'Recherche tracking'!B:B),16)</f>
        <v>5943814314751411</v>
      </c>
      <c r="D250" s="20">
        <v>202606</v>
      </c>
      <c r="E250" s="20">
        <v>51</v>
      </c>
      <c r="F250" s="20">
        <v>1085442</v>
      </c>
      <c r="G250" s="20" t="s">
        <v>20</v>
      </c>
      <c r="H250" s="20" t="s">
        <v>20</v>
      </c>
      <c r="I250" s="20" t="s">
        <v>119</v>
      </c>
      <c r="J250" s="20" t="s">
        <v>820</v>
      </c>
      <c r="K250" s="20">
        <v>20260602</v>
      </c>
      <c r="L250" s="20" t="s">
        <v>817</v>
      </c>
      <c r="M250" s="20" t="s">
        <v>24</v>
      </c>
      <c r="N250" s="20">
        <v>2</v>
      </c>
      <c r="O250" s="20" t="s">
        <v>86</v>
      </c>
      <c r="P250" s="32">
        <v>0</v>
      </c>
      <c r="Q250" s="20" t="s">
        <v>112</v>
      </c>
      <c r="R250" s="20" t="s">
        <v>113</v>
      </c>
      <c r="S250" s="20" t="s">
        <v>26</v>
      </c>
      <c r="T250" s="20" t="s">
        <v>30</v>
      </c>
      <c r="U250" s="20" t="s">
        <v>114</v>
      </c>
      <c r="V250" s="20" t="s">
        <v>115</v>
      </c>
      <c r="W250" s="20" t="s">
        <v>116</v>
      </c>
      <c r="X250" s="20" t="s">
        <v>818</v>
      </c>
      <c r="Y250" s="20" t="s">
        <v>819</v>
      </c>
      <c r="Z250" s="20" t="s">
        <v>26</v>
      </c>
      <c r="AA250" s="20" t="s">
        <v>30</v>
      </c>
      <c r="AB250" s="20" t="s">
        <v>140</v>
      </c>
      <c r="AC250" s="20" t="s">
        <v>244</v>
      </c>
      <c r="AD250" s="20" t="s">
        <v>152</v>
      </c>
    </row>
    <row r="251" spans="2:30" x14ac:dyDescent="0.25">
      <c r="B251" s="27" t="str">
        <f>IF(O251="","Frêt",_xlfn.XLOOKUP(O251,Catégories!A:A,Catégories!B:B,"inconnu"))</f>
        <v>Frêt</v>
      </c>
      <c r="C251" s="10" t="str">
        <f>RIGHT(LOOKUP(L251,'Recherche tracking'!A:A,'Recherche tracking'!B:B),16)</f>
        <v>6843814314751560</v>
      </c>
      <c r="D251" s="20">
        <v>202606</v>
      </c>
      <c r="E251" s="20">
        <v>51</v>
      </c>
      <c r="F251" s="20">
        <v>1085442</v>
      </c>
      <c r="G251" s="20" t="s">
        <v>20</v>
      </c>
      <c r="H251" s="20" t="s">
        <v>20</v>
      </c>
      <c r="I251" s="20" t="s">
        <v>110</v>
      </c>
      <c r="J251" s="20" t="s">
        <v>22</v>
      </c>
      <c r="K251" s="20">
        <v>20260602</v>
      </c>
      <c r="L251" s="20" t="s">
        <v>821</v>
      </c>
      <c r="M251" s="20" t="s">
        <v>111</v>
      </c>
      <c r="N251" s="20">
        <v>28.1</v>
      </c>
      <c r="O251" s="20" t="s">
        <v>84</v>
      </c>
      <c r="P251" s="32">
        <v>11.43</v>
      </c>
      <c r="Q251" s="20" t="s">
        <v>112</v>
      </c>
      <c r="R251" s="20" t="s">
        <v>113</v>
      </c>
      <c r="S251" s="20" t="s">
        <v>26</v>
      </c>
      <c r="T251" s="20" t="s">
        <v>30</v>
      </c>
      <c r="U251" s="20" t="s">
        <v>114</v>
      </c>
      <c r="V251" s="20" t="s">
        <v>115</v>
      </c>
      <c r="W251" s="20" t="s">
        <v>116</v>
      </c>
      <c r="X251" s="20" t="s">
        <v>822</v>
      </c>
      <c r="Y251" s="20" t="s">
        <v>823</v>
      </c>
      <c r="Z251" s="20" t="s">
        <v>26</v>
      </c>
      <c r="AA251" s="20" t="s">
        <v>30</v>
      </c>
      <c r="AB251" s="20" t="s">
        <v>274</v>
      </c>
      <c r="AC251" s="20" t="s">
        <v>824</v>
      </c>
      <c r="AD251" s="20" t="s">
        <v>825</v>
      </c>
    </row>
    <row r="252" spans="2:30" x14ac:dyDescent="0.25">
      <c r="B252" s="27" t="str">
        <f>IF(O252="","Frêt",_xlfn.XLOOKUP(O252,Catégories!A:A,Catégories!B:B,"inconnu"))</f>
        <v>Frêt</v>
      </c>
      <c r="C252" s="10" t="str">
        <f>RIGHT(LOOKUP(L252,'Recherche tracking'!A:A,'Recherche tracking'!B:B),16)</f>
        <v>6843814314751560</v>
      </c>
      <c r="D252" s="20">
        <v>202606</v>
      </c>
      <c r="E252" s="20">
        <v>51</v>
      </c>
      <c r="F252" s="20">
        <v>1085442</v>
      </c>
      <c r="G252" s="20" t="s">
        <v>20</v>
      </c>
      <c r="H252" s="20" t="s">
        <v>20</v>
      </c>
      <c r="I252" s="20" t="s">
        <v>118</v>
      </c>
      <c r="J252" s="20" t="s">
        <v>826</v>
      </c>
      <c r="K252" s="20">
        <v>20260602</v>
      </c>
      <c r="L252" s="20" t="s">
        <v>821</v>
      </c>
      <c r="M252" s="20" t="s">
        <v>111</v>
      </c>
      <c r="N252" s="20">
        <v>15.2</v>
      </c>
      <c r="O252" s="20" t="s">
        <v>84</v>
      </c>
      <c r="P252" s="32">
        <v>0</v>
      </c>
      <c r="Q252" s="20" t="s">
        <v>112</v>
      </c>
      <c r="R252" s="20" t="s">
        <v>113</v>
      </c>
      <c r="S252" s="20" t="s">
        <v>26</v>
      </c>
      <c r="T252" s="20" t="s">
        <v>30</v>
      </c>
      <c r="U252" s="20" t="s">
        <v>114</v>
      </c>
      <c r="V252" s="20" t="s">
        <v>115</v>
      </c>
      <c r="W252" s="20" t="s">
        <v>116</v>
      </c>
      <c r="X252" s="20" t="s">
        <v>822</v>
      </c>
      <c r="Y252" s="20" t="s">
        <v>823</v>
      </c>
      <c r="Z252" s="20" t="s">
        <v>26</v>
      </c>
      <c r="AA252" s="20" t="s">
        <v>30</v>
      </c>
      <c r="AB252" s="20" t="s">
        <v>274</v>
      </c>
      <c r="AC252" s="20" t="s">
        <v>824</v>
      </c>
      <c r="AD252" s="20" t="s">
        <v>825</v>
      </c>
    </row>
    <row r="253" spans="2:30" x14ac:dyDescent="0.25">
      <c r="B253" s="27" t="str">
        <f>IF(O253="","Frêt",_xlfn.XLOOKUP(O253,Catégories!A:A,Catégories!B:B,"inconnu"))</f>
        <v>Frêt</v>
      </c>
      <c r="C253" s="10" t="str">
        <f>RIGHT(LOOKUP(L253,'Recherche tracking'!A:A,'Recherche tracking'!B:B),16)</f>
        <v>6843814314751560</v>
      </c>
      <c r="D253" s="20">
        <v>202606</v>
      </c>
      <c r="E253" s="20">
        <v>51</v>
      </c>
      <c r="F253" s="20">
        <v>1085442</v>
      </c>
      <c r="G253" s="20" t="s">
        <v>20</v>
      </c>
      <c r="H253" s="20" t="s">
        <v>20</v>
      </c>
      <c r="I253" s="20" t="s">
        <v>119</v>
      </c>
      <c r="J253" s="20" t="s">
        <v>826</v>
      </c>
      <c r="K253" s="20">
        <v>20260602</v>
      </c>
      <c r="L253" s="20" t="s">
        <v>821</v>
      </c>
      <c r="M253" s="20" t="s">
        <v>24</v>
      </c>
      <c r="N253" s="20">
        <v>15.2</v>
      </c>
      <c r="O253" s="20" t="s">
        <v>86</v>
      </c>
      <c r="P253" s="32">
        <v>0</v>
      </c>
      <c r="Q253" s="20" t="s">
        <v>112</v>
      </c>
      <c r="R253" s="20" t="s">
        <v>113</v>
      </c>
      <c r="S253" s="20" t="s">
        <v>26</v>
      </c>
      <c r="T253" s="20" t="s">
        <v>30</v>
      </c>
      <c r="U253" s="20" t="s">
        <v>114</v>
      </c>
      <c r="V253" s="20" t="s">
        <v>115</v>
      </c>
      <c r="W253" s="20" t="s">
        <v>116</v>
      </c>
      <c r="X253" s="20" t="s">
        <v>822</v>
      </c>
      <c r="Y253" s="20" t="s">
        <v>823</v>
      </c>
      <c r="Z253" s="20" t="s">
        <v>26</v>
      </c>
      <c r="AA253" s="20" t="s">
        <v>30</v>
      </c>
      <c r="AB253" s="20" t="s">
        <v>274</v>
      </c>
      <c r="AC253" s="20" t="s">
        <v>824</v>
      </c>
      <c r="AD253" s="20" t="s">
        <v>825</v>
      </c>
    </row>
    <row r="254" spans="2:30" x14ac:dyDescent="0.25">
      <c r="B254" s="27" t="str">
        <f>IF(O254="","Frêt",_xlfn.XLOOKUP(O254,Catégories!A:A,Catégories!B:B,"inconnu"))</f>
        <v>Frêt</v>
      </c>
      <c r="C254" s="10" t="str">
        <f>RIGHT(LOOKUP(L254,'Recherche tracking'!A:A,'Recherche tracking'!B:B),16)</f>
        <v>6843814314751560</v>
      </c>
      <c r="D254" s="20">
        <v>202606</v>
      </c>
      <c r="E254" s="20">
        <v>51</v>
      </c>
      <c r="F254" s="20">
        <v>1085442</v>
      </c>
      <c r="G254" s="20" t="s">
        <v>20</v>
      </c>
      <c r="H254" s="20" t="s">
        <v>20</v>
      </c>
      <c r="I254" s="20" t="s">
        <v>118</v>
      </c>
      <c r="J254" s="20" t="s">
        <v>827</v>
      </c>
      <c r="K254" s="20">
        <v>20260602</v>
      </c>
      <c r="L254" s="20" t="s">
        <v>821</v>
      </c>
      <c r="M254" s="20" t="s">
        <v>111</v>
      </c>
      <c r="N254" s="20">
        <v>12.9</v>
      </c>
      <c r="O254" s="20" t="s">
        <v>84</v>
      </c>
      <c r="P254" s="32">
        <v>0</v>
      </c>
      <c r="Q254" s="20" t="s">
        <v>112</v>
      </c>
      <c r="R254" s="20" t="s">
        <v>113</v>
      </c>
      <c r="S254" s="20" t="s">
        <v>26</v>
      </c>
      <c r="T254" s="20" t="s">
        <v>30</v>
      </c>
      <c r="U254" s="20" t="s">
        <v>114</v>
      </c>
      <c r="V254" s="20" t="s">
        <v>115</v>
      </c>
      <c r="W254" s="20" t="s">
        <v>116</v>
      </c>
      <c r="X254" s="20" t="s">
        <v>822</v>
      </c>
      <c r="Y254" s="20" t="s">
        <v>823</v>
      </c>
      <c r="Z254" s="20" t="s">
        <v>26</v>
      </c>
      <c r="AA254" s="20" t="s">
        <v>30</v>
      </c>
      <c r="AB254" s="20" t="s">
        <v>274</v>
      </c>
      <c r="AC254" s="20" t="s">
        <v>824</v>
      </c>
      <c r="AD254" s="20" t="s">
        <v>825</v>
      </c>
    </row>
    <row r="255" spans="2:30" x14ac:dyDescent="0.25">
      <c r="B255" s="27" t="str">
        <f>IF(O255="","Frêt",_xlfn.XLOOKUP(O255,Catégories!A:A,Catégories!B:B,"inconnu"))</f>
        <v>Frêt</v>
      </c>
      <c r="C255" s="10" t="str">
        <f>RIGHT(LOOKUP(L255,'Recherche tracking'!A:A,'Recherche tracking'!B:B),16)</f>
        <v>6843814314751560</v>
      </c>
      <c r="D255" s="20">
        <v>202606</v>
      </c>
      <c r="E255" s="20">
        <v>51</v>
      </c>
      <c r="F255" s="20">
        <v>1085442</v>
      </c>
      <c r="G255" s="20" t="s">
        <v>20</v>
      </c>
      <c r="H255" s="20" t="s">
        <v>20</v>
      </c>
      <c r="I255" s="20" t="s">
        <v>119</v>
      </c>
      <c r="J255" s="20" t="s">
        <v>827</v>
      </c>
      <c r="K255" s="20">
        <v>20260602</v>
      </c>
      <c r="L255" s="20" t="s">
        <v>821</v>
      </c>
      <c r="M255" s="20" t="s">
        <v>24</v>
      </c>
      <c r="N255" s="20">
        <v>12.9</v>
      </c>
      <c r="O255" s="20" t="s">
        <v>86</v>
      </c>
      <c r="P255" s="32">
        <v>0</v>
      </c>
      <c r="Q255" s="20" t="s">
        <v>112</v>
      </c>
      <c r="R255" s="20" t="s">
        <v>113</v>
      </c>
      <c r="S255" s="20" t="s">
        <v>26</v>
      </c>
      <c r="T255" s="20" t="s">
        <v>30</v>
      </c>
      <c r="U255" s="20" t="s">
        <v>114</v>
      </c>
      <c r="V255" s="20" t="s">
        <v>115</v>
      </c>
      <c r="W255" s="20" t="s">
        <v>116</v>
      </c>
      <c r="X255" s="20" t="s">
        <v>822</v>
      </c>
      <c r="Y255" s="20" t="s">
        <v>823</v>
      </c>
      <c r="Z255" s="20" t="s">
        <v>26</v>
      </c>
      <c r="AA255" s="20" t="s">
        <v>30</v>
      </c>
      <c r="AB255" s="20" t="s">
        <v>274</v>
      </c>
      <c r="AC255" s="20" t="s">
        <v>824</v>
      </c>
      <c r="AD255" s="20" t="s">
        <v>825</v>
      </c>
    </row>
    <row r="256" spans="2:30" x14ac:dyDescent="0.25">
      <c r="B256" s="27" t="str">
        <f>IF(O256="","Frêt",_xlfn.XLOOKUP(O256,Catégories!A:A,Catégories!B:B,"inconnu"))</f>
        <v>Frêt</v>
      </c>
      <c r="C256" s="10" t="str">
        <f>RIGHT(LOOKUP(L256,'Recherche tracking'!A:A,'Recherche tracking'!B:B),16)</f>
        <v>6843814314751560</v>
      </c>
      <c r="D256" s="20">
        <v>202606</v>
      </c>
      <c r="E256" s="20">
        <v>51</v>
      </c>
      <c r="F256" s="20">
        <v>1085442</v>
      </c>
      <c r="G256" s="20" t="s">
        <v>20</v>
      </c>
      <c r="H256" s="20" t="s">
        <v>20</v>
      </c>
      <c r="I256" s="20" t="s">
        <v>119</v>
      </c>
      <c r="J256" s="20" t="s">
        <v>827</v>
      </c>
      <c r="K256" s="20">
        <v>20260602</v>
      </c>
      <c r="L256" s="20" t="s">
        <v>821</v>
      </c>
      <c r="M256" s="20" t="s">
        <v>24</v>
      </c>
      <c r="N256" s="20">
        <v>12.9</v>
      </c>
      <c r="O256" s="20" t="s">
        <v>98</v>
      </c>
      <c r="P256" s="32">
        <v>1</v>
      </c>
      <c r="Q256" s="20" t="s">
        <v>112</v>
      </c>
      <c r="R256" s="20" t="s">
        <v>113</v>
      </c>
      <c r="S256" s="20" t="s">
        <v>26</v>
      </c>
      <c r="T256" s="20" t="s">
        <v>30</v>
      </c>
      <c r="U256" s="20" t="s">
        <v>114</v>
      </c>
      <c r="V256" s="20" t="s">
        <v>115</v>
      </c>
      <c r="W256" s="20" t="s">
        <v>116</v>
      </c>
      <c r="X256" s="20" t="s">
        <v>822</v>
      </c>
      <c r="Y256" s="20" t="s">
        <v>823</v>
      </c>
      <c r="Z256" s="20" t="s">
        <v>26</v>
      </c>
      <c r="AA256" s="20" t="s">
        <v>30</v>
      </c>
      <c r="AB256" s="20" t="s">
        <v>274</v>
      </c>
      <c r="AC256" s="20" t="s">
        <v>824</v>
      </c>
      <c r="AD256" s="20" t="s">
        <v>825</v>
      </c>
    </row>
    <row r="257" spans="2:30" x14ac:dyDescent="0.25">
      <c r="B257" s="27" t="str">
        <f>IF(O257="","Frêt",_xlfn.XLOOKUP(O257,Catégories!A:A,Catégories!B:B,"inconnu"))</f>
        <v>Frêt</v>
      </c>
      <c r="C257" s="10" t="str">
        <f>RIGHT(LOOKUP(L257,'Recherche tracking'!A:A,'Recherche tracking'!B:B),16)</f>
        <v>6943814314751613</v>
      </c>
      <c r="D257" s="20">
        <v>202606</v>
      </c>
      <c r="E257" s="20">
        <v>51</v>
      </c>
      <c r="F257" s="20">
        <v>1085442</v>
      </c>
      <c r="G257" s="20" t="s">
        <v>20</v>
      </c>
      <c r="H257" s="20" t="s">
        <v>20</v>
      </c>
      <c r="I257" s="20" t="s">
        <v>110</v>
      </c>
      <c r="J257" s="20" t="s">
        <v>22</v>
      </c>
      <c r="K257" s="20">
        <v>20260602</v>
      </c>
      <c r="L257" s="20" t="s">
        <v>828</v>
      </c>
      <c r="M257" s="20" t="s">
        <v>111</v>
      </c>
      <c r="N257" s="20">
        <v>6.01</v>
      </c>
      <c r="O257" s="20" t="s">
        <v>84</v>
      </c>
      <c r="P257" s="32">
        <v>5.71</v>
      </c>
      <c r="Q257" s="20" t="s">
        <v>112</v>
      </c>
      <c r="R257" s="20" t="s">
        <v>113</v>
      </c>
      <c r="S257" s="20" t="s">
        <v>26</v>
      </c>
      <c r="T257" s="20" t="s">
        <v>30</v>
      </c>
      <c r="U257" s="20" t="s">
        <v>114</v>
      </c>
      <c r="V257" s="20" t="s">
        <v>115</v>
      </c>
      <c r="W257" s="20" t="s">
        <v>116</v>
      </c>
      <c r="X257" s="20" t="s">
        <v>829</v>
      </c>
      <c r="Y257" s="20" t="s">
        <v>830</v>
      </c>
      <c r="Z257" s="20" t="s">
        <v>26</v>
      </c>
      <c r="AA257" s="20" t="s">
        <v>30</v>
      </c>
      <c r="AB257" s="20" t="s">
        <v>161</v>
      </c>
      <c r="AC257" s="20" t="s">
        <v>399</v>
      </c>
      <c r="AD257" s="20" t="s">
        <v>188</v>
      </c>
    </row>
    <row r="258" spans="2:30" x14ac:dyDescent="0.25">
      <c r="B258" s="27" t="str">
        <f>IF(O258="","Frêt",_xlfn.XLOOKUP(O258,Catégories!A:A,Catégories!B:B,"inconnu"))</f>
        <v>Frêt</v>
      </c>
      <c r="C258" s="10" t="str">
        <f>RIGHT(LOOKUP(L258,'Recherche tracking'!A:A,'Recherche tracking'!B:B),16)</f>
        <v>6943814314751613</v>
      </c>
      <c r="D258" s="20">
        <v>202606</v>
      </c>
      <c r="E258" s="20">
        <v>51</v>
      </c>
      <c r="F258" s="20">
        <v>1085442</v>
      </c>
      <c r="G258" s="20" t="s">
        <v>20</v>
      </c>
      <c r="H258" s="20" t="s">
        <v>20</v>
      </c>
      <c r="I258" s="20" t="s">
        <v>118</v>
      </c>
      <c r="J258" s="20" t="s">
        <v>831</v>
      </c>
      <c r="K258" s="20">
        <v>20260602</v>
      </c>
      <c r="L258" s="20" t="s">
        <v>828</v>
      </c>
      <c r="M258" s="20" t="s">
        <v>111</v>
      </c>
      <c r="N258" s="20">
        <v>6.01</v>
      </c>
      <c r="O258" s="20" t="s">
        <v>84</v>
      </c>
      <c r="P258" s="32">
        <v>0</v>
      </c>
      <c r="Q258" s="20" t="s">
        <v>112</v>
      </c>
      <c r="R258" s="20" t="s">
        <v>113</v>
      </c>
      <c r="S258" s="20" t="s">
        <v>26</v>
      </c>
      <c r="T258" s="20" t="s">
        <v>30</v>
      </c>
      <c r="U258" s="20" t="s">
        <v>114</v>
      </c>
      <c r="V258" s="20" t="s">
        <v>115</v>
      </c>
      <c r="W258" s="20" t="s">
        <v>116</v>
      </c>
      <c r="X258" s="20" t="s">
        <v>829</v>
      </c>
      <c r="Y258" s="20" t="s">
        <v>830</v>
      </c>
      <c r="Z258" s="20" t="s">
        <v>26</v>
      </c>
      <c r="AA258" s="20" t="s">
        <v>30</v>
      </c>
      <c r="AB258" s="20" t="s">
        <v>161</v>
      </c>
      <c r="AC258" s="20" t="s">
        <v>399</v>
      </c>
      <c r="AD258" s="20" t="s">
        <v>188</v>
      </c>
    </row>
    <row r="259" spans="2:30" x14ac:dyDescent="0.25">
      <c r="B259" s="27" t="str">
        <f>IF(O259="","Frêt",_xlfn.XLOOKUP(O259,Catégories!A:A,Catégories!B:B,"inconnu"))</f>
        <v>Frêt</v>
      </c>
      <c r="C259" s="10" t="str">
        <f>RIGHT(LOOKUP(L259,'Recherche tracking'!A:A,'Recherche tracking'!B:B),16)</f>
        <v>6943814314751613</v>
      </c>
      <c r="D259" s="20">
        <v>202606</v>
      </c>
      <c r="E259" s="20">
        <v>51</v>
      </c>
      <c r="F259" s="20">
        <v>1085442</v>
      </c>
      <c r="G259" s="20" t="s">
        <v>20</v>
      </c>
      <c r="H259" s="20" t="s">
        <v>20</v>
      </c>
      <c r="I259" s="20" t="s">
        <v>119</v>
      </c>
      <c r="J259" s="20" t="s">
        <v>831</v>
      </c>
      <c r="K259" s="20">
        <v>20260602</v>
      </c>
      <c r="L259" s="20" t="s">
        <v>828</v>
      </c>
      <c r="M259" s="20" t="s">
        <v>24</v>
      </c>
      <c r="N259" s="20">
        <v>6.01</v>
      </c>
      <c r="O259" s="20" t="s">
        <v>86</v>
      </c>
      <c r="P259" s="32">
        <v>0</v>
      </c>
      <c r="Q259" s="20" t="s">
        <v>112</v>
      </c>
      <c r="R259" s="20" t="s">
        <v>113</v>
      </c>
      <c r="S259" s="20" t="s">
        <v>26</v>
      </c>
      <c r="T259" s="20" t="s">
        <v>30</v>
      </c>
      <c r="U259" s="20" t="s">
        <v>114</v>
      </c>
      <c r="V259" s="20" t="s">
        <v>115</v>
      </c>
      <c r="W259" s="20" t="s">
        <v>116</v>
      </c>
      <c r="X259" s="20" t="s">
        <v>829</v>
      </c>
      <c r="Y259" s="20" t="s">
        <v>830</v>
      </c>
      <c r="Z259" s="20" t="s">
        <v>26</v>
      </c>
      <c r="AA259" s="20" t="s">
        <v>30</v>
      </c>
      <c r="AB259" s="20" t="s">
        <v>161</v>
      </c>
      <c r="AC259" s="20" t="s">
        <v>399</v>
      </c>
      <c r="AD259" s="20" t="s">
        <v>188</v>
      </c>
    </row>
    <row r="260" spans="2:30" x14ac:dyDescent="0.25">
      <c r="B260" s="27" t="str">
        <f>IF(O260="","Frêt",_xlfn.XLOOKUP(O260,Catégories!A:A,Catégories!B:B,"inconnu"))</f>
        <v>Frêt</v>
      </c>
      <c r="C260" s="10" t="str">
        <f>RIGHT(LOOKUP(L260,'Recherche tracking'!A:A,'Recherche tracking'!B:B),16)</f>
        <v>7543814314751603</v>
      </c>
      <c r="D260" s="20">
        <v>202606</v>
      </c>
      <c r="E260" s="20">
        <v>51</v>
      </c>
      <c r="F260" s="20">
        <v>1085442</v>
      </c>
      <c r="G260" s="20" t="s">
        <v>20</v>
      </c>
      <c r="H260" s="20" t="s">
        <v>20</v>
      </c>
      <c r="I260" s="20" t="s">
        <v>110</v>
      </c>
      <c r="J260" s="20" t="s">
        <v>22</v>
      </c>
      <c r="K260" s="20">
        <v>20260602</v>
      </c>
      <c r="L260" s="20" t="s">
        <v>832</v>
      </c>
      <c r="M260" s="20" t="s">
        <v>111</v>
      </c>
      <c r="N260" s="20">
        <v>3.8</v>
      </c>
      <c r="O260" s="20" t="s">
        <v>84</v>
      </c>
      <c r="P260" s="32">
        <v>4.93</v>
      </c>
      <c r="Q260" s="20" t="s">
        <v>112</v>
      </c>
      <c r="R260" s="20" t="s">
        <v>113</v>
      </c>
      <c r="S260" s="20" t="s">
        <v>26</v>
      </c>
      <c r="T260" s="20" t="s">
        <v>30</v>
      </c>
      <c r="U260" s="20" t="s">
        <v>114</v>
      </c>
      <c r="V260" s="20" t="s">
        <v>115</v>
      </c>
      <c r="W260" s="20" t="s">
        <v>116</v>
      </c>
      <c r="X260" s="20" t="s">
        <v>833</v>
      </c>
      <c r="Y260" s="20" t="s">
        <v>834</v>
      </c>
      <c r="Z260" s="20" t="s">
        <v>26</v>
      </c>
      <c r="AA260" s="20" t="s">
        <v>30</v>
      </c>
      <c r="AB260" s="20" t="s">
        <v>117</v>
      </c>
      <c r="AC260" s="20" t="s">
        <v>194</v>
      </c>
      <c r="AD260" s="20" t="s">
        <v>120</v>
      </c>
    </row>
    <row r="261" spans="2:30" x14ac:dyDescent="0.25">
      <c r="B261" s="27" t="str">
        <f>IF(O261="","Frêt",_xlfn.XLOOKUP(O261,Catégories!A:A,Catégories!B:B,"inconnu"))</f>
        <v>Frêt</v>
      </c>
      <c r="C261" s="10" t="str">
        <f>RIGHT(LOOKUP(L261,'Recherche tracking'!A:A,'Recherche tracking'!B:B),16)</f>
        <v>7543814314751603</v>
      </c>
      <c r="D261" s="20">
        <v>202606</v>
      </c>
      <c r="E261" s="20">
        <v>51</v>
      </c>
      <c r="F261" s="20">
        <v>1085442</v>
      </c>
      <c r="G261" s="20" t="s">
        <v>20</v>
      </c>
      <c r="H261" s="20" t="s">
        <v>20</v>
      </c>
      <c r="I261" s="20" t="s">
        <v>118</v>
      </c>
      <c r="J261" s="20" t="s">
        <v>835</v>
      </c>
      <c r="K261" s="20">
        <v>20260602</v>
      </c>
      <c r="L261" s="20" t="s">
        <v>832</v>
      </c>
      <c r="M261" s="20" t="s">
        <v>111</v>
      </c>
      <c r="N261" s="20">
        <v>3.8</v>
      </c>
      <c r="O261" s="20" t="s">
        <v>84</v>
      </c>
      <c r="P261" s="32">
        <v>0</v>
      </c>
      <c r="Q261" s="20" t="s">
        <v>112</v>
      </c>
      <c r="R261" s="20" t="s">
        <v>113</v>
      </c>
      <c r="S261" s="20" t="s">
        <v>26</v>
      </c>
      <c r="T261" s="20" t="s">
        <v>30</v>
      </c>
      <c r="U261" s="20" t="s">
        <v>114</v>
      </c>
      <c r="V261" s="20" t="s">
        <v>115</v>
      </c>
      <c r="W261" s="20" t="s">
        <v>116</v>
      </c>
      <c r="X261" s="20" t="s">
        <v>833</v>
      </c>
      <c r="Y261" s="20" t="s">
        <v>834</v>
      </c>
      <c r="Z261" s="20" t="s">
        <v>26</v>
      </c>
      <c r="AA261" s="20" t="s">
        <v>30</v>
      </c>
      <c r="AB261" s="20" t="s">
        <v>117</v>
      </c>
      <c r="AC261" s="20" t="s">
        <v>194</v>
      </c>
      <c r="AD261" s="20" t="s">
        <v>120</v>
      </c>
    </row>
    <row r="262" spans="2:30" x14ac:dyDescent="0.25">
      <c r="B262" s="27" t="str">
        <f>IF(O262="","Frêt",_xlfn.XLOOKUP(O262,Catégories!A:A,Catégories!B:B,"inconnu"))</f>
        <v>Frêt</v>
      </c>
      <c r="C262" s="10" t="str">
        <f>RIGHT(LOOKUP(L262,'Recherche tracking'!A:A,'Recherche tracking'!B:B),16)</f>
        <v>7543814314751603</v>
      </c>
      <c r="D262" s="20">
        <v>202606</v>
      </c>
      <c r="E262" s="20">
        <v>51</v>
      </c>
      <c r="F262" s="20">
        <v>1085442</v>
      </c>
      <c r="G262" s="20" t="s">
        <v>20</v>
      </c>
      <c r="H262" s="20" t="s">
        <v>20</v>
      </c>
      <c r="I262" s="20" t="s">
        <v>119</v>
      </c>
      <c r="J262" s="20" t="s">
        <v>835</v>
      </c>
      <c r="K262" s="20">
        <v>20260602</v>
      </c>
      <c r="L262" s="20" t="s">
        <v>832</v>
      </c>
      <c r="M262" s="20" t="s">
        <v>24</v>
      </c>
      <c r="N262" s="20">
        <v>3.8</v>
      </c>
      <c r="O262" s="20" t="s">
        <v>86</v>
      </c>
      <c r="P262" s="32">
        <v>0</v>
      </c>
      <c r="Q262" s="20" t="s">
        <v>112</v>
      </c>
      <c r="R262" s="20" t="s">
        <v>113</v>
      </c>
      <c r="S262" s="20" t="s">
        <v>26</v>
      </c>
      <c r="T262" s="20" t="s">
        <v>30</v>
      </c>
      <c r="U262" s="20" t="s">
        <v>114</v>
      </c>
      <c r="V262" s="20" t="s">
        <v>115</v>
      </c>
      <c r="W262" s="20" t="s">
        <v>116</v>
      </c>
      <c r="X262" s="20" t="s">
        <v>833</v>
      </c>
      <c r="Y262" s="20" t="s">
        <v>834</v>
      </c>
      <c r="Z262" s="20" t="s">
        <v>26</v>
      </c>
      <c r="AA262" s="20" t="s">
        <v>30</v>
      </c>
      <c r="AB262" s="20" t="s">
        <v>117</v>
      </c>
      <c r="AC262" s="20" t="s">
        <v>194</v>
      </c>
      <c r="AD262" s="20" t="s">
        <v>120</v>
      </c>
    </row>
    <row r="263" spans="2:30" x14ac:dyDescent="0.25">
      <c r="B263" s="27" t="str">
        <f>IF(O263="","Frêt",_xlfn.XLOOKUP(O263,Catégories!A:A,Catégories!B:B,"inconnu"))</f>
        <v>Frêt</v>
      </c>
      <c r="C263" s="10" t="str">
        <f>RIGHT(LOOKUP(L263,'Recherche tracking'!A:A,'Recherche tracking'!B:B),16)</f>
        <v>6743814314751372</v>
      </c>
      <c r="D263" s="20">
        <v>202606</v>
      </c>
      <c r="E263" s="20">
        <v>51</v>
      </c>
      <c r="F263" s="20">
        <v>1085442</v>
      </c>
      <c r="G263" s="20" t="s">
        <v>20</v>
      </c>
      <c r="H263" s="20" t="s">
        <v>20</v>
      </c>
      <c r="I263" s="20" t="s">
        <v>110</v>
      </c>
      <c r="J263" s="20" t="s">
        <v>22</v>
      </c>
      <c r="K263" s="20">
        <v>20260602</v>
      </c>
      <c r="L263" s="20" t="s">
        <v>836</v>
      </c>
      <c r="M263" s="20" t="s">
        <v>111</v>
      </c>
      <c r="N263" s="20">
        <v>6.1</v>
      </c>
      <c r="O263" s="20" t="s">
        <v>84</v>
      </c>
      <c r="P263" s="32">
        <v>5.71</v>
      </c>
      <c r="Q263" s="20" t="s">
        <v>112</v>
      </c>
      <c r="R263" s="20" t="s">
        <v>113</v>
      </c>
      <c r="S263" s="20" t="s">
        <v>26</v>
      </c>
      <c r="T263" s="20" t="s">
        <v>30</v>
      </c>
      <c r="U263" s="20" t="s">
        <v>114</v>
      </c>
      <c r="V263" s="20" t="s">
        <v>115</v>
      </c>
      <c r="W263" s="20" t="s">
        <v>116</v>
      </c>
      <c r="X263" s="20" t="s">
        <v>444</v>
      </c>
      <c r="Y263" s="20" t="s">
        <v>445</v>
      </c>
      <c r="Z263" s="20" t="s">
        <v>26</v>
      </c>
      <c r="AA263" s="20" t="s">
        <v>30</v>
      </c>
      <c r="AB263" s="20" t="s">
        <v>200</v>
      </c>
      <c r="AC263" s="20" t="s">
        <v>246</v>
      </c>
      <c r="AD263" s="20" t="s">
        <v>247</v>
      </c>
    </row>
    <row r="264" spans="2:30" x14ac:dyDescent="0.25">
      <c r="B264" s="27" t="str">
        <f>IF(O264="","Frêt",_xlfn.XLOOKUP(O264,Catégories!A:A,Catégories!B:B,"inconnu"))</f>
        <v>Frêt</v>
      </c>
      <c r="C264" s="10" t="str">
        <f>RIGHT(LOOKUP(L264,'Recherche tracking'!A:A,'Recherche tracking'!B:B),16)</f>
        <v>6743814314751372</v>
      </c>
      <c r="D264" s="20">
        <v>202606</v>
      </c>
      <c r="E264" s="20">
        <v>51</v>
      </c>
      <c r="F264" s="20">
        <v>1085442</v>
      </c>
      <c r="G264" s="20" t="s">
        <v>20</v>
      </c>
      <c r="H264" s="20" t="s">
        <v>20</v>
      </c>
      <c r="I264" s="20" t="s">
        <v>118</v>
      </c>
      <c r="J264" s="20" t="s">
        <v>837</v>
      </c>
      <c r="K264" s="20">
        <v>20260602</v>
      </c>
      <c r="L264" s="20" t="s">
        <v>836</v>
      </c>
      <c r="M264" s="20" t="s">
        <v>111</v>
      </c>
      <c r="N264" s="20">
        <v>6.1</v>
      </c>
      <c r="O264" s="20" t="s">
        <v>84</v>
      </c>
      <c r="P264" s="32">
        <v>0</v>
      </c>
      <c r="Q264" s="20" t="s">
        <v>112</v>
      </c>
      <c r="R264" s="20" t="s">
        <v>113</v>
      </c>
      <c r="S264" s="20" t="s">
        <v>26</v>
      </c>
      <c r="T264" s="20" t="s">
        <v>30</v>
      </c>
      <c r="U264" s="20" t="s">
        <v>114</v>
      </c>
      <c r="V264" s="20" t="s">
        <v>115</v>
      </c>
      <c r="W264" s="20" t="s">
        <v>116</v>
      </c>
      <c r="X264" s="20" t="s">
        <v>444</v>
      </c>
      <c r="Y264" s="20" t="s">
        <v>445</v>
      </c>
      <c r="Z264" s="20" t="s">
        <v>26</v>
      </c>
      <c r="AA264" s="20" t="s">
        <v>30</v>
      </c>
      <c r="AB264" s="20" t="s">
        <v>200</v>
      </c>
      <c r="AC264" s="20" t="s">
        <v>246</v>
      </c>
      <c r="AD264" s="20" t="s">
        <v>247</v>
      </c>
    </row>
    <row r="265" spans="2:30" x14ac:dyDescent="0.25">
      <c r="B265" s="27" t="str">
        <f>IF(O265="","Frêt",_xlfn.XLOOKUP(O265,Catégories!A:A,Catégories!B:B,"inconnu"))</f>
        <v>Frêt</v>
      </c>
      <c r="C265" s="10" t="str">
        <f>RIGHT(LOOKUP(L265,'Recherche tracking'!A:A,'Recherche tracking'!B:B),16)</f>
        <v>6743814314751372</v>
      </c>
      <c r="D265" s="20">
        <v>202606</v>
      </c>
      <c r="E265" s="20">
        <v>51</v>
      </c>
      <c r="F265" s="20">
        <v>1085442</v>
      </c>
      <c r="G265" s="20" t="s">
        <v>20</v>
      </c>
      <c r="H265" s="20" t="s">
        <v>20</v>
      </c>
      <c r="I265" s="20" t="s">
        <v>119</v>
      </c>
      <c r="J265" s="20" t="s">
        <v>837</v>
      </c>
      <c r="K265" s="20">
        <v>20260602</v>
      </c>
      <c r="L265" s="20" t="s">
        <v>836</v>
      </c>
      <c r="M265" s="20" t="s">
        <v>24</v>
      </c>
      <c r="N265" s="20">
        <v>6.1</v>
      </c>
      <c r="O265" s="20" t="s">
        <v>86</v>
      </c>
      <c r="P265" s="32">
        <v>0</v>
      </c>
      <c r="Q265" s="20" t="s">
        <v>112</v>
      </c>
      <c r="R265" s="20" t="s">
        <v>113</v>
      </c>
      <c r="S265" s="20" t="s">
        <v>26</v>
      </c>
      <c r="T265" s="20" t="s">
        <v>30</v>
      </c>
      <c r="U265" s="20" t="s">
        <v>114</v>
      </c>
      <c r="V265" s="20" t="s">
        <v>115</v>
      </c>
      <c r="W265" s="20" t="s">
        <v>116</v>
      </c>
      <c r="X265" s="20" t="s">
        <v>444</v>
      </c>
      <c r="Y265" s="20" t="s">
        <v>445</v>
      </c>
      <c r="Z265" s="20" t="s">
        <v>26</v>
      </c>
      <c r="AA265" s="20" t="s">
        <v>30</v>
      </c>
      <c r="AB265" s="20" t="s">
        <v>200</v>
      </c>
      <c r="AC265" s="20" t="s">
        <v>246</v>
      </c>
      <c r="AD265" s="20" t="s">
        <v>247</v>
      </c>
    </row>
    <row r="266" spans="2:30" x14ac:dyDescent="0.25">
      <c r="B266" s="27" t="str">
        <f>IF(O266="","Frêt",_xlfn.XLOOKUP(O266,Catégories!A:A,Catégories!B:B,"inconnu"))</f>
        <v>Frêt</v>
      </c>
      <c r="C266" s="10" t="str">
        <f>RIGHT(LOOKUP(L266,'Recherche tracking'!A:A,'Recherche tracking'!B:B),16)</f>
        <v>9243814314751395</v>
      </c>
      <c r="D266" s="20">
        <v>202606</v>
      </c>
      <c r="E266" s="20">
        <v>51</v>
      </c>
      <c r="F266" s="20">
        <v>1085442</v>
      </c>
      <c r="G266" s="20" t="s">
        <v>20</v>
      </c>
      <c r="H266" s="20" t="s">
        <v>20</v>
      </c>
      <c r="I266" s="20" t="s">
        <v>110</v>
      </c>
      <c r="J266" s="20" t="s">
        <v>22</v>
      </c>
      <c r="K266" s="20">
        <v>20260602</v>
      </c>
      <c r="L266" s="20" t="s">
        <v>838</v>
      </c>
      <c r="M266" s="20" t="s">
        <v>111</v>
      </c>
      <c r="N266" s="20">
        <v>6.8</v>
      </c>
      <c r="O266" s="20" t="s">
        <v>84</v>
      </c>
      <c r="P266" s="32">
        <v>5.71</v>
      </c>
      <c r="Q266" s="20" t="s">
        <v>112</v>
      </c>
      <c r="R266" s="20" t="s">
        <v>113</v>
      </c>
      <c r="S266" s="20" t="s">
        <v>26</v>
      </c>
      <c r="T266" s="20" t="s">
        <v>30</v>
      </c>
      <c r="U266" s="20" t="s">
        <v>114</v>
      </c>
      <c r="V266" s="20" t="s">
        <v>115</v>
      </c>
      <c r="W266" s="20" t="s">
        <v>116</v>
      </c>
      <c r="X266" s="20" t="s">
        <v>839</v>
      </c>
      <c r="Y266" s="20" t="s">
        <v>840</v>
      </c>
      <c r="Z266" s="20" t="s">
        <v>26</v>
      </c>
      <c r="AA266" s="20" t="s">
        <v>30</v>
      </c>
      <c r="AB266" s="20" t="s">
        <v>163</v>
      </c>
      <c r="AC266" s="20" t="s">
        <v>841</v>
      </c>
      <c r="AD266" s="20" t="s">
        <v>842</v>
      </c>
    </row>
    <row r="267" spans="2:30" x14ac:dyDescent="0.25">
      <c r="B267" s="27" t="str">
        <f>IF(O267="","Frêt",_xlfn.XLOOKUP(O267,Catégories!A:A,Catégories!B:B,"inconnu"))</f>
        <v>Frêt</v>
      </c>
      <c r="C267" s="10" t="str">
        <f>RIGHT(LOOKUP(L267,'Recherche tracking'!A:A,'Recherche tracking'!B:B),16)</f>
        <v>9243814314751395</v>
      </c>
      <c r="D267" s="20">
        <v>202606</v>
      </c>
      <c r="E267" s="20">
        <v>51</v>
      </c>
      <c r="F267" s="20">
        <v>1085442</v>
      </c>
      <c r="G267" s="20" t="s">
        <v>20</v>
      </c>
      <c r="H267" s="20" t="s">
        <v>20</v>
      </c>
      <c r="I267" s="20" t="s">
        <v>118</v>
      </c>
      <c r="J267" s="20" t="s">
        <v>843</v>
      </c>
      <c r="K267" s="20">
        <v>20260602</v>
      </c>
      <c r="L267" s="20" t="s">
        <v>838</v>
      </c>
      <c r="M267" s="20" t="s">
        <v>111</v>
      </c>
      <c r="N267" s="20">
        <v>6.8</v>
      </c>
      <c r="O267" s="20" t="s">
        <v>84</v>
      </c>
      <c r="P267" s="32">
        <v>0</v>
      </c>
      <c r="Q267" s="20" t="s">
        <v>112</v>
      </c>
      <c r="R267" s="20" t="s">
        <v>113</v>
      </c>
      <c r="S267" s="20" t="s">
        <v>26</v>
      </c>
      <c r="T267" s="20" t="s">
        <v>30</v>
      </c>
      <c r="U267" s="20" t="s">
        <v>114</v>
      </c>
      <c r="V267" s="20" t="s">
        <v>115</v>
      </c>
      <c r="W267" s="20" t="s">
        <v>116</v>
      </c>
      <c r="X267" s="20" t="s">
        <v>839</v>
      </c>
      <c r="Y267" s="20" t="s">
        <v>840</v>
      </c>
      <c r="Z267" s="20" t="s">
        <v>26</v>
      </c>
      <c r="AA267" s="20" t="s">
        <v>30</v>
      </c>
      <c r="AB267" s="20" t="s">
        <v>163</v>
      </c>
      <c r="AC267" s="20" t="s">
        <v>841</v>
      </c>
      <c r="AD267" s="20" t="s">
        <v>842</v>
      </c>
    </row>
    <row r="268" spans="2:30" x14ac:dyDescent="0.25">
      <c r="B268" s="27" t="str">
        <f>IF(O268="","Frêt",_xlfn.XLOOKUP(O268,Catégories!A:A,Catégories!B:B,"inconnu"))</f>
        <v>Frêt</v>
      </c>
      <c r="C268" s="10" t="str">
        <f>RIGHT(LOOKUP(L268,'Recherche tracking'!A:A,'Recherche tracking'!B:B),16)</f>
        <v>9243814314751395</v>
      </c>
      <c r="D268" s="20">
        <v>202606</v>
      </c>
      <c r="E268" s="20">
        <v>51</v>
      </c>
      <c r="F268" s="20">
        <v>1085442</v>
      </c>
      <c r="G268" s="20" t="s">
        <v>20</v>
      </c>
      <c r="H268" s="20" t="s">
        <v>20</v>
      </c>
      <c r="I268" s="20" t="s">
        <v>119</v>
      </c>
      <c r="J268" s="20" t="s">
        <v>843</v>
      </c>
      <c r="K268" s="20">
        <v>20260602</v>
      </c>
      <c r="L268" s="20" t="s">
        <v>838</v>
      </c>
      <c r="M268" s="20" t="s">
        <v>24</v>
      </c>
      <c r="N268" s="20">
        <v>6.8</v>
      </c>
      <c r="O268" s="20" t="s">
        <v>86</v>
      </c>
      <c r="P268" s="32">
        <v>0</v>
      </c>
      <c r="Q268" s="20" t="s">
        <v>112</v>
      </c>
      <c r="R268" s="20" t="s">
        <v>113</v>
      </c>
      <c r="S268" s="20" t="s">
        <v>26</v>
      </c>
      <c r="T268" s="20" t="s">
        <v>30</v>
      </c>
      <c r="U268" s="20" t="s">
        <v>114</v>
      </c>
      <c r="V268" s="20" t="s">
        <v>115</v>
      </c>
      <c r="W268" s="20" t="s">
        <v>116</v>
      </c>
      <c r="X268" s="20" t="s">
        <v>839</v>
      </c>
      <c r="Y268" s="20" t="s">
        <v>840</v>
      </c>
      <c r="Z268" s="20" t="s">
        <v>26</v>
      </c>
      <c r="AA268" s="20" t="s">
        <v>30</v>
      </c>
      <c r="AB268" s="20" t="s">
        <v>163</v>
      </c>
      <c r="AC268" s="20" t="s">
        <v>841</v>
      </c>
      <c r="AD268" s="20" t="s">
        <v>842</v>
      </c>
    </row>
    <row r="269" spans="2:30" x14ac:dyDescent="0.25">
      <c r="B269" s="27" t="str">
        <f>IF(O269="","Frêt",_xlfn.XLOOKUP(O269,Catégories!A:A,Catégories!B:B,"inconnu"))</f>
        <v>Frêt</v>
      </c>
      <c r="C269" s="10" t="str">
        <f>RIGHT(LOOKUP(L269,'Recherche tracking'!A:A,'Recherche tracking'!B:B),16)</f>
        <v>7543814314751488</v>
      </c>
      <c r="D269" s="20">
        <v>202606</v>
      </c>
      <c r="E269" s="20">
        <v>51</v>
      </c>
      <c r="F269" s="20">
        <v>1085442</v>
      </c>
      <c r="G269" s="20" t="s">
        <v>20</v>
      </c>
      <c r="H269" s="20" t="s">
        <v>20</v>
      </c>
      <c r="I269" s="20" t="s">
        <v>110</v>
      </c>
      <c r="J269" s="20" t="s">
        <v>22</v>
      </c>
      <c r="K269" s="20">
        <v>20260602</v>
      </c>
      <c r="L269" s="20" t="s">
        <v>844</v>
      </c>
      <c r="M269" s="20" t="s">
        <v>111</v>
      </c>
      <c r="N269" s="20">
        <v>41.3</v>
      </c>
      <c r="O269" s="20" t="s">
        <v>84</v>
      </c>
      <c r="P269" s="32">
        <v>14.81</v>
      </c>
      <c r="Q269" s="20" t="s">
        <v>112</v>
      </c>
      <c r="R269" s="20" t="s">
        <v>113</v>
      </c>
      <c r="S269" s="20" t="s">
        <v>26</v>
      </c>
      <c r="T269" s="20" t="s">
        <v>30</v>
      </c>
      <c r="U269" s="20" t="s">
        <v>114</v>
      </c>
      <c r="V269" s="20" t="s">
        <v>115</v>
      </c>
      <c r="W269" s="20" t="s">
        <v>116</v>
      </c>
      <c r="X269" s="20" t="s">
        <v>282</v>
      </c>
      <c r="Y269" s="20" t="s">
        <v>283</v>
      </c>
      <c r="Z269" s="20" t="s">
        <v>284</v>
      </c>
      <c r="AA269" s="20" t="s">
        <v>30</v>
      </c>
      <c r="AB269" s="20" t="s">
        <v>117</v>
      </c>
      <c r="AC269" s="20" t="s">
        <v>209</v>
      </c>
      <c r="AD269" s="20" t="s">
        <v>120</v>
      </c>
    </row>
    <row r="270" spans="2:30" x14ac:dyDescent="0.25">
      <c r="B270" s="27" t="str">
        <f>IF(O270="","Frêt",_xlfn.XLOOKUP(O270,Catégories!A:A,Catégories!B:B,"inconnu"))</f>
        <v>Frêt</v>
      </c>
      <c r="C270" s="10" t="str">
        <f>RIGHT(LOOKUP(L270,'Recherche tracking'!A:A,'Recherche tracking'!B:B),16)</f>
        <v>7543814314751488</v>
      </c>
      <c r="D270" s="20">
        <v>202606</v>
      </c>
      <c r="E270" s="20">
        <v>51</v>
      </c>
      <c r="F270" s="20">
        <v>1085442</v>
      </c>
      <c r="G270" s="20" t="s">
        <v>20</v>
      </c>
      <c r="H270" s="20" t="s">
        <v>20</v>
      </c>
      <c r="I270" s="20" t="s">
        <v>118</v>
      </c>
      <c r="J270" s="20" t="s">
        <v>845</v>
      </c>
      <c r="K270" s="20">
        <v>20260602</v>
      </c>
      <c r="L270" s="20" t="s">
        <v>844</v>
      </c>
      <c r="M270" s="20" t="s">
        <v>111</v>
      </c>
      <c r="N270" s="20">
        <v>19.399999999999999</v>
      </c>
      <c r="O270" s="20" t="s">
        <v>84</v>
      </c>
      <c r="P270" s="32">
        <v>0</v>
      </c>
      <c r="Q270" s="20" t="s">
        <v>112</v>
      </c>
      <c r="R270" s="20" t="s">
        <v>113</v>
      </c>
      <c r="S270" s="20" t="s">
        <v>26</v>
      </c>
      <c r="T270" s="20" t="s">
        <v>30</v>
      </c>
      <c r="U270" s="20" t="s">
        <v>114</v>
      </c>
      <c r="V270" s="20" t="s">
        <v>115</v>
      </c>
      <c r="W270" s="20" t="s">
        <v>116</v>
      </c>
      <c r="X270" s="20" t="s">
        <v>282</v>
      </c>
      <c r="Y270" s="20" t="s">
        <v>283</v>
      </c>
      <c r="Z270" s="20" t="s">
        <v>284</v>
      </c>
      <c r="AA270" s="20" t="s">
        <v>30</v>
      </c>
      <c r="AB270" s="20" t="s">
        <v>117</v>
      </c>
      <c r="AC270" s="20" t="s">
        <v>209</v>
      </c>
      <c r="AD270" s="20" t="s">
        <v>120</v>
      </c>
    </row>
    <row r="271" spans="2:30" x14ac:dyDescent="0.25">
      <c r="B271" s="27" t="str">
        <f>IF(O271="","Frêt",_xlfn.XLOOKUP(O271,Catégories!A:A,Catégories!B:B,"inconnu"))</f>
        <v>Frêt</v>
      </c>
      <c r="C271" s="10" t="str">
        <f>RIGHT(LOOKUP(L271,'Recherche tracking'!A:A,'Recherche tracking'!B:B),16)</f>
        <v>7543814314751488</v>
      </c>
      <c r="D271" s="20">
        <v>202606</v>
      </c>
      <c r="E271" s="20">
        <v>51</v>
      </c>
      <c r="F271" s="20">
        <v>1085442</v>
      </c>
      <c r="G271" s="20" t="s">
        <v>20</v>
      </c>
      <c r="H271" s="20" t="s">
        <v>20</v>
      </c>
      <c r="I271" s="20" t="s">
        <v>119</v>
      </c>
      <c r="J271" s="20" t="s">
        <v>845</v>
      </c>
      <c r="K271" s="20">
        <v>20260602</v>
      </c>
      <c r="L271" s="20" t="s">
        <v>844</v>
      </c>
      <c r="M271" s="20" t="s">
        <v>24</v>
      </c>
      <c r="N271" s="20">
        <v>19.399999999999999</v>
      </c>
      <c r="O271" s="20" t="s">
        <v>86</v>
      </c>
      <c r="P271" s="32">
        <v>0</v>
      </c>
      <c r="Q271" s="20" t="s">
        <v>112</v>
      </c>
      <c r="R271" s="20" t="s">
        <v>113</v>
      </c>
      <c r="S271" s="20" t="s">
        <v>26</v>
      </c>
      <c r="T271" s="20" t="s">
        <v>30</v>
      </c>
      <c r="U271" s="20" t="s">
        <v>114</v>
      </c>
      <c r="V271" s="20" t="s">
        <v>115</v>
      </c>
      <c r="W271" s="20" t="s">
        <v>116</v>
      </c>
      <c r="X271" s="20" t="s">
        <v>282</v>
      </c>
      <c r="Y271" s="20" t="s">
        <v>283</v>
      </c>
      <c r="Z271" s="20" t="s">
        <v>284</v>
      </c>
      <c r="AA271" s="20" t="s">
        <v>30</v>
      </c>
      <c r="AB271" s="20" t="s">
        <v>117</v>
      </c>
      <c r="AC271" s="20" t="s">
        <v>209</v>
      </c>
      <c r="AD271" s="20" t="s">
        <v>120</v>
      </c>
    </row>
    <row r="272" spans="2:30" x14ac:dyDescent="0.25">
      <c r="B272" s="27" t="str">
        <f>IF(O272="","Frêt",_xlfn.XLOOKUP(O272,Catégories!A:A,Catégories!B:B,"inconnu"))</f>
        <v>Frêt</v>
      </c>
      <c r="C272" s="10" t="str">
        <f>RIGHT(LOOKUP(L272,'Recherche tracking'!A:A,'Recherche tracking'!B:B),16)</f>
        <v>7543814314751488</v>
      </c>
      <c r="D272" s="20">
        <v>202606</v>
      </c>
      <c r="E272" s="20">
        <v>51</v>
      </c>
      <c r="F272" s="20">
        <v>1085442</v>
      </c>
      <c r="G272" s="20" t="s">
        <v>20</v>
      </c>
      <c r="H272" s="20" t="s">
        <v>20</v>
      </c>
      <c r="I272" s="20" t="s">
        <v>118</v>
      </c>
      <c r="J272" s="20" t="s">
        <v>846</v>
      </c>
      <c r="K272" s="20">
        <v>20260602</v>
      </c>
      <c r="L272" s="20" t="s">
        <v>844</v>
      </c>
      <c r="M272" s="20" t="s">
        <v>111</v>
      </c>
      <c r="N272" s="20">
        <v>17</v>
      </c>
      <c r="O272" s="20" t="s">
        <v>84</v>
      </c>
      <c r="P272" s="32">
        <v>0</v>
      </c>
      <c r="Q272" s="20" t="s">
        <v>112</v>
      </c>
      <c r="R272" s="20" t="s">
        <v>113</v>
      </c>
      <c r="S272" s="20" t="s">
        <v>26</v>
      </c>
      <c r="T272" s="20" t="s">
        <v>30</v>
      </c>
      <c r="U272" s="20" t="s">
        <v>114</v>
      </c>
      <c r="V272" s="20" t="s">
        <v>115</v>
      </c>
      <c r="W272" s="20" t="s">
        <v>116</v>
      </c>
      <c r="X272" s="20" t="s">
        <v>282</v>
      </c>
      <c r="Y272" s="20" t="s">
        <v>283</v>
      </c>
      <c r="Z272" s="20" t="s">
        <v>284</v>
      </c>
      <c r="AA272" s="20" t="s">
        <v>30</v>
      </c>
      <c r="AB272" s="20" t="s">
        <v>117</v>
      </c>
      <c r="AC272" s="20" t="s">
        <v>209</v>
      </c>
      <c r="AD272" s="20" t="s">
        <v>120</v>
      </c>
    </row>
    <row r="273" spans="2:30" x14ac:dyDescent="0.25">
      <c r="B273" s="27" t="str">
        <f>IF(O273="","Frêt",_xlfn.XLOOKUP(O273,Catégories!A:A,Catégories!B:B,"inconnu"))</f>
        <v>Frêt</v>
      </c>
      <c r="C273" s="10" t="str">
        <f>RIGHT(LOOKUP(L273,'Recherche tracking'!A:A,'Recherche tracking'!B:B),16)</f>
        <v>7543814314751488</v>
      </c>
      <c r="D273" s="20">
        <v>202606</v>
      </c>
      <c r="E273" s="20">
        <v>51</v>
      </c>
      <c r="F273" s="20">
        <v>1085442</v>
      </c>
      <c r="G273" s="20" t="s">
        <v>20</v>
      </c>
      <c r="H273" s="20" t="s">
        <v>20</v>
      </c>
      <c r="I273" s="20" t="s">
        <v>119</v>
      </c>
      <c r="J273" s="20" t="s">
        <v>846</v>
      </c>
      <c r="K273" s="20">
        <v>20260602</v>
      </c>
      <c r="L273" s="20" t="s">
        <v>844</v>
      </c>
      <c r="M273" s="20" t="s">
        <v>24</v>
      </c>
      <c r="N273" s="20">
        <v>17</v>
      </c>
      <c r="O273" s="20" t="s">
        <v>86</v>
      </c>
      <c r="P273" s="32">
        <v>0</v>
      </c>
      <c r="Q273" s="20" t="s">
        <v>112</v>
      </c>
      <c r="R273" s="20" t="s">
        <v>113</v>
      </c>
      <c r="S273" s="20" t="s">
        <v>26</v>
      </c>
      <c r="T273" s="20" t="s">
        <v>30</v>
      </c>
      <c r="U273" s="20" t="s">
        <v>114</v>
      </c>
      <c r="V273" s="20" t="s">
        <v>115</v>
      </c>
      <c r="W273" s="20" t="s">
        <v>116</v>
      </c>
      <c r="X273" s="20" t="s">
        <v>282</v>
      </c>
      <c r="Y273" s="20" t="s">
        <v>283</v>
      </c>
      <c r="Z273" s="20" t="s">
        <v>284</v>
      </c>
      <c r="AA273" s="20" t="s">
        <v>30</v>
      </c>
      <c r="AB273" s="20" t="s">
        <v>117</v>
      </c>
      <c r="AC273" s="20" t="s">
        <v>209</v>
      </c>
      <c r="AD273" s="20" t="s">
        <v>120</v>
      </c>
    </row>
    <row r="274" spans="2:30" x14ac:dyDescent="0.25">
      <c r="B274" s="27" t="str">
        <f>IF(O274="","Frêt",_xlfn.XLOOKUP(O274,Catégories!A:A,Catégories!B:B,"inconnu"))</f>
        <v>Frêt</v>
      </c>
      <c r="C274" s="10" t="str">
        <f>RIGHT(LOOKUP(L274,'Recherche tracking'!A:A,'Recherche tracking'!B:B),16)</f>
        <v>7543814314751488</v>
      </c>
      <c r="D274" s="20">
        <v>202606</v>
      </c>
      <c r="E274" s="20">
        <v>51</v>
      </c>
      <c r="F274" s="20">
        <v>1085442</v>
      </c>
      <c r="G274" s="20" t="s">
        <v>20</v>
      </c>
      <c r="H274" s="20" t="s">
        <v>20</v>
      </c>
      <c r="I274" s="20" t="s">
        <v>119</v>
      </c>
      <c r="J274" s="20" t="s">
        <v>846</v>
      </c>
      <c r="K274" s="20">
        <v>20260602</v>
      </c>
      <c r="L274" s="20" t="s">
        <v>844</v>
      </c>
      <c r="M274" s="20" t="s">
        <v>24</v>
      </c>
      <c r="N274" s="20">
        <v>17</v>
      </c>
      <c r="O274" s="20" t="s">
        <v>98</v>
      </c>
      <c r="P274" s="32">
        <v>1</v>
      </c>
      <c r="Q274" s="20" t="s">
        <v>112</v>
      </c>
      <c r="R274" s="20" t="s">
        <v>113</v>
      </c>
      <c r="S274" s="20" t="s">
        <v>26</v>
      </c>
      <c r="T274" s="20" t="s">
        <v>30</v>
      </c>
      <c r="U274" s="20" t="s">
        <v>114</v>
      </c>
      <c r="V274" s="20" t="s">
        <v>115</v>
      </c>
      <c r="W274" s="20" t="s">
        <v>116</v>
      </c>
      <c r="X274" s="20" t="s">
        <v>282</v>
      </c>
      <c r="Y274" s="20" t="s">
        <v>283</v>
      </c>
      <c r="Z274" s="20" t="s">
        <v>284</v>
      </c>
      <c r="AA274" s="20" t="s">
        <v>30</v>
      </c>
      <c r="AB274" s="20" t="s">
        <v>117</v>
      </c>
      <c r="AC274" s="20" t="s">
        <v>209</v>
      </c>
      <c r="AD274" s="20" t="s">
        <v>120</v>
      </c>
    </row>
    <row r="275" spans="2:30" x14ac:dyDescent="0.25">
      <c r="B275" s="27" t="str">
        <f>IF(O275="","Frêt",_xlfn.XLOOKUP(O275,Catégories!A:A,Catégories!B:B,"inconnu"))</f>
        <v>Frêt</v>
      </c>
      <c r="C275" s="10" t="str">
        <f>RIGHT(LOOKUP(L275,'Recherche tracking'!A:A,'Recherche tracking'!B:B),16)</f>
        <v>7543814314751488</v>
      </c>
      <c r="D275" s="20">
        <v>202606</v>
      </c>
      <c r="E275" s="20">
        <v>51</v>
      </c>
      <c r="F275" s="20">
        <v>1085442</v>
      </c>
      <c r="G275" s="20" t="s">
        <v>20</v>
      </c>
      <c r="H275" s="20" t="s">
        <v>20</v>
      </c>
      <c r="I275" s="20" t="s">
        <v>118</v>
      </c>
      <c r="J275" s="20" t="s">
        <v>847</v>
      </c>
      <c r="K275" s="20">
        <v>20260602</v>
      </c>
      <c r="L275" s="20" t="s">
        <v>844</v>
      </c>
      <c r="M275" s="20" t="s">
        <v>111</v>
      </c>
      <c r="N275" s="20">
        <v>4.9000000000000004</v>
      </c>
      <c r="O275" s="20" t="s">
        <v>84</v>
      </c>
      <c r="P275" s="32">
        <v>0</v>
      </c>
      <c r="Q275" s="20" t="s">
        <v>112</v>
      </c>
      <c r="R275" s="20" t="s">
        <v>113</v>
      </c>
      <c r="S275" s="20" t="s">
        <v>26</v>
      </c>
      <c r="T275" s="20" t="s">
        <v>30</v>
      </c>
      <c r="U275" s="20" t="s">
        <v>114</v>
      </c>
      <c r="V275" s="20" t="s">
        <v>115</v>
      </c>
      <c r="W275" s="20" t="s">
        <v>116</v>
      </c>
      <c r="X275" s="20" t="s">
        <v>282</v>
      </c>
      <c r="Y275" s="20" t="s">
        <v>283</v>
      </c>
      <c r="Z275" s="20" t="s">
        <v>284</v>
      </c>
      <c r="AA275" s="20" t="s">
        <v>30</v>
      </c>
      <c r="AB275" s="20" t="s">
        <v>117</v>
      </c>
      <c r="AC275" s="20" t="s">
        <v>209</v>
      </c>
      <c r="AD275" s="20" t="s">
        <v>120</v>
      </c>
    </row>
    <row r="276" spans="2:30" x14ac:dyDescent="0.25">
      <c r="B276" s="27" t="str">
        <f>IF(O276="","Frêt",_xlfn.XLOOKUP(O276,Catégories!A:A,Catégories!B:B,"inconnu"))</f>
        <v>Frêt</v>
      </c>
      <c r="C276" s="10" t="str">
        <f>RIGHT(LOOKUP(L276,'Recherche tracking'!A:A,'Recherche tracking'!B:B),16)</f>
        <v>7543814314751488</v>
      </c>
      <c r="D276" s="20">
        <v>202606</v>
      </c>
      <c r="E276" s="20">
        <v>51</v>
      </c>
      <c r="F276" s="20">
        <v>1085442</v>
      </c>
      <c r="G276" s="20" t="s">
        <v>20</v>
      </c>
      <c r="H276" s="20" t="s">
        <v>20</v>
      </c>
      <c r="I276" s="20" t="s">
        <v>119</v>
      </c>
      <c r="J276" s="20" t="s">
        <v>847</v>
      </c>
      <c r="K276" s="20">
        <v>20260602</v>
      </c>
      <c r="L276" s="20" t="s">
        <v>844</v>
      </c>
      <c r="M276" s="20" t="s">
        <v>24</v>
      </c>
      <c r="N276" s="20">
        <v>4.9000000000000004</v>
      </c>
      <c r="O276" s="20" t="s">
        <v>86</v>
      </c>
      <c r="P276" s="32">
        <v>0</v>
      </c>
      <c r="Q276" s="20" t="s">
        <v>112</v>
      </c>
      <c r="R276" s="20" t="s">
        <v>113</v>
      </c>
      <c r="S276" s="20" t="s">
        <v>26</v>
      </c>
      <c r="T276" s="20" t="s">
        <v>30</v>
      </c>
      <c r="U276" s="20" t="s">
        <v>114</v>
      </c>
      <c r="V276" s="20" t="s">
        <v>115</v>
      </c>
      <c r="W276" s="20" t="s">
        <v>116</v>
      </c>
      <c r="X276" s="20" t="s">
        <v>282</v>
      </c>
      <c r="Y276" s="20" t="s">
        <v>283</v>
      </c>
      <c r="Z276" s="20" t="s">
        <v>284</v>
      </c>
      <c r="AA276" s="20" t="s">
        <v>30</v>
      </c>
      <c r="AB276" s="20" t="s">
        <v>117</v>
      </c>
      <c r="AC276" s="20" t="s">
        <v>209</v>
      </c>
      <c r="AD276" s="20" t="s">
        <v>120</v>
      </c>
    </row>
    <row r="277" spans="2:30" x14ac:dyDescent="0.25">
      <c r="B277" s="27" t="str">
        <f>IF(O277="","Frêt",_xlfn.XLOOKUP(O277,Catégories!A:A,Catégories!B:B,"inconnu"))</f>
        <v>Frêt</v>
      </c>
      <c r="C277" s="10" t="str">
        <f>RIGHT(LOOKUP(L277,'Recherche tracking'!A:A,'Recherche tracking'!B:B),16)</f>
        <v>7543814314751488</v>
      </c>
      <c r="D277" s="20">
        <v>202606</v>
      </c>
      <c r="E277" s="20">
        <v>51</v>
      </c>
      <c r="F277" s="20">
        <v>1085442</v>
      </c>
      <c r="G277" s="20" t="s">
        <v>20</v>
      </c>
      <c r="H277" s="20" t="s">
        <v>20</v>
      </c>
      <c r="I277" s="20" t="s">
        <v>119</v>
      </c>
      <c r="J277" s="20" t="s">
        <v>847</v>
      </c>
      <c r="K277" s="20">
        <v>20260602</v>
      </c>
      <c r="L277" s="20" t="s">
        <v>844</v>
      </c>
      <c r="M277" s="20" t="s">
        <v>24</v>
      </c>
      <c r="N277" s="20">
        <v>4.9000000000000004</v>
      </c>
      <c r="O277" s="20" t="s">
        <v>98</v>
      </c>
      <c r="P277" s="32">
        <v>1</v>
      </c>
      <c r="Q277" s="20" t="s">
        <v>112</v>
      </c>
      <c r="R277" s="20" t="s">
        <v>113</v>
      </c>
      <c r="S277" s="20" t="s">
        <v>26</v>
      </c>
      <c r="T277" s="20" t="s">
        <v>30</v>
      </c>
      <c r="U277" s="20" t="s">
        <v>114</v>
      </c>
      <c r="V277" s="20" t="s">
        <v>115</v>
      </c>
      <c r="W277" s="20" t="s">
        <v>116</v>
      </c>
      <c r="X277" s="20" t="s">
        <v>282</v>
      </c>
      <c r="Y277" s="20" t="s">
        <v>283</v>
      </c>
      <c r="Z277" s="20" t="s">
        <v>284</v>
      </c>
      <c r="AA277" s="20" t="s">
        <v>30</v>
      </c>
      <c r="AB277" s="20" t="s">
        <v>117</v>
      </c>
      <c r="AC277" s="20" t="s">
        <v>209</v>
      </c>
      <c r="AD277" s="20" t="s">
        <v>120</v>
      </c>
    </row>
    <row r="278" spans="2:30" x14ac:dyDescent="0.25">
      <c r="B278" s="27" t="str">
        <f>IF(O278="","Frêt",_xlfn.XLOOKUP(O278,Catégories!A:A,Catégories!B:B,"inconnu"))</f>
        <v>Frêt</v>
      </c>
      <c r="C278" s="10" t="str">
        <f>RIGHT(LOOKUP(L278,'Recherche tracking'!A:A,'Recherche tracking'!B:B),16)</f>
        <v>2117777429708519</v>
      </c>
      <c r="D278" s="20">
        <v>202606</v>
      </c>
      <c r="E278" s="20">
        <v>51</v>
      </c>
      <c r="F278" s="20">
        <v>1085442</v>
      </c>
      <c r="G278" s="20" t="s">
        <v>20</v>
      </c>
      <c r="H278" s="20" t="s">
        <v>20</v>
      </c>
      <c r="I278" s="20" t="s">
        <v>110</v>
      </c>
      <c r="J278" s="20" t="s">
        <v>22</v>
      </c>
      <c r="K278" s="20">
        <v>20260603</v>
      </c>
      <c r="L278" s="20" t="s">
        <v>848</v>
      </c>
      <c r="M278" s="20" t="s">
        <v>111</v>
      </c>
      <c r="N278" s="20">
        <v>30.3</v>
      </c>
      <c r="O278" s="20" t="s">
        <v>84</v>
      </c>
      <c r="P278" s="32">
        <v>11.95</v>
      </c>
      <c r="Q278" s="20" t="s">
        <v>176</v>
      </c>
      <c r="R278" s="20" t="s">
        <v>113</v>
      </c>
      <c r="S278" s="20" t="s">
        <v>26</v>
      </c>
      <c r="T278" s="20" t="s">
        <v>30</v>
      </c>
      <c r="U278" s="20" t="s">
        <v>114</v>
      </c>
      <c r="V278" s="20" t="s">
        <v>115</v>
      </c>
      <c r="W278" s="20" t="s">
        <v>116</v>
      </c>
      <c r="X278" s="20" t="s">
        <v>849</v>
      </c>
      <c r="Y278" s="20" t="s">
        <v>850</v>
      </c>
      <c r="Z278" s="20" t="s">
        <v>26</v>
      </c>
      <c r="AA278" s="20" t="s">
        <v>30</v>
      </c>
      <c r="AB278" s="20" t="s">
        <v>114</v>
      </c>
      <c r="AC278" s="20" t="s">
        <v>427</v>
      </c>
      <c r="AD278" s="20" t="s">
        <v>428</v>
      </c>
    </row>
    <row r="279" spans="2:30" x14ac:dyDescent="0.25">
      <c r="B279" s="27" t="str">
        <f>IF(O279="","Frêt",_xlfn.XLOOKUP(O279,Catégories!A:A,Catégories!B:B,"inconnu"))</f>
        <v>Frêt</v>
      </c>
      <c r="C279" s="10" t="str">
        <f>RIGHT(LOOKUP(L279,'Recherche tracking'!A:A,'Recherche tracking'!B:B),16)</f>
        <v>2117777429708519</v>
      </c>
      <c r="D279" s="20">
        <v>202606</v>
      </c>
      <c r="E279" s="20">
        <v>51</v>
      </c>
      <c r="F279" s="20">
        <v>1085442</v>
      </c>
      <c r="G279" s="20" t="s">
        <v>20</v>
      </c>
      <c r="H279" s="20" t="s">
        <v>20</v>
      </c>
      <c r="I279" s="20" t="s">
        <v>118</v>
      </c>
      <c r="J279" s="20" t="s">
        <v>851</v>
      </c>
      <c r="K279" s="20">
        <v>20260603</v>
      </c>
      <c r="L279" s="20" t="s">
        <v>848</v>
      </c>
      <c r="M279" s="20" t="s">
        <v>111</v>
      </c>
      <c r="N279" s="20">
        <v>16.5</v>
      </c>
      <c r="O279" s="20" t="s">
        <v>84</v>
      </c>
      <c r="P279" s="32">
        <v>0</v>
      </c>
      <c r="Q279" s="20" t="s">
        <v>176</v>
      </c>
      <c r="R279" s="20" t="s">
        <v>113</v>
      </c>
      <c r="S279" s="20" t="s">
        <v>26</v>
      </c>
      <c r="T279" s="20" t="s">
        <v>30</v>
      </c>
      <c r="U279" s="20" t="s">
        <v>114</v>
      </c>
      <c r="V279" s="20" t="s">
        <v>115</v>
      </c>
      <c r="W279" s="20" t="s">
        <v>116</v>
      </c>
      <c r="X279" s="20" t="s">
        <v>849</v>
      </c>
      <c r="Y279" s="20" t="s">
        <v>850</v>
      </c>
      <c r="Z279" s="20" t="s">
        <v>26</v>
      </c>
      <c r="AA279" s="20" t="s">
        <v>30</v>
      </c>
      <c r="AB279" s="20" t="s">
        <v>114</v>
      </c>
      <c r="AC279" s="20" t="s">
        <v>427</v>
      </c>
      <c r="AD279" s="20" t="s">
        <v>428</v>
      </c>
    </row>
    <row r="280" spans="2:30" x14ac:dyDescent="0.25">
      <c r="B280" s="27" t="str">
        <f>IF(O280="","Frêt",_xlfn.XLOOKUP(O280,Catégories!A:A,Catégories!B:B,"inconnu"))</f>
        <v>Frêt</v>
      </c>
      <c r="C280" s="10" t="str">
        <f>RIGHT(LOOKUP(L280,'Recherche tracking'!A:A,'Recherche tracking'!B:B),16)</f>
        <v>2117777429708519</v>
      </c>
      <c r="D280" s="20">
        <v>202606</v>
      </c>
      <c r="E280" s="20">
        <v>51</v>
      </c>
      <c r="F280" s="20">
        <v>1085442</v>
      </c>
      <c r="G280" s="20" t="s">
        <v>20</v>
      </c>
      <c r="H280" s="20" t="s">
        <v>20</v>
      </c>
      <c r="I280" s="20" t="s">
        <v>119</v>
      </c>
      <c r="J280" s="20" t="s">
        <v>851</v>
      </c>
      <c r="K280" s="20">
        <v>20260603</v>
      </c>
      <c r="L280" s="20" t="s">
        <v>848</v>
      </c>
      <c r="M280" s="20" t="s">
        <v>24</v>
      </c>
      <c r="N280" s="20">
        <v>16.5</v>
      </c>
      <c r="O280" s="20" t="s">
        <v>86</v>
      </c>
      <c r="P280" s="32">
        <v>0</v>
      </c>
      <c r="Q280" s="20" t="s">
        <v>176</v>
      </c>
      <c r="R280" s="20" t="s">
        <v>113</v>
      </c>
      <c r="S280" s="20" t="s">
        <v>26</v>
      </c>
      <c r="T280" s="20" t="s">
        <v>30</v>
      </c>
      <c r="U280" s="20" t="s">
        <v>114</v>
      </c>
      <c r="V280" s="20" t="s">
        <v>115</v>
      </c>
      <c r="W280" s="20" t="s">
        <v>116</v>
      </c>
      <c r="X280" s="20" t="s">
        <v>849</v>
      </c>
      <c r="Y280" s="20" t="s">
        <v>850</v>
      </c>
      <c r="Z280" s="20" t="s">
        <v>26</v>
      </c>
      <c r="AA280" s="20" t="s">
        <v>30</v>
      </c>
      <c r="AB280" s="20" t="s">
        <v>114</v>
      </c>
      <c r="AC280" s="20" t="s">
        <v>427</v>
      </c>
      <c r="AD280" s="20" t="s">
        <v>428</v>
      </c>
    </row>
    <row r="281" spans="2:30" x14ac:dyDescent="0.25">
      <c r="B281" s="27" t="str">
        <f>IF(O281="","Frêt",_xlfn.XLOOKUP(O281,Catégories!A:A,Catégories!B:B,"inconnu"))</f>
        <v>Frêt</v>
      </c>
      <c r="C281" s="10" t="str">
        <f>RIGHT(LOOKUP(L281,'Recherche tracking'!A:A,'Recherche tracking'!B:B),16)</f>
        <v>2117777429708519</v>
      </c>
      <c r="D281" s="20">
        <v>202606</v>
      </c>
      <c r="E281" s="20">
        <v>51</v>
      </c>
      <c r="F281" s="20">
        <v>1085442</v>
      </c>
      <c r="G281" s="20" t="s">
        <v>20</v>
      </c>
      <c r="H281" s="20" t="s">
        <v>20</v>
      </c>
      <c r="I281" s="20" t="s">
        <v>118</v>
      </c>
      <c r="J281" s="20" t="s">
        <v>852</v>
      </c>
      <c r="K281" s="20">
        <v>20260603</v>
      </c>
      <c r="L281" s="20" t="s">
        <v>848</v>
      </c>
      <c r="M281" s="20" t="s">
        <v>111</v>
      </c>
      <c r="N281" s="20">
        <v>13.8</v>
      </c>
      <c r="O281" s="20" t="s">
        <v>84</v>
      </c>
      <c r="P281" s="32">
        <v>0</v>
      </c>
      <c r="Q281" s="20" t="s">
        <v>176</v>
      </c>
      <c r="R281" s="20" t="s">
        <v>113</v>
      </c>
      <c r="S281" s="20" t="s">
        <v>26</v>
      </c>
      <c r="T281" s="20" t="s">
        <v>30</v>
      </c>
      <c r="U281" s="20" t="s">
        <v>114</v>
      </c>
      <c r="V281" s="20" t="s">
        <v>115</v>
      </c>
      <c r="W281" s="20" t="s">
        <v>116</v>
      </c>
      <c r="X281" s="20" t="s">
        <v>849</v>
      </c>
      <c r="Y281" s="20" t="s">
        <v>850</v>
      </c>
      <c r="Z281" s="20" t="s">
        <v>26</v>
      </c>
      <c r="AA281" s="20" t="s">
        <v>30</v>
      </c>
      <c r="AB281" s="20" t="s">
        <v>114</v>
      </c>
      <c r="AC281" s="20" t="s">
        <v>427</v>
      </c>
      <c r="AD281" s="20" t="s">
        <v>428</v>
      </c>
    </row>
    <row r="282" spans="2:30" x14ac:dyDescent="0.25">
      <c r="B282" s="27" t="str">
        <f>IF(O282="","Frêt",_xlfn.XLOOKUP(O282,Catégories!A:A,Catégories!B:B,"inconnu"))</f>
        <v>Frêt</v>
      </c>
      <c r="C282" s="10" t="str">
        <f>RIGHT(LOOKUP(L282,'Recherche tracking'!A:A,'Recherche tracking'!B:B),16)</f>
        <v>2117777429708519</v>
      </c>
      <c r="D282" s="20">
        <v>202606</v>
      </c>
      <c r="E282" s="20">
        <v>51</v>
      </c>
      <c r="F282" s="20">
        <v>1085442</v>
      </c>
      <c r="G282" s="20" t="s">
        <v>20</v>
      </c>
      <c r="H282" s="20" t="s">
        <v>20</v>
      </c>
      <c r="I282" s="20" t="s">
        <v>119</v>
      </c>
      <c r="J282" s="20" t="s">
        <v>852</v>
      </c>
      <c r="K282" s="20">
        <v>20260603</v>
      </c>
      <c r="L282" s="20" t="s">
        <v>848</v>
      </c>
      <c r="M282" s="20" t="s">
        <v>24</v>
      </c>
      <c r="N282" s="20">
        <v>13.8</v>
      </c>
      <c r="O282" s="20" t="s">
        <v>86</v>
      </c>
      <c r="P282" s="32">
        <v>0</v>
      </c>
      <c r="Q282" s="20" t="s">
        <v>176</v>
      </c>
      <c r="R282" s="20" t="s">
        <v>113</v>
      </c>
      <c r="S282" s="20" t="s">
        <v>26</v>
      </c>
      <c r="T282" s="20" t="s">
        <v>30</v>
      </c>
      <c r="U282" s="20" t="s">
        <v>114</v>
      </c>
      <c r="V282" s="20" t="s">
        <v>115</v>
      </c>
      <c r="W282" s="20" t="s">
        <v>116</v>
      </c>
      <c r="X282" s="20" t="s">
        <v>849</v>
      </c>
      <c r="Y282" s="20" t="s">
        <v>850</v>
      </c>
      <c r="Z282" s="20" t="s">
        <v>26</v>
      </c>
      <c r="AA282" s="20" t="s">
        <v>30</v>
      </c>
      <c r="AB282" s="20" t="s">
        <v>114</v>
      </c>
      <c r="AC282" s="20" t="s">
        <v>427</v>
      </c>
      <c r="AD282" s="20" t="s">
        <v>428</v>
      </c>
    </row>
    <row r="283" spans="2:30" x14ac:dyDescent="0.25">
      <c r="B283" s="27" t="str">
        <f>IF(O283="","Frêt",_xlfn.XLOOKUP(O283,Catégories!A:A,Catégories!B:B,"inconnu"))</f>
        <v>Frêt</v>
      </c>
      <c r="C283" s="10" t="str">
        <f>RIGHT(LOOKUP(L283,'Recherche tracking'!A:A,'Recherche tracking'!B:B),16)</f>
        <v>2117777429708519</v>
      </c>
      <c r="D283" s="20">
        <v>202606</v>
      </c>
      <c r="E283" s="20">
        <v>51</v>
      </c>
      <c r="F283" s="20">
        <v>1085442</v>
      </c>
      <c r="G283" s="20" t="s">
        <v>20</v>
      </c>
      <c r="H283" s="20" t="s">
        <v>20</v>
      </c>
      <c r="I283" s="20" t="s">
        <v>119</v>
      </c>
      <c r="J283" s="20" t="s">
        <v>852</v>
      </c>
      <c r="K283" s="20">
        <v>20260603</v>
      </c>
      <c r="L283" s="20" t="s">
        <v>848</v>
      </c>
      <c r="M283" s="20" t="s">
        <v>24</v>
      </c>
      <c r="N283" s="20">
        <v>13.8</v>
      </c>
      <c r="O283" s="20" t="s">
        <v>98</v>
      </c>
      <c r="P283" s="32">
        <v>1</v>
      </c>
      <c r="Q283" s="20" t="s">
        <v>176</v>
      </c>
      <c r="R283" s="20" t="s">
        <v>113</v>
      </c>
      <c r="S283" s="20" t="s">
        <v>26</v>
      </c>
      <c r="T283" s="20" t="s">
        <v>30</v>
      </c>
      <c r="U283" s="20" t="s">
        <v>114</v>
      </c>
      <c r="V283" s="20" t="s">
        <v>115</v>
      </c>
      <c r="W283" s="20" t="s">
        <v>116</v>
      </c>
      <c r="X283" s="20" t="s">
        <v>849</v>
      </c>
      <c r="Y283" s="20" t="s">
        <v>850</v>
      </c>
      <c r="Z283" s="20" t="s">
        <v>26</v>
      </c>
      <c r="AA283" s="20" t="s">
        <v>30</v>
      </c>
      <c r="AB283" s="20" t="s">
        <v>114</v>
      </c>
      <c r="AC283" s="20" t="s">
        <v>427</v>
      </c>
      <c r="AD283" s="20" t="s">
        <v>428</v>
      </c>
    </row>
    <row r="284" spans="2:30" x14ac:dyDescent="0.25">
      <c r="B284" s="27" t="str">
        <f>IF(O284="","Frêt",_xlfn.XLOOKUP(O284,Catégories!A:A,Catégories!B:B,"inconnu"))</f>
        <v>Frêt</v>
      </c>
      <c r="C284" s="10" t="str">
        <f>RIGHT(LOOKUP(L284,'Recherche tracking'!A:A,'Recherche tracking'!B:B),16)</f>
        <v>9243814314751959</v>
      </c>
      <c r="D284" s="20">
        <v>202606</v>
      </c>
      <c r="E284" s="20">
        <v>51</v>
      </c>
      <c r="F284" s="20">
        <v>1085442</v>
      </c>
      <c r="G284" s="20" t="s">
        <v>20</v>
      </c>
      <c r="H284" s="20" t="s">
        <v>20</v>
      </c>
      <c r="I284" s="20" t="s">
        <v>110</v>
      </c>
      <c r="J284" s="20" t="s">
        <v>22</v>
      </c>
      <c r="K284" s="20">
        <v>20260603</v>
      </c>
      <c r="L284" s="20" t="s">
        <v>853</v>
      </c>
      <c r="M284" s="20" t="s">
        <v>111</v>
      </c>
      <c r="N284" s="20">
        <v>5.68</v>
      </c>
      <c r="O284" s="20" t="s">
        <v>84</v>
      </c>
      <c r="P284" s="32">
        <v>5.45</v>
      </c>
      <c r="Q284" s="20" t="s">
        <v>112</v>
      </c>
      <c r="R284" s="20" t="s">
        <v>113</v>
      </c>
      <c r="S284" s="20" t="s">
        <v>26</v>
      </c>
      <c r="T284" s="20" t="s">
        <v>30</v>
      </c>
      <c r="U284" s="20" t="s">
        <v>114</v>
      </c>
      <c r="V284" s="20" t="s">
        <v>115</v>
      </c>
      <c r="W284" s="20" t="s">
        <v>116</v>
      </c>
      <c r="X284" s="20" t="s">
        <v>303</v>
      </c>
      <c r="Y284" s="20" t="s">
        <v>420</v>
      </c>
      <c r="Z284" s="20" t="s">
        <v>26</v>
      </c>
      <c r="AA284" s="20" t="s">
        <v>30</v>
      </c>
      <c r="AB284" s="20" t="s">
        <v>163</v>
      </c>
      <c r="AC284" s="20" t="s">
        <v>433</v>
      </c>
      <c r="AD284" s="20" t="s">
        <v>854</v>
      </c>
    </row>
    <row r="285" spans="2:30" x14ac:dyDescent="0.25">
      <c r="B285" s="27" t="str">
        <f>IF(O285="","Frêt",_xlfn.XLOOKUP(O285,Catégories!A:A,Catégories!B:B,"inconnu"))</f>
        <v>Frêt</v>
      </c>
      <c r="C285" s="10" t="str">
        <f>RIGHT(LOOKUP(L285,'Recherche tracking'!A:A,'Recherche tracking'!B:B),16)</f>
        <v>9243814314751959</v>
      </c>
      <c r="D285" s="20">
        <v>202606</v>
      </c>
      <c r="E285" s="20">
        <v>51</v>
      </c>
      <c r="F285" s="20">
        <v>1085442</v>
      </c>
      <c r="G285" s="20" t="s">
        <v>20</v>
      </c>
      <c r="H285" s="20" t="s">
        <v>20</v>
      </c>
      <c r="I285" s="20" t="s">
        <v>118</v>
      </c>
      <c r="J285" s="20" t="s">
        <v>855</v>
      </c>
      <c r="K285" s="20">
        <v>20260603</v>
      </c>
      <c r="L285" s="20" t="s">
        <v>853</v>
      </c>
      <c r="M285" s="20" t="s">
        <v>111</v>
      </c>
      <c r="N285" s="20">
        <v>5.68</v>
      </c>
      <c r="O285" s="20" t="s">
        <v>84</v>
      </c>
      <c r="P285" s="32">
        <v>0</v>
      </c>
      <c r="Q285" s="20" t="s">
        <v>112</v>
      </c>
      <c r="R285" s="20" t="s">
        <v>113</v>
      </c>
      <c r="S285" s="20" t="s">
        <v>26</v>
      </c>
      <c r="T285" s="20" t="s">
        <v>30</v>
      </c>
      <c r="U285" s="20" t="s">
        <v>114</v>
      </c>
      <c r="V285" s="20" t="s">
        <v>115</v>
      </c>
      <c r="W285" s="20" t="s">
        <v>116</v>
      </c>
      <c r="X285" s="20" t="s">
        <v>303</v>
      </c>
      <c r="Y285" s="20" t="s">
        <v>420</v>
      </c>
      <c r="Z285" s="20" t="s">
        <v>26</v>
      </c>
      <c r="AA285" s="20" t="s">
        <v>30</v>
      </c>
      <c r="AB285" s="20" t="s">
        <v>163</v>
      </c>
      <c r="AC285" s="20" t="s">
        <v>433</v>
      </c>
      <c r="AD285" s="20" t="s">
        <v>854</v>
      </c>
    </row>
    <row r="286" spans="2:30" x14ac:dyDescent="0.25">
      <c r="B286" s="27" t="str">
        <f>IF(O286="","Frêt",_xlfn.XLOOKUP(O286,Catégories!A:A,Catégories!B:B,"inconnu"))</f>
        <v>Frêt</v>
      </c>
      <c r="C286" s="10" t="str">
        <f>RIGHT(LOOKUP(L286,'Recherche tracking'!A:A,'Recherche tracking'!B:B),16)</f>
        <v>9243814314751959</v>
      </c>
      <c r="D286" s="20">
        <v>202606</v>
      </c>
      <c r="E286" s="20">
        <v>51</v>
      </c>
      <c r="F286" s="20">
        <v>1085442</v>
      </c>
      <c r="G286" s="20" t="s">
        <v>20</v>
      </c>
      <c r="H286" s="20" t="s">
        <v>20</v>
      </c>
      <c r="I286" s="20" t="s">
        <v>119</v>
      </c>
      <c r="J286" s="20" t="s">
        <v>855</v>
      </c>
      <c r="K286" s="20">
        <v>20260603</v>
      </c>
      <c r="L286" s="20" t="s">
        <v>853</v>
      </c>
      <c r="M286" s="20" t="s">
        <v>24</v>
      </c>
      <c r="N286" s="20">
        <v>5.68</v>
      </c>
      <c r="O286" s="20" t="s">
        <v>86</v>
      </c>
      <c r="P286" s="32">
        <v>0</v>
      </c>
      <c r="Q286" s="20" t="s">
        <v>112</v>
      </c>
      <c r="R286" s="20" t="s">
        <v>113</v>
      </c>
      <c r="S286" s="20" t="s">
        <v>26</v>
      </c>
      <c r="T286" s="20" t="s">
        <v>30</v>
      </c>
      <c r="U286" s="20" t="s">
        <v>114</v>
      </c>
      <c r="V286" s="20" t="s">
        <v>115</v>
      </c>
      <c r="W286" s="20" t="s">
        <v>116</v>
      </c>
      <c r="X286" s="20" t="s">
        <v>303</v>
      </c>
      <c r="Y286" s="20" t="s">
        <v>420</v>
      </c>
      <c r="Z286" s="20" t="s">
        <v>26</v>
      </c>
      <c r="AA286" s="20" t="s">
        <v>30</v>
      </c>
      <c r="AB286" s="20" t="s">
        <v>163</v>
      </c>
      <c r="AC286" s="20" t="s">
        <v>433</v>
      </c>
      <c r="AD286" s="20" t="s">
        <v>854</v>
      </c>
    </row>
    <row r="287" spans="2:30" x14ac:dyDescent="0.25">
      <c r="B287" s="27" t="str">
        <f>IF(O287="","Frêt",_xlfn.XLOOKUP(O287,Catégories!A:A,Catégories!B:B,"inconnu"))</f>
        <v>Frêt</v>
      </c>
      <c r="C287" s="10" t="str">
        <f>RIGHT(LOOKUP(L287,'Recherche tracking'!A:A,'Recherche tracking'!B:B),16)</f>
        <v>6743814314751965</v>
      </c>
      <c r="D287" s="20">
        <v>202606</v>
      </c>
      <c r="E287" s="20">
        <v>51</v>
      </c>
      <c r="F287" s="20">
        <v>1085442</v>
      </c>
      <c r="G287" s="20" t="s">
        <v>20</v>
      </c>
      <c r="H287" s="20" t="s">
        <v>20</v>
      </c>
      <c r="I287" s="20" t="s">
        <v>110</v>
      </c>
      <c r="J287" s="20" t="s">
        <v>22</v>
      </c>
      <c r="K287" s="20">
        <v>20260603</v>
      </c>
      <c r="L287" s="20" t="s">
        <v>856</v>
      </c>
      <c r="M287" s="20" t="s">
        <v>111</v>
      </c>
      <c r="N287" s="20">
        <v>3.9</v>
      </c>
      <c r="O287" s="20" t="s">
        <v>84</v>
      </c>
      <c r="P287" s="32">
        <v>4.93</v>
      </c>
      <c r="Q287" s="20" t="s">
        <v>112</v>
      </c>
      <c r="R287" s="20" t="s">
        <v>113</v>
      </c>
      <c r="S287" s="20" t="s">
        <v>26</v>
      </c>
      <c r="T287" s="20" t="s">
        <v>30</v>
      </c>
      <c r="U287" s="20" t="s">
        <v>114</v>
      </c>
      <c r="V287" s="20" t="s">
        <v>115</v>
      </c>
      <c r="W287" s="20" t="s">
        <v>116</v>
      </c>
      <c r="X287" s="20" t="s">
        <v>857</v>
      </c>
      <c r="Y287" s="20" t="s">
        <v>858</v>
      </c>
      <c r="Z287" s="20" t="s">
        <v>26</v>
      </c>
      <c r="AA287" s="20" t="s">
        <v>30</v>
      </c>
      <c r="AB287" s="20" t="s">
        <v>200</v>
      </c>
      <c r="AC287" s="20" t="s">
        <v>246</v>
      </c>
      <c r="AD287" s="20" t="s">
        <v>247</v>
      </c>
    </row>
    <row r="288" spans="2:30" x14ac:dyDescent="0.25">
      <c r="B288" s="27" t="str">
        <f>IF(O288="","Frêt",_xlfn.XLOOKUP(O288,Catégories!A:A,Catégories!B:B,"inconnu"))</f>
        <v>Frêt</v>
      </c>
      <c r="C288" s="10" t="str">
        <f>RIGHT(LOOKUP(L288,'Recherche tracking'!A:A,'Recherche tracking'!B:B),16)</f>
        <v>6743814314751965</v>
      </c>
      <c r="D288" s="20">
        <v>202606</v>
      </c>
      <c r="E288" s="20">
        <v>51</v>
      </c>
      <c r="F288" s="20">
        <v>1085442</v>
      </c>
      <c r="G288" s="20" t="s">
        <v>20</v>
      </c>
      <c r="H288" s="20" t="s">
        <v>20</v>
      </c>
      <c r="I288" s="20" t="s">
        <v>118</v>
      </c>
      <c r="J288" s="20" t="s">
        <v>859</v>
      </c>
      <c r="K288" s="20">
        <v>20260603</v>
      </c>
      <c r="L288" s="20" t="s">
        <v>856</v>
      </c>
      <c r="M288" s="20" t="s">
        <v>111</v>
      </c>
      <c r="N288" s="20">
        <v>3.9</v>
      </c>
      <c r="O288" s="20" t="s">
        <v>84</v>
      </c>
      <c r="P288" s="32">
        <v>0</v>
      </c>
      <c r="Q288" s="20" t="s">
        <v>112</v>
      </c>
      <c r="R288" s="20" t="s">
        <v>113</v>
      </c>
      <c r="S288" s="20" t="s">
        <v>26</v>
      </c>
      <c r="T288" s="20" t="s">
        <v>30</v>
      </c>
      <c r="U288" s="20" t="s">
        <v>114</v>
      </c>
      <c r="V288" s="20" t="s">
        <v>115</v>
      </c>
      <c r="W288" s="20" t="s">
        <v>116</v>
      </c>
      <c r="X288" s="20" t="s">
        <v>857</v>
      </c>
      <c r="Y288" s="20" t="s">
        <v>858</v>
      </c>
      <c r="Z288" s="20" t="s">
        <v>26</v>
      </c>
      <c r="AA288" s="20" t="s">
        <v>30</v>
      </c>
      <c r="AB288" s="20" t="s">
        <v>200</v>
      </c>
      <c r="AC288" s="20" t="s">
        <v>246</v>
      </c>
      <c r="AD288" s="20" t="s">
        <v>247</v>
      </c>
    </row>
    <row r="289" spans="2:30" x14ac:dyDescent="0.25">
      <c r="B289" s="27" t="str">
        <f>IF(O289="","Frêt",_xlfn.XLOOKUP(O289,Catégories!A:A,Catégories!B:B,"inconnu"))</f>
        <v>Frêt</v>
      </c>
      <c r="C289" s="10" t="str">
        <f>RIGHT(LOOKUP(L289,'Recherche tracking'!A:A,'Recherche tracking'!B:B),16)</f>
        <v>6743814314751965</v>
      </c>
      <c r="D289" s="20">
        <v>202606</v>
      </c>
      <c r="E289" s="20">
        <v>51</v>
      </c>
      <c r="F289" s="20">
        <v>1085442</v>
      </c>
      <c r="G289" s="20" t="s">
        <v>20</v>
      </c>
      <c r="H289" s="20" t="s">
        <v>20</v>
      </c>
      <c r="I289" s="20" t="s">
        <v>119</v>
      </c>
      <c r="J289" s="20" t="s">
        <v>859</v>
      </c>
      <c r="K289" s="20">
        <v>20260603</v>
      </c>
      <c r="L289" s="20" t="s">
        <v>856</v>
      </c>
      <c r="M289" s="20" t="s">
        <v>24</v>
      </c>
      <c r="N289" s="20">
        <v>3.9</v>
      </c>
      <c r="O289" s="20" t="s">
        <v>86</v>
      </c>
      <c r="P289" s="32">
        <v>0</v>
      </c>
      <c r="Q289" s="20" t="s">
        <v>112</v>
      </c>
      <c r="R289" s="20" t="s">
        <v>113</v>
      </c>
      <c r="S289" s="20" t="s">
        <v>26</v>
      </c>
      <c r="T289" s="20" t="s">
        <v>30</v>
      </c>
      <c r="U289" s="20" t="s">
        <v>114</v>
      </c>
      <c r="V289" s="20" t="s">
        <v>115</v>
      </c>
      <c r="W289" s="20" t="s">
        <v>116</v>
      </c>
      <c r="X289" s="20" t="s">
        <v>857</v>
      </c>
      <c r="Y289" s="20" t="s">
        <v>858</v>
      </c>
      <c r="Z289" s="20" t="s">
        <v>26</v>
      </c>
      <c r="AA289" s="20" t="s">
        <v>30</v>
      </c>
      <c r="AB289" s="20" t="s">
        <v>200</v>
      </c>
      <c r="AC289" s="20" t="s">
        <v>246</v>
      </c>
      <c r="AD289" s="20" t="s">
        <v>247</v>
      </c>
    </row>
    <row r="290" spans="2:30" x14ac:dyDescent="0.25">
      <c r="B290" s="27" t="str">
        <f>IF(O290="","Frêt",_xlfn.XLOOKUP(O290,Catégories!A:A,Catégories!B:B,"inconnu"))</f>
        <v>Frêt</v>
      </c>
      <c r="C290" s="10" t="str">
        <f>RIGHT(LOOKUP(L290,'Recherche tracking'!A:A,'Recherche tracking'!B:B),16)</f>
        <v>8643814314752042</v>
      </c>
      <c r="D290" s="20">
        <v>202606</v>
      </c>
      <c r="E290" s="20">
        <v>51</v>
      </c>
      <c r="F290" s="20">
        <v>1085442</v>
      </c>
      <c r="G290" s="20" t="s">
        <v>20</v>
      </c>
      <c r="H290" s="20" t="s">
        <v>20</v>
      </c>
      <c r="I290" s="20" t="s">
        <v>110</v>
      </c>
      <c r="J290" s="20" t="s">
        <v>22</v>
      </c>
      <c r="K290" s="20">
        <v>20260603</v>
      </c>
      <c r="L290" s="20" t="s">
        <v>860</v>
      </c>
      <c r="M290" s="20" t="s">
        <v>111</v>
      </c>
      <c r="N290" s="20">
        <v>19.3</v>
      </c>
      <c r="O290" s="20" t="s">
        <v>84</v>
      </c>
      <c r="P290" s="32">
        <v>9.09</v>
      </c>
      <c r="Q290" s="20" t="s">
        <v>112</v>
      </c>
      <c r="R290" s="20" t="s">
        <v>113</v>
      </c>
      <c r="S290" s="20" t="s">
        <v>26</v>
      </c>
      <c r="T290" s="20" t="s">
        <v>30</v>
      </c>
      <c r="U290" s="20" t="s">
        <v>114</v>
      </c>
      <c r="V290" s="20" t="s">
        <v>115</v>
      </c>
      <c r="W290" s="20" t="s">
        <v>116</v>
      </c>
      <c r="X290" s="20" t="s">
        <v>333</v>
      </c>
      <c r="Y290" s="20" t="s">
        <v>334</v>
      </c>
      <c r="Z290" s="20" t="s">
        <v>26</v>
      </c>
      <c r="AA290" s="20" t="s">
        <v>30</v>
      </c>
      <c r="AB290" s="20" t="s">
        <v>192</v>
      </c>
      <c r="AC290" s="20" t="s">
        <v>335</v>
      </c>
      <c r="AD290" s="20" t="s">
        <v>336</v>
      </c>
    </row>
    <row r="291" spans="2:30" x14ac:dyDescent="0.25">
      <c r="B291" s="27" t="str">
        <f>IF(O291="","Frêt",_xlfn.XLOOKUP(O291,Catégories!A:A,Catégories!B:B,"inconnu"))</f>
        <v>Frêt</v>
      </c>
      <c r="C291" s="10" t="str">
        <f>RIGHT(LOOKUP(L291,'Recherche tracking'!A:A,'Recherche tracking'!B:B),16)</f>
        <v>8643814314752042</v>
      </c>
      <c r="D291" s="20">
        <v>202606</v>
      </c>
      <c r="E291" s="20">
        <v>51</v>
      </c>
      <c r="F291" s="20">
        <v>1085442</v>
      </c>
      <c r="G291" s="20" t="s">
        <v>20</v>
      </c>
      <c r="H291" s="20" t="s">
        <v>20</v>
      </c>
      <c r="I291" s="20" t="s">
        <v>118</v>
      </c>
      <c r="J291" s="20" t="s">
        <v>861</v>
      </c>
      <c r="K291" s="20">
        <v>20260603</v>
      </c>
      <c r="L291" s="20" t="s">
        <v>860</v>
      </c>
      <c r="M291" s="20" t="s">
        <v>111</v>
      </c>
      <c r="N291" s="20">
        <v>9.4</v>
      </c>
      <c r="O291" s="20" t="s">
        <v>84</v>
      </c>
      <c r="P291" s="32">
        <v>0</v>
      </c>
      <c r="Q291" s="20" t="s">
        <v>112</v>
      </c>
      <c r="R291" s="20" t="s">
        <v>113</v>
      </c>
      <c r="S291" s="20" t="s">
        <v>26</v>
      </c>
      <c r="T291" s="20" t="s">
        <v>30</v>
      </c>
      <c r="U291" s="20" t="s">
        <v>114</v>
      </c>
      <c r="V291" s="20" t="s">
        <v>115</v>
      </c>
      <c r="W291" s="20" t="s">
        <v>116</v>
      </c>
      <c r="X291" s="20" t="s">
        <v>333</v>
      </c>
      <c r="Y291" s="20" t="s">
        <v>334</v>
      </c>
      <c r="Z291" s="20" t="s">
        <v>26</v>
      </c>
      <c r="AA291" s="20" t="s">
        <v>30</v>
      </c>
      <c r="AB291" s="20" t="s">
        <v>192</v>
      </c>
      <c r="AC291" s="20" t="s">
        <v>335</v>
      </c>
      <c r="AD291" s="20" t="s">
        <v>336</v>
      </c>
    </row>
    <row r="292" spans="2:30" x14ac:dyDescent="0.25">
      <c r="B292" s="27" t="str">
        <f>IF(O292="","Frêt",_xlfn.XLOOKUP(O292,Catégories!A:A,Catégories!B:B,"inconnu"))</f>
        <v>Frêt</v>
      </c>
      <c r="C292" s="10" t="str">
        <f>RIGHT(LOOKUP(L292,'Recherche tracking'!A:A,'Recherche tracking'!B:B),16)</f>
        <v>8643814314752042</v>
      </c>
      <c r="D292" s="20">
        <v>202606</v>
      </c>
      <c r="E292" s="20">
        <v>51</v>
      </c>
      <c r="F292" s="20">
        <v>1085442</v>
      </c>
      <c r="G292" s="20" t="s">
        <v>20</v>
      </c>
      <c r="H292" s="20" t="s">
        <v>20</v>
      </c>
      <c r="I292" s="20" t="s">
        <v>119</v>
      </c>
      <c r="J292" s="20" t="s">
        <v>861</v>
      </c>
      <c r="K292" s="20">
        <v>20260603</v>
      </c>
      <c r="L292" s="20" t="s">
        <v>860</v>
      </c>
      <c r="M292" s="20" t="s">
        <v>24</v>
      </c>
      <c r="N292" s="20">
        <v>9.4</v>
      </c>
      <c r="O292" s="20" t="s">
        <v>86</v>
      </c>
      <c r="P292" s="32">
        <v>0</v>
      </c>
      <c r="Q292" s="20" t="s">
        <v>112</v>
      </c>
      <c r="R292" s="20" t="s">
        <v>113</v>
      </c>
      <c r="S292" s="20" t="s">
        <v>26</v>
      </c>
      <c r="T292" s="20" t="s">
        <v>30</v>
      </c>
      <c r="U292" s="20" t="s">
        <v>114</v>
      </c>
      <c r="V292" s="20" t="s">
        <v>115</v>
      </c>
      <c r="W292" s="20" t="s">
        <v>116</v>
      </c>
      <c r="X292" s="20" t="s">
        <v>333</v>
      </c>
      <c r="Y292" s="20" t="s">
        <v>334</v>
      </c>
      <c r="Z292" s="20" t="s">
        <v>26</v>
      </c>
      <c r="AA292" s="20" t="s">
        <v>30</v>
      </c>
      <c r="AB292" s="20" t="s">
        <v>192</v>
      </c>
      <c r="AC292" s="20" t="s">
        <v>335</v>
      </c>
      <c r="AD292" s="20" t="s">
        <v>336</v>
      </c>
    </row>
    <row r="293" spans="2:30" x14ac:dyDescent="0.25">
      <c r="B293" s="27" t="str">
        <f>IF(O293="","Frêt",_xlfn.XLOOKUP(O293,Catégories!A:A,Catégories!B:B,"inconnu"))</f>
        <v>Frêt</v>
      </c>
      <c r="C293" s="10" t="str">
        <f>RIGHT(LOOKUP(L293,'Recherche tracking'!A:A,'Recherche tracking'!B:B),16)</f>
        <v>8643814314752042</v>
      </c>
      <c r="D293" s="20">
        <v>202606</v>
      </c>
      <c r="E293" s="20">
        <v>51</v>
      </c>
      <c r="F293" s="20">
        <v>1085442</v>
      </c>
      <c r="G293" s="20" t="s">
        <v>20</v>
      </c>
      <c r="H293" s="20" t="s">
        <v>20</v>
      </c>
      <c r="I293" s="20" t="s">
        <v>118</v>
      </c>
      <c r="J293" s="20" t="s">
        <v>862</v>
      </c>
      <c r="K293" s="20">
        <v>20260603</v>
      </c>
      <c r="L293" s="20" t="s">
        <v>860</v>
      </c>
      <c r="M293" s="20" t="s">
        <v>111</v>
      </c>
      <c r="N293" s="20">
        <v>9.9</v>
      </c>
      <c r="O293" s="20" t="s">
        <v>84</v>
      </c>
      <c r="P293" s="32">
        <v>0</v>
      </c>
      <c r="Q293" s="20" t="s">
        <v>112</v>
      </c>
      <c r="R293" s="20" t="s">
        <v>113</v>
      </c>
      <c r="S293" s="20" t="s">
        <v>26</v>
      </c>
      <c r="T293" s="20" t="s">
        <v>30</v>
      </c>
      <c r="U293" s="20" t="s">
        <v>114</v>
      </c>
      <c r="V293" s="20" t="s">
        <v>115</v>
      </c>
      <c r="W293" s="20" t="s">
        <v>116</v>
      </c>
      <c r="X293" s="20" t="s">
        <v>333</v>
      </c>
      <c r="Y293" s="20" t="s">
        <v>334</v>
      </c>
      <c r="Z293" s="20" t="s">
        <v>26</v>
      </c>
      <c r="AA293" s="20" t="s">
        <v>30</v>
      </c>
      <c r="AB293" s="20" t="s">
        <v>192</v>
      </c>
      <c r="AC293" s="20" t="s">
        <v>335</v>
      </c>
      <c r="AD293" s="20" t="s">
        <v>336</v>
      </c>
    </row>
    <row r="294" spans="2:30" x14ac:dyDescent="0.25">
      <c r="B294" s="27" t="str">
        <f>IF(O294="","Frêt",_xlfn.XLOOKUP(O294,Catégories!A:A,Catégories!B:B,"inconnu"))</f>
        <v>Frêt</v>
      </c>
      <c r="C294" s="10" t="str">
        <f>RIGHT(LOOKUP(L294,'Recherche tracking'!A:A,'Recherche tracking'!B:B),16)</f>
        <v>8643814314752042</v>
      </c>
      <c r="D294" s="20">
        <v>202606</v>
      </c>
      <c r="E294" s="20">
        <v>51</v>
      </c>
      <c r="F294" s="20">
        <v>1085442</v>
      </c>
      <c r="G294" s="20" t="s">
        <v>20</v>
      </c>
      <c r="H294" s="20" t="s">
        <v>20</v>
      </c>
      <c r="I294" s="20" t="s">
        <v>119</v>
      </c>
      <c r="J294" s="20" t="s">
        <v>862</v>
      </c>
      <c r="K294" s="20">
        <v>20260603</v>
      </c>
      <c r="L294" s="20" t="s">
        <v>860</v>
      </c>
      <c r="M294" s="20" t="s">
        <v>24</v>
      </c>
      <c r="N294" s="20">
        <v>9.9</v>
      </c>
      <c r="O294" s="20" t="s">
        <v>86</v>
      </c>
      <c r="P294" s="32">
        <v>0</v>
      </c>
      <c r="Q294" s="20" t="s">
        <v>112</v>
      </c>
      <c r="R294" s="20" t="s">
        <v>113</v>
      </c>
      <c r="S294" s="20" t="s">
        <v>26</v>
      </c>
      <c r="T294" s="20" t="s">
        <v>30</v>
      </c>
      <c r="U294" s="20" t="s">
        <v>114</v>
      </c>
      <c r="V294" s="20" t="s">
        <v>115</v>
      </c>
      <c r="W294" s="20" t="s">
        <v>116</v>
      </c>
      <c r="X294" s="20" t="s">
        <v>333</v>
      </c>
      <c r="Y294" s="20" t="s">
        <v>334</v>
      </c>
      <c r="Z294" s="20" t="s">
        <v>26</v>
      </c>
      <c r="AA294" s="20" t="s">
        <v>30</v>
      </c>
      <c r="AB294" s="20" t="s">
        <v>192</v>
      </c>
      <c r="AC294" s="20" t="s">
        <v>335</v>
      </c>
      <c r="AD294" s="20" t="s">
        <v>336</v>
      </c>
    </row>
    <row r="295" spans="2:30" x14ac:dyDescent="0.25">
      <c r="B295" s="27" t="str">
        <f>IF(O295="","Frêt",_xlfn.XLOOKUP(O295,Catégories!A:A,Catégories!B:B,"inconnu"))</f>
        <v>Frêt</v>
      </c>
      <c r="C295" s="10" t="str">
        <f>RIGHT(LOOKUP(L295,'Recherche tracking'!A:A,'Recherche tracking'!B:B),16)</f>
        <v>8643814314752042</v>
      </c>
      <c r="D295" s="20">
        <v>202606</v>
      </c>
      <c r="E295" s="20">
        <v>51</v>
      </c>
      <c r="F295" s="20">
        <v>1085442</v>
      </c>
      <c r="G295" s="20" t="s">
        <v>20</v>
      </c>
      <c r="H295" s="20" t="s">
        <v>20</v>
      </c>
      <c r="I295" s="20" t="s">
        <v>119</v>
      </c>
      <c r="J295" s="20" t="s">
        <v>862</v>
      </c>
      <c r="K295" s="20">
        <v>20260603</v>
      </c>
      <c r="L295" s="20" t="s">
        <v>860</v>
      </c>
      <c r="M295" s="20" t="s">
        <v>24</v>
      </c>
      <c r="N295" s="20">
        <v>9.9</v>
      </c>
      <c r="O295" s="20" t="s">
        <v>98</v>
      </c>
      <c r="P295" s="32">
        <v>1</v>
      </c>
      <c r="Q295" s="20" t="s">
        <v>112</v>
      </c>
      <c r="R295" s="20" t="s">
        <v>113</v>
      </c>
      <c r="S295" s="20" t="s">
        <v>26</v>
      </c>
      <c r="T295" s="20" t="s">
        <v>30</v>
      </c>
      <c r="U295" s="20" t="s">
        <v>114</v>
      </c>
      <c r="V295" s="20" t="s">
        <v>115</v>
      </c>
      <c r="W295" s="20" t="s">
        <v>116</v>
      </c>
      <c r="X295" s="20" t="s">
        <v>333</v>
      </c>
      <c r="Y295" s="20" t="s">
        <v>334</v>
      </c>
      <c r="Z295" s="20" t="s">
        <v>26</v>
      </c>
      <c r="AA295" s="20" t="s">
        <v>30</v>
      </c>
      <c r="AB295" s="20" t="s">
        <v>192</v>
      </c>
      <c r="AC295" s="20" t="s">
        <v>335</v>
      </c>
      <c r="AD295" s="20" t="s">
        <v>336</v>
      </c>
    </row>
    <row r="296" spans="2:30" x14ac:dyDescent="0.25">
      <c r="B296" s="27" t="str">
        <f>IF(O296="","Frêt",_xlfn.XLOOKUP(O296,Catégories!A:A,Catégories!B:B,"inconnu"))</f>
        <v>Frêt</v>
      </c>
      <c r="C296" s="10" t="str">
        <f>RIGHT(LOOKUP(L296,'Recherche tracking'!A:A,'Recherche tracking'!B:B),16)</f>
        <v>7243814314752169</v>
      </c>
      <c r="D296" s="20">
        <v>202606</v>
      </c>
      <c r="E296" s="20">
        <v>51</v>
      </c>
      <c r="F296" s="20">
        <v>1085442</v>
      </c>
      <c r="G296" s="20" t="s">
        <v>20</v>
      </c>
      <c r="H296" s="20" t="s">
        <v>20</v>
      </c>
      <c r="I296" s="20" t="s">
        <v>110</v>
      </c>
      <c r="J296" s="20" t="s">
        <v>22</v>
      </c>
      <c r="K296" s="20">
        <v>20260603</v>
      </c>
      <c r="L296" s="20" t="s">
        <v>863</v>
      </c>
      <c r="M296" s="20" t="s">
        <v>111</v>
      </c>
      <c r="N296" s="20">
        <v>21.9</v>
      </c>
      <c r="O296" s="20" t="s">
        <v>84</v>
      </c>
      <c r="P296" s="32">
        <v>9.61</v>
      </c>
      <c r="Q296" s="20" t="s">
        <v>112</v>
      </c>
      <c r="R296" s="20" t="s">
        <v>113</v>
      </c>
      <c r="S296" s="20" t="s">
        <v>26</v>
      </c>
      <c r="T296" s="20" t="s">
        <v>30</v>
      </c>
      <c r="U296" s="20" t="s">
        <v>114</v>
      </c>
      <c r="V296" s="20" t="s">
        <v>115</v>
      </c>
      <c r="W296" s="20" t="s">
        <v>116</v>
      </c>
      <c r="X296" s="20" t="s">
        <v>864</v>
      </c>
      <c r="Y296" s="20" t="s">
        <v>865</v>
      </c>
      <c r="Z296" s="20" t="s">
        <v>26</v>
      </c>
      <c r="AA296" s="20" t="s">
        <v>30</v>
      </c>
      <c r="AB296" s="20" t="s">
        <v>259</v>
      </c>
      <c r="AC296" s="20" t="s">
        <v>866</v>
      </c>
      <c r="AD296" s="20" t="s">
        <v>375</v>
      </c>
    </row>
    <row r="297" spans="2:30" x14ac:dyDescent="0.25">
      <c r="B297" s="27" t="str">
        <f>IF(O297="","Frêt",_xlfn.XLOOKUP(O297,Catégories!A:A,Catégories!B:B,"inconnu"))</f>
        <v>Frêt</v>
      </c>
      <c r="C297" s="10" t="str">
        <f>RIGHT(LOOKUP(L297,'Recherche tracking'!A:A,'Recherche tracking'!B:B),16)</f>
        <v>7243814314752169</v>
      </c>
      <c r="D297" s="20">
        <v>202606</v>
      </c>
      <c r="E297" s="20">
        <v>51</v>
      </c>
      <c r="F297" s="20">
        <v>1085442</v>
      </c>
      <c r="G297" s="20" t="s">
        <v>20</v>
      </c>
      <c r="H297" s="20" t="s">
        <v>20</v>
      </c>
      <c r="I297" s="20" t="s">
        <v>118</v>
      </c>
      <c r="J297" s="20" t="s">
        <v>867</v>
      </c>
      <c r="K297" s="20">
        <v>20260603</v>
      </c>
      <c r="L297" s="20" t="s">
        <v>863</v>
      </c>
      <c r="M297" s="20" t="s">
        <v>111</v>
      </c>
      <c r="N297" s="20">
        <v>6.8</v>
      </c>
      <c r="O297" s="20" t="s">
        <v>84</v>
      </c>
      <c r="P297" s="32">
        <v>0</v>
      </c>
      <c r="Q297" s="20" t="s">
        <v>112</v>
      </c>
      <c r="R297" s="20" t="s">
        <v>113</v>
      </c>
      <c r="S297" s="20" t="s">
        <v>26</v>
      </c>
      <c r="T297" s="20" t="s">
        <v>30</v>
      </c>
      <c r="U297" s="20" t="s">
        <v>114</v>
      </c>
      <c r="V297" s="20" t="s">
        <v>115</v>
      </c>
      <c r="W297" s="20" t="s">
        <v>116</v>
      </c>
      <c r="X297" s="20" t="s">
        <v>864</v>
      </c>
      <c r="Y297" s="20" t="s">
        <v>865</v>
      </c>
      <c r="Z297" s="20" t="s">
        <v>26</v>
      </c>
      <c r="AA297" s="20" t="s">
        <v>30</v>
      </c>
      <c r="AB297" s="20" t="s">
        <v>259</v>
      </c>
      <c r="AC297" s="20" t="s">
        <v>866</v>
      </c>
      <c r="AD297" s="20" t="s">
        <v>375</v>
      </c>
    </row>
    <row r="298" spans="2:30" x14ac:dyDescent="0.25">
      <c r="B298" s="27" t="str">
        <f>IF(O298="","Frêt",_xlfn.XLOOKUP(O298,Catégories!A:A,Catégories!B:B,"inconnu"))</f>
        <v>Frêt</v>
      </c>
      <c r="C298" s="10" t="str">
        <f>RIGHT(LOOKUP(L298,'Recherche tracking'!A:A,'Recherche tracking'!B:B),16)</f>
        <v>7243814314752169</v>
      </c>
      <c r="D298" s="20">
        <v>202606</v>
      </c>
      <c r="E298" s="20">
        <v>51</v>
      </c>
      <c r="F298" s="20">
        <v>1085442</v>
      </c>
      <c r="G298" s="20" t="s">
        <v>20</v>
      </c>
      <c r="H298" s="20" t="s">
        <v>20</v>
      </c>
      <c r="I298" s="20" t="s">
        <v>119</v>
      </c>
      <c r="J298" s="20" t="s">
        <v>867</v>
      </c>
      <c r="K298" s="20">
        <v>20260603</v>
      </c>
      <c r="L298" s="20" t="s">
        <v>863</v>
      </c>
      <c r="M298" s="20" t="s">
        <v>24</v>
      </c>
      <c r="N298" s="20">
        <v>6.8</v>
      </c>
      <c r="O298" s="20" t="s">
        <v>86</v>
      </c>
      <c r="P298" s="32">
        <v>0</v>
      </c>
      <c r="Q298" s="20" t="s">
        <v>112</v>
      </c>
      <c r="R298" s="20" t="s">
        <v>113</v>
      </c>
      <c r="S298" s="20" t="s">
        <v>26</v>
      </c>
      <c r="T298" s="20" t="s">
        <v>30</v>
      </c>
      <c r="U298" s="20" t="s">
        <v>114</v>
      </c>
      <c r="V298" s="20" t="s">
        <v>115</v>
      </c>
      <c r="W298" s="20" t="s">
        <v>116</v>
      </c>
      <c r="X298" s="20" t="s">
        <v>864</v>
      </c>
      <c r="Y298" s="20" t="s">
        <v>865</v>
      </c>
      <c r="Z298" s="20" t="s">
        <v>26</v>
      </c>
      <c r="AA298" s="20" t="s">
        <v>30</v>
      </c>
      <c r="AB298" s="20" t="s">
        <v>259</v>
      </c>
      <c r="AC298" s="20" t="s">
        <v>866</v>
      </c>
      <c r="AD298" s="20" t="s">
        <v>375</v>
      </c>
    </row>
    <row r="299" spans="2:30" x14ac:dyDescent="0.25">
      <c r="B299" s="27" t="str">
        <f>IF(O299="","Frêt",_xlfn.XLOOKUP(O299,Catégories!A:A,Catégories!B:B,"inconnu"))</f>
        <v>Frêt</v>
      </c>
      <c r="C299" s="10" t="str">
        <f>RIGHT(LOOKUP(L299,'Recherche tracking'!A:A,'Recherche tracking'!B:B),16)</f>
        <v>7243814314752169</v>
      </c>
      <c r="D299" s="20">
        <v>202606</v>
      </c>
      <c r="E299" s="20">
        <v>51</v>
      </c>
      <c r="F299" s="20">
        <v>1085442</v>
      </c>
      <c r="G299" s="20" t="s">
        <v>20</v>
      </c>
      <c r="H299" s="20" t="s">
        <v>20</v>
      </c>
      <c r="I299" s="20" t="s">
        <v>118</v>
      </c>
      <c r="J299" s="20" t="s">
        <v>868</v>
      </c>
      <c r="K299" s="20">
        <v>20260603</v>
      </c>
      <c r="L299" s="20" t="s">
        <v>863</v>
      </c>
      <c r="M299" s="20" t="s">
        <v>111</v>
      </c>
      <c r="N299" s="20">
        <v>15.1</v>
      </c>
      <c r="O299" s="20" t="s">
        <v>84</v>
      </c>
      <c r="P299" s="32">
        <v>0</v>
      </c>
      <c r="Q299" s="20" t="s">
        <v>112</v>
      </c>
      <c r="R299" s="20" t="s">
        <v>113</v>
      </c>
      <c r="S299" s="20" t="s">
        <v>26</v>
      </c>
      <c r="T299" s="20" t="s">
        <v>30</v>
      </c>
      <c r="U299" s="20" t="s">
        <v>114</v>
      </c>
      <c r="V299" s="20" t="s">
        <v>115</v>
      </c>
      <c r="W299" s="20" t="s">
        <v>116</v>
      </c>
      <c r="X299" s="20" t="s">
        <v>864</v>
      </c>
      <c r="Y299" s="20" t="s">
        <v>865</v>
      </c>
      <c r="Z299" s="20" t="s">
        <v>26</v>
      </c>
      <c r="AA299" s="20" t="s">
        <v>30</v>
      </c>
      <c r="AB299" s="20" t="s">
        <v>259</v>
      </c>
      <c r="AC299" s="20" t="s">
        <v>866</v>
      </c>
      <c r="AD299" s="20" t="s">
        <v>375</v>
      </c>
    </row>
    <row r="300" spans="2:30" x14ac:dyDescent="0.25">
      <c r="B300" s="27" t="str">
        <f>IF(O300="","Frêt",_xlfn.XLOOKUP(O300,Catégories!A:A,Catégories!B:B,"inconnu"))</f>
        <v>Frêt</v>
      </c>
      <c r="C300" s="10" t="str">
        <f>RIGHT(LOOKUP(L300,'Recherche tracking'!A:A,'Recherche tracking'!B:B),16)</f>
        <v>7243814314752169</v>
      </c>
      <c r="D300" s="20">
        <v>202606</v>
      </c>
      <c r="E300" s="20">
        <v>51</v>
      </c>
      <c r="F300" s="20">
        <v>1085442</v>
      </c>
      <c r="G300" s="20" t="s">
        <v>20</v>
      </c>
      <c r="H300" s="20" t="s">
        <v>20</v>
      </c>
      <c r="I300" s="20" t="s">
        <v>119</v>
      </c>
      <c r="J300" s="20" t="s">
        <v>868</v>
      </c>
      <c r="K300" s="20">
        <v>20260603</v>
      </c>
      <c r="L300" s="20" t="s">
        <v>863</v>
      </c>
      <c r="M300" s="20" t="s">
        <v>24</v>
      </c>
      <c r="N300" s="20">
        <v>15.1</v>
      </c>
      <c r="O300" s="20" t="s">
        <v>86</v>
      </c>
      <c r="P300" s="32">
        <v>0</v>
      </c>
      <c r="Q300" s="20" t="s">
        <v>112</v>
      </c>
      <c r="R300" s="20" t="s">
        <v>113</v>
      </c>
      <c r="S300" s="20" t="s">
        <v>26</v>
      </c>
      <c r="T300" s="20" t="s">
        <v>30</v>
      </c>
      <c r="U300" s="20" t="s">
        <v>114</v>
      </c>
      <c r="V300" s="20" t="s">
        <v>115</v>
      </c>
      <c r="W300" s="20" t="s">
        <v>116</v>
      </c>
      <c r="X300" s="20" t="s">
        <v>864</v>
      </c>
      <c r="Y300" s="20" t="s">
        <v>865</v>
      </c>
      <c r="Z300" s="20" t="s">
        <v>26</v>
      </c>
      <c r="AA300" s="20" t="s">
        <v>30</v>
      </c>
      <c r="AB300" s="20" t="s">
        <v>259</v>
      </c>
      <c r="AC300" s="20" t="s">
        <v>866</v>
      </c>
      <c r="AD300" s="20" t="s">
        <v>375</v>
      </c>
    </row>
    <row r="301" spans="2:30" x14ac:dyDescent="0.25">
      <c r="B301" s="27" t="str">
        <f>IF(O301="","Frêt",_xlfn.XLOOKUP(O301,Catégories!A:A,Catégories!B:B,"inconnu"))</f>
        <v>Frêt</v>
      </c>
      <c r="C301" s="10" t="str">
        <f>RIGHT(LOOKUP(L301,'Recherche tracking'!A:A,'Recherche tracking'!B:B),16)</f>
        <v>7243814314752169</v>
      </c>
      <c r="D301" s="20">
        <v>202606</v>
      </c>
      <c r="E301" s="20">
        <v>51</v>
      </c>
      <c r="F301" s="20">
        <v>1085442</v>
      </c>
      <c r="G301" s="20" t="s">
        <v>20</v>
      </c>
      <c r="H301" s="20" t="s">
        <v>20</v>
      </c>
      <c r="I301" s="20" t="s">
        <v>119</v>
      </c>
      <c r="J301" s="20" t="s">
        <v>868</v>
      </c>
      <c r="K301" s="20">
        <v>20260603</v>
      </c>
      <c r="L301" s="20" t="s">
        <v>863</v>
      </c>
      <c r="M301" s="20" t="s">
        <v>24</v>
      </c>
      <c r="N301" s="20">
        <v>15.1</v>
      </c>
      <c r="O301" s="20" t="s">
        <v>98</v>
      </c>
      <c r="P301" s="32">
        <v>1</v>
      </c>
      <c r="Q301" s="20" t="s">
        <v>112</v>
      </c>
      <c r="R301" s="20" t="s">
        <v>113</v>
      </c>
      <c r="S301" s="20" t="s">
        <v>26</v>
      </c>
      <c r="T301" s="20" t="s">
        <v>30</v>
      </c>
      <c r="U301" s="20" t="s">
        <v>114</v>
      </c>
      <c r="V301" s="20" t="s">
        <v>115</v>
      </c>
      <c r="W301" s="20" t="s">
        <v>116</v>
      </c>
      <c r="X301" s="20" t="s">
        <v>864</v>
      </c>
      <c r="Y301" s="20" t="s">
        <v>865</v>
      </c>
      <c r="Z301" s="20" t="s">
        <v>26</v>
      </c>
      <c r="AA301" s="20" t="s">
        <v>30</v>
      </c>
      <c r="AB301" s="20" t="s">
        <v>259</v>
      </c>
      <c r="AC301" s="20" t="s">
        <v>866</v>
      </c>
      <c r="AD301" s="20" t="s">
        <v>375</v>
      </c>
    </row>
    <row r="302" spans="2:30" x14ac:dyDescent="0.25">
      <c r="B302" s="27" t="str">
        <f>IF(O302="","Frêt",_xlfn.XLOOKUP(O302,Catégories!A:A,Catégories!B:B,"inconnu"))</f>
        <v>Frêt</v>
      </c>
      <c r="C302" s="10" t="str">
        <f>RIGHT(LOOKUP(L302,'Recherche tracking'!A:A,'Recherche tracking'!B:B),16)</f>
        <v>6343814314751989</v>
      </c>
      <c r="D302" s="20">
        <v>202606</v>
      </c>
      <c r="E302" s="20">
        <v>51</v>
      </c>
      <c r="F302" s="20">
        <v>1085442</v>
      </c>
      <c r="G302" s="20" t="s">
        <v>20</v>
      </c>
      <c r="H302" s="20" t="s">
        <v>20</v>
      </c>
      <c r="I302" s="20" t="s">
        <v>110</v>
      </c>
      <c r="J302" s="20" t="s">
        <v>22</v>
      </c>
      <c r="K302" s="20">
        <v>20260603</v>
      </c>
      <c r="L302" s="20" t="s">
        <v>869</v>
      </c>
      <c r="M302" s="20" t="s">
        <v>111</v>
      </c>
      <c r="N302" s="20">
        <v>4.2</v>
      </c>
      <c r="O302" s="20" t="s">
        <v>84</v>
      </c>
      <c r="P302" s="32">
        <v>5.19</v>
      </c>
      <c r="Q302" s="20" t="s">
        <v>112</v>
      </c>
      <c r="R302" s="20" t="s">
        <v>113</v>
      </c>
      <c r="S302" s="20" t="s">
        <v>26</v>
      </c>
      <c r="T302" s="20" t="s">
        <v>30</v>
      </c>
      <c r="U302" s="20" t="s">
        <v>114</v>
      </c>
      <c r="V302" s="20" t="s">
        <v>115</v>
      </c>
      <c r="W302" s="20" t="s">
        <v>116</v>
      </c>
      <c r="X302" s="20" t="s">
        <v>345</v>
      </c>
      <c r="Y302" s="20" t="s">
        <v>346</v>
      </c>
      <c r="Z302" s="20" t="s">
        <v>26</v>
      </c>
      <c r="AA302" s="20" t="s">
        <v>30</v>
      </c>
      <c r="AB302" s="20" t="s">
        <v>175</v>
      </c>
      <c r="AC302" s="20" t="s">
        <v>277</v>
      </c>
      <c r="AD302" s="20" t="s">
        <v>285</v>
      </c>
    </row>
    <row r="303" spans="2:30" x14ac:dyDescent="0.25">
      <c r="B303" s="27" t="str">
        <f>IF(O303="","Frêt",_xlfn.XLOOKUP(O303,Catégories!A:A,Catégories!B:B,"inconnu"))</f>
        <v>Frêt</v>
      </c>
      <c r="C303" s="10" t="str">
        <f>RIGHT(LOOKUP(L303,'Recherche tracking'!A:A,'Recherche tracking'!B:B),16)</f>
        <v>6343814314751989</v>
      </c>
      <c r="D303" s="20">
        <v>202606</v>
      </c>
      <c r="E303" s="20">
        <v>51</v>
      </c>
      <c r="F303" s="20">
        <v>1085442</v>
      </c>
      <c r="G303" s="20" t="s">
        <v>20</v>
      </c>
      <c r="H303" s="20" t="s">
        <v>20</v>
      </c>
      <c r="I303" s="20" t="s">
        <v>118</v>
      </c>
      <c r="J303" s="20" t="s">
        <v>870</v>
      </c>
      <c r="K303" s="20">
        <v>20260603</v>
      </c>
      <c r="L303" s="20" t="s">
        <v>869</v>
      </c>
      <c r="M303" s="20" t="s">
        <v>111</v>
      </c>
      <c r="N303" s="20">
        <v>4.2</v>
      </c>
      <c r="O303" s="20" t="s">
        <v>84</v>
      </c>
      <c r="P303" s="32">
        <v>0</v>
      </c>
      <c r="Q303" s="20" t="s">
        <v>112</v>
      </c>
      <c r="R303" s="20" t="s">
        <v>113</v>
      </c>
      <c r="S303" s="20" t="s">
        <v>26</v>
      </c>
      <c r="T303" s="20" t="s">
        <v>30</v>
      </c>
      <c r="U303" s="20" t="s">
        <v>114</v>
      </c>
      <c r="V303" s="20" t="s">
        <v>115</v>
      </c>
      <c r="W303" s="20" t="s">
        <v>116</v>
      </c>
      <c r="X303" s="20" t="s">
        <v>345</v>
      </c>
      <c r="Y303" s="20" t="s">
        <v>346</v>
      </c>
      <c r="Z303" s="20" t="s">
        <v>26</v>
      </c>
      <c r="AA303" s="20" t="s">
        <v>30</v>
      </c>
      <c r="AB303" s="20" t="s">
        <v>175</v>
      </c>
      <c r="AC303" s="20" t="s">
        <v>277</v>
      </c>
      <c r="AD303" s="20" t="s">
        <v>285</v>
      </c>
    </row>
    <row r="304" spans="2:30" x14ac:dyDescent="0.25">
      <c r="B304" s="27" t="str">
        <f>IF(O304="","Frêt",_xlfn.XLOOKUP(O304,Catégories!A:A,Catégories!B:B,"inconnu"))</f>
        <v>Frêt</v>
      </c>
      <c r="C304" s="10" t="str">
        <f>RIGHT(LOOKUP(L304,'Recherche tracking'!A:A,'Recherche tracking'!B:B),16)</f>
        <v>6343814314751989</v>
      </c>
      <c r="D304" s="20">
        <v>202606</v>
      </c>
      <c r="E304" s="20">
        <v>51</v>
      </c>
      <c r="F304" s="20">
        <v>1085442</v>
      </c>
      <c r="G304" s="20" t="s">
        <v>20</v>
      </c>
      <c r="H304" s="20" t="s">
        <v>20</v>
      </c>
      <c r="I304" s="20" t="s">
        <v>119</v>
      </c>
      <c r="J304" s="20" t="s">
        <v>870</v>
      </c>
      <c r="K304" s="20">
        <v>20260603</v>
      </c>
      <c r="L304" s="20" t="s">
        <v>869</v>
      </c>
      <c r="M304" s="20" t="s">
        <v>24</v>
      </c>
      <c r="N304" s="20">
        <v>4.2</v>
      </c>
      <c r="O304" s="20" t="s">
        <v>86</v>
      </c>
      <c r="P304" s="32">
        <v>0</v>
      </c>
      <c r="Q304" s="20" t="s">
        <v>112</v>
      </c>
      <c r="R304" s="20" t="s">
        <v>113</v>
      </c>
      <c r="S304" s="20" t="s">
        <v>26</v>
      </c>
      <c r="T304" s="20" t="s">
        <v>30</v>
      </c>
      <c r="U304" s="20" t="s">
        <v>114</v>
      </c>
      <c r="V304" s="20" t="s">
        <v>115</v>
      </c>
      <c r="W304" s="20" t="s">
        <v>116</v>
      </c>
      <c r="X304" s="20" t="s">
        <v>345</v>
      </c>
      <c r="Y304" s="20" t="s">
        <v>346</v>
      </c>
      <c r="Z304" s="20" t="s">
        <v>26</v>
      </c>
      <c r="AA304" s="20" t="s">
        <v>30</v>
      </c>
      <c r="AB304" s="20" t="s">
        <v>175</v>
      </c>
      <c r="AC304" s="20" t="s">
        <v>277</v>
      </c>
      <c r="AD304" s="20" t="s">
        <v>285</v>
      </c>
    </row>
    <row r="305" spans="2:30" x14ac:dyDescent="0.25">
      <c r="B305" s="27" t="str">
        <f>IF(O305="","Frêt",_xlfn.XLOOKUP(O305,Catégories!A:A,Catégories!B:B,"inconnu"))</f>
        <v>Frêt</v>
      </c>
      <c r="C305" s="10" t="str">
        <f>RIGHT(LOOKUP(L305,'Recherche tracking'!A:A,'Recherche tracking'!B:B),16)</f>
        <v>8043814314752314</v>
      </c>
      <c r="D305" s="20">
        <v>202606</v>
      </c>
      <c r="E305" s="20">
        <v>51</v>
      </c>
      <c r="F305" s="20">
        <v>1085442</v>
      </c>
      <c r="G305" s="20" t="s">
        <v>20</v>
      </c>
      <c r="H305" s="20" t="s">
        <v>20</v>
      </c>
      <c r="I305" s="20" t="s">
        <v>110</v>
      </c>
      <c r="J305" s="20" t="s">
        <v>22</v>
      </c>
      <c r="K305" s="20">
        <v>20260603</v>
      </c>
      <c r="L305" s="20" t="s">
        <v>871</v>
      </c>
      <c r="M305" s="20" t="s">
        <v>111</v>
      </c>
      <c r="N305" s="20">
        <v>41.4</v>
      </c>
      <c r="O305" s="20" t="s">
        <v>84</v>
      </c>
      <c r="P305" s="32">
        <v>14.81</v>
      </c>
      <c r="Q305" s="20" t="s">
        <v>112</v>
      </c>
      <c r="R305" s="20" t="s">
        <v>113</v>
      </c>
      <c r="S305" s="20" t="s">
        <v>26</v>
      </c>
      <c r="T305" s="20" t="s">
        <v>30</v>
      </c>
      <c r="U305" s="20" t="s">
        <v>114</v>
      </c>
      <c r="V305" s="20" t="s">
        <v>115</v>
      </c>
      <c r="W305" s="20" t="s">
        <v>116</v>
      </c>
      <c r="X305" s="20" t="s">
        <v>578</v>
      </c>
      <c r="Y305" s="20" t="s">
        <v>579</v>
      </c>
      <c r="Z305" s="20" t="s">
        <v>26</v>
      </c>
      <c r="AA305" s="20" t="s">
        <v>30</v>
      </c>
      <c r="AB305" s="20" t="s">
        <v>197</v>
      </c>
      <c r="AC305" s="20" t="s">
        <v>580</v>
      </c>
      <c r="AD305" s="20" t="s">
        <v>581</v>
      </c>
    </row>
    <row r="306" spans="2:30" x14ac:dyDescent="0.25">
      <c r="B306" s="27" t="str">
        <f>IF(O306="","Frêt",_xlfn.XLOOKUP(O306,Catégories!A:A,Catégories!B:B,"inconnu"))</f>
        <v>Frêt</v>
      </c>
      <c r="C306" s="10" t="str">
        <f>RIGHT(LOOKUP(L306,'Recherche tracking'!A:A,'Recherche tracking'!B:B),16)</f>
        <v>8043814314752314</v>
      </c>
      <c r="D306" s="20">
        <v>202606</v>
      </c>
      <c r="E306" s="20">
        <v>51</v>
      </c>
      <c r="F306" s="20">
        <v>1085442</v>
      </c>
      <c r="G306" s="20" t="s">
        <v>20</v>
      </c>
      <c r="H306" s="20" t="s">
        <v>20</v>
      </c>
      <c r="I306" s="20" t="s">
        <v>118</v>
      </c>
      <c r="J306" s="20" t="s">
        <v>872</v>
      </c>
      <c r="K306" s="20">
        <v>20260603</v>
      </c>
      <c r="L306" s="20" t="s">
        <v>871</v>
      </c>
      <c r="M306" s="20" t="s">
        <v>111</v>
      </c>
      <c r="N306" s="20">
        <v>10.8</v>
      </c>
      <c r="O306" s="20" t="s">
        <v>84</v>
      </c>
      <c r="P306" s="32">
        <v>0</v>
      </c>
      <c r="Q306" s="20" t="s">
        <v>112</v>
      </c>
      <c r="R306" s="20" t="s">
        <v>113</v>
      </c>
      <c r="S306" s="20" t="s">
        <v>26</v>
      </c>
      <c r="T306" s="20" t="s">
        <v>30</v>
      </c>
      <c r="U306" s="20" t="s">
        <v>114</v>
      </c>
      <c r="V306" s="20" t="s">
        <v>115</v>
      </c>
      <c r="W306" s="20" t="s">
        <v>116</v>
      </c>
      <c r="X306" s="20" t="s">
        <v>578</v>
      </c>
      <c r="Y306" s="20" t="s">
        <v>579</v>
      </c>
      <c r="Z306" s="20" t="s">
        <v>26</v>
      </c>
      <c r="AA306" s="20" t="s">
        <v>30</v>
      </c>
      <c r="AB306" s="20" t="s">
        <v>197</v>
      </c>
      <c r="AC306" s="20" t="s">
        <v>580</v>
      </c>
      <c r="AD306" s="20" t="s">
        <v>581</v>
      </c>
    </row>
    <row r="307" spans="2:30" x14ac:dyDescent="0.25">
      <c r="B307" s="27" t="str">
        <f>IF(O307="","Frêt",_xlfn.XLOOKUP(O307,Catégories!A:A,Catégories!B:B,"inconnu"))</f>
        <v>Frêt</v>
      </c>
      <c r="C307" s="10" t="str">
        <f>RIGHT(LOOKUP(L307,'Recherche tracking'!A:A,'Recherche tracking'!B:B),16)</f>
        <v>8043814314752314</v>
      </c>
      <c r="D307" s="20">
        <v>202606</v>
      </c>
      <c r="E307" s="20">
        <v>51</v>
      </c>
      <c r="F307" s="20">
        <v>1085442</v>
      </c>
      <c r="G307" s="20" t="s">
        <v>20</v>
      </c>
      <c r="H307" s="20" t="s">
        <v>20</v>
      </c>
      <c r="I307" s="20" t="s">
        <v>119</v>
      </c>
      <c r="J307" s="20" t="s">
        <v>872</v>
      </c>
      <c r="K307" s="20">
        <v>20260603</v>
      </c>
      <c r="L307" s="20" t="s">
        <v>871</v>
      </c>
      <c r="M307" s="20" t="s">
        <v>24</v>
      </c>
      <c r="N307" s="20">
        <v>10.8</v>
      </c>
      <c r="O307" s="20" t="s">
        <v>86</v>
      </c>
      <c r="P307" s="32">
        <v>0</v>
      </c>
      <c r="Q307" s="20" t="s">
        <v>112</v>
      </c>
      <c r="R307" s="20" t="s">
        <v>113</v>
      </c>
      <c r="S307" s="20" t="s">
        <v>26</v>
      </c>
      <c r="T307" s="20" t="s">
        <v>30</v>
      </c>
      <c r="U307" s="20" t="s">
        <v>114</v>
      </c>
      <c r="V307" s="20" t="s">
        <v>115</v>
      </c>
      <c r="W307" s="20" t="s">
        <v>116</v>
      </c>
      <c r="X307" s="20" t="s">
        <v>578</v>
      </c>
      <c r="Y307" s="20" t="s">
        <v>579</v>
      </c>
      <c r="Z307" s="20" t="s">
        <v>26</v>
      </c>
      <c r="AA307" s="20" t="s">
        <v>30</v>
      </c>
      <c r="AB307" s="20" t="s">
        <v>197</v>
      </c>
      <c r="AC307" s="20" t="s">
        <v>580</v>
      </c>
      <c r="AD307" s="20" t="s">
        <v>581</v>
      </c>
    </row>
    <row r="308" spans="2:30" x14ac:dyDescent="0.25">
      <c r="B308" s="27" t="str">
        <f>IF(O308="","Frêt",_xlfn.XLOOKUP(O308,Catégories!A:A,Catégories!B:B,"inconnu"))</f>
        <v>Frêt</v>
      </c>
      <c r="C308" s="10" t="str">
        <f>RIGHT(LOOKUP(L308,'Recherche tracking'!A:A,'Recherche tracking'!B:B),16)</f>
        <v>8043814314752314</v>
      </c>
      <c r="D308" s="20">
        <v>202606</v>
      </c>
      <c r="E308" s="20">
        <v>51</v>
      </c>
      <c r="F308" s="20">
        <v>1085442</v>
      </c>
      <c r="G308" s="20" t="s">
        <v>20</v>
      </c>
      <c r="H308" s="20" t="s">
        <v>20</v>
      </c>
      <c r="I308" s="20" t="s">
        <v>118</v>
      </c>
      <c r="J308" s="20" t="s">
        <v>873</v>
      </c>
      <c r="K308" s="20">
        <v>20260603</v>
      </c>
      <c r="L308" s="20" t="s">
        <v>871</v>
      </c>
      <c r="M308" s="20" t="s">
        <v>111</v>
      </c>
      <c r="N308" s="20">
        <v>12.3</v>
      </c>
      <c r="O308" s="20" t="s">
        <v>84</v>
      </c>
      <c r="P308" s="32">
        <v>0</v>
      </c>
      <c r="Q308" s="20" t="s">
        <v>112</v>
      </c>
      <c r="R308" s="20" t="s">
        <v>113</v>
      </c>
      <c r="S308" s="20" t="s">
        <v>26</v>
      </c>
      <c r="T308" s="20" t="s">
        <v>30</v>
      </c>
      <c r="U308" s="20" t="s">
        <v>114</v>
      </c>
      <c r="V308" s="20" t="s">
        <v>115</v>
      </c>
      <c r="W308" s="20" t="s">
        <v>116</v>
      </c>
      <c r="X308" s="20" t="s">
        <v>578</v>
      </c>
      <c r="Y308" s="20" t="s">
        <v>579</v>
      </c>
      <c r="Z308" s="20" t="s">
        <v>26</v>
      </c>
      <c r="AA308" s="20" t="s">
        <v>30</v>
      </c>
      <c r="AB308" s="20" t="s">
        <v>197</v>
      </c>
      <c r="AC308" s="20" t="s">
        <v>580</v>
      </c>
      <c r="AD308" s="20" t="s">
        <v>581</v>
      </c>
    </row>
    <row r="309" spans="2:30" x14ac:dyDescent="0.25">
      <c r="B309" s="27" t="str">
        <f>IF(O309="","Frêt",_xlfn.XLOOKUP(O309,Catégories!A:A,Catégories!B:B,"inconnu"))</f>
        <v>Frêt</v>
      </c>
      <c r="C309" s="10" t="str">
        <f>RIGHT(LOOKUP(L309,'Recherche tracking'!A:A,'Recherche tracking'!B:B),16)</f>
        <v>8043814314752314</v>
      </c>
      <c r="D309" s="20">
        <v>202606</v>
      </c>
      <c r="E309" s="20">
        <v>51</v>
      </c>
      <c r="F309" s="20">
        <v>1085442</v>
      </c>
      <c r="G309" s="20" t="s">
        <v>20</v>
      </c>
      <c r="H309" s="20" t="s">
        <v>20</v>
      </c>
      <c r="I309" s="20" t="s">
        <v>119</v>
      </c>
      <c r="J309" s="20" t="s">
        <v>873</v>
      </c>
      <c r="K309" s="20">
        <v>20260603</v>
      </c>
      <c r="L309" s="20" t="s">
        <v>871</v>
      </c>
      <c r="M309" s="20" t="s">
        <v>24</v>
      </c>
      <c r="N309" s="20">
        <v>12.3</v>
      </c>
      <c r="O309" s="20" t="s">
        <v>86</v>
      </c>
      <c r="P309" s="32">
        <v>0</v>
      </c>
      <c r="Q309" s="20" t="s">
        <v>112</v>
      </c>
      <c r="R309" s="20" t="s">
        <v>113</v>
      </c>
      <c r="S309" s="20" t="s">
        <v>26</v>
      </c>
      <c r="T309" s="20" t="s">
        <v>30</v>
      </c>
      <c r="U309" s="20" t="s">
        <v>114</v>
      </c>
      <c r="V309" s="20" t="s">
        <v>115</v>
      </c>
      <c r="W309" s="20" t="s">
        <v>116</v>
      </c>
      <c r="X309" s="20" t="s">
        <v>578</v>
      </c>
      <c r="Y309" s="20" t="s">
        <v>579</v>
      </c>
      <c r="Z309" s="20" t="s">
        <v>26</v>
      </c>
      <c r="AA309" s="20" t="s">
        <v>30</v>
      </c>
      <c r="AB309" s="20" t="s">
        <v>197</v>
      </c>
      <c r="AC309" s="20" t="s">
        <v>580</v>
      </c>
      <c r="AD309" s="20" t="s">
        <v>581</v>
      </c>
    </row>
    <row r="310" spans="2:30" x14ac:dyDescent="0.25">
      <c r="B310" s="27" t="str">
        <f>IF(O310="","Frêt",_xlfn.XLOOKUP(O310,Catégories!A:A,Catégories!B:B,"inconnu"))</f>
        <v>Frêt</v>
      </c>
      <c r="C310" s="10" t="str">
        <f>RIGHT(LOOKUP(L310,'Recherche tracking'!A:A,'Recherche tracking'!B:B),16)</f>
        <v>8043814314752314</v>
      </c>
      <c r="D310" s="20">
        <v>202606</v>
      </c>
      <c r="E310" s="20">
        <v>51</v>
      </c>
      <c r="F310" s="20">
        <v>1085442</v>
      </c>
      <c r="G310" s="20" t="s">
        <v>20</v>
      </c>
      <c r="H310" s="20" t="s">
        <v>20</v>
      </c>
      <c r="I310" s="20" t="s">
        <v>119</v>
      </c>
      <c r="J310" s="20" t="s">
        <v>873</v>
      </c>
      <c r="K310" s="20">
        <v>20260603</v>
      </c>
      <c r="L310" s="20" t="s">
        <v>871</v>
      </c>
      <c r="M310" s="20" t="s">
        <v>24</v>
      </c>
      <c r="N310" s="20">
        <v>12.3</v>
      </c>
      <c r="O310" s="20" t="s">
        <v>98</v>
      </c>
      <c r="P310" s="32">
        <v>1</v>
      </c>
      <c r="Q310" s="20" t="s">
        <v>112</v>
      </c>
      <c r="R310" s="20" t="s">
        <v>113</v>
      </c>
      <c r="S310" s="20" t="s">
        <v>26</v>
      </c>
      <c r="T310" s="20" t="s">
        <v>30</v>
      </c>
      <c r="U310" s="20" t="s">
        <v>114</v>
      </c>
      <c r="V310" s="20" t="s">
        <v>115</v>
      </c>
      <c r="W310" s="20" t="s">
        <v>116</v>
      </c>
      <c r="X310" s="20" t="s">
        <v>578</v>
      </c>
      <c r="Y310" s="20" t="s">
        <v>579</v>
      </c>
      <c r="Z310" s="20" t="s">
        <v>26</v>
      </c>
      <c r="AA310" s="20" t="s">
        <v>30</v>
      </c>
      <c r="AB310" s="20" t="s">
        <v>197</v>
      </c>
      <c r="AC310" s="20" t="s">
        <v>580</v>
      </c>
      <c r="AD310" s="20" t="s">
        <v>581</v>
      </c>
    </row>
    <row r="311" spans="2:30" x14ac:dyDescent="0.25">
      <c r="B311" s="27" t="str">
        <f>IF(O311="","Frêt",_xlfn.XLOOKUP(O311,Catégories!A:A,Catégories!B:B,"inconnu"))</f>
        <v>Frêt</v>
      </c>
      <c r="C311" s="10" t="str">
        <f>RIGHT(LOOKUP(L311,'Recherche tracking'!A:A,'Recherche tracking'!B:B),16)</f>
        <v>8043814314752314</v>
      </c>
      <c r="D311" s="20">
        <v>202606</v>
      </c>
      <c r="E311" s="20">
        <v>51</v>
      </c>
      <c r="F311" s="20">
        <v>1085442</v>
      </c>
      <c r="G311" s="20" t="s">
        <v>20</v>
      </c>
      <c r="H311" s="20" t="s">
        <v>20</v>
      </c>
      <c r="I311" s="20" t="s">
        <v>118</v>
      </c>
      <c r="J311" s="20" t="s">
        <v>874</v>
      </c>
      <c r="K311" s="20">
        <v>20260603</v>
      </c>
      <c r="L311" s="20" t="s">
        <v>871</v>
      </c>
      <c r="M311" s="20" t="s">
        <v>111</v>
      </c>
      <c r="N311" s="20">
        <v>18.3</v>
      </c>
      <c r="O311" s="20" t="s">
        <v>84</v>
      </c>
      <c r="P311" s="32">
        <v>0</v>
      </c>
      <c r="Q311" s="20" t="s">
        <v>112</v>
      </c>
      <c r="R311" s="20" t="s">
        <v>113</v>
      </c>
      <c r="S311" s="20" t="s">
        <v>26</v>
      </c>
      <c r="T311" s="20" t="s">
        <v>30</v>
      </c>
      <c r="U311" s="20" t="s">
        <v>114</v>
      </c>
      <c r="V311" s="20" t="s">
        <v>115</v>
      </c>
      <c r="W311" s="20" t="s">
        <v>116</v>
      </c>
      <c r="X311" s="20" t="s">
        <v>578</v>
      </c>
      <c r="Y311" s="20" t="s">
        <v>579</v>
      </c>
      <c r="Z311" s="20" t="s">
        <v>26</v>
      </c>
      <c r="AA311" s="20" t="s">
        <v>30</v>
      </c>
      <c r="AB311" s="20" t="s">
        <v>197</v>
      </c>
      <c r="AC311" s="20" t="s">
        <v>580</v>
      </c>
      <c r="AD311" s="20" t="s">
        <v>581</v>
      </c>
    </row>
    <row r="312" spans="2:30" x14ac:dyDescent="0.25">
      <c r="B312" s="27" t="str">
        <f>IF(O312="","Frêt",_xlfn.XLOOKUP(O312,Catégories!A:A,Catégories!B:B,"inconnu"))</f>
        <v>Frêt</v>
      </c>
      <c r="C312" s="10" t="str">
        <f>RIGHT(LOOKUP(L312,'Recherche tracking'!A:A,'Recherche tracking'!B:B),16)</f>
        <v>8043814314752314</v>
      </c>
      <c r="D312" s="20">
        <v>202606</v>
      </c>
      <c r="E312" s="20">
        <v>51</v>
      </c>
      <c r="F312" s="20">
        <v>1085442</v>
      </c>
      <c r="G312" s="20" t="s">
        <v>20</v>
      </c>
      <c r="H312" s="20" t="s">
        <v>20</v>
      </c>
      <c r="I312" s="20" t="s">
        <v>119</v>
      </c>
      <c r="J312" s="20" t="s">
        <v>874</v>
      </c>
      <c r="K312" s="20">
        <v>20260603</v>
      </c>
      <c r="L312" s="20" t="s">
        <v>871</v>
      </c>
      <c r="M312" s="20" t="s">
        <v>24</v>
      </c>
      <c r="N312" s="20">
        <v>18.3</v>
      </c>
      <c r="O312" s="20" t="s">
        <v>86</v>
      </c>
      <c r="P312" s="32">
        <v>0</v>
      </c>
      <c r="Q312" s="20" t="s">
        <v>112</v>
      </c>
      <c r="R312" s="20" t="s">
        <v>113</v>
      </c>
      <c r="S312" s="20" t="s">
        <v>26</v>
      </c>
      <c r="T312" s="20" t="s">
        <v>30</v>
      </c>
      <c r="U312" s="20" t="s">
        <v>114</v>
      </c>
      <c r="V312" s="20" t="s">
        <v>115</v>
      </c>
      <c r="W312" s="20" t="s">
        <v>116</v>
      </c>
      <c r="X312" s="20" t="s">
        <v>578</v>
      </c>
      <c r="Y312" s="20" t="s">
        <v>579</v>
      </c>
      <c r="Z312" s="20" t="s">
        <v>26</v>
      </c>
      <c r="AA312" s="20" t="s">
        <v>30</v>
      </c>
      <c r="AB312" s="20" t="s">
        <v>197</v>
      </c>
      <c r="AC312" s="20" t="s">
        <v>580</v>
      </c>
      <c r="AD312" s="20" t="s">
        <v>581</v>
      </c>
    </row>
    <row r="313" spans="2:30" x14ac:dyDescent="0.25">
      <c r="B313" s="27" t="str">
        <f>IF(O313="","Frêt",_xlfn.XLOOKUP(O313,Catégories!A:A,Catégories!B:B,"inconnu"))</f>
        <v>Frêt</v>
      </c>
      <c r="C313" s="10" t="str">
        <f>RIGHT(LOOKUP(L313,'Recherche tracking'!A:A,'Recherche tracking'!B:B),16)</f>
        <v>8043814314752314</v>
      </c>
      <c r="D313" s="20">
        <v>202606</v>
      </c>
      <c r="E313" s="20">
        <v>51</v>
      </c>
      <c r="F313" s="20">
        <v>1085442</v>
      </c>
      <c r="G313" s="20" t="s">
        <v>20</v>
      </c>
      <c r="H313" s="20" t="s">
        <v>20</v>
      </c>
      <c r="I313" s="20" t="s">
        <v>119</v>
      </c>
      <c r="J313" s="20" t="s">
        <v>874</v>
      </c>
      <c r="K313" s="20">
        <v>20260603</v>
      </c>
      <c r="L313" s="20" t="s">
        <v>871</v>
      </c>
      <c r="M313" s="20" t="s">
        <v>24</v>
      </c>
      <c r="N313" s="20">
        <v>18.3</v>
      </c>
      <c r="O313" s="20" t="s">
        <v>98</v>
      </c>
      <c r="P313" s="32">
        <v>1</v>
      </c>
      <c r="Q313" s="20" t="s">
        <v>112</v>
      </c>
      <c r="R313" s="20" t="s">
        <v>113</v>
      </c>
      <c r="S313" s="20" t="s">
        <v>26</v>
      </c>
      <c r="T313" s="20" t="s">
        <v>30</v>
      </c>
      <c r="U313" s="20" t="s">
        <v>114</v>
      </c>
      <c r="V313" s="20" t="s">
        <v>115</v>
      </c>
      <c r="W313" s="20" t="s">
        <v>116</v>
      </c>
      <c r="X313" s="20" t="s">
        <v>578</v>
      </c>
      <c r="Y313" s="20" t="s">
        <v>579</v>
      </c>
      <c r="Z313" s="20" t="s">
        <v>26</v>
      </c>
      <c r="AA313" s="20" t="s">
        <v>30</v>
      </c>
      <c r="AB313" s="20" t="s">
        <v>197</v>
      </c>
      <c r="AC313" s="20" t="s">
        <v>580</v>
      </c>
      <c r="AD313" s="20" t="s">
        <v>581</v>
      </c>
    </row>
    <row r="314" spans="2:30" x14ac:dyDescent="0.25">
      <c r="B314" s="27" t="str">
        <f>IF(O314="","Frêt",_xlfn.XLOOKUP(O314,Catégories!A:A,Catégories!B:B,"inconnu"))</f>
        <v>Frêt</v>
      </c>
      <c r="C314" s="10" t="str">
        <f>RIGHT(LOOKUP(L314,'Recherche tracking'!A:A,'Recherche tracking'!B:B),16)</f>
        <v>1443814314752190</v>
      </c>
      <c r="D314" s="20">
        <v>202606</v>
      </c>
      <c r="E314" s="20">
        <v>51</v>
      </c>
      <c r="F314" s="20">
        <v>1085442</v>
      </c>
      <c r="G314" s="20" t="s">
        <v>20</v>
      </c>
      <c r="H314" s="20" t="s">
        <v>20</v>
      </c>
      <c r="I314" s="20" t="s">
        <v>110</v>
      </c>
      <c r="J314" s="20" t="s">
        <v>22</v>
      </c>
      <c r="K314" s="20">
        <v>20260603</v>
      </c>
      <c r="L314" s="20" t="s">
        <v>875</v>
      </c>
      <c r="M314" s="20" t="s">
        <v>111</v>
      </c>
      <c r="N314" s="20">
        <v>41.35</v>
      </c>
      <c r="O314" s="20" t="s">
        <v>84</v>
      </c>
      <c r="P314" s="32">
        <v>14.81</v>
      </c>
      <c r="Q314" s="20" t="s">
        <v>112</v>
      </c>
      <c r="R314" s="20" t="s">
        <v>113</v>
      </c>
      <c r="S314" s="20" t="s">
        <v>26</v>
      </c>
      <c r="T314" s="20" t="s">
        <v>30</v>
      </c>
      <c r="U314" s="20" t="s">
        <v>114</v>
      </c>
      <c r="V314" s="20" t="s">
        <v>115</v>
      </c>
      <c r="W314" s="20" t="s">
        <v>116</v>
      </c>
      <c r="X314" s="20" t="s">
        <v>876</v>
      </c>
      <c r="Y314" s="20" t="s">
        <v>877</v>
      </c>
      <c r="Z314" s="20" t="s">
        <v>26</v>
      </c>
      <c r="AA314" s="20" t="s">
        <v>30</v>
      </c>
      <c r="AB314" s="20" t="s">
        <v>226</v>
      </c>
      <c r="AC314" s="20" t="s">
        <v>878</v>
      </c>
      <c r="AD314" s="20" t="s">
        <v>879</v>
      </c>
    </row>
    <row r="315" spans="2:30" x14ac:dyDescent="0.25">
      <c r="B315" s="27" t="str">
        <f>IF(O315="","Frêt",_xlfn.XLOOKUP(O315,Catégories!A:A,Catégories!B:B,"inconnu"))</f>
        <v>Frêt</v>
      </c>
      <c r="C315" s="10" t="str">
        <f>RIGHT(LOOKUP(L315,'Recherche tracking'!A:A,'Recherche tracking'!B:B),16)</f>
        <v>1443814314752190</v>
      </c>
      <c r="D315" s="20">
        <v>202606</v>
      </c>
      <c r="E315" s="20">
        <v>51</v>
      </c>
      <c r="F315" s="20">
        <v>1085442</v>
      </c>
      <c r="G315" s="20" t="s">
        <v>20</v>
      </c>
      <c r="H315" s="20" t="s">
        <v>20</v>
      </c>
      <c r="I315" s="20" t="s">
        <v>118</v>
      </c>
      <c r="J315" s="20" t="s">
        <v>880</v>
      </c>
      <c r="K315" s="20">
        <v>20260603</v>
      </c>
      <c r="L315" s="20" t="s">
        <v>875</v>
      </c>
      <c r="M315" s="20" t="s">
        <v>111</v>
      </c>
      <c r="N315" s="20">
        <v>5.85</v>
      </c>
      <c r="O315" s="20" t="s">
        <v>84</v>
      </c>
      <c r="P315" s="32">
        <v>0</v>
      </c>
      <c r="Q315" s="20" t="s">
        <v>112</v>
      </c>
      <c r="R315" s="20" t="s">
        <v>113</v>
      </c>
      <c r="S315" s="20" t="s">
        <v>26</v>
      </c>
      <c r="T315" s="20" t="s">
        <v>30</v>
      </c>
      <c r="U315" s="20" t="s">
        <v>114</v>
      </c>
      <c r="V315" s="20" t="s">
        <v>115</v>
      </c>
      <c r="W315" s="20" t="s">
        <v>116</v>
      </c>
      <c r="X315" s="20" t="s">
        <v>876</v>
      </c>
      <c r="Y315" s="20" t="s">
        <v>877</v>
      </c>
      <c r="Z315" s="20" t="s">
        <v>26</v>
      </c>
      <c r="AA315" s="20" t="s">
        <v>30</v>
      </c>
      <c r="AB315" s="20" t="s">
        <v>226</v>
      </c>
      <c r="AC315" s="20" t="s">
        <v>878</v>
      </c>
      <c r="AD315" s="20" t="s">
        <v>879</v>
      </c>
    </row>
    <row r="316" spans="2:30" x14ac:dyDescent="0.25">
      <c r="B316" s="27" t="str">
        <f>IF(O316="","Frêt",_xlfn.XLOOKUP(O316,Catégories!A:A,Catégories!B:B,"inconnu"))</f>
        <v>Frêt</v>
      </c>
      <c r="C316" s="10" t="str">
        <f>RIGHT(LOOKUP(L316,'Recherche tracking'!A:A,'Recherche tracking'!B:B),16)</f>
        <v>1443814314752190</v>
      </c>
      <c r="D316" s="20">
        <v>202606</v>
      </c>
      <c r="E316" s="20">
        <v>51</v>
      </c>
      <c r="F316" s="20">
        <v>1085442</v>
      </c>
      <c r="G316" s="20" t="s">
        <v>20</v>
      </c>
      <c r="H316" s="20" t="s">
        <v>20</v>
      </c>
      <c r="I316" s="20" t="s">
        <v>119</v>
      </c>
      <c r="J316" s="20" t="s">
        <v>880</v>
      </c>
      <c r="K316" s="20">
        <v>20260603</v>
      </c>
      <c r="L316" s="20" t="s">
        <v>875</v>
      </c>
      <c r="M316" s="20" t="s">
        <v>24</v>
      </c>
      <c r="N316" s="20">
        <v>5.85</v>
      </c>
      <c r="O316" s="20" t="s">
        <v>86</v>
      </c>
      <c r="P316" s="32">
        <v>0</v>
      </c>
      <c r="Q316" s="20" t="s">
        <v>112</v>
      </c>
      <c r="R316" s="20" t="s">
        <v>113</v>
      </c>
      <c r="S316" s="20" t="s">
        <v>26</v>
      </c>
      <c r="T316" s="20" t="s">
        <v>30</v>
      </c>
      <c r="U316" s="20" t="s">
        <v>114</v>
      </c>
      <c r="V316" s="20" t="s">
        <v>115</v>
      </c>
      <c r="W316" s="20" t="s">
        <v>116</v>
      </c>
      <c r="X316" s="20" t="s">
        <v>876</v>
      </c>
      <c r="Y316" s="20" t="s">
        <v>877</v>
      </c>
      <c r="Z316" s="20" t="s">
        <v>26</v>
      </c>
      <c r="AA316" s="20" t="s">
        <v>30</v>
      </c>
      <c r="AB316" s="20" t="s">
        <v>226</v>
      </c>
      <c r="AC316" s="20" t="s">
        <v>878</v>
      </c>
      <c r="AD316" s="20" t="s">
        <v>879</v>
      </c>
    </row>
    <row r="317" spans="2:30" x14ac:dyDescent="0.25">
      <c r="B317" s="27" t="str">
        <f>IF(O317="","Frêt",_xlfn.XLOOKUP(O317,Catégories!A:A,Catégories!B:B,"inconnu"))</f>
        <v>Frêt</v>
      </c>
      <c r="C317" s="10" t="str">
        <f>RIGHT(LOOKUP(L317,'Recherche tracking'!A:A,'Recherche tracking'!B:B),16)</f>
        <v>1443814314752190</v>
      </c>
      <c r="D317" s="20">
        <v>202606</v>
      </c>
      <c r="E317" s="20">
        <v>51</v>
      </c>
      <c r="F317" s="20">
        <v>1085442</v>
      </c>
      <c r="G317" s="20" t="s">
        <v>20</v>
      </c>
      <c r="H317" s="20" t="s">
        <v>20</v>
      </c>
      <c r="I317" s="20" t="s">
        <v>118</v>
      </c>
      <c r="J317" s="20" t="s">
        <v>881</v>
      </c>
      <c r="K317" s="20">
        <v>20260603</v>
      </c>
      <c r="L317" s="20" t="s">
        <v>875</v>
      </c>
      <c r="M317" s="20" t="s">
        <v>111</v>
      </c>
      <c r="N317" s="20">
        <v>17.7</v>
      </c>
      <c r="O317" s="20" t="s">
        <v>84</v>
      </c>
      <c r="P317" s="32">
        <v>0</v>
      </c>
      <c r="Q317" s="20" t="s">
        <v>112</v>
      </c>
      <c r="R317" s="20" t="s">
        <v>113</v>
      </c>
      <c r="S317" s="20" t="s">
        <v>26</v>
      </c>
      <c r="T317" s="20" t="s">
        <v>30</v>
      </c>
      <c r="U317" s="20" t="s">
        <v>114</v>
      </c>
      <c r="V317" s="20" t="s">
        <v>115</v>
      </c>
      <c r="W317" s="20" t="s">
        <v>116</v>
      </c>
      <c r="X317" s="20" t="s">
        <v>876</v>
      </c>
      <c r="Y317" s="20" t="s">
        <v>877</v>
      </c>
      <c r="Z317" s="20" t="s">
        <v>26</v>
      </c>
      <c r="AA317" s="20" t="s">
        <v>30</v>
      </c>
      <c r="AB317" s="20" t="s">
        <v>226</v>
      </c>
      <c r="AC317" s="20" t="s">
        <v>878</v>
      </c>
      <c r="AD317" s="20" t="s">
        <v>879</v>
      </c>
    </row>
    <row r="318" spans="2:30" x14ac:dyDescent="0.25">
      <c r="B318" s="27" t="str">
        <f>IF(O318="","Frêt",_xlfn.XLOOKUP(O318,Catégories!A:A,Catégories!B:B,"inconnu"))</f>
        <v>Frêt</v>
      </c>
      <c r="C318" s="10" t="str">
        <f>RIGHT(LOOKUP(L318,'Recherche tracking'!A:A,'Recherche tracking'!B:B),16)</f>
        <v>1443814314752190</v>
      </c>
      <c r="D318" s="20">
        <v>202606</v>
      </c>
      <c r="E318" s="20">
        <v>51</v>
      </c>
      <c r="F318" s="20">
        <v>1085442</v>
      </c>
      <c r="G318" s="20" t="s">
        <v>20</v>
      </c>
      <c r="H318" s="20" t="s">
        <v>20</v>
      </c>
      <c r="I318" s="20" t="s">
        <v>119</v>
      </c>
      <c r="J318" s="20" t="s">
        <v>881</v>
      </c>
      <c r="K318" s="20">
        <v>20260603</v>
      </c>
      <c r="L318" s="20" t="s">
        <v>875</v>
      </c>
      <c r="M318" s="20" t="s">
        <v>24</v>
      </c>
      <c r="N318" s="20">
        <v>17.7</v>
      </c>
      <c r="O318" s="20" t="s">
        <v>86</v>
      </c>
      <c r="P318" s="32">
        <v>0</v>
      </c>
      <c r="Q318" s="20" t="s">
        <v>112</v>
      </c>
      <c r="R318" s="20" t="s">
        <v>113</v>
      </c>
      <c r="S318" s="20" t="s">
        <v>26</v>
      </c>
      <c r="T318" s="20" t="s">
        <v>30</v>
      </c>
      <c r="U318" s="20" t="s">
        <v>114</v>
      </c>
      <c r="V318" s="20" t="s">
        <v>115</v>
      </c>
      <c r="W318" s="20" t="s">
        <v>116</v>
      </c>
      <c r="X318" s="20" t="s">
        <v>876</v>
      </c>
      <c r="Y318" s="20" t="s">
        <v>877</v>
      </c>
      <c r="Z318" s="20" t="s">
        <v>26</v>
      </c>
      <c r="AA318" s="20" t="s">
        <v>30</v>
      </c>
      <c r="AB318" s="20" t="s">
        <v>226</v>
      </c>
      <c r="AC318" s="20" t="s">
        <v>878</v>
      </c>
      <c r="AD318" s="20" t="s">
        <v>879</v>
      </c>
    </row>
    <row r="319" spans="2:30" x14ac:dyDescent="0.25">
      <c r="B319" s="27" t="str">
        <f>IF(O319="","Frêt",_xlfn.XLOOKUP(O319,Catégories!A:A,Catégories!B:B,"inconnu"))</f>
        <v>Frêt</v>
      </c>
      <c r="C319" s="10" t="str">
        <f>RIGHT(LOOKUP(L319,'Recherche tracking'!A:A,'Recherche tracking'!B:B),16)</f>
        <v>1443814314752190</v>
      </c>
      <c r="D319" s="20">
        <v>202606</v>
      </c>
      <c r="E319" s="20">
        <v>51</v>
      </c>
      <c r="F319" s="20">
        <v>1085442</v>
      </c>
      <c r="G319" s="20" t="s">
        <v>20</v>
      </c>
      <c r="H319" s="20" t="s">
        <v>20</v>
      </c>
      <c r="I319" s="20" t="s">
        <v>119</v>
      </c>
      <c r="J319" s="20" t="s">
        <v>881</v>
      </c>
      <c r="K319" s="20">
        <v>20260603</v>
      </c>
      <c r="L319" s="20" t="s">
        <v>875</v>
      </c>
      <c r="M319" s="20" t="s">
        <v>24</v>
      </c>
      <c r="N319" s="20">
        <v>17.7</v>
      </c>
      <c r="O319" s="20" t="s">
        <v>98</v>
      </c>
      <c r="P319" s="32">
        <v>1</v>
      </c>
      <c r="Q319" s="20" t="s">
        <v>112</v>
      </c>
      <c r="R319" s="20" t="s">
        <v>113</v>
      </c>
      <c r="S319" s="20" t="s">
        <v>26</v>
      </c>
      <c r="T319" s="20" t="s">
        <v>30</v>
      </c>
      <c r="U319" s="20" t="s">
        <v>114</v>
      </c>
      <c r="V319" s="20" t="s">
        <v>115</v>
      </c>
      <c r="W319" s="20" t="s">
        <v>116</v>
      </c>
      <c r="X319" s="20" t="s">
        <v>876</v>
      </c>
      <c r="Y319" s="20" t="s">
        <v>877</v>
      </c>
      <c r="Z319" s="20" t="s">
        <v>26</v>
      </c>
      <c r="AA319" s="20" t="s">
        <v>30</v>
      </c>
      <c r="AB319" s="20" t="s">
        <v>226</v>
      </c>
      <c r="AC319" s="20" t="s">
        <v>878</v>
      </c>
      <c r="AD319" s="20" t="s">
        <v>879</v>
      </c>
    </row>
    <row r="320" spans="2:30" x14ac:dyDescent="0.25">
      <c r="B320" s="27" t="str">
        <f>IF(O320="","Frêt",_xlfn.XLOOKUP(O320,Catégories!A:A,Catégories!B:B,"inconnu"))</f>
        <v>Frêt</v>
      </c>
      <c r="C320" s="10" t="str">
        <f>RIGHT(LOOKUP(L320,'Recherche tracking'!A:A,'Recherche tracking'!B:B),16)</f>
        <v>1443814314752190</v>
      </c>
      <c r="D320" s="20">
        <v>202606</v>
      </c>
      <c r="E320" s="20">
        <v>51</v>
      </c>
      <c r="F320" s="20">
        <v>1085442</v>
      </c>
      <c r="G320" s="20" t="s">
        <v>20</v>
      </c>
      <c r="H320" s="20" t="s">
        <v>20</v>
      </c>
      <c r="I320" s="20" t="s">
        <v>118</v>
      </c>
      <c r="J320" s="20" t="s">
        <v>882</v>
      </c>
      <c r="K320" s="20">
        <v>20260603</v>
      </c>
      <c r="L320" s="20" t="s">
        <v>875</v>
      </c>
      <c r="M320" s="20" t="s">
        <v>111</v>
      </c>
      <c r="N320" s="20">
        <v>17.8</v>
      </c>
      <c r="O320" s="20" t="s">
        <v>84</v>
      </c>
      <c r="P320" s="32">
        <v>0</v>
      </c>
      <c r="Q320" s="20" t="s">
        <v>112</v>
      </c>
      <c r="R320" s="20" t="s">
        <v>113</v>
      </c>
      <c r="S320" s="20" t="s">
        <v>26</v>
      </c>
      <c r="T320" s="20" t="s">
        <v>30</v>
      </c>
      <c r="U320" s="20" t="s">
        <v>114</v>
      </c>
      <c r="V320" s="20" t="s">
        <v>115</v>
      </c>
      <c r="W320" s="20" t="s">
        <v>116</v>
      </c>
      <c r="X320" s="20" t="s">
        <v>876</v>
      </c>
      <c r="Y320" s="20" t="s">
        <v>877</v>
      </c>
      <c r="Z320" s="20" t="s">
        <v>26</v>
      </c>
      <c r="AA320" s="20" t="s">
        <v>30</v>
      </c>
      <c r="AB320" s="20" t="s">
        <v>226</v>
      </c>
      <c r="AC320" s="20" t="s">
        <v>878</v>
      </c>
      <c r="AD320" s="20" t="s">
        <v>879</v>
      </c>
    </row>
    <row r="321" spans="2:30" x14ac:dyDescent="0.25">
      <c r="B321" s="27" t="str">
        <f>IF(O321="","Frêt",_xlfn.XLOOKUP(O321,Catégories!A:A,Catégories!B:B,"inconnu"))</f>
        <v>Frêt</v>
      </c>
      <c r="C321" s="10" t="str">
        <f>RIGHT(LOOKUP(L321,'Recherche tracking'!A:A,'Recherche tracking'!B:B),16)</f>
        <v>1443814314752190</v>
      </c>
      <c r="D321" s="20">
        <v>202606</v>
      </c>
      <c r="E321" s="20">
        <v>51</v>
      </c>
      <c r="F321" s="20">
        <v>1085442</v>
      </c>
      <c r="G321" s="20" t="s">
        <v>20</v>
      </c>
      <c r="H321" s="20" t="s">
        <v>20</v>
      </c>
      <c r="I321" s="20" t="s">
        <v>119</v>
      </c>
      <c r="J321" s="20" t="s">
        <v>882</v>
      </c>
      <c r="K321" s="20">
        <v>20260603</v>
      </c>
      <c r="L321" s="20" t="s">
        <v>875</v>
      </c>
      <c r="M321" s="20" t="s">
        <v>24</v>
      </c>
      <c r="N321" s="20">
        <v>17.8</v>
      </c>
      <c r="O321" s="20" t="s">
        <v>86</v>
      </c>
      <c r="P321" s="32">
        <v>0</v>
      </c>
      <c r="Q321" s="20" t="s">
        <v>112</v>
      </c>
      <c r="R321" s="20" t="s">
        <v>113</v>
      </c>
      <c r="S321" s="20" t="s">
        <v>26</v>
      </c>
      <c r="T321" s="20" t="s">
        <v>30</v>
      </c>
      <c r="U321" s="20" t="s">
        <v>114</v>
      </c>
      <c r="V321" s="20" t="s">
        <v>115</v>
      </c>
      <c r="W321" s="20" t="s">
        <v>116</v>
      </c>
      <c r="X321" s="20" t="s">
        <v>876</v>
      </c>
      <c r="Y321" s="20" t="s">
        <v>877</v>
      </c>
      <c r="Z321" s="20" t="s">
        <v>26</v>
      </c>
      <c r="AA321" s="20" t="s">
        <v>30</v>
      </c>
      <c r="AB321" s="20" t="s">
        <v>226</v>
      </c>
      <c r="AC321" s="20" t="s">
        <v>878</v>
      </c>
      <c r="AD321" s="20" t="s">
        <v>879</v>
      </c>
    </row>
    <row r="322" spans="2:30" x14ac:dyDescent="0.25">
      <c r="B322" s="27" t="str">
        <f>IF(O322="","Frêt",_xlfn.XLOOKUP(O322,Catégories!A:A,Catégories!B:B,"inconnu"))</f>
        <v>Frêt</v>
      </c>
      <c r="C322" s="10" t="str">
        <f>RIGHT(LOOKUP(L322,'Recherche tracking'!A:A,'Recherche tracking'!B:B),16)</f>
        <v>1443814314752190</v>
      </c>
      <c r="D322" s="20">
        <v>202606</v>
      </c>
      <c r="E322" s="20">
        <v>51</v>
      </c>
      <c r="F322" s="20">
        <v>1085442</v>
      </c>
      <c r="G322" s="20" t="s">
        <v>20</v>
      </c>
      <c r="H322" s="20" t="s">
        <v>20</v>
      </c>
      <c r="I322" s="20" t="s">
        <v>119</v>
      </c>
      <c r="J322" s="20" t="s">
        <v>882</v>
      </c>
      <c r="K322" s="20">
        <v>20260603</v>
      </c>
      <c r="L322" s="20" t="s">
        <v>875</v>
      </c>
      <c r="M322" s="20" t="s">
        <v>24</v>
      </c>
      <c r="N322" s="20">
        <v>17.8</v>
      </c>
      <c r="O322" s="20" t="s">
        <v>98</v>
      </c>
      <c r="P322" s="32">
        <v>1</v>
      </c>
      <c r="Q322" s="20" t="s">
        <v>112</v>
      </c>
      <c r="R322" s="20" t="s">
        <v>113</v>
      </c>
      <c r="S322" s="20" t="s">
        <v>26</v>
      </c>
      <c r="T322" s="20" t="s">
        <v>30</v>
      </c>
      <c r="U322" s="20" t="s">
        <v>114</v>
      </c>
      <c r="V322" s="20" t="s">
        <v>115</v>
      </c>
      <c r="W322" s="20" t="s">
        <v>116</v>
      </c>
      <c r="X322" s="20" t="s">
        <v>876</v>
      </c>
      <c r="Y322" s="20" t="s">
        <v>877</v>
      </c>
      <c r="Z322" s="20" t="s">
        <v>26</v>
      </c>
      <c r="AA322" s="20" t="s">
        <v>30</v>
      </c>
      <c r="AB322" s="20" t="s">
        <v>226</v>
      </c>
      <c r="AC322" s="20" t="s">
        <v>878</v>
      </c>
      <c r="AD322" s="20" t="s">
        <v>879</v>
      </c>
    </row>
    <row r="323" spans="2:30" x14ac:dyDescent="0.25">
      <c r="B323" s="27" t="str">
        <f>IF(O323="","Frêt",_xlfn.XLOOKUP(O323,Catégories!A:A,Catégories!B:B,"inconnu"))</f>
        <v>Frêt</v>
      </c>
      <c r="C323" s="10" t="str">
        <f>RIGHT(LOOKUP(L323,'Recherche tracking'!A:A,'Recherche tracking'!B:B),16)</f>
        <v>6243814314751946</v>
      </c>
      <c r="D323" s="20">
        <v>202606</v>
      </c>
      <c r="E323" s="20">
        <v>51</v>
      </c>
      <c r="F323" s="20">
        <v>1085442</v>
      </c>
      <c r="G323" s="20" t="s">
        <v>20</v>
      </c>
      <c r="H323" s="20" t="s">
        <v>20</v>
      </c>
      <c r="I323" s="20" t="s">
        <v>110</v>
      </c>
      <c r="J323" s="20" t="s">
        <v>22</v>
      </c>
      <c r="K323" s="20">
        <v>20260603</v>
      </c>
      <c r="L323" s="20" t="s">
        <v>883</v>
      </c>
      <c r="M323" s="20" t="s">
        <v>111</v>
      </c>
      <c r="N323" s="20">
        <v>3.01</v>
      </c>
      <c r="O323" s="20" t="s">
        <v>84</v>
      </c>
      <c r="P323" s="32">
        <v>4.93</v>
      </c>
      <c r="Q323" s="20" t="s">
        <v>112</v>
      </c>
      <c r="R323" s="20" t="s">
        <v>113</v>
      </c>
      <c r="S323" s="20" t="s">
        <v>26</v>
      </c>
      <c r="T323" s="20" t="s">
        <v>30</v>
      </c>
      <c r="U323" s="20" t="s">
        <v>114</v>
      </c>
      <c r="V323" s="20" t="s">
        <v>115</v>
      </c>
      <c r="W323" s="20" t="s">
        <v>116</v>
      </c>
      <c r="X323" s="20" t="s">
        <v>884</v>
      </c>
      <c r="Y323" s="20" t="s">
        <v>885</v>
      </c>
      <c r="Z323" s="20" t="s">
        <v>886</v>
      </c>
      <c r="AA323" s="20" t="s">
        <v>30</v>
      </c>
      <c r="AB323" s="20" t="s">
        <v>199</v>
      </c>
      <c r="AC323" s="20" t="s">
        <v>887</v>
      </c>
      <c r="AD323" s="20" t="s">
        <v>888</v>
      </c>
    </row>
    <row r="324" spans="2:30" x14ac:dyDescent="0.25">
      <c r="B324" s="27" t="str">
        <f>IF(O324="","Frêt",_xlfn.XLOOKUP(O324,Catégories!A:A,Catégories!B:B,"inconnu"))</f>
        <v>Frêt</v>
      </c>
      <c r="C324" s="10" t="str">
        <f>RIGHT(LOOKUP(L324,'Recherche tracking'!A:A,'Recherche tracking'!B:B),16)</f>
        <v>6243814314751946</v>
      </c>
      <c r="D324" s="20">
        <v>202606</v>
      </c>
      <c r="E324" s="20">
        <v>51</v>
      </c>
      <c r="F324" s="20">
        <v>1085442</v>
      </c>
      <c r="G324" s="20" t="s">
        <v>20</v>
      </c>
      <c r="H324" s="20" t="s">
        <v>20</v>
      </c>
      <c r="I324" s="20" t="s">
        <v>118</v>
      </c>
      <c r="J324" s="20" t="s">
        <v>889</v>
      </c>
      <c r="K324" s="20">
        <v>20260603</v>
      </c>
      <c r="L324" s="20" t="s">
        <v>883</v>
      </c>
      <c r="M324" s="20" t="s">
        <v>111</v>
      </c>
      <c r="N324" s="20">
        <v>3.01</v>
      </c>
      <c r="O324" s="20" t="s">
        <v>84</v>
      </c>
      <c r="P324" s="32">
        <v>0</v>
      </c>
      <c r="Q324" s="20" t="s">
        <v>112</v>
      </c>
      <c r="R324" s="20" t="s">
        <v>113</v>
      </c>
      <c r="S324" s="20" t="s">
        <v>26</v>
      </c>
      <c r="T324" s="20" t="s">
        <v>30</v>
      </c>
      <c r="U324" s="20" t="s">
        <v>114</v>
      </c>
      <c r="V324" s="20" t="s">
        <v>115</v>
      </c>
      <c r="W324" s="20" t="s">
        <v>116</v>
      </c>
      <c r="X324" s="20" t="s">
        <v>884</v>
      </c>
      <c r="Y324" s="20" t="s">
        <v>885</v>
      </c>
      <c r="Z324" s="20" t="s">
        <v>886</v>
      </c>
      <c r="AA324" s="20" t="s">
        <v>30</v>
      </c>
      <c r="AB324" s="20" t="s">
        <v>199</v>
      </c>
      <c r="AC324" s="20" t="s">
        <v>887</v>
      </c>
      <c r="AD324" s="20" t="s">
        <v>888</v>
      </c>
    </row>
    <row r="325" spans="2:30" x14ac:dyDescent="0.25">
      <c r="B325" s="27" t="str">
        <f>IF(O325="","Frêt",_xlfn.XLOOKUP(O325,Catégories!A:A,Catégories!B:B,"inconnu"))</f>
        <v>Frêt</v>
      </c>
      <c r="C325" s="10" t="str">
        <f>RIGHT(LOOKUP(L325,'Recherche tracking'!A:A,'Recherche tracking'!B:B),16)</f>
        <v>6243814314751946</v>
      </c>
      <c r="D325" s="20">
        <v>202606</v>
      </c>
      <c r="E325" s="20">
        <v>51</v>
      </c>
      <c r="F325" s="20">
        <v>1085442</v>
      </c>
      <c r="G325" s="20" t="s">
        <v>20</v>
      </c>
      <c r="H325" s="20" t="s">
        <v>20</v>
      </c>
      <c r="I325" s="20" t="s">
        <v>119</v>
      </c>
      <c r="J325" s="20" t="s">
        <v>889</v>
      </c>
      <c r="K325" s="20">
        <v>20260603</v>
      </c>
      <c r="L325" s="20" t="s">
        <v>883</v>
      </c>
      <c r="M325" s="20" t="s">
        <v>24</v>
      </c>
      <c r="N325" s="20">
        <v>3.01</v>
      </c>
      <c r="O325" s="20" t="s">
        <v>86</v>
      </c>
      <c r="P325" s="32">
        <v>0</v>
      </c>
      <c r="Q325" s="20" t="s">
        <v>112</v>
      </c>
      <c r="R325" s="20" t="s">
        <v>113</v>
      </c>
      <c r="S325" s="20" t="s">
        <v>26</v>
      </c>
      <c r="T325" s="20" t="s">
        <v>30</v>
      </c>
      <c r="U325" s="20" t="s">
        <v>114</v>
      </c>
      <c r="V325" s="20" t="s">
        <v>115</v>
      </c>
      <c r="W325" s="20" t="s">
        <v>116</v>
      </c>
      <c r="X325" s="20" t="s">
        <v>884</v>
      </c>
      <c r="Y325" s="20" t="s">
        <v>885</v>
      </c>
      <c r="Z325" s="20" t="s">
        <v>886</v>
      </c>
      <c r="AA325" s="20" t="s">
        <v>30</v>
      </c>
      <c r="AB325" s="20" t="s">
        <v>199</v>
      </c>
      <c r="AC325" s="20" t="s">
        <v>887</v>
      </c>
      <c r="AD325" s="20" t="s">
        <v>888</v>
      </c>
    </row>
    <row r="326" spans="2:30" x14ac:dyDescent="0.25">
      <c r="B326" s="27" t="str">
        <f>IF(O326="","Frêt",_xlfn.XLOOKUP(O326,Catégories!A:A,Catégories!B:B,"inconnu"))</f>
        <v>Frêt</v>
      </c>
      <c r="C326" s="10" t="str">
        <f>RIGHT(LOOKUP(L326,'Recherche tracking'!A:A,'Recherche tracking'!B:B),16)</f>
        <v>5943814314752025</v>
      </c>
      <c r="D326" s="20">
        <v>202606</v>
      </c>
      <c r="E326" s="20">
        <v>51</v>
      </c>
      <c r="F326" s="20">
        <v>1085442</v>
      </c>
      <c r="G326" s="20" t="s">
        <v>20</v>
      </c>
      <c r="H326" s="20" t="s">
        <v>20</v>
      </c>
      <c r="I326" s="20" t="s">
        <v>110</v>
      </c>
      <c r="J326" s="20" t="s">
        <v>22</v>
      </c>
      <c r="K326" s="20">
        <v>20260603</v>
      </c>
      <c r="L326" s="20" t="s">
        <v>890</v>
      </c>
      <c r="M326" s="20" t="s">
        <v>111</v>
      </c>
      <c r="N326" s="20">
        <v>4.2</v>
      </c>
      <c r="O326" s="20" t="s">
        <v>84</v>
      </c>
      <c r="P326" s="32">
        <v>5.19</v>
      </c>
      <c r="Q326" s="20" t="s">
        <v>112</v>
      </c>
      <c r="R326" s="20" t="s">
        <v>113</v>
      </c>
      <c r="S326" s="20" t="s">
        <v>26</v>
      </c>
      <c r="T326" s="20" t="s">
        <v>30</v>
      </c>
      <c r="U326" s="20" t="s">
        <v>114</v>
      </c>
      <c r="V326" s="20" t="s">
        <v>115</v>
      </c>
      <c r="W326" s="20" t="s">
        <v>116</v>
      </c>
      <c r="X326" s="20" t="s">
        <v>891</v>
      </c>
      <c r="Y326" s="20" t="s">
        <v>892</v>
      </c>
      <c r="Z326" s="20" t="s">
        <v>26</v>
      </c>
      <c r="AA326" s="20" t="s">
        <v>30</v>
      </c>
      <c r="AB326" s="20" t="s">
        <v>140</v>
      </c>
      <c r="AC326" s="20" t="s">
        <v>150</v>
      </c>
      <c r="AD326" s="20" t="s">
        <v>151</v>
      </c>
    </row>
    <row r="327" spans="2:30" x14ac:dyDescent="0.25">
      <c r="B327" s="27" t="str">
        <f>IF(O327="","Frêt",_xlfn.XLOOKUP(O327,Catégories!A:A,Catégories!B:B,"inconnu"))</f>
        <v>Frêt</v>
      </c>
      <c r="C327" s="10" t="str">
        <f>RIGHT(LOOKUP(L327,'Recherche tracking'!A:A,'Recherche tracking'!B:B),16)</f>
        <v>5943814314752025</v>
      </c>
      <c r="D327" s="20">
        <v>202606</v>
      </c>
      <c r="E327" s="20">
        <v>51</v>
      </c>
      <c r="F327" s="20">
        <v>1085442</v>
      </c>
      <c r="G327" s="20" t="s">
        <v>20</v>
      </c>
      <c r="H327" s="20" t="s">
        <v>20</v>
      </c>
      <c r="I327" s="20" t="s">
        <v>118</v>
      </c>
      <c r="J327" s="20" t="s">
        <v>893</v>
      </c>
      <c r="K327" s="20">
        <v>20260603</v>
      </c>
      <c r="L327" s="20" t="s">
        <v>890</v>
      </c>
      <c r="M327" s="20" t="s">
        <v>111</v>
      </c>
      <c r="N327" s="20">
        <v>4.2</v>
      </c>
      <c r="O327" s="20" t="s">
        <v>84</v>
      </c>
      <c r="P327" s="32">
        <v>0</v>
      </c>
      <c r="Q327" s="20" t="s">
        <v>112</v>
      </c>
      <c r="R327" s="20" t="s">
        <v>113</v>
      </c>
      <c r="S327" s="20" t="s">
        <v>26</v>
      </c>
      <c r="T327" s="20" t="s">
        <v>30</v>
      </c>
      <c r="U327" s="20" t="s">
        <v>114</v>
      </c>
      <c r="V327" s="20" t="s">
        <v>115</v>
      </c>
      <c r="W327" s="20" t="s">
        <v>116</v>
      </c>
      <c r="X327" s="20" t="s">
        <v>891</v>
      </c>
      <c r="Y327" s="20" t="s">
        <v>892</v>
      </c>
      <c r="Z327" s="20" t="s">
        <v>26</v>
      </c>
      <c r="AA327" s="20" t="s">
        <v>30</v>
      </c>
      <c r="AB327" s="20" t="s">
        <v>140</v>
      </c>
      <c r="AC327" s="20" t="s">
        <v>150</v>
      </c>
      <c r="AD327" s="20" t="s">
        <v>151</v>
      </c>
    </row>
    <row r="328" spans="2:30" x14ac:dyDescent="0.25">
      <c r="B328" s="27" t="str">
        <f>IF(O328="","Frêt",_xlfn.XLOOKUP(O328,Catégories!A:A,Catégories!B:B,"inconnu"))</f>
        <v>Frêt</v>
      </c>
      <c r="C328" s="10" t="str">
        <f>RIGHT(LOOKUP(L328,'Recherche tracking'!A:A,'Recherche tracking'!B:B),16)</f>
        <v>5943814314752025</v>
      </c>
      <c r="D328" s="20">
        <v>202606</v>
      </c>
      <c r="E328" s="20">
        <v>51</v>
      </c>
      <c r="F328" s="20">
        <v>1085442</v>
      </c>
      <c r="G328" s="20" t="s">
        <v>20</v>
      </c>
      <c r="H328" s="20" t="s">
        <v>20</v>
      </c>
      <c r="I328" s="20" t="s">
        <v>119</v>
      </c>
      <c r="J328" s="20" t="s">
        <v>893</v>
      </c>
      <c r="K328" s="20">
        <v>20260603</v>
      </c>
      <c r="L328" s="20" t="s">
        <v>890</v>
      </c>
      <c r="M328" s="20" t="s">
        <v>24</v>
      </c>
      <c r="N328" s="20">
        <v>4.2</v>
      </c>
      <c r="O328" s="20" t="s">
        <v>86</v>
      </c>
      <c r="P328" s="32">
        <v>0</v>
      </c>
      <c r="Q328" s="20" t="s">
        <v>112</v>
      </c>
      <c r="R328" s="20" t="s">
        <v>113</v>
      </c>
      <c r="S328" s="20" t="s">
        <v>26</v>
      </c>
      <c r="T328" s="20" t="s">
        <v>30</v>
      </c>
      <c r="U328" s="20" t="s">
        <v>114</v>
      </c>
      <c r="V328" s="20" t="s">
        <v>115</v>
      </c>
      <c r="W328" s="20" t="s">
        <v>116</v>
      </c>
      <c r="X328" s="20" t="s">
        <v>891</v>
      </c>
      <c r="Y328" s="20" t="s">
        <v>892</v>
      </c>
      <c r="Z328" s="20" t="s">
        <v>26</v>
      </c>
      <c r="AA328" s="20" t="s">
        <v>30</v>
      </c>
      <c r="AB328" s="20" t="s">
        <v>140</v>
      </c>
      <c r="AC328" s="20" t="s">
        <v>150</v>
      </c>
      <c r="AD328" s="20" t="s">
        <v>151</v>
      </c>
    </row>
    <row r="329" spans="2:30" x14ac:dyDescent="0.25">
      <c r="B329" s="27" t="str">
        <f>IF(O329="","Frêt",_xlfn.XLOOKUP(O329,Catégories!A:A,Catégories!B:B,"inconnu"))</f>
        <v>Frêt</v>
      </c>
      <c r="C329" s="10" t="str">
        <f>RIGHT(LOOKUP(L329,'Recherche tracking'!A:A,'Recherche tracking'!B:B),16)</f>
        <v>4420234018480309</v>
      </c>
      <c r="D329" s="20">
        <v>202606</v>
      </c>
      <c r="E329" s="20">
        <v>51</v>
      </c>
      <c r="F329" s="20">
        <v>1085442</v>
      </c>
      <c r="G329" s="20" t="s">
        <v>20</v>
      </c>
      <c r="H329" s="20" t="s">
        <v>20</v>
      </c>
      <c r="I329" s="20" t="s">
        <v>110</v>
      </c>
      <c r="J329" s="20" t="s">
        <v>22</v>
      </c>
      <c r="K329" s="20">
        <v>20260603</v>
      </c>
      <c r="L329" s="20" t="s">
        <v>894</v>
      </c>
      <c r="M329" s="20" t="s">
        <v>111</v>
      </c>
      <c r="N329" s="20">
        <v>15.3</v>
      </c>
      <c r="O329" s="20" t="s">
        <v>84</v>
      </c>
      <c r="P329" s="32">
        <v>8.0500000000000007</v>
      </c>
      <c r="Q329" s="20" t="s">
        <v>112</v>
      </c>
      <c r="R329" s="20" t="s">
        <v>113</v>
      </c>
      <c r="S329" s="20" t="s">
        <v>26</v>
      </c>
      <c r="T329" s="20" t="s">
        <v>30</v>
      </c>
      <c r="U329" s="20" t="s">
        <v>114</v>
      </c>
      <c r="V329" s="20" t="s">
        <v>115</v>
      </c>
      <c r="W329" s="20" t="s">
        <v>116</v>
      </c>
      <c r="X329" s="20" t="s">
        <v>765</v>
      </c>
      <c r="Y329" s="20" t="s">
        <v>766</v>
      </c>
      <c r="Z329" s="20" t="s">
        <v>767</v>
      </c>
      <c r="AA329" s="20" t="s">
        <v>30</v>
      </c>
      <c r="AB329" s="20" t="s">
        <v>179</v>
      </c>
      <c r="AC329" s="20" t="s">
        <v>768</v>
      </c>
      <c r="AD329" s="20" t="s">
        <v>769</v>
      </c>
    </row>
    <row r="330" spans="2:30" x14ac:dyDescent="0.25">
      <c r="B330" s="27" t="str">
        <f>IF(O330="","Frêt",_xlfn.XLOOKUP(O330,Catégories!A:A,Catégories!B:B,"inconnu"))</f>
        <v>Frêt</v>
      </c>
      <c r="C330" s="10" t="str">
        <f>RIGHT(LOOKUP(L330,'Recherche tracking'!A:A,'Recherche tracking'!B:B),16)</f>
        <v>4420234018480309</v>
      </c>
      <c r="D330" s="20">
        <v>202606</v>
      </c>
      <c r="E330" s="20">
        <v>51</v>
      </c>
      <c r="F330" s="20">
        <v>1085442</v>
      </c>
      <c r="G330" s="20" t="s">
        <v>20</v>
      </c>
      <c r="H330" s="20" t="s">
        <v>20</v>
      </c>
      <c r="I330" s="20" t="s">
        <v>118</v>
      </c>
      <c r="J330" s="20" t="s">
        <v>895</v>
      </c>
      <c r="K330" s="20">
        <v>20260603</v>
      </c>
      <c r="L330" s="20" t="s">
        <v>894</v>
      </c>
      <c r="M330" s="20" t="s">
        <v>111</v>
      </c>
      <c r="N330" s="20">
        <v>15.3</v>
      </c>
      <c r="O330" s="20" t="s">
        <v>84</v>
      </c>
      <c r="P330" s="32">
        <v>0</v>
      </c>
      <c r="Q330" s="20" t="s">
        <v>112</v>
      </c>
      <c r="R330" s="20" t="s">
        <v>113</v>
      </c>
      <c r="S330" s="20" t="s">
        <v>26</v>
      </c>
      <c r="T330" s="20" t="s">
        <v>30</v>
      </c>
      <c r="U330" s="20" t="s">
        <v>114</v>
      </c>
      <c r="V330" s="20" t="s">
        <v>115</v>
      </c>
      <c r="W330" s="20" t="s">
        <v>116</v>
      </c>
      <c r="X330" s="20" t="s">
        <v>765</v>
      </c>
      <c r="Y330" s="20" t="s">
        <v>766</v>
      </c>
      <c r="Z330" s="20" t="s">
        <v>767</v>
      </c>
      <c r="AA330" s="20" t="s">
        <v>30</v>
      </c>
      <c r="AB330" s="20" t="s">
        <v>179</v>
      </c>
      <c r="AC330" s="20" t="s">
        <v>768</v>
      </c>
      <c r="AD330" s="20" t="s">
        <v>769</v>
      </c>
    </row>
    <row r="331" spans="2:30" x14ac:dyDescent="0.25">
      <c r="B331" s="27" t="str">
        <f>IF(O331="","Frêt",_xlfn.XLOOKUP(O331,Catégories!A:A,Catégories!B:B,"inconnu"))</f>
        <v>Frêt</v>
      </c>
      <c r="C331" s="10" t="str">
        <f>RIGHT(LOOKUP(L331,'Recherche tracking'!A:A,'Recherche tracking'!B:B),16)</f>
        <v>4420234018480309</v>
      </c>
      <c r="D331" s="20">
        <v>202606</v>
      </c>
      <c r="E331" s="20">
        <v>51</v>
      </c>
      <c r="F331" s="20">
        <v>1085442</v>
      </c>
      <c r="G331" s="20" t="s">
        <v>20</v>
      </c>
      <c r="H331" s="20" t="s">
        <v>20</v>
      </c>
      <c r="I331" s="20" t="s">
        <v>119</v>
      </c>
      <c r="J331" s="20" t="s">
        <v>895</v>
      </c>
      <c r="K331" s="20">
        <v>20260603</v>
      </c>
      <c r="L331" s="20" t="s">
        <v>894</v>
      </c>
      <c r="M331" s="20" t="s">
        <v>24</v>
      </c>
      <c r="N331" s="20">
        <v>15.3</v>
      </c>
      <c r="O331" s="20" t="s">
        <v>86</v>
      </c>
      <c r="P331" s="32">
        <v>0</v>
      </c>
      <c r="Q331" s="20" t="s">
        <v>112</v>
      </c>
      <c r="R331" s="20" t="s">
        <v>113</v>
      </c>
      <c r="S331" s="20" t="s">
        <v>26</v>
      </c>
      <c r="T331" s="20" t="s">
        <v>30</v>
      </c>
      <c r="U331" s="20" t="s">
        <v>114</v>
      </c>
      <c r="V331" s="20" t="s">
        <v>115</v>
      </c>
      <c r="W331" s="20" t="s">
        <v>116</v>
      </c>
      <c r="X331" s="20" t="s">
        <v>765</v>
      </c>
      <c r="Y331" s="20" t="s">
        <v>766</v>
      </c>
      <c r="Z331" s="20" t="s">
        <v>767</v>
      </c>
      <c r="AA331" s="20" t="s">
        <v>30</v>
      </c>
      <c r="AB331" s="20" t="s">
        <v>179</v>
      </c>
      <c r="AC331" s="20" t="s">
        <v>768</v>
      </c>
      <c r="AD331" s="20" t="s">
        <v>769</v>
      </c>
    </row>
    <row r="332" spans="2:30" x14ac:dyDescent="0.25">
      <c r="B332" s="27" t="str">
        <f>IF(O332="","Frêt",_xlfn.XLOOKUP(O332,Catégories!A:A,Catégories!B:B,"inconnu"))</f>
        <v>Frêt</v>
      </c>
      <c r="C332" s="10" t="str">
        <f>RIGHT(LOOKUP(L332,'Recherche tracking'!A:A,'Recherche tracking'!B:B),16)</f>
        <v>7543814314752230</v>
      </c>
      <c r="D332" s="20">
        <v>202606</v>
      </c>
      <c r="E332" s="20">
        <v>51</v>
      </c>
      <c r="F332" s="20">
        <v>1085442</v>
      </c>
      <c r="G332" s="20" t="s">
        <v>20</v>
      </c>
      <c r="H332" s="20" t="s">
        <v>20</v>
      </c>
      <c r="I332" s="20" t="s">
        <v>110</v>
      </c>
      <c r="J332" s="20" t="s">
        <v>22</v>
      </c>
      <c r="K332" s="20">
        <v>20260603</v>
      </c>
      <c r="L332" s="20" t="s">
        <v>896</v>
      </c>
      <c r="M332" s="20" t="s">
        <v>111</v>
      </c>
      <c r="N332" s="20">
        <v>2</v>
      </c>
      <c r="O332" s="20" t="s">
        <v>84</v>
      </c>
      <c r="P332" s="32">
        <v>4.41</v>
      </c>
      <c r="Q332" s="20" t="s">
        <v>112</v>
      </c>
      <c r="R332" s="20" t="s">
        <v>113</v>
      </c>
      <c r="S332" s="20" t="s">
        <v>26</v>
      </c>
      <c r="T332" s="20" t="s">
        <v>30</v>
      </c>
      <c r="U332" s="20" t="s">
        <v>114</v>
      </c>
      <c r="V332" s="20" t="s">
        <v>115</v>
      </c>
      <c r="W332" s="20" t="s">
        <v>116</v>
      </c>
      <c r="X332" s="20" t="s">
        <v>897</v>
      </c>
      <c r="Y332" s="20" t="s">
        <v>898</v>
      </c>
      <c r="Z332" s="20" t="s">
        <v>26</v>
      </c>
      <c r="AA332" s="20" t="s">
        <v>30</v>
      </c>
      <c r="AB332" s="20" t="s">
        <v>117</v>
      </c>
      <c r="AC332" s="20" t="s">
        <v>899</v>
      </c>
      <c r="AD332" s="20" t="s">
        <v>120</v>
      </c>
    </row>
    <row r="333" spans="2:30" x14ac:dyDescent="0.25">
      <c r="B333" s="27" t="str">
        <f>IF(O333="","Frêt",_xlfn.XLOOKUP(O333,Catégories!A:A,Catégories!B:B,"inconnu"))</f>
        <v>Frêt</v>
      </c>
      <c r="C333" s="10" t="str">
        <f>RIGHT(LOOKUP(L333,'Recherche tracking'!A:A,'Recherche tracking'!B:B),16)</f>
        <v>7543814314752230</v>
      </c>
      <c r="D333" s="20">
        <v>202606</v>
      </c>
      <c r="E333" s="20">
        <v>51</v>
      </c>
      <c r="F333" s="20">
        <v>1085442</v>
      </c>
      <c r="G333" s="20" t="s">
        <v>20</v>
      </c>
      <c r="H333" s="20" t="s">
        <v>20</v>
      </c>
      <c r="I333" s="20" t="s">
        <v>118</v>
      </c>
      <c r="J333" s="20" t="s">
        <v>900</v>
      </c>
      <c r="K333" s="20">
        <v>20260603</v>
      </c>
      <c r="L333" s="20" t="s">
        <v>896</v>
      </c>
      <c r="M333" s="20" t="s">
        <v>111</v>
      </c>
      <c r="N333" s="20">
        <v>2</v>
      </c>
      <c r="O333" s="20" t="s">
        <v>84</v>
      </c>
      <c r="P333" s="32">
        <v>0</v>
      </c>
      <c r="Q333" s="20" t="s">
        <v>112</v>
      </c>
      <c r="R333" s="20" t="s">
        <v>113</v>
      </c>
      <c r="S333" s="20" t="s">
        <v>26</v>
      </c>
      <c r="T333" s="20" t="s">
        <v>30</v>
      </c>
      <c r="U333" s="20" t="s">
        <v>114</v>
      </c>
      <c r="V333" s="20" t="s">
        <v>115</v>
      </c>
      <c r="W333" s="20" t="s">
        <v>116</v>
      </c>
      <c r="X333" s="20" t="s">
        <v>897</v>
      </c>
      <c r="Y333" s="20" t="s">
        <v>898</v>
      </c>
      <c r="Z333" s="20" t="s">
        <v>26</v>
      </c>
      <c r="AA333" s="20" t="s">
        <v>30</v>
      </c>
      <c r="AB333" s="20" t="s">
        <v>117</v>
      </c>
      <c r="AC333" s="20" t="s">
        <v>899</v>
      </c>
      <c r="AD333" s="20" t="s">
        <v>120</v>
      </c>
    </row>
    <row r="334" spans="2:30" x14ac:dyDescent="0.25">
      <c r="B334" s="27" t="str">
        <f>IF(O334="","Frêt",_xlfn.XLOOKUP(O334,Catégories!A:A,Catégories!B:B,"inconnu"))</f>
        <v>Frêt</v>
      </c>
      <c r="C334" s="10" t="str">
        <f>RIGHT(LOOKUP(L334,'Recherche tracking'!A:A,'Recherche tracking'!B:B),16)</f>
        <v>7543814314752230</v>
      </c>
      <c r="D334" s="20">
        <v>202606</v>
      </c>
      <c r="E334" s="20">
        <v>51</v>
      </c>
      <c r="F334" s="20">
        <v>1085442</v>
      </c>
      <c r="G334" s="20" t="s">
        <v>20</v>
      </c>
      <c r="H334" s="20" t="s">
        <v>20</v>
      </c>
      <c r="I334" s="20" t="s">
        <v>119</v>
      </c>
      <c r="J334" s="20" t="s">
        <v>900</v>
      </c>
      <c r="K334" s="20">
        <v>20260603</v>
      </c>
      <c r="L334" s="20" t="s">
        <v>896</v>
      </c>
      <c r="M334" s="20" t="s">
        <v>24</v>
      </c>
      <c r="N334" s="20">
        <v>2</v>
      </c>
      <c r="O334" s="20" t="s">
        <v>86</v>
      </c>
      <c r="P334" s="32">
        <v>0</v>
      </c>
      <c r="Q334" s="20" t="s">
        <v>112</v>
      </c>
      <c r="R334" s="20" t="s">
        <v>113</v>
      </c>
      <c r="S334" s="20" t="s">
        <v>26</v>
      </c>
      <c r="T334" s="20" t="s">
        <v>30</v>
      </c>
      <c r="U334" s="20" t="s">
        <v>114</v>
      </c>
      <c r="V334" s="20" t="s">
        <v>115</v>
      </c>
      <c r="W334" s="20" t="s">
        <v>116</v>
      </c>
      <c r="X334" s="20" t="s">
        <v>897</v>
      </c>
      <c r="Y334" s="20" t="s">
        <v>898</v>
      </c>
      <c r="Z334" s="20" t="s">
        <v>26</v>
      </c>
      <c r="AA334" s="20" t="s">
        <v>30</v>
      </c>
      <c r="AB334" s="20" t="s">
        <v>117</v>
      </c>
      <c r="AC334" s="20" t="s">
        <v>899</v>
      </c>
      <c r="AD334" s="20" t="s">
        <v>120</v>
      </c>
    </row>
    <row r="335" spans="2:30" x14ac:dyDescent="0.25">
      <c r="B335" s="27" t="str">
        <f>IF(O335="","Frêt",_xlfn.XLOOKUP(O335,Catégories!A:A,Catégories!B:B,"inconnu"))</f>
        <v>Frêt</v>
      </c>
      <c r="C335" s="10" t="str">
        <f>RIGHT(LOOKUP(L335,'Recherche tracking'!A:A,'Recherche tracking'!B:B),16)</f>
        <v>1343814314752094</v>
      </c>
      <c r="D335" s="20">
        <v>202606</v>
      </c>
      <c r="E335" s="20">
        <v>51</v>
      </c>
      <c r="F335" s="20">
        <v>1085442</v>
      </c>
      <c r="G335" s="20" t="s">
        <v>20</v>
      </c>
      <c r="H335" s="20" t="s">
        <v>20</v>
      </c>
      <c r="I335" s="20" t="s">
        <v>110</v>
      </c>
      <c r="J335" s="20" t="s">
        <v>22</v>
      </c>
      <c r="K335" s="20">
        <v>20260603</v>
      </c>
      <c r="L335" s="20" t="s">
        <v>901</v>
      </c>
      <c r="M335" s="20" t="s">
        <v>111</v>
      </c>
      <c r="N335" s="20">
        <v>18.04</v>
      </c>
      <c r="O335" s="20" t="s">
        <v>84</v>
      </c>
      <c r="P335" s="32">
        <v>8.83</v>
      </c>
      <c r="Q335" s="20" t="s">
        <v>112</v>
      </c>
      <c r="R335" s="20" t="s">
        <v>113</v>
      </c>
      <c r="S335" s="20" t="s">
        <v>26</v>
      </c>
      <c r="T335" s="20" t="s">
        <v>30</v>
      </c>
      <c r="U335" s="20" t="s">
        <v>114</v>
      </c>
      <c r="V335" s="20" t="s">
        <v>115</v>
      </c>
      <c r="W335" s="20" t="s">
        <v>116</v>
      </c>
      <c r="X335" s="20" t="s">
        <v>212</v>
      </c>
      <c r="Y335" s="20" t="s">
        <v>213</v>
      </c>
      <c r="Z335" s="20" t="s">
        <v>26</v>
      </c>
      <c r="AA335" s="20" t="s">
        <v>30</v>
      </c>
      <c r="AB335" s="20" t="s">
        <v>193</v>
      </c>
      <c r="AC335" s="20" t="s">
        <v>214</v>
      </c>
      <c r="AD335" s="20" t="s">
        <v>714</v>
      </c>
    </row>
    <row r="336" spans="2:30" x14ac:dyDescent="0.25">
      <c r="B336" s="27" t="str">
        <f>IF(O336="","Frêt",_xlfn.XLOOKUP(O336,Catégories!A:A,Catégories!B:B,"inconnu"))</f>
        <v>Frêt</v>
      </c>
      <c r="C336" s="10" t="str">
        <f>RIGHT(LOOKUP(L336,'Recherche tracking'!A:A,'Recherche tracking'!B:B),16)</f>
        <v>1343814314752094</v>
      </c>
      <c r="D336" s="20">
        <v>202606</v>
      </c>
      <c r="E336" s="20">
        <v>51</v>
      </c>
      <c r="F336" s="20">
        <v>1085442</v>
      </c>
      <c r="G336" s="20" t="s">
        <v>20</v>
      </c>
      <c r="H336" s="20" t="s">
        <v>20</v>
      </c>
      <c r="I336" s="20" t="s">
        <v>118</v>
      </c>
      <c r="J336" s="20" t="s">
        <v>902</v>
      </c>
      <c r="K336" s="20">
        <v>20260603</v>
      </c>
      <c r="L336" s="20" t="s">
        <v>901</v>
      </c>
      <c r="M336" s="20" t="s">
        <v>111</v>
      </c>
      <c r="N336" s="20">
        <v>18.04</v>
      </c>
      <c r="O336" s="20" t="s">
        <v>84</v>
      </c>
      <c r="P336" s="32">
        <v>0</v>
      </c>
      <c r="Q336" s="20" t="s">
        <v>112</v>
      </c>
      <c r="R336" s="20" t="s">
        <v>113</v>
      </c>
      <c r="S336" s="20" t="s">
        <v>26</v>
      </c>
      <c r="T336" s="20" t="s">
        <v>30</v>
      </c>
      <c r="U336" s="20" t="s">
        <v>114</v>
      </c>
      <c r="V336" s="20" t="s">
        <v>115</v>
      </c>
      <c r="W336" s="20" t="s">
        <v>116</v>
      </c>
      <c r="X336" s="20" t="s">
        <v>212</v>
      </c>
      <c r="Y336" s="20" t="s">
        <v>213</v>
      </c>
      <c r="Z336" s="20" t="s">
        <v>26</v>
      </c>
      <c r="AA336" s="20" t="s">
        <v>30</v>
      </c>
      <c r="AB336" s="20" t="s">
        <v>193</v>
      </c>
      <c r="AC336" s="20" t="s">
        <v>214</v>
      </c>
      <c r="AD336" s="20" t="s">
        <v>714</v>
      </c>
    </row>
    <row r="337" spans="2:30" x14ac:dyDescent="0.25">
      <c r="B337" s="27" t="str">
        <f>IF(O337="","Frêt",_xlfn.XLOOKUP(O337,Catégories!A:A,Catégories!B:B,"inconnu"))</f>
        <v>Frêt</v>
      </c>
      <c r="C337" s="10" t="str">
        <f>RIGHT(LOOKUP(L337,'Recherche tracking'!A:A,'Recherche tracking'!B:B),16)</f>
        <v>1343814314752094</v>
      </c>
      <c r="D337" s="20">
        <v>202606</v>
      </c>
      <c r="E337" s="20">
        <v>51</v>
      </c>
      <c r="F337" s="20">
        <v>1085442</v>
      </c>
      <c r="G337" s="20" t="s">
        <v>20</v>
      </c>
      <c r="H337" s="20" t="s">
        <v>20</v>
      </c>
      <c r="I337" s="20" t="s">
        <v>119</v>
      </c>
      <c r="J337" s="20" t="s">
        <v>902</v>
      </c>
      <c r="K337" s="20">
        <v>20260603</v>
      </c>
      <c r="L337" s="20" t="s">
        <v>901</v>
      </c>
      <c r="M337" s="20" t="s">
        <v>24</v>
      </c>
      <c r="N337" s="20">
        <v>18.04</v>
      </c>
      <c r="O337" s="20" t="s">
        <v>86</v>
      </c>
      <c r="P337" s="32">
        <v>0</v>
      </c>
      <c r="Q337" s="20" t="s">
        <v>112</v>
      </c>
      <c r="R337" s="20" t="s">
        <v>113</v>
      </c>
      <c r="S337" s="20" t="s">
        <v>26</v>
      </c>
      <c r="T337" s="20" t="s">
        <v>30</v>
      </c>
      <c r="U337" s="20" t="s">
        <v>114</v>
      </c>
      <c r="V337" s="20" t="s">
        <v>115</v>
      </c>
      <c r="W337" s="20" t="s">
        <v>116</v>
      </c>
      <c r="X337" s="20" t="s">
        <v>212</v>
      </c>
      <c r="Y337" s="20" t="s">
        <v>213</v>
      </c>
      <c r="Z337" s="20" t="s">
        <v>26</v>
      </c>
      <c r="AA337" s="20" t="s">
        <v>30</v>
      </c>
      <c r="AB337" s="20" t="s">
        <v>193</v>
      </c>
      <c r="AC337" s="20" t="s">
        <v>214</v>
      </c>
      <c r="AD337" s="20" t="s">
        <v>714</v>
      </c>
    </row>
    <row r="338" spans="2:30" x14ac:dyDescent="0.25">
      <c r="B338" s="27" t="str">
        <f>IF(O338="","Frêt",_xlfn.XLOOKUP(O338,Catégories!A:A,Catégories!B:B,"inconnu"))</f>
        <v>Frêt</v>
      </c>
      <c r="C338" s="10" t="str">
        <f>RIGHT(LOOKUP(L338,'Recherche tracking'!A:A,'Recherche tracking'!B:B),16)</f>
        <v>3143814314751936</v>
      </c>
      <c r="D338" s="20">
        <v>202606</v>
      </c>
      <c r="E338" s="20">
        <v>51</v>
      </c>
      <c r="F338" s="20">
        <v>1085442</v>
      </c>
      <c r="G338" s="20" t="s">
        <v>20</v>
      </c>
      <c r="H338" s="20" t="s">
        <v>20</v>
      </c>
      <c r="I338" s="20" t="s">
        <v>110</v>
      </c>
      <c r="J338" s="20" t="s">
        <v>22</v>
      </c>
      <c r="K338" s="20">
        <v>20260603</v>
      </c>
      <c r="L338" s="20" t="s">
        <v>903</v>
      </c>
      <c r="M338" s="20" t="s">
        <v>111</v>
      </c>
      <c r="N338" s="20">
        <v>0.67</v>
      </c>
      <c r="O338" s="20" t="s">
        <v>84</v>
      </c>
      <c r="P338" s="32">
        <v>4.1500000000000004</v>
      </c>
      <c r="Q338" s="20" t="s">
        <v>112</v>
      </c>
      <c r="R338" s="20" t="s">
        <v>113</v>
      </c>
      <c r="S338" s="20" t="s">
        <v>26</v>
      </c>
      <c r="T338" s="20" t="s">
        <v>30</v>
      </c>
      <c r="U338" s="20" t="s">
        <v>114</v>
      </c>
      <c r="V338" s="20" t="s">
        <v>115</v>
      </c>
      <c r="W338" s="20" t="s">
        <v>116</v>
      </c>
      <c r="X338" s="20" t="s">
        <v>904</v>
      </c>
      <c r="Y338" s="20" t="s">
        <v>905</v>
      </c>
      <c r="Z338" s="20" t="s">
        <v>26</v>
      </c>
      <c r="AA338" s="20" t="s">
        <v>30</v>
      </c>
      <c r="AB338" s="20" t="s">
        <v>191</v>
      </c>
      <c r="AC338" s="20" t="s">
        <v>906</v>
      </c>
      <c r="AD338" s="20" t="s">
        <v>907</v>
      </c>
    </row>
    <row r="339" spans="2:30" x14ac:dyDescent="0.25">
      <c r="B339" s="27" t="str">
        <f>IF(O339="","Frêt",_xlfn.XLOOKUP(O339,Catégories!A:A,Catégories!B:B,"inconnu"))</f>
        <v>Frêt</v>
      </c>
      <c r="C339" s="10" t="str">
        <f>RIGHT(LOOKUP(L339,'Recherche tracking'!A:A,'Recherche tracking'!B:B),16)</f>
        <v>3143814314751936</v>
      </c>
      <c r="D339" s="20">
        <v>202606</v>
      </c>
      <c r="E339" s="20">
        <v>51</v>
      </c>
      <c r="F339" s="20">
        <v>1085442</v>
      </c>
      <c r="G339" s="20" t="s">
        <v>20</v>
      </c>
      <c r="H339" s="20" t="s">
        <v>20</v>
      </c>
      <c r="I339" s="20" t="s">
        <v>118</v>
      </c>
      <c r="J339" s="20" t="s">
        <v>908</v>
      </c>
      <c r="K339" s="20">
        <v>20260603</v>
      </c>
      <c r="L339" s="20" t="s">
        <v>903</v>
      </c>
      <c r="M339" s="20" t="s">
        <v>111</v>
      </c>
      <c r="N339" s="20">
        <v>0.67</v>
      </c>
      <c r="O339" s="20" t="s">
        <v>84</v>
      </c>
      <c r="P339" s="32">
        <v>0</v>
      </c>
      <c r="Q339" s="20" t="s">
        <v>112</v>
      </c>
      <c r="R339" s="20" t="s">
        <v>113</v>
      </c>
      <c r="S339" s="20" t="s">
        <v>26</v>
      </c>
      <c r="T339" s="20" t="s">
        <v>30</v>
      </c>
      <c r="U339" s="20" t="s">
        <v>114</v>
      </c>
      <c r="V339" s="20" t="s">
        <v>115</v>
      </c>
      <c r="W339" s="20" t="s">
        <v>116</v>
      </c>
      <c r="X339" s="20" t="s">
        <v>904</v>
      </c>
      <c r="Y339" s="20" t="s">
        <v>905</v>
      </c>
      <c r="Z339" s="20" t="s">
        <v>26</v>
      </c>
      <c r="AA339" s="20" t="s">
        <v>30</v>
      </c>
      <c r="AB339" s="20" t="s">
        <v>191</v>
      </c>
      <c r="AC339" s="20" t="s">
        <v>906</v>
      </c>
      <c r="AD339" s="20" t="s">
        <v>907</v>
      </c>
    </row>
    <row r="340" spans="2:30" x14ac:dyDescent="0.25">
      <c r="B340" s="27" t="str">
        <f>IF(O340="","Frêt",_xlfn.XLOOKUP(O340,Catégories!A:A,Catégories!B:B,"inconnu"))</f>
        <v>Frêt</v>
      </c>
      <c r="C340" s="10" t="str">
        <f>RIGHT(LOOKUP(L340,'Recherche tracking'!A:A,'Recherche tracking'!B:B),16)</f>
        <v>3143814314751936</v>
      </c>
      <c r="D340" s="20">
        <v>202606</v>
      </c>
      <c r="E340" s="20">
        <v>51</v>
      </c>
      <c r="F340" s="20">
        <v>1085442</v>
      </c>
      <c r="G340" s="20" t="s">
        <v>20</v>
      </c>
      <c r="H340" s="20" t="s">
        <v>20</v>
      </c>
      <c r="I340" s="20" t="s">
        <v>119</v>
      </c>
      <c r="J340" s="20" t="s">
        <v>908</v>
      </c>
      <c r="K340" s="20">
        <v>20260603</v>
      </c>
      <c r="L340" s="20" t="s">
        <v>903</v>
      </c>
      <c r="M340" s="20" t="s">
        <v>24</v>
      </c>
      <c r="N340" s="20">
        <v>0.67</v>
      </c>
      <c r="O340" s="20" t="s">
        <v>86</v>
      </c>
      <c r="P340" s="32">
        <v>0</v>
      </c>
      <c r="Q340" s="20" t="s">
        <v>112</v>
      </c>
      <c r="R340" s="20" t="s">
        <v>113</v>
      </c>
      <c r="S340" s="20" t="s">
        <v>26</v>
      </c>
      <c r="T340" s="20" t="s">
        <v>30</v>
      </c>
      <c r="U340" s="20" t="s">
        <v>114</v>
      </c>
      <c r="V340" s="20" t="s">
        <v>115</v>
      </c>
      <c r="W340" s="20" t="s">
        <v>116</v>
      </c>
      <c r="X340" s="20" t="s">
        <v>904</v>
      </c>
      <c r="Y340" s="20" t="s">
        <v>905</v>
      </c>
      <c r="Z340" s="20" t="s">
        <v>26</v>
      </c>
      <c r="AA340" s="20" t="s">
        <v>30</v>
      </c>
      <c r="AB340" s="20" t="s">
        <v>191</v>
      </c>
      <c r="AC340" s="20" t="s">
        <v>906</v>
      </c>
      <c r="AD340" s="20" t="s">
        <v>907</v>
      </c>
    </row>
    <row r="341" spans="2:30" x14ac:dyDescent="0.25">
      <c r="B341" s="27" t="str">
        <f>IF(O341="","Frêt",_xlfn.XLOOKUP(O341,Catégories!A:A,Catégories!B:B,"inconnu"))</f>
        <v>Frêt</v>
      </c>
      <c r="C341" s="10" t="str">
        <f>RIGHT(LOOKUP(L341,'Recherche tracking'!A:A,'Recherche tracking'!B:B),16)</f>
        <v>2143814314752262</v>
      </c>
      <c r="D341" s="20">
        <v>202606</v>
      </c>
      <c r="E341" s="20">
        <v>51</v>
      </c>
      <c r="F341" s="20">
        <v>1085442</v>
      </c>
      <c r="G341" s="20" t="s">
        <v>20</v>
      </c>
      <c r="H341" s="20" t="s">
        <v>20</v>
      </c>
      <c r="I341" s="20" t="s">
        <v>110</v>
      </c>
      <c r="J341" s="20" t="s">
        <v>22</v>
      </c>
      <c r="K341" s="20">
        <v>20260603</v>
      </c>
      <c r="L341" s="20" t="s">
        <v>909</v>
      </c>
      <c r="M341" s="20" t="s">
        <v>111</v>
      </c>
      <c r="N341" s="20">
        <v>3.2</v>
      </c>
      <c r="O341" s="20" t="s">
        <v>84</v>
      </c>
      <c r="P341" s="32">
        <v>4.93</v>
      </c>
      <c r="Q341" s="20" t="s">
        <v>112</v>
      </c>
      <c r="R341" s="20" t="s">
        <v>113</v>
      </c>
      <c r="S341" s="20" t="s">
        <v>26</v>
      </c>
      <c r="T341" s="20" t="s">
        <v>30</v>
      </c>
      <c r="U341" s="20" t="s">
        <v>114</v>
      </c>
      <c r="V341" s="20" t="s">
        <v>115</v>
      </c>
      <c r="W341" s="20" t="s">
        <v>116</v>
      </c>
      <c r="X341" s="20" t="s">
        <v>910</v>
      </c>
      <c r="Y341" s="20" t="s">
        <v>911</v>
      </c>
      <c r="Z341" s="20" t="s">
        <v>26</v>
      </c>
      <c r="AA341" s="20" t="s">
        <v>30</v>
      </c>
      <c r="AB341" s="20" t="s">
        <v>114</v>
      </c>
      <c r="AC341" s="20" t="s">
        <v>912</v>
      </c>
      <c r="AD341" s="20" t="s">
        <v>913</v>
      </c>
    </row>
    <row r="342" spans="2:30" x14ac:dyDescent="0.25">
      <c r="B342" s="27" t="str">
        <f>IF(O342="","Frêt",_xlfn.XLOOKUP(O342,Catégories!A:A,Catégories!B:B,"inconnu"))</f>
        <v>Frêt</v>
      </c>
      <c r="C342" s="10" t="str">
        <f>RIGHT(LOOKUP(L342,'Recherche tracking'!A:A,'Recherche tracking'!B:B),16)</f>
        <v>2143814314752262</v>
      </c>
      <c r="D342" s="20">
        <v>202606</v>
      </c>
      <c r="E342" s="20">
        <v>51</v>
      </c>
      <c r="F342" s="20">
        <v>1085442</v>
      </c>
      <c r="G342" s="20" t="s">
        <v>20</v>
      </c>
      <c r="H342" s="20" t="s">
        <v>20</v>
      </c>
      <c r="I342" s="20" t="s">
        <v>118</v>
      </c>
      <c r="J342" s="20" t="s">
        <v>914</v>
      </c>
      <c r="K342" s="20">
        <v>20260603</v>
      </c>
      <c r="L342" s="20" t="s">
        <v>909</v>
      </c>
      <c r="M342" s="20" t="s">
        <v>111</v>
      </c>
      <c r="N342" s="20">
        <v>3.2</v>
      </c>
      <c r="O342" s="20" t="s">
        <v>84</v>
      </c>
      <c r="P342" s="32">
        <v>0</v>
      </c>
      <c r="Q342" s="20" t="s">
        <v>112</v>
      </c>
      <c r="R342" s="20" t="s">
        <v>113</v>
      </c>
      <c r="S342" s="20" t="s">
        <v>26</v>
      </c>
      <c r="T342" s="20" t="s">
        <v>30</v>
      </c>
      <c r="U342" s="20" t="s">
        <v>114</v>
      </c>
      <c r="V342" s="20" t="s">
        <v>115</v>
      </c>
      <c r="W342" s="20" t="s">
        <v>116</v>
      </c>
      <c r="X342" s="20" t="s">
        <v>910</v>
      </c>
      <c r="Y342" s="20" t="s">
        <v>911</v>
      </c>
      <c r="Z342" s="20" t="s">
        <v>26</v>
      </c>
      <c r="AA342" s="20" t="s">
        <v>30</v>
      </c>
      <c r="AB342" s="20" t="s">
        <v>114</v>
      </c>
      <c r="AC342" s="20" t="s">
        <v>912</v>
      </c>
      <c r="AD342" s="20" t="s">
        <v>913</v>
      </c>
    </row>
    <row r="343" spans="2:30" x14ac:dyDescent="0.25">
      <c r="B343" s="27" t="str">
        <f>IF(O343="","Frêt",_xlfn.XLOOKUP(O343,Catégories!A:A,Catégories!B:B,"inconnu"))</f>
        <v>Frêt</v>
      </c>
      <c r="C343" s="10" t="str">
        <f>RIGHT(LOOKUP(L343,'Recherche tracking'!A:A,'Recherche tracking'!B:B),16)</f>
        <v>2143814314752262</v>
      </c>
      <c r="D343" s="20">
        <v>202606</v>
      </c>
      <c r="E343" s="20">
        <v>51</v>
      </c>
      <c r="F343" s="20">
        <v>1085442</v>
      </c>
      <c r="G343" s="20" t="s">
        <v>20</v>
      </c>
      <c r="H343" s="20" t="s">
        <v>20</v>
      </c>
      <c r="I343" s="20" t="s">
        <v>119</v>
      </c>
      <c r="J343" s="20" t="s">
        <v>914</v>
      </c>
      <c r="K343" s="20">
        <v>20260603</v>
      </c>
      <c r="L343" s="20" t="s">
        <v>909</v>
      </c>
      <c r="M343" s="20" t="s">
        <v>24</v>
      </c>
      <c r="N343" s="20">
        <v>3.2</v>
      </c>
      <c r="O343" s="20" t="s">
        <v>86</v>
      </c>
      <c r="P343" s="32">
        <v>0</v>
      </c>
      <c r="Q343" s="20" t="s">
        <v>112</v>
      </c>
      <c r="R343" s="20" t="s">
        <v>113</v>
      </c>
      <c r="S343" s="20" t="s">
        <v>26</v>
      </c>
      <c r="T343" s="20" t="s">
        <v>30</v>
      </c>
      <c r="U343" s="20" t="s">
        <v>114</v>
      </c>
      <c r="V343" s="20" t="s">
        <v>115</v>
      </c>
      <c r="W343" s="20" t="s">
        <v>116</v>
      </c>
      <c r="X343" s="20" t="s">
        <v>910</v>
      </c>
      <c r="Y343" s="20" t="s">
        <v>911</v>
      </c>
      <c r="Z343" s="20" t="s">
        <v>26</v>
      </c>
      <c r="AA343" s="20" t="s">
        <v>30</v>
      </c>
      <c r="AB343" s="20" t="s">
        <v>114</v>
      </c>
      <c r="AC343" s="20" t="s">
        <v>912</v>
      </c>
      <c r="AD343" s="20" t="s">
        <v>913</v>
      </c>
    </row>
    <row r="344" spans="2:30" x14ac:dyDescent="0.25">
      <c r="B344" s="27" t="str">
        <f>IF(O344="","Frêt",_xlfn.XLOOKUP(O344,Catégories!A:A,Catégories!B:B,"inconnu"))</f>
        <v>Frêt</v>
      </c>
      <c r="C344" s="10" t="str">
        <f>RIGHT(LOOKUP(L344,'Recherche tracking'!A:A,'Recherche tracking'!B:B),16)</f>
        <v>9243814314751971</v>
      </c>
      <c r="D344" s="20">
        <v>202606</v>
      </c>
      <c r="E344" s="20">
        <v>51</v>
      </c>
      <c r="F344" s="20">
        <v>1085442</v>
      </c>
      <c r="G344" s="20" t="s">
        <v>20</v>
      </c>
      <c r="H344" s="20" t="s">
        <v>20</v>
      </c>
      <c r="I344" s="20" t="s">
        <v>110</v>
      </c>
      <c r="J344" s="20" t="s">
        <v>22</v>
      </c>
      <c r="K344" s="20">
        <v>20260603</v>
      </c>
      <c r="L344" s="20" t="s">
        <v>915</v>
      </c>
      <c r="M344" s="20" t="s">
        <v>111</v>
      </c>
      <c r="N344" s="20">
        <v>11.52</v>
      </c>
      <c r="O344" s="20" t="s">
        <v>84</v>
      </c>
      <c r="P344" s="32">
        <v>7.01</v>
      </c>
      <c r="Q344" s="20" t="s">
        <v>112</v>
      </c>
      <c r="R344" s="20" t="s">
        <v>113</v>
      </c>
      <c r="S344" s="20" t="s">
        <v>26</v>
      </c>
      <c r="T344" s="20" t="s">
        <v>30</v>
      </c>
      <c r="U344" s="20" t="s">
        <v>114</v>
      </c>
      <c r="V344" s="20" t="s">
        <v>115</v>
      </c>
      <c r="W344" s="20" t="s">
        <v>116</v>
      </c>
      <c r="X344" s="20" t="s">
        <v>260</v>
      </c>
      <c r="Y344" s="20" t="s">
        <v>916</v>
      </c>
      <c r="Z344" s="20" t="s">
        <v>26</v>
      </c>
      <c r="AA344" s="20" t="s">
        <v>30</v>
      </c>
      <c r="AB344" s="20" t="s">
        <v>163</v>
      </c>
      <c r="AC344" s="20" t="s">
        <v>433</v>
      </c>
      <c r="AD344" s="20" t="s">
        <v>854</v>
      </c>
    </row>
    <row r="345" spans="2:30" x14ac:dyDescent="0.25">
      <c r="B345" s="27" t="str">
        <f>IF(O345="","Frêt",_xlfn.XLOOKUP(O345,Catégories!A:A,Catégories!B:B,"inconnu"))</f>
        <v>Frêt</v>
      </c>
      <c r="C345" s="10" t="str">
        <f>RIGHT(LOOKUP(L345,'Recherche tracking'!A:A,'Recherche tracking'!B:B),16)</f>
        <v>9243814314751971</v>
      </c>
      <c r="D345" s="20">
        <v>202606</v>
      </c>
      <c r="E345" s="20">
        <v>51</v>
      </c>
      <c r="F345" s="20">
        <v>1085442</v>
      </c>
      <c r="G345" s="20" t="s">
        <v>20</v>
      </c>
      <c r="H345" s="20" t="s">
        <v>20</v>
      </c>
      <c r="I345" s="20" t="s">
        <v>118</v>
      </c>
      <c r="J345" s="20" t="s">
        <v>917</v>
      </c>
      <c r="K345" s="20">
        <v>20260603</v>
      </c>
      <c r="L345" s="20" t="s">
        <v>915</v>
      </c>
      <c r="M345" s="20" t="s">
        <v>111</v>
      </c>
      <c r="N345" s="20">
        <v>11.52</v>
      </c>
      <c r="O345" s="20" t="s">
        <v>84</v>
      </c>
      <c r="P345" s="32">
        <v>0</v>
      </c>
      <c r="Q345" s="20" t="s">
        <v>112</v>
      </c>
      <c r="R345" s="20" t="s">
        <v>113</v>
      </c>
      <c r="S345" s="20" t="s">
        <v>26</v>
      </c>
      <c r="T345" s="20" t="s">
        <v>30</v>
      </c>
      <c r="U345" s="20" t="s">
        <v>114</v>
      </c>
      <c r="V345" s="20" t="s">
        <v>115</v>
      </c>
      <c r="W345" s="20" t="s">
        <v>116</v>
      </c>
      <c r="X345" s="20" t="s">
        <v>260</v>
      </c>
      <c r="Y345" s="20" t="s">
        <v>916</v>
      </c>
      <c r="Z345" s="20" t="s">
        <v>26</v>
      </c>
      <c r="AA345" s="20" t="s">
        <v>30</v>
      </c>
      <c r="AB345" s="20" t="s">
        <v>163</v>
      </c>
      <c r="AC345" s="20" t="s">
        <v>433</v>
      </c>
      <c r="AD345" s="20" t="s">
        <v>854</v>
      </c>
    </row>
    <row r="346" spans="2:30" x14ac:dyDescent="0.25">
      <c r="B346" s="27" t="str">
        <f>IF(O346="","Frêt",_xlfn.XLOOKUP(O346,Catégories!A:A,Catégories!B:B,"inconnu"))</f>
        <v>Frêt</v>
      </c>
      <c r="C346" s="10" t="str">
        <f>RIGHT(LOOKUP(L346,'Recherche tracking'!A:A,'Recherche tracking'!B:B),16)</f>
        <v>9243814314751971</v>
      </c>
      <c r="D346" s="20">
        <v>202606</v>
      </c>
      <c r="E346" s="20">
        <v>51</v>
      </c>
      <c r="F346" s="20">
        <v>1085442</v>
      </c>
      <c r="G346" s="20" t="s">
        <v>20</v>
      </c>
      <c r="H346" s="20" t="s">
        <v>20</v>
      </c>
      <c r="I346" s="20" t="s">
        <v>119</v>
      </c>
      <c r="J346" s="20" t="s">
        <v>917</v>
      </c>
      <c r="K346" s="20">
        <v>20260603</v>
      </c>
      <c r="L346" s="20" t="s">
        <v>915</v>
      </c>
      <c r="M346" s="20" t="s">
        <v>24</v>
      </c>
      <c r="N346" s="20">
        <v>11.52</v>
      </c>
      <c r="O346" s="20" t="s">
        <v>86</v>
      </c>
      <c r="P346" s="32">
        <v>0</v>
      </c>
      <c r="Q346" s="20" t="s">
        <v>112</v>
      </c>
      <c r="R346" s="20" t="s">
        <v>113</v>
      </c>
      <c r="S346" s="20" t="s">
        <v>26</v>
      </c>
      <c r="T346" s="20" t="s">
        <v>30</v>
      </c>
      <c r="U346" s="20" t="s">
        <v>114</v>
      </c>
      <c r="V346" s="20" t="s">
        <v>115</v>
      </c>
      <c r="W346" s="20" t="s">
        <v>116</v>
      </c>
      <c r="X346" s="20" t="s">
        <v>260</v>
      </c>
      <c r="Y346" s="20" t="s">
        <v>916</v>
      </c>
      <c r="Z346" s="20" t="s">
        <v>26</v>
      </c>
      <c r="AA346" s="20" t="s">
        <v>30</v>
      </c>
      <c r="AB346" s="20" t="s">
        <v>163</v>
      </c>
      <c r="AC346" s="20" t="s">
        <v>433</v>
      </c>
      <c r="AD346" s="20" t="s">
        <v>854</v>
      </c>
    </row>
    <row r="347" spans="2:30" x14ac:dyDescent="0.25">
      <c r="B347" s="27" t="str">
        <f>IF(O347="","Frêt",_xlfn.XLOOKUP(O347,Catégories!A:A,Catégories!B:B,"inconnu"))</f>
        <v>Frêt</v>
      </c>
      <c r="C347" s="10" t="str">
        <f>RIGHT(LOOKUP(L347,'Recherche tracking'!A:A,'Recherche tracking'!B:B),16)</f>
        <v>1343814314752376</v>
      </c>
      <c r="D347" s="20">
        <v>202606</v>
      </c>
      <c r="E347" s="20">
        <v>51</v>
      </c>
      <c r="F347" s="20">
        <v>1085442</v>
      </c>
      <c r="G347" s="20" t="s">
        <v>20</v>
      </c>
      <c r="H347" s="20" t="s">
        <v>20</v>
      </c>
      <c r="I347" s="20" t="s">
        <v>110</v>
      </c>
      <c r="J347" s="20" t="s">
        <v>22</v>
      </c>
      <c r="K347" s="20">
        <v>20260603</v>
      </c>
      <c r="L347" s="20" t="s">
        <v>918</v>
      </c>
      <c r="M347" s="20" t="s">
        <v>111</v>
      </c>
      <c r="N347" s="20">
        <v>4.2</v>
      </c>
      <c r="O347" s="20" t="s">
        <v>84</v>
      </c>
      <c r="P347" s="32">
        <v>5.19</v>
      </c>
      <c r="Q347" s="20" t="s">
        <v>112</v>
      </c>
      <c r="R347" s="20" t="s">
        <v>113</v>
      </c>
      <c r="S347" s="20" t="s">
        <v>26</v>
      </c>
      <c r="T347" s="20" t="s">
        <v>30</v>
      </c>
      <c r="U347" s="20" t="s">
        <v>114</v>
      </c>
      <c r="V347" s="20" t="s">
        <v>115</v>
      </c>
      <c r="W347" s="20" t="s">
        <v>116</v>
      </c>
      <c r="X347" s="20" t="s">
        <v>919</v>
      </c>
      <c r="Y347" s="20" t="s">
        <v>920</v>
      </c>
      <c r="Z347" s="20" t="s">
        <v>26</v>
      </c>
      <c r="AA347" s="20" t="s">
        <v>30</v>
      </c>
      <c r="AB347" s="20" t="s">
        <v>193</v>
      </c>
      <c r="AC347" s="20" t="s">
        <v>921</v>
      </c>
      <c r="AD347" s="20" t="s">
        <v>922</v>
      </c>
    </row>
    <row r="348" spans="2:30" x14ac:dyDescent="0.25">
      <c r="B348" s="27" t="str">
        <f>IF(O348="","Frêt",_xlfn.XLOOKUP(O348,Catégories!A:A,Catégories!B:B,"inconnu"))</f>
        <v>Frêt</v>
      </c>
      <c r="C348" s="10" t="str">
        <f>RIGHT(LOOKUP(L348,'Recherche tracking'!A:A,'Recherche tracking'!B:B),16)</f>
        <v>1343814314752376</v>
      </c>
      <c r="D348" s="20">
        <v>202606</v>
      </c>
      <c r="E348" s="20">
        <v>51</v>
      </c>
      <c r="F348" s="20">
        <v>1085442</v>
      </c>
      <c r="G348" s="20" t="s">
        <v>20</v>
      </c>
      <c r="H348" s="20" t="s">
        <v>20</v>
      </c>
      <c r="I348" s="20" t="s">
        <v>118</v>
      </c>
      <c r="J348" s="20" t="s">
        <v>923</v>
      </c>
      <c r="K348" s="20">
        <v>20260603</v>
      </c>
      <c r="L348" s="20" t="s">
        <v>918</v>
      </c>
      <c r="M348" s="20" t="s">
        <v>111</v>
      </c>
      <c r="N348" s="20">
        <v>4.2</v>
      </c>
      <c r="O348" s="20" t="s">
        <v>84</v>
      </c>
      <c r="P348" s="32">
        <v>0</v>
      </c>
      <c r="Q348" s="20" t="s">
        <v>112</v>
      </c>
      <c r="R348" s="20" t="s">
        <v>113</v>
      </c>
      <c r="S348" s="20" t="s">
        <v>26</v>
      </c>
      <c r="T348" s="20" t="s">
        <v>30</v>
      </c>
      <c r="U348" s="20" t="s">
        <v>114</v>
      </c>
      <c r="V348" s="20" t="s">
        <v>115</v>
      </c>
      <c r="W348" s="20" t="s">
        <v>116</v>
      </c>
      <c r="X348" s="20" t="s">
        <v>919</v>
      </c>
      <c r="Y348" s="20" t="s">
        <v>920</v>
      </c>
      <c r="Z348" s="20" t="s">
        <v>26</v>
      </c>
      <c r="AA348" s="20" t="s">
        <v>30</v>
      </c>
      <c r="AB348" s="20" t="s">
        <v>193</v>
      </c>
      <c r="AC348" s="20" t="s">
        <v>921</v>
      </c>
      <c r="AD348" s="20" t="s">
        <v>922</v>
      </c>
    </row>
    <row r="349" spans="2:30" x14ac:dyDescent="0.25">
      <c r="B349" s="27" t="str">
        <f>IF(O349="","Frêt",_xlfn.XLOOKUP(O349,Catégories!A:A,Catégories!B:B,"inconnu"))</f>
        <v>Frêt</v>
      </c>
      <c r="C349" s="10" t="str">
        <f>RIGHT(LOOKUP(L349,'Recherche tracking'!A:A,'Recherche tracking'!B:B),16)</f>
        <v>1343814314752376</v>
      </c>
      <c r="D349" s="20">
        <v>202606</v>
      </c>
      <c r="E349" s="20">
        <v>51</v>
      </c>
      <c r="F349" s="20">
        <v>1085442</v>
      </c>
      <c r="G349" s="20" t="s">
        <v>20</v>
      </c>
      <c r="H349" s="20" t="s">
        <v>20</v>
      </c>
      <c r="I349" s="20" t="s">
        <v>119</v>
      </c>
      <c r="J349" s="20" t="s">
        <v>923</v>
      </c>
      <c r="K349" s="20">
        <v>20260603</v>
      </c>
      <c r="L349" s="20" t="s">
        <v>918</v>
      </c>
      <c r="M349" s="20" t="s">
        <v>24</v>
      </c>
      <c r="N349" s="20">
        <v>4.2</v>
      </c>
      <c r="O349" s="20" t="s">
        <v>86</v>
      </c>
      <c r="P349" s="32">
        <v>0</v>
      </c>
      <c r="Q349" s="20" t="s">
        <v>112</v>
      </c>
      <c r="R349" s="20" t="s">
        <v>113</v>
      </c>
      <c r="S349" s="20" t="s">
        <v>26</v>
      </c>
      <c r="T349" s="20" t="s">
        <v>30</v>
      </c>
      <c r="U349" s="20" t="s">
        <v>114</v>
      </c>
      <c r="V349" s="20" t="s">
        <v>115</v>
      </c>
      <c r="W349" s="20" t="s">
        <v>116</v>
      </c>
      <c r="X349" s="20" t="s">
        <v>919</v>
      </c>
      <c r="Y349" s="20" t="s">
        <v>920</v>
      </c>
      <c r="Z349" s="20" t="s">
        <v>26</v>
      </c>
      <c r="AA349" s="20" t="s">
        <v>30</v>
      </c>
      <c r="AB349" s="20" t="s">
        <v>193</v>
      </c>
      <c r="AC349" s="20" t="s">
        <v>921</v>
      </c>
      <c r="AD349" s="20" t="s">
        <v>922</v>
      </c>
    </row>
    <row r="350" spans="2:30" x14ac:dyDescent="0.25">
      <c r="B350" s="27" t="str">
        <f>IF(O350="","Frêt",_xlfn.XLOOKUP(O350,Catégories!A:A,Catégories!B:B,"inconnu"))</f>
        <v>Frêt</v>
      </c>
      <c r="C350" s="10" t="str">
        <f>RIGHT(LOOKUP(L350,'Recherche tracking'!A:A,'Recherche tracking'!B:B),16)</f>
        <v>9343814314752259</v>
      </c>
      <c r="D350" s="20">
        <v>202606</v>
      </c>
      <c r="E350" s="20">
        <v>51</v>
      </c>
      <c r="F350" s="20">
        <v>1085442</v>
      </c>
      <c r="G350" s="20" t="s">
        <v>20</v>
      </c>
      <c r="H350" s="20" t="s">
        <v>20</v>
      </c>
      <c r="I350" s="20" t="s">
        <v>110</v>
      </c>
      <c r="J350" s="20" t="s">
        <v>22</v>
      </c>
      <c r="K350" s="20">
        <v>20260603</v>
      </c>
      <c r="L350" s="20" t="s">
        <v>924</v>
      </c>
      <c r="M350" s="20" t="s">
        <v>111</v>
      </c>
      <c r="N350" s="20">
        <v>2</v>
      </c>
      <c r="O350" s="20" t="s">
        <v>84</v>
      </c>
      <c r="P350" s="32">
        <v>4.41</v>
      </c>
      <c r="Q350" s="20" t="s">
        <v>112</v>
      </c>
      <c r="R350" s="20" t="s">
        <v>113</v>
      </c>
      <c r="S350" s="20" t="s">
        <v>26</v>
      </c>
      <c r="T350" s="20" t="s">
        <v>30</v>
      </c>
      <c r="U350" s="20" t="s">
        <v>114</v>
      </c>
      <c r="V350" s="20" t="s">
        <v>115</v>
      </c>
      <c r="W350" s="20" t="s">
        <v>116</v>
      </c>
      <c r="X350" s="20" t="s">
        <v>925</v>
      </c>
      <c r="Y350" s="20" t="s">
        <v>926</v>
      </c>
      <c r="Z350" s="20" t="s">
        <v>26</v>
      </c>
      <c r="AA350" s="20" t="s">
        <v>30</v>
      </c>
      <c r="AB350" s="20" t="s">
        <v>136</v>
      </c>
      <c r="AC350" s="20" t="s">
        <v>927</v>
      </c>
      <c r="AD350" s="20" t="s">
        <v>928</v>
      </c>
    </row>
    <row r="351" spans="2:30" x14ac:dyDescent="0.25">
      <c r="B351" s="27" t="str">
        <f>IF(O351="","Frêt",_xlfn.XLOOKUP(O351,Catégories!A:A,Catégories!B:B,"inconnu"))</f>
        <v>Frêt</v>
      </c>
      <c r="C351" s="10" t="str">
        <f>RIGHT(LOOKUP(L351,'Recherche tracking'!A:A,'Recherche tracking'!B:B),16)</f>
        <v>9343814314752259</v>
      </c>
      <c r="D351" s="20">
        <v>202606</v>
      </c>
      <c r="E351" s="20">
        <v>51</v>
      </c>
      <c r="F351" s="20">
        <v>1085442</v>
      </c>
      <c r="G351" s="20" t="s">
        <v>20</v>
      </c>
      <c r="H351" s="20" t="s">
        <v>20</v>
      </c>
      <c r="I351" s="20" t="s">
        <v>118</v>
      </c>
      <c r="J351" s="20" t="s">
        <v>929</v>
      </c>
      <c r="K351" s="20">
        <v>20260603</v>
      </c>
      <c r="L351" s="20" t="s">
        <v>924</v>
      </c>
      <c r="M351" s="20" t="s">
        <v>111</v>
      </c>
      <c r="N351" s="20">
        <v>2</v>
      </c>
      <c r="O351" s="20" t="s">
        <v>84</v>
      </c>
      <c r="P351" s="32">
        <v>0</v>
      </c>
      <c r="Q351" s="20" t="s">
        <v>112</v>
      </c>
      <c r="R351" s="20" t="s">
        <v>113</v>
      </c>
      <c r="S351" s="20" t="s">
        <v>26</v>
      </c>
      <c r="T351" s="20" t="s">
        <v>30</v>
      </c>
      <c r="U351" s="20" t="s">
        <v>114</v>
      </c>
      <c r="V351" s="20" t="s">
        <v>115</v>
      </c>
      <c r="W351" s="20" t="s">
        <v>116</v>
      </c>
      <c r="X351" s="20" t="s">
        <v>925</v>
      </c>
      <c r="Y351" s="20" t="s">
        <v>926</v>
      </c>
      <c r="Z351" s="20" t="s">
        <v>26</v>
      </c>
      <c r="AA351" s="20" t="s">
        <v>30</v>
      </c>
      <c r="AB351" s="20" t="s">
        <v>136</v>
      </c>
      <c r="AC351" s="20" t="s">
        <v>927</v>
      </c>
      <c r="AD351" s="20" t="s">
        <v>928</v>
      </c>
    </row>
    <row r="352" spans="2:30" x14ac:dyDescent="0.25">
      <c r="B352" s="27" t="str">
        <f>IF(O352="","Frêt",_xlfn.XLOOKUP(O352,Catégories!A:A,Catégories!B:B,"inconnu"))</f>
        <v>Frêt</v>
      </c>
      <c r="C352" s="10" t="str">
        <f>RIGHT(LOOKUP(L352,'Recherche tracking'!A:A,'Recherche tracking'!B:B),16)</f>
        <v>9343814314752259</v>
      </c>
      <c r="D352" s="20">
        <v>202606</v>
      </c>
      <c r="E352" s="20">
        <v>51</v>
      </c>
      <c r="F352" s="20">
        <v>1085442</v>
      </c>
      <c r="G352" s="20" t="s">
        <v>20</v>
      </c>
      <c r="H352" s="20" t="s">
        <v>20</v>
      </c>
      <c r="I352" s="20" t="s">
        <v>119</v>
      </c>
      <c r="J352" s="20" t="s">
        <v>929</v>
      </c>
      <c r="K352" s="20">
        <v>20260603</v>
      </c>
      <c r="L352" s="20" t="s">
        <v>924</v>
      </c>
      <c r="M352" s="20" t="s">
        <v>24</v>
      </c>
      <c r="N352" s="20">
        <v>2</v>
      </c>
      <c r="O352" s="20" t="s">
        <v>86</v>
      </c>
      <c r="P352" s="32">
        <v>0</v>
      </c>
      <c r="Q352" s="20" t="s">
        <v>112</v>
      </c>
      <c r="R352" s="20" t="s">
        <v>113</v>
      </c>
      <c r="S352" s="20" t="s">
        <v>26</v>
      </c>
      <c r="T352" s="20" t="s">
        <v>30</v>
      </c>
      <c r="U352" s="20" t="s">
        <v>114</v>
      </c>
      <c r="V352" s="20" t="s">
        <v>115</v>
      </c>
      <c r="W352" s="20" t="s">
        <v>116</v>
      </c>
      <c r="X352" s="20" t="s">
        <v>925</v>
      </c>
      <c r="Y352" s="20" t="s">
        <v>926</v>
      </c>
      <c r="Z352" s="20" t="s">
        <v>26</v>
      </c>
      <c r="AA352" s="20" t="s">
        <v>30</v>
      </c>
      <c r="AB352" s="20" t="s">
        <v>136</v>
      </c>
      <c r="AC352" s="20" t="s">
        <v>927</v>
      </c>
      <c r="AD352" s="20" t="s">
        <v>928</v>
      </c>
    </row>
    <row r="353" spans="2:30" x14ac:dyDescent="0.25">
      <c r="B353" s="27" t="str">
        <f>IF(O353="","Frêt",_xlfn.XLOOKUP(O353,Catégories!A:A,Catégories!B:B,"inconnu"))</f>
        <v>Frêt</v>
      </c>
      <c r="C353" s="10" t="str">
        <f>RIGHT(LOOKUP(L353,'Recherche tracking'!A:A,'Recherche tracking'!B:B),16)</f>
        <v>1443814314752131</v>
      </c>
      <c r="D353" s="20">
        <v>202606</v>
      </c>
      <c r="E353" s="20">
        <v>51</v>
      </c>
      <c r="F353" s="20">
        <v>1085442</v>
      </c>
      <c r="G353" s="20" t="s">
        <v>20</v>
      </c>
      <c r="H353" s="20" t="s">
        <v>20</v>
      </c>
      <c r="I353" s="20" t="s">
        <v>110</v>
      </c>
      <c r="J353" s="20" t="s">
        <v>22</v>
      </c>
      <c r="K353" s="20">
        <v>20260603</v>
      </c>
      <c r="L353" s="20" t="s">
        <v>930</v>
      </c>
      <c r="M353" s="20" t="s">
        <v>111</v>
      </c>
      <c r="N353" s="20">
        <v>19.97</v>
      </c>
      <c r="O353" s="20" t="s">
        <v>84</v>
      </c>
      <c r="P353" s="32">
        <v>9.09</v>
      </c>
      <c r="Q353" s="20" t="s">
        <v>112</v>
      </c>
      <c r="R353" s="20" t="s">
        <v>113</v>
      </c>
      <c r="S353" s="20" t="s">
        <v>26</v>
      </c>
      <c r="T353" s="20" t="s">
        <v>30</v>
      </c>
      <c r="U353" s="20" t="s">
        <v>114</v>
      </c>
      <c r="V353" s="20" t="s">
        <v>115</v>
      </c>
      <c r="W353" s="20" t="s">
        <v>116</v>
      </c>
      <c r="X353" s="20" t="s">
        <v>264</v>
      </c>
      <c r="Y353" s="20" t="s">
        <v>265</v>
      </c>
      <c r="Z353" s="20" t="s">
        <v>26</v>
      </c>
      <c r="AA353" s="20" t="s">
        <v>30</v>
      </c>
      <c r="AB353" s="20" t="s">
        <v>226</v>
      </c>
      <c r="AC353" s="20" t="s">
        <v>266</v>
      </c>
      <c r="AD353" s="20" t="s">
        <v>267</v>
      </c>
    </row>
    <row r="354" spans="2:30" x14ac:dyDescent="0.25">
      <c r="B354" s="27" t="str">
        <f>IF(O354="","Frêt",_xlfn.XLOOKUP(O354,Catégories!A:A,Catégories!B:B,"inconnu"))</f>
        <v>Frêt</v>
      </c>
      <c r="C354" s="10" t="str">
        <f>RIGHT(LOOKUP(L354,'Recherche tracking'!A:A,'Recherche tracking'!B:B),16)</f>
        <v>1443814314752131</v>
      </c>
      <c r="D354" s="20">
        <v>202606</v>
      </c>
      <c r="E354" s="20">
        <v>51</v>
      </c>
      <c r="F354" s="20">
        <v>1085442</v>
      </c>
      <c r="G354" s="20" t="s">
        <v>20</v>
      </c>
      <c r="H354" s="20" t="s">
        <v>20</v>
      </c>
      <c r="I354" s="20" t="s">
        <v>118</v>
      </c>
      <c r="J354" s="20" t="s">
        <v>931</v>
      </c>
      <c r="K354" s="20">
        <v>20260603</v>
      </c>
      <c r="L354" s="20" t="s">
        <v>930</v>
      </c>
      <c r="M354" s="20" t="s">
        <v>111</v>
      </c>
      <c r="N354" s="20">
        <v>2.1</v>
      </c>
      <c r="O354" s="20" t="s">
        <v>84</v>
      </c>
      <c r="P354" s="32">
        <v>0</v>
      </c>
      <c r="Q354" s="20" t="s">
        <v>112</v>
      </c>
      <c r="R354" s="20" t="s">
        <v>113</v>
      </c>
      <c r="S354" s="20" t="s">
        <v>26</v>
      </c>
      <c r="T354" s="20" t="s">
        <v>30</v>
      </c>
      <c r="U354" s="20" t="s">
        <v>114</v>
      </c>
      <c r="V354" s="20" t="s">
        <v>115</v>
      </c>
      <c r="W354" s="20" t="s">
        <v>116</v>
      </c>
      <c r="X354" s="20" t="s">
        <v>264</v>
      </c>
      <c r="Y354" s="20" t="s">
        <v>265</v>
      </c>
      <c r="Z354" s="20" t="s">
        <v>26</v>
      </c>
      <c r="AA354" s="20" t="s">
        <v>30</v>
      </c>
      <c r="AB354" s="20" t="s">
        <v>226</v>
      </c>
      <c r="AC354" s="20" t="s">
        <v>266</v>
      </c>
      <c r="AD354" s="20" t="s">
        <v>267</v>
      </c>
    </row>
    <row r="355" spans="2:30" x14ac:dyDescent="0.25">
      <c r="B355" s="27" t="str">
        <f>IF(O355="","Frêt",_xlfn.XLOOKUP(O355,Catégories!A:A,Catégories!B:B,"inconnu"))</f>
        <v>Frêt</v>
      </c>
      <c r="C355" s="10" t="str">
        <f>RIGHT(LOOKUP(L355,'Recherche tracking'!A:A,'Recherche tracking'!B:B),16)</f>
        <v>1443814314752131</v>
      </c>
      <c r="D355" s="20">
        <v>202606</v>
      </c>
      <c r="E355" s="20">
        <v>51</v>
      </c>
      <c r="F355" s="20">
        <v>1085442</v>
      </c>
      <c r="G355" s="20" t="s">
        <v>20</v>
      </c>
      <c r="H355" s="20" t="s">
        <v>20</v>
      </c>
      <c r="I355" s="20" t="s">
        <v>119</v>
      </c>
      <c r="J355" s="20" t="s">
        <v>931</v>
      </c>
      <c r="K355" s="20">
        <v>20260603</v>
      </c>
      <c r="L355" s="20" t="s">
        <v>930</v>
      </c>
      <c r="M355" s="20" t="s">
        <v>24</v>
      </c>
      <c r="N355" s="20">
        <v>2.1</v>
      </c>
      <c r="O355" s="20" t="s">
        <v>86</v>
      </c>
      <c r="P355" s="32">
        <v>0</v>
      </c>
      <c r="Q355" s="20" t="s">
        <v>112</v>
      </c>
      <c r="R355" s="20" t="s">
        <v>113</v>
      </c>
      <c r="S355" s="20" t="s">
        <v>26</v>
      </c>
      <c r="T355" s="20" t="s">
        <v>30</v>
      </c>
      <c r="U355" s="20" t="s">
        <v>114</v>
      </c>
      <c r="V355" s="20" t="s">
        <v>115</v>
      </c>
      <c r="W355" s="20" t="s">
        <v>116</v>
      </c>
      <c r="X355" s="20" t="s">
        <v>264</v>
      </c>
      <c r="Y355" s="20" t="s">
        <v>265</v>
      </c>
      <c r="Z355" s="20" t="s">
        <v>26</v>
      </c>
      <c r="AA355" s="20" t="s">
        <v>30</v>
      </c>
      <c r="AB355" s="20" t="s">
        <v>226</v>
      </c>
      <c r="AC355" s="20" t="s">
        <v>266</v>
      </c>
      <c r="AD355" s="20" t="s">
        <v>267</v>
      </c>
    </row>
    <row r="356" spans="2:30" x14ac:dyDescent="0.25">
      <c r="B356" s="27" t="str">
        <f>IF(O356="","Frêt",_xlfn.XLOOKUP(O356,Catégories!A:A,Catégories!B:B,"inconnu"))</f>
        <v>Frêt</v>
      </c>
      <c r="C356" s="10" t="str">
        <f>RIGHT(LOOKUP(L356,'Recherche tracking'!A:A,'Recherche tracking'!B:B),16)</f>
        <v>1443814314752131</v>
      </c>
      <c r="D356" s="20">
        <v>202606</v>
      </c>
      <c r="E356" s="20">
        <v>51</v>
      </c>
      <c r="F356" s="20">
        <v>1085442</v>
      </c>
      <c r="G356" s="20" t="s">
        <v>20</v>
      </c>
      <c r="H356" s="20" t="s">
        <v>20</v>
      </c>
      <c r="I356" s="20" t="s">
        <v>118</v>
      </c>
      <c r="J356" s="20" t="s">
        <v>932</v>
      </c>
      <c r="K356" s="20">
        <v>20260603</v>
      </c>
      <c r="L356" s="20" t="s">
        <v>930</v>
      </c>
      <c r="M356" s="20" t="s">
        <v>111</v>
      </c>
      <c r="N356" s="20">
        <v>17.87</v>
      </c>
      <c r="O356" s="20" t="s">
        <v>84</v>
      </c>
      <c r="P356" s="32">
        <v>0</v>
      </c>
      <c r="Q356" s="20" t="s">
        <v>112</v>
      </c>
      <c r="R356" s="20" t="s">
        <v>113</v>
      </c>
      <c r="S356" s="20" t="s">
        <v>26</v>
      </c>
      <c r="T356" s="20" t="s">
        <v>30</v>
      </c>
      <c r="U356" s="20" t="s">
        <v>114</v>
      </c>
      <c r="V356" s="20" t="s">
        <v>115</v>
      </c>
      <c r="W356" s="20" t="s">
        <v>116</v>
      </c>
      <c r="X356" s="20" t="s">
        <v>264</v>
      </c>
      <c r="Y356" s="20" t="s">
        <v>265</v>
      </c>
      <c r="Z356" s="20" t="s">
        <v>26</v>
      </c>
      <c r="AA356" s="20" t="s">
        <v>30</v>
      </c>
      <c r="AB356" s="20" t="s">
        <v>226</v>
      </c>
      <c r="AC356" s="20" t="s">
        <v>266</v>
      </c>
      <c r="AD356" s="20" t="s">
        <v>267</v>
      </c>
    </row>
    <row r="357" spans="2:30" x14ac:dyDescent="0.25">
      <c r="B357" s="27" t="str">
        <f>IF(O357="","Frêt",_xlfn.XLOOKUP(O357,Catégories!A:A,Catégories!B:B,"inconnu"))</f>
        <v>Frêt</v>
      </c>
      <c r="C357" s="10" t="str">
        <f>RIGHT(LOOKUP(L357,'Recherche tracking'!A:A,'Recherche tracking'!B:B),16)</f>
        <v>1443814314752131</v>
      </c>
      <c r="D357" s="20">
        <v>202606</v>
      </c>
      <c r="E357" s="20">
        <v>51</v>
      </c>
      <c r="F357" s="20">
        <v>1085442</v>
      </c>
      <c r="G357" s="20" t="s">
        <v>20</v>
      </c>
      <c r="H357" s="20" t="s">
        <v>20</v>
      </c>
      <c r="I357" s="20" t="s">
        <v>119</v>
      </c>
      <c r="J357" s="20" t="s">
        <v>932</v>
      </c>
      <c r="K357" s="20">
        <v>20260603</v>
      </c>
      <c r="L357" s="20" t="s">
        <v>930</v>
      </c>
      <c r="M357" s="20" t="s">
        <v>24</v>
      </c>
      <c r="N357" s="20">
        <v>17.87</v>
      </c>
      <c r="O357" s="20" t="s">
        <v>86</v>
      </c>
      <c r="P357" s="32">
        <v>0</v>
      </c>
      <c r="Q357" s="20" t="s">
        <v>112</v>
      </c>
      <c r="R357" s="20" t="s">
        <v>113</v>
      </c>
      <c r="S357" s="20" t="s">
        <v>26</v>
      </c>
      <c r="T357" s="20" t="s">
        <v>30</v>
      </c>
      <c r="U357" s="20" t="s">
        <v>114</v>
      </c>
      <c r="V357" s="20" t="s">
        <v>115</v>
      </c>
      <c r="W357" s="20" t="s">
        <v>116</v>
      </c>
      <c r="X357" s="20" t="s">
        <v>264</v>
      </c>
      <c r="Y357" s="20" t="s">
        <v>265</v>
      </c>
      <c r="Z357" s="20" t="s">
        <v>26</v>
      </c>
      <c r="AA357" s="20" t="s">
        <v>30</v>
      </c>
      <c r="AB357" s="20" t="s">
        <v>226</v>
      </c>
      <c r="AC357" s="20" t="s">
        <v>266</v>
      </c>
      <c r="AD357" s="20" t="s">
        <v>267</v>
      </c>
    </row>
    <row r="358" spans="2:30" x14ac:dyDescent="0.25">
      <c r="B358" s="27" t="str">
        <f>IF(O358="","Frêt",_xlfn.XLOOKUP(O358,Catégories!A:A,Catégories!B:B,"inconnu"))</f>
        <v>Frêt</v>
      </c>
      <c r="C358" s="10" t="str">
        <f>RIGHT(LOOKUP(L358,'Recherche tracking'!A:A,'Recherche tracking'!B:B),16)</f>
        <v>1443814314752131</v>
      </c>
      <c r="D358" s="20">
        <v>202606</v>
      </c>
      <c r="E358" s="20">
        <v>51</v>
      </c>
      <c r="F358" s="20">
        <v>1085442</v>
      </c>
      <c r="G358" s="20" t="s">
        <v>20</v>
      </c>
      <c r="H358" s="20" t="s">
        <v>20</v>
      </c>
      <c r="I358" s="20" t="s">
        <v>119</v>
      </c>
      <c r="J358" s="20" t="s">
        <v>932</v>
      </c>
      <c r="K358" s="20">
        <v>20260603</v>
      </c>
      <c r="L358" s="20" t="s">
        <v>930</v>
      </c>
      <c r="M358" s="20" t="s">
        <v>24</v>
      </c>
      <c r="N358" s="20">
        <v>17.87</v>
      </c>
      <c r="O358" s="20" t="s">
        <v>98</v>
      </c>
      <c r="P358" s="32">
        <v>1</v>
      </c>
      <c r="Q358" s="20" t="s">
        <v>112</v>
      </c>
      <c r="R358" s="20" t="s">
        <v>113</v>
      </c>
      <c r="S358" s="20" t="s">
        <v>26</v>
      </c>
      <c r="T358" s="20" t="s">
        <v>30</v>
      </c>
      <c r="U358" s="20" t="s">
        <v>114</v>
      </c>
      <c r="V358" s="20" t="s">
        <v>115</v>
      </c>
      <c r="W358" s="20" t="s">
        <v>116</v>
      </c>
      <c r="X358" s="20" t="s">
        <v>264</v>
      </c>
      <c r="Y358" s="20" t="s">
        <v>265</v>
      </c>
      <c r="Z358" s="20" t="s">
        <v>26</v>
      </c>
      <c r="AA358" s="20" t="s">
        <v>30</v>
      </c>
      <c r="AB358" s="20" t="s">
        <v>226</v>
      </c>
      <c r="AC358" s="20" t="s">
        <v>266</v>
      </c>
      <c r="AD358" s="20" t="s">
        <v>267</v>
      </c>
    </row>
    <row r="359" spans="2:30" x14ac:dyDescent="0.25">
      <c r="B359" s="27" t="str">
        <f>IF(O359="","Frêt",_xlfn.XLOOKUP(O359,Catégories!A:A,Catégories!B:B,"inconnu"))</f>
        <v>Frêt</v>
      </c>
      <c r="C359" s="10" t="str">
        <f>RIGHT(LOOKUP(L359,'Recherche tracking'!A:A,'Recherche tracking'!B:B),16)</f>
        <v>4943814314752284</v>
      </c>
      <c r="D359" s="20">
        <v>202606</v>
      </c>
      <c r="E359" s="20">
        <v>51</v>
      </c>
      <c r="F359" s="20">
        <v>1085442</v>
      </c>
      <c r="G359" s="20" t="s">
        <v>20</v>
      </c>
      <c r="H359" s="20" t="s">
        <v>20</v>
      </c>
      <c r="I359" s="20" t="s">
        <v>110</v>
      </c>
      <c r="J359" s="20" t="s">
        <v>22</v>
      </c>
      <c r="K359" s="20">
        <v>20260603</v>
      </c>
      <c r="L359" s="20" t="s">
        <v>933</v>
      </c>
      <c r="M359" s="20" t="s">
        <v>111</v>
      </c>
      <c r="N359" s="20">
        <v>3.5</v>
      </c>
      <c r="O359" s="20" t="s">
        <v>84</v>
      </c>
      <c r="P359" s="32">
        <v>4.93</v>
      </c>
      <c r="Q359" s="20" t="s">
        <v>112</v>
      </c>
      <c r="R359" s="20" t="s">
        <v>113</v>
      </c>
      <c r="S359" s="20" t="s">
        <v>26</v>
      </c>
      <c r="T359" s="20" t="s">
        <v>30</v>
      </c>
      <c r="U359" s="20" t="s">
        <v>114</v>
      </c>
      <c r="V359" s="20" t="s">
        <v>115</v>
      </c>
      <c r="W359" s="20" t="s">
        <v>116</v>
      </c>
      <c r="X359" s="20" t="s">
        <v>376</v>
      </c>
      <c r="Y359" s="20" t="s">
        <v>377</v>
      </c>
      <c r="Z359" s="20" t="s">
        <v>26</v>
      </c>
      <c r="AA359" s="20" t="s">
        <v>30</v>
      </c>
      <c r="AB359" s="20" t="s">
        <v>204</v>
      </c>
      <c r="AC359" s="20" t="s">
        <v>378</v>
      </c>
      <c r="AD359" s="20" t="s">
        <v>379</v>
      </c>
    </row>
    <row r="360" spans="2:30" x14ac:dyDescent="0.25">
      <c r="B360" s="27" t="str">
        <f>IF(O360="","Frêt",_xlfn.XLOOKUP(O360,Catégories!A:A,Catégories!B:B,"inconnu"))</f>
        <v>Frêt</v>
      </c>
      <c r="C360" s="10" t="str">
        <f>RIGHT(LOOKUP(L360,'Recherche tracking'!A:A,'Recherche tracking'!B:B),16)</f>
        <v>4943814314752284</v>
      </c>
      <c r="D360" s="20">
        <v>202606</v>
      </c>
      <c r="E360" s="20">
        <v>51</v>
      </c>
      <c r="F360" s="20">
        <v>1085442</v>
      </c>
      <c r="G360" s="20" t="s">
        <v>20</v>
      </c>
      <c r="H360" s="20" t="s">
        <v>20</v>
      </c>
      <c r="I360" s="20" t="s">
        <v>118</v>
      </c>
      <c r="J360" s="20" t="s">
        <v>934</v>
      </c>
      <c r="K360" s="20">
        <v>20260603</v>
      </c>
      <c r="L360" s="20" t="s">
        <v>933</v>
      </c>
      <c r="M360" s="20" t="s">
        <v>111</v>
      </c>
      <c r="N360" s="20">
        <v>3.5</v>
      </c>
      <c r="O360" s="20" t="s">
        <v>84</v>
      </c>
      <c r="P360" s="32">
        <v>0</v>
      </c>
      <c r="Q360" s="20" t="s">
        <v>112</v>
      </c>
      <c r="R360" s="20" t="s">
        <v>113</v>
      </c>
      <c r="S360" s="20" t="s">
        <v>26</v>
      </c>
      <c r="T360" s="20" t="s">
        <v>30</v>
      </c>
      <c r="U360" s="20" t="s">
        <v>114</v>
      </c>
      <c r="V360" s="20" t="s">
        <v>115</v>
      </c>
      <c r="W360" s="20" t="s">
        <v>116</v>
      </c>
      <c r="X360" s="20" t="s">
        <v>376</v>
      </c>
      <c r="Y360" s="20" t="s">
        <v>377</v>
      </c>
      <c r="Z360" s="20" t="s">
        <v>26</v>
      </c>
      <c r="AA360" s="20" t="s">
        <v>30</v>
      </c>
      <c r="AB360" s="20" t="s">
        <v>204</v>
      </c>
      <c r="AC360" s="20" t="s">
        <v>378</v>
      </c>
      <c r="AD360" s="20" t="s">
        <v>379</v>
      </c>
    </row>
    <row r="361" spans="2:30" x14ac:dyDescent="0.25">
      <c r="B361" s="27" t="str">
        <f>IF(O361="","Frêt",_xlfn.XLOOKUP(O361,Catégories!A:A,Catégories!B:B,"inconnu"))</f>
        <v>Frêt</v>
      </c>
      <c r="C361" s="10" t="str">
        <f>RIGHT(LOOKUP(L361,'Recherche tracking'!A:A,'Recherche tracking'!B:B),16)</f>
        <v>4943814314752284</v>
      </c>
      <c r="D361" s="20">
        <v>202606</v>
      </c>
      <c r="E361" s="20">
        <v>51</v>
      </c>
      <c r="F361" s="20">
        <v>1085442</v>
      </c>
      <c r="G361" s="20" t="s">
        <v>20</v>
      </c>
      <c r="H361" s="20" t="s">
        <v>20</v>
      </c>
      <c r="I361" s="20" t="s">
        <v>119</v>
      </c>
      <c r="J361" s="20" t="s">
        <v>934</v>
      </c>
      <c r="K361" s="20">
        <v>20260603</v>
      </c>
      <c r="L361" s="20" t="s">
        <v>933</v>
      </c>
      <c r="M361" s="20" t="s">
        <v>24</v>
      </c>
      <c r="N361" s="20">
        <v>3.5</v>
      </c>
      <c r="O361" s="20" t="s">
        <v>86</v>
      </c>
      <c r="P361" s="32">
        <v>0</v>
      </c>
      <c r="Q361" s="20" t="s">
        <v>112</v>
      </c>
      <c r="R361" s="20" t="s">
        <v>113</v>
      </c>
      <c r="S361" s="20" t="s">
        <v>26</v>
      </c>
      <c r="T361" s="20" t="s">
        <v>30</v>
      </c>
      <c r="U361" s="20" t="s">
        <v>114</v>
      </c>
      <c r="V361" s="20" t="s">
        <v>115</v>
      </c>
      <c r="W361" s="20" t="s">
        <v>116</v>
      </c>
      <c r="X361" s="20" t="s">
        <v>376</v>
      </c>
      <c r="Y361" s="20" t="s">
        <v>377</v>
      </c>
      <c r="Z361" s="20" t="s">
        <v>26</v>
      </c>
      <c r="AA361" s="20" t="s">
        <v>30</v>
      </c>
      <c r="AB361" s="20" t="s">
        <v>204</v>
      </c>
      <c r="AC361" s="20" t="s">
        <v>378</v>
      </c>
      <c r="AD361" s="20" t="s">
        <v>379</v>
      </c>
    </row>
    <row r="362" spans="2:30" x14ac:dyDescent="0.25">
      <c r="B362" s="27" t="str">
        <f>IF(O362="","Frêt",_xlfn.XLOOKUP(O362,Catégories!A:A,Catégories!B:B,"inconnu"))</f>
        <v>Frêt</v>
      </c>
      <c r="C362" s="10" t="str">
        <f>RIGHT(LOOKUP(L362,'Recherche tracking'!A:A,'Recherche tracking'!B:B),16)</f>
        <v>6343814314752119</v>
      </c>
      <c r="D362" s="20">
        <v>202606</v>
      </c>
      <c r="E362" s="20">
        <v>51</v>
      </c>
      <c r="F362" s="20">
        <v>1085442</v>
      </c>
      <c r="G362" s="20" t="s">
        <v>20</v>
      </c>
      <c r="H362" s="20" t="s">
        <v>20</v>
      </c>
      <c r="I362" s="20" t="s">
        <v>110</v>
      </c>
      <c r="J362" s="20" t="s">
        <v>22</v>
      </c>
      <c r="K362" s="20">
        <v>20260603</v>
      </c>
      <c r="L362" s="20" t="s">
        <v>935</v>
      </c>
      <c r="M362" s="20" t="s">
        <v>111</v>
      </c>
      <c r="N362" s="20">
        <v>16.399999999999999</v>
      </c>
      <c r="O362" s="20" t="s">
        <v>84</v>
      </c>
      <c r="P362" s="32">
        <v>8.31</v>
      </c>
      <c r="Q362" s="20" t="s">
        <v>112</v>
      </c>
      <c r="R362" s="20" t="s">
        <v>113</v>
      </c>
      <c r="S362" s="20" t="s">
        <v>26</v>
      </c>
      <c r="T362" s="20" t="s">
        <v>30</v>
      </c>
      <c r="U362" s="20" t="s">
        <v>114</v>
      </c>
      <c r="V362" s="20" t="s">
        <v>115</v>
      </c>
      <c r="W362" s="20" t="s">
        <v>116</v>
      </c>
      <c r="X362" s="20" t="s">
        <v>936</v>
      </c>
      <c r="Y362" s="20" t="s">
        <v>937</v>
      </c>
      <c r="Z362" s="20" t="s">
        <v>26</v>
      </c>
      <c r="AA362" s="20" t="s">
        <v>30</v>
      </c>
      <c r="AB362" s="20" t="s">
        <v>175</v>
      </c>
      <c r="AC362" s="20" t="s">
        <v>277</v>
      </c>
      <c r="AD362" s="20" t="s">
        <v>938</v>
      </c>
    </row>
    <row r="363" spans="2:30" x14ac:dyDescent="0.25">
      <c r="B363" s="27" t="str">
        <f>IF(O363="","Frêt",_xlfn.XLOOKUP(O363,Catégories!A:A,Catégories!B:B,"inconnu"))</f>
        <v>Frêt</v>
      </c>
      <c r="C363" s="10" t="str">
        <f>RIGHT(LOOKUP(L363,'Recherche tracking'!A:A,'Recherche tracking'!B:B),16)</f>
        <v>6343814314752119</v>
      </c>
      <c r="D363" s="20">
        <v>202606</v>
      </c>
      <c r="E363" s="20">
        <v>51</v>
      </c>
      <c r="F363" s="20">
        <v>1085442</v>
      </c>
      <c r="G363" s="20" t="s">
        <v>20</v>
      </c>
      <c r="H363" s="20" t="s">
        <v>20</v>
      </c>
      <c r="I363" s="20" t="s">
        <v>118</v>
      </c>
      <c r="J363" s="20" t="s">
        <v>939</v>
      </c>
      <c r="K363" s="20">
        <v>20260603</v>
      </c>
      <c r="L363" s="20" t="s">
        <v>935</v>
      </c>
      <c r="M363" s="20" t="s">
        <v>111</v>
      </c>
      <c r="N363" s="20">
        <v>4.8</v>
      </c>
      <c r="O363" s="20" t="s">
        <v>84</v>
      </c>
      <c r="P363" s="32">
        <v>0</v>
      </c>
      <c r="Q363" s="20" t="s">
        <v>112</v>
      </c>
      <c r="R363" s="20" t="s">
        <v>113</v>
      </c>
      <c r="S363" s="20" t="s">
        <v>26</v>
      </c>
      <c r="T363" s="20" t="s">
        <v>30</v>
      </c>
      <c r="U363" s="20" t="s">
        <v>114</v>
      </c>
      <c r="V363" s="20" t="s">
        <v>115</v>
      </c>
      <c r="W363" s="20" t="s">
        <v>116</v>
      </c>
      <c r="X363" s="20" t="s">
        <v>936</v>
      </c>
      <c r="Y363" s="20" t="s">
        <v>937</v>
      </c>
      <c r="Z363" s="20" t="s">
        <v>26</v>
      </c>
      <c r="AA363" s="20" t="s">
        <v>30</v>
      </c>
      <c r="AB363" s="20" t="s">
        <v>175</v>
      </c>
      <c r="AC363" s="20" t="s">
        <v>277</v>
      </c>
      <c r="AD363" s="20" t="s">
        <v>938</v>
      </c>
    </row>
    <row r="364" spans="2:30" x14ac:dyDescent="0.25">
      <c r="B364" s="27" t="str">
        <f>IF(O364="","Frêt",_xlfn.XLOOKUP(O364,Catégories!A:A,Catégories!B:B,"inconnu"))</f>
        <v>Frêt</v>
      </c>
      <c r="C364" s="10" t="str">
        <f>RIGHT(LOOKUP(L364,'Recherche tracking'!A:A,'Recherche tracking'!B:B),16)</f>
        <v>6343814314752119</v>
      </c>
      <c r="D364" s="20">
        <v>202606</v>
      </c>
      <c r="E364" s="20">
        <v>51</v>
      </c>
      <c r="F364" s="20">
        <v>1085442</v>
      </c>
      <c r="G364" s="20" t="s">
        <v>20</v>
      </c>
      <c r="H364" s="20" t="s">
        <v>20</v>
      </c>
      <c r="I364" s="20" t="s">
        <v>119</v>
      </c>
      <c r="J364" s="20" t="s">
        <v>939</v>
      </c>
      <c r="K364" s="20">
        <v>20260603</v>
      </c>
      <c r="L364" s="20" t="s">
        <v>935</v>
      </c>
      <c r="M364" s="20" t="s">
        <v>24</v>
      </c>
      <c r="N364" s="20">
        <v>4.8</v>
      </c>
      <c r="O364" s="20" t="s">
        <v>86</v>
      </c>
      <c r="P364" s="32">
        <v>0</v>
      </c>
      <c r="Q364" s="20" t="s">
        <v>112</v>
      </c>
      <c r="R364" s="20" t="s">
        <v>113</v>
      </c>
      <c r="S364" s="20" t="s">
        <v>26</v>
      </c>
      <c r="T364" s="20" t="s">
        <v>30</v>
      </c>
      <c r="U364" s="20" t="s">
        <v>114</v>
      </c>
      <c r="V364" s="20" t="s">
        <v>115</v>
      </c>
      <c r="W364" s="20" t="s">
        <v>116</v>
      </c>
      <c r="X364" s="20" t="s">
        <v>936</v>
      </c>
      <c r="Y364" s="20" t="s">
        <v>937</v>
      </c>
      <c r="Z364" s="20" t="s">
        <v>26</v>
      </c>
      <c r="AA364" s="20" t="s">
        <v>30</v>
      </c>
      <c r="AB364" s="20" t="s">
        <v>175</v>
      </c>
      <c r="AC364" s="20" t="s">
        <v>277</v>
      </c>
      <c r="AD364" s="20" t="s">
        <v>938</v>
      </c>
    </row>
    <row r="365" spans="2:30" x14ac:dyDescent="0.25">
      <c r="B365" s="27" t="str">
        <f>IF(O365="","Frêt",_xlfn.XLOOKUP(O365,Catégories!A:A,Catégories!B:B,"inconnu"))</f>
        <v>Frêt</v>
      </c>
      <c r="C365" s="10" t="str">
        <f>RIGHT(LOOKUP(L365,'Recherche tracking'!A:A,'Recherche tracking'!B:B),16)</f>
        <v>6343814314752119</v>
      </c>
      <c r="D365" s="20">
        <v>202606</v>
      </c>
      <c r="E365" s="20">
        <v>51</v>
      </c>
      <c r="F365" s="20">
        <v>1085442</v>
      </c>
      <c r="G365" s="20" t="s">
        <v>20</v>
      </c>
      <c r="H365" s="20" t="s">
        <v>20</v>
      </c>
      <c r="I365" s="20" t="s">
        <v>118</v>
      </c>
      <c r="J365" s="20" t="s">
        <v>940</v>
      </c>
      <c r="K365" s="20">
        <v>20260603</v>
      </c>
      <c r="L365" s="20" t="s">
        <v>935</v>
      </c>
      <c r="M365" s="20" t="s">
        <v>111</v>
      </c>
      <c r="N365" s="20">
        <v>11.6</v>
      </c>
      <c r="O365" s="20" t="s">
        <v>84</v>
      </c>
      <c r="P365" s="32">
        <v>0</v>
      </c>
      <c r="Q365" s="20" t="s">
        <v>112</v>
      </c>
      <c r="R365" s="20" t="s">
        <v>113</v>
      </c>
      <c r="S365" s="20" t="s">
        <v>26</v>
      </c>
      <c r="T365" s="20" t="s">
        <v>30</v>
      </c>
      <c r="U365" s="20" t="s">
        <v>114</v>
      </c>
      <c r="V365" s="20" t="s">
        <v>115</v>
      </c>
      <c r="W365" s="20" t="s">
        <v>116</v>
      </c>
      <c r="X365" s="20" t="s">
        <v>936</v>
      </c>
      <c r="Y365" s="20" t="s">
        <v>937</v>
      </c>
      <c r="Z365" s="20" t="s">
        <v>26</v>
      </c>
      <c r="AA365" s="20" t="s">
        <v>30</v>
      </c>
      <c r="AB365" s="20" t="s">
        <v>175</v>
      </c>
      <c r="AC365" s="20" t="s">
        <v>277</v>
      </c>
      <c r="AD365" s="20" t="s">
        <v>938</v>
      </c>
    </row>
    <row r="366" spans="2:30" x14ac:dyDescent="0.25">
      <c r="B366" s="27" t="str">
        <f>IF(O366="","Frêt",_xlfn.XLOOKUP(O366,Catégories!A:A,Catégories!B:B,"inconnu"))</f>
        <v>Frêt</v>
      </c>
      <c r="C366" s="10" t="str">
        <f>RIGHT(LOOKUP(L366,'Recherche tracking'!A:A,'Recherche tracking'!B:B),16)</f>
        <v>6343814314752119</v>
      </c>
      <c r="D366" s="20">
        <v>202606</v>
      </c>
      <c r="E366" s="20">
        <v>51</v>
      </c>
      <c r="F366" s="20">
        <v>1085442</v>
      </c>
      <c r="G366" s="20" t="s">
        <v>20</v>
      </c>
      <c r="H366" s="20" t="s">
        <v>20</v>
      </c>
      <c r="I366" s="20" t="s">
        <v>119</v>
      </c>
      <c r="J366" s="20" t="s">
        <v>940</v>
      </c>
      <c r="K366" s="20">
        <v>20260603</v>
      </c>
      <c r="L366" s="20" t="s">
        <v>935</v>
      </c>
      <c r="M366" s="20" t="s">
        <v>24</v>
      </c>
      <c r="N366" s="20">
        <v>11.6</v>
      </c>
      <c r="O366" s="20" t="s">
        <v>86</v>
      </c>
      <c r="P366" s="32">
        <v>0</v>
      </c>
      <c r="Q366" s="20" t="s">
        <v>112</v>
      </c>
      <c r="R366" s="20" t="s">
        <v>113</v>
      </c>
      <c r="S366" s="20" t="s">
        <v>26</v>
      </c>
      <c r="T366" s="20" t="s">
        <v>30</v>
      </c>
      <c r="U366" s="20" t="s">
        <v>114</v>
      </c>
      <c r="V366" s="20" t="s">
        <v>115</v>
      </c>
      <c r="W366" s="20" t="s">
        <v>116</v>
      </c>
      <c r="X366" s="20" t="s">
        <v>936</v>
      </c>
      <c r="Y366" s="20" t="s">
        <v>937</v>
      </c>
      <c r="Z366" s="20" t="s">
        <v>26</v>
      </c>
      <c r="AA366" s="20" t="s">
        <v>30</v>
      </c>
      <c r="AB366" s="20" t="s">
        <v>175</v>
      </c>
      <c r="AC366" s="20" t="s">
        <v>277</v>
      </c>
      <c r="AD366" s="20" t="s">
        <v>938</v>
      </c>
    </row>
    <row r="367" spans="2:30" x14ac:dyDescent="0.25">
      <c r="B367" s="27" t="str">
        <f>IF(O367="","Frêt",_xlfn.XLOOKUP(O367,Catégories!A:A,Catégories!B:B,"inconnu"))</f>
        <v>Frêt</v>
      </c>
      <c r="C367" s="10" t="str">
        <f>RIGHT(LOOKUP(L367,'Recherche tracking'!A:A,'Recherche tracking'!B:B),16)</f>
        <v>6343814314752119</v>
      </c>
      <c r="D367" s="20">
        <v>202606</v>
      </c>
      <c r="E367" s="20">
        <v>51</v>
      </c>
      <c r="F367" s="20">
        <v>1085442</v>
      </c>
      <c r="G367" s="20" t="s">
        <v>20</v>
      </c>
      <c r="H367" s="20" t="s">
        <v>20</v>
      </c>
      <c r="I367" s="20" t="s">
        <v>119</v>
      </c>
      <c r="J367" s="20" t="s">
        <v>940</v>
      </c>
      <c r="K367" s="20">
        <v>20260603</v>
      </c>
      <c r="L367" s="20" t="s">
        <v>935</v>
      </c>
      <c r="M367" s="20" t="s">
        <v>24</v>
      </c>
      <c r="N367" s="20">
        <v>11.6</v>
      </c>
      <c r="O367" s="20" t="s">
        <v>98</v>
      </c>
      <c r="P367" s="32">
        <v>1</v>
      </c>
      <c r="Q367" s="20" t="s">
        <v>112</v>
      </c>
      <c r="R367" s="20" t="s">
        <v>113</v>
      </c>
      <c r="S367" s="20" t="s">
        <v>26</v>
      </c>
      <c r="T367" s="20" t="s">
        <v>30</v>
      </c>
      <c r="U367" s="20" t="s">
        <v>114</v>
      </c>
      <c r="V367" s="20" t="s">
        <v>115</v>
      </c>
      <c r="W367" s="20" t="s">
        <v>116</v>
      </c>
      <c r="X367" s="20" t="s">
        <v>936</v>
      </c>
      <c r="Y367" s="20" t="s">
        <v>937</v>
      </c>
      <c r="Z367" s="20" t="s">
        <v>26</v>
      </c>
      <c r="AA367" s="20" t="s">
        <v>30</v>
      </c>
      <c r="AB367" s="20" t="s">
        <v>175</v>
      </c>
      <c r="AC367" s="20" t="s">
        <v>277</v>
      </c>
      <c r="AD367" s="20" t="s">
        <v>938</v>
      </c>
    </row>
    <row r="368" spans="2:30" x14ac:dyDescent="0.25">
      <c r="B368" s="27" t="str">
        <f>IF(O368="","Frêt",_xlfn.XLOOKUP(O368,Catégories!A:A,Catégories!B:B,"inconnu"))</f>
        <v>Frêt</v>
      </c>
      <c r="C368" s="10" t="str">
        <f>RIGHT(LOOKUP(L368,'Recherche tracking'!A:A,'Recherche tracking'!B:B),16)</f>
        <v>1743814314752225</v>
      </c>
      <c r="D368" s="20">
        <v>202606</v>
      </c>
      <c r="E368" s="20">
        <v>51</v>
      </c>
      <c r="F368" s="20">
        <v>1085442</v>
      </c>
      <c r="G368" s="20" t="s">
        <v>20</v>
      </c>
      <c r="H368" s="20" t="s">
        <v>20</v>
      </c>
      <c r="I368" s="20" t="s">
        <v>110</v>
      </c>
      <c r="J368" s="20" t="s">
        <v>22</v>
      </c>
      <c r="K368" s="20">
        <v>20260603</v>
      </c>
      <c r="L368" s="20" t="s">
        <v>941</v>
      </c>
      <c r="M368" s="20" t="s">
        <v>111</v>
      </c>
      <c r="N368" s="20">
        <v>15.2</v>
      </c>
      <c r="O368" s="20" t="s">
        <v>84</v>
      </c>
      <c r="P368" s="32">
        <v>8.0500000000000007</v>
      </c>
      <c r="Q368" s="20" t="s">
        <v>112</v>
      </c>
      <c r="R368" s="20" t="s">
        <v>113</v>
      </c>
      <c r="S368" s="20" t="s">
        <v>26</v>
      </c>
      <c r="T368" s="20" t="s">
        <v>30</v>
      </c>
      <c r="U368" s="20" t="s">
        <v>114</v>
      </c>
      <c r="V368" s="20" t="s">
        <v>115</v>
      </c>
      <c r="W368" s="20" t="s">
        <v>116</v>
      </c>
      <c r="X368" s="20" t="s">
        <v>233</v>
      </c>
      <c r="Y368" s="20" t="s">
        <v>234</v>
      </c>
      <c r="Z368" s="20" t="s">
        <v>26</v>
      </c>
      <c r="AA368" s="20" t="s">
        <v>30</v>
      </c>
      <c r="AB368" s="20" t="s">
        <v>172</v>
      </c>
      <c r="AC368" s="20" t="s">
        <v>173</v>
      </c>
      <c r="AD368" s="20" t="s">
        <v>174</v>
      </c>
    </row>
    <row r="369" spans="2:30" x14ac:dyDescent="0.25">
      <c r="B369" s="27" t="str">
        <f>IF(O369="","Frêt",_xlfn.XLOOKUP(O369,Catégories!A:A,Catégories!B:B,"inconnu"))</f>
        <v>Frêt</v>
      </c>
      <c r="C369" s="10" t="str">
        <f>RIGHT(LOOKUP(L369,'Recherche tracking'!A:A,'Recherche tracking'!B:B),16)</f>
        <v>1743814314752225</v>
      </c>
      <c r="D369" s="20">
        <v>202606</v>
      </c>
      <c r="E369" s="20">
        <v>51</v>
      </c>
      <c r="F369" s="20">
        <v>1085442</v>
      </c>
      <c r="G369" s="20" t="s">
        <v>20</v>
      </c>
      <c r="H369" s="20" t="s">
        <v>20</v>
      </c>
      <c r="I369" s="20" t="s">
        <v>118</v>
      </c>
      <c r="J369" s="20" t="s">
        <v>942</v>
      </c>
      <c r="K369" s="20">
        <v>20260603</v>
      </c>
      <c r="L369" s="20" t="s">
        <v>941</v>
      </c>
      <c r="M369" s="20" t="s">
        <v>111</v>
      </c>
      <c r="N369" s="20">
        <v>5.7</v>
      </c>
      <c r="O369" s="20" t="s">
        <v>84</v>
      </c>
      <c r="P369" s="32">
        <v>0</v>
      </c>
      <c r="Q369" s="20" t="s">
        <v>112</v>
      </c>
      <c r="R369" s="20" t="s">
        <v>113</v>
      </c>
      <c r="S369" s="20" t="s">
        <v>26</v>
      </c>
      <c r="T369" s="20" t="s">
        <v>30</v>
      </c>
      <c r="U369" s="20" t="s">
        <v>114</v>
      </c>
      <c r="V369" s="20" t="s">
        <v>115</v>
      </c>
      <c r="W369" s="20" t="s">
        <v>116</v>
      </c>
      <c r="X369" s="20" t="s">
        <v>233</v>
      </c>
      <c r="Y369" s="20" t="s">
        <v>234</v>
      </c>
      <c r="Z369" s="20" t="s">
        <v>26</v>
      </c>
      <c r="AA369" s="20" t="s">
        <v>30</v>
      </c>
      <c r="AB369" s="20" t="s">
        <v>172</v>
      </c>
      <c r="AC369" s="20" t="s">
        <v>173</v>
      </c>
      <c r="AD369" s="20" t="s">
        <v>174</v>
      </c>
    </row>
    <row r="370" spans="2:30" x14ac:dyDescent="0.25">
      <c r="B370" s="27" t="str">
        <f>IF(O370="","Frêt",_xlfn.XLOOKUP(O370,Catégories!A:A,Catégories!B:B,"inconnu"))</f>
        <v>Frêt</v>
      </c>
      <c r="C370" s="10" t="str">
        <f>RIGHT(LOOKUP(L370,'Recherche tracking'!A:A,'Recherche tracking'!B:B),16)</f>
        <v>1743814314752225</v>
      </c>
      <c r="D370" s="20">
        <v>202606</v>
      </c>
      <c r="E370" s="20">
        <v>51</v>
      </c>
      <c r="F370" s="20">
        <v>1085442</v>
      </c>
      <c r="G370" s="20" t="s">
        <v>20</v>
      </c>
      <c r="H370" s="20" t="s">
        <v>20</v>
      </c>
      <c r="I370" s="20" t="s">
        <v>119</v>
      </c>
      <c r="J370" s="20" t="s">
        <v>942</v>
      </c>
      <c r="K370" s="20">
        <v>20260603</v>
      </c>
      <c r="L370" s="20" t="s">
        <v>941</v>
      </c>
      <c r="M370" s="20" t="s">
        <v>24</v>
      </c>
      <c r="N370" s="20">
        <v>5.7</v>
      </c>
      <c r="O370" s="20" t="s">
        <v>86</v>
      </c>
      <c r="P370" s="32">
        <v>0</v>
      </c>
      <c r="Q370" s="20" t="s">
        <v>112</v>
      </c>
      <c r="R370" s="20" t="s">
        <v>113</v>
      </c>
      <c r="S370" s="20" t="s">
        <v>26</v>
      </c>
      <c r="T370" s="20" t="s">
        <v>30</v>
      </c>
      <c r="U370" s="20" t="s">
        <v>114</v>
      </c>
      <c r="V370" s="20" t="s">
        <v>115</v>
      </c>
      <c r="W370" s="20" t="s">
        <v>116</v>
      </c>
      <c r="X370" s="20" t="s">
        <v>233</v>
      </c>
      <c r="Y370" s="20" t="s">
        <v>234</v>
      </c>
      <c r="Z370" s="20" t="s">
        <v>26</v>
      </c>
      <c r="AA370" s="20" t="s">
        <v>30</v>
      </c>
      <c r="AB370" s="20" t="s">
        <v>172</v>
      </c>
      <c r="AC370" s="20" t="s">
        <v>173</v>
      </c>
      <c r="AD370" s="20" t="s">
        <v>174</v>
      </c>
    </row>
    <row r="371" spans="2:30" x14ac:dyDescent="0.25">
      <c r="B371" s="27" t="str">
        <f>IF(O371="","Frêt",_xlfn.XLOOKUP(O371,Catégories!A:A,Catégories!B:B,"inconnu"))</f>
        <v>Frêt</v>
      </c>
      <c r="C371" s="10" t="str">
        <f>RIGHT(LOOKUP(L371,'Recherche tracking'!A:A,'Recherche tracking'!B:B),16)</f>
        <v>1743814314752225</v>
      </c>
      <c r="D371" s="20">
        <v>202606</v>
      </c>
      <c r="E371" s="20">
        <v>51</v>
      </c>
      <c r="F371" s="20">
        <v>1085442</v>
      </c>
      <c r="G371" s="20" t="s">
        <v>20</v>
      </c>
      <c r="H371" s="20" t="s">
        <v>20</v>
      </c>
      <c r="I371" s="20" t="s">
        <v>118</v>
      </c>
      <c r="J371" s="20" t="s">
        <v>943</v>
      </c>
      <c r="K371" s="20">
        <v>20260603</v>
      </c>
      <c r="L371" s="20" t="s">
        <v>941</v>
      </c>
      <c r="M371" s="20" t="s">
        <v>111</v>
      </c>
      <c r="N371" s="20">
        <v>5.7</v>
      </c>
      <c r="O371" s="20" t="s">
        <v>84</v>
      </c>
      <c r="P371" s="32">
        <v>0</v>
      </c>
      <c r="Q371" s="20" t="s">
        <v>112</v>
      </c>
      <c r="R371" s="20" t="s">
        <v>113</v>
      </c>
      <c r="S371" s="20" t="s">
        <v>26</v>
      </c>
      <c r="T371" s="20" t="s">
        <v>30</v>
      </c>
      <c r="U371" s="20" t="s">
        <v>114</v>
      </c>
      <c r="V371" s="20" t="s">
        <v>115</v>
      </c>
      <c r="W371" s="20" t="s">
        <v>116</v>
      </c>
      <c r="X371" s="20" t="s">
        <v>233</v>
      </c>
      <c r="Y371" s="20" t="s">
        <v>234</v>
      </c>
      <c r="Z371" s="20" t="s">
        <v>26</v>
      </c>
      <c r="AA371" s="20" t="s">
        <v>30</v>
      </c>
      <c r="AB371" s="20" t="s">
        <v>172</v>
      </c>
      <c r="AC371" s="20" t="s">
        <v>173</v>
      </c>
      <c r="AD371" s="20" t="s">
        <v>174</v>
      </c>
    </row>
    <row r="372" spans="2:30" x14ac:dyDescent="0.25">
      <c r="B372" s="27" t="str">
        <f>IF(O372="","Frêt",_xlfn.XLOOKUP(O372,Catégories!A:A,Catégories!B:B,"inconnu"))</f>
        <v>Frêt</v>
      </c>
      <c r="C372" s="10" t="str">
        <f>RIGHT(LOOKUP(L372,'Recherche tracking'!A:A,'Recherche tracking'!B:B),16)</f>
        <v>1743814314752225</v>
      </c>
      <c r="D372" s="20">
        <v>202606</v>
      </c>
      <c r="E372" s="20">
        <v>51</v>
      </c>
      <c r="F372" s="20">
        <v>1085442</v>
      </c>
      <c r="G372" s="20" t="s">
        <v>20</v>
      </c>
      <c r="H372" s="20" t="s">
        <v>20</v>
      </c>
      <c r="I372" s="20" t="s">
        <v>119</v>
      </c>
      <c r="J372" s="20" t="s">
        <v>943</v>
      </c>
      <c r="K372" s="20">
        <v>20260603</v>
      </c>
      <c r="L372" s="20" t="s">
        <v>941</v>
      </c>
      <c r="M372" s="20" t="s">
        <v>24</v>
      </c>
      <c r="N372" s="20">
        <v>5.7</v>
      </c>
      <c r="O372" s="20" t="s">
        <v>86</v>
      </c>
      <c r="P372" s="32">
        <v>0</v>
      </c>
      <c r="Q372" s="20" t="s">
        <v>112</v>
      </c>
      <c r="R372" s="20" t="s">
        <v>113</v>
      </c>
      <c r="S372" s="20" t="s">
        <v>26</v>
      </c>
      <c r="T372" s="20" t="s">
        <v>30</v>
      </c>
      <c r="U372" s="20" t="s">
        <v>114</v>
      </c>
      <c r="V372" s="20" t="s">
        <v>115</v>
      </c>
      <c r="W372" s="20" t="s">
        <v>116</v>
      </c>
      <c r="X372" s="20" t="s">
        <v>233</v>
      </c>
      <c r="Y372" s="20" t="s">
        <v>234</v>
      </c>
      <c r="Z372" s="20" t="s">
        <v>26</v>
      </c>
      <c r="AA372" s="20" t="s">
        <v>30</v>
      </c>
      <c r="AB372" s="20" t="s">
        <v>172</v>
      </c>
      <c r="AC372" s="20" t="s">
        <v>173</v>
      </c>
      <c r="AD372" s="20" t="s">
        <v>174</v>
      </c>
    </row>
    <row r="373" spans="2:30" x14ac:dyDescent="0.25">
      <c r="B373" s="27" t="str">
        <f>IF(O373="","Frêt",_xlfn.XLOOKUP(O373,Catégories!A:A,Catégories!B:B,"inconnu"))</f>
        <v>Frêt</v>
      </c>
      <c r="C373" s="10" t="str">
        <f>RIGHT(LOOKUP(L373,'Recherche tracking'!A:A,'Recherche tracking'!B:B),16)</f>
        <v>1743814314752225</v>
      </c>
      <c r="D373" s="20">
        <v>202606</v>
      </c>
      <c r="E373" s="20">
        <v>51</v>
      </c>
      <c r="F373" s="20">
        <v>1085442</v>
      </c>
      <c r="G373" s="20" t="s">
        <v>20</v>
      </c>
      <c r="H373" s="20" t="s">
        <v>20</v>
      </c>
      <c r="I373" s="20" t="s">
        <v>119</v>
      </c>
      <c r="J373" s="20" t="s">
        <v>943</v>
      </c>
      <c r="K373" s="20">
        <v>20260603</v>
      </c>
      <c r="L373" s="20" t="s">
        <v>941</v>
      </c>
      <c r="M373" s="20" t="s">
        <v>24</v>
      </c>
      <c r="N373" s="20">
        <v>5.7</v>
      </c>
      <c r="O373" s="20" t="s">
        <v>98</v>
      </c>
      <c r="P373" s="32">
        <v>1</v>
      </c>
      <c r="Q373" s="20" t="s">
        <v>112</v>
      </c>
      <c r="R373" s="20" t="s">
        <v>113</v>
      </c>
      <c r="S373" s="20" t="s">
        <v>26</v>
      </c>
      <c r="T373" s="20" t="s">
        <v>30</v>
      </c>
      <c r="U373" s="20" t="s">
        <v>114</v>
      </c>
      <c r="V373" s="20" t="s">
        <v>115</v>
      </c>
      <c r="W373" s="20" t="s">
        <v>116</v>
      </c>
      <c r="X373" s="20" t="s">
        <v>233</v>
      </c>
      <c r="Y373" s="20" t="s">
        <v>234</v>
      </c>
      <c r="Z373" s="20" t="s">
        <v>26</v>
      </c>
      <c r="AA373" s="20" t="s">
        <v>30</v>
      </c>
      <c r="AB373" s="20" t="s">
        <v>172</v>
      </c>
      <c r="AC373" s="20" t="s">
        <v>173</v>
      </c>
      <c r="AD373" s="20" t="s">
        <v>174</v>
      </c>
    </row>
    <row r="374" spans="2:30" x14ac:dyDescent="0.25">
      <c r="B374" s="27" t="str">
        <f>IF(O374="","Frêt",_xlfn.XLOOKUP(O374,Catégories!A:A,Catégories!B:B,"inconnu"))</f>
        <v>Frêt</v>
      </c>
      <c r="C374" s="10" t="str">
        <f>RIGHT(LOOKUP(L374,'Recherche tracking'!A:A,'Recherche tracking'!B:B),16)</f>
        <v>1743814314752225</v>
      </c>
      <c r="D374" s="20">
        <v>202606</v>
      </c>
      <c r="E374" s="20">
        <v>51</v>
      </c>
      <c r="F374" s="20">
        <v>1085442</v>
      </c>
      <c r="G374" s="20" t="s">
        <v>20</v>
      </c>
      <c r="H374" s="20" t="s">
        <v>20</v>
      </c>
      <c r="I374" s="20" t="s">
        <v>118</v>
      </c>
      <c r="J374" s="20" t="s">
        <v>944</v>
      </c>
      <c r="K374" s="20">
        <v>20260603</v>
      </c>
      <c r="L374" s="20" t="s">
        <v>941</v>
      </c>
      <c r="M374" s="20" t="s">
        <v>111</v>
      </c>
      <c r="N374" s="20">
        <v>3.8</v>
      </c>
      <c r="O374" s="20" t="s">
        <v>84</v>
      </c>
      <c r="P374" s="32">
        <v>0</v>
      </c>
      <c r="Q374" s="20" t="s">
        <v>112</v>
      </c>
      <c r="R374" s="20" t="s">
        <v>113</v>
      </c>
      <c r="S374" s="20" t="s">
        <v>26</v>
      </c>
      <c r="T374" s="20" t="s">
        <v>30</v>
      </c>
      <c r="U374" s="20" t="s">
        <v>114</v>
      </c>
      <c r="V374" s="20" t="s">
        <v>115</v>
      </c>
      <c r="W374" s="20" t="s">
        <v>116</v>
      </c>
      <c r="X374" s="20" t="s">
        <v>233</v>
      </c>
      <c r="Y374" s="20" t="s">
        <v>234</v>
      </c>
      <c r="Z374" s="20" t="s">
        <v>26</v>
      </c>
      <c r="AA374" s="20" t="s">
        <v>30</v>
      </c>
      <c r="AB374" s="20" t="s">
        <v>172</v>
      </c>
      <c r="AC374" s="20" t="s">
        <v>173</v>
      </c>
      <c r="AD374" s="20" t="s">
        <v>174</v>
      </c>
    </row>
    <row r="375" spans="2:30" x14ac:dyDescent="0.25">
      <c r="B375" s="27" t="str">
        <f>IF(O375="","Frêt",_xlfn.XLOOKUP(O375,Catégories!A:A,Catégories!B:B,"inconnu"))</f>
        <v>Frêt</v>
      </c>
      <c r="C375" s="10" t="str">
        <f>RIGHT(LOOKUP(L375,'Recherche tracking'!A:A,'Recherche tracking'!B:B),16)</f>
        <v>1743814314752225</v>
      </c>
      <c r="D375" s="20">
        <v>202606</v>
      </c>
      <c r="E375" s="20">
        <v>51</v>
      </c>
      <c r="F375" s="20">
        <v>1085442</v>
      </c>
      <c r="G375" s="20" t="s">
        <v>20</v>
      </c>
      <c r="H375" s="20" t="s">
        <v>20</v>
      </c>
      <c r="I375" s="20" t="s">
        <v>119</v>
      </c>
      <c r="J375" s="20" t="s">
        <v>944</v>
      </c>
      <c r="K375" s="20">
        <v>20260603</v>
      </c>
      <c r="L375" s="20" t="s">
        <v>941</v>
      </c>
      <c r="M375" s="20" t="s">
        <v>24</v>
      </c>
      <c r="N375" s="20">
        <v>3.8</v>
      </c>
      <c r="O375" s="20" t="s">
        <v>86</v>
      </c>
      <c r="P375" s="32">
        <v>0</v>
      </c>
      <c r="Q375" s="20" t="s">
        <v>112</v>
      </c>
      <c r="R375" s="20" t="s">
        <v>113</v>
      </c>
      <c r="S375" s="20" t="s">
        <v>26</v>
      </c>
      <c r="T375" s="20" t="s">
        <v>30</v>
      </c>
      <c r="U375" s="20" t="s">
        <v>114</v>
      </c>
      <c r="V375" s="20" t="s">
        <v>115</v>
      </c>
      <c r="W375" s="20" t="s">
        <v>116</v>
      </c>
      <c r="X375" s="20" t="s">
        <v>233</v>
      </c>
      <c r="Y375" s="20" t="s">
        <v>234</v>
      </c>
      <c r="Z375" s="20" t="s">
        <v>26</v>
      </c>
      <c r="AA375" s="20" t="s">
        <v>30</v>
      </c>
      <c r="AB375" s="20" t="s">
        <v>172</v>
      </c>
      <c r="AC375" s="20" t="s">
        <v>173</v>
      </c>
      <c r="AD375" s="20" t="s">
        <v>174</v>
      </c>
    </row>
    <row r="376" spans="2:30" x14ac:dyDescent="0.25">
      <c r="B376" s="27" t="str">
        <f>IF(O376="","Frêt",_xlfn.XLOOKUP(O376,Catégories!A:A,Catégories!B:B,"inconnu"))</f>
        <v>Frêt</v>
      </c>
      <c r="C376" s="10" t="str">
        <f>RIGHT(LOOKUP(L376,'Recherche tracking'!A:A,'Recherche tracking'!B:B),16)</f>
        <v>1743814314752225</v>
      </c>
      <c r="D376" s="20">
        <v>202606</v>
      </c>
      <c r="E376" s="20">
        <v>51</v>
      </c>
      <c r="F376" s="20">
        <v>1085442</v>
      </c>
      <c r="G376" s="20" t="s">
        <v>20</v>
      </c>
      <c r="H376" s="20" t="s">
        <v>20</v>
      </c>
      <c r="I376" s="20" t="s">
        <v>119</v>
      </c>
      <c r="J376" s="20" t="s">
        <v>944</v>
      </c>
      <c r="K376" s="20">
        <v>20260603</v>
      </c>
      <c r="L376" s="20" t="s">
        <v>941</v>
      </c>
      <c r="M376" s="20" t="s">
        <v>24</v>
      </c>
      <c r="N376" s="20">
        <v>3.8</v>
      </c>
      <c r="O376" s="20" t="s">
        <v>98</v>
      </c>
      <c r="P376" s="32">
        <v>1</v>
      </c>
      <c r="Q376" s="20" t="s">
        <v>112</v>
      </c>
      <c r="R376" s="20" t="s">
        <v>113</v>
      </c>
      <c r="S376" s="20" t="s">
        <v>26</v>
      </c>
      <c r="T376" s="20" t="s">
        <v>30</v>
      </c>
      <c r="U376" s="20" t="s">
        <v>114</v>
      </c>
      <c r="V376" s="20" t="s">
        <v>115</v>
      </c>
      <c r="W376" s="20" t="s">
        <v>116</v>
      </c>
      <c r="X376" s="20" t="s">
        <v>233</v>
      </c>
      <c r="Y376" s="20" t="s">
        <v>234</v>
      </c>
      <c r="Z376" s="20" t="s">
        <v>26</v>
      </c>
      <c r="AA376" s="20" t="s">
        <v>30</v>
      </c>
      <c r="AB376" s="20" t="s">
        <v>172</v>
      </c>
      <c r="AC376" s="20" t="s">
        <v>173</v>
      </c>
      <c r="AD376" s="20" t="s">
        <v>174</v>
      </c>
    </row>
    <row r="377" spans="2:30" x14ac:dyDescent="0.25">
      <c r="B377" s="27" t="str">
        <f>IF(O377="","Frêt",_xlfn.XLOOKUP(O377,Catégories!A:A,Catégories!B:B,"inconnu"))</f>
        <v>Frêt</v>
      </c>
      <c r="C377" s="10" t="str">
        <f>RIGHT(LOOKUP(L377,'Recherche tracking'!A:A,'Recherche tracking'!B:B),16)</f>
        <v>3343814314752365</v>
      </c>
      <c r="D377" s="20">
        <v>202606</v>
      </c>
      <c r="E377" s="20">
        <v>51</v>
      </c>
      <c r="F377" s="20">
        <v>1085442</v>
      </c>
      <c r="G377" s="20" t="s">
        <v>20</v>
      </c>
      <c r="H377" s="20" t="s">
        <v>20</v>
      </c>
      <c r="I377" s="20" t="s">
        <v>110</v>
      </c>
      <c r="J377" s="20" t="s">
        <v>22</v>
      </c>
      <c r="K377" s="20">
        <v>20260603</v>
      </c>
      <c r="L377" s="20" t="s">
        <v>945</v>
      </c>
      <c r="M377" s="20" t="s">
        <v>111</v>
      </c>
      <c r="N377" s="20">
        <v>7.85</v>
      </c>
      <c r="O377" s="20" t="s">
        <v>84</v>
      </c>
      <c r="P377" s="32">
        <v>5.97</v>
      </c>
      <c r="Q377" s="20" t="s">
        <v>112</v>
      </c>
      <c r="R377" s="20" t="s">
        <v>113</v>
      </c>
      <c r="S377" s="20" t="s">
        <v>26</v>
      </c>
      <c r="T377" s="20" t="s">
        <v>30</v>
      </c>
      <c r="U377" s="20" t="s">
        <v>114</v>
      </c>
      <c r="V377" s="20" t="s">
        <v>115</v>
      </c>
      <c r="W377" s="20" t="s">
        <v>116</v>
      </c>
      <c r="X377" s="20" t="s">
        <v>946</v>
      </c>
      <c r="Y377" s="20" t="s">
        <v>947</v>
      </c>
      <c r="Z377" s="20" t="s">
        <v>26</v>
      </c>
      <c r="AA377" s="20" t="s">
        <v>30</v>
      </c>
      <c r="AB377" s="20" t="s">
        <v>129</v>
      </c>
      <c r="AC377" s="20" t="s">
        <v>948</v>
      </c>
      <c r="AD377" s="20" t="s">
        <v>949</v>
      </c>
    </row>
    <row r="378" spans="2:30" x14ac:dyDescent="0.25">
      <c r="B378" s="27" t="str">
        <f>IF(O378="","Frêt",_xlfn.XLOOKUP(O378,Catégories!A:A,Catégories!B:B,"inconnu"))</f>
        <v>Frêt</v>
      </c>
      <c r="C378" s="10" t="str">
        <f>RIGHT(LOOKUP(L378,'Recherche tracking'!A:A,'Recherche tracking'!B:B),16)</f>
        <v>3343814314752365</v>
      </c>
      <c r="D378" s="20">
        <v>202606</v>
      </c>
      <c r="E378" s="20">
        <v>51</v>
      </c>
      <c r="F378" s="20">
        <v>1085442</v>
      </c>
      <c r="G378" s="20" t="s">
        <v>20</v>
      </c>
      <c r="H378" s="20" t="s">
        <v>20</v>
      </c>
      <c r="I378" s="20" t="s">
        <v>118</v>
      </c>
      <c r="J378" s="20" t="s">
        <v>950</v>
      </c>
      <c r="K378" s="20">
        <v>20260603</v>
      </c>
      <c r="L378" s="20" t="s">
        <v>945</v>
      </c>
      <c r="M378" s="20" t="s">
        <v>111</v>
      </c>
      <c r="N378" s="20">
        <v>7.85</v>
      </c>
      <c r="O378" s="20" t="s">
        <v>84</v>
      </c>
      <c r="P378" s="32">
        <v>0</v>
      </c>
      <c r="Q378" s="20" t="s">
        <v>112</v>
      </c>
      <c r="R378" s="20" t="s">
        <v>113</v>
      </c>
      <c r="S378" s="20" t="s">
        <v>26</v>
      </c>
      <c r="T378" s="20" t="s">
        <v>30</v>
      </c>
      <c r="U378" s="20" t="s">
        <v>114</v>
      </c>
      <c r="V378" s="20" t="s">
        <v>115</v>
      </c>
      <c r="W378" s="20" t="s">
        <v>116</v>
      </c>
      <c r="X378" s="20" t="s">
        <v>946</v>
      </c>
      <c r="Y378" s="20" t="s">
        <v>947</v>
      </c>
      <c r="Z378" s="20" t="s">
        <v>26</v>
      </c>
      <c r="AA378" s="20" t="s">
        <v>30</v>
      </c>
      <c r="AB378" s="20" t="s">
        <v>129</v>
      </c>
      <c r="AC378" s="20" t="s">
        <v>948</v>
      </c>
      <c r="AD378" s="20" t="s">
        <v>949</v>
      </c>
    </row>
    <row r="379" spans="2:30" x14ac:dyDescent="0.25">
      <c r="B379" s="27" t="str">
        <f>IF(O379="","Frêt",_xlfn.XLOOKUP(O379,Catégories!A:A,Catégories!B:B,"inconnu"))</f>
        <v>Frêt</v>
      </c>
      <c r="C379" s="10" t="str">
        <f>RIGHT(LOOKUP(L379,'Recherche tracking'!A:A,'Recherche tracking'!B:B),16)</f>
        <v>3343814314752365</v>
      </c>
      <c r="D379" s="20">
        <v>202606</v>
      </c>
      <c r="E379" s="20">
        <v>51</v>
      </c>
      <c r="F379" s="20">
        <v>1085442</v>
      </c>
      <c r="G379" s="20" t="s">
        <v>20</v>
      </c>
      <c r="H379" s="20" t="s">
        <v>20</v>
      </c>
      <c r="I379" s="20" t="s">
        <v>119</v>
      </c>
      <c r="J379" s="20" t="s">
        <v>950</v>
      </c>
      <c r="K379" s="20">
        <v>20260603</v>
      </c>
      <c r="L379" s="20" t="s">
        <v>945</v>
      </c>
      <c r="M379" s="20" t="s">
        <v>24</v>
      </c>
      <c r="N379" s="20">
        <v>7.85</v>
      </c>
      <c r="O379" s="20" t="s">
        <v>86</v>
      </c>
      <c r="P379" s="32">
        <v>0</v>
      </c>
      <c r="Q379" s="20" t="s">
        <v>112</v>
      </c>
      <c r="R379" s="20" t="s">
        <v>113</v>
      </c>
      <c r="S379" s="20" t="s">
        <v>26</v>
      </c>
      <c r="T379" s="20" t="s">
        <v>30</v>
      </c>
      <c r="U379" s="20" t="s">
        <v>114</v>
      </c>
      <c r="V379" s="20" t="s">
        <v>115</v>
      </c>
      <c r="W379" s="20" t="s">
        <v>116</v>
      </c>
      <c r="X379" s="20" t="s">
        <v>946</v>
      </c>
      <c r="Y379" s="20" t="s">
        <v>947</v>
      </c>
      <c r="Z379" s="20" t="s">
        <v>26</v>
      </c>
      <c r="AA379" s="20" t="s">
        <v>30</v>
      </c>
      <c r="AB379" s="20" t="s">
        <v>129</v>
      </c>
      <c r="AC379" s="20" t="s">
        <v>948</v>
      </c>
      <c r="AD379" s="20" t="s">
        <v>949</v>
      </c>
    </row>
    <row r="380" spans="2:30" x14ac:dyDescent="0.25">
      <c r="B380" s="27" t="str">
        <f>IF(O380="","Frêt",_xlfn.XLOOKUP(O380,Catégories!A:A,Catégories!B:B,"inconnu"))</f>
        <v>Frêt</v>
      </c>
      <c r="C380" s="10" t="str">
        <f>RIGHT(LOOKUP(L380,'Recherche tracking'!A:A,'Recherche tracking'!B:B),16)</f>
        <v>0143814314752278</v>
      </c>
      <c r="D380" s="20">
        <v>202606</v>
      </c>
      <c r="E380" s="20">
        <v>51</v>
      </c>
      <c r="F380" s="20">
        <v>1085442</v>
      </c>
      <c r="G380" s="20" t="s">
        <v>20</v>
      </c>
      <c r="H380" s="20" t="s">
        <v>20</v>
      </c>
      <c r="I380" s="20" t="s">
        <v>110</v>
      </c>
      <c r="J380" s="20" t="s">
        <v>22</v>
      </c>
      <c r="K380" s="20">
        <v>20260603</v>
      </c>
      <c r="L380" s="20" t="s">
        <v>951</v>
      </c>
      <c r="M380" s="20" t="s">
        <v>111</v>
      </c>
      <c r="N380" s="20">
        <v>0.8</v>
      </c>
      <c r="O380" s="20" t="s">
        <v>84</v>
      </c>
      <c r="P380" s="32">
        <v>4.1500000000000004</v>
      </c>
      <c r="Q380" s="20" t="s">
        <v>112</v>
      </c>
      <c r="R380" s="20" t="s">
        <v>113</v>
      </c>
      <c r="S380" s="20" t="s">
        <v>26</v>
      </c>
      <c r="T380" s="20" t="s">
        <v>30</v>
      </c>
      <c r="U380" s="20" t="s">
        <v>114</v>
      </c>
      <c r="V380" s="20" t="s">
        <v>115</v>
      </c>
      <c r="W380" s="20" t="s">
        <v>116</v>
      </c>
      <c r="X380" s="20" t="s">
        <v>952</v>
      </c>
      <c r="Y380" s="20" t="s">
        <v>953</v>
      </c>
      <c r="Z380" s="20" t="s">
        <v>26</v>
      </c>
      <c r="AA380" s="20" t="s">
        <v>30</v>
      </c>
      <c r="AB380" s="20" t="s">
        <v>237</v>
      </c>
      <c r="AC380" s="20" t="s">
        <v>954</v>
      </c>
      <c r="AD380" s="20" t="s">
        <v>955</v>
      </c>
    </row>
    <row r="381" spans="2:30" x14ac:dyDescent="0.25">
      <c r="B381" s="27" t="str">
        <f>IF(O381="","Frêt",_xlfn.XLOOKUP(O381,Catégories!A:A,Catégories!B:B,"inconnu"))</f>
        <v>Frêt</v>
      </c>
      <c r="C381" s="10" t="str">
        <f>RIGHT(LOOKUP(L381,'Recherche tracking'!A:A,'Recherche tracking'!B:B),16)</f>
        <v>0143814314752278</v>
      </c>
      <c r="D381" s="20">
        <v>202606</v>
      </c>
      <c r="E381" s="20">
        <v>51</v>
      </c>
      <c r="F381" s="20">
        <v>1085442</v>
      </c>
      <c r="G381" s="20" t="s">
        <v>20</v>
      </c>
      <c r="H381" s="20" t="s">
        <v>20</v>
      </c>
      <c r="I381" s="20" t="s">
        <v>118</v>
      </c>
      <c r="J381" s="20" t="s">
        <v>956</v>
      </c>
      <c r="K381" s="20">
        <v>20260603</v>
      </c>
      <c r="L381" s="20" t="s">
        <v>951</v>
      </c>
      <c r="M381" s="20" t="s">
        <v>111</v>
      </c>
      <c r="N381" s="20">
        <v>0.8</v>
      </c>
      <c r="O381" s="20" t="s">
        <v>84</v>
      </c>
      <c r="P381" s="32">
        <v>0</v>
      </c>
      <c r="Q381" s="20" t="s">
        <v>112</v>
      </c>
      <c r="R381" s="20" t="s">
        <v>113</v>
      </c>
      <c r="S381" s="20" t="s">
        <v>26</v>
      </c>
      <c r="T381" s="20" t="s">
        <v>30</v>
      </c>
      <c r="U381" s="20" t="s">
        <v>114</v>
      </c>
      <c r="V381" s="20" t="s">
        <v>115</v>
      </c>
      <c r="W381" s="20" t="s">
        <v>116</v>
      </c>
      <c r="X381" s="20" t="s">
        <v>952</v>
      </c>
      <c r="Y381" s="20" t="s">
        <v>953</v>
      </c>
      <c r="Z381" s="20" t="s">
        <v>26</v>
      </c>
      <c r="AA381" s="20" t="s">
        <v>30</v>
      </c>
      <c r="AB381" s="20" t="s">
        <v>237</v>
      </c>
      <c r="AC381" s="20" t="s">
        <v>954</v>
      </c>
      <c r="AD381" s="20" t="s">
        <v>955</v>
      </c>
    </row>
    <row r="382" spans="2:30" x14ac:dyDescent="0.25">
      <c r="B382" s="27" t="str">
        <f>IF(O382="","Frêt",_xlfn.XLOOKUP(O382,Catégories!A:A,Catégories!B:B,"inconnu"))</f>
        <v>Frêt</v>
      </c>
      <c r="C382" s="10" t="str">
        <f>RIGHT(LOOKUP(L382,'Recherche tracking'!A:A,'Recherche tracking'!B:B),16)</f>
        <v>0143814314752278</v>
      </c>
      <c r="D382" s="20">
        <v>202606</v>
      </c>
      <c r="E382" s="20">
        <v>51</v>
      </c>
      <c r="F382" s="20">
        <v>1085442</v>
      </c>
      <c r="G382" s="20" t="s">
        <v>20</v>
      </c>
      <c r="H382" s="20" t="s">
        <v>20</v>
      </c>
      <c r="I382" s="20" t="s">
        <v>119</v>
      </c>
      <c r="J382" s="20" t="s">
        <v>956</v>
      </c>
      <c r="K382" s="20">
        <v>20260603</v>
      </c>
      <c r="L382" s="20" t="s">
        <v>951</v>
      </c>
      <c r="M382" s="20" t="s">
        <v>24</v>
      </c>
      <c r="N382" s="20">
        <v>0.8</v>
      </c>
      <c r="O382" s="20" t="s">
        <v>86</v>
      </c>
      <c r="P382" s="32">
        <v>0</v>
      </c>
      <c r="Q382" s="20" t="s">
        <v>112</v>
      </c>
      <c r="R382" s="20" t="s">
        <v>113</v>
      </c>
      <c r="S382" s="20" t="s">
        <v>26</v>
      </c>
      <c r="T382" s="20" t="s">
        <v>30</v>
      </c>
      <c r="U382" s="20" t="s">
        <v>114</v>
      </c>
      <c r="V382" s="20" t="s">
        <v>115</v>
      </c>
      <c r="W382" s="20" t="s">
        <v>116</v>
      </c>
      <c r="X382" s="20" t="s">
        <v>952</v>
      </c>
      <c r="Y382" s="20" t="s">
        <v>953</v>
      </c>
      <c r="Z382" s="20" t="s">
        <v>26</v>
      </c>
      <c r="AA382" s="20" t="s">
        <v>30</v>
      </c>
      <c r="AB382" s="20" t="s">
        <v>237</v>
      </c>
      <c r="AC382" s="20" t="s">
        <v>954</v>
      </c>
      <c r="AD382" s="20" t="s">
        <v>955</v>
      </c>
    </row>
    <row r="383" spans="2:30" x14ac:dyDescent="0.25">
      <c r="B383" s="27" t="str">
        <f>IF(O383="","Frêt",_xlfn.XLOOKUP(O383,Catégories!A:A,Catégories!B:B,"inconnu"))</f>
        <v>Frêt</v>
      </c>
      <c r="C383" s="10" t="str">
        <f>RIGHT(LOOKUP(L383,'Recherche tracking'!A:A,'Recherche tracking'!B:B),16)</f>
        <v>7543814314751995</v>
      </c>
      <c r="D383" s="20">
        <v>202606</v>
      </c>
      <c r="E383" s="20">
        <v>51</v>
      </c>
      <c r="F383" s="20">
        <v>1085442</v>
      </c>
      <c r="G383" s="20" t="s">
        <v>20</v>
      </c>
      <c r="H383" s="20" t="s">
        <v>20</v>
      </c>
      <c r="I383" s="20" t="s">
        <v>110</v>
      </c>
      <c r="J383" s="20" t="s">
        <v>22</v>
      </c>
      <c r="K383" s="20">
        <v>20260603</v>
      </c>
      <c r="L383" s="20" t="s">
        <v>957</v>
      </c>
      <c r="M383" s="20" t="s">
        <v>111</v>
      </c>
      <c r="N383" s="20">
        <v>5.0999999999999996</v>
      </c>
      <c r="O383" s="20" t="s">
        <v>84</v>
      </c>
      <c r="P383" s="32">
        <v>5.45</v>
      </c>
      <c r="Q383" s="20" t="s">
        <v>112</v>
      </c>
      <c r="R383" s="20" t="s">
        <v>113</v>
      </c>
      <c r="S383" s="20" t="s">
        <v>26</v>
      </c>
      <c r="T383" s="20" t="s">
        <v>30</v>
      </c>
      <c r="U383" s="20" t="s">
        <v>114</v>
      </c>
      <c r="V383" s="20" t="s">
        <v>115</v>
      </c>
      <c r="W383" s="20" t="s">
        <v>116</v>
      </c>
      <c r="X383" s="20" t="s">
        <v>303</v>
      </c>
      <c r="Y383" s="20" t="s">
        <v>958</v>
      </c>
      <c r="Z383" s="20" t="s">
        <v>26</v>
      </c>
      <c r="AA383" s="20" t="s">
        <v>30</v>
      </c>
      <c r="AB383" s="20" t="s">
        <v>117</v>
      </c>
      <c r="AC383" s="20" t="s">
        <v>959</v>
      </c>
      <c r="AD383" s="20" t="s">
        <v>960</v>
      </c>
    </row>
    <row r="384" spans="2:30" x14ac:dyDescent="0.25">
      <c r="B384" s="27" t="str">
        <f>IF(O384="","Frêt",_xlfn.XLOOKUP(O384,Catégories!A:A,Catégories!B:B,"inconnu"))</f>
        <v>Frêt</v>
      </c>
      <c r="C384" s="10" t="str">
        <f>RIGHT(LOOKUP(L384,'Recherche tracking'!A:A,'Recherche tracking'!B:B),16)</f>
        <v>7543814314751995</v>
      </c>
      <c r="D384" s="20">
        <v>202606</v>
      </c>
      <c r="E384" s="20">
        <v>51</v>
      </c>
      <c r="F384" s="20">
        <v>1085442</v>
      </c>
      <c r="G384" s="20" t="s">
        <v>20</v>
      </c>
      <c r="H384" s="20" t="s">
        <v>20</v>
      </c>
      <c r="I384" s="20" t="s">
        <v>118</v>
      </c>
      <c r="J384" s="20" t="s">
        <v>961</v>
      </c>
      <c r="K384" s="20">
        <v>20260603</v>
      </c>
      <c r="L384" s="20" t="s">
        <v>957</v>
      </c>
      <c r="M384" s="20" t="s">
        <v>111</v>
      </c>
      <c r="N384" s="20">
        <v>5.0999999999999996</v>
      </c>
      <c r="O384" s="20" t="s">
        <v>84</v>
      </c>
      <c r="P384" s="32">
        <v>0</v>
      </c>
      <c r="Q384" s="20" t="s">
        <v>112</v>
      </c>
      <c r="R384" s="20" t="s">
        <v>113</v>
      </c>
      <c r="S384" s="20" t="s">
        <v>26</v>
      </c>
      <c r="T384" s="20" t="s">
        <v>30</v>
      </c>
      <c r="U384" s="20" t="s">
        <v>114</v>
      </c>
      <c r="V384" s="20" t="s">
        <v>115</v>
      </c>
      <c r="W384" s="20" t="s">
        <v>116</v>
      </c>
      <c r="X384" s="20" t="s">
        <v>303</v>
      </c>
      <c r="Y384" s="20" t="s">
        <v>958</v>
      </c>
      <c r="Z384" s="20" t="s">
        <v>26</v>
      </c>
      <c r="AA384" s="20" t="s">
        <v>30</v>
      </c>
      <c r="AB384" s="20" t="s">
        <v>117</v>
      </c>
      <c r="AC384" s="20" t="s">
        <v>959</v>
      </c>
      <c r="AD384" s="20" t="s">
        <v>960</v>
      </c>
    </row>
    <row r="385" spans="2:30" x14ac:dyDescent="0.25">
      <c r="B385" s="27" t="str">
        <f>IF(O385="","Frêt",_xlfn.XLOOKUP(O385,Catégories!A:A,Catégories!B:B,"inconnu"))</f>
        <v>Frêt</v>
      </c>
      <c r="C385" s="10" t="str">
        <f>RIGHT(LOOKUP(L385,'Recherche tracking'!A:A,'Recherche tracking'!B:B),16)</f>
        <v>7543814314751995</v>
      </c>
      <c r="D385" s="20">
        <v>202606</v>
      </c>
      <c r="E385" s="20">
        <v>51</v>
      </c>
      <c r="F385" s="20">
        <v>1085442</v>
      </c>
      <c r="G385" s="20" t="s">
        <v>20</v>
      </c>
      <c r="H385" s="20" t="s">
        <v>20</v>
      </c>
      <c r="I385" s="20" t="s">
        <v>119</v>
      </c>
      <c r="J385" s="20" t="s">
        <v>961</v>
      </c>
      <c r="K385" s="20">
        <v>20260603</v>
      </c>
      <c r="L385" s="20" t="s">
        <v>957</v>
      </c>
      <c r="M385" s="20" t="s">
        <v>24</v>
      </c>
      <c r="N385" s="20">
        <v>5.0999999999999996</v>
      </c>
      <c r="O385" s="20" t="s">
        <v>86</v>
      </c>
      <c r="P385" s="32">
        <v>0</v>
      </c>
      <c r="Q385" s="20" t="s">
        <v>112</v>
      </c>
      <c r="R385" s="20" t="s">
        <v>113</v>
      </c>
      <c r="S385" s="20" t="s">
        <v>26</v>
      </c>
      <c r="T385" s="20" t="s">
        <v>30</v>
      </c>
      <c r="U385" s="20" t="s">
        <v>114</v>
      </c>
      <c r="V385" s="20" t="s">
        <v>115</v>
      </c>
      <c r="W385" s="20" t="s">
        <v>116</v>
      </c>
      <c r="X385" s="20" t="s">
        <v>303</v>
      </c>
      <c r="Y385" s="20" t="s">
        <v>958</v>
      </c>
      <c r="Z385" s="20" t="s">
        <v>26</v>
      </c>
      <c r="AA385" s="20" t="s">
        <v>30</v>
      </c>
      <c r="AB385" s="20" t="s">
        <v>117</v>
      </c>
      <c r="AC385" s="20" t="s">
        <v>959</v>
      </c>
      <c r="AD385" s="20" t="s">
        <v>960</v>
      </c>
    </row>
    <row r="386" spans="2:30" x14ac:dyDescent="0.25">
      <c r="B386" s="27" t="str">
        <f>IF(O386="","Frêt",_xlfn.XLOOKUP(O386,Catégories!A:A,Catégories!B:B,"inconnu"))</f>
        <v>Frêt</v>
      </c>
      <c r="C386" s="10" t="str">
        <f>RIGHT(LOOKUP(L386,'Recherche tracking'!A:A,'Recherche tracking'!B:B),16)</f>
        <v>0643814314752078</v>
      </c>
      <c r="D386" s="20">
        <v>202606</v>
      </c>
      <c r="E386" s="20">
        <v>51</v>
      </c>
      <c r="F386" s="20">
        <v>1085442</v>
      </c>
      <c r="G386" s="20" t="s">
        <v>20</v>
      </c>
      <c r="H386" s="20" t="s">
        <v>20</v>
      </c>
      <c r="I386" s="20" t="s">
        <v>110</v>
      </c>
      <c r="J386" s="20" t="s">
        <v>22</v>
      </c>
      <c r="K386" s="20">
        <v>20260603</v>
      </c>
      <c r="L386" s="20" t="s">
        <v>962</v>
      </c>
      <c r="M386" s="20" t="s">
        <v>111</v>
      </c>
      <c r="N386" s="20">
        <v>9.1999999999999993</v>
      </c>
      <c r="O386" s="20" t="s">
        <v>84</v>
      </c>
      <c r="P386" s="32">
        <v>6.49</v>
      </c>
      <c r="Q386" s="20" t="s">
        <v>112</v>
      </c>
      <c r="R386" s="20" t="s">
        <v>113</v>
      </c>
      <c r="S386" s="20" t="s">
        <v>26</v>
      </c>
      <c r="T386" s="20" t="s">
        <v>30</v>
      </c>
      <c r="U386" s="20" t="s">
        <v>114</v>
      </c>
      <c r="V386" s="20" t="s">
        <v>115</v>
      </c>
      <c r="W386" s="20" t="s">
        <v>116</v>
      </c>
      <c r="X386" s="20" t="s">
        <v>337</v>
      </c>
      <c r="Y386" s="20" t="s">
        <v>338</v>
      </c>
      <c r="Z386" s="20" t="s">
        <v>26</v>
      </c>
      <c r="AA386" s="20" t="s">
        <v>30</v>
      </c>
      <c r="AB386" s="20" t="s">
        <v>171</v>
      </c>
      <c r="AC386" s="20" t="s">
        <v>339</v>
      </c>
      <c r="AD386" s="20" t="s">
        <v>225</v>
      </c>
    </row>
    <row r="387" spans="2:30" x14ac:dyDescent="0.25">
      <c r="B387" s="27" t="str">
        <f>IF(O387="","Frêt",_xlfn.XLOOKUP(O387,Catégories!A:A,Catégories!B:B,"inconnu"))</f>
        <v>Frêt</v>
      </c>
      <c r="C387" s="10" t="str">
        <f>RIGHT(LOOKUP(L387,'Recherche tracking'!A:A,'Recherche tracking'!B:B),16)</f>
        <v>0643814314752078</v>
      </c>
      <c r="D387" s="20">
        <v>202606</v>
      </c>
      <c r="E387" s="20">
        <v>51</v>
      </c>
      <c r="F387" s="20">
        <v>1085442</v>
      </c>
      <c r="G387" s="20" t="s">
        <v>20</v>
      </c>
      <c r="H387" s="20" t="s">
        <v>20</v>
      </c>
      <c r="I387" s="20" t="s">
        <v>118</v>
      </c>
      <c r="J387" s="20" t="s">
        <v>963</v>
      </c>
      <c r="K387" s="20">
        <v>20260603</v>
      </c>
      <c r="L387" s="20" t="s">
        <v>962</v>
      </c>
      <c r="M387" s="20" t="s">
        <v>111</v>
      </c>
      <c r="N387" s="20">
        <v>9.1999999999999993</v>
      </c>
      <c r="O387" s="20" t="s">
        <v>84</v>
      </c>
      <c r="P387" s="32">
        <v>0</v>
      </c>
      <c r="Q387" s="20" t="s">
        <v>112</v>
      </c>
      <c r="R387" s="20" t="s">
        <v>113</v>
      </c>
      <c r="S387" s="20" t="s">
        <v>26</v>
      </c>
      <c r="T387" s="20" t="s">
        <v>30</v>
      </c>
      <c r="U387" s="20" t="s">
        <v>114</v>
      </c>
      <c r="V387" s="20" t="s">
        <v>115</v>
      </c>
      <c r="W387" s="20" t="s">
        <v>116</v>
      </c>
      <c r="X387" s="20" t="s">
        <v>337</v>
      </c>
      <c r="Y387" s="20" t="s">
        <v>338</v>
      </c>
      <c r="Z387" s="20" t="s">
        <v>26</v>
      </c>
      <c r="AA387" s="20" t="s">
        <v>30</v>
      </c>
      <c r="AB387" s="20" t="s">
        <v>171</v>
      </c>
      <c r="AC387" s="20" t="s">
        <v>339</v>
      </c>
      <c r="AD387" s="20" t="s">
        <v>225</v>
      </c>
    </row>
    <row r="388" spans="2:30" x14ac:dyDescent="0.25">
      <c r="B388" s="27" t="str">
        <f>IF(O388="","Frêt",_xlfn.XLOOKUP(O388,Catégories!A:A,Catégories!B:B,"inconnu"))</f>
        <v>Frêt</v>
      </c>
      <c r="C388" s="10" t="str">
        <f>RIGHT(LOOKUP(L388,'Recherche tracking'!A:A,'Recherche tracking'!B:B),16)</f>
        <v>0643814314752078</v>
      </c>
      <c r="D388" s="20">
        <v>202606</v>
      </c>
      <c r="E388" s="20">
        <v>51</v>
      </c>
      <c r="F388" s="20">
        <v>1085442</v>
      </c>
      <c r="G388" s="20" t="s">
        <v>20</v>
      </c>
      <c r="H388" s="20" t="s">
        <v>20</v>
      </c>
      <c r="I388" s="20" t="s">
        <v>119</v>
      </c>
      <c r="J388" s="20" t="s">
        <v>963</v>
      </c>
      <c r="K388" s="20">
        <v>20260603</v>
      </c>
      <c r="L388" s="20" t="s">
        <v>962</v>
      </c>
      <c r="M388" s="20" t="s">
        <v>24</v>
      </c>
      <c r="N388" s="20">
        <v>9.1999999999999993</v>
      </c>
      <c r="O388" s="20" t="s">
        <v>86</v>
      </c>
      <c r="P388" s="32">
        <v>0</v>
      </c>
      <c r="Q388" s="20" t="s">
        <v>112</v>
      </c>
      <c r="R388" s="20" t="s">
        <v>113</v>
      </c>
      <c r="S388" s="20" t="s">
        <v>26</v>
      </c>
      <c r="T388" s="20" t="s">
        <v>30</v>
      </c>
      <c r="U388" s="20" t="s">
        <v>114</v>
      </c>
      <c r="V388" s="20" t="s">
        <v>115</v>
      </c>
      <c r="W388" s="20" t="s">
        <v>116</v>
      </c>
      <c r="X388" s="20" t="s">
        <v>337</v>
      </c>
      <c r="Y388" s="20" t="s">
        <v>338</v>
      </c>
      <c r="Z388" s="20" t="s">
        <v>26</v>
      </c>
      <c r="AA388" s="20" t="s">
        <v>30</v>
      </c>
      <c r="AB388" s="20" t="s">
        <v>171</v>
      </c>
      <c r="AC388" s="20" t="s">
        <v>339</v>
      </c>
      <c r="AD388" s="20" t="s">
        <v>225</v>
      </c>
    </row>
    <row r="389" spans="2:30" x14ac:dyDescent="0.25">
      <c r="B389" s="27" t="str">
        <f>IF(O389="","Frêt",_xlfn.XLOOKUP(O389,Catégories!A:A,Catégories!B:B,"inconnu"))</f>
        <v>Frêt</v>
      </c>
      <c r="C389" s="10" t="str">
        <f>RIGHT(LOOKUP(L389,'Recherche tracking'!A:A,'Recherche tracking'!B:B),16)</f>
        <v>7643814314752243</v>
      </c>
      <c r="D389" s="20">
        <v>202606</v>
      </c>
      <c r="E389" s="20">
        <v>51</v>
      </c>
      <c r="F389" s="20">
        <v>1085442</v>
      </c>
      <c r="G389" s="20" t="s">
        <v>20</v>
      </c>
      <c r="H389" s="20" t="s">
        <v>20</v>
      </c>
      <c r="I389" s="20" t="s">
        <v>110</v>
      </c>
      <c r="J389" s="20" t="s">
        <v>22</v>
      </c>
      <c r="K389" s="20">
        <v>20260603</v>
      </c>
      <c r="L389" s="20" t="s">
        <v>964</v>
      </c>
      <c r="M389" s="20" t="s">
        <v>111</v>
      </c>
      <c r="N389" s="20">
        <v>4.01</v>
      </c>
      <c r="O389" s="20" t="s">
        <v>84</v>
      </c>
      <c r="P389" s="32">
        <v>5.19</v>
      </c>
      <c r="Q389" s="20" t="s">
        <v>112</v>
      </c>
      <c r="R389" s="20" t="s">
        <v>113</v>
      </c>
      <c r="S389" s="20" t="s">
        <v>26</v>
      </c>
      <c r="T389" s="20" t="s">
        <v>30</v>
      </c>
      <c r="U389" s="20" t="s">
        <v>114</v>
      </c>
      <c r="V389" s="20" t="s">
        <v>115</v>
      </c>
      <c r="W389" s="20" t="s">
        <v>116</v>
      </c>
      <c r="X389" s="20" t="s">
        <v>965</v>
      </c>
      <c r="Y389" s="20" t="s">
        <v>966</v>
      </c>
      <c r="Z389" s="20" t="s">
        <v>26</v>
      </c>
      <c r="AA389" s="20" t="s">
        <v>30</v>
      </c>
      <c r="AB389" s="20" t="s">
        <v>131</v>
      </c>
      <c r="AC389" s="20" t="s">
        <v>252</v>
      </c>
      <c r="AD389" s="20" t="s">
        <v>253</v>
      </c>
    </row>
    <row r="390" spans="2:30" x14ac:dyDescent="0.25">
      <c r="B390" s="27" t="str">
        <f>IF(O390="","Frêt",_xlfn.XLOOKUP(O390,Catégories!A:A,Catégories!B:B,"inconnu"))</f>
        <v>Frêt</v>
      </c>
      <c r="C390" s="10" t="str">
        <f>RIGHT(LOOKUP(L390,'Recherche tracking'!A:A,'Recherche tracking'!B:B),16)</f>
        <v>7643814314752243</v>
      </c>
      <c r="D390" s="20">
        <v>202606</v>
      </c>
      <c r="E390" s="20">
        <v>51</v>
      </c>
      <c r="F390" s="20">
        <v>1085442</v>
      </c>
      <c r="G390" s="20" t="s">
        <v>20</v>
      </c>
      <c r="H390" s="20" t="s">
        <v>20</v>
      </c>
      <c r="I390" s="20" t="s">
        <v>118</v>
      </c>
      <c r="J390" s="20" t="s">
        <v>967</v>
      </c>
      <c r="K390" s="20">
        <v>20260603</v>
      </c>
      <c r="L390" s="20" t="s">
        <v>964</v>
      </c>
      <c r="M390" s="20" t="s">
        <v>111</v>
      </c>
      <c r="N390" s="20">
        <v>4.01</v>
      </c>
      <c r="O390" s="20" t="s">
        <v>84</v>
      </c>
      <c r="P390" s="32">
        <v>0</v>
      </c>
      <c r="Q390" s="20" t="s">
        <v>112</v>
      </c>
      <c r="R390" s="20" t="s">
        <v>113</v>
      </c>
      <c r="S390" s="20" t="s">
        <v>26</v>
      </c>
      <c r="T390" s="20" t="s">
        <v>30</v>
      </c>
      <c r="U390" s="20" t="s">
        <v>114</v>
      </c>
      <c r="V390" s="20" t="s">
        <v>115</v>
      </c>
      <c r="W390" s="20" t="s">
        <v>116</v>
      </c>
      <c r="X390" s="20" t="s">
        <v>965</v>
      </c>
      <c r="Y390" s="20" t="s">
        <v>966</v>
      </c>
      <c r="Z390" s="20" t="s">
        <v>26</v>
      </c>
      <c r="AA390" s="20" t="s">
        <v>30</v>
      </c>
      <c r="AB390" s="20" t="s">
        <v>131</v>
      </c>
      <c r="AC390" s="20" t="s">
        <v>252</v>
      </c>
      <c r="AD390" s="20" t="s">
        <v>253</v>
      </c>
    </row>
    <row r="391" spans="2:30" x14ac:dyDescent="0.25">
      <c r="B391" s="27" t="str">
        <f>IF(O391="","Frêt",_xlfn.XLOOKUP(O391,Catégories!A:A,Catégories!B:B,"inconnu"))</f>
        <v>Frêt</v>
      </c>
      <c r="C391" s="10" t="str">
        <f>RIGHT(LOOKUP(L391,'Recherche tracking'!A:A,'Recherche tracking'!B:B),16)</f>
        <v>7643814314752243</v>
      </c>
      <c r="D391" s="20">
        <v>202606</v>
      </c>
      <c r="E391" s="20">
        <v>51</v>
      </c>
      <c r="F391" s="20">
        <v>1085442</v>
      </c>
      <c r="G391" s="20" t="s">
        <v>20</v>
      </c>
      <c r="H391" s="20" t="s">
        <v>20</v>
      </c>
      <c r="I391" s="20" t="s">
        <v>119</v>
      </c>
      <c r="J391" s="20" t="s">
        <v>967</v>
      </c>
      <c r="K391" s="20">
        <v>20260603</v>
      </c>
      <c r="L391" s="20" t="s">
        <v>964</v>
      </c>
      <c r="M391" s="20" t="s">
        <v>24</v>
      </c>
      <c r="N391" s="20">
        <v>4.01</v>
      </c>
      <c r="O391" s="20" t="s">
        <v>86</v>
      </c>
      <c r="P391" s="32">
        <v>0</v>
      </c>
      <c r="Q391" s="20" t="s">
        <v>112</v>
      </c>
      <c r="R391" s="20" t="s">
        <v>113</v>
      </c>
      <c r="S391" s="20" t="s">
        <v>26</v>
      </c>
      <c r="T391" s="20" t="s">
        <v>30</v>
      </c>
      <c r="U391" s="20" t="s">
        <v>114</v>
      </c>
      <c r="V391" s="20" t="s">
        <v>115</v>
      </c>
      <c r="W391" s="20" t="s">
        <v>116</v>
      </c>
      <c r="X391" s="20" t="s">
        <v>965</v>
      </c>
      <c r="Y391" s="20" t="s">
        <v>966</v>
      </c>
      <c r="Z391" s="20" t="s">
        <v>26</v>
      </c>
      <c r="AA391" s="20" t="s">
        <v>30</v>
      </c>
      <c r="AB391" s="20" t="s">
        <v>131</v>
      </c>
      <c r="AC391" s="20" t="s">
        <v>252</v>
      </c>
      <c r="AD391" s="20" t="s">
        <v>253</v>
      </c>
    </row>
    <row r="392" spans="2:30" x14ac:dyDescent="0.25">
      <c r="B392" s="27" t="str">
        <f>IF(O392="","Frêt",_xlfn.XLOOKUP(O392,Catégories!A:A,Catégories!B:B,"inconnu"))</f>
        <v>Frêt</v>
      </c>
      <c r="C392" s="10" t="str">
        <f>RIGHT(LOOKUP(L392,'Recherche tracking'!A:A,'Recherche tracking'!B:B),16)</f>
        <v>3543814314752002</v>
      </c>
      <c r="D392" s="20">
        <v>202606</v>
      </c>
      <c r="E392" s="20">
        <v>51</v>
      </c>
      <c r="F392" s="20">
        <v>1085442</v>
      </c>
      <c r="G392" s="20" t="s">
        <v>20</v>
      </c>
      <c r="H392" s="20" t="s">
        <v>20</v>
      </c>
      <c r="I392" s="20" t="s">
        <v>110</v>
      </c>
      <c r="J392" s="20" t="s">
        <v>22</v>
      </c>
      <c r="K392" s="20">
        <v>20260603</v>
      </c>
      <c r="L392" s="20" t="s">
        <v>968</v>
      </c>
      <c r="M392" s="20" t="s">
        <v>111</v>
      </c>
      <c r="N392" s="20">
        <v>17.7</v>
      </c>
      <c r="O392" s="20" t="s">
        <v>84</v>
      </c>
      <c r="P392" s="32">
        <v>8.57</v>
      </c>
      <c r="Q392" s="20" t="s">
        <v>112</v>
      </c>
      <c r="R392" s="20" t="s">
        <v>113</v>
      </c>
      <c r="S392" s="20" t="s">
        <v>26</v>
      </c>
      <c r="T392" s="20" t="s">
        <v>30</v>
      </c>
      <c r="U392" s="20" t="s">
        <v>114</v>
      </c>
      <c r="V392" s="20" t="s">
        <v>115</v>
      </c>
      <c r="W392" s="20" t="s">
        <v>116</v>
      </c>
      <c r="X392" s="20" t="s">
        <v>969</v>
      </c>
      <c r="Y392" s="20" t="s">
        <v>970</v>
      </c>
      <c r="Z392" s="20" t="s">
        <v>26</v>
      </c>
      <c r="AA392" s="20" t="s">
        <v>30</v>
      </c>
      <c r="AB392" s="20" t="s">
        <v>159</v>
      </c>
      <c r="AC392" s="20" t="s">
        <v>971</v>
      </c>
      <c r="AD392" s="20" t="s">
        <v>972</v>
      </c>
    </row>
    <row r="393" spans="2:30" x14ac:dyDescent="0.25">
      <c r="B393" s="27" t="str">
        <f>IF(O393="","Frêt",_xlfn.XLOOKUP(O393,Catégories!A:A,Catégories!B:B,"inconnu"))</f>
        <v>Frêt</v>
      </c>
      <c r="C393" s="10" t="str">
        <f>RIGHT(LOOKUP(L393,'Recherche tracking'!A:A,'Recherche tracking'!B:B),16)</f>
        <v>3543814314752002</v>
      </c>
      <c r="D393" s="20">
        <v>202606</v>
      </c>
      <c r="E393" s="20">
        <v>51</v>
      </c>
      <c r="F393" s="20">
        <v>1085442</v>
      </c>
      <c r="G393" s="20" t="s">
        <v>20</v>
      </c>
      <c r="H393" s="20" t="s">
        <v>20</v>
      </c>
      <c r="I393" s="20" t="s">
        <v>118</v>
      </c>
      <c r="J393" s="20" t="s">
        <v>973</v>
      </c>
      <c r="K393" s="20">
        <v>20260603</v>
      </c>
      <c r="L393" s="20" t="s">
        <v>968</v>
      </c>
      <c r="M393" s="20" t="s">
        <v>111</v>
      </c>
      <c r="N393" s="20">
        <v>17.7</v>
      </c>
      <c r="O393" s="20" t="s">
        <v>84</v>
      </c>
      <c r="P393" s="32">
        <v>0</v>
      </c>
      <c r="Q393" s="20" t="s">
        <v>112</v>
      </c>
      <c r="R393" s="20" t="s">
        <v>113</v>
      </c>
      <c r="S393" s="20" t="s">
        <v>26</v>
      </c>
      <c r="T393" s="20" t="s">
        <v>30</v>
      </c>
      <c r="U393" s="20" t="s">
        <v>114</v>
      </c>
      <c r="V393" s="20" t="s">
        <v>115</v>
      </c>
      <c r="W393" s="20" t="s">
        <v>116</v>
      </c>
      <c r="X393" s="20" t="s">
        <v>969</v>
      </c>
      <c r="Y393" s="20" t="s">
        <v>970</v>
      </c>
      <c r="Z393" s="20" t="s">
        <v>26</v>
      </c>
      <c r="AA393" s="20" t="s">
        <v>30</v>
      </c>
      <c r="AB393" s="20" t="s">
        <v>159</v>
      </c>
      <c r="AC393" s="20" t="s">
        <v>971</v>
      </c>
      <c r="AD393" s="20" t="s">
        <v>972</v>
      </c>
    </row>
    <row r="394" spans="2:30" x14ac:dyDescent="0.25">
      <c r="B394" s="27" t="str">
        <f>IF(O394="","Frêt",_xlfn.XLOOKUP(O394,Catégories!A:A,Catégories!B:B,"inconnu"))</f>
        <v>Frêt</v>
      </c>
      <c r="C394" s="10" t="str">
        <f>RIGHT(LOOKUP(L394,'Recherche tracking'!A:A,'Recherche tracking'!B:B),16)</f>
        <v>3543814314752002</v>
      </c>
      <c r="D394" s="20">
        <v>202606</v>
      </c>
      <c r="E394" s="20">
        <v>51</v>
      </c>
      <c r="F394" s="20">
        <v>1085442</v>
      </c>
      <c r="G394" s="20" t="s">
        <v>20</v>
      </c>
      <c r="H394" s="20" t="s">
        <v>20</v>
      </c>
      <c r="I394" s="20" t="s">
        <v>119</v>
      </c>
      <c r="J394" s="20" t="s">
        <v>973</v>
      </c>
      <c r="K394" s="20">
        <v>20260603</v>
      </c>
      <c r="L394" s="20" t="s">
        <v>968</v>
      </c>
      <c r="M394" s="20" t="s">
        <v>24</v>
      </c>
      <c r="N394" s="20">
        <v>17.7</v>
      </c>
      <c r="O394" s="20" t="s">
        <v>86</v>
      </c>
      <c r="P394" s="32">
        <v>0</v>
      </c>
      <c r="Q394" s="20" t="s">
        <v>112</v>
      </c>
      <c r="R394" s="20" t="s">
        <v>113</v>
      </c>
      <c r="S394" s="20" t="s">
        <v>26</v>
      </c>
      <c r="T394" s="20" t="s">
        <v>30</v>
      </c>
      <c r="U394" s="20" t="s">
        <v>114</v>
      </c>
      <c r="V394" s="20" t="s">
        <v>115</v>
      </c>
      <c r="W394" s="20" t="s">
        <v>116</v>
      </c>
      <c r="X394" s="20" t="s">
        <v>969</v>
      </c>
      <c r="Y394" s="20" t="s">
        <v>970</v>
      </c>
      <c r="Z394" s="20" t="s">
        <v>26</v>
      </c>
      <c r="AA394" s="20" t="s">
        <v>30</v>
      </c>
      <c r="AB394" s="20" t="s">
        <v>159</v>
      </c>
      <c r="AC394" s="20" t="s">
        <v>971</v>
      </c>
      <c r="AD394" s="20" t="s">
        <v>972</v>
      </c>
    </row>
    <row r="395" spans="2:30" x14ac:dyDescent="0.25">
      <c r="B395" s="27" t="str">
        <f>IF(O395="","Frêt",_xlfn.XLOOKUP(O395,Catégories!A:A,Catégories!B:B,"inconnu"))</f>
        <v>Frêt</v>
      </c>
      <c r="C395" s="10" t="str">
        <f>RIGHT(LOOKUP(L395,'Recherche tracking'!A:A,'Recherche tracking'!B:B),16)</f>
        <v>7543814314752321</v>
      </c>
      <c r="D395" s="20">
        <v>202606</v>
      </c>
      <c r="E395" s="20">
        <v>51</v>
      </c>
      <c r="F395" s="20">
        <v>1085442</v>
      </c>
      <c r="G395" s="20" t="s">
        <v>20</v>
      </c>
      <c r="H395" s="20" t="s">
        <v>20</v>
      </c>
      <c r="I395" s="20" t="s">
        <v>110</v>
      </c>
      <c r="J395" s="20" t="s">
        <v>22</v>
      </c>
      <c r="K395" s="20">
        <v>20260603</v>
      </c>
      <c r="L395" s="20" t="s">
        <v>974</v>
      </c>
      <c r="M395" s="20" t="s">
        <v>111</v>
      </c>
      <c r="N395" s="20">
        <v>4</v>
      </c>
      <c r="O395" s="20" t="s">
        <v>84</v>
      </c>
      <c r="P395" s="32">
        <v>4.93</v>
      </c>
      <c r="Q395" s="20" t="s">
        <v>112</v>
      </c>
      <c r="R395" s="20" t="s">
        <v>113</v>
      </c>
      <c r="S395" s="20" t="s">
        <v>26</v>
      </c>
      <c r="T395" s="20" t="s">
        <v>30</v>
      </c>
      <c r="U395" s="20" t="s">
        <v>114</v>
      </c>
      <c r="V395" s="20" t="s">
        <v>115</v>
      </c>
      <c r="W395" s="20" t="s">
        <v>116</v>
      </c>
      <c r="X395" s="20" t="s">
        <v>897</v>
      </c>
      <c r="Y395" s="20" t="s">
        <v>975</v>
      </c>
      <c r="Z395" s="20" t="s">
        <v>26</v>
      </c>
      <c r="AA395" s="20" t="s">
        <v>30</v>
      </c>
      <c r="AB395" s="20" t="s">
        <v>117</v>
      </c>
      <c r="AC395" s="20" t="s">
        <v>959</v>
      </c>
      <c r="AD395" s="20" t="s">
        <v>120</v>
      </c>
    </row>
    <row r="396" spans="2:30" x14ac:dyDescent="0.25">
      <c r="B396" s="27" t="str">
        <f>IF(O396="","Frêt",_xlfn.XLOOKUP(O396,Catégories!A:A,Catégories!B:B,"inconnu"))</f>
        <v>Frêt</v>
      </c>
      <c r="C396" s="10" t="str">
        <f>RIGHT(LOOKUP(L396,'Recherche tracking'!A:A,'Recherche tracking'!B:B),16)</f>
        <v>7543814314752321</v>
      </c>
      <c r="D396" s="20">
        <v>202606</v>
      </c>
      <c r="E396" s="20">
        <v>51</v>
      </c>
      <c r="F396" s="20">
        <v>1085442</v>
      </c>
      <c r="G396" s="20" t="s">
        <v>20</v>
      </c>
      <c r="H396" s="20" t="s">
        <v>20</v>
      </c>
      <c r="I396" s="20" t="s">
        <v>118</v>
      </c>
      <c r="J396" s="20" t="s">
        <v>976</v>
      </c>
      <c r="K396" s="20">
        <v>20260603</v>
      </c>
      <c r="L396" s="20" t="s">
        <v>974</v>
      </c>
      <c r="M396" s="20" t="s">
        <v>111</v>
      </c>
      <c r="N396" s="20">
        <v>4</v>
      </c>
      <c r="O396" s="20" t="s">
        <v>84</v>
      </c>
      <c r="P396" s="32">
        <v>0</v>
      </c>
      <c r="Q396" s="20" t="s">
        <v>112</v>
      </c>
      <c r="R396" s="20" t="s">
        <v>113</v>
      </c>
      <c r="S396" s="20" t="s">
        <v>26</v>
      </c>
      <c r="T396" s="20" t="s">
        <v>30</v>
      </c>
      <c r="U396" s="20" t="s">
        <v>114</v>
      </c>
      <c r="V396" s="20" t="s">
        <v>115</v>
      </c>
      <c r="W396" s="20" t="s">
        <v>116</v>
      </c>
      <c r="X396" s="20" t="s">
        <v>897</v>
      </c>
      <c r="Y396" s="20" t="s">
        <v>975</v>
      </c>
      <c r="Z396" s="20" t="s">
        <v>26</v>
      </c>
      <c r="AA396" s="20" t="s">
        <v>30</v>
      </c>
      <c r="AB396" s="20" t="s">
        <v>117</v>
      </c>
      <c r="AC396" s="20" t="s">
        <v>959</v>
      </c>
      <c r="AD396" s="20" t="s">
        <v>120</v>
      </c>
    </row>
    <row r="397" spans="2:30" x14ac:dyDescent="0.25">
      <c r="B397" s="27" t="str">
        <f>IF(O397="","Frêt",_xlfn.XLOOKUP(O397,Catégories!A:A,Catégories!B:B,"inconnu"))</f>
        <v>Frêt</v>
      </c>
      <c r="C397" s="10" t="str">
        <f>RIGHT(LOOKUP(L397,'Recherche tracking'!A:A,'Recherche tracking'!B:B),16)</f>
        <v>7543814314752321</v>
      </c>
      <c r="D397" s="20">
        <v>202606</v>
      </c>
      <c r="E397" s="20">
        <v>51</v>
      </c>
      <c r="F397" s="20">
        <v>1085442</v>
      </c>
      <c r="G397" s="20" t="s">
        <v>20</v>
      </c>
      <c r="H397" s="20" t="s">
        <v>20</v>
      </c>
      <c r="I397" s="20" t="s">
        <v>119</v>
      </c>
      <c r="J397" s="20" t="s">
        <v>976</v>
      </c>
      <c r="K397" s="20">
        <v>20260603</v>
      </c>
      <c r="L397" s="20" t="s">
        <v>974</v>
      </c>
      <c r="M397" s="20" t="s">
        <v>24</v>
      </c>
      <c r="N397" s="20">
        <v>4</v>
      </c>
      <c r="O397" s="20" t="s">
        <v>86</v>
      </c>
      <c r="P397" s="32">
        <v>0</v>
      </c>
      <c r="Q397" s="20" t="s">
        <v>112</v>
      </c>
      <c r="R397" s="20" t="s">
        <v>113</v>
      </c>
      <c r="S397" s="20" t="s">
        <v>26</v>
      </c>
      <c r="T397" s="20" t="s">
        <v>30</v>
      </c>
      <c r="U397" s="20" t="s">
        <v>114</v>
      </c>
      <c r="V397" s="20" t="s">
        <v>115</v>
      </c>
      <c r="W397" s="20" t="s">
        <v>116</v>
      </c>
      <c r="X397" s="20" t="s">
        <v>897</v>
      </c>
      <c r="Y397" s="20" t="s">
        <v>975</v>
      </c>
      <c r="Z397" s="20" t="s">
        <v>26</v>
      </c>
      <c r="AA397" s="20" t="s">
        <v>30</v>
      </c>
      <c r="AB397" s="20" t="s">
        <v>117</v>
      </c>
      <c r="AC397" s="20" t="s">
        <v>959</v>
      </c>
      <c r="AD397" s="20" t="s">
        <v>120</v>
      </c>
    </row>
    <row r="398" spans="2:30" x14ac:dyDescent="0.25">
      <c r="B398" s="27" t="str">
        <f>IF(O398="","Frêt",_xlfn.XLOOKUP(O398,Catégories!A:A,Catégories!B:B,"inconnu"))</f>
        <v>Frêt</v>
      </c>
      <c r="C398" s="10" t="str">
        <f>RIGHT(LOOKUP(L398,'Recherche tracking'!A:A,'Recherche tracking'!B:B),16)</f>
        <v>3543814314752336</v>
      </c>
      <c r="D398" s="20">
        <v>202606</v>
      </c>
      <c r="E398" s="20">
        <v>51</v>
      </c>
      <c r="F398" s="20">
        <v>1085442</v>
      </c>
      <c r="G398" s="20" t="s">
        <v>20</v>
      </c>
      <c r="H398" s="20" t="s">
        <v>20</v>
      </c>
      <c r="I398" s="20" t="s">
        <v>110</v>
      </c>
      <c r="J398" s="20" t="s">
        <v>22</v>
      </c>
      <c r="K398" s="20">
        <v>20260603</v>
      </c>
      <c r="L398" s="20" t="s">
        <v>977</v>
      </c>
      <c r="M398" s="20" t="s">
        <v>111</v>
      </c>
      <c r="N398" s="20">
        <v>11.8</v>
      </c>
      <c r="O398" s="20" t="s">
        <v>84</v>
      </c>
      <c r="P398" s="32">
        <v>7.01</v>
      </c>
      <c r="Q398" s="20" t="s">
        <v>112</v>
      </c>
      <c r="R398" s="20" t="s">
        <v>113</v>
      </c>
      <c r="S398" s="20" t="s">
        <v>26</v>
      </c>
      <c r="T398" s="20" t="s">
        <v>30</v>
      </c>
      <c r="U398" s="20" t="s">
        <v>114</v>
      </c>
      <c r="V398" s="20" t="s">
        <v>115</v>
      </c>
      <c r="W398" s="20" t="s">
        <v>116</v>
      </c>
      <c r="X398" s="20" t="s">
        <v>978</v>
      </c>
      <c r="Y398" s="20" t="s">
        <v>286</v>
      </c>
      <c r="Z398" s="20" t="s">
        <v>26</v>
      </c>
      <c r="AA398" s="20" t="s">
        <v>30</v>
      </c>
      <c r="AB398" s="20" t="s">
        <v>159</v>
      </c>
      <c r="AC398" s="20" t="s">
        <v>287</v>
      </c>
      <c r="AD398" s="20" t="s">
        <v>288</v>
      </c>
    </row>
    <row r="399" spans="2:30" x14ac:dyDescent="0.25">
      <c r="B399" s="27" t="str">
        <f>IF(O399="","Frêt",_xlfn.XLOOKUP(O399,Catégories!A:A,Catégories!B:B,"inconnu"))</f>
        <v>Frêt</v>
      </c>
      <c r="C399" s="10" t="str">
        <f>RIGHT(LOOKUP(L399,'Recherche tracking'!A:A,'Recherche tracking'!B:B),16)</f>
        <v>3543814314752336</v>
      </c>
      <c r="D399" s="20">
        <v>202606</v>
      </c>
      <c r="E399" s="20">
        <v>51</v>
      </c>
      <c r="F399" s="20">
        <v>1085442</v>
      </c>
      <c r="G399" s="20" t="s">
        <v>20</v>
      </c>
      <c r="H399" s="20" t="s">
        <v>20</v>
      </c>
      <c r="I399" s="20" t="s">
        <v>118</v>
      </c>
      <c r="J399" s="20" t="s">
        <v>979</v>
      </c>
      <c r="K399" s="20">
        <v>20260603</v>
      </c>
      <c r="L399" s="20" t="s">
        <v>977</v>
      </c>
      <c r="M399" s="20" t="s">
        <v>111</v>
      </c>
      <c r="N399" s="20">
        <v>11.8</v>
      </c>
      <c r="O399" s="20" t="s">
        <v>84</v>
      </c>
      <c r="P399" s="32">
        <v>0</v>
      </c>
      <c r="Q399" s="20" t="s">
        <v>112</v>
      </c>
      <c r="R399" s="20" t="s">
        <v>113</v>
      </c>
      <c r="S399" s="20" t="s">
        <v>26</v>
      </c>
      <c r="T399" s="20" t="s">
        <v>30</v>
      </c>
      <c r="U399" s="20" t="s">
        <v>114</v>
      </c>
      <c r="V399" s="20" t="s">
        <v>115</v>
      </c>
      <c r="W399" s="20" t="s">
        <v>116</v>
      </c>
      <c r="X399" s="20" t="s">
        <v>978</v>
      </c>
      <c r="Y399" s="20" t="s">
        <v>286</v>
      </c>
      <c r="Z399" s="20" t="s">
        <v>26</v>
      </c>
      <c r="AA399" s="20" t="s">
        <v>30</v>
      </c>
      <c r="AB399" s="20" t="s">
        <v>159</v>
      </c>
      <c r="AC399" s="20" t="s">
        <v>287</v>
      </c>
      <c r="AD399" s="20" t="s">
        <v>288</v>
      </c>
    </row>
    <row r="400" spans="2:30" x14ac:dyDescent="0.25">
      <c r="B400" s="27" t="str">
        <f>IF(O400="","Frêt",_xlfn.XLOOKUP(O400,Catégories!A:A,Catégories!B:B,"inconnu"))</f>
        <v>Frêt</v>
      </c>
      <c r="C400" s="10" t="str">
        <f>RIGHT(LOOKUP(L400,'Recherche tracking'!A:A,'Recherche tracking'!B:B),16)</f>
        <v>3543814314752336</v>
      </c>
      <c r="D400" s="20">
        <v>202606</v>
      </c>
      <c r="E400" s="20">
        <v>51</v>
      </c>
      <c r="F400" s="20">
        <v>1085442</v>
      </c>
      <c r="G400" s="20" t="s">
        <v>20</v>
      </c>
      <c r="H400" s="20" t="s">
        <v>20</v>
      </c>
      <c r="I400" s="20" t="s">
        <v>119</v>
      </c>
      <c r="J400" s="20" t="s">
        <v>979</v>
      </c>
      <c r="K400" s="20">
        <v>20260603</v>
      </c>
      <c r="L400" s="20" t="s">
        <v>977</v>
      </c>
      <c r="M400" s="20" t="s">
        <v>24</v>
      </c>
      <c r="N400" s="20">
        <v>11.8</v>
      </c>
      <c r="O400" s="20" t="s">
        <v>86</v>
      </c>
      <c r="P400" s="32">
        <v>0</v>
      </c>
      <c r="Q400" s="20" t="s">
        <v>112</v>
      </c>
      <c r="R400" s="20" t="s">
        <v>113</v>
      </c>
      <c r="S400" s="20" t="s">
        <v>26</v>
      </c>
      <c r="T400" s="20" t="s">
        <v>30</v>
      </c>
      <c r="U400" s="20" t="s">
        <v>114</v>
      </c>
      <c r="V400" s="20" t="s">
        <v>115</v>
      </c>
      <c r="W400" s="20" t="s">
        <v>116</v>
      </c>
      <c r="X400" s="20" t="s">
        <v>978</v>
      </c>
      <c r="Y400" s="20" t="s">
        <v>286</v>
      </c>
      <c r="Z400" s="20" t="s">
        <v>26</v>
      </c>
      <c r="AA400" s="20" t="s">
        <v>30</v>
      </c>
      <c r="AB400" s="20" t="s">
        <v>159</v>
      </c>
      <c r="AC400" s="20" t="s">
        <v>287</v>
      </c>
      <c r="AD400" s="20" t="s">
        <v>288</v>
      </c>
    </row>
    <row r="401" spans="2:30" x14ac:dyDescent="0.25">
      <c r="B401" s="27" t="str">
        <f>IF(O401="","Frêt",_xlfn.XLOOKUP(O401,Catégories!A:A,Catégories!B:B,"inconnu"))</f>
        <v>Frêt</v>
      </c>
      <c r="C401" s="10" t="str">
        <f>RIGHT(LOOKUP(L401,'Recherche tracking'!A:A,'Recherche tracking'!B:B),16)</f>
        <v>7843814314752064</v>
      </c>
      <c r="D401" s="20">
        <v>202606</v>
      </c>
      <c r="E401" s="20">
        <v>51</v>
      </c>
      <c r="F401" s="20">
        <v>1085442</v>
      </c>
      <c r="G401" s="20" t="s">
        <v>20</v>
      </c>
      <c r="H401" s="20" t="s">
        <v>20</v>
      </c>
      <c r="I401" s="20" t="s">
        <v>110</v>
      </c>
      <c r="J401" s="20" t="s">
        <v>22</v>
      </c>
      <c r="K401" s="20">
        <v>20260603</v>
      </c>
      <c r="L401" s="20" t="s">
        <v>980</v>
      </c>
      <c r="M401" s="20" t="s">
        <v>111</v>
      </c>
      <c r="N401" s="20">
        <v>29.3</v>
      </c>
      <c r="O401" s="20" t="s">
        <v>84</v>
      </c>
      <c r="P401" s="32">
        <v>11.69</v>
      </c>
      <c r="Q401" s="20" t="s">
        <v>112</v>
      </c>
      <c r="R401" s="20" t="s">
        <v>113</v>
      </c>
      <c r="S401" s="20" t="s">
        <v>26</v>
      </c>
      <c r="T401" s="20" t="s">
        <v>30</v>
      </c>
      <c r="U401" s="20" t="s">
        <v>114</v>
      </c>
      <c r="V401" s="20" t="s">
        <v>115</v>
      </c>
      <c r="W401" s="20" t="s">
        <v>116</v>
      </c>
      <c r="X401" s="20" t="s">
        <v>981</v>
      </c>
      <c r="Y401" s="20" t="s">
        <v>982</v>
      </c>
      <c r="Z401" s="20" t="s">
        <v>26</v>
      </c>
      <c r="AA401" s="20" t="s">
        <v>30</v>
      </c>
      <c r="AB401" s="20" t="s">
        <v>189</v>
      </c>
      <c r="AC401" s="20" t="s">
        <v>983</v>
      </c>
      <c r="AD401" s="20" t="s">
        <v>984</v>
      </c>
    </row>
    <row r="402" spans="2:30" x14ac:dyDescent="0.25">
      <c r="B402" s="27" t="str">
        <f>IF(O402="","Frêt",_xlfn.XLOOKUP(O402,Catégories!A:A,Catégories!B:B,"inconnu"))</f>
        <v>Frêt</v>
      </c>
      <c r="C402" s="10" t="str">
        <f>RIGHT(LOOKUP(L402,'Recherche tracking'!A:A,'Recherche tracking'!B:B),16)</f>
        <v>7843814314752064</v>
      </c>
      <c r="D402" s="20">
        <v>202606</v>
      </c>
      <c r="E402" s="20">
        <v>51</v>
      </c>
      <c r="F402" s="20">
        <v>1085442</v>
      </c>
      <c r="G402" s="20" t="s">
        <v>20</v>
      </c>
      <c r="H402" s="20" t="s">
        <v>20</v>
      </c>
      <c r="I402" s="20" t="s">
        <v>118</v>
      </c>
      <c r="J402" s="20" t="s">
        <v>985</v>
      </c>
      <c r="K402" s="20">
        <v>20260603</v>
      </c>
      <c r="L402" s="20" t="s">
        <v>980</v>
      </c>
      <c r="M402" s="20" t="s">
        <v>111</v>
      </c>
      <c r="N402" s="20">
        <v>18.5</v>
      </c>
      <c r="O402" s="20" t="s">
        <v>84</v>
      </c>
      <c r="P402" s="32">
        <v>0</v>
      </c>
      <c r="Q402" s="20" t="s">
        <v>112</v>
      </c>
      <c r="R402" s="20" t="s">
        <v>113</v>
      </c>
      <c r="S402" s="20" t="s">
        <v>26</v>
      </c>
      <c r="T402" s="20" t="s">
        <v>30</v>
      </c>
      <c r="U402" s="20" t="s">
        <v>114</v>
      </c>
      <c r="V402" s="20" t="s">
        <v>115</v>
      </c>
      <c r="W402" s="20" t="s">
        <v>116</v>
      </c>
      <c r="X402" s="20" t="s">
        <v>981</v>
      </c>
      <c r="Y402" s="20" t="s">
        <v>982</v>
      </c>
      <c r="Z402" s="20" t="s">
        <v>26</v>
      </c>
      <c r="AA402" s="20" t="s">
        <v>30</v>
      </c>
      <c r="AB402" s="20" t="s">
        <v>189</v>
      </c>
      <c r="AC402" s="20" t="s">
        <v>983</v>
      </c>
      <c r="AD402" s="20" t="s">
        <v>984</v>
      </c>
    </row>
    <row r="403" spans="2:30" x14ac:dyDescent="0.25">
      <c r="B403" s="27" t="str">
        <f>IF(O403="","Frêt",_xlfn.XLOOKUP(O403,Catégories!A:A,Catégories!B:B,"inconnu"))</f>
        <v>Frêt</v>
      </c>
      <c r="C403" s="10" t="str">
        <f>RIGHT(LOOKUP(L403,'Recherche tracking'!A:A,'Recherche tracking'!B:B),16)</f>
        <v>7843814314752064</v>
      </c>
      <c r="D403" s="20">
        <v>202606</v>
      </c>
      <c r="E403" s="20">
        <v>51</v>
      </c>
      <c r="F403" s="20">
        <v>1085442</v>
      </c>
      <c r="G403" s="20" t="s">
        <v>20</v>
      </c>
      <c r="H403" s="20" t="s">
        <v>20</v>
      </c>
      <c r="I403" s="20" t="s">
        <v>119</v>
      </c>
      <c r="J403" s="20" t="s">
        <v>985</v>
      </c>
      <c r="K403" s="20">
        <v>20260603</v>
      </c>
      <c r="L403" s="20" t="s">
        <v>980</v>
      </c>
      <c r="M403" s="20" t="s">
        <v>24</v>
      </c>
      <c r="N403" s="20">
        <v>18.5</v>
      </c>
      <c r="O403" s="20" t="s">
        <v>86</v>
      </c>
      <c r="P403" s="32">
        <v>0</v>
      </c>
      <c r="Q403" s="20" t="s">
        <v>112</v>
      </c>
      <c r="R403" s="20" t="s">
        <v>113</v>
      </c>
      <c r="S403" s="20" t="s">
        <v>26</v>
      </c>
      <c r="T403" s="20" t="s">
        <v>30</v>
      </c>
      <c r="U403" s="20" t="s">
        <v>114</v>
      </c>
      <c r="V403" s="20" t="s">
        <v>115</v>
      </c>
      <c r="W403" s="20" t="s">
        <v>116</v>
      </c>
      <c r="X403" s="20" t="s">
        <v>981</v>
      </c>
      <c r="Y403" s="20" t="s">
        <v>982</v>
      </c>
      <c r="Z403" s="20" t="s">
        <v>26</v>
      </c>
      <c r="AA403" s="20" t="s">
        <v>30</v>
      </c>
      <c r="AB403" s="20" t="s">
        <v>189</v>
      </c>
      <c r="AC403" s="20" t="s">
        <v>983</v>
      </c>
      <c r="AD403" s="20" t="s">
        <v>984</v>
      </c>
    </row>
    <row r="404" spans="2:30" x14ac:dyDescent="0.25">
      <c r="B404" s="27" t="str">
        <f>IF(O404="","Frêt",_xlfn.XLOOKUP(O404,Catégories!A:A,Catégories!B:B,"inconnu"))</f>
        <v>Frêt</v>
      </c>
      <c r="C404" s="10" t="str">
        <f>RIGHT(LOOKUP(L404,'Recherche tracking'!A:A,'Recherche tracking'!B:B),16)</f>
        <v>7843814314752064</v>
      </c>
      <c r="D404" s="20">
        <v>202606</v>
      </c>
      <c r="E404" s="20">
        <v>51</v>
      </c>
      <c r="F404" s="20">
        <v>1085442</v>
      </c>
      <c r="G404" s="20" t="s">
        <v>20</v>
      </c>
      <c r="H404" s="20" t="s">
        <v>20</v>
      </c>
      <c r="I404" s="20" t="s">
        <v>118</v>
      </c>
      <c r="J404" s="20" t="s">
        <v>986</v>
      </c>
      <c r="K404" s="20">
        <v>20260603</v>
      </c>
      <c r="L404" s="20" t="s">
        <v>980</v>
      </c>
      <c r="M404" s="20" t="s">
        <v>111</v>
      </c>
      <c r="N404" s="20">
        <v>10.8</v>
      </c>
      <c r="O404" s="20" t="s">
        <v>84</v>
      </c>
      <c r="P404" s="32">
        <v>0</v>
      </c>
      <c r="Q404" s="20" t="s">
        <v>112</v>
      </c>
      <c r="R404" s="20" t="s">
        <v>113</v>
      </c>
      <c r="S404" s="20" t="s">
        <v>26</v>
      </c>
      <c r="T404" s="20" t="s">
        <v>30</v>
      </c>
      <c r="U404" s="20" t="s">
        <v>114</v>
      </c>
      <c r="V404" s="20" t="s">
        <v>115</v>
      </c>
      <c r="W404" s="20" t="s">
        <v>116</v>
      </c>
      <c r="X404" s="20" t="s">
        <v>981</v>
      </c>
      <c r="Y404" s="20" t="s">
        <v>982</v>
      </c>
      <c r="Z404" s="20" t="s">
        <v>26</v>
      </c>
      <c r="AA404" s="20" t="s">
        <v>30</v>
      </c>
      <c r="AB404" s="20" t="s">
        <v>189</v>
      </c>
      <c r="AC404" s="20" t="s">
        <v>983</v>
      </c>
      <c r="AD404" s="20" t="s">
        <v>984</v>
      </c>
    </row>
    <row r="405" spans="2:30" x14ac:dyDescent="0.25">
      <c r="B405" s="27" t="str">
        <f>IF(O405="","Frêt",_xlfn.XLOOKUP(O405,Catégories!A:A,Catégories!B:B,"inconnu"))</f>
        <v>Frêt</v>
      </c>
      <c r="C405" s="10" t="str">
        <f>RIGHT(LOOKUP(L405,'Recherche tracking'!A:A,'Recherche tracking'!B:B),16)</f>
        <v>7843814314752064</v>
      </c>
      <c r="D405" s="20">
        <v>202606</v>
      </c>
      <c r="E405" s="20">
        <v>51</v>
      </c>
      <c r="F405" s="20">
        <v>1085442</v>
      </c>
      <c r="G405" s="20" t="s">
        <v>20</v>
      </c>
      <c r="H405" s="20" t="s">
        <v>20</v>
      </c>
      <c r="I405" s="20" t="s">
        <v>119</v>
      </c>
      <c r="J405" s="20" t="s">
        <v>986</v>
      </c>
      <c r="K405" s="20">
        <v>20260603</v>
      </c>
      <c r="L405" s="20" t="s">
        <v>980</v>
      </c>
      <c r="M405" s="20" t="s">
        <v>24</v>
      </c>
      <c r="N405" s="20">
        <v>10.8</v>
      </c>
      <c r="O405" s="20" t="s">
        <v>86</v>
      </c>
      <c r="P405" s="32">
        <v>0</v>
      </c>
      <c r="Q405" s="20" t="s">
        <v>112</v>
      </c>
      <c r="R405" s="20" t="s">
        <v>113</v>
      </c>
      <c r="S405" s="20" t="s">
        <v>26</v>
      </c>
      <c r="T405" s="20" t="s">
        <v>30</v>
      </c>
      <c r="U405" s="20" t="s">
        <v>114</v>
      </c>
      <c r="V405" s="20" t="s">
        <v>115</v>
      </c>
      <c r="W405" s="20" t="s">
        <v>116</v>
      </c>
      <c r="X405" s="20" t="s">
        <v>981</v>
      </c>
      <c r="Y405" s="20" t="s">
        <v>982</v>
      </c>
      <c r="Z405" s="20" t="s">
        <v>26</v>
      </c>
      <c r="AA405" s="20" t="s">
        <v>30</v>
      </c>
      <c r="AB405" s="20" t="s">
        <v>189</v>
      </c>
      <c r="AC405" s="20" t="s">
        <v>983</v>
      </c>
      <c r="AD405" s="20" t="s">
        <v>984</v>
      </c>
    </row>
    <row r="406" spans="2:30" x14ac:dyDescent="0.25">
      <c r="B406" s="27" t="str">
        <f>IF(O406="","Frêt",_xlfn.XLOOKUP(O406,Catégories!A:A,Catégories!B:B,"inconnu"))</f>
        <v>Frêt</v>
      </c>
      <c r="C406" s="10" t="str">
        <f>RIGHT(LOOKUP(L406,'Recherche tracking'!A:A,'Recherche tracking'!B:B),16)</f>
        <v>7843814314752064</v>
      </c>
      <c r="D406" s="20">
        <v>202606</v>
      </c>
      <c r="E406" s="20">
        <v>51</v>
      </c>
      <c r="F406" s="20">
        <v>1085442</v>
      </c>
      <c r="G406" s="20" t="s">
        <v>20</v>
      </c>
      <c r="H406" s="20" t="s">
        <v>20</v>
      </c>
      <c r="I406" s="20" t="s">
        <v>119</v>
      </c>
      <c r="J406" s="20" t="s">
        <v>986</v>
      </c>
      <c r="K406" s="20">
        <v>20260603</v>
      </c>
      <c r="L406" s="20" t="s">
        <v>980</v>
      </c>
      <c r="M406" s="20" t="s">
        <v>24</v>
      </c>
      <c r="N406" s="20">
        <v>10.8</v>
      </c>
      <c r="O406" s="20" t="s">
        <v>98</v>
      </c>
      <c r="P406" s="32">
        <v>1</v>
      </c>
      <c r="Q406" s="20" t="s">
        <v>112</v>
      </c>
      <c r="R406" s="20" t="s">
        <v>113</v>
      </c>
      <c r="S406" s="20" t="s">
        <v>26</v>
      </c>
      <c r="T406" s="20" t="s">
        <v>30</v>
      </c>
      <c r="U406" s="20" t="s">
        <v>114</v>
      </c>
      <c r="V406" s="20" t="s">
        <v>115</v>
      </c>
      <c r="W406" s="20" t="s">
        <v>116</v>
      </c>
      <c r="X406" s="20" t="s">
        <v>981</v>
      </c>
      <c r="Y406" s="20" t="s">
        <v>982</v>
      </c>
      <c r="Z406" s="20" t="s">
        <v>26</v>
      </c>
      <c r="AA406" s="20" t="s">
        <v>30</v>
      </c>
      <c r="AB406" s="20" t="s">
        <v>189</v>
      </c>
      <c r="AC406" s="20" t="s">
        <v>983</v>
      </c>
      <c r="AD406" s="20" t="s">
        <v>984</v>
      </c>
    </row>
    <row r="407" spans="2:30" x14ac:dyDescent="0.25">
      <c r="B407" s="27" t="str">
        <f>IF(O407="","Frêt",_xlfn.XLOOKUP(O407,Catégories!A:A,Catégories!B:B,"inconnu"))</f>
        <v>Frêt</v>
      </c>
      <c r="C407" s="10" t="str">
        <f>RIGHT(LOOKUP(L407,'Recherche tracking'!A:A,'Recherche tracking'!B:B),16)</f>
        <v>3543814314752342</v>
      </c>
      <c r="D407" s="20">
        <v>202606</v>
      </c>
      <c r="E407" s="20">
        <v>51</v>
      </c>
      <c r="F407" s="20">
        <v>1085442</v>
      </c>
      <c r="G407" s="20" t="s">
        <v>20</v>
      </c>
      <c r="H407" s="20" t="s">
        <v>20</v>
      </c>
      <c r="I407" s="20" t="s">
        <v>110</v>
      </c>
      <c r="J407" s="20" t="s">
        <v>22</v>
      </c>
      <c r="K407" s="20">
        <v>20260603</v>
      </c>
      <c r="L407" s="20" t="s">
        <v>987</v>
      </c>
      <c r="M407" s="20" t="s">
        <v>111</v>
      </c>
      <c r="N407" s="20">
        <v>8.02</v>
      </c>
      <c r="O407" s="20" t="s">
        <v>84</v>
      </c>
      <c r="P407" s="32">
        <v>6.23</v>
      </c>
      <c r="Q407" s="20" t="s">
        <v>112</v>
      </c>
      <c r="R407" s="20" t="s">
        <v>113</v>
      </c>
      <c r="S407" s="20" t="s">
        <v>26</v>
      </c>
      <c r="T407" s="20" t="s">
        <v>30</v>
      </c>
      <c r="U407" s="20" t="s">
        <v>114</v>
      </c>
      <c r="V407" s="20" t="s">
        <v>115</v>
      </c>
      <c r="W407" s="20" t="s">
        <v>116</v>
      </c>
      <c r="X407" s="20" t="s">
        <v>988</v>
      </c>
      <c r="Y407" s="20" t="s">
        <v>989</v>
      </c>
      <c r="Z407" s="20" t="s">
        <v>26</v>
      </c>
      <c r="AA407" s="20" t="s">
        <v>30</v>
      </c>
      <c r="AB407" s="20" t="s">
        <v>159</v>
      </c>
      <c r="AC407" s="20" t="s">
        <v>273</v>
      </c>
      <c r="AD407" s="20" t="s">
        <v>990</v>
      </c>
    </row>
    <row r="408" spans="2:30" x14ac:dyDescent="0.25">
      <c r="B408" s="27" t="str">
        <f>IF(O408="","Frêt",_xlfn.XLOOKUP(O408,Catégories!A:A,Catégories!B:B,"inconnu"))</f>
        <v>Frêt</v>
      </c>
      <c r="C408" s="10" t="str">
        <f>RIGHT(LOOKUP(L408,'Recherche tracking'!A:A,'Recherche tracking'!B:B),16)</f>
        <v>3543814314752342</v>
      </c>
      <c r="D408" s="20">
        <v>202606</v>
      </c>
      <c r="E408" s="20">
        <v>51</v>
      </c>
      <c r="F408" s="20">
        <v>1085442</v>
      </c>
      <c r="G408" s="20" t="s">
        <v>20</v>
      </c>
      <c r="H408" s="20" t="s">
        <v>20</v>
      </c>
      <c r="I408" s="20" t="s">
        <v>118</v>
      </c>
      <c r="J408" s="20" t="s">
        <v>991</v>
      </c>
      <c r="K408" s="20">
        <v>20260603</v>
      </c>
      <c r="L408" s="20" t="s">
        <v>987</v>
      </c>
      <c r="M408" s="20" t="s">
        <v>111</v>
      </c>
      <c r="N408" s="20">
        <v>8.02</v>
      </c>
      <c r="O408" s="20" t="s">
        <v>84</v>
      </c>
      <c r="P408" s="32">
        <v>0</v>
      </c>
      <c r="Q408" s="20" t="s">
        <v>112</v>
      </c>
      <c r="R408" s="20" t="s">
        <v>113</v>
      </c>
      <c r="S408" s="20" t="s">
        <v>26</v>
      </c>
      <c r="T408" s="20" t="s">
        <v>30</v>
      </c>
      <c r="U408" s="20" t="s">
        <v>114</v>
      </c>
      <c r="V408" s="20" t="s">
        <v>115</v>
      </c>
      <c r="W408" s="20" t="s">
        <v>116</v>
      </c>
      <c r="X408" s="20" t="s">
        <v>988</v>
      </c>
      <c r="Y408" s="20" t="s">
        <v>989</v>
      </c>
      <c r="Z408" s="20" t="s">
        <v>26</v>
      </c>
      <c r="AA408" s="20" t="s">
        <v>30</v>
      </c>
      <c r="AB408" s="20" t="s">
        <v>159</v>
      </c>
      <c r="AC408" s="20" t="s">
        <v>273</v>
      </c>
      <c r="AD408" s="20" t="s">
        <v>990</v>
      </c>
    </row>
    <row r="409" spans="2:30" x14ac:dyDescent="0.25">
      <c r="B409" s="27" t="str">
        <f>IF(O409="","Frêt",_xlfn.XLOOKUP(O409,Catégories!A:A,Catégories!B:B,"inconnu"))</f>
        <v>Frêt</v>
      </c>
      <c r="C409" s="10" t="str">
        <f>RIGHT(LOOKUP(L409,'Recherche tracking'!A:A,'Recherche tracking'!B:B),16)</f>
        <v>3543814314752342</v>
      </c>
      <c r="D409" s="20">
        <v>202606</v>
      </c>
      <c r="E409" s="20">
        <v>51</v>
      </c>
      <c r="F409" s="20">
        <v>1085442</v>
      </c>
      <c r="G409" s="20" t="s">
        <v>20</v>
      </c>
      <c r="H409" s="20" t="s">
        <v>20</v>
      </c>
      <c r="I409" s="20" t="s">
        <v>119</v>
      </c>
      <c r="J409" s="20" t="s">
        <v>991</v>
      </c>
      <c r="K409" s="20">
        <v>20260603</v>
      </c>
      <c r="L409" s="20" t="s">
        <v>987</v>
      </c>
      <c r="M409" s="20" t="s">
        <v>24</v>
      </c>
      <c r="N409" s="20">
        <v>8.02</v>
      </c>
      <c r="O409" s="20" t="s">
        <v>86</v>
      </c>
      <c r="P409" s="32">
        <v>0</v>
      </c>
      <c r="Q409" s="20" t="s">
        <v>112</v>
      </c>
      <c r="R409" s="20" t="s">
        <v>113</v>
      </c>
      <c r="S409" s="20" t="s">
        <v>26</v>
      </c>
      <c r="T409" s="20" t="s">
        <v>30</v>
      </c>
      <c r="U409" s="20" t="s">
        <v>114</v>
      </c>
      <c r="V409" s="20" t="s">
        <v>115</v>
      </c>
      <c r="W409" s="20" t="s">
        <v>116</v>
      </c>
      <c r="X409" s="20" t="s">
        <v>988</v>
      </c>
      <c r="Y409" s="20" t="s">
        <v>989</v>
      </c>
      <c r="Z409" s="20" t="s">
        <v>26</v>
      </c>
      <c r="AA409" s="20" t="s">
        <v>30</v>
      </c>
      <c r="AB409" s="20" t="s">
        <v>159</v>
      </c>
      <c r="AC409" s="20" t="s">
        <v>273</v>
      </c>
      <c r="AD409" s="20" t="s">
        <v>990</v>
      </c>
    </row>
    <row r="410" spans="2:30" x14ac:dyDescent="0.25">
      <c r="B410" s="27" t="str">
        <f>IF(O410="","Frêt",_xlfn.XLOOKUP(O410,Catégories!A:A,Catégories!B:B,"inconnu"))</f>
        <v>Frêt</v>
      </c>
      <c r="C410" s="10" t="str">
        <f>RIGHT(LOOKUP(L410,'Recherche tracking'!A:A,'Recherche tracking'!B:B),16)</f>
        <v>8343814314752086</v>
      </c>
      <c r="D410" s="20">
        <v>202606</v>
      </c>
      <c r="E410" s="20">
        <v>51</v>
      </c>
      <c r="F410" s="20">
        <v>1085442</v>
      </c>
      <c r="G410" s="20" t="s">
        <v>20</v>
      </c>
      <c r="H410" s="20" t="s">
        <v>20</v>
      </c>
      <c r="I410" s="20" t="s">
        <v>110</v>
      </c>
      <c r="J410" s="20" t="s">
        <v>22</v>
      </c>
      <c r="K410" s="20">
        <v>20260603</v>
      </c>
      <c r="L410" s="20" t="s">
        <v>992</v>
      </c>
      <c r="M410" s="20" t="s">
        <v>111</v>
      </c>
      <c r="N410" s="20">
        <v>5.0999999999999996</v>
      </c>
      <c r="O410" s="20" t="s">
        <v>84</v>
      </c>
      <c r="P410" s="32">
        <v>5.45</v>
      </c>
      <c r="Q410" s="20" t="s">
        <v>112</v>
      </c>
      <c r="R410" s="20" t="s">
        <v>113</v>
      </c>
      <c r="S410" s="20" t="s">
        <v>26</v>
      </c>
      <c r="T410" s="20" t="s">
        <v>30</v>
      </c>
      <c r="U410" s="20" t="s">
        <v>114</v>
      </c>
      <c r="V410" s="20" t="s">
        <v>115</v>
      </c>
      <c r="W410" s="20" t="s">
        <v>116</v>
      </c>
      <c r="X410" s="20" t="s">
        <v>441</v>
      </c>
      <c r="Y410" s="20" t="s">
        <v>993</v>
      </c>
      <c r="Z410" s="20" t="s">
        <v>26</v>
      </c>
      <c r="AA410" s="20" t="s">
        <v>30</v>
      </c>
      <c r="AB410" s="20" t="s">
        <v>141</v>
      </c>
      <c r="AC410" s="20" t="s">
        <v>442</v>
      </c>
      <c r="AD410" s="20" t="s">
        <v>443</v>
      </c>
    </row>
    <row r="411" spans="2:30" x14ac:dyDescent="0.25">
      <c r="B411" s="27" t="str">
        <f>IF(O411="","Frêt",_xlfn.XLOOKUP(O411,Catégories!A:A,Catégories!B:B,"inconnu"))</f>
        <v>Frêt</v>
      </c>
      <c r="C411" s="10" t="str">
        <f>RIGHT(LOOKUP(L411,'Recherche tracking'!A:A,'Recherche tracking'!B:B),16)</f>
        <v>8343814314752086</v>
      </c>
      <c r="D411" s="20">
        <v>202606</v>
      </c>
      <c r="E411" s="20">
        <v>51</v>
      </c>
      <c r="F411" s="20">
        <v>1085442</v>
      </c>
      <c r="G411" s="20" t="s">
        <v>20</v>
      </c>
      <c r="H411" s="20" t="s">
        <v>20</v>
      </c>
      <c r="I411" s="20" t="s">
        <v>118</v>
      </c>
      <c r="J411" s="20" t="s">
        <v>994</v>
      </c>
      <c r="K411" s="20">
        <v>20260603</v>
      </c>
      <c r="L411" s="20" t="s">
        <v>992</v>
      </c>
      <c r="M411" s="20" t="s">
        <v>111</v>
      </c>
      <c r="N411" s="20">
        <v>5.0999999999999996</v>
      </c>
      <c r="O411" s="20" t="s">
        <v>84</v>
      </c>
      <c r="P411" s="32">
        <v>0</v>
      </c>
      <c r="Q411" s="20" t="s">
        <v>112</v>
      </c>
      <c r="R411" s="20" t="s">
        <v>113</v>
      </c>
      <c r="S411" s="20" t="s">
        <v>26</v>
      </c>
      <c r="T411" s="20" t="s">
        <v>30</v>
      </c>
      <c r="U411" s="20" t="s">
        <v>114</v>
      </c>
      <c r="V411" s="20" t="s">
        <v>115</v>
      </c>
      <c r="W411" s="20" t="s">
        <v>116</v>
      </c>
      <c r="X411" s="20" t="s">
        <v>441</v>
      </c>
      <c r="Y411" s="20" t="s">
        <v>993</v>
      </c>
      <c r="Z411" s="20" t="s">
        <v>26</v>
      </c>
      <c r="AA411" s="20" t="s">
        <v>30</v>
      </c>
      <c r="AB411" s="20" t="s">
        <v>141</v>
      </c>
      <c r="AC411" s="20" t="s">
        <v>442</v>
      </c>
      <c r="AD411" s="20" t="s">
        <v>443</v>
      </c>
    </row>
    <row r="412" spans="2:30" x14ac:dyDescent="0.25">
      <c r="B412" s="27" t="str">
        <f>IF(O412="","Frêt",_xlfn.XLOOKUP(O412,Catégories!A:A,Catégories!B:B,"inconnu"))</f>
        <v>Frêt</v>
      </c>
      <c r="C412" s="10" t="str">
        <f>RIGHT(LOOKUP(L412,'Recherche tracking'!A:A,'Recherche tracking'!B:B),16)</f>
        <v>8343814314752086</v>
      </c>
      <c r="D412" s="20">
        <v>202606</v>
      </c>
      <c r="E412" s="20">
        <v>51</v>
      </c>
      <c r="F412" s="20">
        <v>1085442</v>
      </c>
      <c r="G412" s="20" t="s">
        <v>20</v>
      </c>
      <c r="H412" s="20" t="s">
        <v>20</v>
      </c>
      <c r="I412" s="20" t="s">
        <v>119</v>
      </c>
      <c r="J412" s="20" t="s">
        <v>994</v>
      </c>
      <c r="K412" s="20">
        <v>20260603</v>
      </c>
      <c r="L412" s="20" t="s">
        <v>992</v>
      </c>
      <c r="M412" s="20" t="s">
        <v>24</v>
      </c>
      <c r="N412" s="20">
        <v>5.0999999999999996</v>
      </c>
      <c r="O412" s="20" t="s">
        <v>86</v>
      </c>
      <c r="P412" s="32">
        <v>0</v>
      </c>
      <c r="Q412" s="20" t="s">
        <v>112</v>
      </c>
      <c r="R412" s="20" t="s">
        <v>113</v>
      </c>
      <c r="S412" s="20" t="s">
        <v>26</v>
      </c>
      <c r="T412" s="20" t="s">
        <v>30</v>
      </c>
      <c r="U412" s="20" t="s">
        <v>114</v>
      </c>
      <c r="V412" s="20" t="s">
        <v>115</v>
      </c>
      <c r="W412" s="20" t="s">
        <v>116</v>
      </c>
      <c r="X412" s="20" t="s">
        <v>441</v>
      </c>
      <c r="Y412" s="20" t="s">
        <v>993</v>
      </c>
      <c r="Z412" s="20" t="s">
        <v>26</v>
      </c>
      <c r="AA412" s="20" t="s">
        <v>30</v>
      </c>
      <c r="AB412" s="20" t="s">
        <v>141</v>
      </c>
      <c r="AC412" s="20" t="s">
        <v>442</v>
      </c>
      <c r="AD412" s="20" t="s">
        <v>443</v>
      </c>
    </row>
    <row r="413" spans="2:30" x14ac:dyDescent="0.25">
      <c r="B413" s="27" t="str">
        <f>IF(O413="","Frêt",_xlfn.XLOOKUP(O413,Catégories!A:A,Catégories!B:B,"inconnu"))</f>
        <v>Frêt</v>
      </c>
      <c r="C413" s="10" t="str">
        <f>RIGHT(LOOKUP(L413,'Recherche tracking'!A:A,'Recherche tracking'!B:B),16)</f>
        <v>8643814314752353</v>
      </c>
      <c r="D413" s="20">
        <v>202606</v>
      </c>
      <c r="E413" s="20">
        <v>51</v>
      </c>
      <c r="F413" s="20">
        <v>1085442</v>
      </c>
      <c r="G413" s="20" t="s">
        <v>20</v>
      </c>
      <c r="H413" s="20" t="s">
        <v>20</v>
      </c>
      <c r="I413" s="20" t="s">
        <v>110</v>
      </c>
      <c r="J413" s="20" t="s">
        <v>22</v>
      </c>
      <c r="K413" s="20">
        <v>20260603</v>
      </c>
      <c r="L413" s="20" t="s">
        <v>995</v>
      </c>
      <c r="M413" s="20" t="s">
        <v>111</v>
      </c>
      <c r="N413" s="20">
        <v>4.4000000000000004</v>
      </c>
      <c r="O413" s="20" t="s">
        <v>84</v>
      </c>
      <c r="P413" s="32">
        <v>5.19</v>
      </c>
      <c r="Q413" s="20" t="s">
        <v>112</v>
      </c>
      <c r="R413" s="20" t="s">
        <v>113</v>
      </c>
      <c r="S413" s="20" t="s">
        <v>26</v>
      </c>
      <c r="T413" s="20" t="s">
        <v>30</v>
      </c>
      <c r="U413" s="20" t="s">
        <v>114</v>
      </c>
      <c r="V413" s="20" t="s">
        <v>115</v>
      </c>
      <c r="W413" s="20" t="s">
        <v>116</v>
      </c>
      <c r="X413" s="20" t="s">
        <v>996</v>
      </c>
      <c r="Y413" s="20" t="s">
        <v>997</v>
      </c>
      <c r="Z413" s="20" t="s">
        <v>26</v>
      </c>
      <c r="AA413" s="20" t="s">
        <v>30</v>
      </c>
      <c r="AB413" s="20" t="s">
        <v>192</v>
      </c>
      <c r="AC413" s="20" t="s">
        <v>998</v>
      </c>
      <c r="AD413" s="20" t="s">
        <v>999</v>
      </c>
    </row>
    <row r="414" spans="2:30" x14ac:dyDescent="0.25">
      <c r="B414" s="27" t="str">
        <f>IF(O414="","Frêt",_xlfn.XLOOKUP(O414,Catégories!A:A,Catégories!B:B,"inconnu"))</f>
        <v>Frêt</v>
      </c>
      <c r="C414" s="10" t="str">
        <f>RIGHT(LOOKUP(L414,'Recherche tracking'!A:A,'Recherche tracking'!B:B),16)</f>
        <v>8643814314752353</v>
      </c>
      <c r="D414" s="20">
        <v>202606</v>
      </c>
      <c r="E414" s="20">
        <v>51</v>
      </c>
      <c r="F414" s="20">
        <v>1085442</v>
      </c>
      <c r="G414" s="20" t="s">
        <v>20</v>
      </c>
      <c r="H414" s="20" t="s">
        <v>20</v>
      </c>
      <c r="I414" s="20" t="s">
        <v>118</v>
      </c>
      <c r="J414" s="20" t="s">
        <v>1000</v>
      </c>
      <c r="K414" s="20">
        <v>20260603</v>
      </c>
      <c r="L414" s="20" t="s">
        <v>995</v>
      </c>
      <c r="M414" s="20" t="s">
        <v>111</v>
      </c>
      <c r="N414" s="20">
        <v>4.4000000000000004</v>
      </c>
      <c r="O414" s="20" t="s">
        <v>84</v>
      </c>
      <c r="P414" s="32">
        <v>0</v>
      </c>
      <c r="Q414" s="20" t="s">
        <v>112</v>
      </c>
      <c r="R414" s="20" t="s">
        <v>113</v>
      </c>
      <c r="S414" s="20" t="s">
        <v>26</v>
      </c>
      <c r="T414" s="20" t="s">
        <v>30</v>
      </c>
      <c r="U414" s="20" t="s">
        <v>114</v>
      </c>
      <c r="V414" s="20" t="s">
        <v>115</v>
      </c>
      <c r="W414" s="20" t="s">
        <v>116</v>
      </c>
      <c r="X414" s="20" t="s">
        <v>996</v>
      </c>
      <c r="Y414" s="20" t="s">
        <v>997</v>
      </c>
      <c r="Z414" s="20" t="s">
        <v>26</v>
      </c>
      <c r="AA414" s="20" t="s">
        <v>30</v>
      </c>
      <c r="AB414" s="20" t="s">
        <v>192</v>
      </c>
      <c r="AC414" s="20" t="s">
        <v>998</v>
      </c>
      <c r="AD414" s="20" t="s">
        <v>999</v>
      </c>
    </row>
    <row r="415" spans="2:30" x14ac:dyDescent="0.25">
      <c r="B415" s="27" t="str">
        <f>IF(O415="","Frêt",_xlfn.XLOOKUP(O415,Catégories!A:A,Catégories!B:B,"inconnu"))</f>
        <v>Frêt</v>
      </c>
      <c r="C415" s="10" t="str">
        <f>RIGHT(LOOKUP(L415,'Recherche tracking'!A:A,'Recherche tracking'!B:B),16)</f>
        <v>8643814314752353</v>
      </c>
      <c r="D415" s="20">
        <v>202606</v>
      </c>
      <c r="E415" s="20">
        <v>51</v>
      </c>
      <c r="F415" s="20">
        <v>1085442</v>
      </c>
      <c r="G415" s="20" t="s">
        <v>20</v>
      </c>
      <c r="H415" s="20" t="s">
        <v>20</v>
      </c>
      <c r="I415" s="20" t="s">
        <v>119</v>
      </c>
      <c r="J415" s="20" t="s">
        <v>1000</v>
      </c>
      <c r="K415" s="20">
        <v>20260603</v>
      </c>
      <c r="L415" s="20" t="s">
        <v>995</v>
      </c>
      <c r="M415" s="20" t="s">
        <v>24</v>
      </c>
      <c r="N415" s="20">
        <v>4.4000000000000004</v>
      </c>
      <c r="O415" s="20" t="s">
        <v>86</v>
      </c>
      <c r="P415" s="32">
        <v>0</v>
      </c>
      <c r="Q415" s="20" t="s">
        <v>112</v>
      </c>
      <c r="R415" s="20" t="s">
        <v>113</v>
      </c>
      <c r="S415" s="20" t="s">
        <v>26</v>
      </c>
      <c r="T415" s="20" t="s">
        <v>30</v>
      </c>
      <c r="U415" s="20" t="s">
        <v>114</v>
      </c>
      <c r="V415" s="20" t="s">
        <v>115</v>
      </c>
      <c r="W415" s="20" t="s">
        <v>116</v>
      </c>
      <c r="X415" s="20" t="s">
        <v>996</v>
      </c>
      <c r="Y415" s="20" t="s">
        <v>997</v>
      </c>
      <c r="Z415" s="20" t="s">
        <v>26</v>
      </c>
      <c r="AA415" s="20" t="s">
        <v>30</v>
      </c>
      <c r="AB415" s="20" t="s">
        <v>192</v>
      </c>
      <c r="AC415" s="20" t="s">
        <v>998</v>
      </c>
      <c r="AD415" s="20" t="s">
        <v>999</v>
      </c>
    </row>
    <row r="416" spans="2:30" x14ac:dyDescent="0.25">
      <c r="B416" s="27" t="str">
        <f>IF(O416="","Frêt",_xlfn.XLOOKUP(O416,Catégories!A:A,Catégories!B:B,"inconnu"))</f>
        <v>Frêt</v>
      </c>
      <c r="C416" s="10" t="str">
        <f>RIGHT(LOOKUP(L416,'Recherche tracking'!A:A,'Recherche tracking'!B:B),16)</f>
        <v>2183814314003022</v>
      </c>
      <c r="D416" s="20">
        <v>202606</v>
      </c>
      <c r="E416" s="20">
        <v>51</v>
      </c>
      <c r="F416" s="20">
        <v>1085442</v>
      </c>
      <c r="G416" s="20" t="s">
        <v>20</v>
      </c>
      <c r="H416" s="20" t="s">
        <v>20</v>
      </c>
      <c r="I416" s="20" t="s">
        <v>110</v>
      </c>
      <c r="J416" s="20" t="s">
        <v>22</v>
      </c>
      <c r="K416" s="20">
        <v>20260604</v>
      </c>
      <c r="L416" s="20" t="s">
        <v>1001</v>
      </c>
      <c r="M416" s="20" t="s">
        <v>111</v>
      </c>
      <c r="N416" s="20">
        <v>8.8000000000000007</v>
      </c>
      <c r="O416" s="20" t="s">
        <v>84</v>
      </c>
      <c r="P416" s="32">
        <v>6.23</v>
      </c>
      <c r="Q416" s="20" t="s">
        <v>128</v>
      </c>
      <c r="R416" s="20" t="s">
        <v>166</v>
      </c>
      <c r="S416" s="20" t="s">
        <v>26</v>
      </c>
      <c r="T416" s="20" t="s">
        <v>30</v>
      </c>
      <c r="U416" s="20" t="s">
        <v>121</v>
      </c>
      <c r="V416" s="20" t="s">
        <v>122</v>
      </c>
      <c r="W416" s="20" t="s">
        <v>123</v>
      </c>
      <c r="X416" s="20" t="s">
        <v>124</v>
      </c>
      <c r="Y416" s="20" t="s">
        <v>113</v>
      </c>
      <c r="Z416" s="20" t="s">
        <v>26</v>
      </c>
      <c r="AA416" s="20" t="s">
        <v>30</v>
      </c>
      <c r="AB416" s="20" t="s">
        <v>114</v>
      </c>
      <c r="AC416" s="20" t="s">
        <v>115</v>
      </c>
      <c r="AD416" s="20" t="s">
        <v>125</v>
      </c>
    </row>
    <row r="417" spans="2:30" x14ac:dyDescent="0.25">
      <c r="B417" s="27" t="str">
        <f>IF(O417="","Frêt",_xlfn.XLOOKUP(O417,Catégories!A:A,Catégories!B:B,"inconnu"))</f>
        <v>Frêt</v>
      </c>
      <c r="C417" s="10" t="str">
        <f>RIGHT(LOOKUP(L417,'Recherche tracking'!A:A,'Recherche tracking'!B:B),16)</f>
        <v>2183814314003022</v>
      </c>
      <c r="D417" s="20">
        <v>202606</v>
      </c>
      <c r="E417" s="20">
        <v>51</v>
      </c>
      <c r="F417" s="20">
        <v>1085442</v>
      </c>
      <c r="G417" s="20" t="s">
        <v>20</v>
      </c>
      <c r="H417" s="20" t="s">
        <v>20</v>
      </c>
      <c r="I417" s="20" t="s">
        <v>118</v>
      </c>
      <c r="J417" s="20" t="s">
        <v>1002</v>
      </c>
      <c r="K417" s="20">
        <v>20260604</v>
      </c>
      <c r="L417" s="20" t="s">
        <v>1001</v>
      </c>
      <c r="M417" s="20" t="s">
        <v>111</v>
      </c>
      <c r="N417" s="20">
        <v>8.8000000000000007</v>
      </c>
      <c r="O417" s="20" t="s">
        <v>84</v>
      </c>
      <c r="P417" s="32">
        <v>0</v>
      </c>
      <c r="Q417" s="20" t="s">
        <v>128</v>
      </c>
      <c r="R417" s="20" t="s">
        <v>166</v>
      </c>
      <c r="S417" s="20" t="s">
        <v>26</v>
      </c>
      <c r="T417" s="20" t="s">
        <v>30</v>
      </c>
      <c r="U417" s="20" t="s">
        <v>121</v>
      </c>
      <c r="V417" s="20" t="s">
        <v>122</v>
      </c>
      <c r="W417" s="20" t="s">
        <v>123</v>
      </c>
      <c r="X417" s="20" t="s">
        <v>124</v>
      </c>
      <c r="Y417" s="20" t="s">
        <v>113</v>
      </c>
      <c r="Z417" s="20" t="s">
        <v>26</v>
      </c>
      <c r="AA417" s="20" t="s">
        <v>30</v>
      </c>
      <c r="AB417" s="20" t="s">
        <v>114</v>
      </c>
      <c r="AC417" s="20" t="s">
        <v>115</v>
      </c>
      <c r="AD417" s="20" t="s">
        <v>125</v>
      </c>
    </row>
    <row r="418" spans="2:30" x14ac:dyDescent="0.25">
      <c r="B418" s="27" t="str">
        <f>IF(O418="","Frêt",_xlfn.XLOOKUP(O418,Catégories!A:A,Catégories!B:B,"inconnu"))</f>
        <v>Frêt</v>
      </c>
      <c r="C418" s="10" t="str">
        <f>RIGHT(LOOKUP(L418,'Recherche tracking'!A:A,'Recherche tracking'!B:B),16)</f>
        <v>2183814314003022</v>
      </c>
      <c r="D418" s="20">
        <v>202606</v>
      </c>
      <c r="E418" s="20">
        <v>51</v>
      </c>
      <c r="F418" s="20">
        <v>1085442</v>
      </c>
      <c r="G418" s="20" t="s">
        <v>20</v>
      </c>
      <c r="H418" s="20" t="s">
        <v>20</v>
      </c>
      <c r="I418" s="20" t="s">
        <v>119</v>
      </c>
      <c r="J418" s="20" t="s">
        <v>1002</v>
      </c>
      <c r="K418" s="20">
        <v>20260604</v>
      </c>
      <c r="L418" s="20" t="s">
        <v>1001</v>
      </c>
      <c r="M418" s="20" t="s">
        <v>24</v>
      </c>
      <c r="N418" s="20">
        <v>8.8000000000000007</v>
      </c>
      <c r="O418" s="20" t="s">
        <v>86</v>
      </c>
      <c r="P418" s="32">
        <v>0</v>
      </c>
      <c r="Q418" s="20" t="s">
        <v>128</v>
      </c>
      <c r="R418" s="20" t="s">
        <v>166</v>
      </c>
      <c r="S418" s="20" t="s">
        <v>26</v>
      </c>
      <c r="T418" s="20" t="s">
        <v>30</v>
      </c>
      <c r="U418" s="20" t="s">
        <v>121</v>
      </c>
      <c r="V418" s="20" t="s">
        <v>122</v>
      </c>
      <c r="W418" s="20" t="s">
        <v>123</v>
      </c>
      <c r="X418" s="20" t="s">
        <v>124</v>
      </c>
      <c r="Y418" s="20" t="s">
        <v>113</v>
      </c>
      <c r="Z418" s="20" t="s">
        <v>26</v>
      </c>
      <c r="AA418" s="20" t="s">
        <v>30</v>
      </c>
      <c r="AB418" s="20" t="s">
        <v>114</v>
      </c>
      <c r="AC418" s="20" t="s">
        <v>115</v>
      </c>
      <c r="AD418" s="20" t="s">
        <v>125</v>
      </c>
    </row>
    <row r="419" spans="2:30" x14ac:dyDescent="0.25">
      <c r="B419" s="27" t="str">
        <f>IF(O419="","Frêt",_xlfn.XLOOKUP(O419,Catégories!A:A,Catégories!B:B,"inconnu"))</f>
        <v>Frêt</v>
      </c>
      <c r="C419" s="10" t="str">
        <f>RIGHT(LOOKUP(L419,'Recherche tracking'!A:A,'Recherche tracking'!B:B),16)</f>
        <v>7543814314752511</v>
      </c>
      <c r="D419" s="20">
        <v>202606</v>
      </c>
      <c r="E419" s="20">
        <v>51</v>
      </c>
      <c r="F419" s="20">
        <v>1085442</v>
      </c>
      <c r="G419" s="20" t="s">
        <v>20</v>
      </c>
      <c r="H419" s="20" t="s">
        <v>20</v>
      </c>
      <c r="I419" s="20" t="s">
        <v>110</v>
      </c>
      <c r="J419" s="20" t="s">
        <v>22</v>
      </c>
      <c r="K419" s="20">
        <v>20260604</v>
      </c>
      <c r="L419" s="20" t="s">
        <v>1003</v>
      </c>
      <c r="M419" s="20" t="s">
        <v>111</v>
      </c>
      <c r="N419" s="20">
        <v>3.2</v>
      </c>
      <c r="O419" s="20" t="s">
        <v>84</v>
      </c>
      <c r="P419" s="32">
        <v>4.93</v>
      </c>
      <c r="Q419" s="20" t="s">
        <v>112</v>
      </c>
      <c r="R419" s="20" t="s">
        <v>113</v>
      </c>
      <c r="S419" s="20" t="s">
        <v>26</v>
      </c>
      <c r="T419" s="20" t="s">
        <v>30</v>
      </c>
      <c r="U419" s="20" t="s">
        <v>114</v>
      </c>
      <c r="V419" s="20" t="s">
        <v>115</v>
      </c>
      <c r="W419" s="20" t="s">
        <v>116</v>
      </c>
      <c r="X419" s="20" t="s">
        <v>1004</v>
      </c>
      <c r="Y419" s="20" t="s">
        <v>1005</v>
      </c>
      <c r="Z419" s="20" t="s">
        <v>26</v>
      </c>
      <c r="AA419" s="20" t="s">
        <v>30</v>
      </c>
      <c r="AB419" s="20" t="s">
        <v>117</v>
      </c>
      <c r="AC419" s="20" t="s">
        <v>1006</v>
      </c>
      <c r="AD419" s="20" t="s">
        <v>120</v>
      </c>
    </row>
    <row r="420" spans="2:30" x14ac:dyDescent="0.25">
      <c r="B420" s="27" t="str">
        <f>IF(O420="","Frêt",_xlfn.XLOOKUP(O420,Catégories!A:A,Catégories!B:B,"inconnu"))</f>
        <v>Frêt</v>
      </c>
      <c r="C420" s="10" t="str">
        <f>RIGHT(LOOKUP(L420,'Recherche tracking'!A:A,'Recherche tracking'!B:B),16)</f>
        <v>7543814314752511</v>
      </c>
      <c r="D420" s="20">
        <v>202606</v>
      </c>
      <c r="E420" s="20">
        <v>51</v>
      </c>
      <c r="F420" s="20">
        <v>1085442</v>
      </c>
      <c r="G420" s="20" t="s">
        <v>20</v>
      </c>
      <c r="H420" s="20" t="s">
        <v>20</v>
      </c>
      <c r="I420" s="20" t="s">
        <v>118</v>
      </c>
      <c r="J420" s="20" t="s">
        <v>1007</v>
      </c>
      <c r="K420" s="20">
        <v>20260604</v>
      </c>
      <c r="L420" s="20" t="s">
        <v>1003</v>
      </c>
      <c r="M420" s="20" t="s">
        <v>111</v>
      </c>
      <c r="N420" s="20">
        <v>3.2</v>
      </c>
      <c r="O420" s="20" t="s">
        <v>84</v>
      </c>
      <c r="P420" s="32">
        <v>0</v>
      </c>
      <c r="Q420" s="20" t="s">
        <v>112</v>
      </c>
      <c r="R420" s="20" t="s">
        <v>113</v>
      </c>
      <c r="S420" s="20" t="s">
        <v>26</v>
      </c>
      <c r="T420" s="20" t="s">
        <v>30</v>
      </c>
      <c r="U420" s="20" t="s">
        <v>114</v>
      </c>
      <c r="V420" s="20" t="s">
        <v>115</v>
      </c>
      <c r="W420" s="20" t="s">
        <v>116</v>
      </c>
      <c r="X420" s="20" t="s">
        <v>1004</v>
      </c>
      <c r="Y420" s="20" t="s">
        <v>1005</v>
      </c>
      <c r="Z420" s="20" t="s">
        <v>26</v>
      </c>
      <c r="AA420" s="20" t="s">
        <v>30</v>
      </c>
      <c r="AB420" s="20" t="s">
        <v>117</v>
      </c>
      <c r="AC420" s="20" t="s">
        <v>1006</v>
      </c>
      <c r="AD420" s="20" t="s">
        <v>120</v>
      </c>
    </row>
    <row r="421" spans="2:30" x14ac:dyDescent="0.25">
      <c r="B421" s="27" t="str">
        <f>IF(O421="","Frêt",_xlfn.XLOOKUP(O421,Catégories!A:A,Catégories!B:B,"inconnu"))</f>
        <v>Frêt</v>
      </c>
      <c r="C421" s="10" t="str">
        <f>RIGHT(LOOKUP(L421,'Recherche tracking'!A:A,'Recherche tracking'!B:B),16)</f>
        <v>7543814314752511</v>
      </c>
      <c r="D421" s="20">
        <v>202606</v>
      </c>
      <c r="E421" s="20">
        <v>51</v>
      </c>
      <c r="F421" s="20">
        <v>1085442</v>
      </c>
      <c r="G421" s="20" t="s">
        <v>20</v>
      </c>
      <c r="H421" s="20" t="s">
        <v>20</v>
      </c>
      <c r="I421" s="20" t="s">
        <v>119</v>
      </c>
      <c r="J421" s="20" t="s">
        <v>1007</v>
      </c>
      <c r="K421" s="20">
        <v>20260604</v>
      </c>
      <c r="L421" s="20" t="s">
        <v>1003</v>
      </c>
      <c r="M421" s="20" t="s">
        <v>24</v>
      </c>
      <c r="N421" s="20">
        <v>3.2</v>
      </c>
      <c r="O421" s="20" t="s">
        <v>86</v>
      </c>
      <c r="P421" s="32">
        <v>0</v>
      </c>
      <c r="Q421" s="20" t="s">
        <v>112</v>
      </c>
      <c r="R421" s="20" t="s">
        <v>113</v>
      </c>
      <c r="S421" s="20" t="s">
        <v>26</v>
      </c>
      <c r="T421" s="20" t="s">
        <v>30</v>
      </c>
      <c r="U421" s="20" t="s">
        <v>114</v>
      </c>
      <c r="V421" s="20" t="s">
        <v>115</v>
      </c>
      <c r="W421" s="20" t="s">
        <v>116</v>
      </c>
      <c r="X421" s="20" t="s">
        <v>1004</v>
      </c>
      <c r="Y421" s="20" t="s">
        <v>1005</v>
      </c>
      <c r="Z421" s="20" t="s">
        <v>26</v>
      </c>
      <c r="AA421" s="20" t="s">
        <v>30</v>
      </c>
      <c r="AB421" s="20" t="s">
        <v>117</v>
      </c>
      <c r="AC421" s="20" t="s">
        <v>1006</v>
      </c>
      <c r="AD421" s="20" t="s">
        <v>120</v>
      </c>
    </row>
    <row r="422" spans="2:30" x14ac:dyDescent="0.25">
      <c r="B422" s="27" t="str">
        <f>IF(O422="","Frêt",_xlfn.XLOOKUP(O422,Catégories!A:A,Catégories!B:B,"inconnu"))</f>
        <v>Frêt</v>
      </c>
      <c r="C422" s="10" t="str">
        <f>RIGHT(LOOKUP(L422,'Recherche tracking'!A:A,'Recherche tracking'!B:B),16)</f>
        <v>2743814314752617</v>
      </c>
      <c r="D422" s="20">
        <v>202606</v>
      </c>
      <c r="E422" s="20">
        <v>51</v>
      </c>
      <c r="F422" s="20">
        <v>1085442</v>
      </c>
      <c r="G422" s="20" t="s">
        <v>20</v>
      </c>
      <c r="H422" s="20" t="s">
        <v>20</v>
      </c>
      <c r="I422" s="20" t="s">
        <v>110</v>
      </c>
      <c r="J422" s="20" t="s">
        <v>22</v>
      </c>
      <c r="K422" s="20">
        <v>20260604</v>
      </c>
      <c r="L422" s="20" t="s">
        <v>1008</v>
      </c>
      <c r="M422" s="20" t="s">
        <v>111</v>
      </c>
      <c r="N422" s="20">
        <v>3.6</v>
      </c>
      <c r="O422" s="20" t="s">
        <v>84</v>
      </c>
      <c r="P422" s="32">
        <v>4.93</v>
      </c>
      <c r="Q422" s="20" t="s">
        <v>112</v>
      </c>
      <c r="R422" s="20" t="s">
        <v>113</v>
      </c>
      <c r="S422" s="20" t="s">
        <v>26</v>
      </c>
      <c r="T422" s="20" t="s">
        <v>30</v>
      </c>
      <c r="U422" s="20" t="s">
        <v>114</v>
      </c>
      <c r="V422" s="20" t="s">
        <v>115</v>
      </c>
      <c r="W422" s="20" t="s">
        <v>116</v>
      </c>
      <c r="X422" s="20" t="s">
        <v>422</v>
      </c>
      <c r="Y422" s="20" t="s">
        <v>423</v>
      </c>
      <c r="Z422" s="20" t="s">
        <v>26</v>
      </c>
      <c r="AA422" s="20" t="s">
        <v>30</v>
      </c>
      <c r="AB422" s="20" t="s">
        <v>424</v>
      </c>
      <c r="AC422" s="20" t="s">
        <v>425</v>
      </c>
      <c r="AD422" s="20" t="s">
        <v>426</v>
      </c>
    </row>
    <row r="423" spans="2:30" x14ac:dyDescent="0.25">
      <c r="B423" s="27" t="str">
        <f>IF(O423="","Frêt",_xlfn.XLOOKUP(O423,Catégories!A:A,Catégories!B:B,"inconnu"))</f>
        <v>Frêt</v>
      </c>
      <c r="C423" s="10" t="str">
        <f>RIGHT(LOOKUP(L423,'Recherche tracking'!A:A,'Recherche tracking'!B:B),16)</f>
        <v>2743814314752617</v>
      </c>
      <c r="D423" s="20">
        <v>202606</v>
      </c>
      <c r="E423" s="20">
        <v>51</v>
      </c>
      <c r="F423" s="20">
        <v>1085442</v>
      </c>
      <c r="G423" s="20" t="s">
        <v>20</v>
      </c>
      <c r="H423" s="20" t="s">
        <v>20</v>
      </c>
      <c r="I423" s="20" t="s">
        <v>118</v>
      </c>
      <c r="J423" s="20" t="s">
        <v>1009</v>
      </c>
      <c r="K423" s="20">
        <v>20260604</v>
      </c>
      <c r="L423" s="20" t="s">
        <v>1008</v>
      </c>
      <c r="M423" s="20" t="s">
        <v>111</v>
      </c>
      <c r="N423" s="20">
        <v>3.6</v>
      </c>
      <c r="O423" s="20" t="s">
        <v>84</v>
      </c>
      <c r="P423" s="32">
        <v>0</v>
      </c>
      <c r="Q423" s="20" t="s">
        <v>112</v>
      </c>
      <c r="R423" s="20" t="s">
        <v>113</v>
      </c>
      <c r="S423" s="20" t="s">
        <v>26</v>
      </c>
      <c r="T423" s="20" t="s">
        <v>30</v>
      </c>
      <c r="U423" s="20" t="s">
        <v>114</v>
      </c>
      <c r="V423" s="20" t="s">
        <v>115</v>
      </c>
      <c r="W423" s="20" t="s">
        <v>116</v>
      </c>
      <c r="X423" s="20" t="s">
        <v>422</v>
      </c>
      <c r="Y423" s="20" t="s">
        <v>423</v>
      </c>
      <c r="Z423" s="20" t="s">
        <v>26</v>
      </c>
      <c r="AA423" s="20" t="s">
        <v>30</v>
      </c>
      <c r="AB423" s="20" t="s">
        <v>424</v>
      </c>
      <c r="AC423" s="20" t="s">
        <v>425</v>
      </c>
      <c r="AD423" s="20" t="s">
        <v>426</v>
      </c>
    </row>
    <row r="424" spans="2:30" x14ac:dyDescent="0.25">
      <c r="B424" s="27" t="str">
        <f>IF(O424="","Frêt",_xlfn.XLOOKUP(O424,Catégories!A:A,Catégories!B:B,"inconnu"))</f>
        <v>Frêt</v>
      </c>
      <c r="C424" s="10" t="str">
        <f>RIGHT(LOOKUP(L424,'Recherche tracking'!A:A,'Recherche tracking'!B:B),16)</f>
        <v>2743814314752617</v>
      </c>
      <c r="D424" s="20">
        <v>202606</v>
      </c>
      <c r="E424" s="20">
        <v>51</v>
      </c>
      <c r="F424" s="20">
        <v>1085442</v>
      </c>
      <c r="G424" s="20" t="s">
        <v>20</v>
      </c>
      <c r="H424" s="20" t="s">
        <v>20</v>
      </c>
      <c r="I424" s="20" t="s">
        <v>119</v>
      </c>
      <c r="J424" s="20" t="s">
        <v>1009</v>
      </c>
      <c r="K424" s="20">
        <v>20260604</v>
      </c>
      <c r="L424" s="20" t="s">
        <v>1008</v>
      </c>
      <c r="M424" s="20" t="s">
        <v>24</v>
      </c>
      <c r="N424" s="20">
        <v>3.6</v>
      </c>
      <c r="O424" s="20" t="s">
        <v>86</v>
      </c>
      <c r="P424" s="32">
        <v>0</v>
      </c>
      <c r="Q424" s="20" t="s">
        <v>112</v>
      </c>
      <c r="R424" s="20" t="s">
        <v>113</v>
      </c>
      <c r="S424" s="20" t="s">
        <v>26</v>
      </c>
      <c r="T424" s="20" t="s">
        <v>30</v>
      </c>
      <c r="U424" s="20" t="s">
        <v>114</v>
      </c>
      <c r="V424" s="20" t="s">
        <v>115</v>
      </c>
      <c r="W424" s="20" t="s">
        <v>116</v>
      </c>
      <c r="X424" s="20" t="s">
        <v>422</v>
      </c>
      <c r="Y424" s="20" t="s">
        <v>423</v>
      </c>
      <c r="Z424" s="20" t="s">
        <v>26</v>
      </c>
      <c r="AA424" s="20" t="s">
        <v>30</v>
      </c>
      <c r="AB424" s="20" t="s">
        <v>424</v>
      </c>
      <c r="AC424" s="20" t="s">
        <v>425</v>
      </c>
      <c r="AD424" s="20" t="s">
        <v>426</v>
      </c>
    </row>
    <row r="425" spans="2:30" x14ac:dyDescent="0.25">
      <c r="B425" s="27" t="str">
        <f>IF(O425="","Frêt",_xlfn.XLOOKUP(O425,Catégories!A:A,Catégories!B:B,"inconnu"))</f>
        <v>Frêt</v>
      </c>
      <c r="C425" s="10" t="str">
        <f>RIGHT(LOOKUP(L425,'Recherche tracking'!A:A,'Recherche tracking'!B:B),16)</f>
        <v>5643814314752461</v>
      </c>
      <c r="D425" s="20">
        <v>202606</v>
      </c>
      <c r="E425" s="20">
        <v>51</v>
      </c>
      <c r="F425" s="20">
        <v>1085442</v>
      </c>
      <c r="G425" s="20" t="s">
        <v>20</v>
      </c>
      <c r="H425" s="20" t="s">
        <v>20</v>
      </c>
      <c r="I425" s="20" t="s">
        <v>110</v>
      </c>
      <c r="J425" s="20" t="s">
        <v>22</v>
      </c>
      <c r="K425" s="20">
        <v>20260604</v>
      </c>
      <c r="L425" s="20" t="s">
        <v>1010</v>
      </c>
      <c r="M425" s="20" t="s">
        <v>111</v>
      </c>
      <c r="N425" s="20">
        <v>2.9</v>
      </c>
      <c r="O425" s="20" t="s">
        <v>84</v>
      </c>
      <c r="P425" s="32">
        <v>4.67</v>
      </c>
      <c r="Q425" s="20" t="s">
        <v>112</v>
      </c>
      <c r="R425" s="20" t="s">
        <v>113</v>
      </c>
      <c r="S425" s="20" t="s">
        <v>26</v>
      </c>
      <c r="T425" s="20" t="s">
        <v>30</v>
      </c>
      <c r="U425" s="20" t="s">
        <v>114</v>
      </c>
      <c r="V425" s="20" t="s">
        <v>115</v>
      </c>
      <c r="W425" s="20" t="s">
        <v>116</v>
      </c>
      <c r="X425" s="20" t="s">
        <v>1011</v>
      </c>
      <c r="Y425" s="20" t="s">
        <v>1012</v>
      </c>
      <c r="Z425" s="20" t="s">
        <v>26</v>
      </c>
      <c r="AA425" s="20" t="s">
        <v>30</v>
      </c>
      <c r="AB425" s="20" t="s">
        <v>219</v>
      </c>
      <c r="AC425" s="20" t="s">
        <v>1013</v>
      </c>
      <c r="AD425" s="20" t="s">
        <v>1014</v>
      </c>
    </row>
    <row r="426" spans="2:30" x14ac:dyDescent="0.25">
      <c r="B426" s="27" t="str">
        <f>IF(O426="","Frêt",_xlfn.XLOOKUP(O426,Catégories!A:A,Catégories!B:B,"inconnu"))</f>
        <v>Frêt</v>
      </c>
      <c r="C426" s="10" t="str">
        <f>RIGHT(LOOKUP(L426,'Recherche tracking'!A:A,'Recherche tracking'!B:B),16)</f>
        <v>5643814314752461</v>
      </c>
      <c r="D426" s="20">
        <v>202606</v>
      </c>
      <c r="E426" s="20">
        <v>51</v>
      </c>
      <c r="F426" s="20">
        <v>1085442</v>
      </c>
      <c r="G426" s="20" t="s">
        <v>20</v>
      </c>
      <c r="H426" s="20" t="s">
        <v>20</v>
      </c>
      <c r="I426" s="20" t="s">
        <v>118</v>
      </c>
      <c r="J426" s="20" t="s">
        <v>1015</v>
      </c>
      <c r="K426" s="20">
        <v>20260604</v>
      </c>
      <c r="L426" s="20" t="s">
        <v>1010</v>
      </c>
      <c r="M426" s="20" t="s">
        <v>111</v>
      </c>
      <c r="N426" s="20">
        <v>2.9</v>
      </c>
      <c r="O426" s="20" t="s">
        <v>84</v>
      </c>
      <c r="P426" s="32">
        <v>0</v>
      </c>
      <c r="Q426" s="20" t="s">
        <v>112</v>
      </c>
      <c r="R426" s="20" t="s">
        <v>113</v>
      </c>
      <c r="S426" s="20" t="s">
        <v>26</v>
      </c>
      <c r="T426" s="20" t="s">
        <v>30</v>
      </c>
      <c r="U426" s="20" t="s">
        <v>114</v>
      </c>
      <c r="V426" s="20" t="s">
        <v>115</v>
      </c>
      <c r="W426" s="20" t="s">
        <v>116</v>
      </c>
      <c r="X426" s="20" t="s">
        <v>1011</v>
      </c>
      <c r="Y426" s="20" t="s">
        <v>1012</v>
      </c>
      <c r="Z426" s="20" t="s">
        <v>26</v>
      </c>
      <c r="AA426" s="20" t="s">
        <v>30</v>
      </c>
      <c r="AB426" s="20" t="s">
        <v>219</v>
      </c>
      <c r="AC426" s="20" t="s">
        <v>1013</v>
      </c>
      <c r="AD426" s="20" t="s">
        <v>1014</v>
      </c>
    </row>
    <row r="427" spans="2:30" x14ac:dyDescent="0.25">
      <c r="B427" s="27" t="str">
        <f>IF(O427="","Frêt",_xlfn.XLOOKUP(O427,Catégories!A:A,Catégories!B:B,"inconnu"))</f>
        <v>Frêt</v>
      </c>
      <c r="C427" s="10" t="str">
        <f>RIGHT(LOOKUP(L427,'Recherche tracking'!A:A,'Recherche tracking'!B:B),16)</f>
        <v>5643814314752461</v>
      </c>
      <c r="D427" s="20">
        <v>202606</v>
      </c>
      <c r="E427" s="20">
        <v>51</v>
      </c>
      <c r="F427" s="20">
        <v>1085442</v>
      </c>
      <c r="G427" s="20" t="s">
        <v>20</v>
      </c>
      <c r="H427" s="20" t="s">
        <v>20</v>
      </c>
      <c r="I427" s="20" t="s">
        <v>119</v>
      </c>
      <c r="J427" s="20" t="s">
        <v>1015</v>
      </c>
      <c r="K427" s="20">
        <v>20260604</v>
      </c>
      <c r="L427" s="20" t="s">
        <v>1010</v>
      </c>
      <c r="M427" s="20" t="s">
        <v>24</v>
      </c>
      <c r="N427" s="20">
        <v>2.9</v>
      </c>
      <c r="O427" s="20" t="s">
        <v>86</v>
      </c>
      <c r="P427" s="32">
        <v>0</v>
      </c>
      <c r="Q427" s="20" t="s">
        <v>112</v>
      </c>
      <c r="R427" s="20" t="s">
        <v>113</v>
      </c>
      <c r="S427" s="20" t="s">
        <v>26</v>
      </c>
      <c r="T427" s="20" t="s">
        <v>30</v>
      </c>
      <c r="U427" s="20" t="s">
        <v>114</v>
      </c>
      <c r="V427" s="20" t="s">
        <v>115</v>
      </c>
      <c r="W427" s="20" t="s">
        <v>116</v>
      </c>
      <c r="X427" s="20" t="s">
        <v>1011</v>
      </c>
      <c r="Y427" s="20" t="s">
        <v>1012</v>
      </c>
      <c r="Z427" s="20" t="s">
        <v>26</v>
      </c>
      <c r="AA427" s="20" t="s">
        <v>30</v>
      </c>
      <c r="AB427" s="20" t="s">
        <v>219</v>
      </c>
      <c r="AC427" s="20" t="s">
        <v>1013</v>
      </c>
      <c r="AD427" s="20" t="s">
        <v>1014</v>
      </c>
    </row>
    <row r="428" spans="2:30" x14ac:dyDescent="0.25">
      <c r="B428" s="27" t="str">
        <f>IF(O428="","Frêt",_xlfn.XLOOKUP(O428,Catégories!A:A,Catégories!B:B,"inconnu"))</f>
        <v>Frêt</v>
      </c>
      <c r="C428" s="10" t="str">
        <f>RIGHT(LOOKUP(L428,'Recherche tracking'!A:A,'Recherche tracking'!B:B),16)</f>
        <v>7543814314752494</v>
      </c>
      <c r="D428" s="20">
        <v>202606</v>
      </c>
      <c r="E428" s="20">
        <v>51</v>
      </c>
      <c r="F428" s="20">
        <v>1085442</v>
      </c>
      <c r="G428" s="20" t="s">
        <v>20</v>
      </c>
      <c r="H428" s="20" t="s">
        <v>20</v>
      </c>
      <c r="I428" s="20" t="s">
        <v>110</v>
      </c>
      <c r="J428" s="20" t="s">
        <v>22</v>
      </c>
      <c r="K428" s="20">
        <v>20260604</v>
      </c>
      <c r="L428" s="20" t="s">
        <v>1016</v>
      </c>
      <c r="M428" s="20" t="s">
        <v>111</v>
      </c>
      <c r="N428" s="20">
        <v>17.2</v>
      </c>
      <c r="O428" s="20" t="s">
        <v>84</v>
      </c>
      <c r="P428" s="32">
        <v>8.57</v>
      </c>
      <c r="Q428" s="20" t="s">
        <v>112</v>
      </c>
      <c r="R428" s="20" t="s">
        <v>113</v>
      </c>
      <c r="S428" s="20" t="s">
        <v>26</v>
      </c>
      <c r="T428" s="20" t="s">
        <v>30</v>
      </c>
      <c r="U428" s="20" t="s">
        <v>114</v>
      </c>
      <c r="V428" s="20" t="s">
        <v>115</v>
      </c>
      <c r="W428" s="20" t="s">
        <v>116</v>
      </c>
      <c r="X428" s="20" t="s">
        <v>1017</v>
      </c>
      <c r="Y428" s="20" t="s">
        <v>1018</v>
      </c>
      <c r="Z428" s="20" t="s">
        <v>26</v>
      </c>
      <c r="AA428" s="20" t="s">
        <v>30</v>
      </c>
      <c r="AB428" s="20" t="s">
        <v>117</v>
      </c>
      <c r="AC428" s="20" t="s">
        <v>127</v>
      </c>
      <c r="AD428" s="20" t="s">
        <v>120</v>
      </c>
    </row>
    <row r="429" spans="2:30" x14ac:dyDescent="0.25">
      <c r="B429" s="27" t="str">
        <f>IF(O429="","Frêt",_xlfn.XLOOKUP(O429,Catégories!A:A,Catégories!B:B,"inconnu"))</f>
        <v>Frêt</v>
      </c>
      <c r="C429" s="10" t="str">
        <f>RIGHT(LOOKUP(L429,'Recherche tracking'!A:A,'Recherche tracking'!B:B),16)</f>
        <v>7543814314752494</v>
      </c>
      <c r="D429" s="20">
        <v>202606</v>
      </c>
      <c r="E429" s="20">
        <v>51</v>
      </c>
      <c r="F429" s="20">
        <v>1085442</v>
      </c>
      <c r="G429" s="20" t="s">
        <v>20</v>
      </c>
      <c r="H429" s="20" t="s">
        <v>20</v>
      </c>
      <c r="I429" s="20" t="s">
        <v>118</v>
      </c>
      <c r="J429" s="20" t="s">
        <v>1019</v>
      </c>
      <c r="K429" s="20">
        <v>20260604</v>
      </c>
      <c r="L429" s="20" t="s">
        <v>1016</v>
      </c>
      <c r="M429" s="20" t="s">
        <v>111</v>
      </c>
      <c r="N429" s="20">
        <v>17.2</v>
      </c>
      <c r="O429" s="20" t="s">
        <v>84</v>
      </c>
      <c r="P429" s="32">
        <v>0</v>
      </c>
      <c r="Q429" s="20" t="s">
        <v>112</v>
      </c>
      <c r="R429" s="20" t="s">
        <v>113</v>
      </c>
      <c r="S429" s="20" t="s">
        <v>26</v>
      </c>
      <c r="T429" s="20" t="s">
        <v>30</v>
      </c>
      <c r="U429" s="20" t="s">
        <v>114</v>
      </c>
      <c r="V429" s="20" t="s">
        <v>115</v>
      </c>
      <c r="W429" s="20" t="s">
        <v>116</v>
      </c>
      <c r="X429" s="20" t="s">
        <v>1017</v>
      </c>
      <c r="Y429" s="20" t="s">
        <v>1018</v>
      </c>
      <c r="Z429" s="20" t="s">
        <v>26</v>
      </c>
      <c r="AA429" s="20" t="s">
        <v>30</v>
      </c>
      <c r="AB429" s="20" t="s">
        <v>117</v>
      </c>
      <c r="AC429" s="20" t="s">
        <v>127</v>
      </c>
      <c r="AD429" s="20" t="s">
        <v>120</v>
      </c>
    </row>
    <row r="430" spans="2:30" x14ac:dyDescent="0.25">
      <c r="B430" s="27" t="str">
        <f>IF(O430="","Frêt",_xlfn.XLOOKUP(O430,Catégories!A:A,Catégories!B:B,"inconnu"))</f>
        <v>Frêt</v>
      </c>
      <c r="C430" s="10" t="str">
        <f>RIGHT(LOOKUP(L430,'Recherche tracking'!A:A,'Recherche tracking'!B:B),16)</f>
        <v>7543814314752494</v>
      </c>
      <c r="D430" s="20">
        <v>202606</v>
      </c>
      <c r="E430" s="20">
        <v>51</v>
      </c>
      <c r="F430" s="20">
        <v>1085442</v>
      </c>
      <c r="G430" s="20" t="s">
        <v>20</v>
      </c>
      <c r="H430" s="20" t="s">
        <v>20</v>
      </c>
      <c r="I430" s="20" t="s">
        <v>119</v>
      </c>
      <c r="J430" s="20" t="s">
        <v>1019</v>
      </c>
      <c r="K430" s="20">
        <v>20260604</v>
      </c>
      <c r="L430" s="20" t="s">
        <v>1016</v>
      </c>
      <c r="M430" s="20" t="s">
        <v>24</v>
      </c>
      <c r="N430" s="20">
        <v>17.2</v>
      </c>
      <c r="O430" s="20" t="s">
        <v>86</v>
      </c>
      <c r="P430" s="32">
        <v>0</v>
      </c>
      <c r="Q430" s="20" t="s">
        <v>112</v>
      </c>
      <c r="R430" s="20" t="s">
        <v>113</v>
      </c>
      <c r="S430" s="20" t="s">
        <v>26</v>
      </c>
      <c r="T430" s="20" t="s">
        <v>30</v>
      </c>
      <c r="U430" s="20" t="s">
        <v>114</v>
      </c>
      <c r="V430" s="20" t="s">
        <v>115</v>
      </c>
      <c r="W430" s="20" t="s">
        <v>116</v>
      </c>
      <c r="X430" s="20" t="s">
        <v>1017</v>
      </c>
      <c r="Y430" s="20" t="s">
        <v>1018</v>
      </c>
      <c r="Z430" s="20" t="s">
        <v>26</v>
      </c>
      <c r="AA430" s="20" t="s">
        <v>30</v>
      </c>
      <c r="AB430" s="20" t="s">
        <v>117</v>
      </c>
      <c r="AC430" s="20" t="s">
        <v>127</v>
      </c>
      <c r="AD430" s="20" t="s">
        <v>120</v>
      </c>
    </row>
    <row r="431" spans="2:30" x14ac:dyDescent="0.25">
      <c r="B431" s="27" t="str">
        <f>IF(O431="","Frêt",_xlfn.XLOOKUP(O431,Catégories!A:A,Catégories!B:B,"inconnu"))</f>
        <v>Frêt</v>
      </c>
      <c r="C431" s="10" t="str">
        <f>RIGHT(LOOKUP(L431,'Recherche tracking'!A:A,'Recherche tracking'!B:B),16)</f>
        <v>7843814314752605</v>
      </c>
      <c r="D431" s="20">
        <v>202606</v>
      </c>
      <c r="E431" s="20">
        <v>51</v>
      </c>
      <c r="F431" s="20">
        <v>1085442</v>
      </c>
      <c r="G431" s="20" t="s">
        <v>20</v>
      </c>
      <c r="H431" s="20" t="s">
        <v>20</v>
      </c>
      <c r="I431" s="20" t="s">
        <v>110</v>
      </c>
      <c r="J431" s="20" t="s">
        <v>22</v>
      </c>
      <c r="K431" s="20">
        <v>20260604</v>
      </c>
      <c r="L431" s="20" t="s">
        <v>1020</v>
      </c>
      <c r="M431" s="20" t="s">
        <v>111</v>
      </c>
      <c r="N431" s="20">
        <v>2.9</v>
      </c>
      <c r="O431" s="20" t="s">
        <v>84</v>
      </c>
      <c r="P431" s="32">
        <v>4.67</v>
      </c>
      <c r="Q431" s="20" t="s">
        <v>112</v>
      </c>
      <c r="R431" s="20" t="s">
        <v>113</v>
      </c>
      <c r="S431" s="20" t="s">
        <v>26</v>
      </c>
      <c r="T431" s="20" t="s">
        <v>30</v>
      </c>
      <c r="U431" s="20" t="s">
        <v>114</v>
      </c>
      <c r="V431" s="20" t="s">
        <v>115</v>
      </c>
      <c r="W431" s="20" t="s">
        <v>116</v>
      </c>
      <c r="X431" s="20" t="s">
        <v>1021</v>
      </c>
      <c r="Y431" s="20" t="s">
        <v>1022</v>
      </c>
      <c r="Z431" s="20" t="s">
        <v>26</v>
      </c>
      <c r="AA431" s="20" t="s">
        <v>30</v>
      </c>
      <c r="AB431" s="20" t="s">
        <v>189</v>
      </c>
      <c r="AC431" s="20" t="s">
        <v>1023</v>
      </c>
      <c r="AD431" s="20" t="s">
        <v>1024</v>
      </c>
    </row>
    <row r="432" spans="2:30" x14ac:dyDescent="0.25">
      <c r="B432" s="27" t="str">
        <f>IF(O432="","Frêt",_xlfn.XLOOKUP(O432,Catégories!A:A,Catégories!B:B,"inconnu"))</f>
        <v>Frêt</v>
      </c>
      <c r="C432" s="10" t="str">
        <f>RIGHT(LOOKUP(L432,'Recherche tracking'!A:A,'Recherche tracking'!B:B),16)</f>
        <v>7843814314752605</v>
      </c>
      <c r="D432" s="20">
        <v>202606</v>
      </c>
      <c r="E432" s="20">
        <v>51</v>
      </c>
      <c r="F432" s="20">
        <v>1085442</v>
      </c>
      <c r="G432" s="20" t="s">
        <v>20</v>
      </c>
      <c r="H432" s="20" t="s">
        <v>20</v>
      </c>
      <c r="I432" s="20" t="s">
        <v>118</v>
      </c>
      <c r="J432" s="20" t="s">
        <v>1025</v>
      </c>
      <c r="K432" s="20">
        <v>20260604</v>
      </c>
      <c r="L432" s="20" t="s">
        <v>1020</v>
      </c>
      <c r="M432" s="20" t="s">
        <v>111</v>
      </c>
      <c r="N432" s="20">
        <v>2.9</v>
      </c>
      <c r="O432" s="20" t="s">
        <v>84</v>
      </c>
      <c r="P432" s="32">
        <v>0</v>
      </c>
      <c r="Q432" s="20" t="s">
        <v>112</v>
      </c>
      <c r="R432" s="20" t="s">
        <v>113</v>
      </c>
      <c r="S432" s="20" t="s">
        <v>26</v>
      </c>
      <c r="T432" s="20" t="s">
        <v>30</v>
      </c>
      <c r="U432" s="20" t="s">
        <v>114</v>
      </c>
      <c r="V432" s="20" t="s">
        <v>115</v>
      </c>
      <c r="W432" s="20" t="s">
        <v>116</v>
      </c>
      <c r="X432" s="20" t="s">
        <v>1021</v>
      </c>
      <c r="Y432" s="20" t="s">
        <v>1022</v>
      </c>
      <c r="Z432" s="20" t="s">
        <v>26</v>
      </c>
      <c r="AA432" s="20" t="s">
        <v>30</v>
      </c>
      <c r="AB432" s="20" t="s">
        <v>189</v>
      </c>
      <c r="AC432" s="20" t="s">
        <v>1023</v>
      </c>
      <c r="AD432" s="20" t="s">
        <v>1024</v>
      </c>
    </row>
    <row r="433" spans="2:30" x14ac:dyDescent="0.25">
      <c r="B433" s="27" t="str">
        <f>IF(O433="","Frêt",_xlfn.XLOOKUP(O433,Catégories!A:A,Catégories!B:B,"inconnu"))</f>
        <v>Frêt</v>
      </c>
      <c r="C433" s="10" t="str">
        <f>RIGHT(LOOKUP(L433,'Recherche tracking'!A:A,'Recherche tracking'!B:B),16)</f>
        <v>7843814314752605</v>
      </c>
      <c r="D433" s="20">
        <v>202606</v>
      </c>
      <c r="E433" s="20">
        <v>51</v>
      </c>
      <c r="F433" s="20">
        <v>1085442</v>
      </c>
      <c r="G433" s="20" t="s">
        <v>20</v>
      </c>
      <c r="H433" s="20" t="s">
        <v>20</v>
      </c>
      <c r="I433" s="20" t="s">
        <v>119</v>
      </c>
      <c r="J433" s="20" t="s">
        <v>1025</v>
      </c>
      <c r="K433" s="20">
        <v>20260604</v>
      </c>
      <c r="L433" s="20" t="s">
        <v>1020</v>
      </c>
      <c r="M433" s="20" t="s">
        <v>24</v>
      </c>
      <c r="N433" s="20">
        <v>2.9</v>
      </c>
      <c r="O433" s="20" t="s">
        <v>86</v>
      </c>
      <c r="P433" s="32">
        <v>0</v>
      </c>
      <c r="Q433" s="20" t="s">
        <v>112</v>
      </c>
      <c r="R433" s="20" t="s">
        <v>113</v>
      </c>
      <c r="S433" s="20" t="s">
        <v>26</v>
      </c>
      <c r="T433" s="20" t="s">
        <v>30</v>
      </c>
      <c r="U433" s="20" t="s">
        <v>114</v>
      </c>
      <c r="V433" s="20" t="s">
        <v>115</v>
      </c>
      <c r="W433" s="20" t="s">
        <v>116</v>
      </c>
      <c r="X433" s="20" t="s">
        <v>1021</v>
      </c>
      <c r="Y433" s="20" t="s">
        <v>1022</v>
      </c>
      <c r="Z433" s="20" t="s">
        <v>26</v>
      </c>
      <c r="AA433" s="20" t="s">
        <v>30</v>
      </c>
      <c r="AB433" s="20" t="s">
        <v>189</v>
      </c>
      <c r="AC433" s="20" t="s">
        <v>1023</v>
      </c>
      <c r="AD433" s="20" t="s">
        <v>1024</v>
      </c>
    </row>
    <row r="434" spans="2:30" x14ac:dyDescent="0.25">
      <c r="B434" s="27" t="str">
        <f>IF(O434="","Frêt",_xlfn.XLOOKUP(O434,Catégories!A:A,Catégories!B:B,"inconnu"))</f>
        <v>Frêt</v>
      </c>
      <c r="C434" s="10" t="str">
        <f>RIGHT(LOOKUP(L434,'Recherche tracking'!A:A,'Recherche tracking'!B:B),16)</f>
        <v>1343814314752572</v>
      </c>
      <c r="D434" s="20">
        <v>202606</v>
      </c>
      <c r="E434" s="20">
        <v>51</v>
      </c>
      <c r="F434" s="20">
        <v>1085442</v>
      </c>
      <c r="G434" s="20" t="s">
        <v>20</v>
      </c>
      <c r="H434" s="20" t="s">
        <v>20</v>
      </c>
      <c r="I434" s="20" t="s">
        <v>110</v>
      </c>
      <c r="J434" s="20" t="s">
        <v>22</v>
      </c>
      <c r="K434" s="20">
        <v>20260604</v>
      </c>
      <c r="L434" s="20" t="s">
        <v>1026</v>
      </c>
      <c r="M434" s="20" t="s">
        <v>111</v>
      </c>
      <c r="N434" s="20">
        <v>2.5099999999999998</v>
      </c>
      <c r="O434" s="20" t="s">
        <v>84</v>
      </c>
      <c r="P434" s="32">
        <v>4.67</v>
      </c>
      <c r="Q434" s="20" t="s">
        <v>112</v>
      </c>
      <c r="R434" s="20" t="s">
        <v>113</v>
      </c>
      <c r="S434" s="20" t="s">
        <v>26</v>
      </c>
      <c r="T434" s="20" t="s">
        <v>30</v>
      </c>
      <c r="U434" s="20" t="s">
        <v>114</v>
      </c>
      <c r="V434" s="20" t="s">
        <v>115</v>
      </c>
      <c r="W434" s="20" t="s">
        <v>116</v>
      </c>
      <c r="X434" s="20" t="s">
        <v>1027</v>
      </c>
      <c r="Y434" s="20" t="s">
        <v>1028</v>
      </c>
      <c r="Z434" s="20" t="s">
        <v>26</v>
      </c>
      <c r="AA434" s="20" t="s">
        <v>30</v>
      </c>
      <c r="AB434" s="20" t="s">
        <v>193</v>
      </c>
      <c r="AC434" s="20" t="s">
        <v>921</v>
      </c>
      <c r="AD434" s="20" t="s">
        <v>922</v>
      </c>
    </row>
    <row r="435" spans="2:30" x14ac:dyDescent="0.25">
      <c r="B435" s="27" t="str">
        <f>IF(O435="","Frêt",_xlfn.XLOOKUP(O435,Catégories!A:A,Catégories!B:B,"inconnu"))</f>
        <v>Frêt</v>
      </c>
      <c r="C435" s="10" t="str">
        <f>RIGHT(LOOKUP(L435,'Recherche tracking'!A:A,'Recherche tracking'!B:B),16)</f>
        <v>1343814314752572</v>
      </c>
      <c r="D435" s="20">
        <v>202606</v>
      </c>
      <c r="E435" s="20">
        <v>51</v>
      </c>
      <c r="F435" s="20">
        <v>1085442</v>
      </c>
      <c r="G435" s="20" t="s">
        <v>20</v>
      </c>
      <c r="H435" s="20" t="s">
        <v>20</v>
      </c>
      <c r="I435" s="20" t="s">
        <v>118</v>
      </c>
      <c r="J435" s="20" t="s">
        <v>1029</v>
      </c>
      <c r="K435" s="20">
        <v>20260604</v>
      </c>
      <c r="L435" s="20" t="s">
        <v>1026</v>
      </c>
      <c r="M435" s="20" t="s">
        <v>111</v>
      </c>
      <c r="N435" s="20">
        <v>2.5099999999999998</v>
      </c>
      <c r="O435" s="20" t="s">
        <v>84</v>
      </c>
      <c r="P435" s="32">
        <v>0</v>
      </c>
      <c r="Q435" s="20" t="s">
        <v>112</v>
      </c>
      <c r="R435" s="20" t="s">
        <v>113</v>
      </c>
      <c r="S435" s="20" t="s">
        <v>26</v>
      </c>
      <c r="T435" s="20" t="s">
        <v>30</v>
      </c>
      <c r="U435" s="20" t="s">
        <v>114</v>
      </c>
      <c r="V435" s="20" t="s">
        <v>115</v>
      </c>
      <c r="W435" s="20" t="s">
        <v>116</v>
      </c>
      <c r="X435" s="20" t="s">
        <v>1027</v>
      </c>
      <c r="Y435" s="20" t="s">
        <v>1028</v>
      </c>
      <c r="Z435" s="20" t="s">
        <v>26</v>
      </c>
      <c r="AA435" s="20" t="s">
        <v>30</v>
      </c>
      <c r="AB435" s="20" t="s">
        <v>193</v>
      </c>
      <c r="AC435" s="20" t="s">
        <v>921</v>
      </c>
      <c r="AD435" s="20" t="s">
        <v>922</v>
      </c>
    </row>
    <row r="436" spans="2:30" x14ac:dyDescent="0.25">
      <c r="B436" s="27" t="str">
        <f>IF(O436="","Frêt",_xlfn.XLOOKUP(O436,Catégories!A:A,Catégories!B:B,"inconnu"))</f>
        <v>Frêt</v>
      </c>
      <c r="C436" s="10" t="str">
        <f>RIGHT(LOOKUP(L436,'Recherche tracking'!A:A,'Recherche tracking'!B:B),16)</f>
        <v>1343814314752572</v>
      </c>
      <c r="D436" s="20">
        <v>202606</v>
      </c>
      <c r="E436" s="20">
        <v>51</v>
      </c>
      <c r="F436" s="20">
        <v>1085442</v>
      </c>
      <c r="G436" s="20" t="s">
        <v>20</v>
      </c>
      <c r="H436" s="20" t="s">
        <v>20</v>
      </c>
      <c r="I436" s="20" t="s">
        <v>119</v>
      </c>
      <c r="J436" s="20" t="s">
        <v>1029</v>
      </c>
      <c r="K436" s="20">
        <v>20260604</v>
      </c>
      <c r="L436" s="20" t="s">
        <v>1026</v>
      </c>
      <c r="M436" s="20" t="s">
        <v>24</v>
      </c>
      <c r="N436" s="20">
        <v>2.5099999999999998</v>
      </c>
      <c r="O436" s="20" t="s">
        <v>86</v>
      </c>
      <c r="P436" s="32">
        <v>0</v>
      </c>
      <c r="Q436" s="20" t="s">
        <v>112</v>
      </c>
      <c r="R436" s="20" t="s">
        <v>113</v>
      </c>
      <c r="S436" s="20" t="s">
        <v>26</v>
      </c>
      <c r="T436" s="20" t="s">
        <v>30</v>
      </c>
      <c r="U436" s="20" t="s">
        <v>114</v>
      </c>
      <c r="V436" s="20" t="s">
        <v>115</v>
      </c>
      <c r="W436" s="20" t="s">
        <v>116</v>
      </c>
      <c r="X436" s="20" t="s">
        <v>1027</v>
      </c>
      <c r="Y436" s="20" t="s">
        <v>1028</v>
      </c>
      <c r="Z436" s="20" t="s">
        <v>26</v>
      </c>
      <c r="AA436" s="20" t="s">
        <v>30</v>
      </c>
      <c r="AB436" s="20" t="s">
        <v>193</v>
      </c>
      <c r="AC436" s="20" t="s">
        <v>921</v>
      </c>
      <c r="AD436" s="20" t="s">
        <v>922</v>
      </c>
    </row>
    <row r="437" spans="2:30" x14ac:dyDescent="0.25">
      <c r="B437" s="27" t="str">
        <f>IF(O437="","Frêt",_xlfn.XLOOKUP(O437,Catégories!A:A,Catégories!B:B,"inconnu"))</f>
        <v>Frêt</v>
      </c>
      <c r="C437" s="10" t="str">
        <f>RIGHT(LOOKUP(L437,'Recherche tracking'!A:A,'Recherche tracking'!B:B),16)</f>
        <v>5443814314752542</v>
      </c>
      <c r="D437" s="20">
        <v>202606</v>
      </c>
      <c r="E437" s="20">
        <v>51</v>
      </c>
      <c r="F437" s="20">
        <v>1085442</v>
      </c>
      <c r="G437" s="20" t="s">
        <v>20</v>
      </c>
      <c r="H437" s="20" t="s">
        <v>20</v>
      </c>
      <c r="I437" s="20" t="s">
        <v>110</v>
      </c>
      <c r="J437" s="20" t="s">
        <v>22</v>
      </c>
      <c r="K437" s="20">
        <v>20260604</v>
      </c>
      <c r="L437" s="20" t="s">
        <v>1030</v>
      </c>
      <c r="M437" s="20" t="s">
        <v>111</v>
      </c>
      <c r="N437" s="20">
        <v>3.01</v>
      </c>
      <c r="O437" s="20" t="s">
        <v>84</v>
      </c>
      <c r="P437" s="32">
        <v>4.93</v>
      </c>
      <c r="Q437" s="20" t="s">
        <v>112</v>
      </c>
      <c r="R437" s="20" t="s">
        <v>113</v>
      </c>
      <c r="S437" s="20" t="s">
        <v>26</v>
      </c>
      <c r="T437" s="20" t="s">
        <v>30</v>
      </c>
      <c r="U437" s="20" t="s">
        <v>114</v>
      </c>
      <c r="V437" s="20" t="s">
        <v>115</v>
      </c>
      <c r="W437" s="20" t="s">
        <v>116</v>
      </c>
      <c r="X437" s="20" t="s">
        <v>508</v>
      </c>
      <c r="Y437" s="20" t="s">
        <v>509</v>
      </c>
      <c r="Z437" s="20" t="s">
        <v>26</v>
      </c>
      <c r="AA437" s="20" t="s">
        <v>30</v>
      </c>
      <c r="AB437" s="20" t="s">
        <v>208</v>
      </c>
      <c r="AC437" s="20" t="s">
        <v>309</v>
      </c>
      <c r="AD437" s="20" t="s">
        <v>310</v>
      </c>
    </row>
    <row r="438" spans="2:30" x14ac:dyDescent="0.25">
      <c r="B438" s="27" t="str">
        <f>IF(O438="","Frêt",_xlfn.XLOOKUP(O438,Catégories!A:A,Catégories!B:B,"inconnu"))</f>
        <v>Frêt</v>
      </c>
      <c r="C438" s="10" t="str">
        <f>RIGHT(LOOKUP(L438,'Recherche tracking'!A:A,'Recherche tracking'!B:B),16)</f>
        <v>5443814314752542</v>
      </c>
      <c r="D438" s="20">
        <v>202606</v>
      </c>
      <c r="E438" s="20">
        <v>51</v>
      </c>
      <c r="F438" s="20">
        <v>1085442</v>
      </c>
      <c r="G438" s="20" t="s">
        <v>20</v>
      </c>
      <c r="H438" s="20" t="s">
        <v>20</v>
      </c>
      <c r="I438" s="20" t="s">
        <v>118</v>
      </c>
      <c r="J438" s="20" t="s">
        <v>1031</v>
      </c>
      <c r="K438" s="20">
        <v>20260604</v>
      </c>
      <c r="L438" s="20" t="s">
        <v>1030</v>
      </c>
      <c r="M438" s="20" t="s">
        <v>111</v>
      </c>
      <c r="N438" s="20">
        <v>3.01</v>
      </c>
      <c r="O438" s="20" t="s">
        <v>84</v>
      </c>
      <c r="P438" s="32">
        <v>0</v>
      </c>
      <c r="Q438" s="20" t="s">
        <v>112</v>
      </c>
      <c r="R438" s="20" t="s">
        <v>113</v>
      </c>
      <c r="S438" s="20" t="s">
        <v>26</v>
      </c>
      <c r="T438" s="20" t="s">
        <v>30</v>
      </c>
      <c r="U438" s="20" t="s">
        <v>114</v>
      </c>
      <c r="V438" s="20" t="s">
        <v>115</v>
      </c>
      <c r="W438" s="20" t="s">
        <v>116</v>
      </c>
      <c r="X438" s="20" t="s">
        <v>508</v>
      </c>
      <c r="Y438" s="20" t="s">
        <v>509</v>
      </c>
      <c r="Z438" s="20" t="s">
        <v>26</v>
      </c>
      <c r="AA438" s="20" t="s">
        <v>30</v>
      </c>
      <c r="AB438" s="20" t="s">
        <v>208</v>
      </c>
      <c r="AC438" s="20" t="s">
        <v>309</v>
      </c>
      <c r="AD438" s="20" t="s">
        <v>310</v>
      </c>
    </row>
    <row r="439" spans="2:30" x14ac:dyDescent="0.25">
      <c r="B439" s="27" t="str">
        <f>IF(O439="","Frêt",_xlfn.XLOOKUP(O439,Catégories!A:A,Catégories!B:B,"inconnu"))</f>
        <v>Frêt</v>
      </c>
      <c r="C439" s="10" t="str">
        <f>RIGHT(LOOKUP(L439,'Recherche tracking'!A:A,'Recherche tracking'!B:B),16)</f>
        <v>5443814314752542</v>
      </c>
      <c r="D439" s="20">
        <v>202606</v>
      </c>
      <c r="E439" s="20">
        <v>51</v>
      </c>
      <c r="F439" s="20">
        <v>1085442</v>
      </c>
      <c r="G439" s="20" t="s">
        <v>20</v>
      </c>
      <c r="H439" s="20" t="s">
        <v>20</v>
      </c>
      <c r="I439" s="20" t="s">
        <v>119</v>
      </c>
      <c r="J439" s="20" t="s">
        <v>1031</v>
      </c>
      <c r="K439" s="20">
        <v>20260604</v>
      </c>
      <c r="L439" s="20" t="s">
        <v>1030</v>
      </c>
      <c r="M439" s="20" t="s">
        <v>24</v>
      </c>
      <c r="N439" s="20">
        <v>3.01</v>
      </c>
      <c r="O439" s="20" t="s">
        <v>86</v>
      </c>
      <c r="P439" s="32">
        <v>0</v>
      </c>
      <c r="Q439" s="20" t="s">
        <v>112</v>
      </c>
      <c r="R439" s="20" t="s">
        <v>113</v>
      </c>
      <c r="S439" s="20" t="s">
        <v>26</v>
      </c>
      <c r="T439" s="20" t="s">
        <v>30</v>
      </c>
      <c r="U439" s="20" t="s">
        <v>114</v>
      </c>
      <c r="V439" s="20" t="s">
        <v>115</v>
      </c>
      <c r="W439" s="20" t="s">
        <v>116</v>
      </c>
      <c r="X439" s="20" t="s">
        <v>508</v>
      </c>
      <c r="Y439" s="20" t="s">
        <v>509</v>
      </c>
      <c r="Z439" s="20" t="s">
        <v>26</v>
      </c>
      <c r="AA439" s="20" t="s">
        <v>30</v>
      </c>
      <c r="AB439" s="20" t="s">
        <v>208</v>
      </c>
      <c r="AC439" s="20" t="s">
        <v>309</v>
      </c>
      <c r="AD439" s="20" t="s">
        <v>310</v>
      </c>
    </row>
    <row r="440" spans="2:30" x14ac:dyDescent="0.25">
      <c r="B440" s="27" t="str">
        <f>IF(O440="","Frêt",_xlfn.XLOOKUP(O440,Catégories!A:A,Catégories!B:B,"inconnu"))</f>
        <v>Frêt</v>
      </c>
      <c r="C440" s="10" t="str">
        <f>RIGHT(LOOKUP(L440,'Recherche tracking'!A:A,'Recherche tracking'!B:B),16)</f>
        <v>5943814314752635</v>
      </c>
      <c r="D440" s="20">
        <v>202606</v>
      </c>
      <c r="E440" s="20">
        <v>51</v>
      </c>
      <c r="F440" s="20">
        <v>1085442</v>
      </c>
      <c r="G440" s="20" t="s">
        <v>20</v>
      </c>
      <c r="H440" s="20" t="s">
        <v>20</v>
      </c>
      <c r="I440" s="20" t="s">
        <v>110</v>
      </c>
      <c r="J440" s="20" t="s">
        <v>22</v>
      </c>
      <c r="K440" s="20">
        <v>20260604</v>
      </c>
      <c r="L440" s="20" t="s">
        <v>1032</v>
      </c>
      <c r="M440" s="20" t="s">
        <v>111</v>
      </c>
      <c r="N440" s="20">
        <v>31.23</v>
      </c>
      <c r="O440" s="20" t="s">
        <v>84</v>
      </c>
      <c r="P440" s="32">
        <v>12.21</v>
      </c>
      <c r="Q440" s="20" t="s">
        <v>112</v>
      </c>
      <c r="R440" s="20" t="s">
        <v>113</v>
      </c>
      <c r="S440" s="20" t="s">
        <v>26</v>
      </c>
      <c r="T440" s="20" t="s">
        <v>30</v>
      </c>
      <c r="U440" s="20" t="s">
        <v>114</v>
      </c>
      <c r="V440" s="20" t="s">
        <v>115</v>
      </c>
      <c r="W440" s="20" t="s">
        <v>116</v>
      </c>
      <c r="X440" s="20" t="s">
        <v>1033</v>
      </c>
      <c r="Y440" s="20" t="s">
        <v>1034</v>
      </c>
      <c r="Z440" s="20" t="s">
        <v>26</v>
      </c>
      <c r="AA440" s="20" t="s">
        <v>30</v>
      </c>
      <c r="AB440" s="20" t="s">
        <v>140</v>
      </c>
      <c r="AC440" s="20" t="s">
        <v>1035</v>
      </c>
      <c r="AD440" s="20" t="s">
        <v>1036</v>
      </c>
    </row>
    <row r="441" spans="2:30" x14ac:dyDescent="0.25">
      <c r="B441" s="27" t="str">
        <f>IF(O441="","Frêt",_xlfn.XLOOKUP(O441,Catégories!A:A,Catégories!B:B,"inconnu"))</f>
        <v>Frêt</v>
      </c>
      <c r="C441" s="10" t="str">
        <f>RIGHT(LOOKUP(L441,'Recherche tracking'!A:A,'Recherche tracking'!B:B),16)</f>
        <v>5943814314752635</v>
      </c>
      <c r="D441" s="20">
        <v>202606</v>
      </c>
      <c r="E441" s="20">
        <v>51</v>
      </c>
      <c r="F441" s="20">
        <v>1085442</v>
      </c>
      <c r="G441" s="20" t="s">
        <v>20</v>
      </c>
      <c r="H441" s="20" t="s">
        <v>20</v>
      </c>
      <c r="I441" s="20" t="s">
        <v>118</v>
      </c>
      <c r="J441" s="20" t="s">
        <v>1037</v>
      </c>
      <c r="K441" s="20">
        <v>20260604</v>
      </c>
      <c r="L441" s="20" t="s">
        <v>1032</v>
      </c>
      <c r="M441" s="20" t="s">
        <v>111</v>
      </c>
      <c r="N441" s="20">
        <v>18.04</v>
      </c>
      <c r="O441" s="20" t="s">
        <v>84</v>
      </c>
      <c r="P441" s="32">
        <v>0</v>
      </c>
      <c r="Q441" s="20" t="s">
        <v>112</v>
      </c>
      <c r="R441" s="20" t="s">
        <v>113</v>
      </c>
      <c r="S441" s="20" t="s">
        <v>26</v>
      </c>
      <c r="T441" s="20" t="s">
        <v>30</v>
      </c>
      <c r="U441" s="20" t="s">
        <v>114</v>
      </c>
      <c r="V441" s="20" t="s">
        <v>115</v>
      </c>
      <c r="W441" s="20" t="s">
        <v>116</v>
      </c>
      <c r="X441" s="20" t="s">
        <v>1033</v>
      </c>
      <c r="Y441" s="20" t="s">
        <v>1034</v>
      </c>
      <c r="Z441" s="20" t="s">
        <v>26</v>
      </c>
      <c r="AA441" s="20" t="s">
        <v>30</v>
      </c>
      <c r="AB441" s="20" t="s">
        <v>140</v>
      </c>
      <c r="AC441" s="20" t="s">
        <v>1035</v>
      </c>
      <c r="AD441" s="20" t="s">
        <v>1036</v>
      </c>
    </row>
    <row r="442" spans="2:30" x14ac:dyDescent="0.25">
      <c r="B442" s="27" t="str">
        <f>IF(O442="","Frêt",_xlfn.XLOOKUP(O442,Catégories!A:A,Catégories!B:B,"inconnu"))</f>
        <v>Frêt</v>
      </c>
      <c r="C442" s="10" t="str">
        <f>RIGHT(LOOKUP(L442,'Recherche tracking'!A:A,'Recherche tracking'!B:B),16)</f>
        <v>5943814314752635</v>
      </c>
      <c r="D442" s="20">
        <v>202606</v>
      </c>
      <c r="E442" s="20">
        <v>51</v>
      </c>
      <c r="F442" s="20">
        <v>1085442</v>
      </c>
      <c r="G442" s="20" t="s">
        <v>20</v>
      </c>
      <c r="H442" s="20" t="s">
        <v>20</v>
      </c>
      <c r="I442" s="20" t="s">
        <v>119</v>
      </c>
      <c r="J442" s="20" t="s">
        <v>1037</v>
      </c>
      <c r="K442" s="20">
        <v>20260604</v>
      </c>
      <c r="L442" s="20" t="s">
        <v>1032</v>
      </c>
      <c r="M442" s="20" t="s">
        <v>24</v>
      </c>
      <c r="N442" s="20">
        <v>18.04</v>
      </c>
      <c r="O442" s="20" t="s">
        <v>86</v>
      </c>
      <c r="P442" s="32">
        <v>0</v>
      </c>
      <c r="Q442" s="20" t="s">
        <v>112</v>
      </c>
      <c r="R442" s="20" t="s">
        <v>113</v>
      </c>
      <c r="S442" s="20" t="s">
        <v>26</v>
      </c>
      <c r="T442" s="20" t="s">
        <v>30</v>
      </c>
      <c r="U442" s="20" t="s">
        <v>114</v>
      </c>
      <c r="V442" s="20" t="s">
        <v>115</v>
      </c>
      <c r="W442" s="20" t="s">
        <v>116</v>
      </c>
      <c r="X442" s="20" t="s">
        <v>1033</v>
      </c>
      <c r="Y442" s="20" t="s">
        <v>1034</v>
      </c>
      <c r="Z442" s="20" t="s">
        <v>26</v>
      </c>
      <c r="AA442" s="20" t="s">
        <v>30</v>
      </c>
      <c r="AB442" s="20" t="s">
        <v>140</v>
      </c>
      <c r="AC442" s="20" t="s">
        <v>1035</v>
      </c>
      <c r="AD442" s="20" t="s">
        <v>1036</v>
      </c>
    </row>
    <row r="443" spans="2:30" x14ac:dyDescent="0.25">
      <c r="B443" s="27" t="str">
        <f>IF(O443="","Frêt",_xlfn.XLOOKUP(O443,Catégories!A:A,Catégories!B:B,"inconnu"))</f>
        <v>Frêt</v>
      </c>
      <c r="C443" s="10" t="str">
        <f>RIGHT(LOOKUP(L443,'Recherche tracking'!A:A,'Recherche tracking'!B:B),16)</f>
        <v>5943814314752635</v>
      </c>
      <c r="D443" s="20">
        <v>202606</v>
      </c>
      <c r="E443" s="20">
        <v>51</v>
      </c>
      <c r="F443" s="20">
        <v>1085442</v>
      </c>
      <c r="G443" s="20" t="s">
        <v>20</v>
      </c>
      <c r="H443" s="20" t="s">
        <v>20</v>
      </c>
      <c r="I443" s="20" t="s">
        <v>118</v>
      </c>
      <c r="J443" s="20" t="s">
        <v>1038</v>
      </c>
      <c r="K443" s="20">
        <v>20260604</v>
      </c>
      <c r="L443" s="20" t="s">
        <v>1032</v>
      </c>
      <c r="M443" s="20" t="s">
        <v>111</v>
      </c>
      <c r="N443" s="20">
        <v>13.19</v>
      </c>
      <c r="O443" s="20" t="s">
        <v>84</v>
      </c>
      <c r="P443" s="32">
        <v>0</v>
      </c>
      <c r="Q443" s="20" t="s">
        <v>112</v>
      </c>
      <c r="R443" s="20" t="s">
        <v>113</v>
      </c>
      <c r="S443" s="20" t="s">
        <v>26</v>
      </c>
      <c r="T443" s="20" t="s">
        <v>30</v>
      </c>
      <c r="U443" s="20" t="s">
        <v>114</v>
      </c>
      <c r="V443" s="20" t="s">
        <v>115</v>
      </c>
      <c r="W443" s="20" t="s">
        <v>116</v>
      </c>
      <c r="X443" s="20" t="s">
        <v>1033</v>
      </c>
      <c r="Y443" s="20" t="s">
        <v>1034</v>
      </c>
      <c r="Z443" s="20" t="s">
        <v>26</v>
      </c>
      <c r="AA443" s="20" t="s">
        <v>30</v>
      </c>
      <c r="AB443" s="20" t="s">
        <v>140</v>
      </c>
      <c r="AC443" s="20" t="s">
        <v>1035</v>
      </c>
      <c r="AD443" s="20" t="s">
        <v>1036</v>
      </c>
    </row>
    <row r="444" spans="2:30" x14ac:dyDescent="0.25">
      <c r="B444" s="27" t="str">
        <f>IF(O444="","Frêt",_xlfn.XLOOKUP(O444,Catégories!A:A,Catégories!B:B,"inconnu"))</f>
        <v>Frêt</v>
      </c>
      <c r="C444" s="10" t="str">
        <f>RIGHT(LOOKUP(L444,'Recherche tracking'!A:A,'Recherche tracking'!B:B),16)</f>
        <v>5943814314752635</v>
      </c>
      <c r="D444" s="20">
        <v>202606</v>
      </c>
      <c r="E444" s="20">
        <v>51</v>
      </c>
      <c r="F444" s="20">
        <v>1085442</v>
      </c>
      <c r="G444" s="20" t="s">
        <v>20</v>
      </c>
      <c r="H444" s="20" t="s">
        <v>20</v>
      </c>
      <c r="I444" s="20" t="s">
        <v>119</v>
      </c>
      <c r="J444" s="20" t="s">
        <v>1038</v>
      </c>
      <c r="K444" s="20">
        <v>20260604</v>
      </c>
      <c r="L444" s="20" t="s">
        <v>1032</v>
      </c>
      <c r="M444" s="20" t="s">
        <v>24</v>
      </c>
      <c r="N444" s="20">
        <v>13.19</v>
      </c>
      <c r="O444" s="20" t="s">
        <v>86</v>
      </c>
      <c r="P444" s="32">
        <v>0</v>
      </c>
      <c r="Q444" s="20" t="s">
        <v>112</v>
      </c>
      <c r="R444" s="20" t="s">
        <v>113</v>
      </c>
      <c r="S444" s="20" t="s">
        <v>26</v>
      </c>
      <c r="T444" s="20" t="s">
        <v>30</v>
      </c>
      <c r="U444" s="20" t="s">
        <v>114</v>
      </c>
      <c r="V444" s="20" t="s">
        <v>115</v>
      </c>
      <c r="W444" s="20" t="s">
        <v>116</v>
      </c>
      <c r="X444" s="20" t="s">
        <v>1033</v>
      </c>
      <c r="Y444" s="20" t="s">
        <v>1034</v>
      </c>
      <c r="Z444" s="20" t="s">
        <v>26</v>
      </c>
      <c r="AA444" s="20" t="s">
        <v>30</v>
      </c>
      <c r="AB444" s="20" t="s">
        <v>140</v>
      </c>
      <c r="AC444" s="20" t="s">
        <v>1035</v>
      </c>
      <c r="AD444" s="20" t="s">
        <v>1036</v>
      </c>
    </row>
    <row r="445" spans="2:30" x14ac:dyDescent="0.25">
      <c r="B445" s="27" t="str">
        <f>IF(O445="","Frêt",_xlfn.XLOOKUP(O445,Catégories!A:A,Catégories!B:B,"inconnu"))</f>
        <v>Frêt</v>
      </c>
      <c r="C445" s="10" t="str">
        <f>RIGHT(LOOKUP(L445,'Recherche tracking'!A:A,'Recherche tracking'!B:B),16)</f>
        <v>5943814314752635</v>
      </c>
      <c r="D445" s="20">
        <v>202606</v>
      </c>
      <c r="E445" s="20">
        <v>51</v>
      </c>
      <c r="F445" s="20">
        <v>1085442</v>
      </c>
      <c r="G445" s="20" t="s">
        <v>20</v>
      </c>
      <c r="H445" s="20" t="s">
        <v>20</v>
      </c>
      <c r="I445" s="20" t="s">
        <v>119</v>
      </c>
      <c r="J445" s="20" t="s">
        <v>1038</v>
      </c>
      <c r="K445" s="20">
        <v>20260604</v>
      </c>
      <c r="L445" s="20" t="s">
        <v>1032</v>
      </c>
      <c r="M445" s="20" t="s">
        <v>24</v>
      </c>
      <c r="N445" s="20">
        <v>13.19</v>
      </c>
      <c r="O445" s="20" t="s">
        <v>98</v>
      </c>
      <c r="P445" s="32">
        <v>1</v>
      </c>
      <c r="Q445" s="20" t="s">
        <v>112</v>
      </c>
      <c r="R445" s="20" t="s">
        <v>113</v>
      </c>
      <c r="S445" s="20" t="s">
        <v>26</v>
      </c>
      <c r="T445" s="20" t="s">
        <v>30</v>
      </c>
      <c r="U445" s="20" t="s">
        <v>114</v>
      </c>
      <c r="V445" s="20" t="s">
        <v>115</v>
      </c>
      <c r="W445" s="20" t="s">
        <v>116</v>
      </c>
      <c r="X445" s="20" t="s">
        <v>1033</v>
      </c>
      <c r="Y445" s="20" t="s">
        <v>1034</v>
      </c>
      <c r="Z445" s="20" t="s">
        <v>26</v>
      </c>
      <c r="AA445" s="20" t="s">
        <v>30</v>
      </c>
      <c r="AB445" s="20" t="s">
        <v>140</v>
      </c>
      <c r="AC445" s="20" t="s">
        <v>1035</v>
      </c>
      <c r="AD445" s="20" t="s">
        <v>1036</v>
      </c>
    </row>
    <row r="446" spans="2:30" x14ac:dyDescent="0.25">
      <c r="B446" s="27" t="str">
        <f>IF(O446="","Frêt",_xlfn.XLOOKUP(O446,Catégories!A:A,Catégories!B:B,"inconnu"))</f>
        <v>Frêt</v>
      </c>
      <c r="C446" s="10" t="str">
        <f>RIGHT(LOOKUP(L446,'Recherche tracking'!A:A,'Recherche tracking'!B:B),16)</f>
        <v>5343814314752585</v>
      </c>
      <c r="D446" s="20">
        <v>202606</v>
      </c>
      <c r="E446" s="20">
        <v>51</v>
      </c>
      <c r="F446" s="20">
        <v>1085442</v>
      </c>
      <c r="G446" s="20" t="s">
        <v>20</v>
      </c>
      <c r="H446" s="20" t="s">
        <v>20</v>
      </c>
      <c r="I446" s="20" t="s">
        <v>110</v>
      </c>
      <c r="J446" s="20" t="s">
        <v>22</v>
      </c>
      <c r="K446" s="20">
        <v>20260604</v>
      </c>
      <c r="L446" s="20" t="s">
        <v>1039</v>
      </c>
      <c r="M446" s="20" t="s">
        <v>111</v>
      </c>
      <c r="N446" s="20">
        <v>9.6</v>
      </c>
      <c r="O446" s="20" t="s">
        <v>84</v>
      </c>
      <c r="P446" s="32">
        <v>6.49</v>
      </c>
      <c r="Q446" s="20" t="s">
        <v>112</v>
      </c>
      <c r="R446" s="20" t="s">
        <v>113</v>
      </c>
      <c r="S446" s="20" t="s">
        <v>26</v>
      </c>
      <c r="T446" s="20" t="s">
        <v>30</v>
      </c>
      <c r="U446" s="20" t="s">
        <v>114</v>
      </c>
      <c r="V446" s="20" t="s">
        <v>115</v>
      </c>
      <c r="W446" s="20" t="s">
        <v>116</v>
      </c>
      <c r="X446" s="20" t="s">
        <v>1040</v>
      </c>
      <c r="Y446" s="20" t="s">
        <v>1041</v>
      </c>
      <c r="Z446" s="20" t="s">
        <v>26</v>
      </c>
      <c r="AA446" s="20" t="s">
        <v>30</v>
      </c>
      <c r="AB446" s="20" t="s">
        <v>360</v>
      </c>
      <c r="AC446" s="20" t="s">
        <v>361</v>
      </c>
      <c r="AD446" s="20" t="s">
        <v>362</v>
      </c>
    </row>
    <row r="447" spans="2:30" x14ac:dyDescent="0.25">
      <c r="B447" s="27" t="str">
        <f>IF(O447="","Frêt",_xlfn.XLOOKUP(O447,Catégories!A:A,Catégories!B:B,"inconnu"))</f>
        <v>Frêt</v>
      </c>
      <c r="C447" s="10" t="str">
        <f>RIGHT(LOOKUP(L447,'Recherche tracking'!A:A,'Recherche tracking'!B:B),16)</f>
        <v>5343814314752585</v>
      </c>
      <c r="D447" s="20">
        <v>202606</v>
      </c>
      <c r="E447" s="20">
        <v>51</v>
      </c>
      <c r="F447" s="20">
        <v>1085442</v>
      </c>
      <c r="G447" s="20" t="s">
        <v>20</v>
      </c>
      <c r="H447" s="20" t="s">
        <v>20</v>
      </c>
      <c r="I447" s="20" t="s">
        <v>118</v>
      </c>
      <c r="J447" s="20" t="s">
        <v>1042</v>
      </c>
      <c r="K447" s="20">
        <v>20260604</v>
      </c>
      <c r="L447" s="20" t="s">
        <v>1039</v>
      </c>
      <c r="M447" s="20" t="s">
        <v>111</v>
      </c>
      <c r="N447" s="20">
        <v>9.6</v>
      </c>
      <c r="O447" s="20" t="s">
        <v>84</v>
      </c>
      <c r="P447" s="32">
        <v>0</v>
      </c>
      <c r="Q447" s="20" t="s">
        <v>112</v>
      </c>
      <c r="R447" s="20" t="s">
        <v>113</v>
      </c>
      <c r="S447" s="20" t="s">
        <v>26</v>
      </c>
      <c r="T447" s="20" t="s">
        <v>30</v>
      </c>
      <c r="U447" s="20" t="s">
        <v>114</v>
      </c>
      <c r="V447" s="20" t="s">
        <v>115</v>
      </c>
      <c r="W447" s="20" t="s">
        <v>116</v>
      </c>
      <c r="X447" s="20" t="s">
        <v>1040</v>
      </c>
      <c r="Y447" s="20" t="s">
        <v>1041</v>
      </c>
      <c r="Z447" s="20" t="s">
        <v>26</v>
      </c>
      <c r="AA447" s="20" t="s">
        <v>30</v>
      </c>
      <c r="AB447" s="20" t="s">
        <v>360</v>
      </c>
      <c r="AC447" s="20" t="s">
        <v>361</v>
      </c>
      <c r="AD447" s="20" t="s">
        <v>362</v>
      </c>
    </row>
    <row r="448" spans="2:30" x14ac:dyDescent="0.25">
      <c r="B448" s="27" t="str">
        <f>IF(O448="","Frêt",_xlfn.XLOOKUP(O448,Catégories!A:A,Catégories!B:B,"inconnu"))</f>
        <v>Frêt</v>
      </c>
      <c r="C448" s="10" t="str">
        <f>RIGHT(LOOKUP(L448,'Recherche tracking'!A:A,'Recherche tracking'!B:B),16)</f>
        <v>5343814314752585</v>
      </c>
      <c r="D448" s="20">
        <v>202606</v>
      </c>
      <c r="E448" s="20">
        <v>51</v>
      </c>
      <c r="F448" s="20">
        <v>1085442</v>
      </c>
      <c r="G448" s="20" t="s">
        <v>20</v>
      </c>
      <c r="H448" s="20" t="s">
        <v>20</v>
      </c>
      <c r="I448" s="20" t="s">
        <v>119</v>
      </c>
      <c r="J448" s="20" t="s">
        <v>1042</v>
      </c>
      <c r="K448" s="20">
        <v>20260604</v>
      </c>
      <c r="L448" s="20" t="s">
        <v>1039</v>
      </c>
      <c r="M448" s="20" t="s">
        <v>24</v>
      </c>
      <c r="N448" s="20">
        <v>9.6</v>
      </c>
      <c r="O448" s="20" t="s">
        <v>86</v>
      </c>
      <c r="P448" s="32">
        <v>0</v>
      </c>
      <c r="Q448" s="20" t="s">
        <v>112</v>
      </c>
      <c r="R448" s="20" t="s">
        <v>113</v>
      </c>
      <c r="S448" s="20" t="s">
        <v>26</v>
      </c>
      <c r="T448" s="20" t="s">
        <v>30</v>
      </c>
      <c r="U448" s="20" t="s">
        <v>114</v>
      </c>
      <c r="V448" s="20" t="s">
        <v>115</v>
      </c>
      <c r="W448" s="20" t="s">
        <v>116</v>
      </c>
      <c r="X448" s="20" t="s">
        <v>1040</v>
      </c>
      <c r="Y448" s="20" t="s">
        <v>1041</v>
      </c>
      <c r="Z448" s="20" t="s">
        <v>26</v>
      </c>
      <c r="AA448" s="20" t="s">
        <v>30</v>
      </c>
      <c r="AB448" s="20" t="s">
        <v>360</v>
      </c>
      <c r="AC448" s="20" t="s">
        <v>361</v>
      </c>
      <c r="AD448" s="20" t="s">
        <v>362</v>
      </c>
    </row>
    <row r="449" spans="2:30" x14ac:dyDescent="0.25">
      <c r="B449" s="27" t="str">
        <f>IF(O449="","Frêt",_xlfn.XLOOKUP(O449,Catégories!A:A,Catégories!B:B,"inconnu"))</f>
        <v>Frêt</v>
      </c>
      <c r="C449" s="10" t="str">
        <f>RIGHT(LOOKUP(L449,'Recherche tracking'!A:A,'Recherche tracking'!B:B),16)</f>
        <v>7543814314752563</v>
      </c>
      <c r="D449" s="20">
        <v>202606</v>
      </c>
      <c r="E449" s="20">
        <v>51</v>
      </c>
      <c r="F449" s="20">
        <v>1085442</v>
      </c>
      <c r="G449" s="20" t="s">
        <v>20</v>
      </c>
      <c r="H449" s="20" t="s">
        <v>20</v>
      </c>
      <c r="I449" s="20" t="s">
        <v>110</v>
      </c>
      <c r="J449" s="20" t="s">
        <v>22</v>
      </c>
      <c r="K449" s="20">
        <v>20260604</v>
      </c>
      <c r="L449" s="20" t="s">
        <v>1043</v>
      </c>
      <c r="M449" s="20" t="s">
        <v>111</v>
      </c>
      <c r="N449" s="20">
        <v>9.1999999999999993</v>
      </c>
      <c r="O449" s="20" t="s">
        <v>84</v>
      </c>
      <c r="P449" s="32">
        <v>6.49</v>
      </c>
      <c r="Q449" s="20" t="s">
        <v>112</v>
      </c>
      <c r="R449" s="20" t="s">
        <v>113</v>
      </c>
      <c r="S449" s="20" t="s">
        <v>26</v>
      </c>
      <c r="T449" s="20" t="s">
        <v>30</v>
      </c>
      <c r="U449" s="20" t="s">
        <v>114</v>
      </c>
      <c r="V449" s="20" t="s">
        <v>115</v>
      </c>
      <c r="W449" s="20" t="s">
        <v>116</v>
      </c>
      <c r="X449" s="20" t="s">
        <v>1044</v>
      </c>
      <c r="Y449" s="20" t="s">
        <v>1045</v>
      </c>
      <c r="Z449" s="20" t="s">
        <v>1046</v>
      </c>
      <c r="AA449" s="20" t="s">
        <v>30</v>
      </c>
      <c r="AB449" s="20" t="s">
        <v>117</v>
      </c>
      <c r="AC449" s="20" t="s">
        <v>145</v>
      </c>
      <c r="AD449" s="20" t="s">
        <v>120</v>
      </c>
    </row>
    <row r="450" spans="2:30" x14ac:dyDescent="0.25">
      <c r="B450" s="27" t="str">
        <f>IF(O450="","Frêt",_xlfn.XLOOKUP(O450,Catégories!A:A,Catégories!B:B,"inconnu"))</f>
        <v>Frêt</v>
      </c>
      <c r="C450" s="10" t="str">
        <f>RIGHT(LOOKUP(L450,'Recherche tracking'!A:A,'Recherche tracking'!B:B),16)</f>
        <v>7543814314752563</v>
      </c>
      <c r="D450" s="20">
        <v>202606</v>
      </c>
      <c r="E450" s="20">
        <v>51</v>
      </c>
      <c r="F450" s="20">
        <v>1085442</v>
      </c>
      <c r="G450" s="20" t="s">
        <v>20</v>
      </c>
      <c r="H450" s="20" t="s">
        <v>20</v>
      </c>
      <c r="I450" s="20" t="s">
        <v>118</v>
      </c>
      <c r="J450" s="20" t="s">
        <v>1047</v>
      </c>
      <c r="K450" s="20">
        <v>20260604</v>
      </c>
      <c r="L450" s="20" t="s">
        <v>1043</v>
      </c>
      <c r="M450" s="20" t="s">
        <v>111</v>
      </c>
      <c r="N450" s="20">
        <v>9.1999999999999993</v>
      </c>
      <c r="O450" s="20" t="s">
        <v>84</v>
      </c>
      <c r="P450" s="32">
        <v>0</v>
      </c>
      <c r="Q450" s="20" t="s">
        <v>112</v>
      </c>
      <c r="R450" s="20" t="s">
        <v>113</v>
      </c>
      <c r="S450" s="20" t="s">
        <v>26</v>
      </c>
      <c r="T450" s="20" t="s">
        <v>30</v>
      </c>
      <c r="U450" s="20" t="s">
        <v>114</v>
      </c>
      <c r="V450" s="20" t="s">
        <v>115</v>
      </c>
      <c r="W450" s="20" t="s">
        <v>116</v>
      </c>
      <c r="X450" s="20" t="s">
        <v>1044</v>
      </c>
      <c r="Y450" s="20" t="s">
        <v>1045</v>
      </c>
      <c r="Z450" s="20" t="s">
        <v>1046</v>
      </c>
      <c r="AA450" s="20" t="s">
        <v>30</v>
      </c>
      <c r="AB450" s="20" t="s">
        <v>117</v>
      </c>
      <c r="AC450" s="20" t="s">
        <v>145</v>
      </c>
      <c r="AD450" s="20" t="s">
        <v>120</v>
      </c>
    </row>
    <row r="451" spans="2:30" x14ac:dyDescent="0.25">
      <c r="B451" s="27" t="str">
        <f>IF(O451="","Frêt",_xlfn.XLOOKUP(O451,Catégories!A:A,Catégories!B:B,"inconnu"))</f>
        <v>Frêt</v>
      </c>
      <c r="C451" s="10" t="str">
        <f>RIGHT(LOOKUP(L451,'Recherche tracking'!A:A,'Recherche tracking'!B:B),16)</f>
        <v>7543814314752563</v>
      </c>
      <c r="D451" s="20">
        <v>202606</v>
      </c>
      <c r="E451" s="20">
        <v>51</v>
      </c>
      <c r="F451" s="20">
        <v>1085442</v>
      </c>
      <c r="G451" s="20" t="s">
        <v>20</v>
      </c>
      <c r="H451" s="20" t="s">
        <v>20</v>
      </c>
      <c r="I451" s="20" t="s">
        <v>119</v>
      </c>
      <c r="J451" s="20" t="s">
        <v>1047</v>
      </c>
      <c r="K451" s="20">
        <v>20260604</v>
      </c>
      <c r="L451" s="20" t="s">
        <v>1043</v>
      </c>
      <c r="M451" s="20" t="s">
        <v>24</v>
      </c>
      <c r="N451" s="20">
        <v>9.1999999999999993</v>
      </c>
      <c r="O451" s="20" t="s">
        <v>86</v>
      </c>
      <c r="P451" s="32">
        <v>0</v>
      </c>
      <c r="Q451" s="20" t="s">
        <v>112</v>
      </c>
      <c r="R451" s="20" t="s">
        <v>113</v>
      </c>
      <c r="S451" s="20" t="s">
        <v>26</v>
      </c>
      <c r="T451" s="20" t="s">
        <v>30</v>
      </c>
      <c r="U451" s="20" t="s">
        <v>114</v>
      </c>
      <c r="V451" s="20" t="s">
        <v>115</v>
      </c>
      <c r="W451" s="20" t="s">
        <v>116</v>
      </c>
      <c r="X451" s="20" t="s">
        <v>1044</v>
      </c>
      <c r="Y451" s="20" t="s">
        <v>1045</v>
      </c>
      <c r="Z451" s="20" t="s">
        <v>1046</v>
      </c>
      <c r="AA451" s="20" t="s">
        <v>30</v>
      </c>
      <c r="AB451" s="20" t="s">
        <v>117</v>
      </c>
      <c r="AC451" s="20" t="s">
        <v>145</v>
      </c>
      <c r="AD451" s="20" t="s">
        <v>120</v>
      </c>
    </row>
    <row r="452" spans="2:30" x14ac:dyDescent="0.25">
      <c r="B452" s="27" t="str">
        <f>IF(O452="","Frêt",_xlfn.XLOOKUP(O452,Catégories!A:A,Catégories!B:B,"inconnu"))</f>
        <v>Frêt</v>
      </c>
      <c r="C452" s="10" t="str">
        <f>RIGHT(LOOKUP(L452,'Recherche tracking'!A:A,'Recherche tracking'!B:B),16)</f>
        <v>1943814314752449</v>
      </c>
      <c r="D452" s="20">
        <v>202606</v>
      </c>
      <c r="E452" s="20">
        <v>51</v>
      </c>
      <c r="F452" s="20">
        <v>1085442</v>
      </c>
      <c r="G452" s="20" t="s">
        <v>20</v>
      </c>
      <c r="H452" s="20" t="s">
        <v>20</v>
      </c>
      <c r="I452" s="20" t="s">
        <v>110</v>
      </c>
      <c r="J452" s="20" t="s">
        <v>22</v>
      </c>
      <c r="K452" s="20">
        <v>20260604</v>
      </c>
      <c r="L452" s="20" t="s">
        <v>1048</v>
      </c>
      <c r="M452" s="20" t="s">
        <v>111</v>
      </c>
      <c r="N452" s="20">
        <v>0.2</v>
      </c>
      <c r="O452" s="20" t="s">
        <v>84</v>
      </c>
      <c r="P452" s="32">
        <v>4.1500000000000004</v>
      </c>
      <c r="Q452" s="20" t="s">
        <v>112</v>
      </c>
      <c r="R452" s="20" t="s">
        <v>113</v>
      </c>
      <c r="S452" s="20" t="s">
        <v>26</v>
      </c>
      <c r="T452" s="20" t="s">
        <v>30</v>
      </c>
      <c r="U452" s="20" t="s">
        <v>114</v>
      </c>
      <c r="V452" s="20" t="s">
        <v>115</v>
      </c>
      <c r="W452" s="20" t="s">
        <v>116</v>
      </c>
      <c r="X452" s="20" t="s">
        <v>484</v>
      </c>
      <c r="Y452" s="20" t="s">
        <v>485</v>
      </c>
      <c r="Z452" s="20" t="s">
        <v>26</v>
      </c>
      <c r="AA452" s="20" t="s">
        <v>30</v>
      </c>
      <c r="AB452" s="20" t="s">
        <v>417</v>
      </c>
      <c r="AC452" s="20" t="s">
        <v>486</v>
      </c>
      <c r="AD452" s="20" t="s">
        <v>487</v>
      </c>
    </row>
    <row r="453" spans="2:30" x14ac:dyDescent="0.25">
      <c r="B453" s="27" t="str">
        <f>IF(O453="","Frêt",_xlfn.XLOOKUP(O453,Catégories!A:A,Catégories!B:B,"inconnu"))</f>
        <v>Frêt</v>
      </c>
      <c r="C453" s="10" t="str">
        <f>RIGHT(LOOKUP(L453,'Recherche tracking'!A:A,'Recherche tracking'!B:B),16)</f>
        <v>1943814314752449</v>
      </c>
      <c r="D453" s="20">
        <v>202606</v>
      </c>
      <c r="E453" s="20">
        <v>51</v>
      </c>
      <c r="F453" s="20">
        <v>1085442</v>
      </c>
      <c r="G453" s="20" t="s">
        <v>20</v>
      </c>
      <c r="H453" s="20" t="s">
        <v>20</v>
      </c>
      <c r="I453" s="20" t="s">
        <v>118</v>
      </c>
      <c r="J453" s="20" t="s">
        <v>1049</v>
      </c>
      <c r="K453" s="20">
        <v>20260604</v>
      </c>
      <c r="L453" s="20" t="s">
        <v>1048</v>
      </c>
      <c r="M453" s="20" t="s">
        <v>111</v>
      </c>
      <c r="N453" s="20">
        <v>0.2</v>
      </c>
      <c r="O453" s="20" t="s">
        <v>84</v>
      </c>
      <c r="P453" s="32">
        <v>0</v>
      </c>
      <c r="Q453" s="20" t="s">
        <v>112</v>
      </c>
      <c r="R453" s="20" t="s">
        <v>113</v>
      </c>
      <c r="S453" s="20" t="s">
        <v>26</v>
      </c>
      <c r="T453" s="20" t="s">
        <v>30</v>
      </c>
      <c r="U453" s="20" t="s">
        <v>114</v>
      </c>
      <c r="V453" s="20" t="s">
        <v>115</v>
      </c>
      <c r="W453" s="20" t="s">
        <v>116</v>
      </c>
      <c r="X453" s="20" t="s">
        <v>484</v>
      </c>
      <c r="Y453" s="20" t="s">
        <v>485</v>
      </c>
      <c r="Z453" s="20" t="s">
        <v>26</v>
      </c>
      <c r="AA453" s="20" t="s">
        <v>30</v>
      </c>
      <c r="AB453" s="20" t="s">
        <v>417</v>
      </c>
      <c r="AC453" s="20" t="s">
        <v>486</v>
      </c>
      <c r="AD453" s="20" t="s">
        <v>487</v>
      </c>
    </row>
    <row r="454" spans="2:30" x14ac:dyDescent="0.25">
      <c r="B454" s="27" t="str">
        <f>IF(O454="","Frêt",_xlfn.XLOOKUP(O454,Catégories!A:A,Catégories!B:B,"inconnu"))</f>
        <v>Frêt</v>
      </c>
      <c r="C454" s="10" t="str">
        <f>RIGHT(LOOKUP(L454,'Recherche tracking'!A:A,'Recherche tracking'!B:B),16)</f>
        <v>1943814314752449</v>
      </c>
      <c r="D454" s="20">
        <v>202606</v>
      </c>
      <c r="E454" s="20">
        <v>51</v>
      </c>
      <c r="F454" s="20">
        <v>1085442</v>
      </c>
      <c r="G454" s="20" t="s">
        <v>20</v>
      </c>
      <c r="H454" s="20" t="s">
        <v>20</v>
      </c>
      <c r="I454" s="20" t="s">
        <v>119</v>
      </c>
      <c r="J454" s="20" t="s">
        <v>1049</v>
      </c>
      <c r="K454" s="20">
        <v>20260604</v>
      </c>
      <c r="L454" s="20" t="s">
        <v>1048</v>
      </c>
      <c r="M454" s="20" t="s">
        <v>24</v>
      </c>
      <c r="N454" s="20">
        <v>0.2</v>
      </c>
      <c r="O454" s="20" t="s">
        <v>86</v>
      </c>
      <c r="P454" s="32">
        <v>0</v>
      </c>
      <c r="Q454" s="20" t="s">
        <v>112</v>
      </c>
      <c r="R454" s="20" t="s">
        <v>113</v>
      </c>
      <c r="S454" s="20" t="s">
        <v>26</v>
      </c>
      <c r="T454" s="20" t="s">
        <v>30</v>
      </c>
      <c r="U454" s="20" t="s">
        <v>114</v>
      </c>
      <c r="V454" s="20" t="s">
        <v>115</v>
      </c>
      <c r="W454" s="20" t="s">
        <v>116</v>
      </c>
      <c r="X454" s="20" t="s">
        <v>484</v>
      </c>
      <c r="Y454" s="20" t="s">
        <v>485</v>
      </c>
      <c r="Z454" s="20" t="s">
        <v>26</v>
      </c>
      <c r="AA454" s="20" t="s">
        <v>30</v>
      </c>
      <c r="AB454" s="20" t="s">
        <v>417</v>
      </c>
      <c r="AC454" s="20" t="s">
        <v>486</v>
      </c>
      <c r="AD454" s="20" t="s">
        <v>487</v>
      </c>
    </row>
    <row r="455" spans="2:30" x14ac:dyDescent="0.25">
      <c r="B455" s="27" t="str">
        <f>IF(O455="","Frêt",_xlfn.XLOOKUP(O455,Catégories!A:A,Catégories!B:B,"inconnu"))</f>
        <v>Frêt</v>
      </c>
      <c r="C455" s="10" t="str">
        <f>RIGHT(LOOKUP(L455,'Recherche tracking'!A:A,'Recherche tracking'!B:B),16)</f>
        <v>5943814314752457</v>
      </c>
      <c r="D455" s="20">
        <v>202606</v>
      </c>
      <c r="E455" s="20">
        <v>51</v>
      </c>
      <c r="F455" s="20">
        <v>1085442</v>
      </c>
      <c r="G455" s="20" t="s">
        <v>20</v>
      </c>
      <c r="H455" s="20" t="s">
        <v>20</v>
      </c>
      <c r="I455" s="20" t="s">
        <v>110</v>
      </c>
      <c r="J455" s="20" t="s">
        <v>22</v>
      </c>
      <c r="K455" s="20">
        <v>20260604</v>
      </c>
      <c r="L455" s="20" t="s">
        <v>1050</v>
      </c>
      <c r="M455" s="20" t="s">
        <v>111</v>
      </c>
      <c r="N455" s="20">
        <v>3.01</v>
      </c>
      <c r="O455" s="20" t="s">
        <v>84</v>
      </c>
      <c r="P455" s="32">
        <v>4.93</v>
      </c>
      <c r="Q455" s="20" t="s">
        <v>112</v>
      </c>
      <c r="R455" s="20" t="s">
        <v>113</v>
      </c>
      <c r="S455" s="20" t="s">
        <v>26</v>
      </c>
      <c r="T455" s="20" t="s">
        <v>30</v>
      </c>
      <c r="U455" s="20" t="s">
        <v>114</v>
      </c>
      <c r="V455" s="20" t="s">
        <v>115</v>
      </c>
      <c r="W455" s="20" t="s">
        <v>116</v>
      </c>
      <c r="X455" s="20" t="s">
        <v>1051</v>
      </c>
      <c r="Y455" s="20" t="s">
        <v>469</v>
      </c>
      <c r="Z455" s="20" t="s">
        <v>26</v>
      </c>
      <c r="AA455" s="20" t="s">
        <v>30</v>
      </c>
      <c r="AB455" s="20" t="s">
        <v>140</v>
      </c>
      <c r="AC455" s="20" t="s">
        <v>470</v>
      </c>
      <c r="AD455" s="20" t="s">
        <v>471</v>
      </c>
    </row>
    <row r="456" spans="2:30" x14ac:dyDescent="0.25">
      <c r="B456" s="27" t="str">
        <f>IF(O456="","Frêt",_xlfn.XLOOKUP(O456,Catégories!A:A,Catégories!B:B,"inconnu"))</f>
        <v>Frêt</v>
      </c>
      <c r="C456" s="10" t="str">
        <f>RIGHT(LOOKUP(L456,'Recherche tracking'!A:A,'Recherche tracking'!B:B),16)</f>
        <v>5943814314752457</v>
      </c>
      <c r="D456" s="20">
        <v>202606</v>
      </c>
      <c r="E456" s="20">
        <v>51</v>
      </c>
      <c r="F456" s="20">
        <v>1085442</v>
      </c>
      <c r="G456" s="20" t="s">
        <v>20</v>
      </c>
      <c r="H456" s="20" t="s">
        <v>20</v>
      </c>
      <c r="I456" s="20" t="s">
        <v>118</v>
      </c>
      <c r="J456" s="20" t="s">
        <v>1052</v>
      </c>
      <c r="K456" s="20">
        <v>20260604</v>
      </c>
      <c r="L456" s="20" t="s">
        <v>1050</v>
      </c>
      <c r="M456" s="20" t="s">
        <v>111</v>
      </c>
      <c r="N456" s="20">
        <v>3.01</v>
      </c>
      <c r="O456" s="20" t="s">
        <v>84</v>
      </c>
      <c r="P456" s="32">
        <v>0</v>
      </c>
      <c r="Q456" s="20" t="s">
        <v>112</v>
      </c>
      <c r="R456" s="20" t="s">
        <v>113</v>
      </c>
      <c r="S456" s="20" t="s">
        <v>26</v>
      </c>
      <c r="T456" s="20" t="s">
        <v>30</v>
      </c>
      <c r="U456" s="20" t="s">
        <v>114</v>
      </c>
      <c r="V456" s="20" t="s">
        <v>115</v>
      </c>
      <c r="W456" s="20" t="s">
        <v>116</v>
      </c>
      <c r="X456" s="20" t="s">
        <v>1051</v>
      </c>
      <c r="Y456" s="20" t="s">
        <v>469</v>
      </c>
      <c r="Z456" s="20" t="s">
        <v>26</v>
      </c>
      <c r="AA456" s="20" t="s">
        <v>30</v>
      </c>
      <c r="AB456" s="20" t="s">
        <v>140</v>
      </c>
      <c r="AC456" s="20" t="s">
        <v>470</v>
      </c>
      <c r="AD456" s="20" t="s">
        <v>471</v>
      </c>
    </row>
    <row r="457" spans="2:30" x14ac:dyDescent="0.25">
      <c r="B457" s="27" t="str">
        <f>IF(O457="","Frêt",_xlfn.XLOOKUP(O457,Catégories!A:A,Catégories!B:B,"inconnu"))</f>
        <v>Frêt</v>
      </c>
      <c r="C457" s="10" t="str">
        <f>RIGHT(LOOKUP(L457,'Recherche tracking'!A:A,'Recherche tracking'!B:B),16)</f>
        <v>5943814314752457</v>
      </c>
      <c r="D457" s="20">
        <v>202606</v>
      </c>
      <c r="E457" s="20">
        <v>51</v>
      </c>
      <c r="F457" s="20">
        <v>1085442</v>
      </c>
      <c r="G457" s="20" t="s">
        <v>20</v>
      </c>
      <c r="H457" s="20" t="s">
        <v>20</v>
      </c>
      <c r="I457" s="20" t="s">
        <v>119</v>
      </c>
      <c r="J457" s="20" t="s">
        <v>1052</v>
      </c>
      <c r="K457" s="20">
        <v>20260604</v>
      </c>
      <c r="L457" s="20" t="s">
        <v>1050</v>
      </c>
      <c r="M457" s="20" t="s">
        <v>24</v>
      </c>
      <c r="N457" s="20">
        <v>3.01</v>
      </c>
      <c r="O457" s="20" t="s">
        <v>86</v>
      </c>
      <c r="P457" s="32">
        <v>0</v>
      </c>
      <c r="Q457" s="20" t="s">
        <v>112</v>
      </c>
      <c r="R457" s="20" t="s">
        <v>113</v>
      </c>
      <c r="S457" s="20" t="s">
        <v>26</v>
      </c>
      <c r="T457" s="20" t="s">
        <v>30</v>
      </c>
      <c r="U457" s="20" t="s">
        <v>114</v>
      </c>
      <c r="V457" s="20" t="s">
        <v>115</v>
      </c>
      <c r="W457" s="20" t="s">
        <v>116</v>
      </c>
      <c r="X457" s="20" t="s">
        <v>1051</v>
      </c>
      <c r="Y457" s="20" t="s">
        <v>469</v>
      </c>
      <c r="Z457" s="20" t="s">
        <v>26</v>
      </c>
      <c r="AA457" s="20" t="s">
        <v>30</v>
      </c>
      <c r="AB457" s="20" t="s">
        <v>140</v>
      </c>
      <c r="AC457" s="20" t="s">
        <v>470</v>
      </c>
      <c r="AD457" s="20" t="s">
        <v>471</v>
      </c>
    </row>
    <row r="458" spans="2:30" x14ac:dyDescent="0.25">
      <c r="B458" s="27" t="str">
        <f>IF(O458="","Frêt",_xlfn.XLOOKUP(O458,Catégories!A:A,Catégories!B:B,"inconnu"))</f>
        <v>Frêt</v>
      </c>
      <c r="C458" s="10" t="str">
        <f>RIGHT(LOOKUP(L458,'Recherche tracking'!A:A,'Recherche tracking'!B:B),16)</f>
        <v>5743814314752509</v>
      </c>
      <c r="D458" s="20">
        <v>202606</v>
      </c>
      <c r="E458" s="20">
        <v>51</v>
      </c>
      <c r="F458" s="20">
        <v>1085442</v>
      </c>
      <c r="G458" s="20" t="s">
        <v>20</v>
      </c>
      <c r="H458" s="20" t="s">
        <v>20</v>
      </c>
      <c r="I458" s="20" t="s">
        <v>110</v>
      </c>
      <c r="J458" s="20" t="s">
        <v>22</v>
      </c>
      <c r="K458" s="20">
        <v>20260604</v>
      </c>
      <c r="L458" s="20" t="s">
        <v>1053</v>
      </c>
      <c r="M458" s="20" t="s">
        <v>111</v>
      </c>
      <c r="N458" s="20">
        <v>11.86</v>
      </c>
      <c r="O458" s="20" t="s">
        <v>84</v>
      </c>
      <c r="P458" s="32">
        <v>7.01</v>
      </c>
      <c r="Q458" s="20" t="s">
        <v>112</v>
      </c>
      <c r="R458" s="20" t="s">
        <v>113</v>
      </c>
      <c r="S458" s="20" t="s">
        <v>26</v>
      </c>
      <c r="T458" s="20" t="s">
        <v>30</v>
      </c>
      <c r="U458" s="20" t="s">
        <v>114</v>
      </c>
      <c r="V458" s="20" t="s">
        <v>115</v>
      </c>
      <c r="W458" s="20" t="s">
        <v>116</v>
      </c>
      <c r="X458" s="20" t="s">
        <v>1054</v>
      </c>
      <c r="Y458" s="20" t="s">
        <v>1055</v>
      </c>
      <c r="Z458" s="20" t="s">
        <v>26</v>
      </c>
      <c r="AA458" s="20" t="s">
        <v>30</v>
      </c>
      <c r="AB458" s="20" t="s">
        <v>158</v>
      </c>
      <c r="AC458" s="20" t="s">
        <v>183</v>
      </c>
      <c r="AD458" s="20" t="s">
        <v>184</v>
      </c>
    </row>
    <row r="459" spans="2:30" x14ac:dyDescent="0.25">
      <c r="B459" s="27" t="str">
        <f>IF(O459="","Frêt",_xlfn.XLOOKUP(O459,Catégories!A:A,Catégories!B:B,"inconnu"))</f>
        <v>Frêt</v>
      </c>
      <c r="C459" s="10" t="str">
        <f>RIGHT(LOOKUP(L459,'Recherche tracking'!A:A,'Recherche tracking'!B:B),16)</f>
        <v>5743814314752509</v>
      </c>
      <c r="D459" s="20">
        <v>202606</v>
      </c>
      <c r="E459" s="20">
        <v>51</v>
      </c>
      <c r="F459" s="20">
        <v>1085442</v>
      </c>
      <c r="G459" s="20" t="s">
        <v>20</v>
      </c>
      <c r="H459" s="20" t="s">
        <v>20</v>
      </c>
      <c r="I459" s="20" t="s">
        <v>118</v>
      </c>
      <c r="J459" s="20" t="s">
        <v>1056</v>
      </c>
      <c r="K459" s="20">
        <v>20260604</v>
      </c>
      <c r="L459" s="20" t="s">
        <v>1053</v>
      </c>
      <c r="M459" s="20" t="s">
        <v>111</v>
      </c>
      <c r="N459" s="20">
        <v>11.86</v>
      </c>
      <c r="O459" s="20" t="s">
        <v>84</v>
      </c>
      <c r="P459" s="32">
        <v>0</v>
      </c>
      <c r="Q459" s="20" t="s">
        <v>112</v>
      </c>
      <c r="R459" s="20" t="s">
        <v>113</v>
      </c>
      <c r="S459" s="20" t="s">
        <v>26</v>
      </c>
      <c r="T459" s="20" t="s">
        <v>30</v>
      </c>
      <c r="U459" s="20" t="s">
        <v>114</v>
      </c>
      <c r="V459" s="20" t="s">
        <v>115</v>
      </c>
      <c r="W459" s="20" t="s">
        <v>116</v>
      </c>
      <c r="X459" s="20" t="s">
        <v>1054</v>
      </c>
      <c r="Y459" s="20" t="s">
        <v>1055</v>
      </c>
      <c r="Z459" s="20" t="s">
        <v>26</v>
      </c>
      <c r="AA459" s="20" t="s">
        <v>30</v>
      </c>
      <c r="AB459" s="20" t="s">
        <v>158</v>
      </c>
      <c r="AC459" s="20" t="s">
        <v>183</v>
      </c>
      <c r="AD459" s="20" t="s">
        <v>184</v>
      </c>
    </row>
    <row r="460" spans="2:30" x14ac:dyDescent="0.25">
      <c r="B460" s="27" t="str">
        <f>IF(O460="","Frêt",_xlfn.XLOOKUP(O460,Catégories!A:A,Catégories!B:B,"inconnu"))</f>
        <v>Frêt</v>
      </c>
      <c r="C460" s="10" t="str">
        <f>RIGHT(LOOKUP(L460,'Recherche tracking'!A:A,'Recherche tracking'!B:B),16)</f>
        <v>5743814314752509</v>
      </c>
      <c r="D460" s="20">
        <v>202606</v>
      </c>
      <c r="E460" s="20">
        <v>51</v>
      </c>
      <c r="F460" s="20">
        <v>1085442</v>
      </c>
      <c r="G460" s="20" t="s">
        <v>20</v>
      </c>
      <c r="H460" s="20" t="s">
        <v>20</v>
      </c>
      <c r="I460" s="20" t="s">
        <v>119</v>
      </c>
      <c r="J460" s="20" t="s">
        <v>1056</v>
      </c>
      <c r="K460" s="20">
        <v>20260604</v>
      </c>
      <c r="L460" s="20" t="s">
        <v>1053</v>
      </c>
      <c r="M460" s="20" t="s">
        <v>24</v>
      </c>
      <c r="N460" s="20">
        <v>11.86</v>
      </c>
      <c r="O460" s="20" t="s">
        <v>86</v>
      </c>
      <c r="P460" s="32">
        <v>0</v>
      </c>
      <c r="Q460" s="20" t="s">
        <v>112</v>
      </c>
      <c r="R460" s="20" t="s">
        <v>113</v>
      </c>
      <c r="S460" s="20" t="s">
        <v>26</v>
      </c>
      <c r="T460" s="20" t="s">
        <v>30</v>
      </c>
      <c r="U460" s="20" t="s">
        <v>114</v>
      </c>
      <c r="V460" s="20" t="s">
        <v>115</v>
      </c>
      <c r="W460" s="20" t="s">
        <v>116</v>
      </c>
      <c r="X460" s="20" t="s">
        <v>1054</v>
      </c>
      <c r="Y460" s="20" t="s">
        <v>1055</v>
      </c>
      <c r="Z460" s="20" t="s">
        <v>26</v>
      </c>
      <c r="AA460" s="20" t="s">
        <v>30</v>
      </c>
      <c r="AB460" s="20" t="s">
        <v>158</v>
      </c>
      <c r="AC460" s="20" t="s">
        <v>183</v>
      </c>
      <c r="AD460" s="20" t="s">
        <v>184</v>
      </c>
    </row>
    <row r="461" spans="2:30" x14ac:dyDescent="0.25">
      <c r="B461" s="27" t="str">
        <f>IF(O461="","Frêt",_xlfn.XLOOKUP(O461,Catégories!A:A,Catégories!B:B,"inconnu"))</f>
        <v>Frêt</v>
      </c>
      <c r="C461" s="10" t="str">
        <f>RIGHT(LOOKUP(L461,'Recherche tracking'!A:A,'Recherche tracking'!B:B),16)</f>
        <v>4543814314752405</v>
      </c>
      <c r="D461" s="20">
        <v>202606</v>
      </c>
      <c r="E461" s="20">
        <v>51</v>
      </c>
      <c r="F461" s="20">
        <v>1085442</v>
      </c>
      <c r="G461" s="20" t="s">
        <v>20</v>
      </c>
      <c r="H461" s="20" t="s">
        <v>20</v>
      </c>
      <c r="I461" s="20" t="s">
        <v>110</v>
      </c>
      <c r="J461" s="20" t="s">
        <v>22</v>
      </c>
      <c r="K461" s="20">
        <v>20260604</v>
      </c>
      <c r="L461" s="20" t="s">
        <v>1057</v>
      </c>
      <c r="M461" s="20" t="s">
        <v>111</v>
      </c>
      <c r="N461" s="20">
        <v>53.48</v>
      </c>
      <c r="O461" s="20" t="s">
        <v>84</v>
      </c>
      <c r="P461" s="32">
        <v>17.93</v>
      </c>
      <c r="Q461" s="20" t="s">
        <v>112</v>
      </c>
      <c r="R461" s="20" t="s">
        <v>113</v>
      </c>
      <c r="S461" s="20" t="s">
        <v>26</v>
      </c>
      <c r="T461" s="20" t="s">
        <v>30</v>
      </c>
      <c r="U461" s="20" t="s">
        <v>114</v>
      </c>
      <c r="V461" s="20" t="s">
        <v>115</v>
      </c>
      <c r="W461" s="20" t="s">
        <v>116</v>
      </c>
      <c r="X461" s="20" t="s">
        <v>1058</v>
      </c>
      <c r="Y461" s="20" t="s">
        <v>1059</v>
      </c>
      <c r="Z461" s="20" t="s">
        <v>26</v>
      </c>
      <c r="AA461" s="20" t="s">
        <v>30</v>
      </c>
      <c r="AB461" s="20" t="s">
        <v>130</v>
      </c>
      <c r="AC461" s="20" t="s">
        <v>627</v>
      </c>
      <c r="AD461" s="20" t="s">
        <v>628</v>
      </c>
    </row>
    <row r="462" spans="2:30" x14ac:dyDescent="0.25">
      <c r="B462" s="27" t="str">
        <f>IF(O462="","Frêt",_xlfn.XLOOKUP(O462,Catégories!A:A,Catégories!B:B,"inconnu"))</f>
        <v>Frêt</v>
      </c>
      <c r="C462" s="10" t="str">
        <f>RIGHT(LOOKUP(L462,'Recherche tracking'!A:A,'Recherche tracking'!B:B),16)</f>
        <v>4543814314752405</v>
      </c>
      <c r="D462" s="20">
        <v>202606</v>
      </c>
      <c r="E462" s="20">
        <v>51</v>
      </c>
      <c r="F462" s="20">
        <v>1085442</v>
      </c>
      <c r="G462" s="20" t="s">
        <v>20</v>
      </c>
      <c r="H462" s="20" t="s">
        <v>20</v>
      </c>
      <c r="I462" s="20" t="s">
        <v>118</v>
      </c>
      <c r="J462" s="20" t="s">
        <v>1060</v>
      </c>
      <c r="K462" s="20">
        <v>20260604</v>
      </c>
      <c r="L462" s="20" t="s">
        <v>1057</v>
      </c>
      <c r="M462" s="20" t="s">
        <v>111</v>
      </c>
      <c r="N462" s="20">
        <v>18.04</v>
      </c>
      <c r="O462" s="20" t="s">
        <v>84</v>
      </c>
      <c r="P462" s="32">
        <v>0</v>
      </c>
      <c r="Q462" s="20" t="s">
        <v>112</v>
      </c>
      <c r="R462" s="20" t="s">
        <v>113</v>
      </c>
      <c r="S462" s="20" t="s">
        <v>26</v>
      </c>
      <c r="T462" s="20" t="s">
        <v>30</v>
      </c>
      <c r="U462" s="20" t="s">
        <v>114</v>
      </c>
      <c r="V462" s="20" t="s">
        <v>115</v>
      </c>
      <c r="W462" s="20" t="s">
        <v>116</v>
      </c>
      <c r="X462" s="20" t="s">
        <v>1058</v>
      </c>
      <c r="Y462" s="20" t="s">
        <v>1059</v>
      </c>
      <c r="Z462" s="20" t="s">
        <v>26</v>
      </c>
      <c r="AA462" s="20" t="s">
        <v>30</v>
      </c>
      <c r="AB462" s="20" t="s">
        <v>130</v>
      </c>
      <c r="AC462" s="20" t="s">
        <v>627</v>
      </c>
      <c r="AD462" s="20" t="s">
        <v>628</v>
      </c>
    </row>
    <row r="463" spans="2:30" x14ac:dyDescent="0.25">
      <c r="B463" s="27" t="str">
        <f>IF(O463="","Frêt",_xlfn.XLOOKUP(O463,Catégories!A:A,Catégories!B:B,"inconnu"))</f>
        <v>Frêt</v>
      </c>
      <c r="C463" s="10" t="str">
        <f>RIGHT(LOOKUP(L463,'Recherche tracking'!A:A,'Recherche tracking'!B:B),16)</f>
        <v>4543814314752405</v>
      </c>
      <c r="D463" s="20">
        <v>202606</v>
      </c>
      <c r="E463" s="20">
        <v>51</v>
      </c>
      <c r="F463" s="20">
        <v>1085442</v>
      </c>
      <c r="G463" s="20" t="s">
        <v>20</v>
      </c>
      <c r="H463" s="20" t="s">
        <v>20</v>
      </c>
      <c r="I463" s="20" t="s">
        <v>119</v>
      </c>
      <c r="J463" s="20" t="s">
        <v>1060</v>
      </c>
      <c r="K463" s="20">
        <v>20260604</v>
      </c>
      <c r="L463" s="20" t="s">
        <v>1057</v>
      </c>
      <c r="M463" s="20" t="s">
        <v>24</v>
      </c>
      <c r="N463" s="20">
        <v>18.04</v>
      </c>
      <c r="O463" s="20" t="s">
        <v>86</v>
      </c>
      <c r="P463" s="32">
        <v>0</v>
      </c>
      <c r="Q463" s="20" t="s">
        <v>112</v>
      </c>
      <c r="R463" s="20" t="s">
        <v>113</v>
      </c>
      <c r="S463" s="20" t="s">
        <v>26</v>
      </c>
      <c r="T463" s="20" t="s">
        <v>30</v>
      </c>
      <c r="U463" s="20" t="s">
        <v>114</v>
      </c>
      <c r="V463" s="20" t="s">
        <v>115</v>
      </c>
      <c r="W463" s="20" t="s">
        <v>116</v>
      </c>
      <c r="X463" s="20" t="s">
        <v>1058</v>
      </c>
      <c r="Y463" s="20" t="s">
        <v>1059</v>
      </c>
      <c r="Z463" s="20" t="s">
        <v>26</v>
      </c>
      <c r="AA463" s="20" t="s">
        <v>30</v>
      </c>
      <c r="AB463" s="20" t="s">
        <v>130</v>
      </c>
      <c r="AC463" s="20" t="s">
        <v>627</v>
      </c>
      <c r="AD463" s="20" t="s">
        <v>628</v>
      </c>
    </row>
    <row r="464" spans="2:30" x14ac:dyDescent="0.25">
      <c r="B464" s="27" t="str">
        <f>IF(O464="","Frêt",_xlfn.XLOOKUP(O464,Catégories!A:A,Catégories!B:B,"inconnu"))</f>
        <v>Frêt</v>
      </c>
      <c r="C464" s="10" t="str">
        <f>RIGHT(LOOKUP(L464,'Recherche tracking'!A:A,'Recherche tracking'!B:B),16)</f>
        <v>4543814314752405</v>
      </c>
      <c r="D464" s="20">
        <v>202606</v>
      </c>
      <c r="E464" s="20">
        <v>51</v>
      </c>
      <c r="F464" s="20">
        <v>1085442</v>
      </c>
      <c r="G464" s="20" t="s">
        <v>20</v>
      </c>
      <c r="H464" s="20" t="s">
        <v>20</v>
      </c>
      <c r="I464" s="20" t="s">
        <v>118</v>
      </c>
      <c r="J464" s="20" t="s">
        <v>1061</v>
      </c>
      <c r="K464" s="20">
        <v>20260604</v>
      </c>
      <c r="L464" s="20" t="s">
        <v>1057</v>
      </c>
      <c r="M464" s="20" t="s">
        <v>111</v>
      </c>
      <c r="N464" s="20">
        <v>17.54</v>
      </c>
      <c r="O464" s="20" t="s">
        <v>84</v>
      </c>
      <c r="P464" s="32">
        <v>0</v>
      </c>
      <c r="Q464" s="20" t="s">
        <v>112</v>
      </c>
      <c r="R464" s="20" t="s">
        <v>113</v>
      </c>
      <c r="S464" s="20" t="s">
        <v>26</v>
      </c>
      <c r="T464" s="20" t="s">
        <v>30</v>
      </c>
      <c r="U464" s="20" t="s">
        <v>114</v>
      </c>
      <c r="V464" s="20" t="s">
        <v>115</v>
      </c>
      <c r="W464" s="20" t="s">
        <v>116</v>
      </c>
      <c r="X464" s="20" t="s">
        <v>1058</v>
      </c>
      <c r="Y464" s="20" t="s">
        <v>1059</v>
      </c>
      <c r="Z464" s="20" t="s">
        <v>26</v>
      </c>
      <c r="AA464" s="20" t="s">
        <v>30</v>
      </c>
      <c r="AB464" s="20" t="s">
        <v>130</v>
      </c>
      <c r="AC464" s="20" t="s">
        <v>627</v>
      </c>
      <c r="AD464" s="20" t="s">
        <v>628</v>
      </c>
    </row>
    <row r="465" spans="2:30" x14ac:dyDescent="0.25">
      <c r="B465" s="27" t="str">
        <f>IF(O465="","Frêt",_xlfn.XLOOKUP(O465,Catégories!A:A,Catégories!B:B,"inconnu"))</f>
        <v>Frêt</v>
      </c>
      <c r="C465" s="10" t="str">
        <f>RIGHT(LOOKUP(L465,'Recherche tracking'!A:A,'Recherche tracking'!B:B),16)</f>
        <v>4543814314752405</v>
      </c>
      <c r="D465" s="20">
        <v>202606</v>
      </c>
      <c r="E465" s="20">
        <v>51</v>
      </c>
      <c r="F465" s="20">
        <v>1085442</v>
      </c>
      <c r="G465" s="20" t="s">
        <v>20</v>
      </c>
      <c r="H465" s="20" t="s">
        <v>20</v>
      </c>
      <c r="I465" s="20" t="s">
        <v>119</v>
      </c>
      <c r="J465" s="20" t="s">
        <v>1061</v>
      </c>
      <c r="K465" s="20">
        <v>20260604</v>
      </c>
      <c r="L465" s="20" t="s">
        <v>1057</v>
      </c>
      <c r="M465" s="20" t="s">
        <v>24</v>
      </c>
      <c r="N465" s="20">
        <v>17.54</v>
      </c>
      <c r="O465" s="20" t="s">
        <v>86</v>
      </c>
      <c r="P465" s="32">
        <v>0</v>
      </c>
      <c r="Q465" s="20" t="s">
        <v>112</v>
      </c>
      <c r="R465" s="20" t="s">
        <v>113</v>
      </c>
      <c r="S465" s="20" t="s">
        <v>26</v>
      </c>
      <c r="T465" s="20" t="s">
        <v>30</v>
      </c>
      <c r="U465" s="20" t="s">
        <v>114</v>
      </c>
      <c r="V465" s="20" t="s">
        <v>115</v>
      </c>
      <c r="W465" s="20" t="s">
        <v>116</v>
      </c>
      <c r="X465" s="20" t="s">
        <v>1058</v>
      </c>
      <c r="Y465" s="20" t="s">
        <v>1059</v>
      </c>
      <c r="Z465" s="20" t="s">
        <v>26</v>
      </c>
      <c r="AA465" s="20" t="s">
        <v>30</v>
      </c>
      <c r="AB465" s="20" t="s">
        <v>130</v>
      </c>
      <c r="AC465" s="20" t="s">
        <v>627</v>
      </c>
      <c r="AD465" s="20" t="s">
        <v>628</v>
      </c>
    </row>
    <row r="466" spans="2:30" x14ac:dyDescent="0.25">
      <c r="B466" s="27" t="str">
        <f>IF(O466="","Frêt",_xlfn.XLOOKUP(O466,Catégories!A:A,Catégories!B:B,"inconnu"))</f>
        <v>Frêt</v>
      </c>
      <c r="C466" s="10" t="str">
        <f>RIGHT(LOOKUP(L466,'Recherche tracking'!A:A,'Recherche tracking'!B:B),16)</f>
        <v>4543814314752405</v>
      </c>
      <c r="D466" s="20">
        <v>202606</v>
      </c>
      <c r="E466" s="20">
        <v>51</v>
      </c>
      <c r="F466" s="20">
        <v>1085442</v>
      </c>
      <c r="G466" s="20" t="s">
        <v>20</v>
      </c>
      <c r="H466" s="20" t="s">
        <v>20</v>
      </c>
      <c r="I466" s="20" t="s">
        <v>119</v>
      </c>
      <c r="J466" s="20" t="s">
        <v>1061</v>
      </c>
      <c r="K466" s="20">
        <v>20260604</v>
      </c>
      <c r="L466" s="20" t="s">
        <v>1057</v>
      </c>
      <c r="M466" s="20" t="s">
        <v>24</v>
      </c>
      <c r="N466" s="20">
        <v>17.54</v>
      </c>
      <c r="O466" s="20" t="s">
        <v>98</v>
      </c>
      <c r="P466" s="32">
        <v>1</v>
      </c>
      <c r="Q466" s="20" t="s">
        <v>112</v>
      </c>
      <c r="R466" s="20" t="s">
        <v>113</v>
      </c>
      <c r="S466" s="20" t="s">
        <v>26</v>
      </c>
      <c r="T466" s="20" t="s">
        <v>30</v>
      </c>
      <c r="U466" s="20" t="s">
        <v>114</v>
      </c>
      <c r="V466" s="20" t="s">
        <v>115</v>
      </c>
      <c r="W466" s="20" t="s">
        <v>116</v>
      </c>
      <c r="X466" s="20" t="s">
        <v>1058</v>
      </c>
      <c r="Y466" s="20" t="s">
        <v>1059</v>
      </c>
      <c r="Z466" s="20" t="s">
        <v>26</v>
      </c>
      <c r="AA466" s="20" t="s">
        <v>30</v>
      </c>
      <c r="AB466" s="20" t="s">
        <v>130</v>
      </c>
      <c r="AC466" s="20" t="s">
        <v>627</v>
      </c>
      <c r="AD466" s="20" t="s">
        <v>628</v>
      </c>
    </row>
    <row r="467" spans="2:30" x14ac:dyDescent="0.25">
      <c r="B467" s="27" t="str">
        <f>IF(O467="","Frêt",_xlfn.XLOOKUP(O467,Catégories!A:A,Catégories!B:B,"inconnu"))</f>
        <v>Frêt</v>
      </c>
      <c r="C467" s="10" t="str">
        <f>RIGHT(LOOKUP(L467,'Recherche tracking'!A:A,'Recherche tracking'!B:B),16)</f>
        <v>4543814314752405</v>
      </c>
      <c r="D467" s="20">
        <v>202606</v>
      </c>
      <c r="E467" s="20">
        <v>51</v>
      </c>
      <c r="F467" s="20">
        <v>1085442</v>
      </c>
      <c r="G467" s="20" t="s">
        <v>20</v>
      </c>
      <c r="H467" s="20" t="s">
        <v>20</v>
      </c>
      <c r="I467" s="20" t="s">
        <v>118</v>
      </c>
      <c r="J467" s="20" t="s">
        <v>1062</v>
      </c>
      <c r="K467" s="20">
        <v>20260604</v>
      </c>
      <c r="L467" s="20" t="s">
        <v>1057</v>
      </c>
      <c r="M467" s="20" t="s">
        <v>111</v>
      </c>
      <c r="N467" s="20">
        <v>17.899999999999999</v>
      </c>
      <c r="O467" s="20" t="s">
        <v>84</v>
      </c>
      <c r="P467" s="32">
        <v>0</v>
      </c>
      <c r="Q467" s="20" t="s">
        <v>112</v>
      </c>
      <c r="R467" s="20" t="s">
        <v>113</v>
      </c>
      <c r="S467" s="20" t="s">
        <v>26</v>
      </c>
      <c r="T467" s="20" t="s">
        <v>30</v>
      </c>
      <c r="U467" s="20" t="s">
        <v>114</v>
      </c>
      <c r="V467" s="20" t="s">
        <v>115</v>
      </c>
      <c r="W467" s="20" t="s">
        <v>116</v>
      </c>
      <c r="X467" s="20" t="s">
        <v>1058</v>
      </c>
      <c r="Y467" s="20" t="s">
        <v>1059</v>
      </c>
      <c r="Z467" s="20" t="s">
        <v>26</v>
      </c>
      <c r="AA467" s="20" t="s">
        <v>30</v>
      </c>
      <c r="AB467" s="20" t="s">
        <v>130</v>
      </c>
      <c r="AC467" s="20" t="s">
        <v>627</v>
      </c>
      <c r="AD467" s="20" t="s">
        <v>628</v>
      </c>
    </row>
    <row r="468" spans="2:30" x14ac:dyDescent="0.25">
      <c r="B468" s="27" t="str">
        <f>IF(O468="","Frêt",_xlfn.XLOOKUP(O468,Catégories!A:A,Catégories!B:B,"inconnu"))</f>
        <v>Frêt</v>
      </c>
      <c r="C468" s="10" t="str">
        <f>RIGHT(LOOKUP(L468,'Recherche tracking'!A:A,'Recherche tracking'!B:B),16)</f>
        <v>4543814314752405</v>
      </c>
      <c r="D468" s="20">
        <v>202606</v>
      </c>
      <c r="E468" s="20">
        <v>51</v>
      </c>
      <c r="F468" s="20">
        <v>1085442</v>
      </c>
      <c r="G468" s="20" t="s">
        <v>20</v>
      </c>
      <c r="H468" s="20" t="s">
        <v>20</v>
      </c>
      <c r="I468" s="20" t="s">
        <v>119</v>
      </c>
      <c r="J468" s="20" t="s">
        <v>1062</v>
      </c>
      <c r="K468" s="20">
        <v>20260604</v>
      </c>
      <c r="L468" s="20" t="s">
        <v>1057</v>
      </c>
      <c r="M468" s="20" t="s">
        <v>24</v>
      </c>
      <c r="N468" s="20">
        <v>17.899999999999999</v>
      </c>
      <c r="O468" s="20" t="s">
        <v>86</v>
      </c>
      <c r="P468" s="32">
        <v>0</v>
      </c>
      <c r="Q468" s="20" t="s">
        <v>112</v>
      </c>
      <c r="R468" s="20" t="s">
        <v>113</v>
      </c>
      <c r="S468" s="20" t="s">
        <v>26</v>
      </c>
      <c r="T468" s="20" t="s">
        <v>30</v>
      </c>
      <c r="U468" s="20" t="s">
        <v>114</v>
      </c>
      <c r="V468" s="20" t="s">
        <v>115</v>
      </c>
      <c r="W468" s="20" t="s">
        <v>116</v>
      </c>
      <c r="X468" s="20" t="s">
        <v>1058</v>
      </c>
      <c r="Y468" s="20" t="s">
        <v>1059</v>
      </c>
      <c r="Z468" s="20" t="s">
        <v>26</v>
      </c>
      <c r="AA468" s="20" t="s">
        <v>30</v>
      </c>
      <c r="AB468" s="20" t="s">
        <v>130</v>
      </c>
      <c r="AC468" s="20" t="s">
        <v>627</v>
      </c>
      <c r="AD468" s="20" t="s">
        <v>628</v>
      </c>
    </row>
    <row r="469" spans="2:30" x14ac:dyDescent="0.25">
      <c r="B469" s="27" t="str">
        <f>IF(O469="","Frêt",_xlfn.XLOOKUP(O469,Catégories!A:A,Catégories!B:B,"inconnu"))</f>
        <v>Frêt</v>
      </c>
      <c r="C469" s="10" t="str">
        <f>RIGHT(LOOKUP(L469,'Recherche tracking'!A:A,'Recherche tracking'!B:B),16)</f>
        <v>4543814314752405</v>
      </c>
      <c r="D469" s="20">
        <v>202606</v>
      </c>
      <c r="E469" s="20">
        <v>51</v>
      </c>
      <c r="F469" s="20">
        <v>1085442</v>
      </c>
      <c r="G469" s="20" t="s">
        <v>20</v>
      </c>
      <c r="H469" s="20" t="s">
        <v>20</v>
      </c>
      <c r="I469" s="20" t="s">
        <v>119</v>
      </c>
      <c r="J469" s="20" t="s">
        <v>1062</v>
      </c>
      <c r="K469" s="20">
        <v>20260604</v>
      </c>
      <c r="L469" s="20" t="s">
        <v>1057</v>
      </c>
      <c r="M469" s="20" t="s">
        <v>24</v>
      </c>
      <c r="N469" s="20">
        <v>17.899999999999999</v>
      </c>
      <c r="O469" s="20" t="s">
        <v>98</v>
      </c>
      <c r="P469" s="32">
        <v>1</v>
      </c>
      <c r="Q469" s="20" t="s">
        <v>112</v>
      </c>
      <c r="R469" s="20" t="s">
        <v>113</v>
      </c>
      <c r="S469" s="20" t="s">
        <v>26</v>
      </c>
      <c r="T469" s="20" t="s">
        <v>30</v>
      </c>
      <c r="U469" s="20" t="s">
        <v>114</v>
      </c>
      <c r="V469" s="20" t="s">
        <v>115</v>
      </c>
      <c r="W469" s="20" t="s">
        <v>116</v>
      </c>
      <c r="X469" s="20" t="s">
        <v>1058</v>
      </c>
      <c r="Y469" s="20" t="s">
        <v>1059</v>
      </c>
      <c r="Z469" s="20" t="s">
        <v>26</v>
      </c>
      <c r="AA469" s="20" t="s">
        <v>30</v>
      </c>
      <c r="AB469" s="20" t="s">
        <v>130</v>
      </c>
      <c r="AC469" s="20" t="s">
        <v>627</v>
      </c>
      <c r="AD469" s="20" t="s">
        <v>628</v>
      </c>
    </row>
    <row r="470" spans="2:30" x14ac:dyDescent="0.25">
      <c r="B470" s="27" t="str">
        <f>IF(O470="","Frêt",_xlfn.XLOOKUP(O470,Catégories!A:A,Catégories!B:B,"inconnu"))</f>
        <v>Frêt</v>
      </c>
      <c r="C470" s="10" t="str">
        <f>RIGHT(LOOKUP(L470,'Recherche tracking'!A:A,'Recherche tracking'!B:B),16)</f>
        <v>1443814314752528</v>
      </c>
      <c r="D470" s="20">
        <v>202606</v>
      </c>
      <c r="E470" s="20">
        <v>51</v>
      </c>
      <c r="F470" s="20">
        <v>1085442</v>
      </c>
      <c r="G470" s="20" t="s">
        <v>20</v>
      </c>
      <c r="H470" s="20" t="s">
        <v>20</v>
      </c>
      <c r="I470" s="20" t="s">
        <v>110</v>
      </c>
      <c r="J470" s="20" t="s">
        <v>22</v>
      </c>
      <c r="K470" s="20">
        <v>20260604</v>
      </c>
      <c r="L470" s="20" t="s">
        <v>1063</v>
      </c>
      <c r="M470" s="20" t="s">
        <v>111</v>
      </c>
      <c r="N470" s="20">
        <v>3.84</v>
      </c>
      <c r="O470" s="20" t="s">
        <v>84</v>
      </c>
      <c r="P470" s="32">
        <v>4.93</v>
      </c>
      <c r="Q470" s="20" t="s">
        <v>112</v>
      </c>
      <c r="R470" s="20" t="s">
        <v>113</v>
      </c>
      <c r="S470" s="20" t="s">
        <v>26</v>
      </c>
      <c r="T470" s="20" t="s">
        <v>30</v>
      </c>
      <c r="U470" s="20" t="s">
        <v>114</v>
      </c>
      <c r="V470" s="20" t="s">
        <v>115</v>
      </c>
      <c r="W470" s="20" t="s">
        <v>116</v>
      </c>
      <c r="X470" s="20" t="s">
        <v>1064</v>
      </c>
      <c r="Y470" s="20" t="s">
        <v>1065</v>
      </c>
      <c r="Z470" s="20" t="s">
        <v>26</v>
      </c>
      <c r="AA470" s="20" t="s">
        <v>30</v>
      </c>
      <c r="AB470" s="20" t="s">
        <v>226</v>
      </c>
      <c r="AC470" s="20" t="s">
        <v>292</v>
      </c>
      <c r="AD470" s="20" t="s">
        <v>293</v>
      </c>
    </row>
    <row r="471" spans="2:30" x14ac:dyDescent="0.25">
      <c r="B471" s="27" t="str">
        <f>IF(O471="","Frêt",_xlfn.XLOOKUP(O471,Catégories!A:A,Catégories!B:B,"inconnu"))</f>
        <v>Frêt</v>
      </c>
      <c r="C471" s="10" t="str">
        <f>RIGHT(LOOKUP(L471,'Recherche tracking'!A:A,'Recherche tracking'!B:B),16)</f>
        <v>1443814314752528</v>
      </c>
      <c r="D471" s="20">
        <v>202606</v>
      </c>
      <c r="E471" s="20">
        <v>51</v>
      </c>
      <c r="F471" s="20">
        <v>1085442</v>
      </c>
      <c r="G471" s="20" t="s">
        <v>20</v>
      </c>
      <c r="H471" s="20" t="s">
        <v>20</v>
      </c>
      <c r="I471" s="20" t="s">
        <v>118</v>
      </c>
      <c r="J471" s="20" t="s">
        <v>1066</v>
      </c>
      <c r="K471" s="20">
        <v>20260604</v>
      </c>
      <c r="L471" s="20" t="s">
        <v>1063</v>
      </c>
      <c r="M471" s="20" t="s">
        <v>111</v>
      </c>
      <c r="N471" s="20">
        <v>3.84</v>
      </c>
      <c r="O471" s="20" t="s">
        <v>84</v>
      </c>
      <c r="P471" s="32">
        <v>0</v>
      </c>
      <c r="Q471" s="20" t="s">
        <v>112</v>
      </c>
      <c r="R471" s="20" t="s">
        <v>113</v>
      </c>
      <c r="S471" s="20" t="s">
        <v>26</v>
      </c>
      <c r="T471" s="20" t="s">
        <v>30</v>
      </c>
      <c r="U471" s="20" t="s">
        <v>114</v>
      </c>
      <c r="V471" s="20" t="s">
        <v>115</v>
      </c>
      <c r="W471" s="20" t="s">
        <v>116</v>
      </c>
      <c r="X471" s="20" t="s">
        <v>1064</v>
      </c>
      <c r="Y471" s="20" t="s">
        <v>1065</v>
      </c>
      <c r="Z471" s="20" t="s">
        <v>26</v>
      </c>
      <c r="AA471" s="20" t="s">
        <v>30</v>
      </c>
      <c r="AB471" s="20" t="s">
        <v>226</v>
      </c>
      <c r="AC471" s="20" t="s">
        <v>292</v>
      </c>
      <c r="AD471" s="20" t="s">
        <v>293</v>
      </c>
    </row>
    <row r="472" spans="2:30" x14ac:dyDescent="0.25">
      <c r="B472" s="27" t="str">
        <f>IF(O472="","Frêt",_xlfn.XLOOKUP(O472,Catégories!A:A,Catégories!B:B,"inconnu"))</f>
        <v>Frêt</v>
      </c>
      <c r="C472" s="10" t="str">
        <f>RIGHT(LOOKUP(L472,'Recherche tracking'!A:A,'Recherche tracking'!B:B),16)</f>
        <v>1443814314752528</v>
      </c>
      <c r="D472" s="20">
        <v>202606</v>
      </c>
      <c r="E472" s="20">
        <v>51</v>
      </c>
      <c r="F472" s="20">
        <v>1085442</v>
      </c>
      <c r="G472" s="20" t="s">
        <v>20</v>
      </c>
      <c r="H472" s="20" t="s">
        <v>20</v>
      </c>
      <c r="I472" s="20" t="s">
        <v>119</v>
      </c>
      <c r="J472" s="20" t="s">
        <v>1066</v>
      </c>
      <c r="K472" s="20">
        <v>20260604</v>
      </c>
      <c r="L472" s="20" t="s">
        <v>1063</v>
      </c>
      <c r="M472" s="20" t="s">
        <v>24</v>
      </c>
      <c r="N472" s="20">
        <v>3.84</v>
      </c>
      <c r="O472" s="20" t="s">
        <v>86</v>
      </c>
      <c r="P472" s="32">
        <v>0</v>
      </c>
      <c r="Q472" s="20" t="s">
        <v>112</v>
      </c>
      <c r="R472" s="20" t="s">
        <v>113</v>
      </c>
      <c r="S472" s="20" t="s">
        <v>26</v>
      </c>
      <c r="T472" s="20" t="s">
        <v>30</v>
      </c>
      <c r="U472" s="20" t="s">
        <v>114</v>
      </c>
      <c r="V472" s="20" t="s">
        <v>115</v>
      </c>
      <c r="W472" s="20" t="s">
        <v>116</v>
      </c>
      <c r="X472" s="20" t="s">
        <v>1064</v>
      </c>
      <c r="Y472" s="20" t="s">
        <v>1065</v>
      </c>
      <c r="Z472" s="20" t="s">
        <v>26</v>
      </c>
      <c r="AA472" s="20" t="s">
        <v>30</v>
      </c>
      <c r="AB472" s="20" t="s">
        <v>226</v>
      </c>
      <c r="AC472" s="20" t="s">
        <v>292</v>
      </c>
      <c r="AD472" s="20" t="s">
        <v>293</v>
      </c>
    </row>
    <row r="473" spans="2:30" x14ac:dyDescent="0.25">
      <c r="B473" s="27" t="str">
        <f>IF(O473="","Frêt",_xlfn.XLOOKUP(O473,Catégories!A:A,Catégories!B:B,"inconnu"))</f>
        <v>Frêt</v>
      </c>
      <c r="C473" s="10" t="str">
        <f>RIGHT(LOOKUP(L473,'Recherche tracking'!A:A,'Recherche tracking'!B:B),16)</f>
        <v>0943814314752593</v>
      </c>
      <c r="D473" s="20">
        <v>202606</v>
      </c>
      <c r="E473" s="20">
        <v>51</v>
      </c>
      <c r="F473" s="20">
        <v>1085442</v>
      </c>
      <c r="G473" s="20" t="s">
        <v>20</v>
      </c>
      <c r="H473" s="20" t="s">
        <v>20</v>
      </c>
      <c r="I473" s="20" t="s">
        <v>110</v>
      </c>
      <c r="J473" s="20" t="s">
        <v>22</v>
      </c>
      <c r="K473" s="20">
        <v>20260604</v>
      </c>
      <c r="L473" s="20" t="s">
        <v>1067</v>
      </c>
      <c r="M473" s="20" t="s">
        <v>111</v>
      </c>
      <c r="N473" s="20">
        <v>1.2</v>
      </c>
      <c r="O473" s="20" t="s">
        <v>84</v>
      </c>
      <c r="P473" s="32">
        <v>4.41</v>
      </c>
      <c r="Q473" s="20" t="s">
        <v>112</v>
      </c>
      <c r="R473" s="20" t="s">
        <v>113</v>
      </c>
      <c r="S473" s="20" t="s">
        <v>26</v>
      </c>
      <c r="T473" s="20" t="s">
        <v>30</v>
      </c>
      <c r="U473" s="20" t="s">
        <v>114</v>
      </c>
      <c r="V473" s="20" t="s">
        <v>115</v>
      </c>
      <c r="W473" s="20" t="s">
        <v>116</v>
      </c>
      <c r="X473" s="20" t="s">
        <v>1068</v>
      </c>
      <c r="Y473" s="20" t="s">
        <v>1069</v>
      </c>
      <c r="Z473" s="20" t="s">
        <v>26</v>
      </c>
      <c r="AA473" s="20" t="s">
        <v>30</v>
      </c>
      <c r="AB473" s="20" t="s">
        <v>1070</v>
      </c>
      <c r="AC473" s="20" t="s">
        <v>1071</v>
      </c>
      <c r="AD473" s="20" t="s">
        <v>1072</v>
      </c>
    </row>
    <row r="474" spans="2:30" x14ac:dyDescent="0.25">
      <c r="B474" s="27" t="str">
        <f>IF(O474="","Frêt",_xlfn.XLOOKUP(O474,Catégories!A:A,Catégories!B:B,"inconnu"))</f>
        <v>Frêt</v>
      </c>
      <c r="C474" s="10" t="str">
        <f>RIGHT(LOOKUP(L474,'Recherche tracking'!A:A,'Recherche tracking'!B:B),16)</f>
        <v>0943814314752593</v>
      </c>
      <c r="D474" s="20">
        <v>202606</v>
      </c>
      <c r="E474" s="20">
        <v>51</v>
      </c>
      <c r="F474" s="20">
        <v>1085442</v>
      </c>
      <c r="G474" s="20" t="s">
        <v>20</v>
      </c>
      <c r="H474" s="20" t="s">
        <v>20</v>
      </c>
      <c r="I474" s="20" t="s">
        <v>118</v>
      </c>
      <c r="J474" s="20" t="s">
        <v>1073</v>
      </c>
      <c r="K474" s="20">
        <v>20260604</v>
      </c>
      <c r="L474" s="20" t="s">
        <v>1067</v>
      </c>
      <c r="M474" s="20" t="s">
        <v>111</v>
      </c>
      <c r="N474" s="20">
        <v>1.2</v>
      </c>
      <c r="O474" s="20" t="s">
        <v>84</v>
      </c>
      <c r="P474" s="32">
        <v>0</v>
      </c>
      <c r="Q474" s="20" t="s">
        <v>112</v>
      </c>
      <c r="R474" s="20" t="s">
        <v>113</v>
      </c>
      <c r="S474" s="20" t="s">
        <v>26</v>
      </c>
      <c r="T474" s="20" t="s">
        <v>30</v>
      </c>
      <c r="U474" s="20" t="s">
        <v>114</v>
      </c>
      <c r="V474" s="20" t="s">
        <v>115</v>
      </c>
      <c r="W474" s="20" t="s">
        <v>116</v>
      </c>
      <c r="X474" s="20" t="s">
        <v>1068</v>
      </c>
      <c r="Y474" s="20" t="s">
        <v>1069</v>
      </c>
      <c r="Z474" s="20" t="s">
        <v>26</v>
      </c>
      <c r="AA474" s="20" t="s">
        <v>30</v>
      </c>
      <c r="AB474" s="20" t="s">
        <v>1070</v>
      </c>
      <c r="AC474" s="20" t="s">
        <v>1071</v>
      </c>
      <c r="AD474" s="20" t="s">
        <v>1072</v>
      </c>
    </row>
    <row r="475" spans="2:30" x14ac:dyDescent="0.25">
      <c r="B475" s="27" t="str">
        <f>IF(O475="","Frêt",_xlfn.XLOOKUP(O475,Catégories!A:A,Catégories!B:B,"inconnu"))</f>
        <v>Frêt</v>
      </c>
      <c r="C475" s="10" t="str">
        <f>RIGHT(LOOKUP(L475,'Recherche tracking'!A:A,'Recherche tracking'!B:B),16)</f>
        <v>0943814314752593</v>
      </c>
      <c r="D475" s="20">
        <v>202606</v>
      </c>
      <c r="E475" s="20">
        <v>51</v>
      </c>
      <c r="F475" s="20">
        <v>1085442</v>
      </c>
      <c r="G475" s="20" t="s">
        <v>20</v>
      </c>
      <c r="H475" s="20" t="s">
        <v>20</v>
      </c>
      <c r="I475" s="20" t="s">
        <v>119</v>
      </c>
      <c r="J475" s="20" t="s">
        <v>1073</v>
      </c>
      <c r="K475" s="20">
        <v>20260604</v>
      </c>
      <c r="L475" s="20" t="s">
        <v>1067</v>
      </c>
      <c r="M475" s="20" t="s">
        <v>24</v>
      </c>
      <c r="N475" s="20">
        <v>1.2</v>
      </c>
      <c r="O475" s="20" t="s">
        <v>86</v>
      </c>
      <c r="P475" s="32">
        <v>0</v>
      </c>
      <c r="Q475" s="20" t="s">
        <v>112</v>
      </c>
      <c r="R475" s="20" t="s">
        <v>113</v>
      </c>
      <c r="S475" s="20" t="s">
        <v>26</v>
      </c>
      <c r="T475" s="20" t="s">
        <v>30</v>
      </c>
      <c r="U475" s="20" t="s">
        <v>114</v>
      </c>
      <c r="V475" s="20" t="s">
        <v>115</v>
      </c>
      <c r="W475" s="20" t="s">
        <v>116</v>
      </c>
      <c r="X475" s="20" t="s">
        <v>1068</v>
      </c>
      <c r="Y475" s="20" t="s">
        <v>1069</v>
      </c>
      <c r="Z475" s="20" t="s">
        <v>26</v>
      </c>
      <c r="AA475" s="20" t="s">
        <v>30</v>
      </c>
      <c r="AB475" s="20" t="s">
        <v>1070</v>
      </c>
      <c r="AC475" s="20" t="s">
        <v>1071</v>
      </c>
      <c r="AD475" s="20" t="s">
        <v>1072</v>
      </c>
    </row>
    <row r="476" spans="2:30" x14ac:dyDescent="0.25">
      <c r="B476" s="27" t="str">
        <f>IF(O476="","Frêt",_xlfn.XLOOKUP(O476,Catégories!A:A,Catégories!B:B,"inconnu"))</f>
        <v>Frêt</v>
      </c>
      <c r="C476" s="10" t="str">
        <f>RIGHT(LOOKUP(L476,'Recherche tracking'!A:A,'Recherche tracking'!B:B),16)</f>
        <v>3343814314752555</v>
      </c>
      <c r="D476" s="20">
        <v>202606</v>
      </c>
      <c r="E476" s="20">
        <v>51</v>
      </c>
      <c r="F476" s="20">
        <v>1085442</v>
      </c>
      <c r="G476" s="20" t="s">
        <v>20</v>
      </c>
      <c r="H476" s="20" t="s">
        <v>20</v>
      </c>
      <c r="I476" s="20" t="s">
        <v>110</v>
      </c>
      <c r="J476" s="20" t="s">
        <v>22</v>
      </c>
      <c r="K476" s="20">
        <v>20260604</v>
      </c>
      <c r="L476" s="20" t="s">
        <v>1074</v>
      </c>
      <c r="M476" s="20" t="s">
        <v>111</v>
      </c>
      <c r="N476" s="20">
        <v>18.37</v>
      </c>
      <c r="O476" s="20" t="s">
        <v>84</v>
      </c>
      <c r="P476" s="32">
        <v>8.83</v>
      </c>
      <c r="Q476" s="20" t="s">
        <v>112</v>
      </c>
      <c r="R476" s="20" t="s">
        <v>113</v>
      </c>
      <c r="S476" s="20" t="s">
        <v>26</v>
      </c>
      <c r="T476" s="20" t="s">
        <v>30</v>
      </c>
      <c r="U476" s="20" t="s">
        <v>114</v>
      </c>
      <c r="V476" s="20" t="s">
        <v>115</v>
      </c>
      <c r="W476" s="20" t="s">
        <v>116</v>
      </c>
      <c r="X476" s="20" t="s">
        <v>1075</v>
      </c>
      <c r="Y476" s="20" t="s">
        <v>1076</v>
      </c>
      <c r="Z476" s="20" t="s">
        <v>26</v>
      </c>
      <c r="AA476" s="20" t="s">
        <v>30</v>
      </c>
      <c r="AB476" s="20" t="s">
        <v>129</v>
      </c>
      <c r="AC476" s="20" t="s">
        <v>153</v>
      </c>
      <c r="AD476" s="20" t="s">
        <v>148</v>
      </c>
    </row>
    <row r="477" spans="2:30" x14ac:dyDescent="0.25">
      <c r="B477" s="27" t="str">
        <f>IF(O477="","Frêt",_xlfn.XLOOKUP(O477,Catégories!A:A,Catégories!B:B,"inconnu"))</f>
        <v>Frêt</v>
      </c>
      <c r="C477" s="10" t="str">
        <f>RIGHT(LOOKUP(L477,'Recherche tracking'!A:A,'Recherche tracking'!B:B),16)</f>
        <v>3343814314752555</v>
      </c>
      <c r="D477" s="20">
        <v>202606</v>
      </c>
      <c r="E477" s="20">
        <v>51</v>
      </c>
      <c r="F477" s="20">
        <v>1085442</v>
      </c>
      <c r="G477" s="20" t="s">
        <v>20</v>
      </c>
      <c r="H477" s="20" t="s">
        <v>20</v>
      </c>
      <c r="I477" s="20" t="s">
        <v>118</v>
      </c>
      <c r="J477" s="20" t="s">
        <v>1077</v>
      </c>
      <c r="K477" s="20">
        <v>20260604</v>
      </c>
      <c r="L477" s="20" t="s">
        <v>1074</v>
      </c>
      <c r="M477" s="20" t="s">
        <v>111</v>
      </c>
      <c r="N477" s="20">
        <v>18.37</v>
      </c>
      <c r="O477" s="20" t="s">
        <v>84</v>
      </c>
      <c r="P477" s="32">
        <v>0</v>
      </c>
      <c r="Q477" s="20" t="s">
        <v>112</v>
      </c>
      <c r="R477" s="20" t="s">
        <v>113</v>
      </c>
      <c r="S477" s="20" t="s">
        <v>26</v>
      </c>
      <c r="T477" s="20" t="s">
        <v>30</v>
      </c>
      <c r="U477" s="20" t="s">
        <v>114</v>
      </c>
      <c r="V477" s="20" t="s">
        <v>115</v>
      </c>
      <c r="W477" s="20" t="s">
        <v>116</v>
      </c>
      <c r="X477" s="20" t="s">
        <v>1075</v>
      </c>
      <c r="Y477" s="20" t="s">
        <v>1076</v>
      </c>
      <c r="Z477" s="20" t="s">
        <v>26</v>
      </c>
      <c r="AA477" s="20" t="s">
        <v>30</v>
      </c>
      <c r="AB477" s="20" t="s">
        <v>129</v>
      </c>
      <c r="AC477" s="20" t="s">
        <v>153</v>
      </c>
      <c r="AD477" s="20" t="s">
        <v>148</v>
      </c>
    </row>
    <row r="478" spans="2:30" x14ac:dyDescent="0.25">
      <c r="B478" s="27" t="str">
        <f>IF(O478="","Frêt",_xlfn.XLOOKUP(O478,Catégories!A:A,Catégories!B:B,"inconnu"))</f>
        <v>Frêt</v>
      </c>
      <c r="C478" s="10" t="str">
        <f>RIGHT(LOOKUP(L478,'Recherche tracking'!A:A,'Recherche tracking'!B:B),16)</f>
        <v>3343814314752555</v>
      </c>
      <c r="D478" s="20">
        <v>202606</v>
      </c>
      <c r="E478" s="20">
        <v>51</v>
      </c>
      <c r="F478" s="20">
        <v>1085442</v>
      </c>
      <c r="G478" s="20" t="s">
        <v>20</v>
      </c>
      <c r="H478" s="20" t="s">
        <v>20</v>
      </c>
      <c r="I478" s="20" t="s">
        <v>119</v>
      </c>
      <c r="J478" s="20" t="s">
        <v>1077</v>
      </c>
      <c r="K478" s="20">
        <v>20260604</v>
      </c>
      <c r="L478" s="20" t="s">
        <v>1074</v>
      </c>
      <c r="M478" s="20" t="s">
        <v>24</v>
      </c>
      <c r="N478" s="20">
        <v>18.37</v>
      </c>
      <c r="O478" s="20" t="s">
        <v>86</v>
      </c>
      <c r="P478" s="32">
        <v>0</v>
      </c>
      <c r="Q478" s="20" t="s">
        <v>112</v>
      </c>
      <c r="R478" s="20" t="s">
        <v>113</v>
      </c>
      <c r="S478" s="20" t="s">
        <v>26</v>
      </c>
      <c r="T478" s="20" t="s">
        <v>30</v>
      </c>
      <c r="U478" s="20" t="s">
        <v>114</v>
      </c>
      <c r="V478" s="20" t="s">
        <v>115</v>
      </c>
      <c r="W478" s="20" t="s">
        <v>116</v>
      </c>
      <c r="X478" s="20" t="s">
        <v>1075</v>
      </c>
      <c r="Y478" s="20" t="s">
        <v>1076</v>
      </c>
      <c r="Z478" s="20" t="s">
        <v>26</v>
      </c>
      <c r="AA478" s="20" t="s">
        <v>30</v>
      </c>
      <c r="AB478" s="20" t="s">
        <v>129</v>
      </c>
      <c r="AC478" s="20" t="s">
        <v>153</v>
      </c>
      <c r="AD478" s="20" t="s">
        <v>148</v>
      </c>
    </row>
    <row r="479" spans="2:30" x14ac:dyDescent="0.25">
      <c r="B479" s="27" t="str">
        <f>IF(O479="","Frêt",_xlfn.XLOOKUP(O479,Catégories!A:A,Catégories!B:B,"inconnu"))</f>
        <v>Frêt</v>
      </c>
      <c r="C479" s="10" t="str">
        <f>RIGHT(LOOKUP(L479,'Recherche tracking'!A:A,'Recherche tracking'!B:B),16)</f>
        <v>0543814314752536</v>
      </c>
      <c r="D479" s="20">
        <v>202606</v>
      </c>
      <c r="E479" s="20">
        <v>51</v>
      </c>
      <c r="F479" s="20">
        <v>1085442</v>
      </c>
      <c r="G479" s="20" t="s">
        <v>20</v>
      </c>
      <c r="H479" s="20" t="s">
        <v>20</v>
      </c>
      <c r="I479" s="20" t="s">
        <v>110</v>
      </c>
      <c r="J479" s="20" t="s">
        <v>22</v>
      </c>
      <c r="K479" s="20">
        <v>20260604</v>
      </c>
      <c r="L479" s="20" t="s">
        <v>1078</v>
      </c>
      <c r="M479" s="20" t="s">
        <v>111</v>
      </c>
      <c r="N479" s="20">
        <v>2.9</v>
      </c>
      <c r="O479" s="20" t="s">
        <v>84</v>
      </c>
      <c r="P479" s="32">
        <v>4.67</v>
      </c>
      <c r="Q479" s="20" t="s">
        <v>112</v>
      </c>
      <c r="R479" s="20" t="s">
        <v>113</v>
      </c>
      <c r="S479" s="20" t="s">
        <v>26</v>
      </c>
      <c r="T479" s="20" t="s">
        <v>30</v>
      </c>
      <c r="U479" s="20" t="s">
        <v>114</v>
      </c>
      <c r="V479" s="20" t="s">
        <v>115</v>
      </c>
      <c r="W479" s="20" t="s">
        <v>116</v>
      </c>
      <c r="X479" s="20" t="s">
        <v>1079</v>
      </c>
      <c r="Y479" s="20" t="s">
        <v>1080</v>
      </c>
      <c r="Z479" s="20" t="s">
        <v>26</v>
      </c>
      <c r="AA479" s="20" t="s">
        <v>30</v>
      </c>
      <c r="AB479" s="20" t="s">
        <v>1081</v>
      </c>
      <c r="AC479" s="20" t="s">
        <v>1082</v>
      </c>
      <c r="AD479" s="20" t="s">
        <v>1083</v>
      </c>
    </row>
    <row r="480" spans="2:30" x14ac:dyDescent="0.25">
      <c r="B480" s="27" t="str">
        <f>IF(O480="","Frêt",_xlfn.XLOOKUP(O480,Catégories!A:A,Catégories!B:B,"inconnu"))</f>
        <v>Frêt</v>
      </c>
      <c r="C480" s="10" t="str">
        <f>RIGHT(LOOKUP(L480,'Recherche tracking'!A:A,'Recherche tracking'!B:B),16)</f>
        <v>0543814314752536</v>
      </c>
      <c r="D480" s="20">
        <v>202606</v>
      </c>
      <c r="E480" s="20">
        <v>51</v>
      </c>
      <c r="F480" s="20">
        <v>1085442</v>
      </c>
      <c r="G480" s="20" t="s">
        <v>20</v>
      </c>
      <c r="H480" s="20" t="s">
        <v>20</v>
      </c>
      <c r="I480" s="20" t="s">
        <v>118</v>
      </c>
      <c r="J480" s="20" t="s">
        <v>1084</v>
      </c>
      <c r="K480" s="20">
        <v>20260604</v>
      </c>
      <c r="L480" s="20" t="s">
        <v>1078</v>
      </c>
      <c r="M480" s="20" t="s">
        <v>111</v>
      </c>
      <c r="N480" s="20">
        <v>2.9</v>
      </c>
      <c r="O480" s="20" t="s">
        <v>84</v>
      </c>
      <c r="P480" s="32">
        <v>0</v>
      </c>
      <c r="Q480" s="20" t="s">
        <v>112</v>
      </c>
      <c r="R480" s="20" t="s">
        <v>113</v>
      </c>
      <c r="S480" s="20" t="s">
        <v>26</v>
      </c>
      <c r="T480" s="20" t="s">
        <v>30</v>
      </c>
      <c r="U480" s="20" t="s">
        <v>114</v>
      </c>
      <c r="V480" s="20" t="s">
        <v>115</v>
      </c>
      <c r="W480" s="20" t="s">
        <v>116</v>
      </c>
      <c r="X480" s="20" t="s">
        <v>1079</v>
      </c>
      <c r="Y480" s="20" t="s">
        <v>1080</v>
      </c>
      <c r="Z480" s="20" t="s">
        <v>26</v>
      </c>
      <c r="AA480" s="20" t="s">
        <v>30</v>
      </c>
      <c r="AB480" s="20" t="s">
        <v>1081</v>
      </c>
      <c r="AC480" s="20" t="s">
        <v>1082</v>
      </c>
      <c r="AD480" s="20" t="s">
        <v>1083</v>
      </c>
    </row>
    <row r="481" spans="2:30" x14ac:dyDescent="0.25">
      <c r="B481" s="27" t="str">
        <f>IF(O481="","Frêt",_xlfn.XLOOKUP(O481,Catégories!A:A,Catégories!B:B,"inconnu"))</f>
        <v>Frêt</v>
      </c>
      <c r="C481" s="10" t="str">
        <f>RIGHT(LOOKUP(L481,'Recherche tracking'!A:A,'Recherche tracking'!B:B),16)</f>
        <v>0543814314752536</v>
      </c>
      <c r="D481" s="20">
        <v>202606</v>
      </c>
      <c r="E481" s="20">
        <v>51</v>
      </c>
      <c r="F481" s="20">
        <v>1085442</v>
      </c>
      <c r="G481" s="20" t="s">
        <v>20</v>
      </c>
      <c r="H481" s="20" t="s">
        <v>20</v>
      </c>
      <c r="I481" s="20" t="s">
        <v>119</v>
      </c>
      <c r="J481" s="20" t="s">
        <v>1084</v>
      </c>
      <c r="K481" s="20">
        <v>20260604</v>
      </c>
      <c r="L481" s="20" t="s">
        <v>1078</v>
      </c>
      <c r="M481" s="20" t="s">
        <v>24</v>
      </c>
      <c r="N481" s="20">
        <v>2.9</v>
      </c>
      <c r="O481" s="20" t="s">
        <v>86</v>
      </c>
      <c r="P481" s="32">
        <v>0</v>
      </c>
      <c r="Q481" s="20" t="s">
        <v>112</v>
      </c>
      <c r="R481" s="20" t="s">
        <v>113</v>
      </c>
      <c r="S481" s="20" t="s">
        <v>26</v>
      </c>
      <c r="T481" s="20" t="s">
        <v>30</v>
      </c>
      <c r="U481" s="20" t="s">
        <v>114</v>
      </c>
      <c r="V481" s="20" t="s">
        <v>115</v>
      </c>
      <c r="W481" s="20" t="s">
        <v>116</v>
      </c>
      <c r="X481" s="20" t="s">
        <v>1079</v>
      </c>
      <c r="Y481" s="20" t="s">
        <v>1080</v>
      </c>
      <c r="Z481" s="20" t="s">
        <v>26</v>
      </c>
      <c r="AA481" s="20" t="s">
        <v>30</v>
      </c>
      <c r="AB481" s="20" t="s">
        <v>1081</v>
      </c>
      <c r="AC481" s="20" t="s">
        <v>1082</v>
      </c>
      <c r="AD481" s="20" t="s">
        <v>1083</v>
      </c>
    </row>
    <row r="482" spans="2:30" x14ac:dyDescent="0.25">
      <c r="B482" s="27" t="str">
        <f>IF(O482="","Frêt",_xlfn.XLOOKUP(O482,Catégories!A:A,Catégories!B:B,"inconnu"))</f>
        <v>Frêt</v>
      </c>
      <c r="C482" s="10" t="str">
        <f>RIGHT(LOOKUP(L482,'Recherche tracking'!A:A,'Recherche tracking'!B:B),16)</f>
        <v>5943814314752434</v>
      </c>
      <c r="D482" s="20">
        <v>202606</v>
      </c>
      <c r="E482" s="20">
        <v>51</v>
      </c>
      <c r="F482" s="20">
        <v>1085442</v>
      </c>
      <c r="G482" s="20" t="s">
        <v>20</v>
      </c>
      <c r="H482" s="20" t="s">
        <v>20</v>
      </c>
      <c r="I482" s="20" t="s">
        <v>110</v>
      </c>
      <c r="J482" s="20" t="s">
        <v>22</v>
      </c>
      <c r="K482" s="20">
        <v>20260604</v>
      </c>
      <c r="L482" s="20" t="s">
        <v>1085</v>
      </c>
      <c r="M482" s="20" t="s">
        <v>111</v>
      </c>
      <c r="N482" s="20">
        <v>44.09</v>
      </c>
      <c r="O482" s="20" t="s">
        <v>84</v>
      </c>
      <c r="P482" s="32">
        <v>15.59</v>
      </c>
      <c r="Q482" s="20" t="s">
        <v>112</v>
      </c>
      <c r="R482" s="20" t="s">
        <v>113</v>
      </c>
      <c r="S482" s="20" t="s">
        <v>26</v>
      </c>
      <c r="T482" s="20" t="s">
        <v>30</v>
      </c>
      <c r="U482" s="20" t="s">
        <v>114</v>
      </c>
      <c r="V482" s="20" t="s">
        <v>115</v>
      </c>
      <c r="W482" s="20" t="s">
        <v>116</v>
      </c>
      <c r="X482" s="20" t="s">
        <v>1086</v>
      </c>
      <c r="Y482" s="20" t="s">
        <v>1087</v>
      </c>
      <c r="Z482" s="20" t="s">
        <v>26</v>
      </c>
      <c r="AA482" s="20" t="s">
        <v>30</v>
      </c>
      <c r="AB482" s="20" t="s">
        <v>140</v>
      </c>
      <c r="AC482" s="20" t="s">
        <v>244</v>
      </c>
      <c r="AD482" s="20" t="s">
        <v>152</v>
      </c>
    </row>
    <row r="483" spans="2:30" x14ac:dyDescent="0.25">
      <c r="B483" s="27" t="str">
        <f>IF(O483="","Frêt",_xlfn.XLOOKUP(O483,Catégories!A:A,Catégories!B:B,"inconnu"))</f>
        <v>Frêt</v>
      </c>
      <c r="C483" s="10" t="str">
        <f>RIGHT(LOOKUP(L483,'Recherche tracking'!A:A,'Recherche tracking'!B:B),16)</f>
        <v>5943814314752434</v>
      </c>
      <c r="D483" s="20">
        <v>202606</v>
      </c>
      <c r="E483" s="20">
        <v>51</v>
      </c>
      <c r="F483" s="20">
        <v>1085442</v>
      </c>
      <c r="G483" s="20" t="s">
        <v>20</v>
      </c>
      <c r="H483" s="20" t="s">
        <v>20</v>
      </c>
      <c r="I483" s="20" t="s">
        <v>118</v>
      </c>
      <c r="J483" s="20" t="s">
        <v>1088</v>
      </c>
      <c r="K483" s="20">
        <v>20260604</v>
      </c>
      <c r="L483" s="20" t="s">
        <v>1085</v>
      </c>
      <c r="M483" s="20" t="s">
        <v>111</v>
      </c>
      <c r="N483" s="20">
        <v>18.2</v>
      </c>
      <c r="O483" s="20" t="s">
        <v>84</v>
      </c>
      <c r="P483" s="32">
        <v>0</v>
      </c>
      <c r="Q483" s="20" t="s">
        <v>112</v>
      </c>
      <c r="R483" s="20" t="s">
        <v>113</v>
      </c>
      <c r="S483" s="20" t="s">
        <v>26</v>
      </c>
      <c r="T483" s="20" t="s">
        <v>30</v>
      </c>
      <c r="U483" s="20" t="s">
        <v>114</v>
      </c>
      <c r="V483" s="20" t="s">
        <v>115</v>
      </c>
      <c r="W483" s="20" t="s">
        <v>116</v>
      </c>
      <c r="X483" s="20" t="s">
        <v>1086</v>
      </c>
      <c r="Y483" s="20" t="s">
        <v>1087</v>
      </c>
      <c r="Z483" s="20" t="s">
        <v>26</v>
      </c>
      <c r="AA483" s="20" t="s">
        <v>30</v>
      </c>
      <c r="AB483" s="20" t="s">
        <v>140</v>
      </c>
      <c r="AC483" s="20" t="s">
        <v>244</v>
      </c>
      <c r="AD483" s="20" t="s">
        <v>152</v>
      </c>
    </row>
    <row r="484" spans="2:30" x14ac:dyDescent="0.25">
      <c r="B484" s="27" t="str">
        <f>IF(O484="","Frêt",_xlfn.XLOOKUP(O484,Catégories!A:A,Catégories!B:B,"inconnu"))</f>
        <v>Frêt</v>
      </c>
      <c r="C484" s="10" t="str">
        <f>RIGHT(LOOKUP(L484,'Recherche tracking'!A:A,'Recherche tracking'!B:B),16)</f>
        <v>5943814314752434</v>
      </c>
      <c r="D484" s="20">
        <v>202606</v>
      </c>
      <c r="E484" s="20">
        <v>51</v>
      </c>
      <c r="F484" s="20">
        <v>1085442</v>
      </c>
      <c r="G484" s="20" t="s">
        <v>20</v>
      </c>
      <c r="H484" s="20" t="s">
        <v>20</v>
      </c>
      <c r="I484" s="20" t="s">
        <v>119</v>
      </c>
      <c r="J484" s="20" t="s">
        <v>1088</v>
      </c>
      <c r="K484" s="20">
        <v>20260604</v>
      </c>
      <c r="L484" s="20" t="s">
        <v>1085</v>
      </c>
      <c r="M484" s="20" t="s">
        <v>24</v>
      </c>
      <c r="N484" s="20">
        <v>18.2</v>
      </c>
      <c r="O484" s="20" t="s">
        <v>86</v>
      </c>
      <c r="P484" s="32">
        <v>0</v>
      </c>
      <c r="Q484" s="20" t="s">
        <v>112</v>
      </c>
      <c r="R484" s="20" t="s">
        <v>113</v>
      </c>
      <c r="S484" s="20" t="s">
        <v>26</v>
      </c>
      <c r="T484" s="20" t="s">
        <v>30</v>
      </c>
      <c r="U484" s="20" t="s">
        <v>114</v>
      </c>
      <c r="V484" s="20" t="s">
        <v>115</v>
      </c>
      <c r="W484" s="20" t="s">
        <v>116</v>
      </c>
      <c r="X484" s="20" t="s">
        <v>1086</v>
      </c>
      <c r="Y484" s="20" t="s">
        <v>1087</v>
      </c>
      <c r="Z484" s="20" t="s">
        <v>26</v>
      </c>
      <c r="AA484" s="20" t="s">
        <v>30</v>
      </c>
      <c r="AB484" s="20" t="s">
        <v>140</v>
      </c>
      <c r="AC484" s="20" t="s">
        <v>244</v>
      </c>
      <c r="AD484" s="20" t="s">
        <v>152</v>
      </c>
    </row>
    <row r="485" spans="2:30" x14ac:dyDescent="0.25">
      <c r="B485" s="27" t="str">
        <f>IF(O485="","Frêt",_xlfn.XLOOKUP(O485,Catégories!A:A,Catégories!B:B,"inconnu"))</f>
        <v>Frêt</v>
      </c>
      <c r="C485" s="10" t="str">
        <f>RIGHT(LOOKUP(L485,'Recherche tracking'!A:A,'Recherche tracking'!B:B),16)</f>
        <v>5943814314752434</v>
      </c>
      <c r="D485" s="20">
        <v>202606</v>
      </c>
      <c r="E485" s="20">
        <v>51</v>
      </c>
      <c r="F485" s="20">
        <v>1085442</v>
      </c>
      <c r="G485" s="20" t="s">
        <v>20</v>
      </c>
      <c r="H485" s="20" t="s">
        <v>20</v>
      </c>
      <c r="I485" s="20" t="s">
        <v>118</v>
      </c>
      <c r="J485" s="20" t="s">
        <v>1089</v>
      </c>
      <c r="K485" s="20">
        <v>20260604</v>
      </c>
      <c r="L485" s="20" t="s">
        <v>1085</v>
      </c>
      <c r="M485" s="20" t="s">
        <v>111</v>
      </c>
      <c r="N485" s="20">
        <v>8.02</v>
      </c>
      <c r="O485" s="20" t="s">
        <v>84</v>
      </c>
      <c r="P485" s="32">
        <v>0</v>
      </c>
      <c r="Q485" s="20" t="s">
        <v>112</v>
      </c>
      <c r="R485" s="20" t="s">
        <v>113</v>
      </c>
      <c r="S485" s="20" t="s">
        <v>26</v>
      </c>
      <c r="T485" s="20" t="s">
        <v>30</v>
      </c>
      <c r="U485" s="20" t="s">
        <v>114</v>
      </c>
      <c r="V485" s="20" t="s">
        <v>115</v>
      </c>
      <c r="W485" s="20" t="s">
        <v>116</v>
      </c>
      <c r="X485" s="20" t="s">
        <v>1086</v>
      </c>
      <c r="Y485" s="20" t="s">
        <v>1087</v>
      </c>
      <c r="Z485" s="20" t="s">
        <v>26</v>
      </c>
      <c r="AA485" s="20" t="s">
        <v>30</v>
      </c>
      <c r="AB485" s="20" t="s">
        <v>140</v>
      </c>
      <c r="AC485" s="20" t="s">
        <v>244</v>
      </c>
      <c r="AD485" s="20" t="s">
        <v>152</v>
      </c>
    </row>
    <row r="486" spans="2:30" x14ac:dyDescent="0.25">
      <c r="B486" s="27" t="str">
        <f>IF(O486="","Frêt",_xlfn.XLOOKUP(O486,Catégories!A:A,Catégories!B:B,"inconnu"))</f>
        <v>Frêt</v>
      </c>
      <c r="C486" s="10" t="str">
        <f>RIGHT(LOOKUP(L486,'Recherche tracking'!A:A,'Recherche tracking'!B:B),16)</f>
        <v>5943814314752434</v>
      </c>
      <c r="D486" s="20">
        <v>202606</v>
      </c>
      <c r="E486" s="20">
        <v>51</v>
      </c>
      <c r="F486" s="20">
        <v>1085442</v>
      </c>
      <c r="G486" s="20" t="s">
        <v>20</v>
      </c>
      <c r="H486" s="20" t="s">
        <v>20</v>
      </c>
      <c r="I486" s="20" t="s">
        <v>119</v>
      </c>
      <c r="J486" s="20" t="s">
        <v>1089</v>
      </c>
      <c r="K486" s="20">
        <v>20260604</v>
      </c>
      <c r="L486" s="20" t="s">
        <v>1085</v>
      </c>
      <c r="M486" s="20" t="s">
        <v>24</v>
      </c>
      <c r="N486" s="20">
        <v>8.02</v>
      </c>
      <c r="O486" s="20" t="s">
        <v>86</v>
      </c>
      <c r="P486" s="32">
        <v>0</v>
      </c>
      <c r="Q486" s="20" t="s">
        <v>112</v>
      </c>
      <c r="R486" s="20" t="s">
        <v>113</v>
      </c>
      <c r="S486" s="20" t="s">
        <v>26</v>
      </c>
      <c r="T486" s="20" t="s">
        <v>30</v>
      </c>
      <c r="U486" s="20" t="s">
        <v>114</v>
      </c>
      <c r="V486" s="20" t="s">
        <v>115</v>
      </c>
      <c r="W486" s="20" t="s">
        <v>116</v>
      </c>
      <c r="X486" s="20" t="s">
        <v>1086</v>
      </c>
      <c r="Y486" s="20" t="s">
        <v>1087</v>
      </c>
      <c r="Z486" s="20" t="s">
        <v>26</v>
      </c>
      <c r="AA486" s="20" t="s">
        <v>30</v>
      </c>
      <c r="AB486" s="20" t="s">
        <v>140</v>
      </c>
      <c r="AC486" s="20" t="s">
        <v>244</v>
      </c>
      <c r="AD486" s="20" t="s">
        <v>152</v>
      </c>
    </row>
    <row r="487" spans="2:30" x14ac:dyDescent="0.25">
      <c r="B487" s="27" t="str">
        <f>IF(O487="","Frêt",_xlfn.XLOOKUP(O487,Catégories!A:A,Catégories!B:B,"inconnu"))</f>
        <v>Frêt</v>
      </c>
      <c r="C487" s="10" t="str">
        <f>RIGHT(LOOKUP(L487,'Recherche tracking'!A:A,'Recherche tracking'!B:B),16)</f>
        <v>5943814314752434</v>
      </c>
      <c r="D487" s="20">
        <v>202606</v>
      </c>
      <c r="E487" s="20">
        <v>51</v>
      </c>
      <c r="F487" s="20">
        <v>1085442</v>
      </c>
      <c r="G487" s="20" t="s">
        <v>20</v>
      </c>
      <c r="H487" s="20" t="s">
        <v>20</v>
      </c>
      <c r="I487" s="20" t="s">
        <v>119</v>
      </c>
      <c r="J487" s="20" t="s">
        <v>1089</v>
      </c>
      <c r="K487" s="20">
        <v>20260604</v>
      </c>
      <c r="L487" s="20" t="s">
        <v>1085</v>
      </c>
      <c r="M487" s="20" t="s">
        <v>24</v>
      </c>
      <c r="N487" s="20">
        <v>8.02</v>
      </c>
      <c r="O487" s="20" t="s">
        <v>98</v>
      </c>
      <c r="P487" s="32">
        <v>1</v>
      </c>
      <c r="Q487" s="20" t="s">
        <v>112</v>
      </c>
      <c r="R487" s="20" t="s">
        <v>113</v>
      </c>
      <c r="S487" s="20" t="s">
        <v>26</v>
      </c>
      <c r="T487" s="20" t="s">
        <v>30</v>
      </c>
      <c r="U487" s="20" t="s">
        <v>114</v>
      </c>
      <c r="V487" s="20" t="s">
        <v>115</v>
      </c>
      <c r="W487" s="20" t="s">
        <v>116</v>
      </c>
      <c r="X487" s="20" t="s">
        <v>1086</v>
      </c>
      <c r="Y487" s="20" t="s">
        <v>1087</v>
      </c>
      <c r="Z487" s="20" t="s">
        <v>26</v>
      </c>
      <c r="AA487" s="20" t="s">
        <v>30</v>
      </c>
      <c r="AB487" s="20" t="s">
        <v>140</v>
      </c>
      <c r="AC487" s="20" t="s">
        <v>244</v>
      </c>
      <c r="AD487" s="20" t="s">
        <v>152</v>
      </c>
    </row>
    <row r="488" spans="2:30" x14ac:dyDescent="0.25">
      <c r="B488" s="27" t="str">
        <f>IF(O488="","Frêt",_xlfn.XLOOKUP(O488,Catégories!A:A,Catégories!B:B,"inconnu"))</f>
        <v>Frêt</v>
      </c>
      <c r="C488" s="10" t="str">
        <f>RIGHT(LOOKUP(L488,'Recherche tracking'!A:A,'Recherche tracking'!B:B),16)</f>
        <v>5943814314752434</v>
      </c>
      <c r="D488" s="20">
        <v>202606</v>
      </c>
      <c r="E488" s="20">
        <v>51</v>
      </c>
      <c r="F488" s="20">
        <v>1085442</v>
      </c>
      <c r="G488" s="20" t="s">
        <v>20</v>
      </c>
      <c r="H488" s="20" t="s">
        <v>20</v>
      </c>
      <c r="I488" s="20" t="s">
        <v>118</v>
      </c>
      <c r="J488" s="20" t="s">
        <v>1090</v>
      </c>
      <c r="K488" s="20">
        <v>20260604</v>
      </c>
      <c r="L488" s="20" t="s">
        <v>1085</v>
      </c>
      <c r="M488" s="20" t="s">
        <v>111</v>
      </c>
      <c r="N488" s="20">
        <v>17.87</v>
      </c>
      <c r="O488" s="20" t="s">
        <v>84</v>
      </c>
      <c r="P488" s="32">
        <v>0</v>
      </c>
      <c r="Q488" s="20" t="s">
        <v>112</v>
      </c>
      <c r="R488" s="20" t="s">
        <v>113</v>
      </c>
      <c r="S488" s="20" t="s">
        <v>26</v>
      </c>
      <c r="T488" s="20" t="s">
        <v>30</v>
      </c>
      <c r="U488" s="20" t="s">
        <v>114</v>
      </c>
      <c r="V488" s="20" t="s">
        <v>115</v>
      </c>
      <c r="W488" s="20" t="s">
        <v>116</v>
      </c>
      <c r="X488" s="20" t="s">
        <v>1086</v>
      </c>
      <c r="Y488" s="20" t="s">
        <v>1087</v>
      </c>
      <c r="Z488" s="20" t="s">
        <v>26</v>
      </c>
      <c r="AA488" s="20" t="s">
        <v>30</v>
      </c>
      <c r="AB488" s="20" t="s">
        <v>140</v>
      </c>
      <c r="AC488" s="20" t="s">
        <v>244</v>
      </c>
      <c r="AD488" s="20" t="s">
        <v>152</v>
      </c>
    </row>
    <row r="489" spans="2:30" x14ac:dyDescent="0.25">
      <c r="B489" s="27" t="str">
        <f>IF(O489="","Frêt",_xlfn.XLOOKUP(O489,Catégories!A:A,Catégories!B:B,"inconnu"))</f>
        <v>Frêt</v>
      </c>
      <c r="C489" s="10" t="str">
        <f>RIGHT(LOOKUP(L489,'Recherche tracking'!A:A,'Recherche tracking'!B:B),16)</f>
        <v>5943814314752434</v>
      </c>
      <c r="D489" s="20">
        <v>202606</v>
      </c>
      <c r="E489" s="20">
        <v>51</v>
      </c>
      <c r="F489" s="20">
        <v>1085442</v>
      </c>
      <c r="G489" s="20" t="s">
        <v>20</v>
      </c>
      <c r="H489" s="20" t="s">
        <v>20</v>
      </c>
      <c r="I489" s="20" t="s">
        <v>119</v>
      </c>
      <c r="J489" s="20" t="s">
        <v>1090</v>
      </c>
      <c r="K489" s="20">
        <v>20260604</v>
      </c>
      <c r="L489" s="20" t="s">
        <v>1085</v>
      </c>
      <c r="M489" s="20" t="s">
        <v>24</v>
      </c>
      <c r="N489" s="20">
        <v>17.87</v>
      </c>
      <c r="O489" s="20" t="s">
        <v>86</v>
      </c>
      <c r="P489" s="32">
        <v>0</v>
      </c>
      <c r="Q489" s="20" t="s">
        <v>112</v>
      </c>
      <c r="R489" s="20" t="s">
        <v>113</v>
      </c>
      <c r="S489" s="20" t="s">
        <v>26</v>
      </c>
      <c r="T489" s="20" t="s">
        <v>30</v>
      </c>
      <c r="U489" s="20" t="s">
        <v>114</v>
      </c>
      <c r="V489" s="20" t="s">
        <v>115</v>
      </c>
      <c r="W489" s="20" t="s">
        <v>116</v>
      </c>
      <c r="X489" s="20" t="s">
        <v>1086</v>
      </c>
      <c r="Y489" s="20" t="s">
        <v>1087</v>
      </c>
      <c r="Z489" s="20" t="s">
        <v>26</v>
      </c>
      <c r="AA489" s="20" t="s">
        <v>30</v>
      </c>
      <c r="AB489" s="20" t="s">
        <v>140</v>
      </c>
      <c r="AC489" s="20" t="s">
        <v>244</v>
      </c>
      <c r="AD489" s="20" t="s">
        <v>152</v>
      </c>
    </row>
    <row r="490" spans="2:30" x14ac:dyDescent="0.25">
      <c r="B490" s="27" t="str">
        <f>IF(O490="","Frêt",_xlfn.XLOOKUP(O490,Catégories!A:A,Catégories!B:B,"inconnu"))</f>
        <v>Frêt</v>
      </c>
      <c r="C490" s="10" t="str">
        <f>RIGHT(LOOKUP(L490,'Recherche tracking'!A:A,'Recherche tracking'!B:B),16)</f>
        <v>5943814314752434</v>
      </c>
      <c r="D490" s="20">
        <v>202606</v>
      </c>
      <c r="E490" s="20">
        <v>51</v>
      </c>
      <c r="F490" s="20">
        <v>1085442</v>
      </c>
      <c r="G490" s="20" t="s">
        <v>20</v>
      </c>
      <c r="H490" s="20" t="s">
        <v>20</v>
      </c>
      <c r="I490" s="20" t="s">
        <v>119</v>
      </c>
      <c r="J490" s="20" t="s">
        <v>1090</v>
      </c>
      <c r="K490" s="20">
        <v>20260604</v>
      </c>
      <c r="L490" s="20" t="s">
        <v>1085</v>
      </c>
      <c r="M490" s="20" t="s">
        <v>24</v>
      </c>
      <c r="N490" s="20">
        <v>17.87</v>
      </c>
      <c r="O490" s="20" t="s">
        <v>98</v>
      </c>
      <c r="P490" s="32">
        <v>1</v>
      </c>
      <c r="Q490" s="20" t="s">
        <v>112</v>
      </c>
      <c r="R490" s="20" t="s">
        <v>113</v>
      </c>
      <c r="S490" s="20" t="s">
        <v>26</v>
      </c>
      <c r="T490" s="20" t="s">
        <v>30</v>
      </c>
      <c r="U490" s="20" t="s">
        <v>114</v>
      </c>
      <c r="V490" s="20" t="s">
        <v>115</v>
      </c>
      <c r="W490" s="20" t="s">
        <v>116</v>
      </c>
      <c r="X490" s="20" t="s">
        <v>1086</v>
      </c>
      <c r="Y490" s="20" t="s">
        <v>1087</v>
      </c>
      <c r="Z490" s="20" t="s">
        <v>26</v>
      </c>
      <c r="AA490" s="20" t="s">
        <v>30</v>
      </c>
      <c r="AB490" s="20" t="s">
        <v>140</v>
      </c>
      <c r="AC490" s="20" t="s">
        <v>244</v>
      </c>
      <c r="AD490" s="20" t="s">
        <v>152</v>
      </c>
    </row>
    <row r="491" spans="2:30" x14ac:dyDescent="0.25">
      <c r="B491" s="27" t="str">
        <f>IF(O491="","Frêt",_xlfn.XLOOKUP(O491,Catégories!A:A,Catégories!B:B,"inconnu"))</f>
        <v>Frêt</v>
      </c>
      <c r="C491" s="10" t="str">
        <f>RIGHT(LOOKUP(L491,'Recherche tracking'!A:A,'Recherche tracking'!B:B),16)</f>
        <v>2043814314752484</v>
      </c>
      <c r="D491" s="20">
        <v>202606</v>
      </c>
      <c r="E491" s="20">
        <v>51</v>
      </c>
      <c r="F491" s="20">
        <v>1085442</v>
      </c>
      <c r="G491" s="20" t="s">
        <v>20</v>
      </c>
      <c r="H491" s="20" t="s">
        <v>20</v>
      </c>
      <c r="I491" s="20" t="s">
        <v>110</v>
      </c>
      <c r="J491" s="20" t="s">
        <v>22</v>
      </c>
      <c r="K491" s="20">
        <v>20260604</v>
      </c>
      <c r="L491" s="20" t="s">
        <v>1091</v>
      </c>
      <c r="M491" s="20" t="s">
        <v>111</v>
      </c>
      <c r="N491" s="20">
        <v>27.7</v>
      </c>
      <c r="O491" s="20" t="s">
        <v>84</v>
      </c>
      <c r="P491" s="32">
        <v>11.17</v>
      </c>
      <c r="Q491" s="20" t="s">
        <v>112</v>
      </c>
      <c r="R491" s="20" t="s">
        <v>113</v>
      </c>
      <c r="S491" s="20" t="s">
        <v>26</v>
      </c>
      <c r="T491" s="20" t="s">
        <v>30</v>
      </c>
      <c r="U491" s="20" t="s">
        <v>114</v>
      </c>
      <c r="V491" s="20" t="s">
        <v>115</v>
      </c>
      <c r="W491" s="20" t="s">
        <v>116</v>
      </c>
      <c r="X491" s="20" t="s">
        <v>1092</v>
      </c>
      <c r="Y491" s="20" t="s">
        <v>1093</v>
      </c>
      <c r="Z491" s="20" t="s">
        <v>26</v>
      </c>
      <c r="AA491" s="20" t="s">
        <v>30</v>
      </c>
      <c r="AB491" s="20" t="s">
        <v>501</v>
      </c>
      <c r="AC491" s="20" t="s">
        <v>1094</v>
      </c>
      <c r="AD491" s="20" t="s">
        <v>1095</v>
      </c>
    </row>
    <row r="492" spans="2:30" x14ac:dyDescent="0.25">
      <c r="B492" s="27" t="str">
        <f>IF(O492="","Frêt",_xlfn.XLOOKUP(O492,Catégories!A:A,Catégories!B:B,"inconnu"))</f>
        <v>Frêt</v>
      </c>
      <c r="C492" s="10" t="str">
        <f>RIGHT(LOOKUP(L492,'Recherche tracking'!A:A,'Recherche tracking'!B:B),16)</f>
        <v>2043814314752484</v>
      </c>
      <c r="D492" s="20">
        <v>202606</v>
      </c>
      <c r="E492" s="20">
        <v>51</v>
      </c>
      <c r="F492" s="20">
        <v>1085442</v>
      </c>
      <c r="G492" s="20" t="s">
        <v>20</v>
      </c>
      <c r="H492" s="20" t="s">
        <v>20</v>
      </c>
      <c r="I492" s="20" t="s">
        <v>118</v>
      </c>
      <c r="J492" s="20" t="s">
        <v>1096</v>
      </c>
      <c r="K492" s="20">
        <v>20260604</v>
      </c>
      <c r="L492" s="20" t="s">
        <v>1091</v>
      </c>
      <c r="M492" s="20" t="s">
        <v>111</v>
      </c>
      <c r="N492" s="20">
        <v>15.9</v>
      </c>
      <c r="O492" s="20" t="s">
        <v>84</v>
      </c>
      <c r="P492" s="32">
        <v>0</v>
      </c>
      <c r="Q492" s="20" t="s">
        <v>112</v>
      </c>
      <c r="R492" s="20" t="s">
        <v>113</v>
      </c>
      <c r="S492" s="20" t="s">
        <v>26</v>
      </c>
      <c r="T492" s="20" t="s">
        <v>30</v>
      </c>
      <c r="U492" s="20" t="s">
        <v>114</v>
      </c>
      <c r="V492" s="20" t="s">
        <v>115</v>
      </c>
      <c r="W492" s="20" t="s">
        <v>116</v>
      </c>
      <c r="X492" s="20" t="s">
        <v>1092</v>
      </c>
      <c r="Y492" s="20" t="s">
        <v>1093</v>
      </c>
      <c r="Z492" s="20" t="s">
        <v>26</v>
      </c>
      <c r="AA492" s="20" t="s">
        <v>30</v>
      </c>
      <c r="AB492" s="20" t="s">
        <v>501</v>
      </c>
      <c r="AC492" s="20" t="s">
        <v>1094</v>
      </c>
      <c r="AD492" s="20" t="s">
        <v>1095</v>
      </c>
    </row>
    <row r="493" spans="2:30" x14ac:dyDescent="0.25">
      <c r="B493" s="27" t="str">
        <f>IF(O493="","Frêt",_xlfn.XLOOKUP(O493,Catégories!A:A,Catégories!B:B,"inconnu"))</f>
        <v>Frêt</v>
      </c>
      <c r="C493" s="10" t="str">
        <f>RIGHT(LOOKUP(L493,'Recherche tracking'!A:A,'Recherche tracking'!B:B),16)</f>
        <v>2043814314752484</v>
      </c>
      <c r="D493" s="20">
        <v>202606</v>
      </c>
      <c r="E493" s="20">
        <v>51</v>
      </c>
      <c r="F493" s="20">
        <v>1085442</v>
      </c>
      <c r="G493" s="20" t="s">
        <v>20</v>
      </c>
      <c r="H493" s="20" t="s">
        <v>20</v>
      </c>
      <c r="I493" s="20" t="s">
        <v>119</v>
      </c>
      <c r="J493" s="20" t="s">
        <v>1096</v>
      </c>
      <c r="K493" s="20">
        <v>20260604</v>
      </c>
      <c r="L493" s="20" t="s">
        <v>1091</v>
      </c>
      <c r="M493" s="20" t="s">
        <v>24</v>
      </c>
      <c r="N493" s="20">
        <v>15.9</v>
      </c>
      <c r="O493" s="20" t="s">
        <v>86</v>
      </c>
      <c r="P493" s="32">
        <v>0</v>
      </c>
      <c r="Q493" s="20" t="s">
        <v>112</v>
      </c>
      <c r="R493" s="20" t="s">
        <v>113</v>
      </c>
      <c r="S493" s="20" t="s">
        <v>26</v>
      </c>
      <c r="T493" s="20" t="s">
        <v>30</v>
      </c>
      <c r="U493" s="20" t="s">
        <v>114</v>
      </c>
      <c r="V493" s="20" t="s">
        <v>115</v>
      </c>
      <c r="W493" s="20" t="s">
        <v>116</v>
      </c>
      <c r="X493" s="20" t="s">
        <v>1092</v>
      </c>
      <c r="Y493" s="20" t="s">
        <v>1093</v>
      </c>
      <c r="Z493" s="20" t="s">
        <v>26</v>
      </c>
      <c r="AA493" s="20" t="s">
        <v>30</v>
      </c>
      <c r="AB493" s="20" t="s">
        <v>501</v>
      </c>
      <c r="AC493" s="20" t="s">
        <v>1094</v>
      </c>
      <c r="AD493" s="20" t="s">
        <v>1095</v>
      </c>
    </row>
    <row r="494" spans="2:30" x14ac:dyDescent="0.25">
      <c r="B494" s="27" t="str">
        <f>IF(O494="","Frêt",_xlfn.XLOOKUP(O494,Catégories!A:A,Catégories!B:B,"inconnu"))</f>
        <v>Frêt</v>
      </c>
      <c r="C494" s="10" t="str">
        <f>RIGHT(LOOKUP(L494,'Recherche tracking'!A:A,'Recherche tracking'!B:B),16)</f>
        <v>2043814314752484</v>
      </c>
      <c r="D494" s="20">
        <v>202606</v>
      </c>
      <c r="E494" s="20">
        <v>51</v>
      </c>
      <c r="F494" s="20">
        <v>1085442</v>
      </c>
      <c r="G494" s="20" t="s">
        <v>20</v>
      </c>
      <c r="H494" s="20" t="s">
        <v>20</v>
      </c>
      <c r="I494" s="20" t="s">
        <v>118</v>
      </c>
      <c r="J494" s="20" t="s">
        <v>1097</v>
      </c>
      <c r="K494" s="20">
        <v>20260604</v>
      </c>
      <c r="L494" s="20" t="s">
        <v>1091</v>
      </c>
      <c r="M494" s="20" t="s">
        <v>111</v>
      </c>
      <c r="N494" s="20">
        <v>11.8</v>
      </c>
      <c r="O494" s="20" t="s">
        <v>84</v>
      </c>
      <c r="P494" s="32">
        <v>0</v>
      </c>
      <c r="Q494" s="20" t="s">
        <v>112</v>
      </c>
      <c r="R494" s="20" t="s">
        <v>113</v>
      </c>
      <c r="S494" s="20" t="s">
        <v>26</v>
      </c>
      <c r="T494" s="20" t="s">
        <v>30</v>
      </c>
      <c r="U494" s="20" t="s">
        <v>114</v>
      </c>
      <c r="V494" s="20" t="s">
        <v>115</v>
      </c>
      <c r="W494" s="20" t="s">
        <v>116</v>
      </c>
      <c r="X494" s="20" t="s">
        <v>1092</v>
      </c>
      <c r="Y494" s="20" t="s">
        <v>1093</v>
      </c>
      <c r="Z494" s="20" t="s">
        <v>26</v>
      </c>
      <c r="AA494" s="20" t="s">
        <v>30</v>
      </c>
      <c r="AB494" s="20" t="s">
        <v>501</v>
      </c>
      <c r="AC494" s="20" t="s">
        <v>1094</v>
      </c>
      <c r="AD494" s="20" t="s">
        <v>1095</v>
      </c>
    </row>
    <row r="495" spans="2:30" x14ac:dyDescent="0.25">
      <c r="B495" s="27" t="str">
        <f>IF(O495="","Frêt",_xlfn.XLOOKUP(O495,Catégories!A:A,Catégories!B:B,"inconnu"))</f>
        <v>Frêt</v>
      </c>
      <c r="C495" s="10" t="str">
        <f>RIGHT(LOOKUP(L495,'Recherche tracking'!A:A,'Recherche tracking'!B:B),16)</f>
        <v>2043814314752484</v>
      </c>
      <c r="D495" s="20">
        <v>202606</v>
      </c>
      <c r="E495" s="20">
        <v>51</v>
      </c>
      <c r="F495" s="20">
        <v>1085442</v>
      </c>
      <c r="G495" s="20" t="s">
        <v>20</v>
      </c>
      <c r="H495" s="20" t="s">
        <v>20</v>
      </c>
      <c r="I495" s="20" t="s">
        <v>119</v>
      </c>
      <c r="J495" s="20" t="s">
        <v>1097</v>
      </c>
      <c r="K495" s="20">
        <v>20260604</v>
      </c>
      <c r="L495" s="20" t="s">
        <v>1091</v>
      </c>
      <c r="M495" s="20" t="s">
        <v>24</v>
      </c>
      <c r="N495" s="20">
        <v>11.8</v>
      </c>
      <c r="O495" s="20" t="s">
        <v>86</v>
      </c>
      <c r="P495" s="32">
        <v>0</v>
      </c>
      <c r="Q495" s="20" t="s">
        <v>112</v>
      </c>
      <c r="R495" s="20" t="s">
        <v>113</v>
      </c>
      <c r="S495" s="20" t="s">
        <v>26</v>
      </c>
      <c r="T495" s="20" t="s">
        <v>30</v>
      </c>
      <c r="U495" s="20" t="s">
        <v>114</v>
      </c>
      <c r="V495" s="20" t="s">
        <v>115</v>
      </c>
      <c r="W495" s="20" t="s">
        <v>116</v>
      </c>
      <c r="X495" s="20" t="s">
        <v>1092</v>
      </c>
      <c r="Y495" s="20" t="s">
        <v>1093</v>
      </c>
      <c r="Z495" s="20" t="s">
        <v>26</v>
      </c>
      <c r="AA495" s="20" t="s">
        <v>30</v>
      </c>
      <c r="AB495" s="20" t="s">
        <v>501</v>
      </c>
      <c r="AC495" s="20" t="s">
        <v>1094</v>
      </c>
      <c r="AD495" s="20" t="s">
        <v>1095</v>
      </c>
    </row>
    <row r="496" spans="2:30" x14ac:dyDescent="0.25">
      <c r="B496" s="27" t="str">
        <f>IF(O496="","Frêt",_xlfn.XLOOKUP(O496,Catégories!A:A,Catégories!B:B,"inconnu"))</f>
        <v>Frêt</v>
      </c>
      <c r="C496" s="10" t="str">
        <f>RIGHT(LOOKUP(L496,'Recherche tracking'!A:A,'Recherche tracking'!B:B),16)</f>
        <v>2043814314752484</v>
      </c>
      <c r="D496" s="20">
        <v>202606</v>
      </c>
      <c r="E496" s="20">
        <v>51</v>
      </c>
      <c r="F496" s="20">
        <v>1085442</v>
      </c>
      <c r="G496" s="20" t="s">
        <v>20</v>
      </c>
      <c r="H496" s="20" t="s">
        <v>20</v>
      </c>
      <c r="I496" s="20" t="s">
        <v>119</v>
      </c>
      <c r="J496" s="20" t="s">
        <v>1097</v>
      </c>
      <c r="K496" s="20">
        <v>20260604</v>
      </c>
      <c r="L496" s="20" t="s">
        <v>1091</v>
      </c>
      <c r="M496" s="20" t="s">
        <v>24</v>
      </c>
      <c r="N496" s="20">
        <v>11.8</v>
      </c>
      <c r="O496" s="20" t="s">
        <v>98</v>
      </c>
      <c r="P496" s="32">
        <v>1</v>
      </c>
      <c r="Q496" s="20" t="s">
        <v>112</v>
      </c>
      <c r="R496" s="20" t="s">
        <v>113</v>
      </c>
      <c r="S496" s="20" t="s">
        <v>26</v>
      </c>
      <c r="T496" s="20" t="s">
        <v>30</v>
      </c>
      <c r="U496" s="20" t="s">
        <v>114</v>
      </c>
      <c r="V496" s="20" t="s">
        <v>115</v>
      </c>
      <c r="W496" s="20" t="s">
        <v>116</v>
      </c>
      <c r="X496" s="20" t="s">
        <v>1092</v>
      </c>
      <c r="Y496" s="20" t="s">
        <v>1093</v>
      </c>
      <c r="Z496" s="20" t="s">
        <v>26</v>
      </c>
      <c r="AA496" s="20" t="s">
        <v>30</v>
      </c>
      <c r="AB496" s="20" t="s">
        <v>501</v>
      </c>
      <c r="AC496" s="20" t="s">
        <v>1094</v>
      </c>
      <c r="AD496" s="20" t="s">
        <v>1095</v>
      </c>
    </row>
    <row r="497" spans="2:30" x14ac:dyDescent="0.25">
      <c r="B497" s="27" t="str">
        <f>IF(O497="","Frêt",_xlfn.XLOOKUP(O497,Catégories!A:A,Catégories!B:B,"inconnu"))</f>
        <v>Frêt</v>
      </c>
      <c r="C497" s="10" t="str">
        <f>RIGHT(LOOKUP(L497,'Recherche tracking'!A:A,'Recherche tracking'!B:B),16)</f>
        <v>2183814314003097</v>
      </c>
      <c r="D497" s="20">
        <v>202606</v>
      </c>
      <c r="E497" s="20">
        <v>51</v>
      </c>
      <c r="F497" s="20">
        <v>1085442</v>
      </c>
      <c r="G497" s="20" t="s">
        <v>20</v>
      </c>
      <c r="H497" s="20" t="s">
        <v>20</v>
      </c>
      <c r="I497" s="20" t="s">
        <v>110</v>
      </c>
      <c r="J497" s="20" t="s">
        <v>22</v>
      </c>
      <c r="K497" s="20">
        <v>20260605</v>
      </c>
      <c r="L497" s="20" t="s">
        <v>1098</v>
      </c>
      <c r="M497" s="20" t="s">
        <v>111</v>
      </c>
      <c r="N497" s="20">
        <v>16.399999999999999</v>
      </c>
      <c r="O497" s="20" t="s">
        <v>84</v>
      </c>
      <c r="P497" s="32">
        <v>8.31</v>
      </c>
      <c r="Q497" s="20" t="s">
        <v>128</v>
      </c>
      <c r="R497" s="20" t="s">
        <v>166</v>
      </c>
      <c r="S497" s="20" t="s">
        <v>26</v>
      </c>
      <c r="T497" s="20" t="s">
        <v>30</v>
      </c>
      <c r="U497" s="20" t="s">
        <v>121</v>
      </c>
      <c r="V497" s="20" t="s">
        <v>122</v>
      </c>
      <c r="W497" s="20" t="s">
        <v>123</v>
      </c>
      <c r="X497" s="20" t="s">
        <v>124</v>
      </c>
      <c r="Y497" s="20" t="s">
        <v>113</v>
      </c>
      <c r="Z497" s="20" t="s">
        <v>26</v>
      </c>
      <c r="AA497" s="20" t="s">
        <v>30</v>
      </c>
      <c r="AB497" s="20" t="s">
        <v>114</v>
      </c>
      <c r="AC497" s="20" t="s">
        <v>115</v>
      </c>
      <c r="AD497" s="20" t="s">
        <v>125</v>
      </c>
    </row>
    <row r="498" spans="2:30" x14ac:dyDescent="0.25">
      <c r="B498" s="27" t="str">
        <f>IF(O498="","Frêt",_xlfn.XLOOKUP(O498,Catégories!A:A,Catégories!B:B,"inconnu"))</f>
        <v>Frêt</v>
      </c>
      <c r="C498" s="10" t="str">
        <f>RIGHT(LOOKUP(L498,'Recherche tracking'!A:A,'Recherche tracking'!B:B),16)</f>
        <v>2183814314003097</v>
      </c>
      <c r="D498" s="20">
        <v>202606</v>
      </c>
      <c r="E498" s="20">
        <v>51</v>
      </c>
      <c r="F498" s="20">
        <v>1085442</v>
      </c>
      <c r="G498" s="20" t="s">
        <v>20</v>
      </c>
      <c r="H498" s="20" t="s">
        <v>20</v>
      </c>
      <c r="I498" s="20" t="s">
        <v>118</v>
      </c>
      <c r="J498" s="20" t="s">
        <v>1099</v>
      </c>
      <c r="K498" s="20">
        <v>20260605</v>
      </c>
      <c r="L498" s="20" t="s">
        <v>1098</v>
      </c>
      <c r="M498" s="20" t="s">
        <v>111</v>
      </c>
      <c r="N498" s="20">
        <v>5.3</v>
      </c>
      <c r="O498" s="20" t="s">
        <v>84</v>
      </c>
      <c r="P498" s="32">
        <v>0</v>
      </c>
      <c r="Q498" s="20" t="s">
        <v>128</v>
      </c>
      <c r="R498" s="20" t="s">
        <v>166</v>
      </c>
      <c r="S498" s="20" t="s">
        <v>26</v>
      </c>
      <c r="T498" s="20" t="s">
        <v>30</v>
      </c>
      <c r="U498" s="20" t="s">
        <v>121</v>
      </c>
      <c r="V498" s="20" t="s">
        <v>122</v>
      </c>
      <c r="W498" s="20" t="s">
        <v>123</v>
      </c>
      <c r="X498" s="20" t="s">
        <v>124</v>
      </c>
      <c r="Y498" s="20" t="s">
        <v>113</v>
      </c>
      <c r="Z498" s="20" t="s">
        <v>26</v>
      </c>
      <c r="AA498" s="20" t="s">
        <v>30</v>
      </c>
      <c r="AB498" s="20" t="s">
        <v>114</v>
      </c>
      <c r="AC498" s="20" t="s">
        <v>115</v>
      </c>
      <c r="AD498" s="20" t="s">
        <v>125</v>
      </c>
    </row>
    <row r="499" spans="2:30" x14ac:dyDescent="0.25">
      <c r="B499" s="27" t="str">
        <f>IF(O499="","Frêt",_xlfn.XLOOKUP(O499,Catégories!A:A,Catégories!B:B,"inconnu"))</f>
        <v>Frêt</v>
      </c>
      <c r="C499" s="10" t="str">
        <f>RIGHT(LOOKUP(L499,'Recherche tracking'!A:A,'Recherche tracking'!B:B),16)</f>
        <v>2183814314003097</v>
      </c>
      <c r="D499" s="20">
        <v>202606</v>
      </c>
      <c r="E499" s="20">
        <v>51</v>
      </c>
      <c r="F499" s="20">
        <v>1085442</v>
      </c>
      <c r="G499" s="20" t="s">
        <v>20</v>
      </c>
      <c r="H499" s="20" t="s">
        <v>20</v>
      </c>
      <c r="I499" s="20" t="s">
        <v>119</v>
      </c>
      <c r="J499" s="20" t="s">
        <v>1099</v>
      </c>
      <c r="K499" s="20">
        <v>20260605</v>
      </c>
      <c r="L499" s="20" t="s">
        <v>1098</v>
      </c>
      <c r="M499" s="20" t="s">
        <v>24</v>
      </c>
      <c r="N499" s="20">
        <v>5.3</v>
      </c>
      <c r="O499" s="20" t="s">
        <v>86</v>
      </c>
      <c r="P499" s="32">
        <v>0</v>
      </c>
      <c r="Q499" s="20" t="s">
        <v>128</v>
      </c>
      <c r="R499" s="20" t="s">
        <v>166</v>
      </c>
      <c r="S499" s="20" t="s">
        <v>26</v>
      </c>
      <c r="T499" s="20" t="s">
        <v>30</v>
      </c>
      <c r="U499" s="20" t="s">
        <v>121</v>
      </c>
      <c r="V499" s="20" t="s">
        <v>122</v>
      </c>
      <c r="W499" s="20" t="s">
        <v>123</v>
      </c>
      <c r="X499" s="20" t="s">
        <v>124</v>
      </c>
      <c r="Y499" s="20" t="s">
        <v>113</v>
      </c>
      <c r="Z499" s="20" t="s">
        <v>26</v>
      </c>
      <c r="AA499" s="20" t="s">
        <v>30</v>
      </c>
      <c r="AB499" s="20" t="s">
        <v>114</v>
      </c>
      <c r="AC499" s="20" t="s">
        <v>115</v>
      </c>
      <c r="AD499" s="20" t="s">
        <v>125</v>
      </c>
    </row>
    <row r="500" spans="2:30" x14ac:dyDescent="0.25">
      <c r="B500" s="27" t="str">
        <f>IF(O500="","Frêt",_xlfn.XLOOKUP(O500,Catégories!A:A,Catégories!B:B,"inconnu"))</f>
        <v>Frêt</v>
      </c>
      <c r="C500" s="10" t="str">
        <f>RIGHT(LOOKUP(L500,'Recherche tracking'!A:A,'Recherche tracking'!B:B),16)</f>
        <v>2183814314003097</v>
      </c>
      <c r="D500" s="20">
        <v>202606</v>
      </c>
      <c r="E500" s="20">
        <v>51</v>
      </c>
      <c r="F500" s="20">
        <v>1085442</v>
      </c>
      <c r="G500" s="20" t="s">
        <v>20</v>
      </c>
      <c r="H500" s="20" t="s">
        <v>20</v>
      </c>
      <c r="I500" s="20" t="s">
        <v>118</v>
      </c>
      <c r="J500" s="20" t="s">
        <v>1100</v>
      </c>
      <c r="K500" s="20">
        <v>20260605</v>
      </c>
      <c r="L500" s="20" t="s">
        <v>1098</v>
      </c>
      <c r="M500" s="20" t="s">
        <v>111</v>
      </c>
      <c r="N500" s="20">
        <v>5.3</v>
      </c>
      <c r="O500" s="20" t="s">
        <v>84</v>
      </c>
      <c r="P500" s="32">
        <v>0</v>
      </c>
      <c r="Q500" s="20" t="s">
        <v>128</v>
      </c>
      <c r="R500" s="20" t="s">
        <v>166</v>
      </c>
      <c r="S500" s="20" t="s">
        <v>26</v>
      </c>
      <c r="T500" s="20" t="s">
        <v>30</v>
      </c>
      <c r="U500" s="20" t="s">
        <v>121</v>
      </c>
      <c r="V500" s="20" t="s">
        <v>122</v>
      </c>
      <c r="W500" s="20" t="s">
        <v>123</v>
      </c>
      <c r="X500" s="20" t="s">
        <v>124</v>
      </c>
      <c r="Y500" s="20" t="s">
        <v>113</v>
      </c>
      <c r="Z500" s="20" t="s">
        <v>26</v>
      </c>
      <c r="AA500" s="20" t="s">
        <v>30</v>
      </c>
      <c r="AB500" s="20" t="s">
        <v>114</v>
      </c>
      <c r="AC500" s="20" t="s">
        <v>115</v>
      </c>
      <c r="AD500" s="20" t="s">
        <v>125</v>
      </c>
    </row>
    <row r="501" spans="2:30" x14ac:dyDescent="0.25">
      <c r="B501" s="27" t="str">
        <f>IF(O501="","Frêt",_xlfn.XLOOKUP(O501,Catégories!A:A,Catégories!B:B,"inconnu"))</f>
        <v>Frêt</v>
      </c>
      <c r="C501" s="10" t="str">
        <f>RIGHT(LOOKUP(L501,'Recherche tracking'!A:A,'Recherche tracking'!B:B),16)</f>
        <v>2183814314003097</v>
      </c>
      <c r="D501" s="20">
        <v>202606</v>
      </c>
      <c r="E501" s="20">
        <v>51</v>
      </c>
      <c r="F501" s="20">
        <v>1085442</v>
      </c>
      <c r="G501" s="20" t="s">
        <v>20</v>
      </c>
      <c r="H501" s="20" t="s">
        <v>20</v>
      </c>
      <c r="I501" s="20" t="s">
        <v>119</v>
      </c>
      <c r="J501" s="20" t="s">
        <v>1100</v>
      </c>
      <c r="K501" s="20">
        <v>20260605</v>
      </c>
      <c r="L501" s="20" t="s">
        <v>1098</v>
      </c>
      <c r="M501" s="20" t="s">
        <v>24</v>
      </c>
      <c r="N501" s="20">
        <v>5.3</v>
      </c>
      <c r="O501" s="20" t="s">
        <v>86</v>
      </c>
      <c r="P501" s="32">
        <v>0</v>
      </c>
      <c r="Q501" s="20" t="s">
        <v>128</v>
      </c>
      <c r="R501" s="20" t="s">
        <v>166</v>
      </c>
      <c r="S501" s="20" t="s">
        <v>26</v>
      </c>
      <c r="T501" s="20" t="s">
        <v>30</v>
      </c>
      <c r="U501" s="20" t="s">
        <v>121</v>
      </c>
      <c r="V501" s="20" t="s">
        <v>122</v>
      </c>
      <c r="W501" s="20" t="s">
        <v>123</v>
      </c>
      <c r="X501" s="20" t="s">
        <v>124</v>
      </c>
      <c r="Y501" s="20" t="s">
        <v>113</v>
      </c>
      <c r="Z501" s="20" t="s">
        <v>26</v>
      </c>
      <c r="AA501" s="20" t="s">
        <v>30</v>
      </c>
      <c r="AB501" s="20" t="s">
        <v>114</v>
      </c>
      <c r="AC501" s="20" t="s">
        <v>115</v>
      </c>
      <c r="AD501" s="20" t="s">
        <v>125</v>
      </c>
    </row>
    <row r="502" spans="2:30" x14ac:dyDescent="0.25">
      <c r="B502" s="27" t="str">
        <f>IF(O502="","Frêt",_xlfn.XLOOKUP(O502,Catégories!A:A,Catégories!B:B,"inconnu"))</f>
        <v>Frêt</v>
      </c>
      <c r="C502" s="10" t="str">
        <f>RIGHT(LOOKUP(L502,'Recherche tracking'!A:A,'Recherche tracking'!B:B),16)</f>
        <v>2183814314003097</v>
      </c>
      <c r="D502" s="20">
        <v>202606</v>
      </c>
      <c r="E502" s="20">
        <v>51</v>
      </c>
      <c r="F502" s="20">
        <v>1085442</v>
      </c>
      <c r="G502" s="20" t="s">
        <v>20</v>
      </c>
      <c r="H502" s="20" t="s">
        <v>20</v>
      </c>
      <c r="I502" s="20" t="s">
        <v>119</v>
      </c>
      <c r="J502" s="20" t="s">
        <v>1100</v>
      </c>
      <c r="K502" s="20">
        <v>20260605</v>
      </c>
      <c r="L502" s="20" t="s">
        <v>1098</v>
      </c>
      <c r="M502" s="20" t="s">
        <v>24</v>
      </c>
      <c r="N502" s="20">
        <v>5.3</v>
      </c>
      <c r="O502" s="20" t="s">
        <v>98</v>
      </c>
      <c r="P502" s="32">
        <v>1</v>
      </c>
      <c r="Q502" s="20" t="s">
        <v>128</v>
      </c>
      <c r="R502" s="20" t="s">
        <v>166</v>
      </c>
      <c r="S502" s="20" t="s">
        <v>26</v>
      </c>
      <c r="T502" s="20" t="s">
        <v>30</v>
      </c>
      <c r="U502" s="20" t="s">
        <v>121</v>
      </c>
      <c r="V502" s="20" t="s">
        <v>122</v>
      </c>
      <c r="W502" s="20" t="s">
        <v>123</v>
      </c>
      <c r="X502" s="20" t="s">
        <v>124</v>
      </c>
      <c r="Y502" s="20" t="s">
        <v>113</v>
      </c>
      <c r="Z502" s="20" t="s">
        <v>26</v>
      </c>
      <c r="AA502" s="20" t="s">
        <v>30</v>
      </c>
      <c r="AB502" s="20" t="s">
        <v>114</v>
      </c>
      <c r="AC502" s="20" t="s">
        <v>115</v>
      </c>
      <c r="AD502" s="20" t="s">
        <v>125</v>
      </c>
    </row>
    <row r="503" spans="2:30" x14ac:dyDescent="0.25">
      <c r="B503" s="27" t="str">
        <f>IF(O503="","Frêt",_xlfn.XLOOKUP(O503,Catégories!A:A,Catégories!B:B,"inconnu"))</f>
        <v>Frêt</v>
      </c>
      <c r="C503" s="10" t="str">
        <f>RIGHT(LOOKUP(L503,'Recherche tracking'!A:A,'Recherche tracking'!B:B),16)</f>
        <v>2183814314003097</v>
      </c>
      <c r="D503" s="20">
        <v>202606</v>
      </c>
      <c r="E503" s="20">
        <v>51</v>
      </c>
      <c r="F503" s="20">
        <v>1085442</v>
      </c>
      <c r="G503" s="20" t="s">
        <v>20</v>
      </c>
      <c r="H503" s="20" t="s">
        <v>20</v>
      </c>
      <c r="I503" s="20" t="s">
        <v>118</v>
      </c>
      <c r="J503" s="20" t="s">
        <v>1101</v>
      </c>
      <c r="K503" s="20">
        <v>20260605</v>
      </c>
      <c r="L503" s="20" t="s">
        <v>1098</v>
      </c>
      <c r="M503" s="20" t="s">
        <v>111</v>
      </c>
      <c r="N503" s="20">
        <v>4.7</v>
      </c>
      <c r="O503" s="20" t="s">
        <v>84</v>
      </c>
      <c r="P503" s="32">
        <v>0</v>
      </c>
      <c r="Q503" s="20" t="s">
        <v>128</v>
      </c>
      <c r="R503" s="20" t="s">
        <v>166</v>
      </c>
      <c r="S503" s="20" t="s">
        <v>26</v>
      </c>
      <c r="T503" s="20" t="s">
        <v>30</v>
      </c>
      <c r="U503" s="20" t="s">
        <v>121</v>
      </c>
      <c r="V503" s="20" t="s">
        <v>122</v>
      </c>
      <c r="W503" s="20" t="s">
        <v>123</v>
      </c>
      <c r="X503" s="20" t="s">
        <v>124</v>
      </c>
      <c r="Y503" s="20" t="s">
        <v>113</v>
      </c>
      <c r="Z503" s="20" t="s">
        <v>26</v>
      </c>
      <c r="AA503" s="20" t="s">
        <v>30</v>
      </c>
      <c r="AB503" s="20" t="s">
        <v>114</v>
      </c>
      <c r="AC503" s="20" t="s">
        <v>115</v>
      </c>
      <c r="AD503" s="20" t="s">
        <v>125</v>
      </c>
    </row>
    <row r="504" spans="2:30" x14ac:dyDescent="0.25">
      <c r="B504" s="27" t="str">
        <f>IF(O504="","Frêt",_xlfn.XLOOKUP(O504,Catégories!A:A,Catégories!B:B,"inconnu"))</f>
        <v>Frêt</v>
      </c>
      <c r="C504" s="10" t="str">
        <f>RIGHT(LOOKUP(L504,'Recherche tracking'!A:A,'Recherche tracking'!B:B),16)</f>
        <v>2183814314003097</v>
      </c>
      <c r="D504" s="20">
        <v>202606</v>
      </c>
      <c r="E504" s="20">
        <v>51</v>
      </c>
      <c r="F504" s="20">
        <v>1085442</v>
      </c>
      <c r="G504" s="20" t="s">
        <v>20</v>
      </c>
      <c r="H504" s="20" t="s">
        <v>20</v>
      </c>
      <c r="I504" s="20" t="s">
        <v>119</v>
      </c>
      <c r="J504" s="20" t="s">
        <v>1101</v>
      </c>
      <c r="K504" s="20">
        <v>20260605</v>
      </c>
      <c r="L504" s="20" t="s">
        <v>1098</v>
      </c>
      <c r="M504" s="20" t="s">
        <v>24</v>
      </c>
      <c r="N504" s="20">
        <v>4.7</v>
      </c>
      <c r="O504" s="20" t="s">
        <v>86</v>
      </c>
      <c r="P504" s="32">
        <v>0</v>
      </c>
      <c r="Q504" s="20" t="s">
        <v>128</v>
      </c>
      <c r="R504" s="20" t="s">
        <v>166</v>
      </c>
      <c r="S504" s="20" t="s">
        <v>26</v>
      </c>
      <c r="T504" s="20" t="s">
        <v>30</v>
      </c>
      <c r="U504" s="20" t="s">
        <v>121</v>
      </c>
      <c r="V504" s="20" t="s">
        <v>122</v>
      </c>
      <c r="W504" s="20" t="s">
        <v>123</v>
      </c>
      <c r="X504" s="20" t="s">
        <v>124</v>
      </c>
      <c r="Y504" s="20" t="s">
        <v>113</v>
      </c>
      <c r="Z504" s="20" t="s">
        <v>26</v>
      </c>
      <c r="AA504" s="20" t="s">
        <v>30</v>
      </c>
      <c r="AB504" s="20" t="s">
        <v>114</v>
      </c>
      <c r="AC504" s="20" t="s">
        <v>115</v>
      </c>
      <c r="AD504" s="20" t="s">
        <v>125</v>
      </c>
    </row>
    <row r="505" spans="2:30" x14ac:dyDescent="0.25">
      <c r="B505" s="27" t="str">
        <f>IF(O505="","Frêt",_xlfn.XLOOKUP(O505,Catégories!A:A,Catégories!B:B,"inconnu"))</f>
        <v>Frêt</v>
      </c>
      <c r="C505" s="10" t="str">
        <f>RIGHT(LOOKUP(L505,'Recherche tracking'!A:A,'Recherche tracking'!B:B),16)</f>
        <v>2183814314003097</v>
      </c>
      <c r="D505" s="20">
        <v>202606</v>
      </c>
      <c r="E505" s="20">
        <v>51</v>
      </c>
      <c r="F505" s="20">
        <v>1085442</v>
      </c>
      <c r="G505" s="20" t="s">
        <v>20</v>
      </c>
      <c r="H505" s="20" t="s">
        <v>20</v>
      </c>
      <c r="I505" s="20" t="s">
        <v>119</v>
      </c>
      <c r="J505" s="20" t="s">
        <v>1101</v>
      </c>
      <c r="K505" s="20">
        <v>20260605</v>
      </c>
      <c r="L505" s="20" t="s">
        <v>1098</v>
      </c>
      <c r="M505" s="20" t="s">
        <v>24</v>
      </c>
      <c r="N505" s="20">
        <v>4.7</v>
      </c>
      <c r="O505" s="20" t="s">
        <v>98</v>
      </c>
      <c r="P505" s="32">
        <v>1</v>
      </c>
      <c r="Q505" s="20" t="s">
        <v>128</v>
      </c>
      <c r="R505" s="20" t="s">
        <v>166</v>
      </c>
      <c r="S505" s="20" t="s">
        <v>26</v>
      </c>
      <c r="T505" s="20" t="s">
        <v>30</v>
      </c>
      <c r="U505" s="20" t="s">
        <v>121</v>
      </c>
      <c r="V505" s="20" t="s">
        <v>122</v>
      </c>
      <c r="W505" s="20" t="s">
        <v>123</v>
      </c>
      <c r="X505" s="20" t="s">
        <v>124</v>
      </c>
      <c r="Y505" s="20" t="s">
        <v>113</v>
      </c>
      <c r="Z505" s="20" t="s">
        <v>26</v>
      </c>
      <c r="AA505" s="20" t="s">
        <v>30</v>
      </c>
      <c r="AB505" s="20" t="s">
        <v>114</v>
      </c>
      <c r="AC505" s="20" t="s">
        <v>115</v>
      </c>
      <c r="AD505" s="20" t="s">
        <v>125</v>
      </c>
    </row>
    <row r="506" spans="2:30" x14ac:dyDescent="0.25">
      <c r="B506" s="27" t="str">
        <f>IF(O506="","Frêt",_xlfn.XLOOKUP(O506,Catégories!A:A,Catégories!B:B,"inconnu"))</f>
        <v>Frêt</v>
      </c>
      <c r="C506" s="10" t="str">
        <f>RIGHT(LOOKUP(L506,'Recherche tracking'!A:A,'Recherche tracking'!B:B),16)</f>
        <v>2183814314003097</v>
      </c>
      <c r="D506" s="20">
        <v>202606</v>
      </c>
      <c r="E506" s="20">
        <v>51</v>
      </c>
      <c r="F506" s="20">
        <v>1085442</v>
      </c>
      <c r="G506" s="20" t="s">
        <v>20</v>
      </c>
      <c r="H506" s="20" t="s">
        <v>20</v>
      </c>
      <c r="I506" s="20" t="s">
        <v>118</v>
      </c>
      <c r="J506" s="20" t="s">
        <v>1102</v>
      </c>
      <c r="K506" s="20">
        <v>20260605</v>
      </c>
      <c r="L506" s="20" t="s">
        <v>1098</v>
      </c>
      <c r="M506" s="20" t="s">
        <v>111</v>
      </c>
      <c r="N506" s="20">
        <v>1.1000000000000001</v>
      </c>
      <c r="O506" s="20" t="s">
        <v>84</v>
      </c>
      <c r="P506" s="32">
        <v>0</v>
      </c>
      <c r="Q506" s="20" t="s">
        <v>128</v>
      </c>
      <c r="R506" s="20" t="s">
        <v>166</v>
      </c>
      <c r="S506" s="20" t="s">
        <v>26</v>
      </c>
      <c r="T506" s="20" t="s">
        <v>30</v>
      </c>
      <c r="U506" s="20" t="s">
        <v>121</v>
      </c>
      <c r="V506" s="20" t="s">
        <v>122</v>
      </c>
      <c r="W506" s="20" t="s">
        <v>123</v>
      </c>
      <c r="X506" s="20" t="s">
        <v>124</v>
      </c>
      <c r="Y506" s="20" t="s">
        <v>113</v>
      </c>
      <c r="Z506" s="20" t="s">
        <v>26</v>
      </c>
      <c r="AA506" s="20" t="s">
        <v>30</v>
      </c>
      <c r="AB506" s="20" t="s">
        <v>114</v>
      </c>
      <c r="AC506" s="20" t="s">
        <v>115</v>
      </c>
      <c r="AD506" s="20" t="s">
        <v>125</v>
      </c>
    </row>
    <row r="507" spans="2:30" x14ac:dyDescent="0.25">
      <c r="B507" s="27" t="str">
        <f>IF(O507="","Frêt",_xlfn.XLOOKUP(O507,Catégories!A:A,Catégories!B:B,"inconnu"))</f>
        <v>Frêt</v>
      </c>
      <c r="C507" s="10" t="str">
        <f>RIGHT(LOOKUP(L507,'Recherche tracking'!A:A,'Recherche tracking'!B:B),16)</f>
        <v>2183814314003097</v>
      </c>
      <c r="D507" s="20">
        <v>202606</v>
      </c>
      <c r="E507" s="20">
        <v>51</v>
      </c>
      <c r="F507" s="20">
        <v>1085442</v>
      </c>
      <c r="G507" s="20" t="s">
        <v>20</v>
      </c>
      <c r="H507" s="20" t="s">
        <v>20</v>
      </c>
      <c r="I507" s="20" t="s">
        <v>119</v>
      </c>
      <c r="J507" s="20" t="s">
        <v>1102</v>
      </c>
      <c r="K507" s="20">
        <v>20260605</v>
      </c>
      <c r="L507" s="20" t="s">
        <v>1098</v>
      </c>
      <c r="M507" s="20" t="s">
        <v>24</v>
      </c>
      <c r="N507" s="20">
        <v>1.1000000000000001</v>
      </c>
      <c r="O507" s="20" t="s">
        <v>86</v>
      </c>
      <c r="P507" s="32">
        <v>0</v>
      </c>
      <c r="Q507" s="20" t="s">
        <v>128</v>
      </c>
      <c r="R507" s="20" t="s">
        <v>166</v>
      </c>
      <c r="S507" s="20" t="s">
        <v>26</v>
      </c>
      <c r="T507" s="20" t="s">
        <v>30</v>
      </c>
      <c r="U507" s="20" t="s">
        <v>121</v>
      </c>
      <c r="V507" s="20" t="s">
        <v>122</v>
      </c>
      <c r="W507" s="20" t="s">
        <v>123</v>
      </c>
      <c r="X507" s="20" t="s">
        <v>124</v>
      </c>
      <c r="Y507" s="20" t="s">
        <v>113</v>
      </c>
      <c r="Z507" s="20" t="s">
        <v>26</v>
      </c>
      <c r="AA507" s="20" t="s">
        <v>30</v>
      </c>
      <c r="AB507" s="20" t="s">
        <v>114</v>
      </c>
      <c r="AC507" s="20" t="s">
        <v>115</v>
      </c>
      <c r="AD507" s="20" t="s">
        <v>125</v>
      </c>
    </row>
    <row r="508" spans="2:30" x14ac:dyDescent="0.25">
      <c r="B508" s="27" t="str">
        <f>IF(O508="","Frêt",_xlfn.XLOOKUP(O508,Catégories!A:A,Catégories!B:B,"inconnu"))</f>
        <v>Frêt</v>
      </c>
      <c r="C508" s="10" t="str">
        <f>RIGHT(LOOKUP(L508,'Recherche tracking'!A:A,'Recherche tracking'!B:B),16)</f>
        <v>2183814314003097</v>
      </c>
      <c r="D508" s="20">
        <v>202606</v>
      </c>
      <c r="E508" s="20">
        <v>51</v>
      </c>
      <c r="F508" s="20">
        <v>1085442</v>
      </c>
      <c r="G508" s="20" t="s">
        <v>20</v>
      </c>
      <c r="H508" s="20" t="s">
        <v>20</v>
      </c>
      <c r="I508" s="20" t="s">
        <v>119</v>
      </c>
      <c r="J508" s="20" t="s">
        <v>1102</v>
      </c>
      <c r="K508" s="20">
        <v>20260605</v>
      </c>
      <c r="L508" s="20" t="s">
        <v>1098</v>
      </c>
      <c r="M508" s="20" t="s">
        <v>24</v>
      </c>
      <c r="N508" s="20">
        <v>1.1000000000000001</v>
      </c>
      <c r="O508" s="20" t="s">
        <v>98</v>
      </c>
      <c r="P508" s="32">
        <v>1</v>
      </c>
      <c r="Q508" s="20" t="s">
        <v>128</v>
      </c>
      <c r="R508" s="20" t="s">
        <v>166</v>
      </c>
      <c r="S508" s="20" t="s">
        <v>26</v>
      </c>
      <c r="T508" s="20" t="s">
        <v>30</v>
      </c>
      <c r="U508" s="20" t="s">
        <v>121</v>
      </c>
      <c r="V508" s="20" t="s">
        <v>122</v>
      </c>
      <c r="W508" s="20" t="s">
        <v>123</v>
      </c>
      <c r="X508" s="20" t="s">
        <v>124</v>
      </c>
      <c r="Y508" s="20" t="s">
        <v>113</v>
      </c>
      <c r="Z508" s="20" t="s">
        <v>26</v>
      </c>
      <c r="AA508" s="20" t="s">
        <v>30</v>
      </c>
      <c r="AB508" s="20" t="s">
        <v>114</v>
      </c>
      <c r="AC508" s="20" t="s">
        <v>115</v>
      </c>
      <c r="AD508" s="20" t="s">
        <v>125</v>
      </c>
    </row>
    <row r="509" spans="2:30" x14ac:dyDescent="0.25">
      <c r="B509" s="27" t="str">
        <f>IF(O509="","Frêt",_xlfn.XLOOKUP(O509,Catégories!A:A,Catégories!B:B,"inconnu"))</f>
        <v>Frêt</v>
      </c>
      <c r="C509" s="10" t="str">
        <f>RIGHT(LOOKUP(L509,'Recherche tracking'!A:A,'Recherche tracking'!B:B),16)</f>
        <v>2183814314003051</v>
      </c>
      <c r="D509" s="20">
        <v>202606</v>
      </c>
      <c r="E509" s="20">
        <v>51</v>
      </c>
      <c r="F509" s="20">
        <v>1085442</v>
      </c>
      <c r="G509" s="20" t="s">
        <v>20</v>
      </c>
      <c r="H509" s="20" t="s">
        <v>20</v>
      </c>
      <c r="I509" s="20" t="s">
        <v>110</v>
      </c>
      <c r="J509" s="20" t="s">
        <v>22</v>
      </c>
      <c r="K509" s="20">
        <v>20260605</v>
      </c>
      <c r="L509" s="20" t="s">
        <v>1103</v>
      </c>
      <c r="M509" s="20" t="s">
        <v>111</v>
      </c>
      <c r="N509" s="20">
        <v>0.3</v>
      </c>
      <c r="O509" s="20" t="s">
        <v>84</v>
      </c>
      <c r="P509" s="32">
        <v>4.1500000000000004</v>
      </c>
      <c r="Q509" s="20" t="s">
        <v>128</v>
      </c>
      <c r="R509" s="20" t="s">
        <v>1104</v>
      </c>
      <c r="S509" s="20" t="s">
        <v>26</v>
      </c>
      <c r="T509" s="20" t="s">
        <v>30</v>
      </c>
      <c r="U509" s="20" t="s">
        <v>121</v>
      </c>
      <c r="V509" s="20" t="s">
        <v>122</v>
      </c>
      <c r="W509" s="20" t="s">
        <v>123</v>
      </c>
      <c r="X509" s="20" t="s">
        <v>124</v>
      </c>
      <c r="Y509" s="20" t="s">
        <v>113</v>
      </c>
      <c r="Z509" s="20" t="s">
        <v>26</v>
      </c>
      <c r="AA509" s="20" t="s">
        <v>30</v>
      </c>
      <c r="AB509" s="20" t="s">
        <v>114</v>
      </c>
      <c r="AC509" s="20" t="s">
        <v>115</v>
      </c>
      <c r="AD509" s="20" t="s">
        <v>125</v>
      </c>
    </row>
    <row r="510" spans="2:30" x14ac:dyDescent="0.25">
      <c r="B510" s="27" t="str">
        <f>IF(O510="","Frêt",_xlfn.XLOOKUP(O510,Catégories!A:A,Catégories!B:B,"inconnu"))</f>
        <v>Frêt</v>
      </c>
      <c r="C510" s="10" t="str">
        <f>RIGHT(LOOKUP(L510,'Recherche tracking'!A:A,'Recherche tracking'!B:B),16)</f>
        <v>2183814314003051</v>
      </c>
      <c r="D510" s="20">
        <v>202606</v>
      </c>
      <c r="E510" s="20">
        <v>51</v>
      </c>
      <c r="F510" s="20">
        <v>1085442</v>
      </c>
      <c r="G510" s="20" t="s">
        <v>20</v>
      </c>
      <c r="H510" s="20" t="s">
        <v>20</v>
      </c>
      <c r="I510" s="20" t="s">
        <v>118</v>
      </c>
      <c r="J510" s="20" t="s">
        <v>1105</v>
      </c>
      <c r="K510" s="20">
        <v>20260605</v>
      </c>
      <c r="L510" s="20" t="s">
        <v>1103</v>
      </c>
      <c r="M510" s="20" t="s">
        <v>111</v>
      </c>
      <c r="N510" s="20">
        <v>0.1</v>
      </c>
      <c r="O510" s="20" t="s">
        <v>84</v>
      </c>
      <c r="P510" s="32">
        <v>0</v>
      </c>
      <c r="Q510" s="20" t="s">
        <v>128</v>
      </c>
      <c r="R510" s="20" t="s">
        <v>1104</v>
      </c>
      <c r="S510" s="20" t="s">
        <v>26</v>
      </c>
      <c r="T510" s="20" t="s">
        <v>30</v>
      </c>
      <c r="U510" s="20" t="s">
        <v>121</v>
      </c>
      <c r="V510" s="20" t="s">
        <v>122</v>
      </c>
      <c r="W510" s="20" t="s">
        <v>123</v>
      </c>
      <c r="X510" s="20" t="s">
        <v>124</v>
      </c>
      <c r="Y510" s="20" t="s">
        <v>113</v>
      </c>
      <c r="Z510" s="20" t="s">
        <v>26</v>
      </c>
      <c r="AA510" s="20" t="s">
        <v>30</v>
      </c>
      <c r="AB510" s="20" t="s">
        <v>114</v>
      </c>
      <c r="AC510" s="20" t="s">
        <v>115</v>
      </c>
      <c r="AD510" s="20" t="s">
        <v>125</v>
      </c>
    </row>
    <row r="511" spans="2:30" x14ac:dyDescent="0.25">
      <c r="B511" s="27" t="str">
        <f>IF(O511="","Frêt",_xlfn.XLOOKUP(O511,Catégories!A:A,Catégories!B:B,"inconnu"))</f>
        <v>Frêt</v>
      </c>
      <c r="C511" s="10" t="str">
        <f>RIGHT(LOOKUP(L511,'Recherche tracking'!A:A,'Recherche tracking'!B:B),16)</f>
        <v>2183814314003051</v>
      </c>
      <c r="D511" s="20">
        <v>202606</v>
      </c>
      <c r="E511" s="20">
        <v>51</v>
      </c>
      <c r="F511" s="20">
        <v>1085442</v>
      </c>
      <c r="G511" s="20" t="s">
        <v>20</v>
      </c>
      <c r="H511" s="20" t="s">
        <v>20</v>
      </c>
      <c r="I511" s="20" t="s">
        <v>119</v>
      </c>
      <c r="J511" s="20" t="s">
        <v>1105</v>
      </c>
      <c r="K511" s="20">
        <v>20260605</v>
      </c>
      <c r="L511" s="20" t="s">
        <v>1103</v>
      </c>
      <c r="M511" s="20" t="s">
        <v>24</v>
      </c>
      <c r="N511" s="20">
        <v>0.1</v>
      </c>
      <c r="O511" s="20" t="s">
        <v>86</v>
      </c>
      <c r="P511" s="32">
        <v>0</v>
      </c>
      <c r="Q511" s="20" t="s">
        <v>128</v>
      </c>
      <c r="R511" s="20" t="s">
        <v>1104</v>
      </c>
      <c r="S511" s="20" t="s">
        <v>26</v>
      </c>
      <c r="T511" s="20" t="s">
        <v>30</v>
      </c>
      <c r="U511" s="20" t="s">
        <v>121</v>
      </c>
      <c r="V511" s="20" t="s">
        <v>122</v>
      </c>
      <c r="W511" s="20" t="s">
        <v>123</v>
      </c>
      <c r="X511" s="20" t="s">
        <v>124</v>
      </c>
      <c r="Y511" s="20" t="s">
        <v>113</v>
      </c>
      <c r="Z511" s="20" t="s">
        <v>26</v>
      </c>
      <c r="AA511" s="20" t="s">
        <v>30</v>
      </c>
      <c r="AB511" s="20" t="s">
        <v>114</v>
      </c>
      <c r="AC511" s="20" t="s">
        <v>115</v>
      </c>
      <c r="AD511" s="20" t="s">
        <v>125</v>
      </c>
    </row>
    <row r="512" spans="2:30" x14ac:dyDescent="0.25">
      <c r="B512" s="27" t="str">
        <f>IF(O512="","Frêt",_xlfn.XLOOKUP(O512,Catégories!A:A,Catégories!B:B,"inconnu"))</f>
        <v>Frêt</v>
      </c>
      <c r="C512" s="10" t="str">
        <f>RIGHT(LOOKUP(L512,'Recherche tracking'!A:A,'Recherche tracking'!B:B),16)</f>
        <v>2183814314003051</v>
      </c>
      <c r="D512" s="20">
        <v>202606</v>
      </c>
      <c r="E512" s="20">
        <v>51</v>
      </c>
      <c r="F512" s="20">
        <v>1085442</v>
      </c>
      <c r="G512" s="20" t="s">
        <v>20</v>
      </c>
      <c r="H512" s="20" t="s">
        <v>20</v>
      </c>
      <c r="I512" s="20" t="s">
        <v>118</v>
      </c>
      <c r="J512" s="20" t="s">
        <v>1106</v>
      </c>
      <c r="K512" s="20">
        <v>20260605</v>
      </c>
      <c r="L512" s="20" t="s">
        <v>1103</v>
      </c>
      <c r="M512" s="20" t="s">
        <v>111</v>
      </c>
      <c r="N512" s="20">
        <v>0.1</v>
      </c>
      <c r="O512" s="20" t="s">
        <v>84</v>
      </c>
      <c r="P512" s="32">
        <v>0</v>
      </c>
      <c r="Q512" s="20" t="s">
        <v>128</v>
      </c>
      <c r="R512" s="20" t="s">
        <v>1104</v>
      </c>
      <c r="S512" s="20" t="s">
        <v>26</v>
      </c>
      <c r="T512" s="20" t="s">
        <v>30</v>
      </c>
      <c r="U512" s="20" t="s">
        <v>121</v>
      </c>
      <c r="V512" s="20" t="s">
        <v>122</v>
      </c>
      <c r="W512" s="20" t="s">
        <v>123</v>
      </c>
      <c r="X512" s="20" t="s">
        <v>124</v>
      </c>
      <c r="Y512" s="20" t="s">
        <v>113</v>
      </c>
      <c r="Z512" s="20" t="s">
        <v>26</v>
      </c>
      <c r="AA512" s="20" t="s">
        <v>30</v>
      </c>
      <c r="AB512" s="20" t="s">
        <v>114</v>
      </c>
      <c r="AC512" s="20" t="s">
        <v>115</v>
      </c>
      <c r="AD512" s="20" t="s">
        <v>125</v>
      </c>
    </row>
    <row r="513" spans="2:30" x14ac:dyDescent="0.25">
      <c r="B513" s="27" t="str">
        <f>IF(O513="","Frêt",_xlfn.XLOOKUP(O513,Catégories!A:A,Catégories!B:B,"inconnu"))</f>
        <v>Frêt</v>
      </c>
      <c r="C513" s="10" t="str">
        <f>RIGHT(LOOKUP(L513,'Recherche tracking'!A:A,'Recherche tracking'!B:B),16)</f>
        <v>2183814314003051</v>
      </c>
      <c r="D513" s="20">
        <v>202606</v>
      </c>
      <c r="E513" s="20">
        <v>51</v>
      </c>
      <c r="F513" s="20">
        <v>1085442</v>
      </c>
      <c r="G513" s="20" t="s">
        <v>20</v>
      </c>
      <c r="H513" s="20" t="s">
        <v>20</v>
      </c>
      <c r="I513" s="20" t="s">
        <v>119</v>
      </c>
      <c r="J513" s="20" t="s">
        <v>1106</v>
      </c>
      <c r="K513" s="20">
        <v>20260605</v>
      </c>
      <c r="L513" s="20" t="s">
        <v>1103</v>
      </c>
      <c r="M513" s="20" t="s">
        <v>24</v>
      </c>
      <c r="N513" s="20">
        <v>0.1</v>
      </c>
      <c r="O513" s="20" t="s">
        <v>86</v>
      </c>
      <c r="P513" s="32">
        <v>0</v>
      </c>
      <c r="Q513" s="20" t="s">
        <v>128</v>
      </c>
      <c r="R513" s="20" t="s">
        <v>1104</v>
      </c>
      <c r="S513" s="20" t="s">
        <v>26</v>
      </c>
      <c r="T513" s="20" t="s">
        <v>30</v>
      </c>
      <c r="U513" s="20" t="s">
        <v>121</v>
      </c>
      <c r="V513" s="20" t="s">
        <v>122</v>
      </c>
      <c r="W513" s="20" t="s">
        <v>123</v>
      </c>
      <c r="X513" s="20" t="s">
        <v>124</v>
      </c>
      <c r="Y513" s="20" t="s">
        <v>113</v>
      </c>
      <c r="Z513" s="20" t="s">
        <v>26</v>
      </c>
      <c r="AA513" s="20" t="s">
        <v>30</v>
      </c>
      <c r="AB513" s="20" t="s">
        <v>114</v>
      </c>
      <c r="AC513" s="20" t="s">
        <v>115</v>
      </c>
      <c r="AD513" s="20" t="s">
        <v>125</v>
      </c>
    </row>
    <row r="514" spans="2:30" x14ac:dyDescent="0.25">
      <c r="B514" s="27" t="str">
        <f>IF(O514="","Frêt",_xlfn.XLOOKUP(O514,Catégories!A:A,Catégories!B:B,"inconnu"))</f>
        <v>Frêt</v>
      </c>
      <c r="C514" s="10" t="str">
        <f>RIGHT(LOOKUP(L514,'Recherche tracking'!A:A,'Recherche tracking'!B:B),16)</f>
        <v>2183814314003051</v>
      </c>
      <c r="D514" s="20">
        <v>202606</v>
      </c>
      <c r="E514" s="20">
        <v>51</v>
      </c>
      <c r="F514" s="20">
        <v>1085442</v>
      </c>
      <c r="G514" s="20" t="s">
        <v>20</v>
      </c>
      <c r="H514" s="20" t="s">
        <v>20</v>
      </c>
      <c r="I514" s="20" t="s">
        <v>119</v>
      </c>
      <c r="J514" s="20" t="s">
        <v>1106</v>
      </c>
      <c r="K514" s="20">
        <v>20260605</v>
      </c>
      <c r="L514" s="20" t="s">
        <v>1103</v>
      </c>
      <c r="M514" s="20" t="s">
        <v>24</v>
      </c>
      <c r="N514" s="20">
        <v>0.1</v>
      </c>
      <c r="O514" s="20" t="s">
        <v>98</v>
      </c>
      <c r="P514" s="32">
        <v>1</v>
      </c>
      <c r="Q514" s="20" t="s">
        <v>128</v>
      </c>
      <c r="R514" s="20" t="s">
        <v>1104</v>
      </c>
      <c r="S514" s="20" t="s">
        <v>26</v>
      </c>
      <c r="T514" s="20" t="s">
        <v>30</v>
      </c>
      <c r="U514" s="20" t="s">
        <v>121</v>
      </c>
      <c r="V514" s="20" t="s">
        <v>122</v>
      </c>
      <c r="W514" s="20" t="s">
        <v>123</v>
      </c>
      <c r="X514" s="20" t="s">
        <v>124</v>
      </c>
      <c r="Y514" s="20" t="s">
        <v>113</v>
      </c>
      <c r="Z514" s="20" t="s">
        <v>26</v>
      </c>
      <c r="AA514" s="20" t="s">
        <v>30</v>
      </c>
      <c r="AB514" s="20" t="s">
        <v>114</v>
      </c>
      <c r="AC514" s="20" t="s">
        <v>115</v>
      </c>
      <c r="AD514" s="20" t="s">
        <v>125</v>
      </c>
    </row>
    <row r="515" spans="2:30" x14ac:dyDescent="0.25">
      <c r="B515" s="27" t="str">
        <f>IF(O515="","Frêt",_xlfn.XLOOKUP(O515,Catégories!A:A,Catégories!B:B,"inconnu"))</f>
        <v>Frêt</v>
      </c>
      <c r="C515" s="10" t="str">
        <f>RIGHT(LOOKUP(L515,'Recherche tracking'!A:A,'Recherche tracking'!B:B),16)</f>
        <v>2183814314003051</v>
      </c>
      <c r="D515" s="20">
        <v>202606</v>
      </c>
      <c r="E515" s="20">
        <v>51</v>
      </c>
      <c r="F515" s="20">
        <v>1085442</v>
      </c>
      <c r="G515" s="20" t="s">
        <v>20</v>
      </c>
      <c r="H515" s="20" t="s">
        <v>20</v>
      </c>
      <c r="I515" s="20" t="s">
        <v>118</v>
      </c>
      <c r="J515" s="20" t="s">
        <v>1107</v>
      </c>
      <c r="K515" s="20">
        <v>20260605</v>
      </c>
      <c r="L515" s="20" t="s">
        <v>1103</v>
      </c>
      <c r="M515" s="20" t="s">
        <v>111</v>
      </c>
      <c r="N515" s="20">
        <v>0.1</v>
      </c>
      <c r="O515" s="20" t="s">
        <v>84</v>
      </c>
      <c r="P515" s="32">
        <v>0</v>
      </c>
      <c r="Q515" s="20" t="s">
        <v>128</v>
      </c>
      <c r="R515" s="20" t="s">
        <v>1104</v>
      </c>
      <c r="S515" s="20" t="s">
        <v>26</v>
      </c>
      <c r="T515" s="20" t="s">
        <v>30</v>
      </c>
      <c r="U515" s="20" t="s">
        <v>121</v>
      </c>
      <c r="V515" s="20" t="s">
        <v>122</v>
      </c>
      <c r="W515" s="20" t="s">
        <v>123</v>
      </c>
      <c r="X515" s="20" t="s">
        <v>124</v>
      </c>
      <c r="Y515" s="20" t="s">
        <v>113</v>
      </c>
      <c r="Z515" s="20" t="s">
        <v>26</v>
      </c>
      <c r="AA515" s="20" t="s">
        <v>30</v>
      </c>
      <c r="AB515" s="20" t="s">
        <v>114</v>
      </c>
      <c r="AC515" s="20" t="s">
        <v>115</v>
      </c>
      <c r="AD515" s="20" t="s">
        <v>125</v>
      </c>
    </row>
    <row r="516" spans="2:30" x14ac:dyDescent="0.25">
      <c r="B516" s="27" t="str">
        <f>IF(O516="","Frêt",_xlfn.XLOOKUP(O516,Catégories!A:A,Catégories!B:B,"inconnu"))</f>
        <v>Frêt</v>
      </c>
      <c r="C516" s="10" t="str">
        <f>RIGHT(LOOKUP(L516,'Recherche tracking'!A:A,'Recherche tracking'!B:B),16)</f>
        <v>2183814314003051</v>
      </c>
      <c r="D516" s="20">
        <v>202606</v>
      </c>
      <c r="E516" s="20">
        <v>51</v>
      </c>
      <c r="F516" s="20">
        <v>1085442</v>
      </c>
      <c r="G516" s="20" t="s">
        <v>20</v>
      </c>
      <c r="H516" s="20" t="s">
        <v>20</v>
      </c>
      <c r="I516" s="20" t="s">
        <v>119</v>
      </c>
      <c r="J516" s="20" t="s">
        <v>1107</v>
      </c>
      <c r="K516" s="20">
        <v>20260605</v>
      </c>
      <c r="L516" s="20" t="s">
        <v>1103</v>
      </c>
      <c r="M516" s="20" t="s">
        <v>24</v>
      </c>
      <c r="N516" s="20">
        <v>0.1</v>
      </c>
      <c r="O516" s="20" t="s">
        <v>86</v>
      </c>
      <c r="P516" s="32">
        <v>0</v>
      </c>
      <c r="Q516" s="20" t="s">
        <v>128</v>
      </c>
      <c r="R516" s="20" t="s">
        <v>1104</v>
      </c>
      <c r="S516" s="20" t="s">
        <v>26</v>
      </c>
      <c r="T516" s="20" t="s">
        <v>30</v>
      </c>
      <c r="U516" s="20" t="s">
        <v>121</v>
      </c>
      <c r="V516" s="20" t="s">
        <v>122</v>
      </c>
      <c r="W516" s="20" t="s">
        <v>123</v>
      </c>
      <c r="X516" s="20" t="s">
        <v>124</v>
      </c>
      <c r="Y516" s="20" t="s">
        <v>113</v>
      </c>
      <c r="Z516" s="20" t="s">
        <v>26</v>
      </c>
      <c r="AA516" s="20" t="s">
        <v>30</v>
      </c>
      <c r="AB516" s="20" t="s">
        <v>114</v>
      </c>
      <c r="AC516" s="20" t="s">
        <v>115</v>
      </c>
      <c r="AD516" s="20" t="s">
        <v>125</v>
      </c>
    </row>
    <row r="517" spans="2:30" x14ac:dyDescent="0.25">
      <c r="B517" s="27" t="str">
        <f>IF(O517="","Frêt",_xlfn.XLOOKUP(O517,Catégories!A:A,Catégories!B:B,"inconnu"))</f>
        <v>Frêt</v>
      </c>
      <c r="C517" s="10" t="str">
        <f>RIGHT(LOOKUP(L517,'Recherche tracking'!A:A,'Recherche tracking'!B:B),16)</f>
        <v>2183814314003051</v>
      </c>
      <c r="D517" s="20">
        <v>202606</v>
      </c>
      <c r="E517" s="20">
        <v>51</v>
      </c>
      <c r="F517" s="20">
        <v>1085442</v>
      </c>
      <c r="G517" s="20" t="s">
        <v>20</v>
      </c>
      <c r="H517" s="20" t="s">
        <v>20</v>
      </c>
      <c r="I517" s="20" t="s">
        <v>119</v>
      </c>
      <c r="J517" s="20" t="s">
        <v>1107</v>
      </c>
      <c r="K517" s="20">
        <v>20260605</v>
      </c>
      <c r="L517" s="20" t="s">
        <v>1103</v>
      </c>
      <c r="M517" s="20" t="s">
        <v>24</v>
      </c>
      <c r="N517" s="20">
        <v>0.1</v>
      </c>
      <c r="O517" s="20" t="s">
        <v>98</v>
      </c>
      <c r="P517" s="32">
        <v>1</v>
      </c>
      <c r="Q517" s="20" t="s">
        <v>128</v>
      </c>
      <c r="R517" s="20" t="s">
        <v>1104</v>
      </c>
      <c r="S517" s="20" t="s">
        <v>26</v>
      </c>
      <c r="T517" s="20" t="s">
        <v>30</v>
      </c>
      <c r="U517" s="20" t="s">
        <v>121</v>
      </c>
      <c r="V517" s="20" t="s">
        <v>122</v>
      </c>
      <c r="W517" s="20" t="s">
        <v>123</v>
      </c>
      <c r="X517" s="20" t="s">
        <v>124</v>
      </c>
      <c r="Y517" s="20" t="s">
        <v>113</v>
      </c>
      <c r="Z517" s="20" t="s">
        <v>26</v>
      </c>
      <c r="AA517" s="20" t="s">
        <v>30</v>
      </c>
      <c r="AB517" s="20" t="s">
        <v>114</v>
      </c>
      <c r="AC517" s="20" t="s">
        <v>115</v>
      </c>
      <c r="AD517" s="20" t="s">
        <v>125</v>
      </c>
    </row>
    <row r="518" spans="2:30" x14ac:dyDescent="0.25">
      <c r="B518" s="27" t="str">
        <f>IF(O518="","Frêt",_xlfn.XLOOKUP(O518,Catégories!A:A,Catégories!B:B,"inconnu"))</f>
        <v>Frêt</v>
      </c>
      <c r="C518" s="10" t="str">
        <f>RIGHT(LOOKUP(L518,'Recherche tracking'!A:A,'Recherche tracking'!B:B),16)</f>
        <v>0643814314752717</v>
      </c>
      <c r="D518" s="20">
        <v>202606</v>
      </c>
      <c r="E518" s="20">
        <v>51</v>
      </c>
      <c r="F518" s="20">
        <v>1085442</v>
      </c>
      <c r="G518" s="20" t="s">
        <v>20</v>
      </c>
      <c r="H518" s="20" t="s">
        <v>20</v>
      </c>
      <c r="I518" s="20" t="s">
        <v>110</v>
      </c>
      <c r="J518" s="20" t="s">
        <v>22</v>
      </c>
      <c r="K518" s="20">
        <v>20260605</v>
      </c>
      <c r="L518" s="20" t="s">
        <v>1108</v>
      </c>
      <c r="M518" s="20" t="s">
        <v>111</v>
      </c>
      <c r="N518" s="20">
        <v>2.9</v>
      </c>
      <c r="O518" s="20" t="s">
        <v>84</v>
      </c>
      <c r="P518" s="32">
        <v>4.67</v>
      </c>
      <c r="Q518" s="20" t="s">
        <v>112</v>
      </c>
      <c r="R518" s="20" t="s">
        <v>113</v>
      </c>
      <c r="S518" s="20" t="s">
        <v>26</v>
      </c>
      <c r="T518" s="20" t="s">
        <v>30</v>
      </c>
      <c r="U518" s="20" t="s">
        <v>114</v>
      </c>
      <c r="V518" s="20" t="s">
        <v>115</v>
      </c>
      <c r="W518" s="20" t="s">
        <v>116</v>
      </c>
      <c r="X518" s="20" t="s">
        <v>680</v>
      </c>
      <c r="Y518" s="20" t="s">
        <v>681</v>
      </c>
      <c r="Z518" s="20" t="s">
        <v>26</v>
      </c>
      <c r="AA518" s="20" t="s">
        <v>30</v>
      </c>
      <c r="AB518" s="20" t="s">
        <v>171</v>
      </c>
      <c r="AC518" s="20" t="s">
        <v>682</v>
      </c>
      <c r="AD518" s="20" t="s">
        <v>683</v>
      </c>
    </row>
    <row r="519" spans="2:30" x14ac:dyDescent="0.25">
      <c r="B519" s="27" t="str">
        <f>IF(O519="","Frêt",_xlfn.XLOOKUP(O519,Catégories!A:A,Catégories!B:B,"inconnu"))</f>
        <v>Frêt</v>
      </c>
      <c r="C519" s="10" t="str">
        <f>RIGHT(LOOKUP(L519,'Recherche tracking'!A:A,'Recherche tracking'!B:B),16)</f>
        <v>0643814314752717</v>
      </c>
      <c r="D519" s="20">
        <v>202606</v>
      </c>
      <c r="E519" s="20">
        <v>51</v>
      </c>
      <c r="F519" s="20">
        <v>1085442</v>
      </c>
      <c r="G519" s="20" t="s">
        <v>20</v>
      </c>
      <c r="H519" s="20" t="s">
        <v>20</v>
      </c>
      <c r="I519" s="20" t="s">
        <v>118</v>
      </c>
      <c r="J519" s="20" t="s">
        <v>1109</v>
      </c>
      <c r="K519" s="20">
        <v>20260605</v>
      </c>
      <c r="L519" s="20" t="s">
        <v>1108</v>
      </c>
      <c r="M519" s="20" t="s">
        <v>111</v>
      </c>
      <c r="N519" s="20">
        <v>2.9</v>
      </c>
      <c r="O519" s="20" t="s">
        <v>84</v>
      </c>
      <c r="P519" s="32">
        <v>0</v>
      </c>
      <c r="Q519" s="20" t="s">
        <v>112</v>
      </c>
      <c r="R519" s="20" t="s">
        <v>113</v>
      </c>
      <c r="S519" s="20" t="s">
        <v>26</v>
      </c>
      <c r="T519" s="20" t="s">
        <v>30</v>
      </c>
      <c r="U519" s="20" t="s">
        <v>114</v>
      </c>
      <c r="V519" s="20" t="s">
        <v>115</v>
      </c>
      <c r="W519" s="20" t="s">
        <v>116</v>
      </c>
      <c r="X519" s="20" t="s">
        <v>680</v>
      </c>
      <c r="Y519" s="20" t="s">
        <v>681</v>
      </c>
      <c r="Z519" s="20" t="s">
        <v>26</v>
      </c>
      <c r="AA519" s="20" t="s">
        <v>30</v>
      </c>
      <c r="AB519" s="20" t="s">
        <v>171</v>
      </c>
      <c r="AC519" s="20" t="s">
        <v>682</v>
      </c>
      <c r="AD519" s="20" t="s">
        <v>683</v>
      </c>
    </row>
    <row r="520" spans="2:30" x14ac:dyDescent="0.25">
      <c r="B520" s="27" t="str">
        <f>IF(O520="","Frêt",_xlfn.XLOOKUP(O520,Catégories!A:A,Catégories!B:B,"inconnu"))</f>
        <v>Frêt</v>
      </c>
      <c r="C520" s="10" t="str">
        <f>RIGHT(LOOKUP(L520,'Recherche tracking'!A:A,'Recherche tracking'!B:B),16)</f>
        <v>0643814314752717</v>
      </c>
      <c r="D520" s="20">
        <v>202606</v>
      </c>
      <c r="E520" s="20">
        <v>51</v>
      </c>
      <c r="F520" s="20">
        <v>1085442</v>
      </c>
      <c r="G520" s="20" t="s">
        <v>20</v>
      </c>
      <c r="H520" s="20" t="s">
        <v>20</v>
      </c>
      <c r="I520" s="20" t="s">
        <v>119</v>
      </c>
      <c r="J520" s="20" t="s">
        <v>1109</v>
      </c>
      <c r="K520" s="20">
        <v>20260605</v>
      </c>
      <c r="L520" s="20" t="s">
        <v>1108</v>
      </c>
      <c r="M520" s="20" t="s">
        <v>24</v>
      </c>
      <c r="N520" s="20">
        <v>2.9</v>
      </c>
      <c r="O520" s="20" t="s">
        <v>86</v>
      </c>
      <c r="P520" s="32">
        <v>0</v>
      </c>
      <c r="Q520" s="20" t="s">
        <v>112</v>
      </c>
      <c r="R520" s="20" t="s">
        <v>113</v>
      </c>
      <c r="S520" s="20" t="s">
        <v>26</v>
      </c>
      <c r="T520" s="20" t="s">
        <v>30</v>
      </c>
      <c r="U520" s="20" t="s">
        <v>114</v>
      </c>
      <c r="V520" s="20" t="s">
        <v>115</v>
      </c>
      <c r="W520" s="20" t="s">
        <v>116</v>
      </c>
      <c r="X520" s="20" t="s">
        <v>680</v>
      </c>
      <c r="Y520" s="20" t="s">
        <v>681</v>
      </c>
      <c r="Z520" s="20" t="s">
        <v>26</v>
      </c>
      <c r="AA520" s="20" t="s">
        <v>30</v>
      </c>
      <c r="AB520" s="20" t="s">
        <v>171</v>
      </c>
      <c r="AC520" s="20" t="s">
        <v>682</v>
      </c>
      <c r="AD520" s="20" t="s">
        <v>683</v>
      </c>
    </row>
    <row r="521" spans="2:30" x14ac:dyDescent="0.25">
      <c r="B521" s="27" t="str">
        <f>IF(O521="","Frêt",_xlfn.XLOOKUP(O521,Catégories!A:A,Catégories!B:B,"inconnu"))</f>
        <v>Frêt</v>
      </c>
      <c r="C521" s="10" t="str">
        <f>RIGHT(LOOKUP(L521,'Recherche tracking'!A:A,'Recherche tracking'!B:B),16)</f>
        <v>0143814314752704</v>
      </c>
      <c r="D521" s="20">
        <v>202606</v>
      </c>
      <c r="E521" s="20">
        <v>51</v>
      </c>
      <c r="F521" s="20">
        <v>1085442</v>
      </c>
      <c r="G521" s="20" t="s">
        <v>20</v>
      </c>
      <c r="H521" s="20" t="s">
        <v>20</v>
      </c>
      <c r="I521" s="20" t="s">
        <v>110</v>
      </c>
      <c r="J521" s="20" t="s">
        <v>22</v>
      </c>
      <c r="K521" s="20">
        <v>20260605</v>
      </c>
      <c r="L521" s="20" t="s">
        <v>1110</v>
      </c>
      <c r="M521" s="20" t="s">
        <v>111</v>
      </c>
      <c r="N521" s="20">
        <v>3.84</v>
      </c>
      <c r="O521" s="20" t="s">
        <v>84</v>
      </c>
      <c r="P521" s="32">
        <v>4.93</v>
      </c>
      <c r="Q521" s="20" t="s">
        <v>112</v>
      </c>
      <c r="R521" s="20" t="s">
        <v>113</v>
      </c>
      <c r="S521" s="20" t="s">
        <v>26</v>
      </c>
      <c r="T521" s="20" t="s">
        <v>30</v>
      </c>
      <c r="U521" s="20" t="s">
        <v>114</v>
      </c>
      <c r="V521" s="20" t="s">
        <v>115</v>
      </c>
      <c r="W521" s="20" t="s">
        <v>116</v>
      </c>
      <c r="X521" s="20" t="s">
        <v>476</v>
      </c>
      <c r="Y521" s="20" t="s">
        <v>477</v>
      </c>
      <c r="Z521" s="20" t="s">
        <v>26</v>
      </c>
      <c r="AA521" s="20" t="s">
        <v>30</v>
      </c>
      <c r="AB521" s="20" t="s">
        <v>237</v>
      </c>
      <c r="AC521" s="20" t="s">
        <v>478</v>
      </c>
      <c r="AD521" s="20" t="s">
        <v>479</v>
      </c>
    </row>
    <row r="522" spans="2:30" x14ac:dyDescent="0.25">
      <c r="B522" s="27" t="str">
        <f>IF(O522="","Frêt",_xlfn.XLOOKUP(O522,Catégories!A:A,Catégories!B:B,"inconnu"))</f>
        <v>Frêt</v>
      </c>
      <c r="C522" s="10" t="str">
        <f>RIGHT(LOOKUP(L522,'Recherche tracking'!A:A,'Recherche tracking'!B:B),16)</f>
        <v>0143814314752704</v>
      </c>
      <c r="D522" s="20">
        <v>202606</v>
      </c>
      <c r="E522" s="20">
        <v>51</v>
      </c>
      <c r="F522" s="20">
        <v>1085442</v>
      </c>
      <c r="G522" s="20" t="s">
        <v>20</v>
      </c>
      <c r="H522" s="20" t="s">
        <v>20</v>
      </c>
      <c r="I522" s="20" t="s">
        <v>118</v>
      </c>
      <c r="J522" s="20" t="s">
        <v>1111</v>
      </c>
      <c r="K522" s="20">
        <v>20260605</v>
      </c>
      <c r="L522" s="20" t="s">
        <v>1110</v>
      </c>
      <c r="M522" s="20" t="s">
        <v>111</v>
      </c>
      <c r="N522" s="20">
        <v>3.84</v>
      </c>
      <c r="O522" s="20" t="s">
        <v>84</v>
      </c>
      <c r="P522" s="32">
        <v>0</v>
      </c>
      <c r="Q522" s="20" t="s">
        <v>112</v>
      </c>
      <c r="R522" s="20" t="s">
        <v>113</v>
      </c>
      <c r="S522" s="20" t="s">
        <v>26</v>
      </c>
      <c r="T522" s="20" t="s">
        <v>30</v>
      </c>
      <c r="U522" s="20" t="s">
        <v>114</v>
      </c>
      <c r="V522" s="20" t="s">
        <v>115</v>
      </c>
      <c r="W522" s="20" t="s">
        <v>116</v>
      </c>
      <c r="X522" s="20" t="s">
        <v>476</v>
      </c>
      <c r="Y522" s="20" t="s">
        <v>477</v>
      </c>
      <c r="Z522" s="20" t="s">
        <v>26</v>
      </c>
      <c r="AA522" s="20" t="s">
        <v>30</v>
      </c>
      <c r="AB522" s="20" t="s">
        <v>237</v>
      </c>
      <c r="AC522" s="20" t="s">
        <v>478</v>
      </c>
      <c r="AD522" s="20" t="s">
        <v>479</v>
      </c>
    </row>
    <row r="523" spans="2:30" x14ac:dyDescent="0.25">
      <c r="B523" s="27" t="str">
        <f>IF(O523="","Frêt",_xlfn.XLOOKUP(O523,Catégories!A:A,Catégories!B:B,"inconnu"))</f>
        <v>Frêt</v>
      </c>
      <c r="C523" s="10" t="str">
        <f>RIGHT(LOOKUP(L523,'Recherche tracking'!A:A,'Recherche tracking'!B:B),16)</f>
        <v>0143814314752704</v>
      </c>
      <c r="D523" s="20">
        <v>202606</v>
      </c>
      <c r="E523" s="20">
        <v>51</v>
      </c>
      <c r="F523" s="20">
        <v>1085442</v>
      </c>
      <c r="G523" s="20" t="s">
        <v>20</v>
      </c>
      <c r="H523" s="20" t="s">
        <v>20</v>
      </c>
      <c r="I523" s="20" t="s">
        <v>119</v>
      </c>
      <c r="J523" s="20" t="s">
        <v>1111</v>
      </c>
      <c r="K523" s="20">
        <v>20260605</v>
      </c>
      <c r="L523" s="20" t="s">
        <v>1110</v>
      </c>
      <c r="M523" s="20" t="s">
        <v>24</v>
      </c>
      <c r="N523" s="20">
        <v>3.84</v>
      </c>
      <c r="O523" s="20" t="s">
        <v>86</v>
      </c>
      <c r="P523" s="32">
        <v>0</v>
      </c>
      <c r="Q523" s="20" t="s">
        <v>112</v>
      </c>
      <c r="R523" s="20" t="s">
        <v>113</v>
      </c>
      <c r="S523" s="20" t="s">
        <v>26</v>
      </c>
      <c r="T523" s="20" t="s">
        <v>30</v>
      </c>
      <c r="U523" s="20" t="s">
        <v>114</v>
      </c>
      <c r="V523" s="20" t="s">
        <v>115</v>
      </c>
      <c r="W523" s="20" t="s">
        <v>116</v>
      </c>
      <c r="X523" s="20" t="s">
        <v>476</v>
      </c>
      <c r="Y523" s="20" t="s">
        <v>477</v>
      </c>
      <c r="Z523" s="20" t="s">
        <v>26</v>
      </c>
      <c r="AA523" s="20" t="s">
        <v>30</v>
      </c>
      <c r="AB523" s="20" t="s">
        <v>237</v>
      </c>
      <c r="AC523" s="20" t="s">
        <v>478</v>
      </c>
      <c r="AD523" s="20" t="s">
        <v>479</v>
      </c>
    </row>
    <row r="524" spans="2:30" x14ac:dyDescent="0.25">
      <c r="B524" s="27" t="str">
        <f>IF(O524="","Frêt",_xlfn.XLOOKUP(O524,Catégories!A:A,Catégories!B:B,"inconnu"))</f>
        <v>Frêt</v>
      </c>
      <c r="C524" s="10" t="str">
        <f>RIGHT(LOOKUP(L524,'Recherche tracking'!A:A,'Recherche tracking'!B:B),16)</f>
        <v>6043814314752699</v>
      </c>
      <c r="D524" s="20">
        <v>202606</v>
      </c>
      <c r="E524" s="20">
        <v>51</v>
      </c>
      <c r="F524" s="20">
        <v>1085442</v>
      </c>
      <c r="G524" s="20" t="s">
        <v>20</v>
      </c>
      <c r="H524" s="20" t="s">
        <v>20</v>
      </c>
      <c r="I524" s="20" t="s">
        <v>110</v>
      </c>
      <c r="J524" s="20" t="s">
        <v>22</v>
      </c>
      <c r="K524" s="20">
        <v>20260605</v>
      </c>
      <c r="L524" s="20" t="s">
        <v>1112</v>
      </c>
      <c r="M524" s="20" t="s">
        <v>111</v>
      </c>
      <c r="N524" s="20">
        <v>12.53</v>
      </c>
      <c r="O524" s="20" t="s">
        <v>84</v>
      </c>
      <c r="P524" s="32">
        <v>7.27</v>
      </c>
      <c r="Q524" s="20" t="s">
        <v>112</v>
      </c>
      <c r="R524" s="20" t="s">
        <v>113</v>
      </c>
      <c r="S524" s="20" t="s">
        <v>26</v>
      </c>
      <c r="T524" s="20" t="s">
        <v>30</v>
      </c>
      <c r="U524" s="20" t="s">
        <v>114</v>
      </c>
      <c r="V524" s="20" t="s">
        <v>115</v>
      </c>
      <c r="W524" s="20" t="s">
        <v>116</v>
      </c>
      <c r="X524" s="20" t="s">
        <v>1113</v>
      </c>
      <c r="Y524" s="20" t="s">
        <v>1114</v>
      </c>
      <c r="Z524" s="20" t="s">
        <v>26</v>
      </c>
      <c r="AA524" s="20" t="s">
        <v>30</v>
      </c>
      <c r="AB524" s="20" t="s">
        <v>370</v>
      </c>
      <c r="AC524" s="20" t="s">
        <v>1115</v>
      </c>
      <c r="AD524" s="20" t="s">
        <v>1116</v>
      </c>
    </row>
    <row r="525" spans="2:30" x14ac:dyDescent="0.25">
      <c r="B525" s="27" t="str">
        <f>IF(O525="","Frêt",_xlfn.XLOOKUP(O525,Catégories!A:A,Catégories!B:B,"inconnu"))</f>
        <v>Frêt</v>
      </c>
      <c r="C525" s="10" t="str">
        <f>RIGHT(LOOKUP(L525,'Recherche tracking'!A:A,'Recherche tracking'!B:B),16)</f>
        <v>6043814314752699</v>
      </c>
      <c r="D525" s="20">
        <v>202606</v>
      </c>
      <c r="E525" s="20">
        <v>51</v>
      </c>
      <c r="F525" s="20">
        <v>1085442</v>
      </c>
      <c r="G525" s="20" t="s">
        <v>20</v>
      </c>
      <c r="H525" s="20" t="s">
        <v>20</v>
      </c>
      <c r="I525" s="20" t="s">
        <v>118</v>
      </c>
      <c r="J525" s="20" t="s">
        <v>1117</v>
      </c>
      <c r="K525" s="20">
        <v>20260605</v>
      </c>
      <c r="L525" s="20" t="s">
        <v>1112</v>
      </c>
      <c r="M525" s="20" t="s">
        <v>111</v>
      </c>
      <c r="N525" s="20">
        <v>12.53</v>
      </c>
      <c r="O525" s="20" t="s">
        <v>84</v>
      </c>
      <c r="P525" s="32">
        <v>0</v>
      </c>
      <c r="Q525" s="20" t="s">
        <v>112</v>
      </c>
      <c r="R525" s="20" t="s">
        <v>113</v>
      </c>
      <c r="S525" s="20" t="s">
        <v>26</v>
      </c>
      <c r="T525" s="20" t="s">
        <v>30</v>
      </c>
      <c r="U525" s="20" t="s">
        <v>114</v>
      </c>
      <c r="V525" s="20" t="s">
        <v>115</v>
      </c>
      <c r="W525" s="20" t="s">
        <v>116</v>
      </c>
      <c r="X525" s="20" t="s">
        <v>1113</v>
      </c>
      <c r="Y525" s="20" t="s">
        <v>1114</v>
      </c>
      <c r="Z525" s="20" t="s">
        <v>26</v>
      </c>
      <c r="AA525" s="20" t="s">
        <v>30</v>
      </c>
      <c r="AB525" s="20" t="s">
        <v>370</v>
      </c>
      <c r="AC525" s="20" t="s">
        <v>1115</v>
      </c>
      <c r="AD525" s="20" t="s">
        <v>1116</v>
      </c>
    </row>
    <row r="526" spans="2:30" x14ac:dyDescent="0.25">
      <c r="B526" s="27" t="str">
        <f>IF(O526="","Frêt",_xlfn.XLOOKUP(O526,Catégories!A:A,Catégories!B:B,"inconnu"))</f>
        <v>Frêt</v>
      </c>
      <c r="C526" s="10" t="str">
        <f>RIGHT(LOOKUP(L526,'Recherche tracking'!A:A,'Recherche tracking'!B:B),16)</f>
        <v>6043814314752699</v>
      </c>
      <c r="D526" s="20">
        <v>202606</v>
      </c>
      <c r="E526" s="20">
        <v>51</v>
      </c>
      <c r="F526" s="20">
        <v>1085442</v>
      </c>
      <c r="G526" s="20" t="s">
        <v>20</v>
      </c>
      <c r="H526" s="20" t="s">
        <v>20</v>
      </c>
      <c r="I526" s="20" t="s">
        <v>119</v>
      </c>
      <c r="J526" s="20" t="s">
        <v>1117</v>
      </c>
      <c r="K526" s="20">
        <v>20260605</v>
      </c>
      <c r="L526" s="20" t="s">
        <v>1112</v>
      </c>
      <c r="M526" s="20" t="s">
        <v>24</v>
      </c>
      <c r="N526" s="20">
        <v>12.53</v>
      </c>
      <c r="O526" s="20" t="s">
        <v>86</v>
      </c>
      <c r="P526" s="32">
        <v>0</v>
      </c>
      <c r="Q526" s="20" t="s">
        <v>112</v>
      </c>
      <c r="R526" s="20" t="s">
        <v>113</v>
      </c>
      <c r="S526" s="20" t="s">
        <v>26</v>
      </c>
      <c r="T526" s="20" t="s">
        <v>30</v>
      </c>
      <c r="U526" s="20" t="s">
        <v>114</v>
      </c>
      <c r="V526" s="20" t="s">
        <v>115</v>
      </c>
      <c r="W526" s="20" t="s">
        <v>116</v>
      </c>
      <c r="X526" s="20" t="s">
        <v>1113</v>
      </c>
      <c r="Y526" s="20" t="s">
        <v>1114</v>
      </c>
      <c r="Z526" s="20" t="s">
        <v>26</v>
      </c>
      <c r="AA526" s="20" t="s">
        <v>30</v>
      </c>
      <c r="AB526" s="20" t="s">
        <v>370</v>
      </c>
      <c r="AC526" s="20" t="s">
        <v>1115</v>
      </c>
      <c r="AD526" s="20" t="s">
        <v>1116</v>
      </c>
    </row>
    <row r="527" spans="2:30" x14ac:dyDescent="0.25">
      <c r="B527" s="27" t="str">
        <f>IF(O527="","Frêt",_xlfn.XLOOKUP(O527,Catégories!A:A,Catégories!B:B,"inconnu"))</f>
        <v>Frêt</v>
      </c>
      <c r="C527" s="10" t="str">
        <f>RIGHT(LOOKUP(L527,'Recherche tracking'!A:A,'Recherche tracking'!B:B),16)</f>
        <v>3543814314752745</v>
      </c>
      <c r="D527" s="20">
        <v>202606</v>
      </c>
      <c r="E527" s="20">
        <v>51</v>
      </c>
      <c r="F527" s="20">
        <v>1085442</v>
      </c>
      <c r="G527" s="20" t="s">
        <v>20</v>
      </c>
      <c r="H527" s="20" t="s">
        <v>20</v>
      </c>
      <c r="I527" s="20" t="s">
        <v>110</v>
      </c>
      <c r="J527" s="20" t="s">
        <v>22</v>
      </c>
      <c r="K527" s="20">
        <v>20260605</v>
      </c>
      <c r="L527" s="20" t="s">
        <v>1118</v>
      </c>
      <c r="M527" s="20" t="s">
        <v>111</v>
      </c>
      <c r="N527" s="20">
        <v>9.1999999999999993</v>
      </c>
      <c r="O527" s="20" t="s">
        <v>84</v>
      </c>
      <c r="P527" s="32">
        <v>6.49</v>
      </c>
      <c r="Q527" s="20" t="s">
        <v>112</v>
      </c>
      <c r="R527" s="20" t="s">
        <v>113</v>
      </c>
      <c r="S527" s="20" t="s">
        <v>26</v>
      </c>
      <c r="T527" s="20" t="s">
        <v>30</v>
      </c>
      <c r="U527" s="20" t="s">
        <v>114</v>
      </c>
      <c r="V527" s="20" t="s">
        <v>115</v>
      </c>
      <c r="W527" s="20" t="s">
        <v>116</v>
      </c>
      <c r="X527" s="20" t="s">
        <v>1119</v>
      </c>
      <c r="Y527" s="20" t="s">
        <v>1120</v>
      </c>
      <c r="Z527" s="20" t="s">
        <v>26</v>
      </c>
      <c r="AA527" s="20" t="s">
        <v>30</v>
      </c>
      <c r="AB527" s="20" t="s">
        <v>159</v>
      </c>
      <c r="AC527" s="20" t="s">
        <v>273</v>
      </c>
      <c r="AD527" s="20" t="s">
        <v>1121</v>
      </c>
    </row>
    <row r="528" spans="2:30" x14ac:dyDescent="0.25">
      <c r="B528" s="27" t="str">
        <f>IF(O528="","Frêt",_xlfn.XLOOKUP(O528,Catégories!A:A,Catégories!B:B,"inconnu"))</f>
        <v>Frêt</v>
      </c>
      <c r="C528" s="10" t="str">
        <f>RIGHT(LOOKUP(L528,'Recherche tracking'!A:A,'Recherche tracking'!B:B),16)</f>
        <v>3543814314752745</v>
      </c>
      <c r="D528" s="20">
        <v>202606</v>
      </c>
      <c r="E528" s="20">
        <v>51</v>
      </c>
      <c r="F528" s="20">
        <v>1085442</v>
      </c>
      <c r="G528" s="20" t="s">
        <v>20</v>
      </c>
      <c r="H528" s="20" t="s">
        <v>20</v>
      </c>
      <c r="I528" s="20" t="s">
        <v>118</v>
      </c>
      <c r="J528" s="20" t="s">
        <v>1122</v>
      </c>
      <c r="K528" s="20">
        <v>20260605</v>
      </c>
      <c r="L528" s="20" t="s">
        <v>1118</v>
      </c>
      <c r="M528" s="20" t="s">
        <v>111</v>
      </c>
      <c r="N528" s="20">
        <v>9.1999999999999993</v>
      </c>
      <c r="O528" s="20" t="s">
        <v>84</v>
      </c>
      <c r="P528" s="32">
        <v>0</v>
      </c>
      <c r="Q528" s="20" t="s">
        <v>112</v>
      </c>
      <c r="R528" s="20" t="s">
        <v>113</v>
      </c>
      <c r="S528" s="20" t="s">
        <v>26</v>
      </c>
      <c r="T528" s="20" t="s">
        <v>30</v>
      </c>
      <c r="U528" s="20" t="s">
        <v>114</v>
      </c>
      <c r="V528" s="20" t="s">
        <v>115</v>
      </c>
      <c r="W528" s="20" t="s">
        <v>116</v>
      </c>
      <c r="X528" s="20" t="s">
        <v>1119</v>
      </c>
      <c r="Y528" s="20" t="s">
        <v>1120</v>
      </c>
      <c r="Z528" s="20" t="s">
        <v>26</v>
      </c>
      <c r="AA528" s="20" t="s">
        <v>30</v>
      </c>
      <c r="AB528" s="20" t="s">
        <v>159</v>
      </c>
      <c r="AC528" s="20" t="s">
        <v>273</v>
      </c>
      <c r="AD528" s="20" t="s">
        <v>1121</v>
      </c>
    </row>
    <row r="529" spans="2:30" x14ac:dyDescent="0.25">
      <c r="B529" s="27" t="str">
        <f>IF(O529="","Frêt",_xlfn.XLOOKUP(O529,Catégories!A:A,Catégories!B:B,"inconnu"))</f>
        <v>Frêt</v>
      </c>
      <c r="C529" s="10" t="str">
        <f>RIGHT(LOOKUP(L529,'Recherche tracking'!A:A,'Recherche tracking'!B:B),16)</f>
        <v>3543814314752745</v>
      </c>
      <c r="D529" s="20">
        <v>202606</v>
      </c>
      <c r="E529" s="20">
        <v>51</v>
      </c>
      <c r="F529" s="20">
        <v>1085442</v>
      </c>
      <c r="G529" s="20" t="s">
        <v>20</v>
      </c>
      <c r="H529" s="20" t="s">
        <v>20</v>
      </c>
      <c r="I529" s="20" t="s">
        <v>119</v>
      </c>
      <c r="J529" s="20" t="s">
        <v>1122</v>
      </c>
      <c r="K529" s="20">
        <v>20260605</v>
      </c>
      <c r="L529" s="20" t="s">
        <v>1118</v>
      </c>
      <c r="M529" s="20" t="s">
        <v>24</v>
      </c>
      <c r="N529" s="20">
        <v>9.1999999999999993</v>
      </c>
      <c r="O529" s="20" t="s">
        <v>86</v>
      </c>
      <c r="P529" s="32">
        <v>0</v>
      </c>
      <c r="Q529" s="20" t="s">
        <v>112</v>
      </c>
      <c r="R529" s="20" t="s">
        <v>113</v>
      </c>
      <c r="S529" s="20" t="s">
        <v>26</v>
      </c>
      <c r="T529" s="20" t="s">
        <v>30</v>
      </c>
      <c r="U529" s="20" t="s">
        <v>114</v>
      </c>
      <c r="V529" s="20" t="s">
        <v>115</v>
      </c>
      <c r="W529" s="20" t="s">
        <v>116</v>
      </c>
      <c r="X529" s="20" t="s">
        <v>1119</v>
      </c>
      <c r="Y529" s="20" t="s">
        <v>1120</v>
      </c>
      <c r="Z529" s="20" t="s">
        <v>26</v>
      </c>
      <c r="AA529" s="20" t="s">
        <v>30</v>
      </c>
      <c r="AB529" s="20" t="s">
        <v>159</v>
      </c>
      <c r="AC529" s="20" t="s">
        <v>273</v>
      </c>
      <c r="AD529" s="20" t="s">
        <v>1121</v>
      </c>
    </row>
    <row r="530" spans="2:30" x14ac:dyDescent="0.25">
      <c r="B530" s="27" t="str">
        <f>IF(O530="","Frêt",_xlfn.XLOOKUP(O530,Catégories!A:A,Catégories!B:B,"inconnu"))</f>
        <v>Frêt</v>
      </c>
      <c r="C530" s="10" t="str">
        <f>RIGHT(LOOKUP(L530,'Recherche tracking'!A:A,'Recherche tracking'!B:B),16)</f>
        <v>1424014009543139</v>
      </c>
      <c r="D530" s="20">
        <v>202606</v>
      </c>
      <c r="E530" s="20">
        <v>51</v>
      </c>
      <c r="F530" s="20">
        <v>1085442</v>
      </c>
      <c r="G530" s="20" t="s">
        <v>20</v>
      </c>
      <c r="H530" s="20" t="s">
        <v>20</v>
      </c>
      <c r="I530" s="20" t="s">
        <v>110</v>
      </c>
      <c r="J530" s="20" t="s">
        <v>22</v>
      </c>
      <c r="K530" s="20">
        <v>20260605</v>
      </c>
      <c r="L530" s="20" t="s">
        <v>1123</v>
      </c>
      <c r="M530" s="20" t="s">
        <v>111</v>
      </c>
      <c r="N530" s="20">
        <v>15.4</v>
      </c>
      <c r="O530" s="20" t="s">
        <v>84</v>
      </c>
      <c r="P530" s="32">
        <v>8.0500000000000007</v>
      </c>
      <c r="Q530" s="20" t="s">
        <v>112</v>
      </c>
      <c r="R530" s="20" t="s">
        <v>113</v>
      </c>
      <c r="S530" s="20" t="s">
        <v>26</v>
      </c>
      <c r="T530" s="20" t="s">
        <v>30</v>
      </c>
      <c r="U530" s="20" t="s">
        <v>114</v>
      </c>
      <c r="V530" s="20" t="s">
        <v>115</v>
      </c>
      <c r="W530" s="20" t="s">
        <v>116</v>
      </c>
      <c r="X530" s="20" t="s">
        <v>264</v>
      </c>
      <c r="Y530" s="20" t="s">
        <v>265</v>
      </c>
      <c r="Z530" s="20" t="s">
        <v>26</v>
      </c>
      <c r="AA530" s="20" t="s">
        <v>30</v>
      </c>
      <c r="AB530" s="20" t="s">
        <v>226</v>
      </c>
      <c r="AC530" s="20" t="s">
        <v>266</v>
      </c>
      <c r="AD530" s="20" t="s">
        <v>267</v>
      </c>
    </row>
    <row r="531" spans="2:30" x14ac:dyDescent="0.25">
      <c r="B531" s="27" t="str">
        <f>IF(O531="","Frêt",_xlfn.XLOOKUP(O531,Catégories!A:A,Catégories!B:B,"inconnu"))</f>
        <v>Frêt</v>
      </c>
      <c r="C531" s="10" t="str">
        <f>RIGHT(LOOKUP(L531,'Recherche tracking'!A:A,'Recherche tracking'!B:B),16)</f>
        <v>1424014009543139</v>
      </c>
      <c r="D531" s="20">
        <v>202606</v>
      </c>
      <c r="E531" s="20">
        <v>51</v>
      </c>
      <c r="F531" s="20">
        <v>1085442</v>
      </c>
      <c r="G531" s="20" t="s">
        <v>20</v>
      </c>
      <c r="H531" s="20" t="s">
        <v>20</v>
      </c>
      <c r="I531" s="20" t="s">
        <v>126</v>
      </c>
      <c r="J531" s="20" t="s">
        <v>22</v>
      </c>
      <c r="K531" s="20">
        <v>20260605</v>
      </c>
      <c r="L531" s="20" t="s">
        <v>1123</v>
      </c>
      <c r="M531" s="20" t="s">
        <v>24</v>
      </c>
      <c r="N531" s="20">
        <v>0</v>
      </c>
      <c r="O531" s="20" t="s">
        <v>91</v>
      </c>
      <c r="P531" s="32">
        <v>0</v>
      </c>
      <c r="Q531" s="20" t="s">
        <v>112</v>
      </c>
      <c r="R531" s="20" t="s">
        <v>113</v>
      </c>
      <c r="S531" s="20" t="s">
        <v>26</v>
      </c>
      <c r="T531" s="20" t="s">
        <v>30</v>
      </c>
      <c r="U531" s="20" t="s">
        <v>114</v>
      </c>
      <c r="V531" s="20" t="s">
        <v>115</v>
      </c>
      <c r="W531" s="20" t="s">
        <v>116</v>
      </c>
      <c r="X531" s="20" t="s">
        <v>264</v>
      </c>
      <c r="Y531" s="20" t="s">
        <v>265</v>
      </c>
      <c r="Z531" s="20" t="s">
        <v>26</v>
      </c>
      <c r="AA531" s="20" t="s">
        <v>30</v>
      </c>
      <c r="AB531" s="20" t="s">
        <v>226</v>
      </c>
      <c r="AC531" s="20" t="s">
        <v>266</v>
      </c>
      <c r="AD531" s="20" t="s">
        <v>267</v>
      </c>
    </row>
    <row r="532" spans="2:30" x14ac:dyDescent="0.25">
      <c r="B532" s="27" t="str">
        <f>IF(O532="","Frêt",_xlfn.XLOOKUP(O532,Catégories!A:A,Catégories!B:B,"inconnu"))</f>
        <v>Frêt</v>
      </c>
      <c r="C532" s="10" t="str">
        <f>RIGHT(LOOKUP(L532,'Recherche tracking'!A:A,'Recherche tracking'!B:B),16)</f>
        <v>1424014009543139</v>
      </c>
      <c r="D532" s="20">
        <v>202606</v>
      </c>
      <c r="E532" s="20">
        <v>51</v>
      </c>
      <c r="F532" s="20">
        <v>1085442</v>
      </c>
      <c r="G532" s="20" t="s">
        <v>20</v>
      </c>
      <c r="H532" s="20" t="s">
        <v>20</v>
      </c>
      <c r="I532" s="20" t="s">
        <v>118</v>
      </c>
      <c r="J532" s="20" t="s">
        <v>1124</v>
      </c>
      <c r="K532" s="20">
        <v>20260605</v>
      </c>
      <c r="L532" s="20" t="s">
        <v>1123</v>
      </c>
      <c r="M532" s="20" t="s">
        <v>111</v>
      </c>
      <c r="N532" s="20">
        <v>15.4</v>
      </c>
      <c r="O532" s="20" t="s">
        <v>84</v>
      </c>
      <c r="P532" s="32">
        <v>0</v>
      </c>
      <c r="Q532" s="20" t="s">
        <v>112</v>
      </c>
      <c r="R532" s="20" t="s">
        <v>113</v>
      </c>
      <c r="S532" s="20" t="s">
        <v>26</v>
      </c>
      <c r="T532" s="20" t="s">
        <v>30</v>
      </c>
      <c r="U532" s="20" t="s">
        <v>114</v>
      </c>
      <c r="V532" s="20" t="s">
        <v>115</v>
      </c>
      <c r="W532" s="20" t="s">
        <v>116</v>
      </c>
      <c r="X532" s="20" t="s">
        <v>264</v>
      </c>
      <c r="Y532" s="20" t="s">
        <v>265</v>
      </c>
      <c r="Z532" s="20" t="s">
        <v>26</v>
      </c>
      <c r="AA532" s="20" t="s">
        <v>30</v>
      </c>
      <c r="AB532" s="20" t="s">
        <v>226</v>
      </c>
      <c r="AC532" s="20" t="s">
        <v>266</v>
      </c>
      <c r="AD532" s="20" t="s">
        <v>267</v>
      </c>
    </row>
    <row r="533" spans="2:30" x14ac:dyDescent="0.25">
      <c r="B533" s="27" t="str">
        <f>IF(O533="","Frêt",_xlfn.XLOOKUP(O533,Catégories!A:A,Catégories!B:B,"inconnu"))</f>
        <v>Frêt</v>
      </c>
      <c r="C533" s="10" t="str">
        <f>RIGHT(LOOKUP(L533,'Recherche tracking'!A:A,'Recherche tracking'!B:B),16)</f>
        <v>1424014009543139</v>
      </c>
      <c r="D533" s="20">
        <v>202606</v>
      </c>
      <c r="E533" s="20">
        <v>51</v>
      </c>
      <c r="F533" s="20">
        <v>1085442</v>
      </c>
      <c r="G533" s="20" t="s">
        <v>20</v>
      </c>
      <c r="H533" s="20" t="s">
        <v>20</v>
      </c>
      <c r="I533" s="20" t="s">
        <v>119</v>
      </c>
      <c r="J533" s="20" t="s">
        <v>1124</v>
      </c>
      <c r="K533" s="20">
        <v>20260605</v>
      </c>
      <c r="L533" s="20" t="s">
        <v>1123</v>
      </c>
      <c r="M533" s="20" t="s">
        <v>24</v>
      </c>
      <c r="N533" s="20">
        <v>15.4</v>
      </c>
      <c r="O533" s="20" t="s">
        <v>86</v>
      </c>
      <c r="P533" s="32">
        <v>0</v>
      </c>
      <c r="Q533" s="20" t="s">
        <v>112</v>
      </c>
      <c r="R533" s="20" t="s">
        <v>113</v>
      </c>
      <c r="S533" s="20" t="s">
        <v>26</v>
      </c>
      <c r="T533" s="20" t="s">
        <v>30</v>
      </c>
      <c r="U533" s="20" t="s">
        <v>114</v>
      </c>
      <c r="V533" s="20" t="s">
        <v>115</v>
      </c>
      <c r="W533" s="20" t="s">
        <v>116</v>
      </c>
      <c r="X533" s="20" t="s">
        <v>264</v>
      </c>
      <c r="Y533" s="20" t="s">
        <v>265</v>
      </c>
      <c r="Z533" s="20" t="s">
        <v>26</v>
      </c>
      <c r="AA533" s="20" t="s">
        <v>30</v>
      </c>
      <c r="AB533" s="20" t="s">
        <v>226</v>
      </c>
      <c r="AC533" s="20" t="s">
        <v>266</v>
      </c>
      <c r="AD533" s="20" t="s">
        <v>267</v>
      </c>
    </row>
    <row r="534" spans="2:30" x14ac:dyDescent="0.25">
      <c r="B534" s="27" t="str">
        <f>IF(O534="","Frêt",_xlfn.XLOOKUP(O534,Catégories!A:A,Catégories!B:B,"inconnu"))</f>
        <v>Frêt</v>
      </c>
      <c r="C534" s="10" t="str">
        <f>RIGHT(LOOKUP(L534,'Recherche tracking'!A:A,'Recherche tracking'!B:B),16)</f>
        <v>7843814314752755</v>
      </c>
      <c r="D534" s="20">
        <v>202606</v>
      </c>
      <c r="E534" s="20">
        <v>51</v>
      </c>
      <c r="F534" s="20">
        <v>1085442</v>
      </c>
      <c r="G534" s="20" t="s">
        <v>20</v>
      </c>
      <c r="H534" s="20" t="s">
        <v>20</v>
      </c>
      <c r="I534" s="20" t="s">
        <v>110</v>
      </c>
      <c r="J534" s="20" t="s">
        <v>22</v>
      </c>
      <c r="K534" s="20">
        <v>20260605</v>
      </c>
      <c r="L534" s="20" t="s">
        <v>1125</v>
      </c>
      <c r="M534" s="20" t="s">
        <v>111</v>
      </c>
      <c r="N534" s="20">
        <v>18.100000000000001</v>
      </c>
      <c r="O534" s="20" t="s">
        <v>84</v>
      </c>
      <c r="P534" s="32">
        <v>8.83</v>
      </c>
      <c r="Q534" s="20" t="s">
        <v>112</v>
      </c>
      <c r="R534" s="20" t="s">
        <v>113</v>
      </c>
      <c r="S534" s="20" t="s">
        <v>26</v>
      </c>
      <c r="T534" s="20" t="s">
        <v>30</v>
      </c>
      <c r="U534" s="20" t="s">
        <v>114</v>
      </c>
      <c r="V534" s="20" t="s">
        <v>115</v>
      </c>
      <c r="W534" s="20" t="s">
        <v>116</v>
      </c>
      <c r="X534" s="20" t="s">
        <v>1126</v>
      </c>
      <c r="Y534" s="20" t="s">
        <v>1127</v>
      </c>
      <c r="Z534" s="20" t="s">
        <v>26</v>
      </c>
      <c r="AA534" s="20" t="s">
        <v>30</v>
      </c>
      <c r="AB534" s="20" t="s">
        <v>189</v>
      </c>
      <c r="AC534" s="20" t="s">
        <v>1128</v>
      </c>
      <c r="AD534" s="20" t="s">
        <v>1129</v>
      </c>
    </row>
    <row r="535" spans="2:30" x14ac:dyDescent="0.25">
      <c r="B535" s="27" t="str">
        <f>IF(O535="","Frêt",_xlfn.XLOOKUP(O535,Catégories!A:A,Catégories!B:B,"inconnu"))</f>
        <v>Frêt</v>
      </c>
      <c r="C535" s="10" t="str">
        <f>RIGHT(LOOKUP(L535,'Recherche tracking'!A:A,'Recherche tracking'!B:B),16)</f>
        <v>7843814314752755</v>
      </c>
      <c r="D535" s="20">
        <v>202606</v>
      </c>
      <c r="E535" s="20">
        <v>51</v>
      </c>
      <c r="F535" s="20">
        <v>1085442</v>
      </c>
      <c r="G535" s="20" t="s">
        <v>20</v>
      </c>
      <c r="H535" s="20" t="s">
        <v>20</v>
      </c>
      <c r="I535" s="20" t="s">
        <v>118</v>
      </c>
      <c r="J535" s="20" t="s">
        <v>1130</v>
      </c>
      <c r="K535" s="20">
        <v>20260605</v>
      </c>
      <c r="L535" s="20" t="s">
        <v>1125</v>
      </c>
      <c r="M535" s="20" t="s">
        <v>111</v>
      </c>
      <c r="N535" s="20">
        <v>18.100000000000001</v>
      </c>
      <c r="O535" s="20" t="s">
        <v>84</v>
      </c>
      <c r="P535" s="32">
        <v>0</v>
      </c>
      <c r="Q535" s="20" t="s">
        <v>112</v>
      </c>
      <c r="R535" s="20" t="s">
        <v>113</v>
      </c>
      <c r="S535" s="20" t="s">
        <v>26</v>
      </c>
      <c r="T535" s="20" t="s">
        <v>30</v>
      </c>
      <c r="U535" s="20" t="s">
        <v>114</v>
      </c>
      <c r="V535" s="20" t="s">
        <v>115</v>
      </c>
      <c r="W535" s="20" t="s">
        <v>116</v>
      </c>
      <c r="X535" s="20" t="s">
        <v>1126</v>
      </c>
      <c r="Y535" s="20" t="s">
        <v>1127</v>
      </c>
      <c r="Z535" s="20" t="s">
        <v>26</v>
      </c>
      <c r="AA535" s="20" t="s">
        <v>30</v>
      </c>
      <c r="AB535" s="20" t="s">
        <v>189</v>
      </c>
      <c r="AC535" s="20" t="s">
        <v>1128</v>
      </c>
      <c r="AD535" s="20" t="s">
        <v>1129</v>
      </c>
    </row>
    <row r="536" spans="2:30" x14ac:dyDescent="0.25">
      <c r="B536" s="27" t="str">
        <f>IF(O536="","Frêt",_xlfn.XLOOKUP(O536,Catégories!A:A,Catégories!B:B,"inconnu"))</f>
        <v>Frêt</v>
      </c>
      <c r="C536" s="10" t="str">
        <f>RIGHT(LOOKUP(L536,'Recherche tracking'!A:A,'Recherche tracking'!B:B),16)</f>
        <v>7843814314752755</v>
      </c>
      <c r="D536" s="20">
        <v>202606</v>
      </c>
      <c r="E536" s="20">
        <v>51</v>
      </c>
      <c r="F536" s="20">
        <v>1085442</v>
      </c>
      <c r="G536" s="20" t="s">
        <v>20</v>
      </c>
      <c r="H536" s="20" t="s">
        <v>20</v>
      </c>
      <c r="I536" s="20" t="s">
        <v>119</v>
      </c>
      <c r="J536" s="20" t="s">
        <v>1130</v>
      </c>
      <c r="K536" s="20">
        <v>20260605</v>
      </c>
      <c r="L536" s="20" t="s">
        <v>1125</v>
      </c>
      <c r="M536" s="20" t="s">
        <v>24</v>
      </c>
      <c r="N536" s="20">
        <v>18.100000000000001</v>
      </c>
      <c r="O536" s="20" t="s">
        <v>86</v>
      </c>
      <c r="P536" s="32">
        <v>0</v>
      </c>
      <c r="Q536" s="20" t="s">
        <v>112</v>
      </c>
      <c r="R536" s="20" t="s">
        <v>113</v>
      </c>
      <c r="S536" s="20" t="s">
        <v>26</v>
      </c>
      <c r="T536" s="20" t="s">
        <v>30</v>
      </c>
      <c r="U536" s="20" t="s">
        <v>114</v>
      </c>
      <c r="V536" s="20" t="s">
        <v>115</v>
      </c>
      <c r="W536" s="20" t="s">
        <v>116</v>
      </c>
      <c r="X536" s="20" t="s">
        <v>1126</v>
      </c>
      <c r="Y536" s="20" t="s">
        <v>1127</v>
      </c>
      <c r="Z536" s="20" t="s">
        <v>26</v>
      </c>
      <c r="AA536" s="20" t="s">
        <v>30</v>
      </c>
      <c r="AB536" s="20" t="s">
        <v>189</v>
      </c>
      <c r="AC536" s="20" t="s">
        <v>1128</v>
      </c>
      <c r="AD536" s="20" t="s">
        <v>1129</v>
      </c>
    </row>
    <row r="537" spans="2:30" x14ac:dyDescent="0.25">
      <c r="B537" s="27" t="str">
        <f>IF(O537="","Frêt",_xlfn.XLOOKUP(O537,Catégories!A:A,Catégories!B:B,"inconnu"))</f>
        <v>Frêt</v>
      </c>
      <c r="C537" s="10" t="str">
        <f>RIGHT(LOOKUP(L537,'Recherche tracking'!A:A,'Recherche tracking'!B:B),16)</f>
        <v>1843814314752648</v>
      </c>
      <c r="D537" s="20">
        <v>202606</v>
      </c>
      <c r="E537" s="20">
        <v>51</v>
      </c>
      <c r="F537" s="20">
        <v>1085442</v>
      </c>
      <c r="G537" s="20" t="s">
        <v>20</v>
      </c>
      <c r="H537" s="20" t="s">
        <v>20</v>
      </c>
      <c r="I537" s="20" t="s">
        <v>110</v>
      </c>
      <c r="J537" s="20" t="s">
        <v>22</v>
      </c>
      <c r="K537" s="20">
        <v>20260605</v>
      </c>
      <c r="L537" s="20" t="s">
        <v>1131</v>
      </c>
      <c r="M537" s="20" t="s">
        <v>111</v>
      </c>
      <c r="N537" s="20">
        <v>3.6</v>
      </c>
      <c r="O537" s="20" t="s">
        <v>84</v>
      </c>
      <c r="P537" s="32">
        <v>4.93</v>
      </c>
      <c r="Q537" s="20" t="s">
        <v>112</v>
      </c>
      <c r="R537" s="20" t="s">
        <v>113</v>
      </c>
      <c r="S537" s="20" t="s">
        <v>26</v>
      </c>
      <c r="T537" s="20" t="s">
        <v>30</v>
      </c>
      <c r="U537" s="20" t="s">
        <v>114</v>
      </c>
      <c r="V537" s="20" t="s">
        <v>115</v>
      </c>
      <c r="W537" s="20" t="s">
        <v>116</v>
      </c>
      <c r="X537" s="20" t="s">
        <v>1132</v>
      </c>
      <c r="Y537" s="20" t="s">
        <v>1133</v>
      </c>
      <c r="Z537" s="20" t="s">
        <v>26</v>
      </c>
      <c r="AA537" s="20" t="s">
        <v>30</v>
      </c>
      <c r="AB537" s="20" t="s">
        <v>1134</v>
      </c>
      <c r="AC537" s="20" t="s">
        <v>1135</v>
      </c>
      <c r="AD537" s="20" t="s">
        <v>1136</v>
      </c>
    </row>
    <row r="538" spans="2:30" x14ac:dyDescent="0.25">
      <c r="B538" s="27" t="str">
        <f>IF(O538="","Frêt",_xlfn.XLOOKUP(O538,Catégories!A:A,Catégories!B:B,"inconnu"))</f>
        <v>Frêt</v>
      </c>
      <c r="C538" s="10" t="str">
        <f>RIGHT(LOOKUP(L538,'Recherche tracking'!A:A,'Recherche tracking'!B:B),16)</f>
        <v>1843814314752648</v>
      </c>
      <c r="D538" s="20">
        <v>202606</v>
      </c>
      <c r="E538" s="20">
        <v>51</v>
      </c>
      <c r="F538" s="20">
        <v>1085442</v>
      </c>
      <c r="G538" s="20" t="s">
        <v>20</v>
      </c>
      <c r="H538" s="20" t="s">
        <v>20</v>
      </c>
      <c r="I538" s="20" t="s">
        <v>118</v>
      </c>
      <c r="J538" s="20" t="s">
        <v>1137</v>
      </c>
      <c r="K538" s="20">
        <v>20260605</v>
      </c>
      <c r="L538" s="20" t="s">
        <v>1131</v>
      </c>
      <c r="M538" s="20" t="s">
        <v>111</v>
      </c>
      <c r="N538" s="20">
        <v>3.6</v>
      </c>
      <c r="O538" s="20" t="s">
        <v>84</v>
      </c>
      <c r="P538" s="32">
        <v>0</v>
      </c>
      <c r="Q538" s="20" t="s">
        <v>112</v>
      </c>
      <c r="R538" s="20" t="s">
        <v>113</v>
      </c>
      <c r="S538" s="20" t="s">
        <v>26</v>
      </c>
      <c r="T538" s="20" t="s">
        <v>30</v>
      </c>
      <c r="U538" s="20" t="s">
        <v>114</v>
      </c>
      <c r="V538" s="20" t="s">
        <v>115</v>
      </c>
      <c r="W538" s="20" t="s">
        <v>116</v>
      </c>
      <c r="X538" s="20" t="s">
        <v>1132</v>
      </c>
      <c r="Y538" s="20" t="s">
        <v>1133</v>
      </c>
      <c r="Z538" s="20" t="s">
        <v>26</v>
      </c>
      <c r="AA538" s="20" t="s">
        <v>30</v>
      </c>
      <c r="AB538" s="20" t="s">
        <v>1134</v>
      </c>
      <c r="AC538" s="20" t="s">
        <v>1135</v>
      </c>
      <c r="AD538" s="20" t="s">
        <v>1136</v>
      </c>
    </row>
    <row r="539" spans="2:30" x14ac:dyDescent="0.25">
      <c r="B539" s="27" t="str">
        <f>IF(O539="","Frêt",_xlfn.XLOOKUP(O539,Catégories!A:A,Catégories!B:B,"inconnu"))</f>
        <v>Frêt</v>
      </c>
      <c r="C539" s="10" t="str">
        <f>RIGHT(LOOKUP(L539,'Recherche tracking'!A:A,'Recherche tracking'!B:B),16)</f>
        <v>1843814314752648</v>
      </c>
      <c r="D539" s="20">
        <v>202606</v>
      </c>
      <c r="E539" s="20">
        <v>51</v>
      </c>
      <c r="F539" s="20">
        <v>1085442</v>
      </c>
      <c r="G539" s="20" t="s">
        <v>20</v>
      </c>
      <c r="H539" s="20" t="s">
        <v>20</v>
      </c>
      <c r="I539" s="20" t="s">
        <v>119</v>
      </c>
      <c r="J539" s="20" t="s">
        <v>1137</v>
      </c>
      <c r="K539" s="20">
        <v>20260605</v>
      </c>
      <c r="L539" s="20" t="s">
        <v>1131</v>
      </c>
      <c r="M539" s="20" t="s">
        <v>24</v>
      </c>
      <c r="N539" s="20">
        <v>3.6</v>
      </c>
      <c r="O539" s="20" t="s">
        <v>86</v>
      </c>
      <c r="P539" s="32">
        <v>0</v>
      </c>
      <c r="Q539" s="20" t="s">
        <v>112</v>
      </c>
      <c r="R539" s="20" t="s">
        <v>113</v>
      </c>
      <c r="S539" s="20" t="s">
        <v>26</v>
      </c>
      <c r="T539" s="20" t="s">
        <v>30</v>
      </c>
      <c r="U539" s="20" t="s">
        <v>114</v>
      </c>
      <c r="V539" s="20" t="s">
        <v>115</v>
      </c>
      <c r="W539" s="20" t="s">
        <v>116</v>
      </c>
      <c r="X539" s="20" t="s">
        <v>1132</v>
      </c>
      <c r="Y539" s="20" t="s">
        <v>1133</v>
      </c>
      <c r="Z539" s="20" t="s">
        <v>26</v>
      </c>
      <c r="AA539" s="20" t="s">
        <v>30</v>
      </c>
      <c r="AB539" s="20" t="s">
        <v>1134</v>
      </c>
      <c r="AC539" s="20" t="s">
        <v>1135</v>
      </c>
      <c r="AD539" s="20" t="s">
        <v>1136</v>
      </c>
    </row>
    <row r="540" spans="2:30" x14ac:dyDescent="0.25">
      <c r="B540" s="27" t="str">
        <f>IF(O540="","Frêt",_xlfn.XLOOKUP(O540,Catégories!A:A,Catégories!B:B,"inconnu"))</f>
        <v>Frêt</v>
      </c>
      <c r="C540" s="10" t="str">
        <f>RIGHT(LOOKUP(L540,'Recherche tracking'!A:A,'Recherche tracking'!B:B),16)</f>
        <v>0643814314752665</v>
      </c>
      <c r="D540" s="20">
        <v>202606</v>
      </c>
      <c r="E540" s="20">
        <v>51</v>
      </c>
      <c r="F540" s="20">
        <v>1085442</v>
      </c>
      <c r="G540" s="20" t="s">
        <v>20</v>
      </c>
      <c r="H540" s="20" t="s">
        <v>20</v>
      </c>
      <c r="I540" s="20" t="s">
        <v>110</v>
      </c>
      <c r="J540" s="20" t="s">
        <v>22</v>
      </c>
      <c r="K540" s="20">
        <v>20260605</v>
      </c>
      <c r="L540" s="20" t="s">
        <v>1138</v>
      </c>
      <c r="M540" s="20" t="s">
        <v>111</v>
      </c>
      <c r="N540" s="20">
        <v>11.8</v>
      </c>
      <c r="O540" s="20" t="s">
        <v>84</v>
      </c>
      <c r="P540" s="32">
        <v>7.01</v>
      </c>
      <c r="Q540" s="20" t="s">
        <v>112</v>
      </c>
      <c r="R540" s="20" t="s">
        <v>113</v>
      </c>
      <c r="S540" s="20" t="s">
        <v>26</v>
      </c>
      <c r="T540" s="20" t="s">
        <v>30</v>
      </c>
      <c r="U540" s="20" t="s">
        <v>114</v>
      </c>
      <c r="V540" s="20" t="s">
        <v>115</v>
      </c>
      <c r="W540" s="20" t="s">
        <v>116</v>
      </c>
      <c r="X540" s="20" t="s">
        <v>1139</v>
      </c>
      <c r="Y540" s="20" t="s">
        <v>1140</v>
      </c>
      <c r="Z540" s="20" t="s">
        <v>26</v>
      </c>
      <c r="AA540" s="20" t="s">
        <v>30</v>
      </c>
      <c r="AB540" s="20" t="s">
        <v>171</v>
      </c>
      <c r="AC540" s="20" t="s">
        <v>1141</v>
      </c>
      <c r="AD540" s="20" t="s">
        <v>1142</v>
      </c>
    </row>
    <row r="541" spans="2:30" x14ac:dyDescent="0.25">
      <c r="B541" s="27" t="str">
        <f>IF(O541="","Frêt",_xlfn.XLOOKUP(O541,Catégories!A:A,Catégories!B:B,"inconnu"))</f>
        <v>Frêt</v>
      </c>
      <c r="C541" s="10" t="str">
        <f>RIGHT(LOOKUP(L541,'Recherche tracking'!A:A,'Recherche tracking'!B:B),16)</f>
        <v>0643814314752665</v>
      </c>
      <c r="D541" s="20">
        <v>202606</v>
      </c>
      <c r="E541" s="20">
        <v>51</v>
      </c>
      <c r="F541" s="20">
        <v>1085442</v>
      </c>
      <c r="G541" s="20" t="s">
        <v>20</v>
      </c>
      <c r="H541" s="20" t="s">
        <v>20</v>
      </c>
      <c r="I541" s="20" t="s">
        <v>118</v>
      </c>
      <c r="J541" s="20" t="s">
        <v>1143</v>
      </c>
      <c r="K541" s="20">
        <v>20260605</v>
      </c>
      <c r="L541" s="20" t="s">
        <v>1138</v>
      </c>
      <c r="M541" s="20" t="s">
        <v>111</v>
      </c>
      <c r="N541" s="20">
        <v>8.6999999999999993</v>
      </c>
      <c r="O541" s="20" t="s">
        <v>84</v>
      </c>
      <c r="P541" s="32">
        <v>0</v>
      </c>
      <c r="Q541" s="20" t="s">
        <v>112</v>
      </c>
      <c r="R541" s="20" t="s">
        <v>113</v>
      </c>
      <c r="S541" s="20" t="s">
        <v>26</v>
      </c>
      <c r="T541" s="20" t="s">
        <v>30</v>
      </c>
      <c r="U541" s="20" t="s">
        <v>114</v>
      </c>
      <c r="V541" s="20" t="s">
        <v>115</v>
      </c>
      <c r="W541" s="20" t="s">
        <v>116</v>
      </c>
      <c r="X541" s="20" t="s">
        <v>1139</v>
      </c>
      <c r="Y541" s="20" t="s">
        <v>1140</v>
      </c>
      <c r="Z541" s="20" t="s">
        <v>26</v>
      </c>
      <c r="AA541" s="20" t="s">
        <v>30</v>
      </c>
      <c r="AB541" s="20" t="s">
        <v>171</v>
      </c>
      <c r="AC541" s="20" t="s">
        <v>1141</v>
      </c>
      <c r="AD541" s="20" t="s">
        <v>1142</v>
      </c>
    </row>
    <row r="542" spans="2:30" x14ac:dyDescent="0.25">
      <c r="B542" s="27" t="str">
        <f>IF(O542="","Frêt",_xlfn.XLOOKUP(O542,Catégories!A:A,Catégories!B:B,"inconnu"))</f>
        <v>Frêt</v>
      </c>
      <c r="C542" s="10" t="str">
        <f>RIGHT(LOOKUP(L542,'Recherche tracking'!A:A,'Recherche tracking'!B:B),16)</f>
        <v>0643814314752665</v>
      </c>
      <c r="D542" s="20">
        <v>202606</v>
      </c>
      <c r="E542" s="20">
        <v>51</v>
      </c>
      <c r="F542" s="20">
        <v>1085442</v>
      </c>
      <c r="G542" s="20" t="s">
        <v>20</v>
      </c>
      <c r="H542" s="20" t="s">
        <v>20</v>
      </c>
      <c r="I542" s="20" t="s">
        <v>119</v>
      </c>
      <c r="J542" s="20" t="s">
        <v>1143</v>
      </c>
      <c r="K542" s="20">
        <v>20260605</v>
      </c>
      <c r="L542" s="20" t="s">
        <v>1138</v>
      </c>
      <c r="M542" s="20" t="s">
        <v>24</v>
      </c>
      <c r="N542" s="20">
        <v>8.6999999999999993</v>
      </c>
      <c r="O542" s="20" t="s">
        <v>86</v>
      </c>
      <c r="P542" s="32">
        <v>0</v>
      </c>
      <c r="Q542" s="20" t="s">
        <v>112</v>
      </c>
      <c r="R542" s="20" t="s">
        <v>113</v>
      </c>
      <c r="S542" s="20" t="s">
        <v>26</v>
      </c>
      <c r="T542" s="20" t="s">
        <v>30</v>
      </c>
      <c r="U542" s="20" t="s">
        <v>114</v>
      </c>
      <c r="V542" s="20" t="s">
        <v>115</v>
      </c>
      <c r="W542" s="20" t="s">
        <v>116</v>
      </c>
      <c r="X542" s="20" t="s">
        <v>1139</v>
      </c>
      <c r="Y542" s="20" t="s">
        <v>1140</v>
      </c>
      <c r="Z542" s="20" t="s">
        <v>26</v>
      </c>
      <c r="AA542" s="20" t="s">
        <v>30</v>
      </c>
      <c r="AB542" s="20" t="s">
        <v>171</v>
      </c>
      <c r="AC542" s="20" t="s">
        <v>1141</v>
      </c>
      <c r="AD542" s="20" t="s">
        <v>1142</v>
      </c>
    </row>
    <row r="543" spans="2:30" x14ac:dyDescent="0.25">
      <c r="B543" s="27" t="str">
        <f>IF(O543="","Frêt",_xlfn.XLOOKUP(O543,Catégories!A:A,Catégories!B:B,"inconnu"))</f>
        <v>Frêt</v>
      </c>
      <c r="C543" s="10" t="str">
        <f>RIGHT(LOOKUP(L543,'Recherche tracking'!A:A,'Recherche tracking'!B:B),16)</f>
        <v>0643814314752665</v>
      </c>
      <c r="D543" s="20">
        <v>202606</v>
      </c>
      <c r="E543" s="20">
        <v>51</v>
      </c>
      <c r="F543" s="20">
        <v>1085442</v>
      </c>
      <c r="G543" s="20" t="s">
        <v>20</v>
      </c>
      <c r="H543" s="20" t="s">
        <v>20</v>
      </c>
      <c r="I543" s="20" t="s">
        <v>118</v>
      </c>
      <c r="J543" s="20" t="s">
        <v>1144</v>
      </c>
      <c r="K543" s="20">
        <v>20260605</v>
      </c>
      <c r="L543" s="20" t="s">
        <v>1138</v>
      </c>
      <c r="M543" s="20" t="s">
        <v>111</v>
      </c>
      <c r="N543" s="20">
        <v>3.1</v>
      </c>
      <c r="O543" s="20" t="s">
        <v>84</v>
      </c>
      <c r="P543" s="32">
        <v>0</v>
      </c>
      <c r="Q543" s="20" t="s">
        <v>112</v>
      </c>
      <c r="R543" s="20" t="s">
        <v>113</v>
      </c>
      <c r="S543" s="20" t="s">
        <v>26</v>
      </c>
      <c r="T543" s="20" t="s">
        <v>30</v>
      </c>
      <c r="U543" s="20" t="s">
        <v>114</v>
      </c>
      <c r="V543" s="20" t="s">
        <v>115</v>
      </c>
      <c r="W543" s="20" t="s">
        <v>116</v>
      </c>
      <c r="X543" s="20" t="s">
        <v>1139</v>
      </c>
      <c r="Y543" s="20" t="s">
        <v>1140</v>
      </c>
      <c r="Z543" s="20" t="s">
        <v>26</v>
      </c>
      <c r="AA543" s="20" t="s">
        <v>30</v>
      </c>
      <c r="AB543" s="20" t="s">
        <v>171</v>
      </c>
      <c r="AC543" s="20" t="s">
        <v>1141</v>
      </c>
      <c r="AD543" s="20" t="s">
        <v>1142</v>
      </c>
    </row>
    <row r="544" spans="2:30" x14ac:dyDescent="0.25">
      <c r="B544" s="27" t="str">
        <f>IF(O544="","Frêt",_xlfn.XLOOKUP(O544,Catégories!A:A,Catégories!B:B,"inconnu"))</f>
        <v>Frêt</v>
      </c>
      <c r="C544" s="10" t="str">
        <f>RIGHT(LOOKUP(L544,'Recherche tracking'!A:A,'Recherche tracking'!B:B),16)</f>
        <v>0643814314752665</v>
      </c>
      <c r="D544" s="20">
        <v>202606</v>
      </c>
      <c r="E544" s="20">
        <v>51</v>
      </c>
      <c r="F544" s="20">
        <v>1085442</v>
      </c>
      <c r="G544" s="20" t="s">
        <v>20</v>
      </c>
      <c r="H544" s="20" t="s">
        <v>20</v>
      </c>
      <c r="I544" s="20" t="s">
        <v>119</v>
      </c>
      <c r="J544" s="20" t="s">
        <v>1144</v>
      </c>
      <c r="K544" s="20">
        <v>20260605</v>
      </c>
      <c r="L544" s="20" t="s">
        <v>1138</v>
      </c>
      <c r="M544" s="20" t="s">
        <v>24</v>
      </c>
      <c r="N544" s="20">
        <v>3.1</v>
      </c>
      <c r="O544" s="20" t="s">
        <v>86</v>
      </c>
      <c r="P544" s="32">
        <v>0</v>
      </c>
      <c r="Q544" s="20" t="s">
        <v>112</v>
      </c>
      <c r="R544" s="20" t="s">
        <v>113</v>
      </c>
      <c r="S544" s="20" t="s">
        <v>26</v>
      </c>
      <c r="T544" s="20" t="s">
        <v>30</v>
      </c>
      <c r="U544" s="20" t="s">
        <v>114</v>
      </c>
      <c r="V544" s="20" t="s">
        <v>115</v>
      </c>
      <c r="W544" s="20" t="s">
        <v>116</v>
      </c>
      <c r="X544" s="20" t="s">
        <v>1139</v>
      </c>
      <c r="Y544" s="20" t="s">
        <v>1140</v>
      </c>
      <c r="Z544" s="20" t="s">
        <v>26</v>
      </c>
      <c r="AA544" s="20" t="s">
        <v>30</v>
      </c>
      <c r="AB544" s="20" t="s">
        <v>171</v>
      </c>
      <c r="AC544" s="20" t="s">
        <v>1141</v>
      </c>
      <c r="AD544" s="20" t="s">
        <v>1142</v>
      </c>
    </row>
    <row r="545" spans="2:30" x14ac:dyDescent="0.25">
      <c r="B545" s="27" t="str">
        <f>IF(O545="","Frêt",_xlfn.XLOOKUP(O545,Catégories!A:A,Catégories!B:B,"inconnu"))</f>
        <v>Frêt</v>
      </c>
      <c r="C545" s="10" t="str">
        <f>RIGHT(LOOKUP(L545,'Recherche tracking'!A:A,'Recherche tracking'!B:B),16)</f>
        <v>0643814314752665</v>
      </c>
      <c r="D545" s="20">
        <v>202606</v>
      </c>
      <c r="E545" s="20">
        <v>51</v>
      </c>
      <c r="F545" s="20">
        <v>1085442</v>
      </c>
      <c r="G545" s="20" t="s">
        <v>20</v>
      </c>
      <c r="H545" s="20" t="s">
        <v>20</v>
      </c>
      <c r="I545" s="20" t="s">
        <v>119</v>
      </c>
      <c r="J545" s="20" t="s">
        <v>1144</v>
      </c>
      <c r="K545" s="20">
        <v>20260605</v>
      </c>
      <c r="L545" s="20" t="s">
        <v>1138</v>
      </c>
      <c r="M545" s="20" t="s">
        <v>24</v>
      </c>
      <c r="N545" s="20">
        <v>3.1</v>
      </c>
      <c r="O545" s="20" t="s">
        <v>98</v>
      </c>
      <c r="P545" s="32">
        <v>1</v>
      </c>
      <c r="Q545" s="20" t="s">
        <v>112</v>
      </c>
      <c r="R545" s="20" t="s">
        <v>113</v>
      </c>
      <c r="S545" s="20" t="s">
        <v>26</v>
      </c>
      <c r="T545" s="20" t="s">
        <v>30</v>
      </c>
      <c r="U545" s="20" t="s">
        <v>114</v>
      </c>
      <c r="V545" s="20" t="s">
        <v>115</v>
      </c>
      <c r="W545" s="20" t="s">
        <v>116</v>
      </c>
      <c r="X545" s="20" t="s">
        <v>1139</v>
      </c>
      <c r="Y545" s="20" t="s">
        <v>1140</v>
      </c>
      <c r="Z545" s="20" t="s">
        <v>26</v>
      </c>
      <c r="AA545" s="20" t="s">
        <v>30</v>
      </c>
      <c r="AB545" s="20" t="s">
        <v>171</v>
      </c>
      <c r="AC545" s="20" t="s">
        <v>1141</v>
      </c>
      <c r="AD545" s="20" t="s">
        <v>1142</v>
      </c>
    </row>
    <row r="546" spans="2:30" x14ac:dyDescent="0.25">
      <c r="B546" s="27" t="str">
        <f>IF(O546="","Frêt",_xlfn.XLOOKUP(O546,Catégories!A:A,Catégories!B:B,"inconnu"))</f>
        <v>Frêt</v>
      </c>
      <c r="C546" s="10" t="str">
        <f>RIGHT(LOOKUP(L546,'Recherche tracking'!A:A,'Recherche tracking'!B:B),16)</f>
        <v>6543814314752735</v>
      </c>
      <c r="D546" s="20">
        <v>202606</v>
      </c>
      <c r="E546" s="20">
        <v>51</v>
      </c>
      <c r="F546" s="20">
        <v>1085442</v>
      </c>
      <c r="G546" s="20" t="s">
        <v>20</v>
      </c>
      <c r="H546" s="20" t="s">
        <v>20</v>
      </c>
      <c r="I546" s="20" t="s">
        <v>110</v>
      </c>
      <c r="J546" s="20" t="s">
        <v>22</v>
      </c>
      <c r="K546" s="20">
        <v>20260605</v>
      </c>
      <c r="L546" s="20" t="s">
        <v>1145</v>
      </c>
      <c r="M546" s="20" t="s">
        <v>111</v>
      </c>
      <c r="N546" s="20">
        <v>0.5</v>
      </c>
      <c r="O546" s="20" t="s">
        <v>84</v>
      </c>
      <c r="P546" s="32">
        <v>4.1500000000000004</v>
      </c>
      <c r="Q546" s="20" t="s">
        <v>112</v>
      </c>
      <c r="R546" s="20" t="s">
        <v>113</v>
      </c>
      <c r="S546" s="20" t="s">
        <v>26</v>
      </c>
      <c r="T546" s="20" t="s">
        <v>30</v>
      </c>
      <c r="U546" s="20" t="s">
        <v>114</v>
      </c>
      <c r="V546" s="20" t="s">
        <v>115</v>
      </c>
      <c r="W546" s="20" t="s">
        <v>116</v>
      </c>
      <c r="X546" s="20" t="s">
        <v>1146</v>
      </c>
      <c r="Y546" s="20" t="s">
        <v>1147</v>
      </c>
      <c r="Z546" s="20" t="s">
        <v>26</v>
      </c>
      <c r="AA546" s="20" t="s">
        <v>30</v>
      </c>
      <c r="AB546" s="20" t="s">
        <v>545</v>
      </c>
      <c r="AC546" s="20" t="s">
        <v>1148</v>
      </c>
      <c r="AD546" s="20" t="s">
        <v>1149</v>
      </c>
    </row>
    <row r="547" spans="2:30" x14ac:dyDescent="0.25">
      <c r="B547" s="27" t="str">
        <f>IF(O547="","Frêt",_xlfn.XLOOKUP(O547,Catégories!A:A,Catégories!B:B,"inconnu"))</f>
        <v>Frêt</v>
      </c>
      <c r="C547" s="10" t="str">
        <f>RIGHT(LOOKUP(L547,'Recherche tracking'!A:A,'Recherche tracking'!B:B),16)</f>
        <v>6543814314752735</v>
      </c>
      <c r="D547" s="20">
        <v>202606</v>
      </c>
      <c r="E547" s="20">
        <v>51</v>
      </c>
      <c r="F547" s="20">
        <v>1085442</v>
      </c>
      <c r="G547" s="20" t="s">
        <v>20</v>
      </c>
      <c r="H547" s="20" t="s">
        <v>20</v>
      </c>
      <c r="I547" s="20" t="s">
        <v>118</v>
      </c>
      <c r="J547" s="20" t="s">
        <v>1150</v>
      </c>
      <c r="K547" s="20">
        <v>20260605</v>
      </c>
      <c r="L547" s="20" t="s">
        <v>1145</v>
      </c>
      <c r="M547" s="20" t="s">
        <v>111</v>
      </c>
      <c r="N547" s="20">
        <v>0.5</v>
      </c>
      <c r="O547" s="20" t="s">
        <v>84</v>
      </c>
      <c r="P547" s="32">
        <v>0</v>
      </c>
      <c r="Q547" s="20" t="s">
        <v>112</v>
      </c>
      <c r="R547" s="20" t="s">
        <v>113</v>
      </c>
      <c r="S547" s="20" t="s">
        <v>26</v>
      </c>
      <c r="T547" s="20" t="s">
        <v>30</v>
      </c>
      <c r="U547" s="20" t="s">
        <v>114</v>
      </c>
      <c r="V547" s="20" t="s">
        <v>115</v>
      </c>
      <c r="W547" s="20" t="s">
        <v>116</v>
      </c>
      <c r="X547" s="20" t="s">
        <v>1146</v>
      </c>
      <c r="Y547" s="20" t="s">
        <v>1147</v>
      </c>
      <c r="Z547" s="20" t="s">
        <v>26</v>
      </c>
      <c r="AA547" s="20" t="s">
        <v>30</v>
      </c>
      <c r="AB547" s="20" t="s">
        <v>545</v>
      </c>
      <c r="AC547" s="20" t="s">
        <v>1148</v>
      </c>
      <c r="AD547" s="20" t="s">
        <v>1149</v>
      </c>
    </row>
    <row r="548" spans="2:30" x14ac:dyDescent="0.25">
      <c r="B548" s="27" t="str">
        <f>IF(O548="","Frêt",_xlfn.XLOOKUP(O548,Catégories!A:A,Catégories!B:B,"inconnu"))</f>
        <v>Frêt</v>
      </c>
      <c r="C548" s="10" t="str">
        <f>RIGHT(LOOKUP(L548,'Recherche tracking'!A:A,'Recherche tracking'!B:B),16)</f>
        <v>6543814314752735</v>
      </c>
      <c r="D548" s="20">
        <v>202606</v>
      </c>
      <c r="E548" s="20">
        <v>51</v>
      </c>
      <c r="F548" s="20">
        <v>1085442</v>
      </c>
      <c r="G548" s="20" t="s">
        <v>20</v>
      </c>
      <c r="H548" s="20" t="s">
        <v>20</v>
      </c>
      <c r="I548" s="20" t="s">
        <v>119</v>
      </c>
      <c r="J548" s="20" t="s">
        <v>1150</v>
      </c>
      <c r="K548" s="20">
        <v>20260605</v>
      </c>
      <c r="L548" s="20" t="s">
        <v>1145</v>
      </c>
      <c r="M548" s="20" t="s">
        <v>24</v>
      </c>
      <c r="N548" s="20">
        <v>0.5</v>
      </c>
      <c r="O548" s="20" t="s">
        <v>86</v>
      </c>
      <c r="P548" s="32">
        <v>0</v>
      </c>
      <c r="Q548" s="20" t="s">
        <v>112</v>
      </c>
      <c r="R548" s="20" t="s">
        <v>113</v>
      </c>
      <c r="S548" s="20" t="s">
        <v>26</v>
      </c>
      <c r="T548" s="20" t="s">
        <v>30</v>
      </c>
      <c r="U548" s="20" t="s">
        <v>114</v>
      </c>
      <c r="V548" s="20" t="s">
        <v>115</v>
      </c>
      <c r="W548" s="20" t="s">
        <v>116</v>
      </c>
      <c r="X548" s="20" t="s">
        <v>1146</v>
      </c>
      <c r="Y548" s="20" t="s">
        <v>1147</v>
      </c>
      <c r="Z548" s="20" t="s">
        <v>26</v>
      </c>
      <c r="AA548" s="20" t="s">
        <v>30</v>
      </c>
      <c r="AB548" s="20" t="s">
        <v>545</v>
      </c>
      <c r="AC548" s="20" t="s">
        <v>1148</v>
      </c>
      <c r="AD548" s="20" t="s">
        <v>1149</v>
      </c>
    </row>
    <row r="549" spans="2:30" x14ac:dyDescent="0.25">
      <c r="B549" s="27" t="str">
        <f>IF(O549="","Frêt",_xlfn.XLOOKUP(O549,Catégories!A:A,Catégories!B:B,"inconnu"))</f>
        <v>Frêt</v>
      </c>
      <c r="C549" s="10" t="str">
        <f>RIGHT(LOOKUP(L549,'Recherche tracking'!A:A,'Recherche tracking'!B:B),16)</f>
        <v>7643814314752681</v>
      </c>
      <c r="D549" s="20">
        <v>202606</v>
      </c>
      <c r="E549" s="20">
        <v>51</v>
      </c>
      <c r="F549" s="20">
        <v>1085442</v>
      </c>
      <c r="G549" s="20" t="s">
        <v>20</v>
      </c>
      <c r="H549" s="20" t="s">
        <v>20</v>
      </c>
      <c r="I549" s="20" t="s">
        <v>110</v>
      </c>
      <c r="J549" s="20" t="s">
        <v>22</v>
      </c>
      <c r="K549" s="20">
        <v>20260605</v>
      </c>
      <c r="L549" s="20" t="s">
        <v>1151</v>
      </c>
      <c r="M549" s="20" t="s">
        <v>111</v>
      </c>
      <c r="N549" s="20">
        <v>24.04</v>
      </c>
      <c r="O549" s="20" t="s">
        <v>84</v>
      </c>
      <c r="P549" s="32">
        <v>10.39</v>
      </c>
      <c r="Q549" s="20" t="s">
        <v>112</v>
      </c>
      <c r="R549" s="20" t="s">
        <v>113</v>
      </c>
      <c r="S549" s="20" t="s">
        <v>26</v>
      </c>
      <c r="T549" s="20" t="s">
        <v>30</v>
      </c>
      <c r="U549" s="20" t="s">
        <v>114</v>
      </c>
      <c r="V549" s="20" t="s">
        <v>115</v>
      </c>
      <c r="W549" s="20" t="s">
        <v>116</v>
      </c>
      <c r="X549" s="20" t="s">
        <v>1152</v>
      </c>
      <c r="Y549" s="20" t="s">
        <v>406</v>
      </c>
      <c r="Z549" s="20" t="s">
        <v>26</v>
      </c>
      <c r="AA549" s="20" t="s">
        <v>30</v>
      </c>
      <c r="AB549" s="20" t="s">
        <v>131</v>
      </c>
      <c r="AC549" s="20" t="s">
        <v>177</v>
      </c>
      <c r="AD549" s="20" t="s">
        <v>178</v>
      </c>
    </row>
    <row r="550" spans="2:30" x14ac:dyDescent="0.25">
      <c r="B550" s="27" t="str">
        <f>IF(O550="","Frêt",_xlfn.XLOOKUP(O550,Catégories!A:A,Catégories!B:B,"inconnu"))</f>
        <v>Frêt</v>
      </c>
      <c r="C550" s="10" t="str">
        <f>RIGHT(LOOKUP(L550,'Recherche tracking'!A:A,'Recherche tracking'!B:B),16)</f>
        <v>7643814314752681</v>
      </c>
      <c r="D550" s="20">
        <v>202606</v>
      </c>
      <c r="E550" s="20">
        <v>51</v>
      </c>
      <c r="F550" s="20">
        <v>1085442</v>
      </c>
      <c r="G550" s="20" t="s">
        <v>20</v>
      </c>
      <c r="H550" s="20" t="s">
        <v>20</v>
      </c>
      <c r="I550" s="20" t="s">
        <v>118</v>
      </c>
      <c r="J550" s="20" t="s">
        <v>1153</v>
      </c>
      <c r="K550" s="20">
        <v>20260605</v>
      </c>
      <c r="L550" s="20" t="s">
        <v>1151</v>
      </c>
      <c r="M550" s="20" t="s">
        <v>111</v>
      </c>
      <c r="N550" s="20">
        <v>12.02</v>
      </c>
      <c r="O550" s="20" t="s">
        <v>84</v>
      </c>
      <c r="P550" s="32">
        <v>0</v>
      </c>
      <c r="Q550" s="20" t="s">
        <v>112</v>
      </c>
      <c r="R550" s="20" t="s">
        <v>113</v>
      </c>
      <c r="S550" s="20" t="s">
        <v>26</v>
      </c>
      <c r="T550" s="20" t="s">
        <v>30</v>
      </c>
      <c r="U550" s="20" t="s">
        <v>114</v>
      </c>
      <c r="V550" s="20" t="s">
        <v>115</v>
      </c>
      <c r="W550" s="20" t="s">
        <v>116</v>
      </c>
      <c r="X550" s="20" t="s">
        <v>1152</v>
      </c>
      <c r="Y550" s="20" t="s">
        <v>406</v>
      </c>
      <c r="Z550" s="20" t="s">
        <v>26</v>
      </c>
      <c r="AA550" s="20" t="s">
        <v>30</v>
      </c>
      <c r="AB550" s="20" t="s">
        <v>131</v>
      </c>
      <c r="AC550" s="20" t="s">
        <v>177</v>
      </c>
      <c r="AD550" s="20" t="s">
        <v>178</v>
      </c>
    </row>
    <row r="551" spans="2:30" x14ac:dyDescent="0.25">
      <c r="B551" s="27" t="str">
        <f>IF(O551="","Frêt",_xlfn.XLOOKUP(O551,Catégories!A:A,Catégories!B:B,"inconnu"))</f>
        <v>Frêt</v>
      </c>
      <c r="C551" s="10" t="str">
        <f>RIGHT(LOOKUP(L551,'Recherche tracking'!A:A,'Recherche tracking'!B:B),16)</f>
        <v>7643814314752681</v>
      </c>
      <c r="D551" s="20">
        <v>202606</v>
      </c>
      <c r="E551" s="20">
        <v>51</v>
      </c>
      <c r="F551" s="20">
        <v>1085442</v>
      </c>
      <c r="G551" s="20" t="s">
        <v>20</v>
      </c>
      <c r="H551" s="20" t="s">
        <v>20</v>
      </c>
      <c r="I551" s="20" t="s">
        <v>119</v>
      </c>
      <c r="J551" s="20" t="s">
        <v>1153</v>
      </c>
      <c r="K551" s="20">
        <v>20260605</v>
      </c>
      <c r="L551" s="20" t="s">
        <v>1151</v>
      </c>
      <c r="M551" s="20" t="s">
        <v>24</v>
      </c>
      <c r="N551" s="20">
        <v>12.02</v>
      </c>
      <c r="O551" s="20" t="s">
        <v>86</v>
      </c>
      <c r="P551" s="32">
        <v>0</v>
      </c>
      <c r="Q551" s="20" t="s">
        <v>112</v>
      </c>
      <c r="R551" s="20" t="s">
        <v>113</v>
      </c>
      <c r="S551" s="20" t="s">
        <v>26</v>
      </c>
      <c r="T551" s="20" t="s">
        <v>30</v>
      </c>
      <c r="U551" s="20" t="s">
        <v>114</v>
      </c>
      <c r="V551" s="20" t="s">
        <v>115</v>
      </c>
      <c r="W551" s="20" t="s">
        <v>116</v>
      </c>
      <c r="X551" s="20" t="s">
        <v>1152</v>
      </c>
      <c r="Y551" s="20" t="s">
        <v>406</v>
      </c>
      <c r="Z551" s="20" t="s">
        <v>26</v>
      </c>
      <c r="AA551" s="20" t="s">
        <v>30</v>
      </c>
      <c r="AB551" s="20" t="s">
        <v>131</v>
      </c>
      <c r="AC551" s="20" t="s">
        <v>177</v>
      </c>
      <c r="AD551" s="20" t="s">
        <v>178</v>
      </c>
    </row>
    <row r="552" spans="2:30" x14ac:dyDescent="0.25">
      <c r="B552" s="27" t="str">
        <f>IF(O552="","Frêt",_xlfn.XLOOKUP(O552,Catégories!A:A,Catégories!B:B,"inconnu"))</f>
        <v>Frêt</v>
      </c>
      <c r="C552" s="10" t="str">
        <f>RIGHT(LOOKUP(L552,'Recherche tracking'!A:A,'Recherche tracking'!B:B),16)</f>
        <v>7643814314752681</v>
      </c>
      <c r="D552" s="20">
        <v>202606</v>
      </c>
      <c r="E552" s="20">
        <v>51</v>
      </c>
      <c r="F552" s="20">
        <v>1085442</v>
      </c>
      <c r="G552" s="20" t="s">
        <v>20</v>
      </c>
      <c r="H552" s="20" t="s">
        <v>20</v>
      </c>
      <c r="I552" s="20" t="s">
        <v>118</v>
      </c>
      <c r="J552" s="20" t="s">
        <v>1154</v>
      </c>
      <c r="K552" s="20">
        <v>20260605</v>
      </c>
      <c r="L552" s="20" t="s">
        <v>1151</v>
      </c>
      <c r="M552" s="20" t="s">
        <v>111</v>
      </c>
      <c r="N552" s="20">
        <v>12.02</v>
      </c>
      <c r="O552" s="20" t="s">
        <v>84</v>
      </c>
      <c r="P552" s="32">
        <v>0</v>
      </c>
      <c r="Q552" s="20" t="s">
        <v>112</v>
      </c>
      <c r="R552" s="20" t="s">
        <v>113</v>
      </c>
      <c r="S552" s="20" t="s">
        <v>26</v>
      </c>
      <c r="T552" s="20" t="s">
        <v>30</v>
      </c>
      <c r="U552" s="20" t="s">
        <v>114</v>
      </c>
      <c r="V552" s="20" t="s">
        <v>115</v>
      </c>
      <c r="W552" s="20" t="s">
        <v>116</v>
      </c>
      <c r="X552" s="20" t="s">
        <v>1152</v>
      </c>
      <c r="Y552" s="20" t="s">
        <v>406</v>
      </c>
      <c r="Z552" s="20" t="s">
        <v>26</v>
      </c>
      <c r="AA552" s="20" t="s">
        <v>30</v>
      </c>
      <c r="AB552" s="20" t="s">
        <v>131</v>
      </c>
      <c r="AC552" s="20" t="s">
        <v>177</v>
      </c>
      <c r="AD552" s="20" t="s">
        <v>178</v>
      </c>
    </row>
    <row r="553" spans="2:30" x14ac:dyDescent="0.25">
      <c r="B553" s="27" t="str">
        <f>IF(O553="","Frêt",_xlfn.XLOOKUP(O553,Catégories!A:A,Catégories!B:B,"inconnu"))</f>
        <v>Frêt</v>
      </c>
      <c r="C553" s="10" t="str">
        <f>RIGHT(LOOKUP(L553,'Recherche tracking'!A:A,'Recherche tracking'!B:B),16)</f>
        <v>7643814314752681</v>
      </c>
      <c r="D553" s="20">
        <v>202606</v>
      </c>
      <c r="E553" s="20">
        <v>51</v>
      </c>
      <c r="F553" s="20">
        <v>1085442</v>
      </c>
      <c r="G553" s="20" t="s">
        <v>20</v>
      </c>
      <c r="H553" s="20" t="s">
        <v>20</v>
      </c>
      <c r="I553" s="20" t="s">
        <v>119</v>
      </c>
      <c r="J553" s="20" t="s">
        <v>1154</v>
      </c>
      <c r="K553" s="20">
        <v>20260605</v>
      </c>
      <c r="L553" s="20" t="s">
        <v>1151</v>
      </c>
      <c r="M553" s="20" t="s">
        <v>24</v>
      </c>
      <c r="N553" s="20">
        <v>12.02</v>
      </c>
      <c r="O553" s="20" t="s">
        <v>86</v>
      </c>
      <c r="P553" s="32">
        <v>0</v>
      </c>
      <c r="Q553" s="20" t="s">
        <v>112</v>
      </c>
      <c r="R553" s="20" t="s">
        <v>113</v>
      </c>
      <c r="S553" s="20" t="s">
        <v>26</v>
      </c>
      <c r="T553" s="20" t="s">
        <v>30</v>
      </c>
      <c r="U553" s="20" t="s">
        <v>114</v>
      </c>
      <c r="V553" s="20" t="s">
        <v>115</v>
      </c>
      <c r="W553" s="20" t="s">
        <v>116</v>
      </c>
      <c r="X553" s="20" t="s">
        <v>1152</v>
      </c>
      <c r="Y553" s="20" t="s">
        <v>406</v>
      </c>
      <c r="Z553" s="20" t="s">
        <v>26</v>
      </c>
      <c r="AA553" s="20" t="s">
        <v>30</v>
      </c>
      <c r="AB553" s="20" t="s">
        <v>131</v>
      </c>
      <c r="AC553" s="20" t="s">
        <v>177</v>
      </c>
      <c r="AD553" s="20" t="s">
        <v>178</v>
      </c>
    </row>
    <row r="554" spans="2:30" x14ac:dyDescent="0.25">
      <c r="B554" s="27" t="str">
        <f>IF(O554="","Frêt",_xlfn.XLOOKUP(O554,Catégories!A:A,Catégories!B:B,"inconnu"))</f>
        <v>Frêt</v>
      </c>
      <c r="C554" s="10" t="str">
        <f>RIGHT(LOOKUP(L554,'Recherche tracking'!A:A,'Recherche tracking'!B:B),16)</f>
        <v>7643814314752681</v>
      </c>
      <c r="D554" s="20">
        <v>202606</v>
      </c>
      <c r="E554" s="20">
        <v>51</v>
      </c>
      <c r="F554" s="20">
        <v>1085442</v>
      </c>
      <c r="G554" s="20" t="s">
        <v>20</v>
      </c>
      <c r="H554" s="20" t="s">
        <v>20</v>
      </c>
      <c r="I554" s="20" t="s">
        <v>119</v>
      </c>
      <c r="J554" s="20" t="s">
        <v>1154</v>
      </c>
      <c r="K554" s="20">
        <v>20260605</v>
      </c>
      <c r="L554" s="20" t="s">
        <v>1151</v>
      </c>
      <c r="M554" s="20" t="s">
        <v>24</v>
      </c>
      <c r="N554" s="20">
        <v>12.02</v>
      </c>
      <c r="O554" s="20" t="s">
        <v>98</v>
      </c>
      <c r="P554" s="32">
        <v>1</v>
      </c>
      <c r="Q554" s="20" t="s">
        <v>112</v>
      </c>
      <c r="R554" s="20" t="s">
        <v>113</v>
      </c>
      <c r="S554" s="20" t="s">
        <v>26</v>
      </c>
      <c r="T554" s="20" t="s">
        <v>30</v>
      </c>
      <c r="U554" s="20" t="s">
        <v>114</v>
      </c>
      <c r="V554" s="20" t="s">
        <v>115</v>
      </c>
      <c r="W554" s="20" t="s">
        <v>116</v>
      </c>
      <c r="X554" s="20" t="s">
        <v>1152</v>
      </c>
      <c r="Y554" s="20" t="s">
        <v>406</v>
      </c>
      <c r="Z554" s="20" t="s">
        <v>26</v>
      </c>
      <c r="AA554" s="20" t="s">
        <v>30</v>
      </c>
      <c r="AB554" s="20" t="s">
        <v>131</v>
      </c>
      <c r="AC554" s="20" t="s">
        <v>177</v>
      </c>
      <c r="AD554" s="20" t="s">
        <v>178</v>
      </c>
    </row>
    <row r="555" spans="2:30" x14ac:dyDescent="0.25">
      <c r="B555" s="27" t="str">
        <f>IF(O555="","Frêt",_xlfn.XLOOKUP(O555,Catégories!A:A,Catégories!B:B,"inconnu"))</f>
        <v>Frêt</v>
      </c>
      <c r="C555" s="10" t="str">
        <f>RIGHT(LOOKUP(L555,'Recherche tracking'!A:A,'Recherche tracking'!B:B),16)</f>
        <v>3343814314752728</v>
      </c>
      <c r="D555" s="20">
        <v>202606</v>
      </c>
      <c r="E555" s="20">
        <v>51</v>
      </c>
      <c r="F555" s="20">
        <v>1085442</v>
      </c>
      <c r="G555" s="20" t="s">
        <v>20</v>
      </c>
      <c r="H555" s="20" t="s">
        <v>20</v>
      </c>
      <c r="I555" s="20" t="s">
        <v>110</v>
      </c>
      <c r="J555" s="20" t="s">
        <v>22</v>
      </c>
      <c r="K555" s="20">
        <v>20260605</v>
      </c>
      <c r="L555" s="20" t="s">
        <v>1155</v>
      </c>
      <c r="M555" s="20" t="s">
        <v>111</v>
      </c>
      <c r="N555" s="20">
        <v>3.84</v>
      </c>
      <c r="O555" s="20" t="s">
        <v>84</v>
      </c>
      <c r="P555" s="32">
        <v>4.93</v>
      </c>
      <c r="Q555" s="20" t="s">
        <v>112</v>
      </c>
      <c r="R555" s="20" t="s">
        <v>113</v>
      </c>
      <c r="S555" s="20" t="s">
        <v>26</v>
      </c>
      <c r="T555" s="20" t="s">
        <v>30</v>
      </c>
      <c r="U555" s="20" t="s">
        <v>114</v>
      </c>
      <c r="V555" s="20" t="s">
        <v>115</v>
      </c>
      <c r="W555" s="20" t="s">
        <v>116</v>
      </c>
      <c r="X555" s="20" t="s">
        <v>1156</v>
      </c>
      <c r="Y555" s="20" t="s">
        <v>1157</v>
      </c>
      <c r="Z555" s="20" t="s">
        <v>26</v>
      </c>
      <c r="AA555" s="20" t="s">
        <v>30</v>
      </c>
      <c r="AB555" s="20" t="s">
        <v>129</v>
      </c>
      <c r="AC555" s="20" t="s">
        <v>1158</v>
      </c>
      <c r="AD555" s="20" t="s">
        <v>1159</v>
      </c>
    </row>
    <row r="556" spans="2:30" x14ac:dyDescent="0.25">
      <c r="B556" s="27" t="str">
        <f>IF(O556="","Frêt",_xlfn.XLOOKUP(O556,Catégories!A:A,Catégories!B:B,"inconnu"))</f>
        <v>Frêt</v>
      </c>
      <c r="C556" s="10" t="str">
        <f>RIGHT(LOOKUP(L556,'Recherche tracking'!A:A,'Recherche tracking'!B:B),16)</f>
        <v>3343814314752728</v>
      </c>
      <c r="D556" s="20">
        <v>202606</v>
      </c>
      <c r="E556" s="20">
        <v>51</v>
      </c>
      <c r="F556" s="20">
        <v>1085442</v>
      </c>
      <c r="G556" s="20" t="s">
        <v>20</v>
      </c>
      <c r="H556" s="20" t="s">
        <v>20</v>
      </c>
      <c r="I556" s="20" t="s">
        <v>118</v>
      </c>
      <c r="J556" s="20" t="s">
        <v>1160</v>
      </c>
      <c r="K556" s="20">
        <v>20260605</v>
      </c>
      <c r="L556" s="20" t="s">
        <v>1155</v>
      </c>
      <c r="M556" s="20" t="s">
        <v>111</v>
      </c>
      <c r="N556" s="20">
        <v>3.84</v>
      </c>
      <c r="O556" s="20" t="s">
        <v>84</v>
      </c>
      <c r="P556" s="32">
        <v>0</v>
      </c>
      <c r="Q556" s="20" t="s">
        <v>112</v>
      </c>
      <c r="R556" s="20" t="s">
        <v>113</v>
      </c>
      <c r="S556" s="20" t="s">
        <v>26</v>
      </c>
      <c r="T556" s="20" t="s">
        <v>30</v>
      </c>
      <c r="U556" s="20" t="s">
        <v>114</v>
      </c>
      <c r="V556" s="20" t="s">
        <v>115</v>
      </c>
      <c r="W556" s="20" t="s">
        <v>116</v>
      </c>
      <c r="X556" s="20" t="s">
        <v>1156</v>
      </c>
      <c r="Y556" s="20" t="s">
        <v>1157</v>
      </c>
      <c r="Z556" s="20" t="s">
        <v>26</v>
      </c>
      <c r="AA556" s="20" t="s">
        <v>30</v>
      </c>
      <c r="AB556" s="20" t="s">
        <v>129</v>
      </c>
      <c r="AC556" s="20" t="s">
        <v>1158</v>
      </c>
      <c r="AD556" s="20" t="s">
        <v>1159</v>
      </c>
    </row>
    <row r="557" spans="2:30" x14ac:dyDescent="0.25">
      <c r="B557" s="27" t="str">
        <f>IF(O557="","Frêt",_xlfn.XLOOKUP(O557,Catégories!A:A,Catégories!B:B,"inconnu"))</f>
        <v>Frêt</v>
      </c>
      <c r="C557" s="10" t="str">
        <f>RIGHT(LOOKUP(L557,'Recherche tracking'!A:A,'Recherche tracking'!B:B),16)</f>
        <v>3343814314752728</v>
      </c>
      <c r="D557" s="20">
        <v>202606</v>
      </c>
      <c r="E557" s="20">
        <v>51</v>
      </c>
      <c r="F557" s="20">
        <v>1085442</v>
      </c>
      <c r="G557" s="20" t="s">
        <v>20</v>
      </c>
      <c r="H557" s="20" t="s">
        <v>20</v>
      </c>
      <c r="I557" s="20" t="s">
        <v>119</v>
      </c>
      <c r="J557" s="20" t="s">
        <v>1160</v>
      </c>
      <c r="K557" s="20">
        <v>20260605</v>
      </c>
      <c r="L557" s="20" t="s">
        <v>1155</v>
      </c>
      <c r="M557" s="20" t="s">
        <v>24</v>
      </c>
      <c r="N557" s="20">
        <v>3.84</v>
      </c>
      <c r="O557" s="20" t="s">
        <v>86</v>
      </c>
      <c r="P557" s="32">
        <v>0</v>
      </c>
      <c r="Q557" s="20" t="s">
        <v>112</v>
      </c>
      <c r="R557" s="20" t="s">
        <v>113</v>
      </c>
      <c r="S557" s="20" t="s">
        <v>26</v>
      </c>
      <c r="T557" s="20" t="s">
        <v>30</v>
      </c>
      <c r="U557" s="20" t="s">
        <v>114</v>
      </c>
      <c r="V557" s="20" t="s">
        <v>115</v>
      </c>
      <c r="W557" s="20" t="s">
        <v>116</v>
      </c>
      <c r="X557" s="20" t="s">
        <v>1156</v>
      </c>
      <c r="Y557" s="20" t="s">
        <v>1157</v>
      </c>
      <c r="Z557" s="20" t="s">
        <v>26</v>
      </c>
      <c r="AA557" s="20" t="s">
        <v>30</v>
      </c>
      <c r="AB557" s="20" t="s">
        <v>129</v>
      </c>
      <c r="AC557" s="20" t="s">
        <v>1158</v>
      </c>
      <c r="AD557" s="20" t="s">
        <v>1159</v>
      </c>
    </row>
    <row r="558" spans="2:30" x14ac:dyDescent="0.25">
      <c r="B558" s="27" t="str">
        <f>IF(O558="","Frêt",_xlfn.XLOOKUP(O558,Catégories!A:A,Catégories!B:B,"inconnu"))</f>
        <v>Frêt</v>
      </c>
      <c r="C558" s="10" t="str">
        <f>RIGHT(LOOKUP(L558,'Recherche tracking'!A:A,'Recherche tracking'!B:B),16)</f>
        <v>2183814314003108</v>
      </c>
      <c r="D558" s="20">
        <v>202606</v>
      </c>
      <c r="E558" s="20">
        <v>51</v>
      </c>
      <c r="F558" s="20">
        <v>1085442</v>
      </c>
      <c r="G558" s="20" t="s">
        <v>20</v>
      </c>
      <c r="H558" s="20" t="s">
        <v>20</v>
      </c>
      <c r="I558" s="20" t="s">
        <v>110</v>
      </c>
      <c r="J558" s="20" t="s">
        <v>22</v>
      </c>
      <c r="K558" s="20">
        <v>20260608</v>
      </c>
      <c r="L558" s="20" t="s">
        <v>1161</v>
      </c>
      <c r="M558" s="20" t="s">
        <v>111</v>
      </c>
      <c r="N558" s="20">
        <v>0.4</v>
      </c>
      <c r="O558" s="20" t="s">
        <v>84</v>
      </c>
      <c r="P558" s="32">
        <v>4.1500000000000004</v>
      </c>
      <c r="Q558" s="20" t="s">
        <v>1162</v>
      </c>
      <c r="R558" s="20" t="s">
        <v>26</v>
      </c>
      <c r="S558" s="20" t="s">
        <v>26</v>
      </c>
      <c r="T558" s="20" t="s">
        <v>30</v>
      </c>
      <c r="U558" s="20" t="s">
        <v>121</v>
      </c>
      <c r="V558" s="20" t="s">
        <v>122</v>
      </c>
      <c r="W558" s="20" t="s">
        <v>123</v>
      </c>
      <c r="X558" s="20" t="s">
        <v>124</v>
      </c>
      <c r="Y558" s="20" t="s">
        <v>113</v>
      </c>
      <c r="Z558" s="20" t="s">
        <v>26</v>
      </c>
      <c r="AA558" s="20" t="s">
        <v>30</v>
      </c>
      <c r="AB558" s="20" t="s">
        <v>114</v>
      </c>
      <c r="AC558" s="20" t="s">
        <v>115</v>
      </c>
      <c r="AD558" s="20" t="s">
        <v>125</v>
      </c>
    </row>
    <row r="559" spans="2:30" x14ac:dyDescent="0.25">
      <c r="B559" s="27" t="str">
        <f>IF(O559="","Frêt",_xlfn.XLOOKUP(O559,Catégories!A:A,Catégories!B:B,"inconnu"))</f>
        <v>Frêt</v>
      </c>
      <c r="C559" s="10" t="str">
        <f>RIGHT(LOOKUP(L559,'Recherche tracking'!A:A,'Recherche tracking'!B:B),16)</f>
        <v>2183814314003108</v>
      </c>
      <c r="D559" s="20">
        <v>202606</v>
      </c>
      <c r="E559" s="20">
        <v>51</v>
      </c>
      <c r="F559" s="20">
        <v>1085442</v>
      </c>
      <c r="G559" s="20" t="s">
        <v>20</v>
      </c>
      <c r="H559" s="20" t="s">
        <v>20</v>
      </c>
      <c r="I559" s="20" t="s">
        <v>118</v>
      </c>
      <c r="J559" s="20" t="s">
        <v>1163</v>
      </c>
      <c r="K559" s="20">
        <v>20260608</v>
      </c>
      <c r="L559" s="20" t="s">
        <v>1161</v>
      </c>
      <c r="M559" s="20" t="s">
        <v>111</v>
      </c>
      <c r="N559" s="20">
        <v>0.4</v>
      </c>
      <c r="O559" s="20" t="s">
        <v>84</v>
      </c>
      <c r="P559" s="32">
        <v>0</v>
      </c>
      <c r="Q559" s="20" t="s">
        <v>1162</v>
      </c>
      <c r="R559" s="20" t="s">
        <v>26</v>
      </c>
      <c r="S559" s="20" t="s">
        <v>26</v>
      </c>
      <c r="T559" s="20" t="s">
        <v>30</v>
      </c>
      <c r="U559" s="20" t="s">
        <v>121</v>
      </c>
      <c r="V559" s="20" t="s">
        <v>122</v>
      </c>
      <c r="W559" s="20" t="s">
        <v>123</v>
      </c>
      <c r="X559" s="20" t="s">
        <v>124</v>
      </c>
      <c r="Y559" s="20" t="s">
        <v>113</v>
      </c>
      <c r="Z559" s="20" t="s">
        <v>26</v>
      </c>
      <c r="AA559" s="20" t="s">
        <v>30</v>
      </c>
      <c r="AB559" s="20" t="s">
        <v>114</v>
      </c>
      <c r="AC559" s="20" t="s">
        <v>115</v>
      </c>
      <c r="AD559" s="20" t="s">
        <v>125</v>
      </c>
    </row>
    <row r="560" spans="2:30" x14ac:dyDescent="0.25">
      <c r="B560" s="27" t="str">
        <f>IF(O560="","Frêt",_xlfn.XLOOKUP(O560,Catégories!A:A,Catégories!B:B,"inconnu"))</f>
        <v>Frêt</v>
      </c>
      <c r="C560" s="10" t="str">
        <f>RIGHT(LOOKUP(L560,'Recherche tracking'!A:A,'Recherche tracking'!B:B),16)</f>
        <v>2183814314003108</v>
      </c>
      <c r="D560" s="20">
        <v>202606</v>
      </c>
      <c r="E560" s="20">
        <v>51</v>
      </c>
      <c r="F560" s="20">
        <v>1085442</v>
      </c>
      <c r="G560" s="20" t="s">
        <v>20</v>
      </c>
      <c r="H560" s="20" t="s">
        <v>20</v>
      </c>
      <c r="I560" s="20" t="s">
        <v>119</v>
      </c>
      <c r="J560" s="20" t="s">
        <v>1163</v>
      </c>
      <c r="K560" s="20">
        <v>20260608</v>
      </c>
      <c r="L560" s="20" t="s">
        <v>1161</v>
      </c>
      <c r="M560" s="20" t="s">
        <v>24</v>
      </c>
      <c r="N560" s="20">
        <v>0.4</v>
      </c>
      <c r="O560" s="20" t="s">
        <v>86</v>
      </c>
      <c r="P560" s="32">
        <v>0</v>
      </c>
      <c r="Q560" s="20" t="s">
        <v>1162</v>
      </c>
      <c r="R560" s="20" t="s">
        <v>26</v>
      </c>
      <c r="S560" s="20" t="s">
        <v>26</v>
      </c>
      <c r="T560" s="20" t="s">
        <v>30</v>
      </c>
      <c r="U560" s="20" t="s">
        <v>121</v>
      </c>
      <c r="V560" s="20" t="s">
        <v>122</v>
      </c>
      <c r="W560" s="20" t="s">
        <v>123</v>
      </c>
      <c r="X560" s="20" t="s">
        <v>124</v>
      </c>
      <c r="Y560" s="20" t="s">
        <v>113</v>
      </c>
      <c r="Z560" s="20" t="s">
        <v>26</v>
      </c>
      <c r="AA560" s="20" t="s">
        <v>30</v>
      </c>
      <c r="AB560" s="20" t="s">
        <v>114</v>
      </c>
      <c r="AC560" s="20" t="s">
        <v>115</v>
      </c>
      <c r="AD560" s="20" t="s">
        <v>125</v>
      </c>
    </row>
    <row r="561" spans="2:30" x14ac:dyDescent="0.25">
      <c r="B561" s="27" t="str">
        <f>IF(O561="","Frêt",_xlfn.XLOOKUP(O561,Catégories!A:A,Catégories!B:B,"inconnu"))</f>
        <v>Frêt</v>
      </c>
      <c r="C561" s="10" t="str">
        <f>RIGHT(LOOKUP(L561,'Recherche tracking'!A:A,'Recherche tracking'!B:B),16)</f>
        <v>7543814314753004</v>
      </c>
      <c r="D561" s="20">
        <v>202606</v>
      </c>
      <c r="E561" s="20">
        <v>51</v>
      </c>
      <c r="F561" s="20">
        <v>1085442</v>
      </c>
      <c r="G561" s="20" t="s">
        <v>20</v>
      </c>
      <c r="H561" s="20" t="s">
        <v>20</v>
      </c>
      <c r="I561" s="20" t="s">
        <v>110</v>
      </c>
      <c r="J561" s="20" t="s">
        <v>22</v>
      </c>
      <c r="K561" s="20">
        <v>20260608</v>
      </c>
      <c r="L561" s="20" t="s">
        <v>1164</v>
      </c>
      <c r="M561" s="20" t="s">
        <v>111</v>
      </c>
      <c r="N561" s="20">
        <v>41.1</v>
      </c>
      <c r="O561" s="20" t="s">
        <v>84</v>
      </c>
      <c r="P561" s="32">
        <v>14.81</v>
      </c>
      <c r="Q561" s="20" t="s">
        <v>112</v>
      </c>
      <c r="R561" s="20" t="s">
        <v>113</v>
      </c>
      <c r="S561" s="20" t="s">
        <v>26</v>
      </c>
      <c r="T561" s="20" t="s">
        <v>30</v>
      </c>
      <c r="U561" s="20" t="s">
        <v>114</v>
      </c>
      <c r="V561" s="20" t="s">
        <v>115</v>
      </c>
      <c r="W561" s="20" t="s">
        <v>116</v>
      </c>
      <c r="X561" s="20" t="s">
        <v>303</v>
      </c>
      <c r="Y561" s="20" t="s">
        <v>261</v>
      </c>
      <c r="Z561" s="20" t="s">
        <v>262</v>
      </c>
      <c r="AA561" s="20" t="s">
        <v>30</v>
      </c>
      <c r="AB561" s="20" t="s">
        <v>117</v>
      </c>
      <c r="AC561" s="20" t="s">
        <v>263</v>
      </c>
      <c r="AD561" s="20" t="s">
        <v>120</v>
      </c>
    </row>
    <row r="562" spans="2:30" x14ac:dyDescent="0.25">
      <c r="B562" s="27" t="str">
        <f>IF(O562="","Frêt",_xlfn.XLOOKUP(O562,Catégories!A:A,Catégories!B:B,"inconnu"))</f>
        <v>Frêt</v>
      </c>
      <c r="C562" s="10" t="str">
        <f>RIGHT(LOOKUP(L562,'Recherche tracking'!A:A,'Recherche tracking'!B:B),16)</f>
        <v>7543814314753004</v>
      </c>
      <c r="D562" s="20">
        <v>202606</v>
      </c>
      <c r="E562" s="20">
        <v>51</v>
      </c>
      <c r="F562" s="20">
        <v>1085442</v>
      </c>
      <c r="G562" s="20" t="s">
        <v>20</v>
      </c>
      <c r="H562" s="20" t="s">
        <v>20</v>
      </c>
      <c r="I562" s="20" t="s">
        <v>118</v>
      </c>
      <c r="J562" s="20" t="s">
        <v>1165</v>
      </c>
      <c r="K562" s="20">
        <v>20260608</v>
      </c>
      <c r="L562" s="20" t="s">
        <v>1164</v>
      </c>
      <c r="M562" s="20" t="s">
        <v>111</v>
      </c>
      <c r="N562" s="20">
        <v>15.9</v>
      </c>
      <c r="O562" s="20" t="s">
        <v>84</v>
      </c>
      <c r="P562" s="32">
        <v>0</v>
      </c>
      <c r="Q562" s="20" t="s">
        <v>112</v>
      </c>
      <c r="R562" s="20" t="s">
        <v>113</v>
      </c>
      <c r="S562" s="20" t="s">
        <v>26</v>
      </c>
      <c r="T562" s="20" t="s">
        <v>30</v>
      </c>
      <c r="U562" s="20" t="s">
        <v>114</v>
      </c>
      <c r="V562" s="20" t="s">
        <v>115</v>
      </c>
      <c r="W562" s="20" t="s">
        <v>116</v>
      </c>
      <c r="X562" s="20" t="s">
        <v>303</v>
      </c>
      <c r="Y562" s="20" t="s">
        <v>261</v>
      </c>
      <c r="Z562" s="20" t="s">
        <v>262</v>
      </c>
      <c r="AA562" s="20" t="s">
        <v>30</v>
      </c>
      <c r="AB562" s="20" t="s">
        <v>117</v>
      </c>
      <c r="AC562" s="20" t="s">
        <v>263</v>
      </c>
      <c r="AD562" s="20" t="s">
        <v>120</v>
      </c>
    </row>
    <row r="563" spans="2:30" x14ac:dyDescent="0.25">
      <c r="B563" s="27" t="str">
        <f>IF(O563="","Frêt",_xlfn.XLOOKUP(O563,Catégories!A:A,Catégories!B:B,"inconnu"))</f>
        <v>Frêt</v>
      </c>
      <c r="C563" s="10" t="str">
        <f>RIGHT(LOOKUP(L563,'Recherche tracking'!A:A,'Recherche tracking'!B:B),16)</f>
        <v>7543814314753004</v>
      </c>
      <c r="D563" s="20">
        <v>202606</v>
      </c>
      <c r="E563" s="20">
        <v>51</v>
      </c>
      <c r="F563" s="20">
        <v>1085442</v>
      </c>
      <c r="G563" s="20" t="s">
        <v>20</v>
      </c>
      <c r="H563" s="20" t="s">
        <v>20</v>
      </c>
      <c r="I563" s="20" t="s">
        <v>119</v>
      </c>
      <c r="J563" s="20" t="s">
        <v>1165</v>
      </c>
      <c r="K563" s="20">
        <v>20260608</v>
      </c>
      <c r="L563" s="20" t="s">
        <v>1164</v>
      </c>
      <c r="M563" s="20" t="s">
        <v>24</v>
      </c>
      <c r="N563" s="20">
        <v>15.9</v>
      </c>
      <c r="O563" s="20" t="s">
        <v>86</v>
      </c>
      <c r="P563" s="32">
        <v>0</v>
      </c>
      <c r="Q563" s="20" t="s">
        <v>112</v>
      </c>
      <c r="R563" s="20" t="s">
        <v>113</v>
      </c>
      <c r="S563" s="20" t="s">
        <v>26</v>
      </c>
      <c r="T563" s="20" t="s">
        <v>30</v>
      </c>
      <c r="U563" s="20" t="s">
        <v>114</v>
      </c>
      <c r="V563" s="20" t="s">
        <v>115</v>
      </c>
      <c r="W563" s="20" t="s">
        <v>116</v>
      </c>
      <c r="X563" s="20" t="s">
        <v>303</v>
      </c>
      <c r="Y563" s="20" t="s">
        <v>261</v>
      </c>
      <c r="Z563" s="20" t="s">
        <v>262</v>
      </c>
      <c r="AA563" s="20" t="s">
        <v>30</v>
      </c>
      <c r="AB563" s="20" t="s">
        <v>117</v>
      </c>
      <c r="AC563" s="20" t="s">
        <v>263</v>
      </c>
      <c r="AD563" s="20" t="s">
        <v>120</v>
      </c>
    </row>
    <row r="564" spans="2:30" x14ac:dyDescent="0.25">
      <c r="B564" s="27" t="str">
        <f>IF(O564="","Frêt",_xlfn.XLOOKUP(O564,Catégories!A:A,Catégories!B:B,"inconnu"))</f>
        <v>Frêt</v>
      </c>
      <c r="C564" s="10" t="str">
        <f>RIGHT(LOOKUP(L564,'Recherche tracking'!A:A,'Recherche tracking'!B:B),16)</f>
        <v>7543814314753004</v>
      </c>
      <c r="D564" s="20">
        <v>202606</v>
      </c>
      <c r="E564" s="20">
        <v>51</v>
      </c>
      <c r="F564" s="20">
        <v>1085442</v>
      </c>
      <c r="G564" s="20" t="s">
        <v>20</v>
      </c>
      <c r="H564" s="20" t="s">
        <v>20</v>
      </c>
      <c r="I564" s="20" t="s">
        <v>118</v>
      </c>
      <c r="J564" s="20" t="s">
        <v>1166</v>
      </c>
      <c r="K564" s="20">
        <v>20260608</v>
      </c>
      <c r="L564" s="20" t="s">
        <v>1164</v>
      </c>
      <c r="M564" s="20" t="s">
        <v>111</v>
      </c>
      <c r="N564" s="20">
        <v>14.6</v>
      </c>
      <c r="O564" s="20" t="s">
        <v>84</v>
      </c>
      <c r="P564" s="32">
        <v>0</v>
      </c>
      <c r="Q564" s="20" t="s">
        <v>112</v>
      </c>
      <c r="R564" s="20" t="s">
        <v>113</v>
      </c>
      <c r="S564" s="20" t="s">
        <v>26</v>
      </c>
      <c r="T564" s="20" t="s">
        <v>30</v>
      </c>
      <c r="U564" s="20" t="s">
        <v>114</v>
      </c>
      <c r="V564" s="20" t="s">
        <v>115</v>
      </c>
      <c r="W564" s="20" t="s">
        <v>116</v>
      </c>
      <c r="X564" s="20" t="s">
        <v>303</v>
      </c>
      <c r="Y564" s="20" t="s">
        <v>261</v>
      </c>
      <c r="Z564" s="20" t="s">
        <v>262</v>
      </c>
      <c r="AA564" s="20" t="s">
        <v>30</v>
      </c>
      <c r="AB564" s="20" t="s">
        <v>117</v>
      </c>
      <c r="AC564" s="20" t="s">
        <v>263</v>
      </c>
      <c r="AD564" s="20" t="s">
        <v>120</v>
      </c>
    </row>
    <row r="565" spans="2:30" x14ac:dyDescent="0.25">
      <c r="B565" s="27" t="str">
        <f>IF(O565="","Frêt",_xlfn.XLOOKUP(O565,Catégories!A:A,Catégories!B:B,"inconnu"))</f>
        <v>Frêt</v>
      </c>
      <c r="C565" s="10" t="str">
        <f>RIGHT(LOOKUP(L565,'Recherche tracking'!A:A,'Recherche tracking'!B:B),16)</f>
        <v>7543814314753004</v>
      </c>
      <c r="D565" s="20">
        <v>202606</v>
      </c>
      <c r="E565" s="20">
        <v>51</v>
      </c>
      <c r="F565" s="20">
        <v>1085442</v>
      </c>
      <c r="G565" s="20" t="s">
        <v>20</v>
      </c>
      <c r="H565" s="20" t="s">
        <v>20</v>
      </c>
      <c r="I565" s="20" t="s">
        <v>119</v>
      </c>
      <c r="J565" s="20" t="s">
        <v>1166</v>
      </c>
      <c r="K565" s="20">
        <v>20260608</v>
      </c>
      <c r="L565" s="20" t="s">
        <v>1164</v>
      </c>
      <c r="M565" s="20" t="s">
        <v>24</v>
      </c>
      <c r="N565" s="20">
        <v>14.6</v>
      </c>
      <c r="O565" s="20" t="s">
        <v>86</v>
      </c>
      <c r="P565" s="32">
        <v>0</v>
      </c>
      <c r="Q565" s="20" t="s">
        <v>112</v>
      </c>
      <c r="R565" s="20" t="s">
        <v>113</v>
      </c>
      <c r="S565" s="20" t="s">
        <v>26</v>
      </c>
      <c r="T565" s="20" t="s">
        <v>30</v>
      </c>
      <c r="U565" s="20" t="s">
        <v>114</v>
      </c>
      <c r="V565" s="20" t="s">
        <v>115</v>
      </c>
      <c r="W565" s="20" t="s">
        <v>116</v>
      </c>
      <c r="X565" s="20" t="s">
        <v>303</v>
      </c>
      <c r="Y565" s="20" t="s">
        <v>261</v>
      </c>
      <c r="Z565" s="20" t="s">
        <v>262</v>
      </c>
      <c r="AA565" s="20" t="s">
        <v>30</v>
      </c>
      <c r="AB565" s="20" t="s">
        <v>117</v>
      </c>
      <c r="AC565" s="20" t="s">
        <v>263</v>
      </c>
      <c r="AD565" s="20" t="s">
        <v>120</v>
      </c>
    </row>
    <row r="566" spans="2:30" x14ac:dyDescent="0.25">
      <c r="B566" s="27" t="str">
        <f>IF(O566="","Frêt",_xlfn.XLOOKUP(O566,Catégories!A:A,Catégories!B:B,"inconnu"))</f>
        <v>Frêt</v>
      </c>
      <c r="C566" s="10" t="str">
        <f>RIGHT(LOOKUP(L566,'Recherche tracking'!A:A,'Recherche tracking'!B:B),16)</f>
        <v>7543814314753004</v>
      </c>
      <c r="D566" s="20">
        <v>202606</v>
      </c>
      <c r="E566" s="20">
        <v>51</v>
      </c>
      <c r="F566" s="20">
        <v>1085442</v>
      </c>
      <c r="G566" s="20" t="s">
        <v>20</v>
      </c>
      <c r="H566" s="20" t="s">
        <v>20</v>
      </c>
      <c r="I566" s="20" t="s">
        <v>119</v>
      </c>
      <c r="J566" s="20" t="s">
        <v>1166</v>
      </c>
      <c r="K566" s="20">
        <v>20260608</v>
      </c>
      <c r="L566" s="20" t="s">
        <v>1164</v>
      </c>
      <c r="M566" s="20" t="s">
        <v>24</v>
      </c>
      <c r="N566" s="20">
        <v>14.6</v>
      </c>
      <c r="O566" s="20" t="s">
        <v>98</v>
      </c>
      <c r="P566" s="32">
        <v>1</v>
      </c>
      <c r="Q566" s="20" t="s">
        <v>112</v>
      </c>
      <c r="R566" s="20" t="s">
        <v>113</v>
      </c>
      <c r="S566" s="20" t="s">
        <v>26</v>
      </c>
      <c r="T566" s="20" t="s">
        <v>30</v>
      </c>
      <c r="U566" s="20" t="s">
        <v>114</v>
      </c>
      <c r="V566" s="20" t="s">
        <v>115</v>
      </c>
      <c r="W566" s="20" t="s">
        <v>116</v>
      </c>
      <c r="X566" s="20" t="s">
        <v>303</v>
      </c>
      <c r="Y566" s="20" t="s">
        <v>261</v>
      </c>
      <c r="Z566" s="20" t="s">
        <v>262</v>
      </c>
      <c r="AA566" s="20" t="s">
        <v>30</v>
      </c>
      <c r="AB566" s="20" t="s">
        <v>117</v>
      </c>
      <c r="AC566" s="20" t="s">
        <v>263</v>
      </c>
      <c r="AD566" s="20" t="s">
        <v>120</v>
      </c>
    </row>
    <row r="567" spans="2:30" x14ac:dyDescent="0.25">
      <c r="B567" s="27" t="str">
        <f>IF(O567="","Frêt",_xlfn.XLOOKUP(O567,Catégories!A:A,Catégories!B:B,"inconnu"))</f>
        <v>Frêt</v>
      </c>
      <c r="C567" s="10" t="str">
        <f>RIGHT(LOOKUP(L567,'Recherche tracking'!A:A,'Recherche tracking'!B:B),16)</f>
        <v>7543814314753004</v>
      </c>
      <c r="D567" s="20">
        <v>202606</v>
      </c>
      <c r="E567" s="20">
        <v>51</v>
      </c>
      <c r="F567" s="20">
        <v>1085442</v>
      </c>
      <c r="G567" s="20" t="s">
        <v>20</v>
      </c>
      <c r="H567" s="20" t="s">
        <v>20</v>
      </c>
      <c r="I567" s="20" t="s">
        <v>118</v>
      </c>
      <c r="J567" s="20" t="s">
        <v>1167</v>
      </c>
      <c r="K567" s="20">
        <v>20260608</v>
      </c>
      <c r="L567" s="20" t="s">
        <v>1164</v>
      </c>
      <c r="M567" s="20" t="s">
        <v>111</v>
      </c>
      <c r="N567" s="20">
        <v>10.6</v>
      </c>
      <c r="O567" s="20" t="s">
        <v>84</v>
      </c>
      <c r="P567" s="32">
        <v>0</v>
      </c>
      <c r="Q567" s="20" t="s">
        <v>112</v>
      </c>
      <c r="R567" s="20" t="s">
        <v>113</v>
      </c>
      <c r="S567" s="20" t="s">
        <v>26</v>
      </c>
      <c r="T567" s="20" t="s">
        <v>30</v>
      </c>
      <c r="U567" s="20" t="s">
        <v>114</v>
      </c>
      <c r="V567" s="20" t="s">
        <v>115</v>
      </c>
      <c r="W567" s="20" t="s">
        <v>116</v>
      </c>
      <c r="X567" s="20" t="s">
        <v>303</v>
      </c>
      <c r="Y567" s="20" t="s">
        <v>261</v>
      </c>
      <c r="Z567" s="20" t="s">
        <v>262</v>
      </c>
      <c r="AA567" s="20" t="s">
        <v>30</v>
      </c>
      <c r="AB567" s="20" t="s">
        <v>117</v>
      </c>
      <c r="AC567" s="20" t="s">
        <v>263</v>
      </c>
      <c r="AD567" s="20" t="s">
        <v>120</v>
      </c>
    </row>
    <row r="568" spans="2:30" x14ac:dyDescent="0.25">
      <c r="B568" s="27" t="str">
        <f>IF(O568="","Frêt",_xlfn.XLOOKUP(O568,Catégories!A:A,Catégories!B:B,"inconnu"))</f>
        <v>Frêt</v>
      </c>
      <c r="C568" s="10" t="str">
        <f>RIGHT(LOOKUP(L568,'Recherche tracking'!A:A,'Recherche tracking'!B:B),16)</f>
        <v>7543814314753004</v>
      </c>
      <c r="D568" s="20">
        <v>202606</v>
      </c>
      <c r="E568" s="20">
        <v>51</v>
      </c>
      <c r="F568" s="20">
        <v>1085442</v>
      </c>
      <c r="G568" s="20" t="s">
        <v>20</v>
      </c>
      <c r="H568" s="20" t="s">
        <v>20</v>
      </c>
      <c r="I568" s="20" t="s">
        <v>119</v>
      </c>
      <c r="J568" s="20" t="s">
        <v>1167</v>
      </c>
      <c r="K568" s="20">
        <v>20260608</v>
      </c>
      <c r="L568" s="20" t="s">
        <v>1164</v>
      </c>
      <c r="M568" s="20" t="s">
        <v>24</v>
      </c>
      <c r="N568" s="20">
        <v>10.6</v>
      </c>
      <c r="O568" s="20" t="s">
        <v>86</v>
      </c>
      <c r="P568" s="32">
        <v>0</v>
      </c>
      <c r="Q568" s="20" t="s">
        <v>112</v>
      </c>
      <c r="R568" s="20" t="s">
        <v>113</v>
      </c>
      <c r="S568" s="20" t="s">
        <v>26</v>
      </c>
      <c r="T568" s="20" t="s">
        <v>30</v>
      </c>
      <c r="U568" s="20" t="s">
        <v>114</v>
      </c>
      <c r="V568" s="20" t="s">
        <v>115</v>
      </c>
      <c r="W568" s="20" t="s">
        <v>116</v>
      </c>
      <c r="X568" s="20" t="s">
        <v>303</v>
      </c>
      <c r="Y568" s="20" t="s">
        <v>261</v>
      </c>
      <c r="Z568" s="20" t="s">
        <v>262</v>
      </c>
      <c r="AA568" s="20" t="s">
        <v>30</v>
      </c>
      <c r="AB568" s="20" t="s">
        <v>117</v>
      </c>
      <c r="AC568" s="20" t="s">
        <v>263</v>
      </c>
      <c r="AD568" s="20" t="s">
        <v>120</v>
      </c>
    </row>
    <row r="569" spans="2:30" x14ac:dyDescent="0.25">
      <c r="B569" s="27" t="str">
        <f>IF(O569="","Frêt",_xlfn.XLOOKUP(O569,Catégories!A:A,Catégories!B:B,"inconnu"))</f>
        <v>Frêt</v>
      </c>
      <c r="C569" s="10" t="str">
        <f>RIGHT(LOOKUP(L569,'Recherche tracking'!A:A,'Recherche tracking'!B:B),16)</f>
        <v>7543814314753004</v>
      </c>
      <c r="D569" s="20">
        <v>202606</v>
      </c>
      <c r="E569" s="20">
        <v>51</v>
      </c>
      <c r="F569" s="20">
        <v>1085442</v>
      </c>
      <c r="G569" s="20" t="s">
        <v>20</v>
      </c>
      <c r="H569" s="20" t="s">
        <v>20</v>
      </c>
      <c r="I569" s="20" t="s">
        <v>119</v>
      </c>
      <c r="J569" s="20" t="s">
        <v>1167</v>
      </c>
      <c r="K569" s="20">
        <v>20260608</v>
      </c>
      <c r="L569" s="20" t="s">
        <v>1164</v>
      </c>
      <c r="M569" s="20" t="s">
        <v>24</v>
      </c>
      <c r="N569" s="20">
        <v>10.6</v>
      </c>
      <c r="O569" s="20" t="s">
        <v>98</v>
      </c>
      <c r="P569" s="32">
        <v>1</v>
      </c>
      <c r="Q569" s="20" t="s">
        <v>112</v>
      </c>
      <c r="R569" s="20" t="s">
        <v>113</v>
      </c>
      <c r="S569" s="20" t="s">
        <v>26</v>
      </c>
      <c r="T569" s="20" t="s">
        <v>30</v>
      </c>
      <c r="U569" s="20" t="s">
        <v>114</v>
      </c>
      <c r="V569" s="20" t="s">
        <v>115</v>
      </c>
      <c r="W569" s="20" t="s">
        <v>116</v>
      </c>
      <c r="X569" s="20" t="s">
        <v>303</v>
      </c>
      <c r="Y569" s="20" t="s">
        <v>261</v>
      </c>
      <c r="Z569" s="20" t="s">
        <v>262</v>
      </c>
      <c r="AA569" s="20" t="s">
        <v>30</v>
      </c>
      <c r="AB569" s="20" t="s">
        <v>117</v>
      </c>
      <c r="AC569" s="20" t="s">
        <v>263</v>
      </c>
      <c r="AD569" s="20" t="s">
        <v>120</v>
      </c>
    </row>
    <row r="570" spans="2:30" x14ac:dyDescent="0.25">
      <c r="B570" s="27" t="str">
        <f>IF(O570="","Frêt",_xlfn.XLOOKUP(O570,Catégories!A:A,Catégories!B:B,"inconnu"))</f>
        <v>Frêt</v>
      </c>
      <c r="C570" s="10" t="str">
        <f>RIGHT(LOOKUP(L570,'Recherche tracking'!A:A,'Recherche tracking'!B:B),16)</f>
        <v>3143814314752971</v>
      </c>
      <c r="D570" s="20">
        <v>202606</v>
      </c>
      <c r="E570" s="20">
        <v>51</v>
      </c>
      <c r="F570" s="20">
        <v>1085442</v>
      </c>
      <c r="G570" s="20" t="s">
        <v>20</v>
      </c>
      <c r="H570" s="20" t="s">
        <v>20</v>
      </c>
      <c r="I570" s="20" t="s">
        <v>110</v>
      </c>
      <c r="J570" s="20" t="s">
        <v>22</v>
      </c>
      <c r="K570" s="20">
        <v>20260608</v>
      </c>
      <c r="L570" s="20" t="s">
        <v>1168</v>
      </c>
      <c r="M570" s="20" t="s">
        <v>111</v>
      </c>
      <c r="N570" s="20">
        <v>36.58</v>
      </c>
      <c r="O570" s="20" t="s">
        <v>84</v>
      </c>
      <c r="P570" s="32">
        <v>13.51</v>
      </c>
      <c r="Q570" s="20" t="s">
        <v>112</v>
      </c>
      <c r="R570" s="20" t="s">
        <v>113</v>
      </c>
      <c r="S570" s="20" t="s">
        <v>26</v>
      </c>
      <c r="T570" s="20" t="s">
        <v>30</v>
      </c>
      <c r="U570" s="20" t="s">
        <v>114</v>
      </c>
      <c r="V570" s="20" t="s">
        <v>115</v>
      </c>
      <c r="W570" s="20" t="s">
        <v>116</v>
      </c>
      <c r="X570" s="20" t="s">
        <v>290</v>
      </c>
      <c r="Y570" s="20" t="s">
        <v>230</v>
      </c>
      <c r="Z570" s="20" t="s">
        <v>26</v>
      </c>
      <c r="AA570" s="20" t="s">
        <v>30</v>
      </c>
      <c r="AB570" s="20" t="s">
        <v>191</v>
      </c>
      <c r="AC570" s="20" t="s">
        <v>231</v>
      </c>
      <c r="AD570" s="20" t="s">
        <v>232</v>
      </c>
    </row>
    <row r="571" spans="2:30" x14ac:dyDescent="0.25">
      <c r="B571" s="27" t="str">
        <f>IF(O571="","Frêt",_xlfn.XLOOKUP(O571,Catégories!A:A,Catégories!B:B,"inconnu"))</f>
        <v>Frêt</v>
      </c>
      <c r="C571" s="10" t="str">
        <f>RIGHT(LOOKUP(L571,'Recherche tracking'!A:A,'Recherche tracking'!B:B),16)</f>
        <v>3143814314752971</v>
      </c>
      <c r="D571" s="20">
        <v>202606</v>
      </c>
      <c r="E571" s="20">
        <v>51</v>
      </c>
      <c r="F571" s="20">
        <v>1085442</v>
      </c>
      <c r="G571" s="20" t="s">
        <v>20</v>
      </c>
      <c r="H571" s="20" t="s">
        <v>20</v>
      </c>
      <c r="I571" s="20" t="s">
        <v>118</v>
      </c>
      <c r="J571" s="20" t="s">
        <v>1169</v>
      </c>
      <c r="K571" s="20">
        <v>20260608</v>
      </c>
      <c r="L571" s="20" t="s">
        <v>1168</v>
      </c>
      <c r="M571" s="20" t="s">
        <v>111</v>
      </c>
      <c r="N571" s="20">
        <v>18.54</v>
      </c>
      <c r="O571" s="20" t="s">
        <v>84</v>
      </c>
      <c r="P571" s="32">
        <v>0</v>
      </c>
      <c r="Q571" s="20" t="s">
        <v>112</v>
      </c>
      <c r="R571" s="20" t="s">
        <v>113</v>
      </c>
      <c r="S571" s="20" t="s">
        <v>26</v>
      </c>
      <c r="T571" s="20" t="s">
        <v>30</v>
      </c>
      <c r="U571" s="20" t="s">
        <v>114</v>
      </c>
      <c r="V571" s="20" t="s">
        <v>115</v>
      </c>
      <c r="W571" s="20" t="s">
        <v>116</v>
      </c>
      <c r="X571" s="20" t="s">
        <v>290</v>
      </c>
      <c r="Y571" s="20" t="s">
        <v>230</v>
      </c>
      <c r="Z571" s="20" t="s">
        <v>26</v>
      </c>
      <c r="AA571" s="20" t="s">
        <v>30</v>
      </c>
      <c r="AB571" s="20" t="s">
        <v>191</v>
      </c>
      <c r="AC571" s="20" t="s">
        <v>231</v>
      </c>
      <c r="AD571" s="20" t="s">
        <v>232</v>
      </c>
    </row>
    <row r="572" spans="2:30" x14ac:dyDescent="0.25">
      <c r="B572" s="27" t="str">
        <f>IF(O572="","Frêt",_xlfn.XLOOKUP(O572,Catégories!A:A,Catégories!B:B,"inconnu"))</f>
        <v>Frêt</v>
      </c>
      <c r="C572" s="10" t="str">
        <f>RIGHT(LOOKUP(L572,'Recherche tracking'!A:A,'Recherche tracking'!B:B),16)</f>
        <v>3143814314752971</v>
      </c>
      <c r="D572" s="20">
        <v>202606</v>
      </c>
      <c r="E572" s="20">
        <v>51</v>
      </c>
      <c r="F572" s="20">
        <v>1085442</v>
      </c>
      <c r="G572" s="20" t="s">
        <v>20</v>
      </c>
      <c r="H572" s="20" t="s">
        <v>20</v>
      </c>
      <c r="I572" s="20" t="s">
        <v>119</v>
      </c>
      <c r="J572" s="20" t="s">
        <v>1169</v>
      </c>
      <c r="K572" s="20">
        <v>20260608</v>
      </c>
      <c r="L572" s="20" t="s">
        <v>1168</v>
      </c>
      <c r="M572" s="20" t="s">
        <v>24</v>
      </c>
      <c r="N572" s="20">
        <v>18.54</v>
      </c>
      <c r="O572" s="20" t="s">
        <v>86</v>
      </c>
      <c r="P572" s="32">
        <v>0</v>
      </c>
      <c r="Q572" s="20" t="s">
        <v>112</v>
      </c>
      <c r="R572" s="20" t="s">
        <v>113</v>
      </c>
      <c r="S572" s="20" t="s">
        <v>26</v>
      </c>
      <c r="T572" s="20" t="s">
        <v>30</v>
      </c>
      <c r="U572" s="20" t="s">
        <v>114</v>
      </c>
      <c r="V572" s="20" t="s">
        <v>115</v>
      </c>
      <c r="W572" s="20" t="s">
        <v>116</v>
      </c>
      <c r="X572" s="20" t="s">
        <v>290</v>
      </c>
      <c r="Y572" s="20" t="s">
        <v>230</v>
      </c>
      <c r="Z572" s="20" t="s">
        <v>26</v>
      </c>
      <c r="AA572" s="20" t="s">
        <v>30</v>
      </c>
      <c r="AB572" s="20" t="s">
        <v>191</v>
      </c>
      <c r="AC572" s="20" t="s">
        <v>231</v>
      </c>
      <c r="AD572" s="20" t="s">
        <v>232</v>
      </c>
    </row>
    <row r="573" spans="2:30" x14ac:dyDescent="0.25">
      <c r="B573" s="27" t="str">
        <f>IF(O573="","Frêt",_xlfn.XLOOKUP(O573,Catégories!A:A,Catégories!B:B,"inconnu"))</f>
        <v>Frêt</v>
      </c>
      <c r="C573" s="10" t="str">
        <f>RIGHT(LOOKUP(L573,'Recherche tracking'!A:A,'Recherche tracking'!B:B),16)</f>
        <v>3143814314752971</v>
      </c>
      <c r="D573" s="20">
        <v>202606</v>
      </c>
      <c r="E573" s="20">
        <v>51</v>
      </c>
      <c r="F573" s="20">
        <v>1085442</v>
      </c>
      <c r="G573" s="20" t="s">
        <v>20</v>
      </c>
      <c r="H573" s="20" t="s">
        <v>20</v>
      </c>
      <c r="I573" s="20" t="s">
        <v>118</v>
      </c>
      <c r="J573" s="20" t="s">
        <v>1170</v>
      </c>
      <c r="K573" s="20">
        <v>20260608</v>
      </c>
      <c r="L573" s="20" t="s">
        <v>1168</v>
      </c>
      <c r="M573" s="20" t="s">
        <v>111</v>
      </c>
      <c r="N573" s="20">
        <v>18.04</v>
      </c>
      <c r="O573" s="20" t="s">
        <v>84</v>
      </c>
      <c r="P573" s="32">
        <v>0</v>
      </c>
      <c r="Q573" s="20" t="s">
        <v>112</v>
      </c>
      <c r="R573" s="20" t="s">
        <v>113</v>
      </c>
      <c r="S573" s="20" t="s">
        <v>26</v>
      </c>
      <c r="T573" s="20" t="s">
        <v>30</v>
      </c>
      <c r="U573" s="20" t="s">
        <v>114</v>
      </c>
      <c r="V573" s="20" t="s">
        <v>115</v>
      </c>
      <c r="W573" s="20" t="s">
        <v>116</v>
      </c>
      <c r="X573" s="20" t="s">
        <v>290</v>
      </c>
      <c r="Y573" s="20" t="s">
        <v>230</v>
      </c>
      <c r="Z573" s="20" t="s">
        <v>26</v>
      </c>
      <c r="AA573" s="20" t="s">
        <v>30</v>
      </c>
      <c r="AB573" s="20" t="s">
        <v>191</v>
      </c>
      <c r="AC573" s="20" t="s">
        <v>231</v>
      </c>
      <c r="AD573" s="20" t="s">
        <v>232</v>
      </c>
    </row>
    <row r="574" spans="2:30" x14ac:dyDescent="0.25">
      <c r="B574" s="27" t="str">
        <f>IF(O574="","Frêt",_xlfn.XLOOKUP(O574,Catégories!A:A,Catégories!B:B,"inconnu"))</f>
        <v>Frêt</v>
      </c>
      <c r="C574" s="10" t="str">
        <f>RIGHT(LOOKUP(L574,'Recherche tracking'!A:A,'Recherche tracking'!B:B),16)</f>
        <v>3143814314752971</v>
      </c>
      <c r="D574" s="20">
        <v>202606</v>
      </c>
      <c r="E574" s="20">
        <v>51</v>
      </c>
      <c r="F574" s="20">
        <v>1085442</v>
      </c>
      <c r="G574" s="20" t="s">
        <v>20</v>
      </c>
      <c r="H574" s="20" t="s">
        <v>20</v>
      </c>
      <c r="I574" s="20" t="s">
        <v>119</v>
      </c>
      <c r="J574" s="20" t="s">
        <v>1170</v>
      </c>
      <c r="K574" s="20">
        <v>20260608</v>
      </c>
      <c r="L574" s="20" t="s">
        <v>1168</v>
      </c>
      <c r="M574" s="20" t="s">
        <v>24</v>
      </c>
      <c r="N574" s="20">
        <v>18.04</v>
      </c>
      <c r="O574" s="20" t="s">
        <v>86</v>
      </c>
      <c r="P574" s="32">
        <v>0</v>
      </c>
      <c r="Q574" s="20" t="s">
        <v>112</v>
      </c>
      <c r="R574" s="20" t="s">
        <v>113</v>
      </c>
      <c r="S574" s="20" t="s">
        <v>26</v>
      </c>
      <c r="T574" s="20" t="s">
        <v>30</v>
      </c>
      <c r="U574" s="20" t="s">
        <v>114</v>
      </c>
      <c r="V574" s="20" t="s">
        <v>115</v>
      </c>
      <c r="W574" s="20" t="s">
        <v>116</v>
      </c>
      <c r="X574" s="20" t="s">
        <v>290</v>
      </c>
      <c r="Y574" s="20" t="s">
        <v>230</v>
      </c>
      <c r="Z574" s="20" t="s">
        <v>26</v>
      </c>
      <c r="AA574" s="20" t="s">
        <v>30</v>
      </c>
      <c r="AB574" s="20" t="s">
        <v>191</v>
      </c>
      <c r="AC574" s="20" t="s">
        <v>231</v>
      </c>
      <c r="AD574" s="20" t="s">
        <v>232</v>
      </c>
    </row>
    <row r="575" spans="2:30" x14ac:dyDescent="0.25">
      <c r="B575" s="27" t="str">
        <f>IF(O575="","Frêt",_xlfn.XLOOKUP(O575,Catégories!A:A,Catégories!B:B,"inconnu"))</f>
        <v>Frêt</v>
      </c>
      <c r="C575" s="10" t="str">
        <f>RIGHT(LOOKUP(L575,'Recherche tracking'!A:A,'Recherche tracking'!B:B),16)</f>
        <v>3143814314752971</v>
      </c>
      <c r="D575" s="20">
        <v>202606</v>
      </c>
      <c r="E575" s="20">
        <v>51</v>
      </c>
      <c r="F575" s="20">
        <v>1085442</v>
      </c>
      <c r="G575" s="20" t="s">
        <v>20</v>
      </c>
      <c r="H575" s="20" t="s">
        <v>20</v>
      </c>
      <c r="I575" s="20" t="s">
        <v>119</v>
      </c>
      <c r="J575" s="20" t="s">
        <v>1170</v>
      </c>
      <c r="K575" s="20">
        <v>20260608</v>
      </c>
      <c r="L575" s="20" t="s">
        <v>1168</v>
      </c>
      <c r="M575" s="20" t="s">
        <v>24</v>
      </c>
      <c r="N575" s="20">
        <v>18.04</v>
      </c>
      <c r="O575" s="20" t="s">
        <v>98</v>
      </c>
      <c r="P575" s="32">
        <v>1</v>
      </c>
      <c r="Q575" s="20" t="s">
        <v>112</v>
      </c>
      <c r="R575" s="20" t="s">
        <v>113</v>
      </c>
      <c r="S575" s="20" t="s">
        <v>26</v>
      </c>
      <c r="T575" s="20" t="s">
        <v>30</v>
      </c>
      <c r="U575" s="20" t="s">
        <v>114</v>
      </c>
      <c r="V575" s="20" t="s">
        <v>115</v>
      </c>
      <c r="W575" s="20" t="s">
        <v>116</v>
      </c>
      <c r="X575" s="20" t="s">
        <v>290</v>
      </c>
      <c r="Y575" s="20" t="s">
        <v>230</v>
      </c>
      <c r="Z575" s="20" t="s">
        <v>26</v>
      </c>
      <c r="AA575" s="20" t="s">
        <v>30</v>
      </c>
      <c r="AB575" s="20" t="s">
        <v>191</v>
      </c>
      <c r="AC575" s="20" t="s">
        <v>231</v>
      </c>
      <c r="AD575" s="20" t="s">
        <v>232</v>
      </c>
    </row>
    <row r="576" spans="2:30" x14ac:dyDescent="0.25">
      <c r="B576" s="27" t="str">
        <f>IF(O576="","Frêt",_xlfn.XLOOKUP(O576,Catégories!A:A,Catégories!B:B,"inconnu"))</f>
        <v>Frêt</v>
      </c>
      <c r="C576" s="10" t="str">
        <f>RIGHT(LOOKUP(L576,'Recherche tracking'!A:A,'Recherche tracking'!B:B),16)</f>
        <v>3443814314753045</v>
      </c>
      <c r="D576" s="20">
        <v>202606</v>
      </c>
      <c r="E576" s="20">
        <v>51</v>
      </c>
      <c r="F576" s="20">
        <v>1085442</v>
      </c>
      <c r="G576" s="20" t="s">
        <v>20</v>
      </c>
      <c r="H576" s="20" t="s">
        <v>20</v>
      </c>
      <c r="I576" s="20" t="s">
        <v>110</v>
      </c>
      <c r="J576" s="20" t="s">
        <v>22</v>
      </c>
      <c r="K576" s="20">
        <v>20260608</v>
      </c>
      <c r="L576" s="20" t="s">
        <v>1171</v>
      </c>
      <c r="M576" s="20" t="s">
        <v>111</v>
      </c>
      <c r="N576" s="20">
        <v>31.3</v>
      </c>
      <c r="O576" s="20" t="s">
        <v>84</v>
      </c>
      <c r="P576" s="32">
        <v>12.21</v>
      </c>
      <c r="Q576" s="20" t="s">
        <v>112</v>
      </c>
      <c r="R576" s="20" t="s">
        <v>113</v>
      </c>
      <c r="S576" s="20" t="s">
        <v>26</v>
      </c>
      <c r="T576" s="20" t="s">
        <v>30</v>
      </c>
      <c r="U576" s="20" t="s">
        <v>114</v>
      </c>
      <c r="V576" s="20" t="s">
        <v>115</v>
      </c>
      <c r="W576" s="20" t="s">
        <v>116</v>
      </c>
      <c r="X576" s="20" t="s">
        <v>1172</v>
      </c>
      <c r="Y576" s="20" t="s">
        <v>1173</v>
      </c>
      <c r="Z576" s="20" t="s">
        <v>26</v>
      </c>
      <c r="AA576" s="20" t="s">
        <v>30</v>
      </c>
      <c r="AB576" s="20" t="s">
        <v>139</v>
      </c>
      <c r="AC576" s="20" t="s">
        <v>1174</v>
      </c>
      <c r="AD576" s="20" t="s">
        <v>1175</v>
      </c>
    </row>
    <row r="577" spans="2:30" x14ac:dyDescent="0.25">
      <c r="B577" s="27" t="str">
        <f>IF(O577="","Frêt",_xlfn.XLOOKUP(O577,Catégories!A:A,Catégories!B:B,"inconnu"))</f>
        <v>Frêt</v>
      </c>
      <c r="C577" s="10" t="str">
        <f>RIGHT(LOOKUP(L577,'Recherche tracking'!A:A,'Recherche tracking'!B:B),16)</f>
        <v>3443814314753045</v>
      </c>
      <c r="D577" s="20">
        <v>202606</v>
      </c>
      <c r="E577" s="20">
        <v>51</v>
      </c>
      <c r="F577" s="20">
        <v>1085442</v>
      </c>
      <c r="G577" s="20" t="s">
        <v>20</v>
      </c>
      <c r="H577" s="20" t="s">
        <v>20</v>
      </c>
      <c r="I577" s="20" t="s">
        <v>118</v>
      </c>
      <c r="J577" s="20" t="s">
        <v>1176</v>
      </c>
      <c r="K577" s="20">
        <v>20260608</v>
      </c>
      <c r="L577" s="20" t="s">
        <v>1171</v>
      </c>
      <c r="M577" s="20" t="s">
        <v>111</v>
      </c>
      <c r="N577" s="20">
        <v>16.2</v>
      </c>
      <c r="O577" s="20" t="s">
        <v>84</v>
      </c>
      <c r="P577" s="32">
        <v>0</v>
      </c>
      <c r="Q577" s="20" t="s">
        <v>112</v>
      </c>
      <c r="R577" s="20" t="s">
        <v>113</v>
      </c>
      <c r="S577" s="20" t="s">
        <v>26</v>
      </c>
      <c r="T577" s="20" t="s">
        <v>30</v>
      </c>
      <c r="U577" s="20" t="s">
        <v>114</v>
      </c>
      <c r="V577" s="20" t="s">
        <v>115</v>
      </c>
      <c r="W577" s="20" t="s">
        <v>116</v>
      </c>
      <c r="X577" s="20" t="s">
        <v>1172</v>
      </c>
      <c r="Y577" s="20" t="s">
        <v>1173</v>
      </c>
      <c r="Z577" s="20" t="s">
        <v>26</v>
      </c>
      <c r="AA577" s="20" t="s">
        <v>30</v>
      </c>
      <c r="AB577" s="20" t="s">
        <v>139</v>
      </c>
      <c r="AC577" s="20" t="s">
        <v>1174</v>
      </c>
      <c r="AD577" s="20" t="s">
        <v>1175</v>
      </c>
    </row>
    <row r="578" spans="2:30" x14ac:dyDescent="0.25">
      <c r="B578" s="27" t="str">
        <f>IF(O578="","Frêt",_xlfn.XLOOKUP(O578,Catégories!A:A,Catégories!B:B,"inconnu"))</f>
        <v>Frêt</v>
      </c>
      <c r="C578" s="10" t="str">
        <f>RIGHT(LOOKUP(L578,'Recherche tracking'!A:A,'Recherche tracking'!B:B),16)</f>
        <v>3443814314753045</v>
      </c>
      <c r="D578" s="20">
        <v>202606</v>
      </c>
      <c r="E578" s="20">
        <v>51</v>
      </c>
      <c r="F578" s="20">
        <v>1085442</v>
      </c>
      <c r="G578" s="20" t="s">
        <v>20</v>
      </c>
      <c r="H578" s="20" t="s">
        <v>20</v>
      </c>
      <c r="I578" s="20" t="s">
        <v>119</v>
      </c>
      <c r="J578" s="20" t="s">
        <v>1176</v>
      </c>
      <c r="K578" s="20">
        <v>20260608</v>
      </c>
      <c r="L578" s="20" t="s">
        <v>1171</v>
      </c>
      <c r="M578" s="20" t="s">
        <v>24</v>
      </c>
      <c r="N578" s="20">
        <v>16.2</v>
      </c>
      <c r="O578" s="20" t="s">
        <v>86</v>
      </c>
      <c r="P578" s="32">
        <v>0</v>
      </c>
      <c r="Q578" s="20" t="s">
        <v>112</v>
      </c>
      <c r="R578" s="20" t="s">
        <v>113</v>
      </c>
      <c r="S578" s="20" t="s">
        <v>26</v>
      </c>
      <c r="T578" s="20" t="s">
        <v>30</v>
      </c>
      <c r="U578" s="20" t="s">
        <v>114</v>
      </c>
      <c r="V578" s="20" t="s">
        <v>115</v>
      </c>
      <c r="W578" s="20" t="s">
        <v>116</v>
      </c>
      <c r="X578" s="20" t="s">
        <v>1172</v>
      </c>
      <c r="Y578" s="20" t="s">
        <v>1173</v>
      </c>
      <c r="Z578" s="20" t="s">
        <v>26</v>
      </c>
      <c r="AA578" s="20" t="s">
        <v>30</v>
      </c>
      <c r="AB578" s="20" t="s">
        <v>139</v>
      </c>
      <c r="AC578" s="20" t="s">
        <v>1174</v>
      </c>
      <c r="AD578" s="20" t="s">
        <v>1175</v>
      </c>
    </row>
    <row r="579" spans="2:30" x14ac:dyDescent="0.25">
      <c r="B579" s="27" t="str">
        <f>IF(O579="","Frêt",_xlfn.XLOOKUP(O579,Catégories!A:A,Catégories!B:B,"inconnu"))</f>
        <v>Frêt</v>
      </c>
      <c r="C579" s="10" t="str">
        <f>RIGHT(LOOKUP(L579,'Recherche tracking'!A:A,'Recherche tracking'!B:B),16)</f>
        <v>3443814314753045</v>
      </c>
      <c r="D579" s="20">
        <v>202606</v>
      </c>
      <c r="E579" s="20">
        <v>51</v>
      </c>
      <c r="F579" s="20">
        <v>1085442</v>
      </c>
      <c r="G579" s="20" t="s">
        <v>20</v>
      </c>
      <c r="H579" s="20" t="s">
        <v>20</v>
      </c>
      <c r="I579" s="20" t="s">
        <v>118</v>
      </c>
      <c r="J579" s="20" t="s">
        <v>1177</v>
      </c>
      <c r="K579" s="20">
        <v>20260608</v>
      </c>
      <c r="L579" s="20" t="s">
        <v>1171</v>
      </c>
      <c r="M579" s="20" t="s">
        <v>111</v>
      </c>
      <c r="N579" s="20">
        <v>15.1</v>
      </c>
      <c r="O579" s="20" t="s">
        <v>84</v>
      </c>
      <c r="P579" s="32">
        <v>0</v>
      </c>
      <c r="Q579" s="20" t="s">
        <v>112</v>
      </c>
      <c r="R579" s="20" t="s">
        <v>113</v>
      </c>
      <c r="S579" s="20" t="s">
        <v>26</v>
      </c>
      <c r="T579" s="20" t="s">
        <v>30</v>
      </c>
      <c r="U579" s="20" t="s">
        <v>114</v>
      </c>
      <c r="V579" s="20" t="s">
        <v>115</v>
      </c>
      <c r="W579" s="20" t="s">
        <v>116</v>
      </c>
      <c r="X579" s="20" t="s">
        <v>1172</v>
      </c>
      <c r="Y579" s="20" t="s">
        <v>1173</v>
      </c>
      <c r="Z579" s="20" t="s">
        <v>26</v>
      </c>
      <c r="AA579" s="20" t="s">
        <v>30</v>
      </c>
      <c r="AB579" s="20" t="s">
        <v>139</v>
      </c>
      <c r="AC579" s="20" t="s">
        <v>1174</v>
      </c>
      <c r="AD579" s="20" t="s">
        <v>1175</v>
      </c>
    </row>
    <row r="580" spans="2:30" x14ac:dyDescent="0.25">
      <c r="B580" s="27" t="str">
        <f>IF(O580="","Frêt",_xlfn.XLOOKUP(O580,Catégories!A:A,Catégories!B:B,"inconnu"))</f>
        <v>Frêt</v>
      </c>
      <c r="C580" s="10" t="str">
        <f>RIGHT(LOOKUP(L580,'Recherche tracking'!A:A,'Recherche tracking'!B:B),16)</f>
        <v>3443814314753045</v>
      </c>
      <c r="D580" s="20">
        <v>202606</v>
      </c>
      <c r="E580" s="20">
        <v>51</v>
      </c>
      <c r="F580" s="20">
        <v>1085442</v>
      </c>
      <c r="G580" s="20" t="s">
        <v>20</v>
      </c>
      <c r="H580" s="20" t="s">
        <v>20</v>
      </c>
      <c r="I580" s="20" t="s">
        <v>119</v>
      </c>
      <c r="J580" s="20" t="s">
        <v>1177</v>
      </c>
      <c r="K580" s="20">
        <v>20260608</v>
      </c>
      <c r="L580" s="20" t="s">
        <v>1171</v>
      </c>
      <c r="M580" s="20" t="s">
        <v>24</v>
      </c>
      <c r="N580" s="20">
        <v>15.1</v>
      </c>
      <c r="O580" s="20" t="s">
        <v>86</v>
      </c>
      <c r="P580" s="32">
        <v>0</v>
      </c>
      <c r="Q580" s="20" t="s">
        <v>112</v>
      </c>
      <c r="R580" s="20" t="s">
        <v>113</v>
      </c>
      <c r="S580" s="20" t="s">
        <v>26</v>
      </c>
      <c r="T580" s="20" t="s">
        <v>30</v>
      </c>
      <c r="U580" s="20" t="s">
        <v>114</v>
      </c>
      <c r="V580" s="20" t="s">
        <v>115</v>
      </c>
      <c r="W580" s="20" t="s">
        <v>116</v>
      </c>
      <c r="X580" s="20" t="s">
        <v>1172</v>
      </c>
      <c r="Y580" s="20" t="s">
        <v>1173</v>
      </c>
      <c r="Z580" s="20" t="s">
        <v>26</v>
      </c>
      <c r="AA580" s="20" t="s">
        <v>30</v>
      </c>
      <c r="AB580" s="20" t="s">
        <v>139</v>
      </c>
      <c r="AC580" s="20" t="s">
        <v>1174</v>
      </c>
      <c r="AD580" s="20" t="s">
        <v>1175</v>
      </c>
    </row>
    <row r="581" spans="2:30" x14ac:dyDescent="0.25">
      <c r="B581" s="27" t="str">
        <f>IF(O581="","Frêt",_xlfn.XLOOKUP(O581,Catégories!A:A,Catégories!B:B,"inconnu"))</f>
        <v>Frêt</v>
      </c>
      <c r="C581" s="10" t="str">
        <f>RIGHT(LOOKUP(L581,'Recherche tracking'!A:A,'Recherche tracking'!B:B),16)</f>
        <v>3443814314753045</v>
      </c>
      <c r="D581" s="20">
        <v>202606</v>
      </c>
      <c r="E581" s="20">
        <v>51</v>
      </c>
      <c r="F581" s="20">
        <v>1085442</v>
      </c>
      <c r="G581" s="20" t="s">
        <v>20</v>
      </c>
      <c r="H581" s="20" t="s">
        <v>20</v>
      </c>
      <c r="I581" s="20" t="s">
        <v>119</v>
      </c>
      <c r="J581" s="20" t="s">
        <v>1177</v>
      </c>
      <c r="K581" s="20">
        <v>20260608</v>
      </c>
      <c r="L581" s="20" t="s">
        <v>1171</v>
      </c>
      <c r="M581" s="20" t="s">
        <v>24</v>
      </c>
      <c r="N581" s="20">
        <v>15.1</v>
      </c>
      <c r="O581" s="20" t="s">
        <v>98</v>
      </c>
      <c r="P581" s="32">
        <v>1</v>
      </c>
      <c r="Q581" s="20" t="s">
        <v>112</v>
      </c>
      <c r="R581" s="20" t="s">
        <v>113</v>
      </c>
      <c r="S581" s="20" t="s">
        <v>26</v>
      </c>
      <c r="T581" s="20" t="s">
        <v>30</v>
      </c>
      <c r="U581" s="20" t="s">
        <v>114</v>
      </c>
      <c r="V581" s="20" t="s">
        <v>115</v>
      </c>
      <c r="W581" s="20" t="s">
        <v>116</v>
      </c>
      <c r="X581" s="20" t="s">
        <v>1172</v>
      </c>
      <c r="Y581" s="20" t="s">
        <v>1173</v>
      </c>
      <c r="Z581" s="20" t="s">
        <v>26</v>
      </c>
      <c r="AA581" s="20" t="s">
        <v>30</v>
      </c>
      <c r="AB581" s="20" t="s">
        <v>139</v>
      </c>
      <c r="AC581" s="20" t="s">
        <v>1174</v>
      </c>
      <c r="AD581" s="20" t="s">
        <v>1175</v>
      </c>
    </row>
    <row r="582" spans="2:30" x14ac:dyDescent="0.25">
      <c r="B582" s="27" t="str">
        <f>IF(O582="","Frêt",_xlfn.XLOOKUP(O582,Catégories!A:A,Catégories!B:B,"inconnu"))</f>
        <v>Frêt</v>
      </c>
      <c r="C582" s="10" t="str">
        <f>RIGHT(LOOKUP(L582,'Recherche tracking'!A:A,'Recherche tracking'!B:B),16)</f>
        <v>9143814314752795</v>
      </c>
      <c r="D582" s="20">
        <v>202606</v>
      </c>
      <c r="E582" s="20">
        <v>51</v>
      </c>
      <c r="F582" s="20">
        <v>1085442</v>
      </c>
      <c r="G582" s="20" t="s">
        <v>20</v>
      </c>
      <c r="H582" s="20" t="s">
        <v>20</v>
      </c>
      <c r="I582" s="20" t="s">
        <v>110</v>
      </c>
      <c r="J582" s="20" t="s">
        <v>22</v>
      </c>
      <c r="K582" s="20">
        <v>20260608</v>
      </c>
      <c r="L582" s="20" t="s">
        <v>1178</v>
      </c>
      <c r="M582" s="20" t="s">
        <v>111</v>
      </c>
      <c r="N582" s="20">
        <v>33.9</v>
      </c>
      <c r="O582" s="20" t="s">
        <v>84</v>
      </c>
      <c r="P582" s="32">
        <v>12.73</v>
      </c>
      <c r="Q582" s="20" t="s">
        <v>112</v>
      </c>
      <c r="R582" s="20" t="s">
        <v>113</v>
      </c>
      <c r="S582" s="20" t="s">
        <v>26</v>
      </c>
      <c r="T582" s="20" t="s">
        <v>30</v>
      </c>
      <c r="U582" s="20" t="s">
        <v>114</v>
      </c>
      <c r="V582" s="20" t="s">
        <v>115</v>
      </c>
      <c r="W582" s="20" t="s">
        <v>116</v>
      </c>
      <c r="X582" s="20" t="s">
        <v>1179</v>
      </c>
      <c r="Y582" s="20" t="s">
        <v>1180</v>
      </c>
      <c r="Z582" s="20" t="s">
        <v>26</v>
      </c>
      <c r="AA582" s="20" t="s">
        <v>30</v>
      </c>
      <c r="AB582" s="20" t="s">
        <v>160</v>
      </c>
      <c r="AC582" s="20" t="s">
        <v>1181</v>
      </c>
      <c r="AD582" s="20" t="s">
        <v>1182</v>
      </c>
    </row>
    <row r="583" spans="2:30" x14ac:dyDescent="0.25">
      <c r="B583" s="27" t="str">
        <f>IF(O583="","Frêt",_xlfn.XLOOKUP(O583,Catégories!A:A,Catégories!B:B,"inconnu"))</f>
        <v>Frêt</v>
      </c>
      <c r="C583" s="10" t="str">
        <f>RIGHT(LOOKUP(L583,'Recherche tracking'!A:A,'Recherche tracking'!B:B),16)</f>
        <v>9143814314752795</v>
      </c>
      <c r="D583" s="20">
        <v>202606</v>
      </c>
      <c r="E583" s="20">
        <v>51</v>
      </c>
      <c r="F583" s="20">
        <v>1085442</v>
      </c>
      <c r="G583" s="20" t="s">
        <v>20</v>
      </c>
      <c r="H583" s="20" t="s">
        <v>20</v>
      </c>
      <c r="I583" s="20" t="s">
        <v>118</v>
      </c>
      <c r="J583" s="20" t="s">
        <v>1183</v>
      </c>
      <c r="K583" s="20">
        <v>20260608</v>
      </c>
      <c r="L583" s="20" t="s">
        <v>1178</v>
      </c>
      <c r="M583" s="20" t="s">
        <v>111</v>
      </c>
      <c r="N583" s="20">
        <v>13.6</v>
      </c>
      <c r="O583" s="20" t="s">
        <v>84</v>
      </c>
      <c r="P583" s="32">
        <v>0</v>
      </c>
      <c r="Q583" s="20" t="s">
        <v>112</v>
      </c>
      <c r="R583" s="20" t="s">
        <v>113</v>
      </c>
      <c r="S583" s="20" t="s">
        <v>26</v>
      </c>
      <c r="T583" s="20" t="s">
        <v>30</v>
      </c>
      <c r="U583" s="20" t="s">
        <v>114</v>
      </c>
      <c r="V583" s="20" t="s">
        <v>115</v>
      </c>
      <c r="W583" s="20" t="s">
        <v>116</v>
      </c>
      <c r="X583" s="20" t="s">
        <v>1179</v>
      </c>
      <c r="Y583" s="20" t="s">
        <v>1180</v>
      </c>
      <c r="Z583" s="20" t="s">
        <v>26</v>
      </c>
      <c r="AA583" s="20" t="s">
        <v>30</v>
      </c>
      <c r="AB583" s="20" t="s">
        <v>160</v>
      </c>
      <c r="AC583" s="20" t="s">
        <v>1181</v>
      </c>
      <c r="AD583" s="20" t="s">
        <v>1182</v>
      </c>
    </row>
    <row r="584" spans="2:30" x14ac:dyDescent="0.25">
      <c r="B584" s="27" t="str">
        <f>IF(O584="","Frêt",_xlfn.XLOOKUP(O584,Catégories!A:A,Catégories!B:B,"inconnu"))</f>
        <v>Frêt</v>
      </c>
      <c r="C584" s="10" t="str">
        <f>RIGHT(LOOKUP(L584,'Recherche tracking'!A:A,'Recherche tracking'!B:B),16)</f>
        <v>9143814314752795</v>
      </c>
      <c r="D584" s="20">
        <v>202606</v>
      </c>
      <c r="E584" s="20">
        <v>51</v>
      </c>
      <c r="F584" s="20">
        <v>1085442</v>
      </c>
      <c r="G584" s="20" t="s">
        <v>20</v>
      </c>
      <c r="H584" s="20" t="s">
        <v>20</v>
      </c>
      <c r="I584" s="20" t="s">
        <v>119</v>
      </c>
      <c r="J584" s="20" t="s">
        <v>1183</v>
      </c>
      <c r="K584" s="20">
        <v>20260608</v>
      </c>
      <c r="L584" s="20" t="s">
        <v>1178</v>
      </c>
      <c r="M584" s="20" t="s">
        <v>24</v>
      </c>
      <c r="N584" s="20">
        <v>13.6</v>
      </c>
      <c r="O584" s="20" t="s">
        <v>86</v>
      </c>
      <c r="P584" s="32">
        <v>0</v>
      </c>
      <c r="Q584" s="20" t="s">
        <v>112</v>
      </c>
      <c r="R584" s="20" t="s">
        <v>113</v>
      </c>
      <c r="S584" s="20" t="s">
        <v>26</v>
      </c>
      <c r="T584" s="20" t="s">
        <v>30</v>
      </c>
      <c r="U584" s="20" t="s">
        <v>114</v>
      </c>
      <c r="V584" s="20" t="s">
        <v>115</v>
      </c>
      <c r="W584" s="20" t="s">
        <v>116</v>
      </c>
      <c r="X584" s="20" t="s">
        <v>1179</v>
      </c>
      <c r="Y584" s="20" t="s">
        <v>1180</v>
      </c>
      <c r="Z584" s="20" t="s">
        <v>26</v>
      </c>
      <c r="AA584" s="20" t="s">
        <v>30</v>
      </c>
      <c r="AB584" s="20" t="s">
        <v>160</v>
      </c>
      <c r="AC584" s="20" t="s">
        <v>1181</v>
      </c>
      <c r="AD584" s="20" t="s">
        <v>1182</v>
      </c>
    </row>
    <row r="585" spans="2:30" x14ac:dyDescent="0.25">
      <c r="B585" s="27" t="str">
        <f>IF(O585="","Frêt",_xlfn.XLOOKUP(O585,Catégories!A:A,Catégories!B:B,"inconnu"))</f>
        <v>Frêt</v>
      </c>
      <c r="C585" s="10" t="str">
        <f>RIGHT(LOOKUP(L585,'Recherche tracking'!A:A,'Recherche tracking'!B:B),16)</f>
        <v>9143814314752795</v>
      </c>
      <c r="D585" s="20">
        <v>202606</v>
      </c>
      <c r="E585" s="20">
        <v>51</v>
      </c>
      <c r="F585" s="20">
        <v>1085442</v>
      </c>
      <c r="G585" s="20" t="s">
        <v>20</v>
      </c>
      <c r="H585" s="20" t="s">
        <v>20</v>
      </c>
      <c r="I585" s="20" t="s">
        <v>118</v>
      </c>
      <c r="J585" s="20" t="s">
        <v>1184</v>
      </c>
      <c r="K585" s="20">
        <v>20260608</v>
      </c>
      <c r="L585" s="20" t="s">
        <v>1178</v>
      </c>
      <c r="M585" s="20" t="s">
        <v>111</v>
      </c>
      <c r="N585" s="20">
        <v>20.3</v>
      </c>
      <c r="O585" s="20" t="s">
        <v>84</v>
      </c>
      <c r="P585" s="32">
        <v>0</v>
      </c>
      <c r="Q585" s="20" t="s">
        <v>112</v>
      </c>
      <c r="R585" s="20" t="s">
        <v>113</v>
      </c>
      <c r="S585" s="20" t="s">
        <v>26</v>
      </c>
      <c r="T585" s="20" t="s">
        <v>30</v>
      </c>
      <c r="U585" s="20" t="s">
        <v>114</v>
      </c>
      <c r="V585" s="20" t="s">
        <v>115</v>
      </c>
      <c r="W585" s="20" t="s">
        <v>116</v>
      </c>
      <c r="X585" s="20" t="s">
        <v>1179</v>
      </c>
      <c r="Y585" s="20" t="s">
        <v>1180</v>
      </c>
      <c r="Z585" s="20" t="s">
        <v>26</v>
      </c>
      <c r="AA585" s="20" t="s">
        <v>30</v>
      </c>
      <c r="AB585" s="20" t="s">
        <v>160</v>
      </c>
      <c r="AC585" s="20" t="s">
        <v>1181</v>
      </c>
      <c r="AD585" s="20" t="s">
        <v>1182</v>
      </c>
    </row>
    <row r="586" spans="2:30" x14ac:dyDescent="0.25">
      <c r="B586" s="27" t="str">
        <f>IF(O586="","Frêt",_xlfn.XLOOKUP(O586,Catégories!A:A,Catégories!B:B,"inconnu"))</f>
        <v>Frêt</v>
      </c>
      <c r="C586" s="10" t="str">
        <f>RIGHT(LOOKUP(L586,'Recherche tracking'!A:A,'Recherche tracking'!B:B),16)</f>
        <v>9143814314752795</v>
      </c>
      <c r="D586" s="20">
        <v>202606</v>
      </c>
      <c r="E586" s="20">
        <v>51</v>
      </c>
      <c r="F586" s="20">
        <v>1085442</v>
      </c>
      <c r="G586" s="20" t="s">
        <v>20</v>
      </c>
      <c r="H586" s="20" t="s">
        <v>20</v>
      </c>
      <c r="I586" s="20" t="s">
        <v>119</v>
      </c>
      <c r="J586" s="20" t="s">
        <v>1184</v>
      </c>
      <c r="K586" s="20">
        <v>20260608</v>
      </c>
      <c r="L586" s="20" t="s">
        <v>1178</v>
      </c>
      <c r="M586" s="20" t="s">
        <v>24</v>
      </c>
      <c r="N586" s="20">
        <v>20.3</v>
      </c>
      <c r="O586" s="20" t="s">
        <v>86</v>
      </c>
      <c r="P586" s="32">
        <v>0</v>
      </c>
      <c r="Q586" s="20" t="s">
        <v>112</v>
      </c>
      <c r="R586" s="20" t="s">
        <v>113</v>
      </c>
      <c r="S586" s="20" t="s">
        <v>26</v>
      </c>
      <c r="T586" s="20" t="s">
        <v>30</v>
      </c>
      <c r="U586" s="20" t="s">
        <v>114</v>
      </c>
      <c r="V586" s="20" t="s">
        <v>115</v>
      </c>
      <c r="W586" s="20" t="s">
        <v>116</v>
      </c>
      <c r="X586" s="20" t="s">
        <v>1179</v>
      </c>
      <c r="Y586" s="20" t="s">
        <v>1180</v>
      </c>
      <c r="Z586" s="20" t="s">
        <v>26</v>
      </c>
      <c r="AA586" s="20" t="s">
        <v>30</v>
      </c>
      <c r="AB586" s="20" t="s">
        <v>160</v>
      </c>
      <c r="AC586" s="20" t="s">
        <v>1181</v>
      </c>
      <c r="AD586" s="20" t="s">
        <v>1182</v>
      </c>
    </row>
    <row r="587" spans="2:30" x14ac:dyDescent="0.25">
      <c r="B587" s="27" t="str">
        <f>IF(O587="","Frêt",_xlfn.XLOOKUP(O587,Catégories!A:A,Catégories!B:B,"inconnu"))</f>
        <v>Frêt</v>
      </c>
      <c r="C587" s="10" t="str">
        <f>RIGHT(LOOKUP(L587,'Recherche tracking'!A:A,'Recherche tracking'!B:B),16)</f>
        <v>9143814314752795</v>
      </c>
      <c r="D587" s="20">
        <v>202606</v>
      </c>
      <c r="E587" s="20">
        <v>51</v>
      </c>
      <c r="F587" s="20">
        <v>1085442</v>
      </c>
      <c r="G587" s="20" t="s">
        <v>20</v>
      </c>
      <c r="H587" s="20" t="s">
        <v>20</v>
      </c>
      <c r="I587" s="20" t="s">
        <v>119</v>
      </c>
      <c r="J587" s="20" t="s">
        <v>1184</v>
      </c>
      <c r="K587" s="20">
        <v>20260608</v>
      </c>
      <c r="L587" s="20" t="s">
        <v>1178</v>
      </c>
      <c r="M587" s="20" t="s">
        <v>24</v>
      </c>
      <c r="N587" s="20">
        <v>20.3</v>
      </c>
      <c r="O587" s="20" t="s">
        <v>98</v>
      </c>
      <c r="P587" s="32">
        <v>1</v>
      </c>
      <c r="Q587" s="20" t="s">
        <v>112</v>
      </c>
      <c r="R587" s="20" t="s">
        <v>113</v>
      </c>
      <c r="S587" s="20" t="s">
        <v>26</v>
      </c>
      <c r="T587" s="20" t="s">
        <v>30</v>
      </c>
      <c r="U587" s="20" t="s">
        <v>114</v>
      </c>
      <c r="V587" s="20" t="s">
        <v>115</v>
      </c>
      <c r="W587" s="20" t="s">
        <v>116</v>
      </c>
      <c r="X587" s="20" t="s">
        <v>1179</v>
      </c>
      <c r="Y587" s="20" t="s">
        <v>1180</v>
      </c>
      <c r="Z587" s="20" t="s">
        <v>26</v>
      </c>
      <c r="AA587" s="20" t="s">
        <v>30</v>
      </c>
      <c r="AB587" s="20" t="s">
        <v>160</v>
      </c>
      <c r="AC587" s="20" t="s">
        <v>1181</v>
      </c>
      <c r="AD587" s="20" t="s">
        <v>1182</v>
      </c>
    </row>
    <row r="588" spans="2:30" x14ac:dyDescent="0.25">
      <c r="B588" s="27" t="str">
        <f>IF(O588="","Frêt",_xlfn.XLOOKUP(O588,Catégories!A:A,Catégories!B:B,"inconnu"))</f>
        <v>Frêt</v>
      </c>
      <c r="C588" s="10" t="str">
        <f>RIGHT(LOOKUP(L588,'Recherche tracking'!A:A,'Recherche tracking'!B:B),16)</f>
        <v>7743814314752827</v>
      </c>
      <c r="D588" s="20">
        <v>202606</v>
      </c>
      <c r="E588" s="20">
        <v>51</v>
      </c>
      <c r="F588" s="20">
        <v>1085442</v>
      </c>
      <c r="G588" s="20" t="s">
        <v>20</v>
      </c>
      <c r="H588" s="20" t="s">
        <v>20</v>
      </c>
      <c r="I588" s="20" t="s">
        <v>110</v>
      </c>
      <c r="J588" s="20" t="s">
        <v>22</v>
      </c>
      <c r="K588" s="20">
        <v>20260608</v>
      </c>
      <c r="L588" s="20" t="s">
        <v>1185</v>
      </c>
      <c r="M588" s="20" t="s">
        <v>111</v>
      </c>
      <c r="N588" s="20">
        <v>3.2</v>
      </c>
      <c r="O588" s="20" t="s">
        <v>84</v>
      </c>
      <c r="P588" s="32">
        <v>4.93</v>
      </c>
      <c r="Q588" s="20" t="s">
        <v>112</v>
      </c>
      <c r="R588" s="20" t="s">
        <v>113</v>
      </c>
      <c r="S588" s="20" t="s">
        <v>26</v>
      </c>
      <c r="T588" s="20" t="s">
        <v>30</v>
      </c>
      <c r="U588" s="20" t="s">
        <v>114</v>
      </c>
      <c r="V588" s="20" t="s">
        <v>115</v>
      </c>
      <c r="W588" s="20" t="s">
        <v>116</v>
      </c>
      <c r="X588" s="20" t="s">
        <v>1186</v>
      </c>
      <c r="Y588" s="20" t="s">
        <v>1187</v>
      </c>
      <c r="Z588" s="20" t="s">
        <v>26</v>
      </c>
      <c r="AA588" s="20" t="s">
        <v>30</v>
      </c>
      <c r="AB588" s="20" t="s">
        <v>229</v>
      </c>
      <c r="AC588" s="20" t="s">
        <v>1188</v>
      </c>
      <c r="AD588" s="20" t="s">
        <v>1189</v>
      </c>
    </row>
    <row r="589" spans="2:30" x14ac:dyDescent="0.25">
      <c r="B589" s="27" t="str">
        <f>IF(O589="","Frêt",_xlfn.XLOOKUP(O589,Catégories!A:A,Catégories!B:B,"inconnu"))</f>
        <v>Frêt</v>
      </c>
      <c r="C589" s="10" t="str">
        <f>RIGHT(LOOKUP(L589,'Recherche tracking'!A:A,'Recherche tracking'!B:B),16)</f>
        <v>7743814314752827</v>
      </c>
      <c r="D589" s="20">
        <v>202606</v>
      </c>
      <c r="E589" s="20">
        <v>51</v>
      </c>
      <c r="F589" s="20">
        <v>1085442</v>
      </c>
      <c r="G589" s="20" t="s">
        <v>20</v>
      </c>
      <c r="H589" s="20" t="s">
        <v>20</v>
      </c>
      <c r="I589" s="20" t="s">
        <v>118</v>
      </c>
      <c r="J589" s="20" t="s">
        <v>1190</v>
      </c>
      <c r="K589" s="20">
        <v>20260608</v>
      </c>
      <c r="L589" s="20" t="s">
        <v>1185</v>
      </c>
      <c r="M589" s="20" t="s">
        <v>111</v>
      </c>
      <c r="N589" s="20">
        <v>3.2</v>
      </c>
      <c r="O589" s="20" t="s">
        <v>84</v>
      </c>
      <c r="P589" s="32">
        <v>0</v>
      </c>
      <c r="Q589" s="20" t="s">
        <v>112</v>
      </c>
      <c r="R589" s="20" t="s">
        <v>113</v>
      </c>
      <c r="S589" s="20" t="s">
        <v>26</v>
      </c>
      <c r="T589" s="20" t="s">
        <v>30</v>
      </c>
      <c r="U589" s="20" t="s">
        <v>114</v>
      </c>
      <c r="V589" s="20" t="s">
        <v>115</v>
      </c>
      <c r="W589" s="20" t="s">
        <v>116</v>
      </c>
      <c r="X589" s="20" t="s">
        <v>1186</v>
      </c>
      <c r="Y589" s="20" t="s">
        <v>1187</v>
      </c>
      <c r="Z589" s="20" t="s">
        <v>26</v>
      </c>
      <c r="AA589" s="20" t="s">
        <v>30</v>
      </c>
      <c r="AB589" s="20" t="s">
        <v>229</v>
      </c>
      <c r="AC589" s="20" t="s">
        <v>1188</v>
      </c>
      <c r="AD589" s="20" t="s">
        <v>1189</v>
      </c>
    </row>
    <row r="590" spans="2:30" x14ac:dyDescent="0.25">
      <c r="B590" s="27" t="str">
        <f>IF(O590="","Frêt",_xlfn.XLOOKUP(O590,Catégories!A:A,Catégories!B:B,"inconnu"))</f>
        <v>Frêt</v>
      </c>
      <c r="C590" s="10" t="str">
        <f>RIGHT(LOOKUP(L590,'Recherche tracking'!A:A,'Recherche tracking'!B:B),16)</f>
        <v>7743814314752827</v>
      </c>
      <c r="D590" s="20">
        <v>202606</v>
      </c>
      <c r="E590" s="20">
        <v>51</v>
      </c>
      <c r="F590" s="20">
        <v>1085442</v>
      </c>
      <c r="G590" s="20" t="s">
        <v>20</v>
      </c>
      <c r="H590" s="20" t="s">
        <v>20</v>
      </c>
      <c r="I590" s="20" t="s">
        <v>119</v>
      </c>
      <c r="J590" s="20" t="s">
        <v>1190</v>
      </c>
      <c r="K590" s="20">
        <v>20260608</v>
      </c>
      <c r="L590" s="20" t="s">
        <v>1185</v>
      </c>
      <c r="M590" s="20" t="s">
        <v>24</v>
      </c>
      <c r="N590" s="20">
        <v>3.2</v>
      </c>
      <c r="O590" s="20" t="s">
        <v>86</v>
      </c>
      <c r="P590" s="32">
        <v>0</v>
      </c>
      <c r="Q590" s="20" t="s">
        <v>112</v>
      </c>
      <c r="R590" s="20" t="s">
        <v>113</v>
      </c>
      <c r="S590" s="20" t="s">
        <v>26</v>
      </c>
      <c r="T590" s="20" t="s">
        <v>30</v>
      </c>
      <c r="U590" s="20" t="s">
        <v>114</v>
      </c>
      <c r="V590" s="20" t="s">
        <v>115</v>
      </c>
      <c r="W590" s="20" t="s">
        <v>116</v>
      </c>
      <c r="X590" s="20" t="s">
        <v>1186</v>
      </c>
      <c r="Y590" s="20" t="s">
        <v>1187</v>
      </c>
      <c r="Z590" s="20" t="s">
        <v>26</v>
      </c>
      <c r="AA590" s="20" t="s">
        <v>30</v>
      </c>
      <c r="AB590" s="20" t="s">
        <v>229</v>
      </c>
      <c r="AC590" s="20" t="s">
        <v>1188</v>
      </c>
      <c r="AD590" s="20" t="s">
        <v>1189</v>
      </c>
    </row>
    <row r="591" spans="2:30" x14ac:dyDescent="0.25">
      <c r="B591" s="27" t="str">
        <f>IF(O591="","Frêt",_xlfn.XLOOKUP(O591,Catégories!A:A,Catégories!B:B,"inconnu"))</f>
        <v>Frêt</v>
      </c>
      <c r="C591" s="10" t="str">
        <f>RIGHT(LOOKUP(L591,'Recherche tracking'!A:A,'Recherche tracking'!B:B),16)</f>
        <v>3043814314752882</v>
      </c>
      <c r="D591" s="20">
        <v>202606</v>
      </c>
      <c r="E591" s="20">
        <v>51</v>
      </c>
      <c r="F591" s="20">
        <v>1085442</v>
      </c>
      <c r="G591" s="20" t="s">
        <v>20</v>
      </c>
      <c r="H591" s="20" t="s">
        <v>20</v>
      </c>
      <c r="I591" s="20" t="s">
        <v>110</v>
      </c>
      <c r="J591" s="20" t="s">
        <v>22</v>
      </c>
      <c r="K591" s="20">
        <v>20260608</v>
      </c>
      <c r="L591" s="20" t="s">
        <v>1191</v>
      </c>
      <c r="M591" s="20" t="s">
        <v>111</v>
      </c>
      <c r="N591" s="20">
        <v>1</v>
      </c>
      <c r="O591" s="20" t="s">
        <v>84</v>
      </c>
      <c r="P591" s="32">
        <v>4.1500000000000004</v>
      </c>
      <c r="Q591" s="20" t="s">
        <v>112</v>
      </c>
      <c r="R591" s="20" t="s">
        <v>113</v>
      </c>
      <c r="S591" s="20" t="s">
        <v>26</v>
      </c>
      <c r="T591" s="20" t="s">
        <v>30</v>
      </c>
      <c r="U591" s="20" t="s">
        <v>114</v>
      </c>
      <c r="V591" s="20" t="s">
        <v>115</v>
      </c>
      <c r="W591" s="20" t="s">
        <v>116</v>
      </c>
      <c r="X591" s="20" t="s">
        <v>1192</v>
      </c>
      <c r="Y591" s="20" t="s">
        <v>1193</v>
      </c>
      <c r="Z591" s="20" t="s">
        <v>26</v>
      </c>
      <c r="AA591" s="20" t="s">
        <v>30</v>
      </c>
      <c r="AB591" s="20" t="s">
        <v>251</v>
      </c>
      <c r="AC591" s="20" t="s">
        <v>1194</v>
      </c>
      <c r="AD591" s="20" t="s">
        <v>306</v>
      </c>
    </row>
    <row r="592" spans="2:30" x14ac:dyDescent="0.25">
      <c r="B592" s="27" t="str">
        <f>IF(O592="","Frêt",_xlfn.XLOOKUP(O592,Catégories!A:A,Catégories!B:B,"inconnu"))</f>
        <v>Frêt</v>
      </c>
      <c r="C592" s="10" t="str">
        <f>RIGHT(LOOKUP(L592,'Recherche tracking'!A:A,'Recherche tracking'!B:B),16)</f>
        <v>3043814314752882</v>
      </c>
      <c r="D592" s="20">
        <v>202606</v>
      </c>
      <c r="E592" s="20">
        <v>51</v>
      </c>
      <c r="F592" s="20">
        <v>1085442</v>
      </c>
      <c r="G592" s="20" t="s">
        <v>20</v>
      </c>
      <c r="H592" s="20" t="s">
        <v>20</v>
      </c>
      <c r="I592" s="20" t="s">
        <v>118</v>
      </c>
      <c r="J592" s="20" t="s">
        <v>1195</v>
      </c>
      <c r="K592" s="20">
        <v>20260608</v>
      </c>
      <c r="L592" s="20" t="s">
        <v>1191</v>
      </c>
      <c r="M592" s="20" t="s">
        <v>111</v>
      </c>
      <c r="N592" s="20">
        <v>1</v>
      </c>
      <c r="O592" s="20" t="s">
        <v>84</v>
      </c>
      <c r="P592" s="32">
        <v>0</v>
      </c>
      <c r="Q592" s="20" t="s">
        <v>112</v>
      </c>
      <c r="R592" s="20" t="s">
        <v>113</v>
      </c>
      <c r="S592" s="20" t="s">
        <v>26</v>
      </c>
      <c r="T592" s="20" t="s">
        <v>30</v>
      </c>
      <c r="U592" s="20" t="s">
        <v>114</v>
      </c>
      <c r="V592" s="20" t="s">
        <v>115</v>
      </c>
      <c r="W592" s="20" t="s">
        <v>116</v>
      </c>
      <c r="X592" s="20" t="s">
        <v>1192</v>
      </c>
      <c r="Y592" s="20" t="s">
        <v>1193</v>
      </c>
      <c r="Z592" s="20" t="s">
        <v>26</v>
      </c>
      <c r="AA592" s="20" t="s">
        <v>30</v>
      </c>
      <c r="AB592" s="20" t="s">
        <v>251</v>
      </c>
      <c r="AC592" s="20" t="s">
        <v>1194</v>
      </c>
      <c r="AD592" s="20" t="s">
        <v>306</v>
      </c>
    </row>
    <row r="593" spans="2:30" x14ac:dyDescent="0.25">
      <c r="B593" s="27" t="str">
        <f>IF(O593="","Frêt",_xlfn.XLOOKUP(O593,Catégories!A:A,Catégories!B:B,"inconnu"))</f>
        <v>Frêt</v>
      </c>
      <c r="C593" s="10" t="str">
        <f>RIGHT(LOOKUP(L593,'Recherche tracking'!A:A,'Recherche tracking'!B:B),16)</f>
        <v>3043814314752882</v>
      </c>
      <c r="D593" s="20">
        <v>202606</v>
      </c>
      <c r="E593" s="20">
        <v>51</v>
      </c>
      <c r="F593" s="20">
        <v>1085442</v>
      </c>
      <c r="G593" s="20" t="s">
        <v>20</v>
      </c>
      <c r="H593" s="20" t="s">
        <v>20</v>
      </c>
      <c r="I593" s="20" t="s">
        <v>119</v>
      </c>
      <c r="J593" s="20" t="s">
        <v>1195</v>
      </c>
      <c r="K593" s="20">
        <v>20260608</v>
      </c>
      <c r="L593" s="20" t="s">
        <v>1191</v>
      </c>
      <c r="M593" s="20" t="s">
        <v>24</v>
      </c>
      <c r="N593" s="20">
        <v>1</v>
      </c>
      <c r="O593" s="20" t="s">
        <v>86</v>
      </c>
      <c r="P593" s="32">
        <v>0</v>
      </c>
      <c r="Q593" s="20" t="s">
        <v>112</v>
      </c>
      <c r="R593" s="20" t="s">
        <v>113</v>
      </c>
      <c r="S593" s="20" t="s">
        <v>26</v>
      </c>
      <c r="T593" s="20" t="s">
        <v>30</v>
      </c>
      <c r="U593" s="20" t="s">
        <v>114</v>
      </c>
      <c r="V593" s="20" t="s">
        <v>115</v>
      </c>
      <c r="W593" s="20" t="s">
        <v>116</v>
      </c>
      <c r="X593" s="20" t="s">
        <v>1192</v>
      </c>
      <c r="Y593" s="20" t="s">
        <v>1193</v>
      </c>
      <c r="Z593" s="20" t="s">
        <v>26</v>
      </c>
      <c r="AA593" s="20" t="s">
        <v>30</v>
      </c>
      <c r="AB593" s="20" t="s">
        <v>251</v>
      </c>
      <c r="AC593" s="20" t="s">
        <v>1194</v>
      </c>
      <c r="AD593" s="20" t="s">
        <v>306</v>
      </c>
    </row>
    <row r="594" spans="2:30" x14ac:dyDescent="0.25">
      <c r="B594" s="27" t="str">
        <f>IF(O594="","Frêt",_xlfn.XLOOKUP(O594,Catégories!A:A,Catégories!B:B,"inconnu"))</f>
        <v>Frêt</v>
      </c>
      <c r="C594" s="10" t="str">
        <f>RIGHT(LOOKUP(L594,'Recherche tracking'!A:A,'Recherche tracking'!B:B),16)</f>
        <v>4443814314753023</v>
      </c>
      <c r="D594" s="20">
        <v>202606</v>
      </c>
      <c r="E594" s="20">
        <v>51</v>
      </c>
      <c r="F594" s="20">
        <v>1085442</v>
      </c>
      <c r="G594" s="20" t="s">
        <v>20</v>
      </c>
      <c r="H594" s="20" t="s">
        <v>20</v>
      </c>
      <c r="I594" s="20" t="s">
        <v>110</v>
      </c>
      <c r="J594" s="20" t="s">
        <v>22</v>
      </c>
      <c r="K594" s="20">
        <v>20260608</v>
      </c>
      <c r="L594" s="20" t="s">
        <v>1196</v>
      </c>
      <c r="M594" s="20" t="s">
        <v>111</v>
      </c>
      <c r="N594" s="20">
        <v>38.58</v>
      </c>
      <c r="O594" s="20" t="s">
        <v>84</v>
      </c>
      <c r="P594" s="32">
        <v>14.03</v>
      </c>
      <c r="Q594" s="20" t="s">
        <v>112</v>
      </c>
      <c r="R594" s="20" t="s">
        <v>113</v>
      </c>
      <c r="S594" s="20" t="s">
        <v>26</v>
      </c>
      <c r="T594" s="20" t="s">
        <v>30</v>
      </c>
      <c r="U594" s="20" t="s">
        <v>114</v>
      </c>
      <c r="V594" s="20" t="s">
        <v>115</v>
      </c>
      <c r="W594" s="20" t="s">
        <v>116</v>
      </c>
      <c r="X594" s="20" t="s">
        <v>1197</v>
      </c>
      <c r="Y594" s="20" t="s">
        <v>1198</v>
      </c>
      <c r="Z594" s="20" t="s">
        <v>26</v>
      </c>
      <c r="AA594" s="20" t="s">
        <v>30</v>
      </c>
      <c r="AB594" s="20" t="s">
        <v>179</v>
      </c>
      <c r="AC594" s="20" t="s">
        <v>271</v>
      </c>
      <c r="AD594" s="20" t="s">
        <v>272</v>
      </c>
    </row>
    <row r="595" spans="2:30" x14ac:dyDescent="0.25">
      <c r="B595" s="27" t="str">
        <f>IF(O595="","Frêt",_xlfn.XLOOKUP(O595,Catégories!A:A,Catégories!B:B,"inconnu"))</f>
        <v>Frêt</v>
      </c>
      <c r="C595" s="10" t="str">
        <f>RIGHT(LOOKUP(L595,'Recherche tracking'!A:A,'Recherche tracking'!B:B),16)</f>
        <v>4443814314753023</v>
      </c>
      <c r="D595" s="20">
        <v>202606</v>
      </c>
      <c r="E595" s="20">
        <v>51</v>
      </c>
      <c r="F595" s="20">
        <v>1085442</v>
      </c>
      <c r="G595" s="20" t="s">
        <v>20</v>
      </c>
      <c r="H595" s="20" t="s">
        <v>20</v>
      </c>
      <c r="I595" s="20" t="s">
        <v>118</v>
      </c>
      <c r="J595" s="20" t="s">
        <v>1199</v>
      </c>
      <c r="K595" s="20">
        <v>20260608</v>
      </c>
      <c r="L595" s="20" t="s">
        <v>1196</v>
      </c>
      <c r="M595" s="20" t="s">
        <v>111</v>
      </c>
      <c r="N595" s="20">
        <v>19.71</v>
      </c>
      <c r="O595" s="20" t="s">
        <v>84</v>
      </c>
      <c r="P595" s="32">
        <v>0</v>
      </c>
      <c r="Q595" s="20" t="s">
        <v>112</v>
      </c>
      <c r="R595" s="20" t="s">
        <v>113</v>
      </c>
      <c r="S595" s="20" t="s">
        <v>26</v>
      </c>
      <c r="T595" s="20" t="s">
        <v>30</v>
      </c>
      <c r="U595" s="20" t="s">
        <v>114</v>
      </c>
      <c r="V595" s="20" t="s">
        <v>115</v>
      </c>
      <c r="W595" s="20" t="s">
        <v>116</v>
      </c>
      <c r="X595" s="20" t="s">
        <v>1197</v>
      </c>
      <c r="Y595" s="20" t="s">
        <v>1198</v>
      </c>
      <c r="Z595" s="20" t="s">
        <v>26</v>
      </c>
      <c r="AA595" s="20" t="s">
        <v>30</v>
      </c>
      <c r="AB595" s="20" t="s">
        <v>179</v>
      </c>
      <c r="AC595" s="20" t="s">
        <v>271</v>
      </c>
      <c r="AD595" s="20" t="s">
        <v>272</v>
      </c>
    </row>
    <row r="596" spans="2:30" x14ac:dyDescent="0.25">
      <c r="B596" s="27" t="str">
        <f>IF(O596="","Frêt",_xlfn.XLOOKUP(O596,Catégories!A:A,Catégories!B:B,"inconnu"))</f>
        <v>Frêt</v>
      </c>
      <c r="C596" s="10" t="str">
        <f>RIGHT(LOOKUP(L596,'Recherche tracking'!A:A,'Recherche tracking'!B:B),16)</f>
        <v>4443814314753023</v>
      </c>
      <c r="D596" s="20">
        <v>202606</v>
      </c>
      <c r="E596" s="20">
        <v>51</v>
      </c>
      <c r="F596" s="20">
        <v>1085442</v>
      </c>
      <c r="G596" s="20" t="s">
        <v>20</v>
      </c>
      <c r="H596" s="20" t="s">
        <v>20</v>
      </c>
      <c r="I596" s="20" t="s">
        <v>119</v>
      </c>
      <c r="J596" s="20" t="s">
        <v>1199</v>
      </c>
      <c r="K596" s="20">
        <v>20260608</v>
      </c>
      <c r="L596" s="20" t="s">
        <v>1196</v>
      </c>
      <c r="M596" s="20" t="s">
        <v>24</v>
      </c>
      <c r="N596" s="20">
        <v>19.71</v>
      </c>
      <c r="O596" s="20" t="s">
        <v>86</v>
      </c>
      <c r="P596" s="32">
        <v>0</v>
      </c>
      <c r="Q596" s="20" t="s">
        <v>112</v>
      </c>
      <c r="R596" s="20" t="s">
        <v>113</v>
      </c>
      <c r="S596" s="20" t="s">
        <v>26</v>
      </c>
      <c r="T596" s="20" t="s">
        <v>30</v>
      </c>
      <c r="U596" s="20" t="s">
        <v>114</v>
      </c>
      <c r="V596" s="20" t="s">
        <v>115</v>
      </c>
      <c r="W596" s="20" t="s">
        <v>116</v>
      </c>
      <c r="X596" s="20" t="s">
        <v>1197</v>
      </c>
      <c r="Y596" s="20" t="s">
        <v>1198</v>
      </c>
      <c r="Z596" s="20" t="s">
        <v>26</v>
      </c>
      <c r="AA596" s="20" t="s">
        <v>30</v>
      </c>
      <c r="AB596" s="20" t="s">
        <v>179</v>
      </c>
      <c r="AC596" s="20" t="s">
        <v>271</v>
      </c>
      <c r="AD596" s="20" t="s">
        <v>272</v>
      </c>
    </row>
    <row r="597" spans="2:30" x14ac:dyDescent="0.25">
      <c r="B597" s="27" t="str">
        <f>IF(O597="","Frêt",_xlfn.XLOOKUP(O597,Catégories!A:A,Catégories!B:B,"inconnu"))</f>
        <v>Frêt</v>
      </c>
      <c r="C597" s="10" t="str">
        <f>RIGHT(LOOKUP(L597,'Recherche tracking'!A:A,'Recherche tracking'!B:B),16)</f>
        <v>4443814314753023</v>
      </c>
      <c r="D597" s="20">
        <v>202606</v>
      </c>
      <c r="E597" s="20">
        <v>51</v>
      </c>
      <c r="F597" s="20">
        <v>1085442</v>
      </c>
      <c r="G597" s="20" t="s">
        <v>20</v>
      </c>
      <c r="H597" s="20" t="s">
        <v>20</v>
      </c>
      <c r="I597" s="20" t="s">
        <v>118</v>
      </c>
      <c r="J597" s="20" t="s">
        <v>1200</v>
      </c>
      <c r="K597" s="20">
        <v>20260608</v>
      </c>
      <c r="L597" s="20" t="s">
        <v>1196</v>
      </c>
      <c r="M597" s="20" t="s">
        <v>111</v>
      </c>
      <c r="N597" s="20">
        <v>18.87</v>
      </c>
      <c r="O597" s="20" t="s">
        <v>84</v>
      </c>
      <c r="P597" s="32">
        <v>0</v>
      </c>
      <c r="Q597" s="20" t="s">
        <v>112</v>
      </c>
      <c r="R597" s="20" t="s">
        <v>113</v>
      </c>
      <c r="S597" s="20" t="s">
        <v>26</v>
      </c>
      <c r="T597" s="20" t="s">
        <v>30</v>
      </c>
      <c r="U597" s="20" t="s">
        <v>114</v>
      </c>
      <c r="V597" s="20" t="s">
        <v>115</v>
      </c>
      <c r="W597" s="20" t="s">
        <v>116</v>
      </c>
      <c r="X597" s="20" t="s">
        <v>1197</v>
      </c>
      <c r="Y597" s="20" t="s">
        <v>1198</v>
      </c>
      <c r="Z597" s="20" t="s">
        <v>26</v>
      </c>
      <c r="AA597" s="20" t="s">
        <v>30</v>
      </c>
      <c r="AB597" s="20" t="s">
        <v>179</v>
      </c>
      <c r="AC597" s="20" t="s">
        <v>271</v>
      </c>
      <c r="AD597" s="20" t="s">
        <v>272</v>
      </c>
    </row>
    <row r="598" spans="2:30" x14ac:dyDescent="0.25">
      <c r="B598" s="27" t="str">
        <f>IF(O598="","Frêt",_xlfn.XLOOKUP(O598,Catégories!A:A,Catégories!B:B,"inconnu"))</f>
        <v>Frêt</v>
      </c>
      <c r="C598" s="10" t="str">
        <f>RIGHT(LOOKUP(L598,'Recherche tracking'!A:A,'Recherche tracking'!B:B),16)</f>
        <v>4443814314753023</v>
      </c>
      <c r="D598" s="20">
        <v>202606</v>
      </c>
      <c r="E598" s="20">
        <v>51</v>
      </c>
      <c r="F598" s="20">
        <v>1085442</v>
      </c>
      <c r="G598" s="20" t="s">
        <v>20</v>
      </c>
      <c r="H598" s="20" t="s">
        <v>20</v>
      </c>
      <c r="I598" s="20" t="s">
        <v>119</v>
      </c>
      <c r="J598" s="20" t="s">
        <v>1200</v>
      </c>
      <c r="K598" s="20">
        <v>20260608</v>
      </c>
      <c r="L598" s="20" t="s">
        <v>1196</v>
      </c>
      <c r="M598" s="20" t="s">
        <v>24</v>
      </c>
      <c r="N598" s="20">
        <v>18.87</v>
      </c>
      <c r="O598" s="20" t="s">
        <v>86</v>
      </c>
      <c r="P598" s="32">
        <v>0</v>
      </c>
      <c r="Q598" s="20" t="s">
        <v>112</v>
      </c>
      <c r="R598" s="20" t="s">
        <v>113</v>
      </c>
      <c r="S598" s="20" t="s">
        <v>26</v>
      </c>
      <c r="T598" s="20" t="s">
        <v>30</v>
      </c>
      <c r="U598" s="20" t="s">
        <v>114</v>
      </c>
      <c r="V598" s="20" t="s">
        <v>115</v>
      </c>
      <c r="W598" s="20" t="s">
        <v>116</v>
      </c>
      <c r="X598" s="20" t="s">
        <v>1197</v>
      </c>
      <c r="Y598" s="20" t="s">
        <v>1198</v>
      </c>
      <c r="Z598" s="20" t="s">
        <v>26</v>
      </c>
      <c r="AA598" s="20" t="s">
        <v>30</v>
      </c>
      <c r="AB598" s="20" t="s">
        <v>179</v>
      </c>
      <c r="AC598" s="20" t="s">
        <v>271</v>
      </c>
      <c r="AD598" s="20" t="s">
        <v>272</v>
      </c>
    </row>
    <row r="599" spans="2:30" x14ac:dyDescent="0.25">
      <c r="B599" s="27" t="str">
        <f>IF(O599="","Frêt",_xlfn.XLOOKUP(O599,Catégories!A:A,Catégories!B:B,"inconnu"))</f>
        <v>Frêt</v>
      </c>
      <c r="C599" s="10" t="str">
        <f>RIGHT(LOOKUP(L599,'Recherche tracking'!A:A,'Recherche tracking'!B:B),16)</f>
        <v>4443814314753023</v>
      </c>
      <c r="D599" s="20">
        <v>202606</v>
      </c>
      <c r="E599" s="20">
        <v>51</v>
      </c>
      <c r="F599" s="20">
        <v>1085442</v>
      </c>
      <c r="G599" s="20" t="s">
        <v>20</v>
      </c>
      <c r="H599" s="20" t="s">
        <v>20</v>
      </c>
      <c r="I599" s="20" t="s">
        <v>119</v>
      </c>
      <c r="J599" s="20" t="s">
        <v>1200</v>
      </c>
      <c r="K599" s="20">
        <v>20260608</v>
      </c>
      <c r="L599" s="20" t="s">
        <v>1196</v>
      </c>
      <c r="M599" s="20" t="s">
        <v>24</v>
      </c>
      <c r="N599" s="20">
        <v>18.87</v>
      </c>
      <c r="O599" s="20" t="s">
        <v>98</v>
      </c>
      <c r="P599" s="32">
        <v>1</v>
      </c>
      <c r="Q599" s="20" t="s">
        <v>112</v>
      </c>
      <c r="R599" s="20" t="s">
        <v>113</v>
      </c>
      <c r="S599" s="20" t="s">
        <v>26</v>
      </c>
      <c r="T599" s="20" t="s">
        <v>30</v>
      </c>
      <c r="U599" s="20" t="s">
        <v>114</v>
      </c>
      <c r="V599" s="20" t="s">
        <v>115</v>
      </c>
      <c r="W599" s="20" t="s">
        <v>116</v>
      </c>
      <c r="X599" s="20" t="s">
        <v>1197</v>
      </c>
      <c r="Y599" s="20" t="s">
        <v>1198</v>
      </c>
      <c r="Z599" s="20" t="s">
        <v>26</v>
      </c>
      <c r="AA599" s="20" t="s">
        <v>30</v>
      </c>
      <c r="AB599" s="20" t="s">
        <v>179</v>
      </c>
      <c r="AC599" s="20" t="s">
        <v>271</v>
      </c>
      <c r="AD599" s="20" t="s">
        <v>272</v>
      </c>
    </row>
    <row r="600" spans="2:30" x14ac:dyDescent="0.25">
      <c r="B600" s="27" t="str">
        <f>IF(O600="","Frêt",_xlfn.XLOOKUP(O600,Catégories!A:A,Catégories!B:B,"inconnu"))</f>
        <v>Frêt</v>
      </c>
      <c r="C600" s="10" t="str">
        <f>RIGHT(LOOKUP(L600,'Recherche tracking'!A:A,'Recherche tracking'!B:B),16)</f>
        <v>7143814314752915</v>
      </c>
      <c r="D600" s="20">
        <v>202606</v>
      </c>
      <c r="E600" s="20">
        <v>51</v>
      </c>
      <c r="F600" s="20">
        <v>1085442</v>
      </c>
      <c r="G600" s="20" t="s">
        <v>20</v>
      </c>
      <c r="H600" s="20" t="s">
        <v>20</v>
      </c>
      <c r="I600" s="20" t="s">
        <v>110</v>
      </c>
      <c r="J600" s="20" t="s">
        <v>22</v>
      </c>
      <c r="K600" s="20">
        <v>20260608</v>
      </c>
      <c r="L600" s="20" t="s">
        <v>1201</v>
      </c>
      <c r="M600" s="20" t="s">
        <v>111</v>
      </c>
      <c r="N600" s="20">
        <v>16.899999999999999</v>
      </c>
      <c r="O600" s="20" t="s">
        <v>84</v>
      </c>
      <c r="P600" s="32">
        <v>8.31</v>
      </c>
      <c r="Q600" s="20" t="s">
        <v>112</v>
      </c>
      <c r="R600" s="20" t="s">
        <v>113</v>
      </c>
      <c r="S600" s="20" t="s">
        <v>26</v>
      </c>
      <c r="T600" s="20" t="s">
        <v>30</v>
      </c>
      <c r="U600" s="20" t="s">
        <v>114</v>
      </c>
      <c r="V600" s="20" t="s">
        <v>115</v>
      </c>
      <c r="W600" s="20" t="s">
        <v>116</v>
      </c>
      <c r="X600" s="20" t="s">
        <v>584</v>
      </c>
      <c r="Y600" s="20" t="s">
        <v>585</v>
      </c>
      <c r="Z600" s="20" t="s">
        <v>26</v>
      </c>
      <c r="AA600" s="20" t="s">
        <v>30</v>
      </c>
      <c r="AB600" s="20" t="s">
        <v>121</v>
      </c>
      <c r="AC600" s="20" t="s">
        <v>586</v>
      </c>
      <c r="AD600" s="20" t="s">
        <v>587</v>
      </c>
    </row>
    <row r="601" spans="2:30" x14ac:dyDescent="0.25">
      <c r="B601" s="27" t="str">
        <f>IF(O601="","Frêt",_xlfn.XLOOKUP(O601,Catégories!A:A,Catégories!B:B,"inconnu"))</f>
        <v>Frêt</v>
      </c>
      <c r="C601" s="10" t="str">
        <f>RIGHT(LOOKUP(L601,'Recherche tracking'!A:A,'Recherche tracking'!B:B),16)</f>
        <v>7143814314752915</v>
      </c>
      <c r="D601" s="20">
        <v>202606</v>
      </c>
      <c r="E601" s="20">
        <v>51</v>
      </c>
      <c r="F601" s="20">
        <v>1085442</v>
      </c>
      <c r="G601" s="20" t="s">
        <v>20</v>
      </c>
      <c r="H601" s="20" t="s">
        <v>20</v>
      </c>
      <c r="I601" s="20" t="s">
        <v>118</v>
      </c>
      <c r="J601" s="20" t="s">
        <v>1202</v>
      </c>
      <c r="K601" s="20">
        <v>20260608</v>
      </c>
      <c r="L601" s="20" t="s">
        <v>1201</v>
      </c>
      <c r="M601" s="20" t="s">
        <v>111</v>
      </c>
      <c r="N601" s="20">
        <v>16.899999999999999</v>
      </c>
      <c r="O601" s="20" t="s">
        <v>84</v>
      </c>
      <c r="P601" s="32">
        <v>0</v>
      </c>
      <c r="Q601" s="20" t="s">
        <v>112</v>
      </c>
      <c r="R601" s="20" t="s">
        <v>113</v>
      </c>
      <c r="S601" s="20" t="s">
        <v>26</v>
      </c>
      <c r="T601" s="20" t="s">
        <v>30</v>
      </c>
      <c r="U601" s="20" t="s">
        <v>114</v>
      </c>
      <c r="V601" s="20" t="s">
        <v>115</v>
      </c>
      <c r="W601" s="20" t="s">
        <v>116</v>
      </c>
      <c r="X601" s="20" t="s">
        <v>584</v>
      </c>
      <c r="Y601" s="20" t="s">
        <v>585</v>
      </c>
      <c r="Z601" s="20" t="s">
        <v>26</v>
      </c>
      <c r="AA601" s="20" t="s">
        <v>30</v>
      </c>
      <c r="AB601" s="20" t="s">
        <v>121</v>
      </c>
      <c r="AC601" s="20" t="s">
        <v>586</v>
      </c>
      <c r="AD601" s="20" t="s">
        <v>587</v>
      </c>
    </row>
    <row r="602" spans="2:30" x14ac:dyDescent="0.25">
      <c r="B602" s="27" t="str">
        <f>IF(O602="","Frêt",_xlfn.XLOOKUP(O602,Catégories!A:A,Catégories!B:B,"inconnu"))</f>
        <v>Frêt</v>
      </c>
      <c r="C602" s="10" t="str">
        <f>RIGHT(LOOKUP(L602,'Recherche tracking'!A:A,'Recherche tracking'!B:B),16)</f>
        <v>7143814314752915</v>
      </c>
      <c r="D602" s="20">
        <v>202606</v>
      </c>
      <c r="E602" s="20">
        <v>51</v>
      </c>
      <c r="F602" s="20">
        <v>1085442</v>
      </c>
      <c r="G602" s="20" t="s">
        <v>20</v>
      </c>
      <c r="H602" s="20" t="s">
        <v>20</v>
      </c>
      <c r="I602" s="20" t="s">
        <v>119</v>
      </c>
      <c r="J602" s="20" t="s">
        <v>1202</v>
      </c>
      <c r="K602" s="20">
        <v>20260608</v>
      </c>
      <c r="L602" s="20" t="s">
        <v>1201</v>
      </c>
      <c r="M602" s="20" t="s">
        <v>24</v>
      </c>
      <c r="N602" s="20">
        <v>16.899999999999999</v>
      </c>
      <c r="O602" s="20" t="s">
        <v>86</v>
      </c>
      <c r="P602" s="32">
        <v>0</v>
      </c>
      <c r="Q602" s="20" t="s">
        <v>112</v>
      </c>
      <c r="R602" s="20" t="s">
        <v>113</v>
      </c>
      <c r="S602" s="20" t="s">
        <v>26</v>
      </c>
      <c r="T602" s="20" t="s">
        <v>30</v>
      </c>
      <c r="U602" s="20" t="s">
        <v>114</v>
      </c>
      <c r="V602" s="20" t="s">
        <v>115</v>
      </c>
      <c r="W602" s="20" t="s">
        <v>116</v>
      </c>
      <c r="X602" s="20" t="s">
        <v>584</v>
      </c>
      <c r="Y602" s="20" t="s">
        <v>585</v>
      </c>
      <c r="Z602" s="20" t="s">
        <v>26</v>
      </c>
      <c r="AA602" s="20" t="s">
        <v>30</v>
      </c>
      <c r="AB602" s="20" t="s">
        <v>121</v>
      </c>
      <c r="AC602" s="20" t="s">
        <v>586</v>
      </c>
      <c r="AD602" s="20" t="s">
        <v>587</v>
      </c>
    </row>
    <row r="603" spans="2:30" x14ac:dyDescent="0.25">
      <c r="B603" s="27" t="str">
        <f>IF(O603="","Frêt",_xlfn.XLOOKUP(O603,Catégories!A:A,Catégories!B:B,"inconnu"))</f>
        <v>Frêt</v>
      </c>
      <c r="C603" s="10" t="str">
        <f>RIGHT(LOOKUP(L603,'Recherche tracking'!A:A,'Recherche tracking'!B:B),16)</f>
        <v>7643814314752945</v>
      </c>
      <c r="D603" s="20">
        <v>202606</v>
      </c>
      <c r="E603" s="20">
        <v>51</v>
      </c>
      <c r="F603" s="20">
        <v>1085442</v>
      </c>
      <c r="G603" s="20" t="s">
        <v>20</v>
      </c>
      <c r="H603" s="20" t="s">
        <v>20</v>
      </c>
      <c r="I603" s="20" t="s">
        <v>110</v>
      </c>
      <c r="J603" s="20" t="s">
        <v>22</v>
      </c>
      <c r="K603" s="20">
        <v>20260608</v>
      </c>
      <c r="L603" s="20" t="s">
        <v>1203</v>
      </c>
      <c r="M603" s="20" t="s">
        <v>111</v>
      </c>
      <c r="N603" s="20">
        <v>6.2</v>
      </c>
      <c r="O603" s="20" t="s">
        <v>84</v>
      </c>
      <c r="P603" s="32">
        <v>5.71</v>
      </c>
      <c r="Q603" s="20" t="s">
        <v>112</v>
      </c>
      <c r="R603" s="20" t="s">
        <v>113</v>
      </c>
      <c r="S603" s="20" t="s">
        <v>26</v>
      </c>
      <c r="T603" s="20" t="s">
        <v>30</v>
      </c>
      <c r="U603" s="20" t="s">
        <v>114</v>
      </c>
      <c r="V603" s="20" t="s">
        <v>115</v>
      </c>
      <c r="W603" s="20" t="s">
        <v>116</v>
      </c>
      <c r="X603" s="20" t="s">
        <v>1204</v>
      </c>
      <c r="Y603" s="20" t="s">
        <v>1205</v>
      </c>
      <c r="Z603" s="20" t="s">
        <v>26</v>
      </c>
      <c r="AA603" s="20" t="s">
        <v>30</v>
      </c>
      <c r="AB603" s="20" t="s">
        <v>131</v>
      </c>
      <c r="AC603" s="20" t="s">
        <v>177</v>
      </c>
      <c r="AD603" s="20" t="s">
        <v>178</v>
      </c>
    </row>
    <row r="604" spans="2:30" x14ac:dyDescent="0.25">
      <c r="B604" s="27" t="str">
        <f>IF(O604="","Frêt",_xlfn.XLOOKUP(O604,Catégories!A:A,Catégories!B:B,"inconnu"))</f>
        <v>Frêt</v>
      </c>
      <c r="C604" s="10" t="str">
        <f>RIGHT(LOOKUP(L604,'Recherche tracking'!A:A,'Recherche tracking'!B:B),16)</f>
        <v>7643814314752945</v>
      </c>
      <c r="D604" s="20">
        <v>202606</v>
      </c>
      <c r="E604" s="20">
        <v>51</v>
      </c>
      <c r="F604" s="20">
        <v>1085442</v>
      </c>
      <c r="G604" s="20" t="s">
        <v>20</v>
      </c>
      <c r="H604" s="20" t="s">
        <v>20</v>
      </c>
      <c r="I604" s="20" t="s">
        <v>118</v>
      </c>
      <c r="J604" s="20" t="s">
        <v>1206</v>
      </c>
      <c r="K604" s="20">
        <v>20260608</v>
      </c>
      <c r="L604" s="20" t="s">
        <v>1203</v>
      </c>
      <c r="M604" s="20" t="s">
        <v>111</v>
      </c>
      <c r="N604" s="20">
        <v>6.2</v>
      </c>
      <c r="O604" s="20" t="s">
        <v>84</v>
      </c>
      <c r="P604" s="32">
        <v>0</v>
      </c>
      <c r="Q604" s="20" t="s">
        <v>112</v>
      </c>
      <c r="R604" s="20" t="s">
        <v>113</v>
      </c>
      <c r="S604" s="20" t="s">
        <v>26</v>
      </c>
      <c r="T604" s="20" t="s">
        <v>30</v>
      </c>
      <c r="U604" s="20" t="s">
        <v>114</v>
      </c>
      <c r="V604" s="20" t="s">
        <v>115</v>
      </c>
      <c r="W604" s="20" t="s">
        <v>116</v>
      </c>
      <c r="X604" s="20" t="s">
        <v>1204</v>
      </c>
      <c r="Y604" s="20" t="s">
        <v>1205</v>
      </c>
      <c r="Z604" s="20" t="s">
        <v>26</v>
      </c>
      <c r="AA604" s="20" t="s">
        <v>30</v>
      </c>
      <c r="AB604" s="20" t="s">
        <v>131</v>
      </c>
      <c r="AC604" s="20" t="s">
        <v>177</v>
      </c>
      <c r="AD604" s="20" t="s">
        <v>178</v>
      </c>
    </row>
    <row r="605" spans="2:30" x14ac:dyDescent="0.25">
      <c r="B605" s="27" t="str">
        <f>IF(O605="","Frêt",_xlfn.XLOOKUP(O605,Catégories!A:A,Catégories!B:B,"inconnu"))</f>
        <v>Frêt</v>
      </c>
      <c r="C605" s="10" t="str">
        <f>RIGHT(LOOKUP(L605,'Recherche tracking'!A:A,'Recherche tracking'!B:B),16)</f>
        <v>7643814314752945</v>
      </c>
      <c r="D605" s="20">
        <v>202606</v>
      </c>
      <c r="E605" s="20">
        <v>51</v>
      </c>
      <c r="F605" s="20">
        <v>1085442</v>
      </c>
      <c r="G605" s="20" t="s">
        <v>20</v>
      </c>
      <c r="H605" s="20" t="s">
        <v>20</v>
      </c>
      <c r="I605" s="20" t="s">
        <v>119</v>
      </c>
      <c r="J605" s="20" t="s">
        <v>1206</v>
      </c>
      <c r="K605" s="20">
        <v>20260608</v>
      </c>
      <c r="L605" s="20" t="s">
        <v>1203</v>
      </c>
      <c r="M605" s="20" t="s">
        <v>24</v>
      </c>
      <c r="N605" s="20">
        <v>6.2</v>
      </c>
      <c r="O605" s="20" t="s">
        <v>86</v>
      </c>
      <c r="P605" s="32">
        <v>0</v>
      </c>
      <c r="Q605" s="20" t="s">
        <v>112</v>
      </c>
      <c r="R605" s="20" t="s">
        <v>113</v>
      </c>
      <c r="S605" s="20" t="s">
        <v>26</v>
      </c>
      <c r="T605" s="20" t="s">
        <v>30</v>
      </c>
      <c r="U605" s="20" t="s">
        <v>114</v>
      </c>
      <c r="V605" s="20" t="s">
        <v>115</v>
      </c>
      <c r="W605" s="20" t="s">
        <v>116</v>
      </c>
      <c r="X605" s="20" t="s">
        <v>1204</v>
      </c>
      <c r="Y605" s="20" t="s">
        <v>1205</v>
      </c>
      <c r="Z605" s="20" t="s">
        <v>26</v>
      </c>
      <c r="AA605" s="20" t="s">
        <v>30</v>
      </c>
      <c r="AB605" s="20" t="s">
        <v>131</v>
      </c>
      <c r="AC605" s="20" t="s">
        <v>177</v>
      </c>
      <c r="AD605" s="20" t="s">
        <v>178</v>
      </c>
    </row>
    <row r="606" spans="2:30" x14ac:dyDescent="0.25">
      <c r="B606" s="27" t="str">
        <f>IF(O606="","Frêt",_xlfn.XLOOKUP(O606,Catégories!A:A,Catégories!B:B,"inconnu"))</f>
        <v>Frêt</v>
      </c>
      <c r="C606" s="10" t="str">
        <f>RIGHT(LOOKUP(L606,'Recherche tracking'!A:A,'Recherche tracking'!B:B),16)</f>
        <v>1443814314752839</v>
      </c>
      <c r="D606" s="20">
        <v>202606</v>
      </c>
      <c r="E606" s="20">
        <v>51</v>
      </c>
      <c r="F606" s="20">
        <v>1085442</v>
      </c>
      <c r="G606" s="20" t="s">
        <v>20</v>
      </c>
      <c r="H606" s="20" t="s">
        <v>20</v>
      </c>
      <c r="I606" s="20" t="s">
        <v>110</v>
      </c>
      <c r="J606" s="20" t="s">
        <v>22</v>
      </c>
      <c r="K606" s="20">
        <v>20260608</v>
      </c>
      <c r="L606" s="20" t="s">
        <v>1207</v>
      </c>
      <c r="M606" s="20" t="s">
        <v>111</v>
      </c>
      <c r="N606" s="20">
        <v>4.18</v>
      </c>
      <c r="O606" s="20" t="s">
        <v>84</v>
      </c>
      <c r="P606" s="32">
        <v>5.19</v>
      </c>
      <c r="Q606" s="20" t="s">
        <v>112</v>
      </c>
      <c r="R606" s="20" t="s">
        <v>113</v>
      </c>
      <c r="S606" s="20" t="s">
        <v>26</v>
      </c>
      <c r="T606" s="20" t="s">
        <v>30</v>
      </c>
      <c r="U606" s="20" t="s">
        <v>114</v>
      </c>
      <c r="V606" s="20" t="s">
        <v>115</v>
      </c>
      <c r="W606" s="20" t="s">
        <v>116</v>
      </c>
      <c r="X606" s="20" t="s">
        <v>278</v>
      </c>
      <c r="Y606" s="20" t="s">
        <v>279</v>
      </c>
      <c r="Z606" s="20" t="s">
        <v>26</v>
      </c>
      <c r="AA606" s="20" t="s">
        <v>30</v>
      </c>
      <c r="AB606" s="20" t="s">
        <v>226</v>
      </c>
      <c r="AC606" s="20" t="s">
        <v>280</v>
      </c>
      <c r="AD606" s="20" t="s">
        <v>281</v>
      </c>
    </row>
    <row r="607" spans="2:30" x14ac:dyDescent="0.25">
      <c r="B607" s="27" t="str">
        <f>IF(O607="","Frêt",_xlfn.XLOOKUP(O607,Catégories!A:A,Catégories!B:B,"inconnu"))</f>
        <v>Frêt</v>
      </c>
      <c r="C607" s="10" t="str">
        <f>RIGHT(LOOKUP(L607,'Recherche tracking'!A:A,'Recherche tracking'!B:B),16)</f>
        <v>1443814314752839</v>
      </c>
      <c r="D607" s="20">
        <v>202606</v>
      </c>
      <c r="E607" s="20">
        <v>51</v>
      </c>
      <c r="F607" s="20">
        <v>1085442</v>
      </c>
      <c r="G607" s="20" t="s">
        <v>20</v>
      </c>
      <c r="H607" s="20" t="s">
        <v>20</v>
      </c>
      <c r="I607" s="20" t="s">
        <v>118</v>
      </c>
      <c r="J607" s="20" t="s">
        <v>1208</v>
      </c>
      <c r="K607" s="20">
        <v>20260608</v>
      </c>
      <c r="L607" s="20" t="s">
        <v>1207</v>
      </c>
      <c r="M607" s="20" t="s">
        <v>111</v>
      </c>
      <c r="N607" s="20">
        <v>4.18</v>
      </c>
      <c r="O607" s="20" t="s">
        <v>84</v>
      </c>
      <c r="P607" s="32">
        <v>0</v>
      </c>
      <c r="Q607" s="20" t="s">
        <v>112</v>
      </c>
      <c r="R607" s="20" t="s">
        <v>113</v>
      </c>
      <c r="S607" s="20" t="s">
        <v>26</v>
      </c>
      <c r="T607" s="20" t="s">
        <v>30</v>
      </c>
      <c r="U607" s="20" t="s">
        <v>114</v>
      </c>
      <c r="V607" s="20" t="s">
        <v>115</v>
      </c>
      <c r="W607" s="20" t="s">
        <v>116</v>
      </c>
      <c r="X607" s="20" t="s">
        <v>278</v>
      </c>
      <c r="Y607" s="20" t="s">
        <v>279</v>
      </c>
      <c r="Z607" s="20" t="s">
        <v>26</v>
      </c>
      <c r="AA607" s="20" t="s">
        <v>30</v>
      </c>
      <c r="AB607" s="20" t="s">
        <v>226</v>
      </c>
      <c r="AC607" s="20" t="s">
        <v>280</v>
      </c>
      <c r="AD607" s="20" t="s">
        <v>281</v>
      </c>
    </row>
    <row r="608" spans="2:30" x14ac:dyDescent="0.25">
      <c r="B608" s="27" t="str">
        <f>IF(O608="","Frêt",_xlfn.XLOOKUP(O608,Catégories!A:A,Catégories!B:B,"inconnu"))</f>
        <v>Frêt</v>
      </c>
      <c r="C608" s="10" t="str">
        <f>RIGHT(LOOKUP(L608,'Recherche tracking'!A:A,'Recherche tracking'!B:B),16)</f>
        <v>1443814314752839</v>
      </c>
      <c r="D608" s="20">
        <v>202606</v>
      </c>
      <c r="E608" s="20">
        <v>51</v>
      </c>
      <c r="F608" s="20">
        <v>1085442</v>
      </c>
      <c r="G608" s="20" t="s">
        <v>20</v>
      </c>
      <c r="H608" s="20" t="s">
        <v>20</v>
      </c>
      <c r="I608" s="20" t="s">
        <v>119</v>
      </c>
      <c r="J608" s="20" t="s">
        <v>1208</v>
      </c>
      <c r="K608" s="20">
        <v>20260608</v>
      </c>
      <c r="L608" s="20" t="s">
        <v>1207</v>
      </c>
      <c r="M608" s="20" t="s">
        <v>24</v>
      </c>
      <c r="N608" s="20">
        <v>4.18</v>
      </c>
      <c r="O608" s="20" t="s">
        <v>86</v>
      </c>
      <c r="P608" s="32">
        <v>0</v>
      </c>
      <c r="Q608" s="20" t="s">
        <v>112</v>
      </c>
      <c r="R608" s="20" t="s">
        <v>113</v>
      </c>
      <c r="S608" s="20" t="s">
        <v>26</v>
      </c>
      <c r="T608" s="20" t="s">
        <v>30</v>
      </c>
      <c r="U608" s="20" t="s">
        <v>114</v>
      </c>
      <c r="V608" s="20" t="s">
        <v>115</v>
      </c>
      <c r="W608" s="20" t="s">
        <v>116</v>
      </c>
      <c r="X608" s="20" t="s">
        <v>278</v>
      </c>
      <c r="Y608" s="20" t="s">
        <v>279</v>
      </c>
      <c r="Z608" s="20" t="s">
        <v>26</v>
      </c>
      <c r="AA608" s="20" t="s">
        <v>30</v>
      </c>
      <c r="AB608" s="20" t="s">
        <v>226</v>
      </c>
      <c r="AC608" s="20" t="s">
        <v>280</v>
      </c>
      <c r="AD608" s="20" t="s">
        <v>281</v>
      </c>
    </row>
    <row r="609" spans="2:30" x14ac:dyDescent="0.25">
      <c r="B609" s="27" t="str">
        <f>IF(O609="","Frêt",_xlfn.XLOOKUP(O609,Catégories!A:A,Catégories!B:B,"inconnu"))</f>
        <v>Frêt</v>
      </c>
      <c r="C609" s="10" t="str">
        <f>RIGHT(LOOKUP(L609,'Recherche tracking'!A:A,'Recherche tracking'!B:B),16)</f>
        <v>3543814314752895</v>
      </c>
      <c r="D609" s="20">
        <v>202606</v>
      </c>
      <c r="E609" s="20">
        <v>51</v>
      </c>
      <c r="F609" s="20">
        <v>1085442</v>
      </c>
      <c r="G609" s="20" t="s">
        <v>20</v>
      </c>
      <c r="H609" s="20" t="s">
        <v>20</v>
      </c>
      <c r="I609" s="20" t="s">
        <v>110</v>
      </c>
      <c r="J609" s="20" t="s">
        <v>22</v>
      </c>
      <c r="K609" s="20">
        <v>20260608</v>
      </c>
      <c r="L609" s="20" t="s">
        <v>1209</v>
      </c>
      <c r="M609" s="20" t="s">
        <v>111</v>
      </c>
      <c r="N609" s="20">
        <v>17.7</v>
      </c>
      <c r="O609" s="20" t="s">
        <v>84</v>
      </c>
      <c r="P609" s="32">
        <v>8.57</v>
      </c>
      <c r="Q609" s="20" t="s">
        <v>112</v>
      </c>
      <c r="R609" s="20" t="s">
        <v>113</v>
      </c>
      <c r="S609" s="20" t="s">
        <v>26</v>
      </c>
      <c r="T609" s="20" t="s">
        <v>30</v>
      </c>
      <c r="U609" s="20" t="s">
        <v>114</v>
      </c>
      <c r="V609" s="20" t="s">
        <v>115</v>
      </c>
      <c r="W609" s="20" t="s">
        <v>116</v>
      </c>
      <c r="X609" s="20" t="s">
        <v>347</v>
      </c>
      <c r="Y609" s="20" t="s">
        <v>348</v>
      </c>
      <c r="Z609" s="20" t="s">
        <v>26</v>
      </c>
      <c r="AA609" s="20" t="s">
        <v>30</v>
      </c>
      <c r="AB609" s="20" t="s">
        <v>159</v>
      </c>
      <c r="AC609" s="20" t="s">
        <v>240</v>
      </c>
      <c r="AD609" s="20" t="s">
        <v>241</v>
      </c>
    </row>
    <row r="610" spans="2:30" x14ac:dyDescent="0.25">
      <c r="B610" s="27" t="str">
        <f>IF(O610="","Frêt",_xlfn.XLOOKUP(O610,Catégories!A:A,Catégories!B:B,"inconnu"))</f>
        <v>Frêt</v>
      </c>
      <c r="C610" s="10" t="str">
        <f>RIGHT(LOOKUP(L610,'Recherche tracking'!A:A,'Recherche tracking'!B:B),16)</f>
        <v>3543814314752895</v>
      </c>
      <c r="D610" s="20">
        <v>202606</v>
      </c>
      <c r="E610" s="20">
        <v>51</v>
      </c>
      <c r="F610" s="20">
        <v>1085442</v>
      </c>
      <c r="G610" s="20" t="s">
        <v>20</v>
      </c>
      <c r="H610" s="20" t="s">
        <v>20</v>
      </c>
      <c r="I610" s="20" t="s">
        <v>118</v>
      </c>
      <c r="J610" s="20" t="s">
        <v>1210</v>
      </c>
      <c r="K610" s="20">
        <v>20260608</v>
      </c>
      <c r="L610" s="20" t="s">
        <v>1209</v>
      </c>
      <c r="M610" s="20" t="s">
        <v>111</v>
      </c>
      <c r="N610" s="20">
        <v>17.7</v>
      </c>
      <c r="O610" s="20" t="s">
        <v>84</v>
      </c>
      <c r="P610" s="32">
        <v>0</v>
      </c>
      <c r="Q610" s="20" t="s">
        <v>112</v>
      </c>
      <c r="R610" s="20" t="s">
        <v>113</v>
      </c>
      <c r="S610" s="20" t="s">
        <v>26</v>
      </c>
      <c r="T610" s="20" t="s">
        <v>30</v>
      </c>
      <c r="U610" s="20" t="s">
        <v>114</v>
      </c>
      <c r="V610" s="20" t="s">
        <v>115</v>
      </c>
      <c r="W610" s="20" t="s">
        <v>116</v>
      </c>
      <c r="X610" s="20" t="s">
        <v>347</v>
      </c>
      <c r="Y610" s="20" t="s">
        <v>348</v>
      </c>
      <c r="Z610" s="20" t="s">
        <v>26</v>
      </c>
      <c r="AA610" s="20" t="s">
        <v>30</v>
      </c>
      <c r="AB610" s="20" t="s">
        <v>159</v>
      </c>
      <c r="AC610" s="20" t="s">
        <v>240</v>
      </c>
      <c r="AD610" s="20" t="s">
        <v>241</v>
      </c>
    </row>
    <row r="611" spans="2:30" x14ac:dyDescent="0.25">
      <c r="B611" s="27" t="str">
        <f>IF(O611="","Frêt",_xlfn.XLOOKUP(O611,Catégories!A:A,Catégories!B:B,"inconnu"))</f>
        <v>Frêt</v>
      </c>
      <c r="C611" s="10" t="str">
        <f>RIGHT(LOOKUP(L611,'Recherche tracking'!A:A,'Recherche tracking'!B:B),16)</f>
        <v>3543814314752895</v>
      </c>
      <c r="D611" s="20">
        <v>202606</v>
      </c>
      <c r="E611" s="20">
        <v>51</v>
      </c>
      <c r="F611" s="20">
        <v>1085442</v>
      </c>
      <c r="G611" s="20" t="s">
        <v>20</v>
      </c>
      <c r="H611" s="20" t="s">
        <v>20</v>
      </c>
      <c r="I611" s="20" t="s">
        <v>119</v>
      </c>
      <c r="J611" s="20" t="s">
        <v>1210</v>
      </c>
      <c r="K611" s="20">
        <v>20260608</v>
      </c>
      <c r="L611" s="20" t="s">
        <v>1209</v>
      </c>
      <c r="M611" s="20" t="s">
        <v>24</v>
      </c>
      <c r="N611" s="20">
        <v>17.7</v>
      </c>
      <c r="O611" s="20" t="s">
        <v>86</v>
      </c>
      <c r="P611" s="32">
        <v>0</v>
      </c>
      <c r="Q611" s="20" t="s">
        <v>112</v>
      </c>
      <c r="R611" s="20" t="s">
        <v>113</v>
      </c>
      <c r="S611" s="20" t="s">
        <v>26</v>
      </c>
      <c r="T611" s="20" t="s">
        <v>30</v>
      </c>
      <c r="U611" s="20" t="s">
        <v>114</v>
      </c>
      <c r="V611" s="20" t="s">
        <v>115</v>
      </c>
      <c r="W611" s="20" t="s">
        <v>116</v>
      </c>
      <c r="X611" s="20" t="s">
        <v>347</v>
      </c>
      <c r="Y611" s="20" t="s">
        <v>348</v>
      </c>
      <c r="Z611" s="20" t="s">
        <v>26</v>
      </c>
      <c r="AA611" s="20" t="s">
        <v>30</v>
      </c>
      <c r="AB611" s="20" t="s">
        <v>159</v>
      </c>
      <c r="AC611" s="20" t="s">
        <v>240</v>
      </c>
      <c r="AD611" s="20" t="s">
        <v>241</v>
      </c>
    </row>
    <row r="612" spans="2:30" x14ac:dyDescent="0.25">
      <c r="B612" s="27" t="str">
        <f>IF(O612="","Frêt",_xlfn.XLOOKUP(O612,Catégories!A:A,Catégories!B:B,"inconnu"))</f>
        <v>Frêt</v>
      </c>
      <c r="C612" s="10" t="str">
        <f>RIGHT(LOOKUP(L612,'Recherche tracking'!A:A,'Recherche tracking'!B:B),16)</f>
        <v>7243814314752958</v>
      </c>
      <c r="D612" s="20">
        <v>202606</v>
      </c>
      <c r="E612" s="20">
        <v>51</v>
      </c>
      <c r="F612" s="20">
        <v>1085442</v>
      </c>
      <c r="G612" s="20" t="s">
        <v>20</v>
      </c>
      <c r="H612" s="20" t="s">
        <v>20</v>
      </c>
      <c r="I612" s="20" t="s">
        <v>110</v>
      </c>
      <c r="J612" s="20" t="s">
        <v>22</v>
      </c>
      <c r="K612" s="20">
        <v>20260608</v>
      </c>
      <c r="L612" s="20" t="s">
        <v>1211</v>
      </c>
      <c r="M612" s="20" t="s">
        <v>111</v>
      </c>
      <c r="N612" s="20">
        <v>0.5</v>
      </c>
      <c r="O612" s="20" t="s">
        <v>84</v>
      </c>
      <c r="P612" s="32">
        <v>4.1500000000000004</v>
      </c>
      <c r="Q612" s="20" t="s">
        <v>112</v>
      </c>
      <c r="R612" s="20" t="s">
        <v>113</v>
      </c>
      <c r="S612" s="20" t="s">
        <v>26</v>
      </c>
      <c r="T612" s="20" t="s">
        <v>30</v>
      </c>
      <c r="U612" s="20" t="s">
        <v>114</v>
      </c>
      <c r="V612" s="20" t="s">
        <v>115</v>
      </c>
      <c r="W612" s="20" t="s">
        <v>116</v>
      </c>
      <c r="X612" s="20" t="s">
        <v>1212</v>
      </c>
      <c r="Y612" s="20" t="s">
        <v>1213</v>
      </c>
      <c r="Z612" s="20" t="s">
        <v>26</v>
      </c>
      <c r="AA612" s="20" t="s">
        <v>30</v>
      </c>
      <c r="AB612" s="20" t="s">
        <v>259</v>
      </c>
      <c r="AC612" s="20" t="s">
        <v>1214</v>
      </c>
      <c r="AD612" s="20" t="s">
        <v>1215</v>
      </c>
    </row>
    <row r="613" spans="2:30" x14ac:dyDescent="0.25">
      <c r="B613" s="27" t="str">
        <f>IF(O613="","Frêt",_xlfn.XLOOKUP(O613,Catégories!A:A,Catégories!B:B,"inconnu"))</f>
        <v>Frêt</v>
      </c>
      <c r="C613" s="10" t="str">
        <f>RIGHT(LOOKUP(L613,'Recherche tracking'!A:A,'Recherche tracking'!B:B),16)</f>
        <v>7243814314752958</v>
      </c>
      <c r="D613" s="20">
        <v>202606</v>
      </c>
      <c r="E613" s="20">
        <v>51</v>
      </c>
      <c r="F613" s="20">
        <v>1085442</v>
      </c>
      <c r="G613" s="20" t="s">
        <v>20</v>
      </c>
      <c r="H613" s="20" t="s">
        <v>20</v>
      </c>
      <c r="I613" s="20" t="s">
        <v>118</v>
      </c>
      <c r="J613" s="20" t="s">
        <v>1216</v>
      </c>
      <c r="K613" s="20">
        <v>20260608</v>
      </c>
      <c r="L613" s="20" t="s">
        <v>1211</v>
      </c>
      <c r="M613" s="20" t="s">
        <v>111</v>
      </c>
      <c r="N613" s="20">
        <v>0.5</v>
      </c>
      <c r="O613" s="20" t="s">
        <v>84</v>
      </c>
      <c r="P613" s="32">
        <v>0</v>
      </c>
      <c r="Q613" s="20" t="s">
        <v>112</v>
      </c>
      <c r="R613" s="20" t="s">
        <v>113</v>
      </c>
      <c r="S613" s="20" t="s">
        <v>26</v>
      </c>
      <c r="T613" s="20" t="s">
        <v>30</v>
      </c>
      <c r="U613" s="20" t="s">
        <v>114</v>
      </c>
      <c r="V613" s="20" t="s">
        <v>115</v>
      </c>
      <c r="W613" s="20" t="s">
        <v>116</v>
      </c>
      <c r="X613" s="20" t="s">
        <v>1212</v>
      </c>
      <c r="Y613" s="20" t="s">
        <v>1213</v>
      </c>
      <c r="Z613" s="20" t="s">
        <v>26</v>
      </c>
      <c r="AA613" s="20" t="s">
        <v>30</v>
      </c>
      <c r="AB613" s="20" t="s">
        <v>259</v>
      </c>
      <c r="AC613" s="20" t="s">
        <v>1214</v>
      </c>
      <c r="AD613" s="20" t="s">
        <v>1215</v>
      </c>
    </row>
    <row r="614" spans="2:30" x14ac:dyDescent="0.25">
      <c r="B614" s="27" t="str">
        <f>IF(O614="","Frêt",_xlfn.XLOOKUP(O614,Catégories!A:A,Catégories!B:B,"inconnu"))</f>
        <v>Frêt</v>
      </c>
      <c r="C614" s="10" t="str">
        <f>RIGHT(LOOKUP(L614,'Recherche tracking'!A:A,'Recherche tracking'!B:B),16)</f>
        <v>7243814314752958</v>
      </c>
      <c r="D614" s="20">
        <v>202606</v>
      </c>
      <c r="E614" s="20">
        <v>51</v>
      </c>
      <c r="F614" s="20">
        <v>1085442</v>
      </c>
      <c r="G614" s="20" t="s">
        <v>20</v>
      </c>
      <c r="H614" s="20" t="s">
        <v>20</v>
      </c>
      <c r="I614" s="20" t="s">
        <v>119</v>
      </c>
      <c r="J614" s="20" t="s">
        <v>1216</v>
      </c>
      <c r="K614" s="20">
        <v>20260608</v>
      </c>
      <c r="L614" s="20" t="s">
        <v>1211</v>
      </c>
      <c r="M614" s="20" t="s">
        <v>24</v>
      </c>
      <c r="N614" s="20">
        <v>0.5</v>
      </c>
      <c r="O614" s="20" t="s">
        <v>86</v>
      </c>
      <c r="P614" s="32">
        <v>0</v>
      </c>
      <c r="Q614" s="20" t="s">
        <v>112</v>
      </c>
      <c r="R614" s="20" t="s">
        <v>113</v>
      </c>
      <c r="S614" s="20" t="s">
        <v>26</v>
      </c>
      <c r="T614" s="20" t="s">
        <v>30</v>
      </c>
      <c r="U614" s="20" t="s">
        <v>114</v>
      </c>
      <c r="V614" s="20" t="s">
        <v>115</v>
      </c>
      <c r="W614" s="20" t="s">
        <v>116</v>
      </c>
      <c r="X614" s="20" t="s">
        <v>1212</v>
      </c>
      <c r="Y614" s="20" t="s">
        <v>1213</v>
      </c>
      <c r="Z614" s="20" t="s">
        <v>26</v>
      </c>
      <c r="AA614" s="20" t="s">
        <v>30</v>
      </c>
      <c r="AB614" s="20" t="s">
        <v>259</v>
      </c>
      <c r="AC614" s="20" t="s">
        <v>1214</v>
      </c>
      <c r="AD614" s="20" t="s">
        <v>1215</v>
      </c>
    </row>
    <row r="615" spans="2:30" x14ac:dyDescent="0.25">
      <c r="B615" s="27" t="str">
        <f>IF(O615="","Frêt",_xlfn.XLOOKUP(O615,Catégories!A:A,Catégories!B:B,"inconnu"))</f>
        <v>Frêt</v>
      </c>
      <c r="C615" s="10" t="str">
        <f>RIGHT(LOOKUP(L615,'Recherche tracking'!A:A,'Recherche tracking'!B:B),16)</f>
        <v>3343814314752763</v>
      </c>
      <c r="D615" s="20">
        <v>202606</v>
      </c>
      <c r="E615" s="20">
        <v>51</v>
      </c>
      <c r="F615" s="20">
        <v>1085442</v>
      </c>
      <c r="G615" s="20" t="s">
        <v>20</v>
      </c>
      <c r="H615" s="20" t="s">
        <v>20</v>
      </c>
      <c r="I615" s="20" t="s">
        <v>110</v>
      </c>
      <c r="J615" s="20" t="s">
        <v>22</v>
      </c>
      <c r="K615" s="20">
        <v>20260608</v>
      </c>
      <c r="L615" s="20" t="s">
        <v>1217</v>
      </c>
      <c r="M615" s="20" t="s">
        <v>111</v>
      </c>
      <c r="N615" s="20">
        <v>3.2</v>
      </c>
      <c r="O615" s="20" t="s">
        <v>84</v>
      </c>
      <c r="P615" s="32">
        <v>4.93</v>
      </c>
      <c r="Q615" s="20" t="s">
        <v>112</v>
      </c>
      <c r="R615" s="20" t="s">
        <v>113</v>
      </c>
      <c r="S615" s="20" t="s">
        <v>26</v>
      </c>
      <c r="T615" s="20" t="s">
        <v>30</v>
      </c>
      <c r="U615" s="20" t="s">
        <v>114</v>
      </c>
      <c r="V615" s="20" t="s">
        <v>115</v>
      </c>
      <c r="W615" s="20" t="s">
        <v>116</v>
      </c>
      <c r="X615" s="20" t="s">
        <v>1218</v>
      </c>
      <c r="Y615" s="20" t="s">
        <v>1219</v>
      </c>
      <c r="Z615" s="20" t="s">
        <v>26</v>
      </c>
      <c r="AA615" s="20" t="s">
        <v>30</v>
      </c>
      <c r="AB615" s="20" t="s">
        <v>129</v>
      </c>
      <c r="AC615" s="20" t="s">
        <v>1220</v>
      </c>
      <c r="AD615" s="20" t="s">
        <v>1221</v>
      </c>
    </row>
    <row r="616" spans="2:30" x14ac:dyDescent="0.25">
      <c r="B616" s="27" t="str">
        <f>IF(O616="","Frêt",_xlfn.XLOOKUP(O616,Catégories!A:A,Catégories!B:B,"inconnu"))</f>
        <v>Frêt</v>
      </c>
      <c r="C616" s="10" t="str">
        <f>RIGHT(LOOKUP(L616,'Recherche tracking'!A:A,'Recherche tracking'!B:B),16)</f>
        <v>3343814314752763</v>
      </c>
      <c r="D616" s="20">
        <v>202606</v>
      </c>
      <c r="E616" s="20">
        <v>51</v>
      </c>
      <c r="F616" s="20">
        <v>1085442</v>
      </c>
      <c r="G616" s="20" t="s">
        <v>20</v>
      </c>
      <c r="H616" s="20" t="s">
        <v>20</v>
      </c>
      <c r="I616" s="20" t="s">
        <v>118</v>
      </c>
      <c r="J616" s="20" t="s">
        <v>1222</v>
      </c>
      <c r="K616" s="20">
        <v>20260608</v>
      </c>
      <c r="L616" s="20" t="s">
        <v>1217</v>
      </c>
      <c r="M616" s="20" t="s">
        <v>111</v>
      </c>
      <c r="N616" s="20">
        <v>3.2</v>
      </c>
      <c r="O616" s="20" t="s">
        <v>84</v>
      </c>
      <c r="P616" s="32">
        <v>0</v>
      </c>
      <c r="Q616" s="20" t="s">
        <v>112</v>
      </c>
      <c r="R616" s="20" t="s">
        <v>113</v>
      </c>
      <c r="S616" s="20" t="s">
        <v>26</v>
      </c>
      <c r="T616" s="20" t="s">
        <v>30</v>
      </c>
      <c r="U616" s="20" t="s">
        <v>114</v>
      </c>
      <c r="V616" s="20" t="s">
        <v>115</v>
      </c>
      <c r="W616" s="20" t="s">
        <v>116</v>
      </c>
      <c r="X616" s="20" t="s">
        <v>1218</v>
      </c>
      <c r="Y616" s="20" t="s">
        <v>1219</v>
      </c>
      <c r="Z616" s="20" t="s">
        <v>26</v>
      </c>
      <c r="AA616" s="20" t="s">
        <v>30</v>
      </c>
      <c r="AB616" s="20" t="s">
        <v>129</v>
      </c>
      <c r="AC616" s="20" t="s">
        <v>1220</v>
      </c>
      <c r="AD616" s="20" t="s">
        <v>1221</v>
      </c>
    </row>
    <row r="617" spans="2:30" x14ac:dyDescent="0.25">
      <c r="B617" s="27" t="str">
        <f>IF(O617="","Frêt",_xlfn.XLOOKUP(O617,Catégories!A:A,Catégories!B:B,"inconnu"))</f>
        <v>Frêt</v>
      </c>
      <c r="C617" s="10" t="str">
        <f>RIGHT(LOOKUP(L617,'Recherche tracking'!A:A,'Recherche tracking'!B:B),16)</f>
        <v>3343814314752763</v>
      </c>
      <c r="D617" s="20">
        <v>202606</v>
      </c>
      <c r="E617" s="20">
        <v>51</v>
      </c>
      <c r="F617" s="20">
        <v>1085442</v>
      </c>
      <c r="G617" s="20" t="s">
        <v>20</v>
      </c>
      <c r="H617" s="20" t="s">
        <v>20</v>
      </c>
      <c r="I617" s="20" t="s">
        <v>119</v>
      </c>
      <c r="J617" s="20" t="s">
        <v>1222</v>
      </c>
      <c r="K617" s="20">
        <v>20260608</v>
      </c>
      <c r="L617" s="20" t="s">
        <v>1217</v>
      </c>
      <c r="M617" s="20" t="s">
        <v>24</v>
      </c>
      <c r="N617" s="20">
        <v>3.2</v>
      </c>
      <c r="O617" s="20" t="s">
        <v>86</v>
      </c>
      <c r="P617" s="32">
        <v>0</v>
      </c>
      <c r="Q617" s="20" t="s">
        <v>112</v>
      </c>
      <c r="R617" s="20" t="s">
        <v>113</v>
      </c>
      <c r="S617" s="20" t="s">
        <v>26</v>
      </c>
      <c r="T617" s="20" t="s">
        <v>30</v>
      </c>
      <c r="U617" s="20" t="s">
        <v>114</v>
      </c>
      <c r="V617" s="20" t="s">
        <v>115</v>
      </c>
      <c r="W617" s="20" t="s">
        <v>116</v>
      </c>
      <c r="X617" s="20" t="s">
        <v>1218</v>
      </c>
      <c r="Y617" s="20" t="s">
        <v>1219</v>
      </c>
      <c r="Z617" s="20" t="s">
        <v>26</v>
      </c>
      <c r="AA617" s="20" t="s">
        <v>30</v>
      </c>
      <c r="AB617" s="20" t="s">
        <v>129</v>
      </c>
      <c r="AC617" s="20" t="s">
        <v>1220</v>
      </c>
      <c r="AD617" s="20" t="s">
        <v>1221</v>
      </c>
    </row>
    <row r="618" spans="2:30" x14ac:dyDescent="0.25">
      <c r="B618" s="27" t="str">
        <f>IF(O618="","Frêt",_xlfn.XLOOKUP(O618,Catégories!A:A,Catégories!B:B,"inconnu"))</f>
        <v>Frêt</v>
      </c>
      <c r="C618" s="10" t="str">
        <f>RIGHT(LOOKUP(L618,'Recherche tracking'!A:A,'Recherche tracking'!B:B),16)</f>
        <v>7543814314752816</v>
      </c>
      <c r="D618" s="20">
        <v>202606</v>
      </c>
      <c r="E618" s="20">
        <v>51</v>
      </c>
      <c r="F618" s="20">
        <v>1085442</v>
      </c>
      <c r="G618" s="20" t="s">
        <v>20</v>
      </c>
      <c r="H618" s="20" t="s">
        <v>20</v>
      </c>
      <c r="I618" s="20" t="s">
        <v>110</v>
      </c>
      <c r="J618" s="20" t="s">
        <v>22</v>
      </c>
      <c r="K618" s="20">
        <v>20260608</v>
      </c>
      <c r="L618" s="20" t="s">
        <v>1223</v>
      </c>
      <c r="M618" s="20" t="s">
        <v>111</v>
      </c>
      <c r="N618" s="20">
        <v>27.4</v>
      </c>
      <c r="O618" s="20" t="s">
        <v>84</v>
      </c>
      <c r="P618" s="32">
        <v>11.17</v>
      </c>
      <c r="Q618" s="20" t="s">
        <v>112</v>
      </c>
      <c r="R618" s="20" t="s">
        <v>113</v>
      </c>
      <c r="S618" s="20" t="s">
        <v>26</v>
      </c>
      <c r="T618" s="20" t="s">
        <v>30</v>
      </c>
      <c r="U618" s="20" t="s">
        <v>114</v>
      </c>
      <c r="V618" s="20" t="s">
        <v>115</v>
      </c>
      <c r="W618" s="20" t="s">
        <v>116</v>
      </c>
      <c r="X618" s="20" t="s">
        <v>1224</v>
      </c>
      <c r="Y618" s="20" t="s">
        <v>1225</v>
      </c>
      <c r="Z618" s="20" t="s">
        <v>26</v>
      </c>
      <c r="AA618" s="20" t="s">
        <v>30</v>
      </c>
      <c r="AB618" s="20" t="s">
        <v>117</v>
      </c>
      <c r="AC618" s="20" t="s">
        <v>133</v>
      </c>
      <c r="AD618" s="20" t="s">
        <v>120</v>
      </c>
    </row>
    <row r="619" spans="2:30" x14ac:dyDescent="0.25">
      <c r="B619" s="27" t="str">
        <f>IF(O619="","Frêt",_xlfn.XLOOKUP(O619,Catégories!A:A,Catégories!B:B,"inconnu"))</f>
        <v>Frêt</v>
      </c>
      <c r="C619" s="10" t="str">
        <f>RIGHT(LOOKUP(L619,'Recherche tracking'!A:A,'Recherche tracking'!B:B),16)</f>
        <v>7543814314752816</v>
      </c>
      <c r="D619" s="20">
        <v>202606</v>
      </c>
      <c r="E619" s="20">
        <v>51</v>
      </c>
      <c r="F619" s="20">
        <v>1085442</v>
      </c>
      <c r="G619" s="20" t="s">
        <v>20</v>
      </c>
      <c r="H619" s="20" t="s">
        <v>20</v>
      </c>
      <c r="I619" s="20" t="s">
        <v>118</v>
      </c>
      <c r="J619" s="20" t="s">
        <v>1226</v>
      </c>
      <c r="K619" s="20">
        <v>20260608</v>
      </c>
      <c r="L619" s="20" t="s">
        <v>1223</v>
      </c>
      <c r="M619" s="20" t="s">
        <v>111</v>
      </c>
      <c r="N619" s="20">
        <v>17.7</v>
      </c>
      <c r="O619" s="20" t="s">
        <v>84</v>
      </c>
      <c r="P619" s="32">
        <v>0</v>
      </c>
      <c r="Q619" s="20" t="s">
        <v>112</v>
      </c>
      <c r="R619" s="20" t="s">
        <v>113</v>
      </c>
      <c r="S619" s="20" t="s">
        <v>26</v>
      </c>
      <c r="T619" s="20" t="s">
        <v>30</v>
      </c>
      <c r="U619" s="20" t="s">
        <v>114</v>
      </c>
      <c r="V619" s="20" t="s">
        <v>115</v>
      </c>
      <c r="W619" s="20" t="s">
        <v>116</v>
      </c>
      <c r="X619" s="20" t="s">
        <v>1224</v>
      </c>
      <c r="Y619" s="20" t="s">
        <v>1225</v>
      </c>
      <c r="Z619" s="20" t="s">
        <v>26</v>
      </c>
      <c r="AA619" s="20" t="s">
        <v>30</v>
      </c>
      <c r="AB619" s="20" t="s">
        <v>117</v>
      </c>
      <c r="AC619" s="20" t="s">
        <v>133</v>
      </c>
      <c r="AD619" s="20" t="s">
        <v>120</v>
      </c>
    </row>
    <row r="620" spans="2:30" x14ac:dyDescent="0.25">
      <c r="B620" s="27" t="str">
        <f>IF(O620="","Frêt",_xlfn.XLOOKUP(O620,Catégories!A:A,Catégories!B:B,"inconnu"))</f>
        <v>Frêt</v>
      </c>
      <c r="C620" s="10" t="str">
        <f>RIGHT(LOOKUP(L620,'Recherche tracking'!A:A,'Recherche tracking'!B:B),16)</f>
        <v>7543814314752816</v>
      </c>
      <c r="D620" s="20">
        <v>202606</v>
      </c>
      <c r="E620" s="20">
        <v>51</v>
      </c>
      <c r="F620" s="20">
        <v>1085442</v>
      </c>
      <c r="G620" s="20" t="s">
        <v>20</v>
      </c>
      <c r="H620" s="20" t="s">
        <v>20</v>
      </c>
      <c r="I620" s="20" t="s">
        <v>119</v>
      </c>
      <c r="J620" s="20" t="s">
        <v>1226</v>
      </c>
      <c r="K620" s="20">
        <v>20260608</v>
      </c>
      <c r="L620" s="20" t="s">
        <v>1223</v>
      </c>
      <c r="M620" s="20" t="s">
        <v>24</v>
      </c>
      <c r="N620" s="20">
        <v>17.7</v>
      </c>
      <c r="O620" s="20" t="s">
        <v>86</v>
      </c>
      <c r="P620" s="32">
        <v>0</v>
      </c>
      <c r="Q620" s="20" t="s">
        <v>112</v>
      </c>
      <c r="R620" s="20" t="s">
        <v>113</v>
      </c>
      <c r="S620" s="20" t="s">
        <v>26</v>
      </c>
      <c r="T620" s="20" t="s">
        <v>30</v>
      </c>
      <c r="U620" s="20" t="s">
        <v>114</v>
      </c>
      <c r="V620" s="20" t="s">
        <v>115</v>
      </c>
      <c r="W620" s="20" t="s">
        <v>116</v>
      </c>
      <c r="X620" s="20" t="s">
        <v>1224</v>
      </c>
      <c r="Y620" s="20" t="s">
        <v>1225</v>
      </c>
      <c r="Z620" s="20" t="s">
        <v>26</v>
      </c>
      <c r="AA620" s="20" t="s">
        <v>30</v>
      </c>
      <c r="AB620" s="20" t="s">
        <v>117</v>
      </c>
      <c r="AC620" s="20" t="s">
        <v>133</v>
      </c>
      <c r="AD620" s="20" t="s">
        <v>120</v>
      </c>
    </row>
    <row r="621" spans="2:30" x14ac:dyDescent="0.25">
      <c r="B621" s="27" t="str">
        <f>IF(O621="","Frêt",_xlfn.XLOOKUP(O621,Catégories!A:A,Catégories!B:B,"inconnu"))</f>
        <v>Frêt</v>
      </c>
      <c r="C621" s="10" t="str">
        <f>RIGHT(LOOKUP(L621,'Recherche tracking'!A:A,'Recherche tracking'!B:B),16)</f>
        <v>7543814314752816</v>
      </c>
      <c r="D621" s="20">
        <v>202606</v>
      </c>
      <c r="E621" s="20">
        <v>51</v>
      </c>
      <c r="F621" s="20">
        <v>1085442</v>
      </c>
      <c r="G621" s="20" t="s">
        <v>20</v>
      </c>
      <c r="H621" s="20" t="s">
        <v>20</v>
      </c>
      <c r="I621" s="20" t="s">
        <v>118</v>
      </c>
      <c r="J621" s="20" t="s">
        <v>1227</v>
      </c>
      <c r="K621" s="20">
        <v>20260608</v>
      </c>
      <c r="L621" s="20" t="s">
        <v>1223</v>
      </c>
      <c r="M621" s="20" t="s">
        <v>111</v>
      </c>
      <c r="N621" s="20">
        <v>9.6999999999999993</v>
      </c>
      <c r="O621" s="20" t="s">
        <v>84</v>
      </c>
      <c r="P621" s="32">
        <v>0</v>
      </c>
      <c r="Q621" s="20" t="s">
        <v>112</v>
      </c>
      <c r="R621" s="20" t="s">
        <v>113</v>
      </c>
      <c r="S621" s="20" t="s">
        <v>26</v>
      </c>
      <c r="T621" s="20" t="s">
        <v>30</v>
      </c>
      <c r="U621" s="20" t="s">
        <v>114</v>
      </c>
      <c r="V621" s="20" t="s">
        <v>115</v>
      </c>
      <c r="W621" s="20" t="s">
        <v>116</v>
      </c>
      <c r="X621" s="20" t="s">
        <v>1224</v>
      </c>
      <c r="Y621" s="20" t="s">
        <v>1225</v>
      </c>
      <c r="Z621" s="20" t="s">
        <v>26</v>
      </c>
      <c r="AA621" s="20" t="s">
        <v>30</v>
      </c>
      <c r="AB621" s="20" t="s">
        <v>117</v>
      </c>
      <c r="AC621" s="20" t="s">
        <v>133</v>
      </c>
      <c r="AD621" s="20" t="s">
        <v>120</v>
      </c>
    </row>
    <row r="622" spans="2:30" x14ac:dyDescent="0.25">
      <c r="B622" s="27" t="str">
        <f>IF(O622="","Frêt",_xlfn.XLOOKUP(O622,Catégories!A:A,Catégories!B:B,"inconnu"))</f>
        <v>Frêt</v>
      </c>
      <c r="C622" s="10" t="str">
        <f>RIGHT(LOOKUP(L622,'Recherche tracking'!A:A,'Recherche tracking'!B:B),16)</f>
        <v>7543814314752816</v>
      </c>
      <c r="D622" s="20">
        <v>202606</v>
      </c>
      <c r="E622" s="20">
        <v>51</v>
      </c>
      <c r="F622" s="20">
        <v>1085442</v>
      </c>
      <c r="G622" s="20" t="s">
        <v>20</v>
      </c>
      <c r="H622" s="20" t="s">
        <v>20</v>
      </c>
      <c r="I622" s="20" t="s">
        <v>119</v>
      </c>
      <c r="J622" s="20" t="s">
        <v>1227</v>
      </c>
      <c r="K622" s="20">
        <v>20260608</v>
      </c>
      <c r="L622" s="20" t="s">
        <v>1223</v>
      </c>
      <c r="M622" s="20" t="s">
        <v>24</v>
      </c>
      <c r="N622" s="20">
        <v>9.6999999999999993</v>
      </c>
      <c r="O622" s="20" t="s">
        <v>86</v>
      </c>
      <c r="P622" s="32">
        <v>0</v>
      </c>
      <c r="Q622" s="20" t="s">
        <v>112</v>
      </c>
      <c r="R622" s="20" t="s">
        <v>113</v>
      </c>
      <c r="S622" s="20" t="s">
        <v>26</v>
      </c>
      <c r="T622" s="20" t="s">
        <v>30</v>
      </c>
      <c r="U622" s="20" t="s">
        <v>114</v>
      </c>
      <c r="V622" s="20" t="s">
        <v>115</v>
      </c>
      <c r="W622" s="20" t="s">
        <v>116</v>
      </c>
      <c r="X622" s="20" t="s">
        <v>1224</v>
      </c>
      <c r="Y622" s="20" t="s">
        <v>1225</v>
      </c>
      <c r="Z622" s="20" t="s">
        <v>26</v>
      </c>
      <c r="AA622" s="20" t="s">
        <v>30</v>
      </c>
      <c r="AB622" s="20" t="s">
        <v>117</v>
      </c>
      <c r="AC622" s="20" t="s">
        <v>133</v>
      </c>
      <c r="AD622" s="20" t="s">
        <v>120</v>
      </c>
    </row>
    <row r="623" spans="2:30" x14ac:dyDescent="0.25">
      <c r="B623" s="27" t="str">
        <f>IF(O623="","Frêt",_xlfn.XLOOKUP(O623,Catégories!A:A,Catégories!B:B,"inconnu"))</f>
        <v>Frêt</v>
      </c>
      <c r="C623" s="10" t="str">
        <f>RIGHT(LOOKUP(L623,'Recherche tracking'!A:A,'Recherche tracking'!B:B),16)</f>
        <v>7543814314752816</v>
      </c>
      <c r="D623" s="20">
        <v>202606</v>
      </c>
      <c r="E623" s="20">
        <v>51</v>
      </c>
      <c r="F623" s="20">
        <v>1085442</v>
      </c>
      <c r="G623" s="20" t="s">
        <v>20</v>
      </c>
      <c r="H623" s="20" t="s">
        <v>20</v>
      </c>
      <c r="I623" s="20" t="s">
        <v>119</v>
      </c>
      <c r="J623" s="20" t="s">
        <v>1227</v>
      </c>
      <c r="K623" s="20">
        <v>20260608</v>
      </c>
      <c r="L623" s="20" t="s">
        <v>1223</v>
      </c>
      <c r="M623" s="20" t="s">
        <v>24</v>
      </c>
      <c r="N623" s="20">
        <v>9.6999999999999993</v>
      </c>
      <c r="O623" s="20" t="s">
        <v>98</v>
      </c>
      <c r="P623" s="32">
        <v>1</v>
      </c>
      <c r="Q623" s="20" t="s">
        <v>112</v>
      </c>
      <c r="R623" s="20" t="s">
        <v>113</v>
      </c>
      <c r="S623" s="20" t="s">
        <v>26</v>
      </c>
      <c r="T623" s="20" t="s">
        <v>30</v>
      </c>
      <c r="U623" s="20" t="s">
        <v>114</v>
      </c>
      <c r="V623" s="20" t="s">
        <v>115</v>
      </c>
      <c r="W623" s="20" t="s">
        <v>116</v>
      </c>
      <c r="X623" s="20" t="s">
        <v>1224</v>
      </c>
      <c r="Y623" s="20" t="s">
        <v>1225</v>
      </c>
      <c r="Z623" s="20" t="s">
        <v>26</v>
      </c>
      <c r="AA623" s="20" t="s">
        <v>30</v>
      </c>
      <c r="AB623" s="20" t="s">
        <v>117</v>
      </c>
      <c r="AC623" s="20" t="s">
        <v>133</v>
      </c>
      <c r="AD623" s="20" t="s">
        <v>120</v>
      </c>
    </row>
    <row r="624" spans="2:30" x14ac:dyDescent="0.25">
      <c r="B624" s="27" t="str">
        <f>IF(O624="","Frêt",_xlfn.XLOOKUP(O624,Catégories!A:A,Catégories!B:B,"inconnu"))</f>
        <v>Frêt</v>
      </c>
      <c r="C624" s="10" t="str">
        <f>RIGHT(LOOKUP(L624,'Recherche tracking'!A:A,'Recherche tracking'!B:B),16)</f>
        <v>1043814314752846</v>
      </c>
      <c r="D624" s="20">
        <v>202606</v>
      </c>
      <c r="E624" s="20">
        <v>51</v>
      </c>
      <c r="F624" s="20">
        <v>1085442</v>
      </c>
      <c r="G624" s="20" t="s">
        <v>20</v>
      </c>
      <c r="H624" s="20" t="s">
        <v>20</v>
      </c>
      <c r="I624" s="20" t="s">
        <v>110</v>
      </c>
      <c r="J624" s="20" t="s">
        <v>22</v>
      </c>
      <c r="K624" s="20">
        <v>20260608</v>
      </c>
      <c r="L624" s="20" t="s">
        <v>1228</v>
      </c>
      <c r="M624" s="20" t="s">
        <v>111</v>
      </c>
      <c r="N624" s="20">
        <v>3.6</v>
      </c>
      <c r="O624" s="20" t="s">
        <v>84</v>
      </c>
      <c r="P624" s="32">
        <v>4.93</v>
      </c>
      <c r="Q624" s="20" t="s">
        <v>112</v>
      </c>
      <c r="R624" s="20" t="s">
        <v>113</v>
      </c>
      <c r="S624" s="20" t="s">
        <v>26</v>
      </c>
      <c r="T624" s="20" t="s">
        <v>30</v>
      </c>
      <c r="U624" s="20" t="s">
        <v>114</v>
      </c>
      <c r="V624" s="20" t="s">
        <v>115</v>
      </c>
      <c r="W624" s="20" t="s">
        <v>116</v>
      </c>
      <c r="X624" s="20" t="s">
        <v>1229</v>
      </c>
      <c r="Y624" s="20" t="s">
        <v>1230</v>
      </c>
      <c r="Z624" s="20" t="s">
        <v>26</v>
      </c>
      <c r="AA624" s="20" t="s">
        <v>30</v>
      </c>
      <c r="AB624" s="20" t="s">
        <v>300</v>
      </c>
      <c r="AC624" s="20" t="s">
        <v>1231</v>
      </c>
      <c r="AD624" s="20" t="s">
        <v>1232</v>
      </c>
    </row>
    <row r="625" spans="2:30" x14ac:dyDescent="0.25">
      <c r="B625" s="27" t="str">
        <f>IF(O625="","Frêt",_xlfn.XLOOKUP(O625,Catégories!A:A,Catégories!B:B,"inconnu"))</f>
        <v>Frêt</v>
      </c>
      <c r="C625" s="10" t="str">
        <f>RIGHT(LOOKUP(L625,'Recherche tracking'!A:A,'Recherche tracking'!B:B),16)</f>
        <v>1043814314752846</v>
      </c>
      <c r="D625" s="20">
        <v>202606</v>
      </c>
      <c r="E625" s="20">
        <v>51</v>
      </c>
      <c r="F625" s="20">
        <v>1085442</v>
      </c>
      <c r="G625" s="20" t="s">
        <v>20</v>
      </c>
      <c r="H625" s="20" t="s">
        <v>20</v>
      </c>
      <c r="I625" s="20" t="s">
        <v>118</v>
      </c>
      <c r="J625" s="20" t="s">
        <v>1233</v>
      </c>
      <c r="K625" s="20">
        <v>20260608</v>
      </c>
      <c r="L625" s="20" t="s">
        <v>1228</v>
      </c>
      <c r="M625" s="20" t="s">
        <v>111</v>
      </c>
      <c r="N625" s="20">
        <v>3.6</v>
      </c>
      <c r="O625" s="20" t="s">
        <v>84</v>
      </c>
      <c r="P625" s="32">
        <v>0</v>
      </c>
      <c r="Q625" s="20" t="s">
        <v>112</v>
      </c>
      <c r="R625" s="20" t="s">
        <v>113</v>
      </c>
      <c r="S625" s="20" t="s">
        <v>26</v>
      </c>
      <c r="T625" s="20" t="s">
        <v>30</v>
      </c>
      <c r="U625" s="20" t="s">
        <v>114</v>
      </c>
      <c r="V625" s="20" t="s">
        <v>115</v>
      </c>
      <c r="W625" s="20" t="s">
        <v>116</v>
      </c>
      <c r="X625" s="20" t="s">
        <v>1229</v>
      </c>
      <c r="Y625" s="20" t="s">
        <v>1230</v>
      </c>
      <c r="Z625" s="20" t="s">
        <v>26</v>
      </c>
      <c r="AA625" s="20" t="s">
        <v>30</v>
      </c>
      <c r="AB625" s="20" t="s">
        <v>300</v>
      </c>
      <c r="AC625" s="20" t="s">
        <v>1231</v>
      </c>
      <c r="AD625" s="20" t="s">
        <v>1232</v>
      </c>
    </row>
    <row r="626" spans="2:30" x14ac:dyDescent="0.25">
      <c r="B626" s="27" t="str">
        <f>IF(O626="","Frêt",_xlfn.XLOOKUP(O626,Catégories!A:A,Catégories!B:B,"inconnu"))</f>
        <v>Frêt</v>
      </c>
      <c r="C626" s="10" t="str">
        <f>RIGHT(LOOKUP(L626,'Recherche tracking'!A:A,'Recherche tracking'!B:B),16)</f>
        <v>1043814314752846</v>
      </c>
      <c r="D626" s="20">
        <v>202606</v>
      </c>
      <c r="E626" s="20">
        <v>51</v>
      </c>
      <c r="F626" s="20">
        <v>1085442</v>
      </c>
      <c r="G626" s="20" t="s">
        <v>20</v>
      </c>
      <c r="H626" s="20" t="s">
        <v>20</v>
      </c>
      <c r="I626" s="20" t="s">
        <v>119</v>
      </c>
      <c r="J626" s="20" t="s">
        <v>1233</v>
      </c>
      <c r="K626" s="20">
        <v>20260608</v>
      </c>
      <c r="L626" s="20" t="s">
        <v>1228</v>
      </c>
      <c r="M626" s="20" t="s">
        <v>24</v>
      </c>
      <c r="N626" s="20">
        <v>3.6</v>
      </c>
      <c r="O626" s="20" t="s">
        <v>86</v>
      </c>
      <c r="P626" s="32">
        <v>0</v>
      </c>
      <c r="Q626" s="20" t="s">
        <v>112</v>
      </c>
      <c r="R626" s="20" t="s">
        <v>113</v>
      </c>
      <c r="S626" s="20" t="s">
        <v>26</v>
      </c>
      <c r="T626" s="20" t="s">
        <v>30</v>
      </c>
      <c r="U626" s="20" t="s">
        <v>114</v>
      </c>
      <c r="V626" s="20" t="s">
        <v>115</v>
      </c>
      <c r="W626" s="20" t="s">
        <v>116</v>
      </c>
      <c r="X626" s="20" t="s">
        <v>1229</v>
      </c>
      <c r="Y626" s="20" t="s">
        <v>1230</v>
      </c>
      <c r="Z626" s="20" t="s">
        <v>26</v>
      </c>
      <c r="AA626" s="20" t="s">
        <v>30</v>
      </c>
      <c r="AB626" s="20" t="s">
        <v>300</v>
      </c>
      <c r="AC626" s="20" t="s">
        <v>1231</v>
      </c>
      <c r="AD626" s="20" t="s">
        <v>1232</v>
      </c>
    </row>
    <row r="627" spans="2:30" x14ac:dyDescent="0.25">
      <c r="B627" s="27" t="str">
        <f>IF(O627="","Frêt",_xlfn.XLOOKUP(O627,Catégories!A:A,Catégories!B:B,"inconnu"))</f>
        <v>Frêt</v>
      </c>
      <c r="C627" s="10" t="str">
        <f>RIGHT(LOOKUP(L627,'Recherche tracking'!A:A,'Recherche tracking'!B:B),16)</f>
        <v>0243814314752776</v>
      </c>
      <c r="D627" s="20">
        <v>202606</v>
      </c>
      <c r="E627" s="20">
        <v>51</v>
      </c>
      <c r="F627" s="20">
        <v>1085442</v>
      </c>
      <c r="G627" s="20" t="s">
        <v>20</v>
      </c>
      <c r="H627" s="20" t="s">
        <v>20</v>
      </c>
      <c r="I627" s="20" t="s">
        <v>110</v>
      </c>
      <c r="J627" s="20" t="s">
        <v>22</v>
      </c>
      <c r="K627" s="20">
        <v>20260608</v>
      </c>
      <c r="L627" s="20" t="s">
        <v>1234</v>
      </c>
      <c r="M627" s="20" t="s">
        <v>111</v>
      </c>
      <c r="N627" s="20">
        <v>4.01</v>
      </c>
      <c r="O627" s="20" t="s">
        <v>84</v>
      </c>
      <c r="P627" s="32">
        <v>5.19</v>
      </c>
      <c r="Q627" s="20" t="s">
        <v>112</v>
      </c>
      <c r="R627" s="20" t="s">
        <v>113</v>
      </c>
      <c r="S627" s="20" t="s">
        <v>26</v>
      </c>
      <c r="T627" s="20" t="s">
        <v>30</v>
      </c>
      <c r="U627" s="20" t="s">
        <v>114</v>
      </c>
      <c r="V627" s="20" t="s">
        <v>115</v>
      </c>
      <c r="W627" s="20" t="s">
        <v>116</v>
      </c>
      <c r="X627" s="20" t="s">
        <v>1235</v>
      </c>
      <c r="Y627" s="20" t="s">
        <v>1236</v>
      </c>
      <c r="Z627" s="20" t="s">
        <v>26</v>
      </c>
      <c r="AA627" s="20" t="s">
        <v>30</v>
      </c>
      <c r="AB627" s="20" t="s">
        <v>1237</v>
      </c>
      <c r="AC627" s="20" t="s">
        <v>1238</v>
      </c>
      <c r="AD627" s="20" t="s">
        <v>1239</v>
      </c>
    </row>
    <row r="628" spans="2:30" x14ac:dyDescent="0.25">
      <c r="B628" s="27" t="str">
        <f>IF(O628="","Frêt",_xlfn.XLOOKUP(O628,Catégories!A:A,Catégories!B:B,"inconnu"))</f>
        <v>Frêt</v>
      </c>
      <c r="C628" s="10" t="str">
        <f>RIGHT(LOOKUP(L628,'Recherche tracking'!A:A,'Recherche tracking'!B:B),16)</f>
        <v>0243814314752776</v>
      </c>
      <c r="D628" s="20">
        <v>202606</v>
      </c>
      <c r="E628" s="20">
        <v>51</v>
      </c>
      <c r="F628" s="20">
        <v>1085442</v>
      </c>
      <c r="G628" s="20" t="s">
        <v>20</v>
      </c>
      <c r="H628" s="20" t="s">
        <v>20</v>
      </c>
      <c r="I628" s="20" t="s">
        <v>118</v>
      </c>
      <c r="J628" s="20" t="s">
        <v>1240</v>
      </c>
      <c r="K628" s="20">
        <v>20260608</v>
      </c>
      <c r="L628" s="20" t="s">
        <v>1234</v>
      </c>
      <c r="M628" s="20" t="s">
        <v>111</v>
      </c>
      <c r="N628" s="20">
        <v>4.01</v>
      </c>
      <c r="O628" s="20" t="s">
        <v>84</v>
      </c>
      <c r="P628" s="32">
        <v>0</v>
      </c>
      <c r="Q628" s="20" t="s">
        <v>112</v>
      </c>
      <c r="R628" s="20" t="s">
        <v>113</v>
      </c>
      <c r="S628" s="20" t="s">
        <v>26</v>
      </c>
      <c r="T628" s="20" t="s">
        <v>30</v>
      </c>
      <c r="U628" s="20" t="s">
        <v>114</v>
      </c>
      <c r="V628" s="20" t="s">
        <v>115</v>
      </c>
      <c r="W628" s="20" t="s">
        <v>116</v>
      </c>
      <c r="X628" s="20" t="s">
        <v>1235</v>
      </c>
      <c r="Y628" s="20" t="s">
        <v>1236</v>
      </c>
      <c r="Z628" s="20" t="s">
        <v>26</v>
      </c>
      <c r="AA628" s="20" t="s">
        <v>30</v>
      </c>
      <c r="AB628" s="20" t="s">
        <v>1237</v>
      </c>
      <c r="AC628" s="20" t="s">
        <v>1238</v>
      </c>
      <c r="AD628" s="20" t="s">
        <v>1239</v>
      </c>
    </row>
    <row r="629" spans="2:30" x14ac:dyDescent="0.25">
      <c r="B629" s="27" t="str">
        <f>IF(O629="","Frêt",_xlfn.XLOOKUP(O629,Catégories!A:A,Catégories!B:B,"inconnu"))</f>
        <v>Frêt</v>
      </c>
      <c r="C629" s="10" t="str">
        <f>RIGHT(LOOKUP(L629,'Recherche tracking'!A:A,'Recherche tracking'!B:B),16)</f>
        <v>0243814314752776</v>
      </c>
      <c r="D629" s="20">
        <v>202606</v>
      </c>
      <c r="E629" s="20">
        <v>51</v>
      </c>
      <c r="F629" s="20">
        <v>1085442</v>
      </c>
      <c r="G629" s="20" t="s">
        <v>20</v>
      </c>
      <c r="H629" s="20" t="s">
        <v>20</v>
      </c>
      <c r="I629" s="20" t="s">
        <v>119</v>
      </c>
      <c r="J629" s="20" t="s">
        <v>1240</v>
      </c>
      <c r="K629" s="20">
        <v>20260608</v>
      </c>
      <c r="L629" s="20" t="s">
        <v>1234</v>
      </c>
      <c r="M629" s="20" t="s">
        <v>24</v>
      </c>
      <c r="N629" s="20">
        <v>4.01</v>
      </c>
      <c r="O629" s="20" t="s">
        <v>86</v>
      </c>
      <c r="P629" s="32">
        <v>0</v>
      </c>
      <c r="Q629" s="20" t="s">
        <v>112</v>
      </c>
      <c r="R629" s="20" t="s">
        <v>113</v>
      </c>
      <c r="S629" s="20" t="s">
        <v>26</v>
      </c>
      <c r="T629" s="20" t="s">
        <v>30</v>
      </c>
      <c r="U629" s="20" t="s">
        <v>114</v>
      </c>
      <c r="V629" s="20" t="s">
        <v>115</v>
      </c>
      <c r="W629" s="20" t="s">
        <v>116</v>
      </c>
      <c r="X629" s="20" t="s">
        <v>1235</v>
      </c>
      <c r="Y629" s="20" t="s">
        <v>1236</v>
      </c>
      <c r="Z629" s="20" t="s">
        <v>26</v>
      </c>
      <c r="AA629" s="20" t="s">
        <v>30</v>
      </c>
      <c r="AB629" s="20" t="s">
        <v>1237</v>
      </c>
      <c r="AC629" s="20" t="s">
        <v>1238</v>
      </c>
      <c r="AD629" s="20" t="s">
        <v>1239</v>
      </c>
    </row>
    <row r="630" spans="2:30" x14ac:dyDescent="0.25">
      <c r="B630" s="27" t="str">
        <f>IF(O630="","Frêt",_xlfn.XLOOKUP(O630,Catégories!A:A,Catégories!B:B,"inconnu"))</f>
        <v>Frêt</v>
      </c>
      <c r="C630" s="10" t="str">
        <f>RIGHT(LOOKUP(L630,'Recherche tracking'!A:A,'Recherche tracking'!B:B),16)</f>
        <v>3543814314752866</v>
      </c>
      <c r="D630" s="20">
        <v>202606</v>
      </c>
      <c r="E630" s="20">
        <v>51</v>
      </c>
      <c r="F630" s="20">
        <v>1085442</v>
      </c>
      <c r="G630" s="20" t="s">
        <v>20</v>
      </c>
      <c r="H630" s="20" t="s">
        <v>20</v>
      </c>
      <c r="I630" s="20" t="s">
        <v>110</v>
      </c>
      <c r="J630" s="20" t="s">
        <v>22</v>
      </c>
      <c r="K630" s="20">
        <v>20260608</v>
      </c>
      <c r="L630" s="20" t="s">
        <v>1241</v>
      </c>
      <c r="M630" s="20" t="s">
        <v>111</v>
      </c>
      <c r="N630" s="20">
        <v>4.5</v>
      </c>
      <c r="O630" s="20" t="s">
        <v>84</v>
      </c>
      <c r="P630" s="32">
        <v>5.19</v>
      </c>
      <c r="Q630" s="20" t="s">
        <v>112</v>
      </c>
      <c r="R630" s="20" t="s">
        <v>113</v>
      </c>
      <c r="S630" s="20" t="s">
        <v>26</v>
      </c>
      <c r="T630" s="20" t="s">
        <v>30</v>
      </c>
      <c r="U630" s="20" t="s">
        <v>114</v>
      </c>
      <c r="V630" s="20" t="s">
        <v>115</v>
      </c>
      <c r="W630" s="20" t="s">
        <v>116</v>
      </c>
      <c r="X630" s="20" t="s">
        <v>238</v>
      </c>
      <c r="Y630" s="20" t="s">
        <v>239</v>
      </c>
      <c r="Z630" s="20" t="s">
        <v>26</v>
      </c>
      <c r="AA630" s="20" t="s">
        <v>30</v>
      </c>
      <c r="AB630" s="20" t="s">
        <v>159</v>
      </c>
      <c r="AC630" s="20" t="s">
        <v>240</v>
      </c>
      <c r="AD630" s="20" t="s">
        <v>241</v>
      </c>
    </row>
    <row r="631" spans="2:30" x14ac:dyDescent="0.25">
      <c r="B631" s="27" t="str">
        <f>IF(O631="","Frêt",_xlfn.XLOOKUP(O631,Catégories!A:A,Catégories!B:B,"inconnu"))</f>
        <v>Frêt</v>
      </c>
      <c r="C631" s="10" t="str">
        <f>RIGHT(LOOKUP(L631,'Recherche tracking'!A:A,'Recherche tracking'!B:B),16)</f>
        <v>3543814314752866</v>
      </c>
      <c r="D631" s="20">
        <v>202606</v>
      </c>
      <c r="E631" s="20">
        <v>51</v>
      </c>
      <c r="F631" s="20">
        <v>1085442</v>
      </c>
      <c r="G631" s="20" t="s">
        <v>20</v>
      </c>
      <c r="H631" s="20" t="s">
        <v>20</v>
      </c>
      <c r="I631" s="20" t="s">
        <v>118</v>
      </c>
      <c r="J631" s="20" t="s">
        <v>1242</v>
      </c>
      <c r="K631" s="20">
        <v>20260608</v>
      </c>
      <c r="L631" s="20" t="s">
        <v>1241</v>
      </c>
      <c r="M631" s="20" t="s">
        <v>111</v>
      </c>
      <c r="N631" s="20">
        <v>4.5</v>
      </c>
      <c r="O631" s="20" t="s">
        <v>84</v>
      </c>
      <c r="P631" s="32">
        <v>0</v>
      </c>
      <c r="Q631" s="20" t="s">
        <v>112</v>
      </c>
      <c r="R631" s="20" t="s">
        <v>113</v>
      </c>
      <c r="S631" s="20" t="s">
        <v>26</v>
      </c>
      <c r="T631" s="20" t="s">
        <v>30</v>
      </c>
      <c r="U631" s="20" t="s">
        <v>114</v>
      </c>
      <c r="V631" s="20" t="s">
        <v>115</v>
      </c>
      <c r="W631" s="20" t="s">
        <v>116</v>
      </c>
      <c r="X631" s="20" t="s">
        <v>238</v>
      </c>
      <c r="Y631" s="20" t="s">
        <v>239</v>
      </c>
      <c r="Z631" s="20" t="s">
        <v>26</v>
      </c>
      <c r="AA631" s="20" t="s">
        <v>30</v>
      </c>
      <c r="AB631" s="20" t="s">
        <v>159</v>
      </c>
      <c r="AC631" s="20" t="s">
        <v>240</v>
      </c>
      <c r="AD631" s="20" t="s">
        <v>241</v>
      </c>
    </row>
    <row r="632" spans="2:30" x14ac:dyDescent="0.25">
      <c r="B632" s="27" t="str">
        <f>IF(O632="","Frêt",_xlfn.XLOOKUP(O632,Catégories!A:A,Catégories!B:B,"inconnu"))</f>
        <v>Frêt</v>
      </c>
      <c r="C632" s="10" t="str">
        <f>RIGHT(LOOKUP(L632,'Recherche tracking'!A:A,'Recherche tracking'!B:B),16)</f>
        <v>3543814314752866</v>
      </c>
      <c r="D632" s="20">
        <v>202606</v>
      </c>
      <c r="E632" s="20">
        <v>51</v>
      </c>
      <c r="F632" s="20">
        <v>1085442</v>
      </c>
      <c r="G632" s="20" t="s">
        <v>20</v>
      </c>
      <c r="H632" s="20" t="s">
        <v>20</v>
      </c>
      <c r="I632" s="20" t="s">
        <v>119</v>
      </c>
      <c r="J632" s="20" t="s">
        <v>1242</v>
      </c>
      <c r="K632" s="20">
        <v>20260608</v>
      </c>
      <c r="L632" s="20" t="s">
        <v>1241</v>
      </c>
      <c r="M632" s="20" t="s">
        <v>24</v>
      </c>
      <c r="N632" s="20">
        <v>4.5</v>
      </c>
      <c r="O632" s="20" t="s">
        <v>86</v>
      </c>
      <c r="P632" s="32">
        <v>0</v>
      </c>
      <c r="Q632" s="20" t="s">
        <v>112</v>
      </c>
      <c r="R632" s="20" t="s">
        <v>113</v>
      </c>
      <c r="S632" s="20" t="s">
        <v>26</v>
      </c>
      <c r="T632" s="20" t="s">
        <v>30</v>
      </c>
      <c r="U632" s="20" t="s">
        <v>114</v>
      </c>
      <c r="V632" s="20" t="s">
        <v>115</v>
      </c>
      <c r="W632" s="20" t="s">
        <v>116</v>
      </c>
      <c r="X632" s="20" t="s">
        <v>238</v>
      </c>
      <c r="Y632" s="20" t="s">
        <v>239</v>
      </c>
      <c r="Z632" s="20" t="s">
        <v>26</v>
      </c>
      <c r="AA632" s="20" t="s">
        <v>30</v>
      </c>
      <c r="AB632" s="20" t="s">
        <v>159</v>
      </c>
      <c r="AC632" s="20" t="s">
        <v>240</v>
      </c>
      <c r="AD632" s="20" t="s">
        <v>241</v>
      </c>
    </row>
    <row r="633" spans="2:30" x14ac:dyDescent="0.25">
      <c r="B633" s="27" t="str">
        <f>IF(O633="","Frêt",_xlfn.XLOOKUP(O633,Catégories!A:A,Catégories!B:B,"inconnu"))</f>
        <v>Frêt</v>
      </c>
      <c r="C633" s="10" t="str">
        <f>RIGHT(LOOKUP(L633,'Recherche tracking'!A:A,'Recherche tracking'!B:B),16)</f>
        <v>2124022012362077</v>
      </c>
      <c r="D633" s="20">
        <v>202606</v>
      </c>
      <c r="E633" s="20">
        <v>51</v>
      </c>
      <c r="F633" s="20">
        <v>1085442</v>
      </c>
      <c r="G633" s="20" t="s">
        <v>20</v>
      </c>
      <c r="H633" s="20" t="s">
        <v>20</v>
      </c>
      <c r="I633" s="20" t="s">
        <v>110</v>
      </c>
      <c r="J633" s="20" t="s">
        <v>22</v>
      </c>
      <c r="K633" s="20">
        <v>20260608</v>
      </c>
      <c r="L633" s="20" t="s">
        <v>1243</v>
      </c>
      <c r="M633" s="20" t="s">
        <v>111</v>
      </c>
      <c r="N633" s="20">
        <v>11.71</v>
      </c>
      <c r="O633" s="20" t="s">
        <v>84</v>
      </c>
      <c r="P633" s="32">
        <v>7.01</v>
      </c>
      <c r="Q633" s="20" t="s">
        <v>655</v>
      </c>
      <c r="R633" s="20" t="s">
        <v>656</v>
      </c>
      <c r="S633" s="20" t="s">
        <v>26</v>
      </c>
      <c r="T633" s="20" t="s">
        <v>30</v>
      </c>
      <c r="U633" s="20" t="s">
        <v>131</v>
      </c>
      <c r="V633" s="20" t="s">
        <v>657</v>
      </c>
      <c r="W633" s="20" t="s">
        <v>1244</v>
      </c>
      <c r="X633" s="20" t="s">
        <v>112</v>
      </c>
      <c r="Y633" s="20" t="s">
        <v>113</v>
      </c>
      <c r="Z633" s="20" t="s">
        <v>26</v>
      </c>
      <c r="AA633" s="20" t="s">
        <v>30</v>
      </c>
      <c r="AB633" s="20" t="s">
        <v>114</v>
      </c>
      <c r="AC633" s="20" t="s">
        <v>115</v>
      </c>
      <c r="AD633" s="20" t="s">
        <v>125</v>
      </c>
    </row>
    <row r="634" spans="2:30" x14ac:dyDescent="0.25">
      <c r="B634" s="27" t="str">
        <f>IF(O634="","Frêt",_xlfn.XLOOKUP(O634,Catégories!A:A,Catégories!B:B,"inconnu"))</f>
        <v>Frêt</v>
      </c>
      <c r="C634" s="10" t="str">
        <f>RIGHT(LOOKUP(L634,'Recherche tracking'!A:A,'Recherche tracking'!B:B),16)</f>
        <v>2124022012362077</v>
      </c>
      <c r="D634" s="20">
        <v>202606</v>
      </c>
      <c r="E634" s="20">
        <v>51</v>
      </c>
      <c r="F634" s="20">
        <v>1085442</v>
      </c>
      <c r="G634" s="20" t="s">
        <v>20</v>
      </c>
      <c r="H634" s="20" t="s">
        <v>20</v>
      </c>
      <c r="I634" s="20" t="s">
        <v>118</v>
      </c>
      <c r="J634" s="20" t="s">
        <v>1245</v>
      </c>
      <c r="K634" s="20">
        <v>20260608</v>
      </c>
      <c r="L634" s="20" t="s">
        <v>1243</v>
      </c>
      <c r="M634" s="20" t="s">
        <v>111</v>
      </c>
      <c r="N634" s="20">
        <v>8.6999999999999993</v>
      </c>
      <c r="O634" s="20" t="s">
        <v>84</v>
      </c>
      <c r="P634" s="32">
        <v>0</v>
      </c>
      <c r="Q634" s="20" t="s">
        <v>655</v>
      </c>
      <c r="R634" s="20" t="s">
        <v>656</v>
      </c>
      <c r="S634" s="20" t="s">
        <v>26</v>
      </c>
      <c r="T634" s="20" t="s">
        <v>30</v>
      </c>
      <c r="U634" s="20" t="s">
        <v>131</v>
      </c>
      <c r="V634" s="20" t="s">
        <v>657</v>
      </c>
      <c r="W634" s="20" t="s">
        <v>1244</v>
      </c>
      <c r="X634" s="20" t="s">
        <v>112</v>
      </c>
      <c r="Y634" s="20" t="s">
        <v>113</v>
      </c>
      <c r="Z634" s="20" t="s">
        <v>26</v>
      </c>
      <c r="AA634" s="20" t="s">
        <v>30</v>
      </c>
      <c r="AB634" s="20" t="s">
        <v>114</v>
      </c>
      <c r="AC634" s="20" t="s">
        <v>115</v>
      </c>
      <c r="AD634" s="20" t="s">
        <v>125</v>
      </c>
    </row>
    <row r="635" spans="2:30" x14ac:dyDescent="0.25">
      <c r="B635" s="27" t="str">
        <f>IF(O635="","Frêt",_xlfn.XLOOKUP(O635,Catégories!A:A,Catégories!B:B,"inconnu"))</f>
        <v>Frêt</v>
      </c>
      <c r="C635" s="10" t="str">
        <f>RIGHT(LOOKUP(L635,'Recherche tracking'!A:A,'Recherche tracking'!B:B),16)</f>
        <v>2124022012362077</v>
      </c>
      <c r="D635" s="20">
        <v>202606</v>
      </c>
      <c r="E635" s="20">
        <v>51</v>
      </c>
      <c r="F635" s="20">
        <v>1085442</v>
      </c>
      <c r="G635" s="20" t="s">
        <v>20</v>
      </c>
      <c r="H635" s="20" t="s">
        <v>20</v>
      </c>
      <c r="I635" s="20" t="s">
        <v>119</v>
      </c>
      <c r="J635" s="20" t="s">
        <v>1245</v>
      </c>
      <c r="K635" s="20">
        <v>20260608</v>
      </c>
      <c r="L635" s="20" t="s">
        <v>1243</v>
      </c>
      <c r="M635" s="20" t="s">
        <v>24</v>
      </c>
      <c r="N635" s="20">
        <v>8.6999999999999993</v>
      </c>
      <c r="O635" s="20" t="s">
        <v>86</v>
      </c>
      <c r="P635" s="32">
        <v>0</v>
      </c>
      <c r="Q635" s="20" t="s">
        <v>655</v>
      </c>
      <c r="R635" s="20" t="s">
        <v>656</v>
      </c>
      <c r="S635" s="20" t="s">
        <v>26</v>
      </c>
      <c r="T635" s="20" t="s">
        <v>30</v>
      </c>
      <c r="U635" s="20" t="s">
        <v>131</v>
      </c>
      <c r="V635" s="20" t="s">
        <v>657</v>
      </c>
      <c r="W635" s="20" t="s">
        <v>1244</v>
      </c>
      <c r="X635" s="20" t="s">
        <v>112</v>
      </c>
      <c r="Y635" s="20" t="s">
        <v>113</v>
      </c>
      <c r="Z635" s="20" t="s">
        <v>26</v>
      </c>
      <c r="AA635" s="20" t="s">
        <v>30</v>
      </c>
      <c r="AB635" s="20" t="s">
        <v>114</v>
      </c>
      <c r="AC635" s="20" t="s">
        <v>115</v>
      </c>
      <c r="AD635" s="20" t="s">
        <v>125</v>
      </c>
    </row>
    <row r="636" spans="2:30" x14ac:dyDescent="0.25">
      <c r="B636" s="27" t="str">
        <f>IF(O636="","Frêt",_xlfn.XLOOKUP(O636,Catégories!A:A,Catégories!B:B,"inconnu"))</f>
        <v>Frêt</v>
      </c>
      <c r="C636" s="10" t="str">
        <f>RIGHT(LOOKUP(L636,'Recherche tracking'!A:A,'Recherche tracking'!B:B),16)</f>
        <v>2124022012362077</v>
      </c>
      <c r="D636" s="20">
        <v>202606</v>
      </c>
      <c r="E636" s="20">
        <v>51</v>
      </c>
      <c r="F636" s="20">
        <v>1085442</v>
      </c>
      <c r="G636" s="20" t="s">
        <v>20</v>
      </c>
      <c r="H636" s="20" t="s">
        <v>20</v>
      </c>
      <c r="I636" s="20" t="s">
        <v>118</v>
      </c>
      <c r="J636" s="20" t="s">
        <v>1246</v>
      </c>
      <c r="K636" s="20">
        <v>20260608</v>
      </c>
      <c r="L636" s="20" t="s">
        <v>1243</v>
      </c>
      <c r="M636" s="20" t="s">
        <v>111</v>
      </c>
      <c r="N636" s="20">
        <v>3.01</v>
      </c>
      <c r="O636" s="20" t="s">
        <v>84</v>
      </c>
      <c r="P636" s="32">
        <v>0</v>
      </c>
      <c r="Q636" s="20" t="s">
        <v>655</v>
      </c>
      <c r="R636" s="20" t="s">
        <v>656</v>
      </c>
      <c r="S636" s="20" t="s">
        <v>26</v>
      </c>
      <c r="T636" s="20" t="s">
        <v>30</v>
      </c>
      <c r="U636" s="20" t="s">
        <v>131</v>
      </c>
      <c r="V636" s="20" t="s">
        <v>657</v>
      </c>
      <c r="W636" s="20" t="s">
        <v>1244</v>
      </c>
      <c r="X636" s="20" t="s">
        <v>112</v>
      </c>
      <c r="Y636" s="20" t="s">
        <v>113</v>
      </c>
      <c r="Z636" s="20" t="s">
        <v>26</v>
      </c>
      <c r="AA636" s="20" t="s">
        <v>30</v>
      </c>
      <c r="AB636" s="20" t="s">
        <v>114</v>
      </c>
      <c r="AC636" s="20" t="s">
        <v>115</v>
      </c>
      <c r="AD636" s="20" t="s">
        <v>125</v>
      </c>
    </row>
    <row r="637" spans="2:30" x14ac:dyDescent="0.25">
      <c r="B637" s="27" t="str">
        <f>IF(O637="","Frêt",_xlfn.XLOOKUP(O637,Catégories!A:A,Catégories!B:B,"inconnu"))</f>
        <v>Frêt</v>
      </c>
      <c r="C637" s="10" t="str">
        <f>RIGHT(LOOKUP(L637,'Recherche tracking'!A:A,'Recherche tracking'!B:B),16)</f>
        <v>2124022012362077</v>
      </c>
      <c r="D637" s="20">
        <v>202606</v>
      </c>
      <c r="E637" s="20">
        <v>51</v>
      </c>
      <c r="F637" s="20">
        <v>1085442</v>
      </c>
      <c r="G637" s="20" t="s">
        <v>20</v>
      </c>
      <c r="H637" s="20" t="s">
        <v>20</v>
      </c>
      <c r="I637" s="20" t="s">
        <v>119</v>
      </c>
      <c r="J637" s="20" t="s">
        <v>1246</v>
      </c>
      <c r="K637" s="20">
        <v>20260608</v>
      </c>
      <c r="L637" s="20" t="s">
        <v>1243</v>
      </c>
      <c r="M637" s="20" t="s">
        <v>24</v>
      </c>
      <c r="N637" s="20">
        <v>3.01</v>
      </c>
      <c r="O637" s="20" t="s">
        <v>86</v>
      </c>
      <c r="P637" s="32">
        <v>0</v>
      </c>
      <c r="Q637" s="20" t="s">
        <v>655</v>
      </c>
      <c r="R637" s="20" t="s">
        <v>656</v>
      </c>
      <c r="S637" s="20" t="s">
        <v>26</v>
      </c>
      <c r="T637" s="20" t="s">
        <v>30</v>
      </c>
      <c r="U637" s="20" t="s">
        <v>131</v>
      </c>
      <c r="V637" s="20" t="s">
        <v>657</v>
      </c>
      <c r="W637" s="20" t="s">
        <v>1244</v>
      </c>
      <c r="X637" s="20" t="s">
        <v>112</v>
      </c>
      <c r="Y637" s="20" t="s">
        <v>113</v>
      </c>
      <c r="Z637" s="20" t="s">
        <v>26</v>
      </c>
      <c r="AA637" s="20" t="s">
        <v>30</v>
      </c>
      <c r="AB637" s="20" t="s">
        <v>114</v>
      </c>
      <c r="AC637" s="20" t="s">
        <v>115</v>
      </c>
      <c r="AD637" s="20" t="s">
        <v>125</v>
      </c>
    </row>
    <row r="638" spans="2:30" x14ac:dyDescent="0.25">
      <c r="B638" s="27" t="str">
        <f>IF(O638="","Frêt",_xlfn.XLOOKUP(O638,Catégories!A:A,Catégories!B:B,"inconnu"))</f>
        <v>Frêt</v>
      </c>
      <c r="C638" s="10" t="str">
        <f>RIGHT(LOOKUP(L638,'Recherche tracking'!A:A,'Recherche tracking'!B:B),16)</f>
        <v>2124022012362077</v>
      </c>
      <c r="D638" s="20">
        <v>202606</v>
      </c>
      <c r="E638" s="20">
        <v>51</v>
      </c>
      <c r="F638" s="20">
        <v>1085442</v>
      </c>
      <c r="G638" s="20" t="s">
        <v>20</v>
      </c>
      <c r="H638" s="20" t="s">
        <v>20</v>
      </c>
      <c r="I638" s="20" t="s">
        <v>119</v>
      </c>
      <c r="J638" s="20" t="s">
        <v>1246</v>
      </c>
      <c r="K638" s="20">
        <v>20260608</v>
      </c>
      <c r="L638" s="20" t="s">
        <v>1243</v>
      </c>
      <c r="M638" s="20" t="s">
        <v>24</v>
      </c>
      <c r="N638" s="20">
        <v>3.01</v>
      </c>
      <c r="O638" s="20" t="s">
        <v>98</v>
      </c>
      <c r="P638" s="32">
        <v>1</v>
      </c>
      <c r="Q638" s="20" t="s">
        <v>655</v>
      </c>
      <c r="R638" s="20" t="s">
        <v>656</v>
      </c>
      <c r="S638" s="20" t="s">
        <v>26</v>
      </c>
      <c r="T638" s="20" t="s">
        <v>30</v>
      </c>
      <c r="U638" s="20" t="s">
        <v>131</v>
      </c>
      <c r="V638" s="20" t="s">
        <v>657</v>
      </c>
      <c r="W638" s="20" t="s">
        <v>1244</v>
      </c>
      <c r="X638" s="20" t="s">
        <v>112</v>
      </c>
      <c r="Y638" s="20" t="s">
        <v>113</v>
      </c>
      <c r="Z638" s="20" t="s">
        <v>26</v>
      </c>
      <c r="AA638" s="20" t="s">
        <v>30</v>
      </c>
      <c r="AB638" s="20" t="s">
        <v>114</v>
      </c>
      <c r="AC638" s="20" t="s">
        <v>115</v>
      </c>
      <c r="AD638" s="20" t="s">
        <v>125</v>
      </c>
    </row>
    <row r="639" spans="2:30" x14ac:dyDescent="0.25">
      <c r="B639" s="27" t="str">
        <f>IF(O639="","Frêt",_xlfn.XLOOKUP(O639,Catégories!A:A,Catégories!B:B,"inconnu"))</f>
        <v>Frêt</v>
      </c>
      <c r="C639" s="10" t="str">
        <f>RIGHT(LOOKUP(L639,'Recherche tracking'!A:A,'Recherche tracking'!B:B),16)</f>
        <v>2643814314752908</v>
      </c>
      <c r="D639" s="20">
        <v>202606</v>
      </c>
      <c r="E639" s="20">
        <v>51</v>
      </c>
      <c r="F639" s="20">
        <v>1085442</v>
      </c>
      <c r="G639" s="20" t="s">
        <v>20</v>
      </c>
      <c r="H639" s="20" t="s">
        <v>20</v>
      </c>
      <c r="I639" s="20" t="s">
        <v>110</v>
      </c>
      <c r="J639" s="20" t="s">
        <v>22</v>
      </c>
      <c r="K639" s="20">
        <v>20260608</v>
      </c>
      <c r="L639" s="20" t="s">
        <v>1247</v>
      </c>
      <c r="M639" s="20" t="s">
        <v>111</v>
      </c>
      <c r="N639" s="20">
        <v>10.8</v>
      </c>
      <c r="O639" s="20" t="s">
        <v>84</v>
      </c>
      <c r="P639" s="32">
        <v>6.75</v>
      </c>
      <c r="Q639" s="20" t="s">
        <v>112</v>
      </c>
      <c r="R639" s="20" t="s">
        <v>113</v>
      </c>
      <c r="S639" s="20" t="s">
        <v>26</v>
      </c>
      <c r="T639" s="20" t="s">
        <v>30</v>
      </c>
      <c r="U639" s="20" t="s">
        <v>114</v>
      </c>
      <c r="V639" s="20" t="s">
        <v>115</v>
      </c>
      <c r="W639" s="20" t="s">
        <v>116</v>
      </c>
      <c r="X639" s="20" t="s">
        <v>380</v>
      </c>
      <c r="Y639" s="20" t="s">
        <v>381</v>
      </c>
      <c r="Z639" s="20" t="s">
        <v>26</v>
      </c>
      <c r="AA639" s="20" t="s">
        <v>30</v>
      </c>
      <c r="AB639" s="20" t="s">
        <v>363</v>
      </c>
      <c r="AC639" s="20" t="s">
        <v>382</v>
      </c>
      <c r="AD639" s="20" t="s">
        <v>383</v>
      </c>
    </row>
    <row r="640" spans="2:30" x14ac:dyDescent="0.25">
      <c r="B640" s="27" t="str">
        <f>IF(O640="","Frêt",_xlfn.XLOOKUP(O640,Catégories!A:A,Catégories!B:B,"inconnu"))</f>
        <v>Frêt</v>
      </c>
      <c r="C640" s="10" t="str">
        <f>RIGHT(LOOKUP(L640,'Recherche tracking'!A:A,'Recherche tracking'!B:B),16)</f>
        <v>2643814314752908</v>
      </c>
      <c r="D640" s="20">
        <v>202606</v>
      </c>
      <c r="E640" s="20">
        <v>51</v>
      </c>
      <c r="F640" s="20">
        <v>1085442</v>
      </c>
      <c r="G640" s="20" t="s">
        <v>20</v>
      </c>
      <c r="H640" s="20" t="s">
        <v>20</v>
      </c>
      <c r="I640" s="20" t="s">
        <v>118</v>
      </c>
      <c r="J640" s="20" t="s">
        <v>1248</v>
      </c>
      <c r="K640" s="20">
        <v>20260608</v>
      </c>
      <c r="L640" s="20" t="s">
        <v>1247</v>
      </c>
      <c r="M640" s="20" t="s">
        <v>111</v>
      </c>
      <c r="N640" s="20">
        <v>10.8</v>
      </c>
      <c r="O640" s="20" t="s">
        <v>84</v>
      </c>
      <c r="P640" s="32">
        <v>0</v>
      </c>
      <c r="Q640" s="20" t="s">
        <v>112</v>
      </c>
      <c r="R640" s="20" t="s">
        <v>113</v>
      </c>
      <c r="S640" s="20" t="s">
        <v>26</v>
      </c>
      <c r="T640" s="20" t="s">
        <v>30</v>
      </c>
      <c r="U640" s="20" t="s">
        <v>114</v>
      </c>
      <c r="V640" s="20" t="s">
        <v>115</v>
      </c>
      <c r="W640" s="20" t="s">
        <v>116</v>
      </c>
      <c r="X640" s="20" t="s">
        <v>380</v>
      </c>
      <c r="Y640" s="20" t="s">
        <v>381</v>
      </c>
      <c r="Z640" s="20" t="s">
        <v>26</v>
      </c>
      <c r="AA640" s="20" t="s">
        <v>30</v>
      </c>
      <c r="AB640" s="20" t="s">
        <v>363</v>
      </c>
      <c r="AC640" s="20" t="s">
        <v>382</v>
      </c>
      <c r="AD640" s="20" t="s">
        <v>383</v>
      </c>
    </row>
    <row r="641" spans="2:30" x14ac:dyDescent="0.25">
      <c r="B641" s="27" t="str">
        <f>IF(O641="","Frêt",_xlfn.XLOOKUP(O641,Catégories!A:A,Catégories!B:B,"inconnu"))</f>
        <v>Frêt</v>
      </c>
      <c r="C641" s="10" t="str">
        <f>RIGHT(LOOKUP(L641,'Recherche tracking'!A:A,'Recherche tracking'!B:B),16)</f>
        <v>2643814314752908</v>
      </c>
      <c r="D641" s="20">
        <v>202606</v>
      </c>
      <c r="E641" s="20">
        <v>51</v>
      </c>
      <c r="F641" s="20">
        <v>1085442</v>
      </c>
      <c r="G641" s="20" t="s">
        <v>20</v>
      </c>
      <c r="H641" s="20" t="s">
        <v>20</v>
      </c>
      <c r="I641" s="20" t="s">
        <v>119</v>
      </c>
      <c r="J641" s="20" t="s">
        <v>1248</v>
      </c>
      <c r="K641" s="20">
        <v>20260608</v>
      </c>
      <c r="L641" s="20" t="s">
        <v>1247</v>
      </c>
      <c r="M641" s="20" t="s">
        <v>24</v>
      </c>
      <c r="N641" s="20">
        <v>10.8</v>
      </c>
      <c r="O641" s="20" t="s">
        <v>86</v>
      </c>
      <c r="P641" s="32">
        <v>0</v>
      </c>
      <c r="Q641" s="20" t="s">
        <v>112</v>
      </c>
      <c r="R641" s="20" t="s">
        <v>113</v>
      </c>
      <c r="S641" s="20" t="s">
        <v>26</v>
      </c>
      <c r="T641" s="20" t="s">
        <v>30</v>
      </c>
      <c r="U641" s="20" t="s">
        <v>114</v>
      </c>
      <c r="V641" s="20" t="s">
        <v>115</v>
      </c>
      <c r="W641" s="20" t="s">
        <v>116</v>
      </c>
      <c r="X641" s="20" t="s">
        <v>380</v>
      </c>
      <c r="Y641" s="20" t="s">
        <v>381</v>
      </c>
      <c r="Z641" s="20" t="s">
        <v>26</v>
      </c>
      <c r="AA641" s="20" t="s">
        <v>30</v>
      </c>
      <c r="AB641" s="20" t="s">
        <v>363</v>
      </c>
      <c r="AC641" s="20" t="s">
        <v>382</v>
      </c>
      <c r="AD641" s="20" t="s">
        <v>383</v>
      </c>
    </row>
    <row r="642" spans="2:30" x14ac:dyDescent="0.25">
      <c r="B642" s="27" t="str">
        <f>IF(O642="","Frêt",_xlfn.XLOOKUP(O642,Catégories!A:A,Catégories!B:B,"inconnu"))</f>
        <v>Frêt</v>
      </c>
      <c r="C642" s="10" t="str">
        <f>RIGHT(LOOKUP(L642,'Recherche tracking'!A:A,'Recherche tracking'!B:B),16)</f>
        <v>3543814314752850</v>
      </c>
      <c r="D642" s="20">
        <v>202606</v>
      </c>
      <c r="E642" s="20">
        <v>51</v>
      </c>
      <c r="F642" s="20">
        <v>1085442</v>
      </c>
      <c r="G642" s="20" t="s">
        <v>20</v>
      </c>
      <c r="H642" s="20" t="s">
        <v>20</v>
      </c>
      <c r="I642" s="20" t="s">
        <v>110</v>
      </c>
      <c r="J642" s="20" t="s">
        <v>22</v>
      </c>
      <c r="K642" s="20">
        <v>20260608</v>
      </c>
      <c r="L642" s="20" t="s">
        <v>1249</v>
      </c>
      <c r="M642" s="20" t="s">
        <v>111</v>
      </c>
      <c r="N642" s="20">
        <v>3.01</v>
      </c>
      <c r="O642" s="20" t="s">
        <v>84</v>
      </c>
      <c r="P642" s="32">
        <v>4.93</v>
      </c>
      <c r="Q642" s="20" t="s">
        <v>112</v>
      </c>
      <c r="R642" s="20" t="s">
        <v>113</v>
      </c>
      <c r="S642" s="20" t="s">
        <v>26</v>
      </c>
      <c r="T642" s="20" t="s">
        <v>30</v>
      </c>
      <c r="U642" s="20" t="s">
        <v>114</v>
      </c>
      <c r="V642" s="20" t="s">
        <v>115</v>
      </c>
      <c r="W642" s="20" t="s">
        <v>116</v>
      </c>
      <c r="X642" s="20" t="s">
        <v>462</v>
      </c>
      <c r="Y642" s="20" t="s">
        <v>286</v>
      </c>
      <c r="Z642" s="20" t="s">
        <v>26</v>
      </c>
      <c r="AA642" s="20" t="s">
        <v>30</v>
      </c>
      <c r="AB642" s="20" t="s">
        <v>159</v>
      </c>
      <c r="AC642" s="20" t="s">
        <v>287</v>
      </c>
      <c r="AD642" s="20" t="s">
        <v>288</v>
      </c>
    </row>
    <row r="643" spans="2:30" x14ac:dyDescent="0.25">
      <c r="B643" s="27" t="str">
        <f>IF(O643="","Frêt",_xlfn.XLOOKUP(O643,Catégories!A:A,Catégories!B:B,"inconnu"))</f>
        <v>Frêt</v>
      </c>
      <c r="C643" s="10" t="str">
        <f>RIGHT(LOOKUP(L643,'Recherche tracking'!A:A,'Recherche tracking'!B:B),16)</f>
        <v>3543814314752850</v>
      </c>
      <c r="D643" s="20">
        <v>202606</v>
      </c>
      <c r="E643" s="20">
        <v>51</v>
      </c>
      <c r="F643" s="20">
        <v>1085442</v>
      </c>
      <c r="G643" s="20" t="s">
        <v>20</v>
      </c>
      <c r="H643" s="20" t="s">
        <v>20</v>
      </c>
      <c r="I643" s="20" t="s">
        <v>118</v>
      </c>
      <c r="J643" s="20" t="s">
        <v>1250</v>
      </c>
      <c r="K643" s="20">
        <v>20260608</v>
      </c>
      <c r="L643" s="20" t="s">
        <v>1249</v>
      </c>
      <c r="M643" s="20" t="s">
        <v>111</v>
      </c>
      <c r="N643" s="20">
        <v>3.01</v>
      </c>
      <c r="O643" s="20" t="s">
        <v>84</v>
      </c>
      <c r="P643" s="32">
        <v>0</v>
      </c>
      <c r="Q643" s="20" t="s">
        <v>112</v>
      </c>
      <c r="R643" s="20" t="s">
        <v>113</v>
      </c>
      <c r="S643" s="20" t="s">
        <v>26</v>
      </c>
      <c r="T643" s="20" t="s">
        <v>30</v>
      </c>
      <c r="U643" s="20" t="s">
        <v>114</v>
      </c>
      <c r="V643" s="20" t="s">
        <v>115</v>
      </c>
      <c r="W643" s="20" t="s">
        <v>116</v>
      </c>
      <c r="X643" s="20" t="s">
        <v>462</v>
      </c>
      <c r="Y643" s="20" t="s">
        <v>286</v>
      </c>
      <c r="Z643" s="20" t="s">
        <v>26</v>
      </c>
      <c r="AA643" s="20" t="s">
        <v>30</v>
      </c>
      <c r="AB643" s="20" t="s">
        <v>159</v>
      </c>
      <c r="AC643" s="20" t="s">
        <v>287</v>
      </c>
      <c r="AD643" s="20" t="s">
        <v>288</v>
      </c>
    </row>
    <row r="644" spans="2:30" x14ac:dyDescent="0.25">
      <c r="B644" s="27" t="str">
        <f>IF(O644="","Frêt",_xlfn.XLOOKUP(O644,Catégories!A:A,Catégories!B:B,"inconnu"))</f>
        <v>Frêt</v>
      </c>
      <c r="C644" s="10" t="str">
        <f>RIGHT(LOOKUP(L644,'Recherche tracking'!A:A,'Recherche tracking'!B:B),16)</f>
        <v>3543814314752850</v>
      </c>
      <c r="D644" s="20">
        <v>202606</v>
      </c>
      <c r="E644" s="20">
        <v>51</v>
      </c>
      <c r="F644" s="20">
        <v>1085442</v>
      </c>
      <c r="G644" s="20" t="s">
        <v>20</v>
      </c>
      <c r="H644" s="20" t="s">
        <v>20</v>
      </c>
      <c r="I644" s="20" t="s">
        <v>119</v>
      </c>
      <c r="J644" s="20" t="s">
        <v>1250</v>
      </c>
      <c r="K644" s="20">
        <v>20260608</v>
      </c>
      <c r="L644" s="20" t="s">
        <v>1249</v>
      </c>
      <c r="M644" s="20" t="s">
        <v>24</v>
      </c>
      <c r="N644" s="20">
        <v>3.01</v>
      </c>
      <c r="O644" s="20" t="s">
        <v>86</v>
      </c>
      <c r="P644" s="32">
        <v>0</v>
      </c>
      <c r="Q644" s="20" t="s">
        <v>112</v>
      </c>
      <c r="R644" s="20" t="s">
        <v>113</v>
      </c>
      <c r="S644" s="20" t="s">
        <v>26</v>
      </c>
      <c r="T644" s="20" t="s">
        <v>30</v>
      </c>
      <c r="U644" s="20" t="s">
        <v>114</v>
      </c>
      <c r="V644" s="20" t="s">
        <v>115</v>
      </c>
      <c r="W644" s="20" t="s">
        <v>116</v>
      </c>
      <c r="X644" s="20" t="s">
        <v>462</v>
      </c>
      <c r="Y644" s="20" t="s">
        <v>286</v>
      </c>
      <c r="Z644" s="20" t="s">
        <v>26</v>
      </c>
      <c r="AA644" s="20" t="s">
        <v>30</v>
      </c>
      <c r="AB644" s="20" t="s">
        <v>159</v>
      </c>
      <c r="AC644" s="20" t="s">
        <v>287</v>
      </c>
      <c r="AD644" s="20" t="s">
        <v>288</v>
      </c>
    </row>
    <row r="645" spans="2:30" x14ac:dyDescent="0.25">
      <c r="B645" s="27" t="str">
        <f>IF(O645="","Frêt",_xlfn.XLOOKUP(O645,Catégories!A:A,Catégories!B:B,"inconnu"))</f>
        <v>Frêt</v>
      </c>
      <c r="C645" s="10" t="str">
        <f>RIGHT(LOOKUP(L645,'Recherche tracking'!A:A,'Recherche tracking'!B:B),16)</f>
        <v>7343814314752870</v>
      </c>
      <c r="D645" s="20">
        <v>202606</v>
      </c>
      <c r="E645" s="20">
        <v>51</v>
      </c>
      <c r="F645" s="20">
        <v>1085442</v>
      </c>
      <c r="G645" s="20" t="s">
        <v>20</v>
      </c>
      <c r="H645" s="20" t="s">
        <v>20</v>
      </c>
      <c r="I645" s="20" t="s">
        <v>110</v>
      </c>
      <c r="J645" s="20" t="s">
        <v>22</v>
      </c>
      <c r="K645" s="20">
        <v>20260608</v>
      </c>
      <c r="L645" s="20" t="s">
        <v>1251</v>
      </c>
      <c r="M645" s="20" t="s">
        <v>111</v>
      </c>
      <c r="N645" s="20">
        <v>3.6</v>
      </c>
      <c r="O645" s="20" t="s">
        <v>84</v>
      </c>
      <c r="P645" s="32">
        <v>4.93</v>
      </c>
      <c r="Q645" s="20" t="s">
        <v>112</v>
      </c>
      <c r="R645" s="20" t="s">
        <v>113</v>
      </c>
      <c r="S645" s="20" t="s">
        <v>26</v>
      </c>
      <c r="T645" s="20" t="s">
        <v>30</v>
      </c>
      <c r="U645" s="20" t="s">
        <v>114</v>
      </c>
      <c r="V645" s="20" t="s">
        <v>115</v>
      </c>
      <c r="W645" s="20" t="s">
        <v>116</v>
      </c>
      <c r="X645" s="20" t="s">
        <v>1252</v>
      </c>
      <c r="Y645" s="20" t="s">
        <v>1253</v>
      </c>
      <c r="Z645" s="20" t="s">
        <v>26</v>
      </c>
      <c r="AA645" s="20" t="s">
        <v>30</v>
      </c>
      <c r="AB645" s="20" t="s">
        <v>147</v>
      </c>
      <c r="AC645" s="20" t="s">
        <v>301</v>
      </c>
      <c r="AD645" s="20" t="s">
        <v>302</v>
      </c>
    </row>
    <row r="646" spans="2:30" x14ac:dyDescent="0.25">
      <c r="B646" s="27" t="str">
        <f>IF(O646="","Frêt",_xlfn.XLOOKUP(O646,Catégories!A:A,Catégories!B:B,"inconnu"))</f>
        <v>Frêt</v>
      </c>
      <c r="C646" s="10" t="str">
        <f>RIGHT(LOOKUP(L646,'Recherche tracking'!A:A,'Recherche tracking'!B:B),16)</f>
        <v>7343814314752870</v>
      </c>
      <c r="D646" s="20">
        <v>202606</v>
      </c>
      <c r="E646" s="20">
        <v>51</v>
      </c>
      <c r="F646" s="20">
        <v>1085442</v>
      </c>
      <c r="G646" s="20" t="s">
        <v>20</v>
      </c>
      <c r="H646" s="20" t="s">
        <v>20</v>
      </c>
      <c r="I646" s="20" t="s">
        <v>118</v>
      </c>
      <c r="J646" s="20" t="s">
        <v>1254</v>
      </c>
      <c r="K646" s="20">
        <v>20260608</v>
      </c>
      <c r="L646" s="20" t="s">
        <v>1251</v>
      </c>
      <c r="M646" s="20" t="s">
        <v>111</v>
      </c>
      <c r="N646" s="20">
        <v>3.6</v>
      </c>
      <c r="O646" s="20" t="s">
        <v>84</v>
      </c>
      <c r="P646" s="32">
        <v>0</v>
      </c>
      <c r="Q646" s="20" t="s">
        <v>112</v>
      </c>
      <c r="R646" s="20" t="s">
        <v>113</v>
      </c>
      <c r="S646" s="20" t="s">
        <v>26</v>
      </c>
      <c r="T646" s="20" t="s">
        <v>30</v>
      </c>
      <c r="U646" s="20" t="s">
        <v>114</v>
      </c>
      <c r="V646" s="20" t="s">
        <v>115</v>
      </c>
      <c r="W646" s="20" t="s">
        <v>116</v>
      </c>
      <c r="X646" s="20" t="s">
        <v>1252</v>
      </c>
      <c r="Y646" s="20" t="s">
        <v>1253</v>
      </c>
      <c r="Z646" s="20" t="s">
        <v>26</v>
      </c>
      <c r="AA646" s="20" t="s">
        <v>30</v>
      </c>
      <c r="AB646" s="20" t="s">
        <v>147</v>
      </c>
      <c r="AC646" s="20" t="s">
        <v>301</v>
      </c>
      <c r="AD646" s="20" t="s">
        <v>302</v>
      </c>
    </row>
    <row r="647" spans="2:30" x14ac:dyDescent="0.25">
      <c r="B647" s="27" t="str">
        <f>IF(O647="","Frêt",_xlfn.XLOOKUP(O647,Catégories!A:A,Catégories!B:B,"inconnu"))</f>
        <v>Frêt</v>
      </c>
      <c r="C647" s="10" t="str">
        <f>RIGHT(LOOKUP(L647,'Recherche tracking'!A:A,'Recherche tracking'!B:B),16)</f>
        <v>7343814314752870</v>
      </c>
      <c r="D647" s="20">
        <v>202606</v>
      </c>
      <c r="E647" s="20">
        <v>51</v>
      </c>
      <c r="F647" s="20">
        <v>1085442</v>
      </c>
      <c r="G647" s="20" t="s">
        <v>20</v>
      </c>
      <c r="H647" s="20" t="s">
        <v>20</v>
      </c>
      <c r="I647" s="20" t="s">
        <v>119</v>
      </c>
      <c r="J647" s="20" t="s">
        <v>1254</v>
      </c>
      <c r="K647" s="20">
        <v>20260608</v>
      </c>
      <c r="L647" s="20" t="s">
        <v>1251</v>
      </c>
      <c r="M647" s="20" t="s">
        <v>24</v>
      </c>
      <c r="N647" s="20">
        <v>3.6</v>
      </c>
      <c r="O647" s="20" t="s">
        <v>86</v>
      </c>
      <c r="P647" s="32">
        <v>0</v>
      </c>
      <c r="Q647" s="20" t="s">
        <v>112</v>
      </c>
      <c r="R647" s="20" t="s">
        <v>113</v>
      </c>
      <c r="S647" s="20" t="s">
        <v>26</v>
      </c>
      <c r="T647" s="20" t="s">
        <v>30</v>
      </c>
      <c r="U647" s="20" t="s">
        <v>114</v>
      </c>
      <c r="V647" s="20" t="s">
        <v>115</v>
      </c>
      <c r="W647" s="20" t="s">
        <v>116</v>
      </c>
      <c r="X647" s="20" t="s">
        <v>1252</v>
      </c>
      <c r="Y647" s="20" t="s">
        <v>1253</v>
      </c>
      <c r="Z647" s="20" t="s">
        <v>26</v>
      </c>
      <c r="AA647" s="20" t="s">
        <v>30</v>
      </c>
      <c r="AB647" s="20" t="s">
        <v>147</v>
      </c>
      <c r="AC647" s="20" t="s">
        <v>301</v>
      </c>
      <c r="AD647" s="20" t="s">
        <v>302</v>
      </c>
    </row>
    <row r="648" spans="2:30" x14ac:dyDescent="0.25">
      <c r="B648" s="27" t="str">
        <f>IF(O648="","Frêt",_xlfn.XLOOKUP(O648,Catégories!A:A,Catégories!B:B,"inconnu"))</f>
        <v>Frêt</v>
      </c>
      <c r="C648" s="10" t="str">
        <f>RIGHT(LOOKUP(L648,'Recherche tracking'!A:A,'Recherche tracking'!B:B),16)</f>
        <v>7843814314753075</v>
      </c>
      <c r="D648" s="20">
        <v>202606</v>
      </c>
      <c r="E648" s="20">
        <v>51</v>
      </c>
      <c r="F648" s="20">
        <v>1085442</v>
      </c>
      <c r="G648" s="20" t="s">
        <v>20</v>
      </c>
      <c r="H648" s="20" t="s">
        <v>20</v>
      </c>
      <c r="I648" s="20" t="s">
        <v>110</v>
      </c>
      <c r="J648" s="20" t="s">
        <v>22</v>
      </c>
      <c r="K648" s="20">
        <v>20260608</v>
      </c>
      <c r="L648" s="20" t="s">
        <v>1255</v>
      </c>
      <c r="M648" s="20" t="s">
        <v>111</v>
      </c>
      <c r="N648" s="20">
        <v>15.9</v>
      </c>
      <c r="O648" s="20" t="s">
        <v>84</v>
      </c>
      <c r="P648" s="32">
        <v>8.0500000000000007</v>
      </c>
      <c r="Q648" s="20" t="s">
        <v>112</v>
      </c>
      <c r="R648" s="20" t="s">
        <v>113</v>
      </c>
      <c r="S648" s="20" t="s">
        <v>26</v>
      </c>
      <c r="T648" s="20" t="s">
        <v>30</v>
      </c>
      <c r="U648" s="20" t="s">
        <v>114</v>
      </c>
      <c r="V648" s="20" t="s">
        <v>115</v>
      </c>
      <c r="W648" s="20" t="s">
        <v>116</v>
      </c>
      <c r="X648" s="20" t="s">
        <v>1256</v>
      </c>
      <c r="Y648" s="20" t="s">
        <v>1257</v>
      </c>
      <c r="Z648" s="20" t="s">
        <v>26</v>
      </c>
      <c r="AA648" s="20" t="s">
        <v>30</v>
      </c>
      <c r="AB648" s="20" t="s">
        <v>189</v>
      </c>
      <c r="AC648" s="20" t="s">
        <v>1258</v>
      </c>
      <c r="AD648" s="20" t="s">
        <v>1259</v>
      </c>
    </row>
    <row r="649" spans="2:30" x14ac:dyDescent="0.25">
      <c r="B649" s="27" t="str">
        <f>IF(O649="","Frêt",_xlfn.XLOOKUP(O649,Catégories!A:A,Catégories!B:B,"inconnu"))</f>
        <v>Frêt</v>
      </c>
      <c r="C649" s="10" t="str">
        <f>RIGHT(LOOKUP(L649,'Recherche tracking'!A:A,'Recherche tracking'!B:B),16)</f>
        <v>7843814314753075</v>
      </c>
      <c r="D649" s="20">
        <v>202606</v>
      </c>
      <c r="E649" s="20">
        <v>51</v>
      </c>
      <c r="F649" s="20">
        <v>1085442</v>
      </c>
      <c r="G649" s="20" t="s">
        <v>20</v>
      </c>
      <c r="H649" s="20" t="s">
        <v>20</v>
      </c>
      <c r="I649" s="20" t="s">
        <v>118</v>
      </c>
      <c r="J649" s="20" t="s">
        <v>1260</v>
      </c>
      <c r="K649" s="20">
        <v>20260608</v>
      </c>
      <c r="L649" s="20" t="s">
        <v>1255</v>
      </c>
      <c r="M649" s="20" t="s">
        <v>111</v>
      </c>
      <c r="N649" s="20">
        <v>15.9</v>
      </c>
      <c r="O649" s="20" t="s">
        <v>84</v>
      </c>
      <c r="P649" s="32">
        <v>0</v>
      </c>
      <c r="Q649" s="20" t="s">
        <v>112</v>
      </c>
      <c r="R649" s="20" t="s">
        <v>113</v>
      </c>
      <c r="S649" s="20" t="s">
        <v>26</v>
      </c>
      <c r="T649" s="20" t="s">
        <v>30</v>
      </c>
      <c r="U649" s="20" t="s">
        <v>114</v>
      </c>
      <c r="V649" s="20" t="s">
        <v>115</v>
      </c>
      <c r="W649" s="20" t="s">
        <v>116</v>
      </c>
      <c r="X649" s="20" t="s">
        <v>1256</v>
      </c>
      <c r="Y649" s="20" t="s">
        <v>1257</v>
      </c>
      <c r="Z649" s="20" t="s">
        <v>26</v>
      </c>
      <c r="AA649" s="20" t="s">
        <v>30</v>
      </c>
      <c r="AB649" s="20" t="s">
        <v>189</v>
      </c>
      <c r="AC649" s="20" t="s">
        <v>1258</v>
      </c>
      <c r="AD649" s="20" t="s">
        <v>1259</v>
      </c>
    </row>
    <row r="650" spans="2:30" x14ac:dyDescent="0.25">
      <c r="B650" s="27" t="str">
        <f>IF(O650="","Frêt",_xlfn.XLOOKUP(O650,Catégories!A:A,Catégories!B:B,"inconnu"))</f>
        <v>Frêt</v>
      </c>
      <c r="C650" s="10" t="str">
        <f>RIGHT(LOOKUP(L650,'Recherche tracking'!A:A,'Recherche tracking'!B:B),16)</f>
        <v>7843814314753075</v>
      </c>
      <c r="D650" s="20">
        <v>202606</v>
      </c>
      <c r="E650" s="20">
        <v>51</v>
      </c>
      <c r="F650" s="20">
        <v>1085442</v>
      </c>
      <c r="G650" s="20" t="s">
        <v>20</v>
      </c>
      <c r="H650" s="20" t="s">
        <v>20</v>
      </c>
      <c r="I650" s="20" t="s">
        <v>119</v>
      </c>
      <c r="J650" s="20" t="s">
        <v>1260</v>
      </c>
      <c r="K650" s="20">
        <v>20260608</v>
      </c>
      <c r="L650" s="20" t="s">
        <v>1255</v>
      </c>
      <c r="M650" s="20" t="s">
        <v>24</v>
      </c>
      <c r="N650" s="20">
        <v>15.9</v>
      </c>
      <c r="O650" s="20" t="s">
        <v>86</v>
      </c>
      <c r="P650" s="32">
        <v>0</v>
      </c>
      <c r="Q650" s="20" t="s">
        <v>112</v>
      </c>
      <c r="R650" s="20" t="s">
        <v>113</v>
      </c>
      <c r="S650" s="20" t="s">
        <v>26</v>
      </c>
      <c r="T650" s="20" t="s">
        <v>30</v>
      </c>
      <c r="U650" s="20" t="s">
        <v>114</v>
      </c>
      <c r="V650" s="20" t="s">
        <v>115</v>
      </c>
      <c r="W650" s="20" t="s">
        <v>116</v>
      </c>
      <c r="X650" s="20" t="s">
        <v>1256</v>
      </c>
      <c r="Y650" s="20" t="s">
        <v>1257</v>
      </c>
      <c r="Z650" s="20" t="s">
        <v>26</v>
      </c>
      <c r="AA650" s="20" t="s">
        <v>30</v>
      </c>
      <c r="AB650" s="20" t="s">
        <v>189</v>
      </c>
      <c r="AC650" s="20" t="s">
        <v>1258</v>
      </c>
      <c r="AD650" s="20" t="s">
        <v>1259</v>
      </c>
    </row>
    <row r="651" spans="2:30" x14ac:dyDescent="0.25">
      <c r="B651" s="27" t="str">
        <f>IF(O651="","Frêt",_xlfn.XLOOKUP(O651,Catégories!A:A,Catégories!B:B,"inconnu"))</f>
        <v>Frêt</v>
      </c>
      <c r="C651" s="10" t="str">
        <f>RIGHT(LOOKUP(L651,'Recherche tracking'!A:A,'Recherche tracking'!B:B),16)</f>
        <v>2543814314752930</v>
      </c>
      <c r="D651" s="20">
        <v>202606</v>
      </c>
      <c r="E651" s="20">
        <v>51</v>
      </c>
      <c r="F651" s="20">
        <v>1085442</v>
      </c>
      <c r="G651" s="20" t="s">
        <v>20</v>
      </c>
      <c r="H651" s="20" t="s">
        <v>20</v>
      </c>
      <c r="I651" s="20" t="s">
        <v>110</v>
      </c>
      <c r="J651" s="20" t="s">
        <v>22</v>
      </c>
      <c r="K651" s="20">
        <v>20260608</v>
      </c>
      <c r="L651" s="20" t="s">
        <v>1261</v>
      </c>
      <c r="M651" s="20" t="s">
        <v>111</v>
      </c>
      <c r="N651" s="20">
        <v>24.04</v>
      </c>
      <c r="O651" s="20" t="s">
        <v>84</v>
      </c>
      <c r="P651" s="32">
        <v>10.39</v>
      </c>
      <c r="Q651" s="20" t="s">
        <v>112</v>
      </c>
      <c r="R651" s="20" t="s">
        <v>113</v>
      </c>
      <c r="S651" s="20" t="s">
        <v>26</v>
      </c>
      <c r="T651" s="20" t="s">
        <v>30</v>
      </c>
      <c r="U651" s="20" t="s">
        <v>114</v>
      </c>
      <c r="V651" s="20" t="s">
        <v>115</v>
      </c>
      <c r="W651" s="20" t="s">
        <v>116</v>
      </c>
      <c r="X651" s="20" t="s">
        <v>1262</v>
      </c>
      <c r="Y651" s="20" t="s">
        <v>448</v>
      </c>
      <c r="Z651" s="20" t="s">
        <v>26</v>
      </c>
      <c r="AA651" s="20" t="s">
        <v>30</v>
      </c>
      <c r="AB651" s="20" t="s">
        <v>449</v>
      </c>
      <c r="AC651" s="20" t="s">
        <v>450</v>
      </c>
      <c r="AD651" s="20" t="s">
        <v>451</v>
      </c>
    </row>
    <row r="652" spans="2:30" x14ac:dyDescent="0.25">
      <c r="B652" s="27" t="str">
        <f>IF(O652="","Frêt",_xlfn.XLOOKUP(O652,Catégories!A:A,Catégories!B:B,"inconnu"))</f>
        <v>Frêt</v>
      </c>
      <c r="C652" s="10" t="str">
        <f>RIGHT(LOOKUP(L652,'Recherche tracking'!A:A,'Recherche tracking'!B:B),16)</f>
        <v>2543814314752930</v>
      </c>
      <c r="D652" s="20">
        <v>202606</v>
      </c>
      <c r="E652" s="20">
        <v>51</v>
      </c>
      <c r="F652" s="20">
        <v>1085442</v>
      </c>
      <c r="G652" s="20" t="s">
        <v>20</v>
      </c>
      <c r="H652" s="20" t="s">
        <v>20</v>
      </c>
      <c r="I652" s="20" t="s">
        <v>118</v>
      </c>
      <c r="J652" s="20" t="s">
        <v>1263</v>
      </c>
      <c r="K652" s="20">
        <v>20260608</v>
      </c>
      <c r="L652" s="20" t="s">
        <v>1261</v>
      </c>
      <c r="M652" s="20" t="s">
        <v>111</v>
      </c>
      <c r="N652" s="20">
        <v>12.02</v>
      </c>
      <c r="O652" s="20" t="s">
        <v>84</v>
      </c>
      <c r="P652" s="32">
        <v>0</v>
      </c>
      <c r="Q652" s="20" t="s">
        <v>112</v>
      </c>
      <c r="R652" s="20" t="s">
        <v>113</v>
      </c>
      <c r="S652" s="20" t="s">
        <v>26</v>
      </c>
      <c r="T652" s="20" t="s">
        <v>30</v>
      </c>
      <c r="U652" s="20" t="s">
        <v>114</v>
      </c>
      <c r="V652" s="20" t="s">
        <v>115</v>
      </c>
      <c r="W652" s="20" t="s">
        <v>116</v>
      </c>
      <c r="X652" s="20" t="s">
        <v>1262</v>
      </c>
      <c r="Y652" s="20" t="s">
        <v>448</v>
      </c>
      <c r="Z652" s="20" t="s">
        <v>26</v>
      </c>
      <c r="AA652" s="20" t="s">
        <v>30</v>
      </c>
      <c r="AB652" s="20" t="s">
        <v>449</v>
      </c>
      <c r="AC652" s="20" t="s">
        <v>450</v>
      </c>
      <c r="AD652" s="20" t="s">
        <v>451</v>
      </c>
    </row>
    <row r="653" spans="2:30" x14ac:dyDescent="0.25">
      <c r="B653" s="27" t="str">
        <f>IF(O653="","Frêt",_xlfn.XLOOKUP(O653,Catégories!A:A,Catégories!B:B,"inconnu"))</f>
        <v>Frêt</v>
      </c>
      <c r="C653" s="10" t="str">
        <f>RIGHT(LOOKUP(L653,'Recherche tracking'!A:A,'Recherche tracking'!B:B),16)</f>
        <v>2543814314752930</v>
      </c>
      <c r="D653" s="20">
        <v>202606</v>
      </c>
      <c r="E653" s="20">
        <v>51</v>
      </c>
      <c r="F653" s="20">
        <v>1085442</v>
      </c>
      <c r="G653" s="20" t="s">
        <v>20</v>
      </c>
      <c r="H653" s="20" t="s">
        <v>20</v>
      </c>
      <c r="I653" s="20" t="s">
        <v>119</v>
      </c>
      <c r="J653" s="20" t="s">
        <v>1263</v>
      </c>
      <c r="K653" s="20">
        <v>20260608</v>
      </c>
      <c r="L653" s="20" t="s">
        <v>1261</v>
      </c>
      <c r="M653" s="20" t="s">
        <v>24</v>
      </c>
      <c r="N653" s="20">
        <v>12.02</v>
      </c>
      <c r="O653" s="20" t="s">
        <v>86</v>
      </c>
      <c r="P653" s="32">
        <v>0</v>
      </c>
      <c r="Q653" s="20" t="s">
        <v>112</v>
      </c>
      <c r="R653" s="20" t="s">
        <v>113</v>
      </c>
      <c r="S653" s="20" t="s">
        <v>26</v>
      </c>
      <c r="T653" s="20" t="s">
        <v>30</v>
      </c>
      <c r="U653" s="20" t="s">
        <v>114</v>
      </c>
      <c r="V653" s="20" t="s">
        <v>115</v>
      </c>
      <c r="W653" s="20" t="s">
        <v>116</v>
      </c>
      <c r="X653" s="20" t="s">
        <v>1262</v>
      </c>
      <c r="Y653" s="20" t="s">
        <v>448</v>
      </c>
      <c r="Z653" s="20" t="s">
        <v>26</v>
      </c>
      <c r="AA653" s="20" t="s">
        <v>30</v>
      </c>
      <c r="AB653" s="20" t="s">
        <v>449</v>
      </c>
      <c r="AC653" s="20" t="s">
        <v>450</v>
      </c>
      <c r="AD653" s="20" t="s">
        <v>451</v>
      </c>
    </row>
    <row r="654" spans="2:30" x14ac:dyDescent="0.25">
      <c r="B654" s="27" t="str">
        <f>IF(O654="","Frêt",_xlfn.XLOOKUP(O654,Catégories!A:A,Catégories!B:B,"inconnu"))</f>
        <v>Frêt</v>
      </c>
      <c r="C654" s="10" t="str">
        <f>RIGHT(LOOKUP(L654,'Recherche tracking'!A:A,'Recherche tracking'!B:B),16)</f>
        <v>2543814314752930</v>
      </c>
      <c r="D654" s="20">
        <v>202606</v>
      </c>
      <c r="E654" s="20">
        <v>51</v>
      </c>
      <c r="F654" s="20">
        <v>1085442</v>
      </c>
      <c r="G654" s="20" t="s">
        <v>20</v>
      </c>
      <c r="H654" s="20" t="s">
        <v>20</v>
      </c>
      <c r="I654" s="20" t="s">
        <v>118</v>
      </c>
      <c r="J654" s="20" t="s">
        <v>1264</v>
      </c>
      <c r="K654" s="20">
        <v>20260608</v>
      </c>
      <c r="L654" s="20" t="s">
        <v>1261</v>
      </c>
      <c r="M654" s="20" t="s">
        <v>111</v>
      </c>
      <c r="N654" s="20">
        <v>12.02</v>
      </c>
      <c r="O654" s="20" t="s">
        <v>84</v>
      </c>
      <c r="P654" s="32">
        <v>0</v>
      </c>
      <c r="Q654" s="20" t="s">
        <v>112</v>
      </c>
      <c r="R654" s="20" t="s">
        <v>113</v>
      </c>
      <c r="S654" s="20" t="s">
        <v>26</v>
      </c>
      <c r="T654" s="20" t="s">
        <v>30</v>
      </c>
      <c r="U654" s="20" t="s">
        <v>114</v>
      </c>
      <c r="V654" s="20" t="s">
        <v>115</v>
      </c>
      <c r="W654" s="20" t="s">
        <v>116</v>
      </c>
      <c r="X654" s="20" t="s">
        <v>1262</v>
      </c>
      <c r="Y654" s="20" t="s">
        <v>448</v>
      </c>
      <c r="Z654" s="20" t="s">
        <v>26</v>
      </c>
      <c r="AA654" s="20" t="s">
        <v>30</v>
      </c>
      <c r="AB654" s="20" t="s">
        <v>449</v>
      </c>
      <c r="AC654" s="20" t="s">
        <v>450</v>
      </c>
      <c r="AD654" s="20" t="s">
        <v>451</v>
      </c>
    </row>
    <row r="655" spans="2:30" x14ac:dyDescent="0.25">
      <c r="B655" s="27" t="str">
        <f>IF(O655="","Frêt",_xlfn.XLOOKUP(O655,Catégories!A:A,Catégories!B:B,"inconnu"))</f>
        <v>Frêt</v>
      </c>
      <c r="C655" s="10" t="str">
        <f>RIGHT(LOOKUP(L655,'Recherche tracking'!A:A,'Recherche tracking'!B:B),16)</f>
        <v>2543814314752930</v>
      </c>
      <c r="D655" s="20">
        <v>202606</v>
      </c>
      <c r="E655" s="20">
        <v>51</v>
      </c>
      <c r="F655" s="20">
        <v>1085442</v>
      </c>
      <c r="G655" s="20" t="s">
        <v>20</v>
      </c>
      <c r="H655" s="20" t="s">
        <v>20</v>
      </c>
      <c r="I655" s="20" t="s">
        <v>119</v>
      </c>
      <c r="J655" s="20" t="s">
        <v>1264</v>
      </c>
      <c r="K655" s="20">
        <v>20260608</v>
      </c>
      <c r="L655" s="20" t="s">
        <v>1261</v>
      </c>
      <c r="M655" s="20" t="s">
        <v>24</v>
      </c>
      <c r="N655" s="20">
        <v>12.02</v>
      </c>
      <c r="O655" s="20" t="s">
        <v>86</v>
      </c>
      <c r="P655" s="32">
        <v>0</v>
      </c>
      <c r="Q655" s="20" t="s">
        <v>112</v>
      </c>
      <c r="R655" s="20" t="s">
        <v>113</v>
      </c>
      <c r="S655" s="20" t="s">
        <v>26</v>
      </c>
      <c r="T655" s="20" t="s">
        <v>30</v>
      </c>
      <c r="U655" s="20" t="s">
        <v>114</v>
      </c>
      <c r="V655" s="20" t="s">
        <v>115</v>
      </c>
      <c r="W655" s="20" t="s">
        <v>116</v>
      </c>
      <c r="X655" s="20" t="s">
        <v>1262</v>
      </c>
      <c r="Y655" s="20" t="s">
        <v>448</v>
      </c>
      <c r="Z655" s="20" t="s">
        <v>26</v>
      </c>
      <c r="AA655" s="20" t="s">
        <v>30</v>
      </c>
      <c r="AB655" s="20" t="s">
        <v>449</v>
      </c>
      <c r="AC655" s="20" t="s">
        <v>450</v>
      </c>
      <c r="AD655" s="20" t="s">
        <v>451</v>
      </c>
    </row>
    <row r="656" spans="2:30" x14ac:dyDescent="0.25">
      <c r="B656" s="27" t="str">
        <f>IF(O656="","Frêt",_xlfn.XLOOKUP(O656,Catégories!A:A,Catégories!B:B,"inconnu"))</f>
        <v>Frêt</v>
      </c>
      <c r="C656" s="10" t="str">
        <f>RIGHT(LOOKUP(L656,'Recherche tracking'!A:A,'Recherche tracking'!B:B),16)</f>
        <v>2543814314752930</v>
      </c>
      <c r="D656" s="20">
        <v>202606</v>
      </c>
      <c r="E656" s="20">
        <v>51</v>
      </c>
      <c r="F656" s="20">
        <v>1085442</v>
      </c>
      <c r="G656" s="20" t="s">
        <v>20</v>
      </c>
      <c r="H656" s="20" t="s">
        <v>20</v>
      </c>
      <c r="I656" s="20" t="s">
        <v>119</v>
      </c>
      <c r="J656" s="20" t="s">
        <v>1264</v>
      </c>
      <c r="K656" s="20">
        <v>20260608</v>
      </c>
      <c r="L656" s="20" t="s">
        <v>1261</v>
      </c>
      <c r="M656" s="20" t="s">
        <v>24</v>
      </c>
      <c r="N656" s="20">
        <v>12.02</v>
      </c>
      <c r="O656" s="20" t="s">
        <v>98</v>
      </c>
      <c r="P656" s="32">
        <v>1</v>
      </c>
      <c r="Q656" s="20" t="s">
        <v>112</v>
      </c>
      <c r="R656" s="20" t="s">
        <v>113</v>
      </c>
      <c r="S656" s="20" t="s">
        <v>26</v>
      </c>
      <c r="T656" s="20" t="s">
        <v>30</v>
      </c>
      <c r="U656" s="20" t="s">
        <v>114</v>
      </c>
      <c r="V656" s="20" t="s">
        <v>115</v>
      </c>
      <c r="W656" s="20" t="s">
        <v>116</v>
      </c>
      <c r="X656" s="20" t="s">
        <v>1262</v>
      </c>
      <c r="Y656" s="20" t="s">
        <v>448</v>
      </c>
      <c r="Z656" s="20" t="s">
        <v>26</v>
      </c>
      <c r="AA656" s="20" t="s">
        <v>30</v>
      </c>
      <c r="AB656" s="20" t="s">
        <v>449</v>
      </c>
      <c r="AC656" s="20" t="s">
        <v>450</v>
      </c>
      <c r="AD656" s="20" t="s">
        <v>451</v>
      </c>
    </row>
    <row r="657" spans="2:30" x14ac:dyDescent="0.25">
      <c r="B657" s="27" t="str">
        <f>IF(O657="","Frêt",_xlfn.XLOOKUP(O657,Catégories!A:A,Catégories!B:B,"inconnu"))</f>
        <v>Frêt</v>
      </c>
      <c r="C657" s="10" t="str">
        <f>RIGHT(LOOKUP(L657,'Recherche tracking'!A:A,'Recherche tracking'!B:B),16)</f>
        <v>6243814314753186</v>
      </c>
      <c r="D657" s="20">
        <v>202606</v>
      </c>
      <c r="E657" s="20">
        <v>51</v>
      </c>
      <c r="F657" s="20">
        <v>1085442</v>
      </c>
      <c r="G657" s="20" t="s">
        <v>20</v>
      </c>
      <c r="H657" s="20" t="s">
        <v>20</v>
      </c>
      <c r="I657" s="20" t="s">
        <v>110</v>
      </c>
      <c r="J657" s="20" t="s">
        <v>22</v>
      </c>
      <c r="K657" s="20">
        <v>20260609</v>
      </c>
      <c r="L657" s="20" t="s">
        <v>1265</v>
      </c>
      <c r="M657" s="20" t="s">
        <v>111</v>
      </c>
      <c r="N657" s="20">
        <v>41.25</v>
      </c>
      <c r="O657" s="20" t="s">
        <v>84</v>
      </c>
      <c r="P657" s="32">
        <v>14.81</v>
      </c>
      <c r="Q657" s="20" t="s">
        <v>112</v>
      </c>
      <c r="R657" s="20" t="s">
        <v>113</v>
      </c>
      <c r="S657" s="20" t="s">
        <v>26</v>
      </c>
      <c r="T657" s="20" t="s">
        <v>30</v>
      </c>
      <c r="U657" s="20" t="s">
        <v>114</v>
      </c>
      <c r="V657" s="20" t="s">
        <v>115</v>
      </c>
      <c r="W657" s="20" t="s">
        <v>116</v>
      </c>
      <c r="X657" s="20" t="s">
        <v>1266</v>
      </c>
      <c r="Y657" s="20" t="s">
        <v>1267</v>
      </c>
      <c r="Z657" s="20" t="s">
        <v>26</v>
      </c>
      <c r="AA657" s="20" t="s">
        <v>30</v>
      </c>
      <c r="AB657" s="20" t="s">
        <v>199</v>
      </c>
      <c r="AC657" s="20" t="s">
        <v>1268</v>
      </c>
      <c r="AD657" s="20" t="s">
        <v>1269</v>
      </c>
    </row>
    <row r="658" spans="2:30" x14ac:dyDescent="0.25">
      <c r="B658" s="27" t="str">
        <f>IF(O658="","Frêt",_xlfn.XLOOKUP(O658,Catégories!A:A,Catégories!B:B,"inconnu"))</f>
        <v>Frêt</v>
      </c>
      <c r="C658" s="10" t="str">
        <f>RIGHT(LOOKUP(L658,'Recherche tracking'!A:A,'Recherche tracking'!B:B),16)</f>
        <v>6243814314753186</v>
      </c>
      <c r="D658" s="20">
        <v>202606</v>
      </c>
      <c r="E658" s="20">
        <v>51</v>
      </c>
      <c r="F658" s="20">
        <v>1085442</v>
      </c>
      <c r="G658" s="20" t="s">
        <v>20</v>
      </c>
      <c r="H658" s="20" t="s">
        <v>20</v>
      </c>
      <c r="I658" s="20" t="s">
        <v>118</v>
      </c>
      <c r="J658" s="20" t="s">
        <v>1270</v>
      </c>
      <c r="K658" s="20">
        <v>20260609</v>
      </c>
      <c r="L658" s="20" t="s">
        <v>1265</v>
      </c>
      <c r="M658" s="20" t="s">
        <v>111</v>
      </c>
      <c r="N658" s="20">
        <v>17.7</v>
      </c>
      <c r="O658" s="20" t="s">
        <v>84</v>
      </c>
      <c r="P658" s="32">
        <v>0</v>
      </c>
      <c r="Q658" s="20" t="s">
        <v>112</v>
      </c>
      <c r="R658" s="20" t="s">
        <v>113</v>
      </c>
      <c r="S658" s="20" t="s">
        <v>26</v>
      </c>
      <c r="T658" s="20" t="s">
        <v>30</v>
      </c>
      <c r="U658" s="20" t="s">
        <v>114</v>
      </c>
      <c r="V658" s="20" t="s">
        <v>115</v>
      </c>
      <c r="W658" s="20" t="s">
        <v>116</v>
      </c>
      <c r="X658" s="20" t="s">
        <v>1266</v>
      </c>
      <c r="Y658" s="20" t="s">
        <v>1267</v>
      </c>
      <c r="Z658" s="20" t="s">
        <v>26</v>
      </c>
      <c r="AA658" s="20" t="s">
        <v>30</v>
      </c>
      <c r="AB658" s="20" t="s">
        <v>199</v>
      </c>
      <c r="AC658" s="20" t="s">
        <v>1268</v>
      </c>
      <c r="AD658" s="20" t="s">
        <v>1269</v>
      </c>
    </row>
    <row r="659" spans="2:30" x14ac:dyDescent="0.25">
      <c r="B659" s="27" t="str">
        <f>IF(O659="","Frêt",_xlfn.XLOOKUP(O659,Catégories!A:A,Catégories!B:B,"inconnu"))</f>
        <v>Frêt</v>
      </c>
      <c r="C659" s="10" t="str">
        <f>RIGHT(LOOKUP(L659,'Recherche tracking'!A:A,'Recherche tracking'!B:B),16)</f>
        <v>6243814314753186</v>
      </c>
      <c r="D659" s="20">
        <v>202606</v>
      </c>
      <c r="E659" s="20">
        <v>51</v>
      </c>
      <c r="F659" s="20">
        <v>1085442</v>
      </c>
      <c r="G659" s="20" t="s">
        <v>20</v>
      </c>
      <c r="H659" s="20" t="s">
        <v>20</v>
      </c>
      <c r="I659" s="20" t="s">
        <v>119</v>
      </c>
      <c r="J659" s="20" t="s">
        <v>1270</v>
      </c>
      <c r="K659" s="20">
        <v>20260609</v>
      </c>
      <c r="L659" s="20" t="s">
        <v>1265</v>
      </c>
      <c r="M659" s="20" t="s">
        <v>24</v>
      </c>
      <c r="N659" s="20">
        <v>17.7</v>
      </c>
      <c r="O659" s="20" t="s">
        <v>86</v>
      </c>
      <c r="P659" s="32">
        <v>0</v>
      </c>
      <c r="Q659" s="20" t="s">
        <v>112</v>
      </c>
      <c r="R659" s="20" t="s">
        <v>113</v>
      </c>
      <c r="S659" s="20" t="s">
        <v>26</v>
      </c>
      <c r="T659" s="20" t="s">
        <v>30</v>
      </c>
      <c r="U659" s="20" t="s">
        <v>114</v>
      </c>
      <c r="V659" s="20" t="s">
        <v>115</v>
      </c>
      <c r="W659" s="20" t="s">
        <v>116</v>
      </c>
      <c r="X659" s="20" t="s">
        <v>1266</v>
      </c>
      <c r="Y659" s="20" t="s">
        <v>1267</v>
      </c>
      <c r="Z659" s="20" t="s">
        <v>26</v>
      </c>
      <c r="AA659" s="20" t="s">
        <v>30</v>
      </c>
      <c r="AB659" s="20" t="s">
        <v>199</v>
      </c>
      <c r="AC659" s="20" t="s">
        <v>1268</v>
      </c>
      <c r="AD659" s="20" t="s">
        <v>1269</v>
      </c>
    </row>
    <row r="660" spans="2:30" x14ac:dyDescent="0.25">
      <c r="B660" s="27" t="str">
        <f>IF(O660="","Frêt",_xlfn.XLOOKUP(O660,Catégories!A:A,Catégories!B:B,"inconnu"))</f>
        <v>Frêt</v>
      </c>
      <c r="C660" s="10" t="str">
        <f>RIGHT(LOOKUP(L660,'Recherche tracking'!A:A,'Recherche tracking'!B:B),16)</f>
        <v>6243814314753186</v>
      </c>
      <c r="D660" s="20">
        <v>202606</v>
      </c>
      <c r="E660" s="20">
        <v>51</v>
      </c>
      <c r="F660" s="20">
        <v>1085442</v>
      </c>
      <c r="G660" s="20" t="s">
        <v>20</v>
      </c>
      <c r="H660" s="20" t="s">
        <v>20</v>
      </c>
      <c r="I660" s="20" t="s">
        <v>118</v>
      </c>
      <c r="J660" s="20" t="s">
        <v>1271</v>
      </c>
      <c r="K660" s="20">
        <v>20260609</v>
      </c>
      <c r="L660" s="20" t="s">
        <v>1265</v>
      </c>
      <c r="M660" s="20" t="s">
        <v>111</v>
      </c>
      <c r="N660" s="20">
        <v>11.69</v>
      </c>
      <c r="O660" s="20" t="s">
        <v>84</v>
      </c>
      <c r="P660" s="32">
        <v>0</v>
      </c>
      <c r="Q660" s="20" t="s">
        <v>112</v>
      </c>
      <c r="R660" s="20" t="s">
        <v>113</v>
      </c>
      <c r="S660" s="20" t="s">
        <v>26</v>
      </c>
      <c r="T660" s="20" t="s">
        <v>30</v>
      </c>
      <c r="U660" s="20" t="s">
        <v>114</v>
      </c>
      <c r="V660" s="20" t="s">
        <v>115</v>
      </c>
      <c r="W660" s="20" t="s">
        <v>116</v>
      </c>
      <c r="X660" s="20" t="s">
        <v>1266</v>
      </c>
      <c r="Y660" s="20" t="s">
        <v>1267</v>
      </c>
      <c r="Z660" s="20" t="s">
        <v>26</v>
      </c>
      <c r="AA660" s="20" t="s">
        <v>30</v>
      </c>
      <c r="AB660" s="20" t="s">
        <v>199</v>
      </c>
      <c r="AC660" s="20" t="s">
        <v>1268</v>
      </c>
      <c r="AD660" s="20" t="s">
        <v>1269</v>
      </c>
    </row>
    <row r="661" spans="2:30" x14ac:dyDescent="0.25">
      <c r="B661" s="27" t="str">
        <f>IF(O661="","Frêt",_xlfn.XLOOKUP(O661,Catégories!A:A,Catégories!B:B,"inconnu"))</f>
        <v>Frêt</v>
      </c>
      <c r="C661" s="10" t="str">
        <f>RIGHT(LOOKUP(L661,'Recherche tracking'!A:A,'Recherche tracking'!B:B),16)</f>
        <v>6243814314753186</v>
      </c>
      <c r="D661" s="20">
        <v>202606</v>
      </c>
      <c r="E661" s="20">
        <v>51</v>
      </c>
      <c r="F661" s="20">
        <v>1085442</v>
      </c>
      <c r="G661" s="20" t="s">
        <v>20</v>
      </c>
      <c r="H661" s="20" t="s">
        <v>20</v>
      </c>
      <c r="I661" s="20" t="s">
        <v>119</v>
      </c>
      <c r="J661" s="20" t="s">
        <v>1271</v>
      </c>
      <c r="K661" s="20">
        <v>20260609</v>
      </c>
      <c r="L661" s="20" t="s">
        <v>1265</v>
      </c>
      <c r="M661" s="20" t="s">
        <v>24</v>
      </c>
      <c r="N661" s="20">
        <v>11.69</v>
      </c>
      <c r="O661" s="20" t="s">
        <v>86</v>
      </c>
      <c r="P661" s="32">
        <v>0</v>
      </c>
      <c r="Q661" s="20" t="s">
        <v>112</v>
      </c>
      <c r="R661" s="20" t="s">
        <v>113</v>
      </c>
      <c r="S661" s="20" t="s">
        <v>26</v>
      </c>
      <c r="T661" s="20" t="s">
        <v>30</v>
      </c>
      <c r="U661" s="20" t="s">
        <v>114</v>
      </c>
      <c r="V661" s="20" t="s">
        <v>115</v>
      </c>
      <c r="W661" s="20" t="s">
        <v>116</v>
      </c>
      <c r="X661" s="20" t="s">
        <v>1266</v>
      </c>
      <c r="Y661" s="20" t="s">
        <v>1267</v>
      </c>
      <c r="Z661" s="20" t="s">
        <v>26</v>
      </c>
      <c r="AA661" s="20" t="s">
        <v>30</v>
      </c>
      <c r="AB661" s="20" t="s">
        <v>199</v>
      </c>
      <c r="AC661" s="20" t="s">
        <v>1268</v>
      </c>
      <c r="AD661" s="20" t="s">
        <v>1269</v>
      </c>
    </row>
    <row r="662" spans="2:30" x14ac:dyDescent="0.25">
      <c r="B662" s="27" t="str">
        <f>IF(O662="","Frêt",_xlfn.XLOOKUP(O662,Catégories!A:A,Catégories!B:B,"inconnu"))</f>
        <v>Frêt</v>
      </c>
      <c r="C662" s="10" t="str">
        <f>RIGHT(LOOKUP(L662,'Recherche tracking'!A:A,'Recherche tracking'!B:B),16)</f>
        <v>6243814314753186</v>
      </c>
      <c r="D662" s="20">
        <v>202606</v>
      </c>
      <c r="E662" s="20">
        <v>51</v>
      </c>
      <c r="F662" s="20">
        <v>1085442</v>
      </c>
      <c r="G662" s="20" t="s">
        <v>20</v>
      </c>
      <c r="H662" s="20" t="s">
        <v>20</v>
      </c>
      <c r="I662" s="20" t="s">
        <v>119</v>
      </c>
      <c r="J662" s="20" t="s">
        <v>1271</v>
      </c>
      <c r="K662" s="20">
        <v>20260609</v>
      </c>
      <c r="L662" s="20" t="s">
        <v>1265</v>
      </c>
      <c r="M662" s="20" t="s">
        <v>24</v>
      </c>
      <c r="N662" s="20">
        <v>11.69</v>
      </c>
      <c r="O662" s="20" t="s">
        <v>98</v>
      </c>
      <c r="P662" s="32">
        <v>1</v>
      </c>
      <c r="Q662" s="20" t="s">
        <v>112</v>
      </c>
      <c r="R662" s="20" t="s">
        <v>113</v>
      </c>
      <c r="S662" s="20" t="s">
        <v>26</v>
      </c>
      <c r="T662" s="20" t="s">
        <v>30</v>
      </c>
      <c r="U662" s="20" t="s">
        <v>114</v>
      </c>
      <c r="V662" s="20" t="s">
        <v>115</v>
      </c>
      <c r="W662" s="20" t="s">
        <v>116</v>
      </c>
      <c r="X662" s="20" t="s">
        <v>1266</v>
      </c>
      <c r="Y662" s="20" t="s">
        <v>1267</v>
      </c>
      <c r="Z662" s="20" t="s">
        <v>26</v>
      </c>
      <c r="AA662" s="20" t="s">
        <v>30</v>
      </c>
      <c r="AB662" s="20" t="s">
        <v>199</v>
      </c>
      <c r="AC662" s="20" t="s">
        <v>1268</v>
      </c>
      <c r="AD662" s="20" t="s">
        <v>1269</v>
      </c>
    </row>
    <row r="663" spans="2:30" x14ac:dyDescent="0.25">
      <c r="B663" s="27" t="str">
        <f>IF(O663="","Frêt",_xlfn.XLOOKUP(O663,Catégories!A:A,Catégories!B:B,"inconnu"))</f>
        <v>Frêt</v>
      </c>
      <c r="C663" s="10" t="str">
        <f>RIGHT(LOOKUP(L663,'Recherche tracking'!A:A,'Recherche tracking'!B:B),16)</f>
        <v>6243814314753186</v>
      </c>
      <c r="D663" s="20">
        <v>202606</v>
      </c>
      <c r="E663" s="20">
        <v>51</v>
      </c>
      <c r="F663" s="20">
        <v>1085442</v>
      </c>
      <c r="G663" s="20" t="s">
        <v>20</v>
      </c>
      <c r="H663" s="20" t="s">
        <v>20</v>
      </c>
      <c r="I663" s="20" t="s">
        <v>118</v>
      </c>
      <c r="J663" s="20" t="s">
        <v>1272</v>
      </c>
      <c r="K663" s="20">
        <v>20260609</v>
      </c>
      <c r="L663" s="20" t="s">
        <v>1265</v>
      </c>
      <c r="M663" s="20" t="s">
        <v>111</v>
      </c>
      <c r="N663" s="20">
        <v>11.86</v>
      </c>
      <c r="O663" s="20" t="s">
        <v>84</v>
      </c>
      <c r="P663" s="32">
        <v>0</v>
      </c>
      <c r="Q663" s="20" t="s">
        <v>112</v>
      </c>
      <c r="R663" s="20" t="s">
        <v>113</v>
      </c>
      <c r="S663" s="20" t="s">
        <v>26</v>
      </c>
      <c r="T663" s="20" t="s">
        <v>30</v>
      </c>
      <c r="U663" s="20" t="s">
        <v>114</v>
      </c>
      <c r="V663" s="20" t="s">
        <v>115</v>
      </c>
      <c r="W663" s="20" t="s">
        <v>116</v>
      </c>
      <c r="X663" s="20" t="s">
        <v>1266</v>
      </c>
      <c r="Y663" s="20" t="s">
        <v>1267</v>
      </c>
      <c r="Z663" s="20" t="s">
        <v>26</v>
      </c>
      <c r="AA663" s="20" t="s">
        <v>30</v>
      </c>
      <c r="AB663" s="20" t="s">
        <v>199</v>
      </c>
      <c r="AC663" s="20" t="s">
        <v>1268</v>
      </c>
      <c r="AD663" s="20" t="s">
        <v>1269</v>
      </c>
    </row>
    <row r="664" spans="2:30" x14ac:dyDescent="0.25">
      <c r="B664" s="27" t="str">
        <f>IF(O664="","Frêt",_xlfn.XLOOKUP(O664,Catégories!A:A,Catégories!B:B,"inconnu"))</f>
        <v>Frêt</v>
      </c>
      <c r="C664" s="10" t="str">
        <f>RIGHT(LOOKUP(L664,'Recherche tracking'!A:A,'Recherche tracking'!B:B),16)</f>
        <v>6243814314753186</v>
      </c>
      <c r="D664" s="20">
        <v>202606</v>
      </c>
      <c r="E664" s="20">
        <v>51</v>
      </c>
      <c r="F664" s="20">
        <v>1085442</v>
      </c>
      <c r="G664" s="20" t="s">
        <v>20</v>
      </c>
      <c r="H664" s="20" t="s">
        <v>20</v>
      </c>
      <c r="I664" s="20" t="s">
        <v>119</v>
      </c>
      <c r="J664" s="20" t="s">
        <v>1272</v>
      </c>
      <c r="K664" s="20">
        <v>20260609</v>
      </c>
      <c r="L664" s="20" t="s">
        <v>1265</v>
      </c>
      <c r="M664" s="20" t="s">
        <v>24</v>
      </c>
      <c r="N664" s="20">
        <v>11.86</v>
      </c>
      <c r="O664" s="20" t="s">
        <v>86</v>
      </c>
      <c r="P664" s="32">
        <v>0</v>
      </c>
      <c r="Q664" s="20" t="s">
        <v>112</v>
      </c>
      <c r="R664" s="20" t="s">
        <v>113</v>
      </c>
      <c r="S664" s="20" t="s">
        <v>26</v>
      </c>
      <c r="T664" s="20" t="s">
        <v>30</v>
      </c>
      <c r="U664" s="20" t="s">
        <v>114</v>
      </c>
      <c r="V664" s="20" t="s">
        <v>115</v>
      </c>
      <c r="W664" s="20" t="s">
        <v>116</v>
      </c>
      <c r="X664" s="20" t="s">
        <v>1266</v>
      </c>
      <c r="Y664" s="20" t="s">
        <v>1267</v>
      </c>
      <c r="Z664" s="20" t="s">
        <v>26</v>
      </c>
      <c r="AA664" s="20" t="s">
        <v>30</v>
      </c>
      <c r="AB664" s="20" t="s">
        <v>199</v>
      </c>
      <c r="AC664" s="20" t="s">
        <v>1268</v>
      </c>
      <c r="AD664" s="20" t="s">
        <v>1269</v>
      </c>
    </row>
    <row r="665" spans="2:30" x14ac:dyDescent="0.25">
      <c r="B665" s="27" t="str">
        <f>IF(O665="","Frêt",_xlfn.XLOOKUP(O665,Catégories!A:A,Catégories!B:B,"inconnu"))</f>
        <v>Frêt</v>
      </c>
      <c r="C665" s="10" t="str">
        <f>RIGHT(LOOKUP(L665,'Recherche tracking'!A:A,'Recherche tracking'!B:B),16)</f>
        <v>6243814314753186</v>
      </c>
      <c r="D665" s="20">
        <v>202606</v>
      </c>
      <c r="E665" s="20">
        <v>51</v>
      </c>
      <c r="F665" s="20">
        <v>1085442</v>
      </c>
      <c r="G665" s="20" t="s">
        <v>20</v>
      </c>
      <c r="H665" s="20" t="s">
        <v>20</v>
      </c>
      <c r="I665" s="20" t="s">
        <v>119</v>
      </c>
      <c r="J665" s="20" t="s">
        <v>1272</v>
      </c>
      <c r="K665" s="20">
        <v>20260609</v>
      </c>
      <c r="L665" s="20" t="s">
        <v>1265</v>
      </c>
      <c r="M665" s="20" t="s">
        <v>24</v>
      </c>
      <c r="N665" s="20">
        <v>11.86</v>
      </c>
      <c r="O665" s="20" t="s">
        <v>98</v>
      </c>
      <c r="P665" s="32">
        <v>1</v>
      </c>
      <c r="Q665" s="20" t="s">
        <v>112</v>
      </c>
      <c r="R665" s="20" t="s">
        <v>113</v>
      </c>
      <c r="S665" s="20" t="s">
        <v>26</v>
      </c>
      <c r="T665" s="20" t="s">
        <v>30</v>
      </c>
      <c r="U665" s="20" t="s">
        <v>114</v>
      </c>
      <c r="V665" s="20" t="s">
        <v>115</v>
      </c>
      <c r="W665" s="20" t="s">
        <v>116</v>
      </c>
      <c r="X665" s="20" t="s">
        <v>1266</v>
      </c>
      <c r="Y665" s="20" t="s">
        <v>1267</v>
      </c>
      <c r="Z665" s="20" t="s">
        <v>26</v>
      </c>
      <c r="AA665" s="20" t="s">
        <v>30</v>
      </c>
      <c r="AB665" s="20" t="s">
        <v>199</v>
      </c>
      <c r="AC665" s="20" t="s">
        <v>1268</v>
      </c>
      <c r="AD665" s="20" t="s">
        <v>1269</v>
      </c>
    </row>
    <row r="666" spans="2:30" x14ac:dyDescent="0.25">
      <c r="B666" s="27" t="str">
        <f>IF(O666="","Frêt",_xlfn.XLOOKUP(O666,Catégories!A:A,Catégories!B:B,"inconnu"))</f>
        <v>Frêt</v>
      </c>
      <c r="C666" s="10" t="str">
        <f>RIGHT(LOOKUP(L666,'Recherche tracking'!A:A,'Recherche tracking'!B:B),16)</f>
        <v>8243814314753215</v>
      </c>
      <c r="D666" s="20">
        <v>202606</v>
      </c>
      <c r="E666" s="20">
        <v>51</v>
      </c>
      <c r="F666" s="20">
        <v>1085442</v>
      </c>
      <c r="G666" s="20" t="s">
        <v>20</v>
      </c>
      <c r="H666" s="20" t="s">
        <v>20</v>
      </c>
      <c r="I666" s="20" t="s">
        <v>110</v>
      </c>
      <c r="J666" s="20" t="s">
        <v>22</v>
      </c>
      <c r="K666" s="20">
        <v>20260609</v>
      </c>
      <c r="L666" s="20" t="s">
        <v>1273</v>
      </c>
      <c r="M666" s="20" t="s">
        <v>111</v>
      </c>
      <c r="N666" s="20">
        <v>6.2</v>
      </c>
      <c r="O666" s="20" t="s">
        <v>84</v>
      </c>
      <c r="P666" s="32">
        <v>5.71</v>
      </c>
      <c r="Q666" s="20" t="s">
        <v>112</v>
      </c>
      <c r="R666" s="20" t="s">
        <v>113</v>
      </c>
      <c r="S666" s="20" t="s">
        <v>26</v>
      </c>
      <c r="T666" s="20" t="s">
        <v>30</v>
      </c>
      <c r="U666" s="20" t="s">
        <v>114</v>
      </c>
      <c r="V666" s="20" t="s">
        <v>115</v>
      </c>
      <c r="W666" s="20" t="s">
        <v>116</v>
      </c>
      <c r="X666" s="20" t="s">
        <v>1274</v>
      </c>
      <c r="Y666" s="20" t="s">
        <v>1275</v>
      </c>
      <c r="Z666" s="20" t="s">
        <v>26</v>
      </c>
      <c r="AA666" s="20" t="s">
        <v>30</v>
      </c>
      <c r="AB666" s="20" t="s">
        <v>430</v>
      </c>
      <c r="AC666" s="20" t="s">
        <v>431</v>
      </c>
      <c r="AD666" s="20" t="s">
        <v>432</v>
      </c>
    </row>
    <row r="667" spans="2:30" x14ac:dyDescent="0.25">
      <c r="B667" s="27" t="str">
        <f>IF(O667="","Frêt",_xlfn.XLOOKUP(O667,Catégories!A:A,Catégories!B:B,"inconnu"))</f>
        <v>Frêt</v>
      </c>
      <c r="C667" s="10" t="str">
        <f>RIGHT(LOOKUP(L667,'Recherche tracking'!A:A,'Recherche tracking'!B:B),16)</f>
        <v>8243814314753215</v>
      </c>
      <c r="D667" s="20">
        <v>202606</v>
      </c>
      <c r="E667" s="20">
        <v>51</v>
      </c>
      <c r="F667" s="20">
        <v>1085442</v>
      </c>
      <c r="G667" s="20" t="s">
        <v>20</v>
      </c>
      <c r="H667" s="20" t="s">
        <v>20</v>
      </c>
      <c r="I667" s="20" t="s">
        <v>118</v>
      </c>
      <c r="J667" s="20" t="s">
        <v>1276</v>
      </c>
      <c r="K667" s="20">
        <v>20260609</v>
      </c>
      <c r="L667" s="20" t="s">
        <v>1273</v>
      </c>
      <c r="M667" s="20" t="s">
        <v>111</v>
      </c>
      <c r="N667" s="20">
        <v>6.2</v>
      </c>
      <c r="O667" s="20" t="s">
        <v>84</v>
      </c>
      <c r="P667" s="32">
        <v>0</v>
      </c>
      <c r="Q667" s="20" t="s">
        <v>112</v>
      </c>
      <c r="R667" s="20" t="s">
        <v>113</v>
      </c>
      <c r="S667" s="20" t="s">
        <v>26</v>
      </c>
      <c r="T667" s="20" t="s">
        <v>30</v>
      </c>
      <c r="U667" s="20" t="s">
        <v>114</v>
      </c>
      <c r="V667" s="20" t="s">
        <v>115</v>
      </c>
      <c r="W667" s="20" t="s">
        <v>116</v>
      </c>
      <c r="X667" s="20" t="s">
        <v>1274</v>
      </c>
      <c r="Y667" s="20" t="s">
        <v>1275</v>
      </c>
      <c r="Z667" s="20" t="s">
        <v>26</v>
      </c>
      <c r="AA667" s="20" t="s">
        <v>30</v>
      </c>
      <c r="AB667" s="20" t="s">
        <v>430</v>
      </c>
      <c r="AC667" s="20" t="s">
        <v>431</v>
      </c>
      <c r="AD667" s="20" t="s">
        <v>432</v>
      </c>
    </row>
    <row r="668" spans="2:30" x14ac:dyDescent="0.25">
      <c r="B668" s="27" t="str">
        <f>IF(O668="","Frêt",_xlfn.XLOOKUP(O668,Catégories!A:A,Catégories!B:B,"inconnu"))</f>
        <v>Frêt</v>
      </c>
      <c r="C668" s="10" t="str">
        <f>RIGHT(LOOKUP(L668,'Recherche tracking'!A:A,'Recherche tracking'!B:B),16)</f>
        <v>8243814314753215</v>
      </c>
      <c r="D668" s="20">
        <v>202606</v>
      </c>
      <c r="E668" s="20">
        <v>51</v>
      </c>
      <c r="F668" s="20">
        <v>1085442</v>
      </c>
      <c r="G668" s="20" t="s">
        <v>20</v>
      </c>
      <c r="H668" s="20" t="s">
        <v>20</v>
      </c>
      <c r="I668" s="20" t="s">
        <v>119</v>
      </c>
      <c r="J668" s="20" t="s">
        <v>1276</v>
      </c>
      <c r="K668" s="20">
        <v>20260609</v>
      </c>
      <c r="L668" s="20" t="s">
        <v>1273</v>
      </c>
      <c r="M668" s="20" t="s">
        <v>24</v>
      </c>
      <c r="N668" s="20">
        <v>6.2</v>
      </c>
      <c r="O668" s="20" t="s">
        <v>86</v>
      </c>
      <c r="P668" s="32">
        <v>0</v>
      </c>
      <c r="Q668" s="20" t="s">
        <v>112</v>
      </c>
      <c r="R668" s="20" t="s">
        <v>113</v>
      </c>
      <c r="S668" s="20" t="s">
        <v>26</v>
      </c>
      <c r="T668" s="20" t="s">
        <v>30</v>
      </c>
      <c r="U668" s="20" t="s">
        <v>114</v>
      </c>
      <c r="V668" s="20" t="s">
        <v>115</v>
      </c>
      <c r="W668" s="20" t="s">
        <v>116</v>
      </c>
      <c r="X668" s="20" t="s">
        <v>1274</v>
      </c>
      <c r="Y668" s="20" t="s">
        <v>1275</v>
      </c>
      <c r="Z668" s="20" t="s">
        <v>26</v>
      </c>
      <c r="AA668" s="20" t="s">
        <v>30</v>
      </c>
      <c r="AB668" s="20" t="s">
        <v>430</v>
      </c>
      <c r="AC668" s="20" t="s">
        <v>431</v>
      </c>
      <c r="AD668" s="20" t="s">
        <v>432</v>
      </c>
    </row>
    <row r="669" spans="2:30" x14ac:dyDescent="0.25">
      <c r="B669" s="27" t="str">
        <f>IF(O669="","Frêt",_xlfn.XLOOKUP(O669,Catégories!A:A,Catégories!B:B,"inconnu"))</f>
        <v>Frêt</v>
      </c>
      <c r="C669" s="10" t="str">
        <f>RIGHT(LOOKUP(L669,'Recherche tracking'!A:A,'Recherche tracking'!B:B),16)</f>
        <v>8343814314753224</v>
      </c>
      <c r="D669" s="20">
        <v>202606</v>
      </c>
      <c r="E669" s="20">
        <v>51</v>
      </c>
      <c r="F669" s="20">
        <v>1085442</v>
      </c>
      <c r="G669" s="20" t="s">
        <v>20</v>
      </c>
      <c r="H669" s="20" t="s">
        <v>20</v>
      </c>
      <c r="I669" s="20" t="s">
        <v>110</v>
      </c>
      <c r="J669" s="20" t="s">
        <v>22</v>
      </c>
      <c r="K669" s="20">
        <v>20260609</v>
      </c>
      <c r="L669" s="20" t="s">
        <v>1277</v>
      </c>
      <c r="M669" s="20" t="s">
        <v>111</v>
      </c>
      <c r="N669" s="20">
        <v>14.5</v>
      </c>
      <c r="O669" s="20" t="s">
        <v>84</v>
      </c>
      <c r="P669" s="32">
        <v>7.79</v>
      </c>
      <c r="Q669" s="20" t="s">
        <v>112</v>
      </c>
      <c r="R669" s="20" t="s">
        <v>113</v>
      </c>
      <c r="S669" s="20" t="s">
        <v>26</v>
      </c>
      <c r="T669" s="20" t="s">
        <v>30</v>
      </c>
      <c r="U669" s="20" t="s">
        <v>114</v>
      </c>
      <c r="V669" s="20" t="s">
        <v>115</v>
      </c>
      <c r="W669" s="20" t="s">
        <v>116</v>
      </c>
      <c r="X669" s="20" t="s">
        <v>1278</v>
      </c>
      <c r="Y669" s="20" t="s">
        <v>1279</v>
      </c>
      <c r="Z669" s="20" t="s">
        <v>26</v>
      </c>
      <c r="AA669" s="20" t="s">
        <v>30</v>
      </c>
      <c r="AB669" s="20" t="s">
        <v>141</v>
      </c>
      <c r="AC669" s="20" t="s">
        <v>1280</v>
      </c>
      <c r="AD669" s="20" t="s">
        <v>1281</v>
      </c>
    </row>
    <row r="670" spans="2:30" x14ac:dyDescent="0.25">
      <c r="B670" s="27" t="str">
        <f>IF(O670="","Frêt",_xlfn.XLOOKUP(O670,Catégories!A:A,Catégories!B:B,"inconnu"))</f>
        <v>Frêt</v>
      </c>
      <c r="C670" s="10" t="str">
        <f>RIGHT(LOOKUP(L670,'Recherche tracking'!A:A,'Recherche tracking'!B:B),16)</f>
        <v>8343814314753224</v>
      </c>
      <c r="D670" s="20">
        <v>202606</v>
      </c>
      <c r="E670" s="20">
        <v>51</v>
      </c>
      <c r="F670" s="20">
        <v>1085442</v>
      </c>
      <c r="G670" s="20" t="s">
        <v>20</v>
      </c>
      <c r="H670" s="20" t="s">
        <v>20</v>
      </c>
      <c r="I670" s="20" t="s">
        <v>118</v>
      </c>
      <c r="J670" s="20" t="s">
        <v>1282</v>
      </c>
      <c r="K670" s="20">
        <v>20260609</v>
      </c>
      <c r="L670" s="20" t="s">
        <v>1277</v>
      </c>
      <c r="M670" s="20" t="s">
        <v>111</v>
      </c>
      <c r="N670" s="20">
        <v>14.5</v>
      </c>
      <c r="O670" s="20" t="s">
        <v>84</v>
      </c>
      <c r="P670" s="32">
        <v>0</v>
      </c>
      <c r="Q670" s="20" t="s">
        <v>112</v>
      </c>
      <c r="R670" s="20" t="s">
        <v>113</v>
      </c>
      <c r="S670" s="20" t="s">
        <v>26</v>
      </c>
      <c r="T670" s="20" t="s">
        <v>30</v>
      </c>
      <c r="U670" s="20" t="s">
        <v>114</v>
      </c>
      <c r="V670" s="20" t="s">
        <v>115</v>
      </c>
      <c r="W670" s="20" t="s">
        <v>116</v>
      </c>
      <c r="X670" s="20" t="s">
        <v>1278</v>
      </c>
      <c r="Y670" s="20" t="s">
        <v>1279</v>
      </c>
      <c r="Z670" s="20" t="s">
        <v>26</v>
      </c>
      <c r="AA670" s="20" t="s">
        <v>30</v>
      </c>
      <c r="AB670" s="20" t="s">
        <v>141</v>
      </c>
      <c r="AC670" s="20" t="s">
        <v>1280</v>
      </c>
      <c r="AD670" s="20" t="s">
        <v>1281</v>
      </c>
    </row>
    <row r="671" spans="2:30" x14ac:dyDescent="0.25">
      <c r="B671" s="27" t="str">
        <f>IF(O671="","Frêt",_xlfn.XLOOKUP(O671,Catégories!A:A,Catégories!B:B,"inconnu"))</f>
        <v>Frêt</v>
      </c>
      <c r="C671" s="10" t="str">
        <f>RIGHT(LOOKUP(L671,'Recherche tracking'!A:A,'Recherche tracking'!B:B),16)</f>
        <v>8343814314753224</v>
      </c>
      <c r="D671" s="20">
        <v>202606</v>
      </c>
      <c r="E671" s="20">
        <v>51</v>
      </c>
      <c r="F671" s="20">
        <v>1085442</v>
      </c>
      <c r="G671" s="20" t="s">
        <v>20</v>
      </c>
      <c r="H671" s="20" t="s">
        <v>20</v>
      </c>
      <c r="I671" s="20" t="s">
        <v>119</v>
      </c>
      <c r="J671" s="20" t="s">
        <v>1282</v>
      </c>
      <c r="K671" s="20">
        <v>20260609</v>
      </c>
      <c r="L671" s="20" t="s">
        <v>1277</v>
      </c>
      <c r="M671" s="20" t="s">
        <v>24</v>
      </c>
      <c r="N671" s="20">
        <v>14.5</v>
      </c>
      <c r="O671" s="20" t="s">
        <v>86</v>
      </c>
      <c r="P671" s="32">
        <v>0</v>
      </c>
      <c r="Q671" s="20" t="s">
        <v>112</v>
      </c>
      <c r="R671" s="20" t="s">
        <v>113</v>
      </c>
      <c r="S671" s="20" t="s">
        <v>26</v>
      </c>
      <c r="T671" s="20" t="s">
        <v>30</v>
      </c>
      <c r="U671" s="20" t="s">
        <v>114</v>
      </c>
      <c r="V671" s="20" t="s">
        <v>115</v>
      </c>
      <c r="W671" s="20" t="s">
        <v>116</v>
      </c>
      <c r="X671" s="20" t="s">
        <v>1278</v>
      </c>
      <c r="Y671" s="20" t="s">
        <v>1279</v>
      </c>
      <c r="Z671" s="20" t="s">
        <v>26</v>
      </c>
      <c r="AA671" s="20" t="s">
        <v>30</v>
      </c>
      <c r="AB671" s="20" t="s">
        <v>141</v>
      </c>
      <c r="AC671" s="20" t="s">
        <v>1280</v>
      </c>
      <c r="AD671" s="20" t="s">
        <v>1281</v>
      </c>
    </row>
    <row r="672" spans="2:30" x14ac:dyDescent="0.25">
      <c r="B672" s="27" t="str">
        <f>IF(O672="","Frêt",_xlfn.XLOOKUP(O672,Catégories!A:A,Catégories!B:B,"inconnu"))</f>
        <v>Frêt</v>
      </c>
      <c r="C672" s="10" t="str">
        <f>RIGHT(LOOKUP(L672,'Recherche tracking'!A:A,'Recherche tracking'!B:B),16)</f>
        <v>5143814314753315</v>
      </c>
      <c r="D672" s="20">
        <v>202606</v>
      </c>
      <c r="E672" s="20">
        <v>51</v>
      </c>
      <c r="F672" s="20">
        <v>1085442</v>
      </c>
      <c r="G672" s="20" t="s">
        <v>20</v>
      </c>
      <c r="H672" s="20" t="s">
        <v>20</v>
      </c>
      <c r="I672" s="20" t="s">
        <v>110</v>
      </c>
      <c r="J672" s="20" t="s">
        <v>22</v>
      </c>
      <c r="K672" s="20">
        <v>20260609</v>
      </c>
      <c r="L672" s="20" t="s">
        <v>1283</v>
      </c>
      <c r="M672" s="20" t="s">
        <v>111</v>
      </c>
      <c r="N672" s="20">
        <v>29.72</v>
      </c>
      <c r="O672" s="20" t="s">
        <v>84</v>
      </c>
      <c r="P672" s="32">
        <v>11.69</v>
      </c>
      <c r="Q672" s="20" t="s">
        <v>112</v>
      </c>
      <c r="R672" s="20" t="s">
        <v>113</v>
      </c>
      <c r="S672" s="20" t="s">
        <v>26</v>
      </c>
      <c r="T672" s="20" t="s">
        <v>30</v>
      </c>
      <c r="U672" s="20" t="s">
        <v>114</v>
      </c>
      <c r="V672" s="20" t="s">
        <v>115</v>
      </c>
      <c r="W672" s="20" t="s">
        <v>116</v>
      </c>
      <c r="X672" s="20" t="s">
        <v>1284</v>
      </c>
      <c r="Y672" s="20" t="s">
        <v>1285</v>
      </c>
      <c r="Z672" s="20" t="s">
        <v>26</v>
      </c>
      <c r="AA672" s="20" t="s">
        <v>30</v>
      </c>
      <c r="AB672" s="20" t="s">
        <v>222</v>
      </c>
      <c r="AC672" s="20" t="s">
        <v>223</v>
      </c>
      <c r="AD672" s="20" t="s">
        <v>224</v>
      </c>
    </row>
    <row r="673" spans="2:30" x14ac:dyDescent="0.25">
      <c r="B673" s="27" t="str">
        <f>IF(O673="","Frêt",_xlfn.XLOOKUP(O673,Catégories!A:A,Catégories!B:B,"inconnu"))</f>
        <v>Frêt</v>
      </c>
      <c r="C673" s="10" t="str">
        <f>RIGHT(LOOKUP(L673,'Recherche tracking'!A:A,'Recherche tracking'!B:B),16)</f>
        <v>5143814314753315</v>
      </c>
      <c r="D673" s="20">
        <v>202606</v>
      </c>
      <c r="E673" s="20">
        <v>51</v>
      </c>
      <c r="F673" s="20">
        <v>1085442</v>
      </c>
      <c r="G673" s="20" t="s">
        <v>20</v>
      </c>
      <c r="H673" s="20" t="s">
        <v>20</v>
      </c>
      <c r="I673" s="20" t="s">
        <v>118</v>
      </c>
      <c r="J673" s="20" t="s">
        <v>1286</v>
      </c>
      <c r="K673" s="20">
        <v>20260609</v>
      </c>
      <c r="L673" s="20" t="s">
        <v>1283</v>
      </c>
      <c r="M673" s="20" t="s">
        <v>111</v>
      </c>
      <c r="N673" s="20">
        <v>17.7</v>
      </c>
      <c r="O673" s="20" t="s">
        <v>84</v>
      </c>
      <c r="P673" s="32">
        <v>0</v>
      </c>
      <c r="Q673" s="20" t="s">
        <v>112</v>
      </c>
      <c r="R673" s="20" t="s">
        <v>113</v>
      </c>
      <c r="S673" s="20" t="s">
        <v>26</v>
      </c>
      <c r="T673" s="20" t="s">
        <v>30</v>
      </c>
      <c r="U673" s="20" t="s">
        <v>114</v>
      </c>
      <c r="V673" s="20" t="s">
        <v>115</v>
      </c>
      <c r="W673" s="20" t="s">
        <v>116</v>
      </c>
      <c r="X673" s="20" t="s">
        <v>1284</v>
      </c>
      <c r="Y673" s="20" t="s">
        <v>1285</v>
      </c>
      <c r="Z673" s="20" t="s">
        <v>26</v>
      </c>
      <c r="AA673" s="20" t="s">
        <v>30</v>
      </c>
      <c r="AB673" s="20" t="s">
        <v>222</v>
      </c>
      <c r="AC673" s="20" t="s">
        <v>223</v>
      </c>
      <c r="AD673" s="20" t="s">
        <v>224</v>
      </c>
    </row>
    <row r="674" spans="2:30" x14ac:dyDescent="0.25">
      <c r="B674" s="27" t="str">
        <f>IF(O674="","Frêt",_xlfn.XLOOKUP(O674,Catégories!A:A,Catégories!B:B,"inconnu"))</f>
        <v>Frêt</v>
      </c>
      <c r="C674" s="10" t="str">
        <f>RIGHT(LOOKUP(L674,'Recherche tracking'!A:A,'Recherche tracking'!B:B),16)</f>
        <v>5143814314753315</v>
      </c>
      <c r="D674" s="20">
        <v>202606</v>
      </c>
      <c r="E674" s="20">
        <v>51</v>
      </c>
      <c r="F674" s="20">
        <v>1085442</v>
      </c>
      <c r="G674" s="20" t="s">
        <v>20</v>
      </c>
      <c r="H674" s="20" t="s">
        <v>20</v>
      </c>
      <c r="I674" s="20" t="s">
        <v>119</v>
      </c>
      <c r="J674" s="20" t="s">
        <v>1286</v>
      </c>
      <c r="K674" s="20">
        <v>20260609</v>
      </c>
      <c r="L674" s="20" t="s">
        <v>1283</v>
      </c>
      <c r="M674" s="20" t="s">
        <v>24</v>
      </c>
      <c r="N674" s="20">
        <v>17.7</v>
      </c>
      <c r="O674" s="20" t="s">
        <v>86</v>
      </c>
      <c r="P674" s="32">
        <v>0</v>
      </c>
      <c r="Q674" s="20" t="s">
        <v>112</v>
      </c>
      <c r="R674" s="20" t="s">
        <v>113</v>
      </c>
      <c r="S674" s="20" t="s">
        <v>26</v>
      </c>
      <c r="T674" s="20" t="s">
        <v>30</v>
      </c>
      <c r="U674" s="20" t="s">
        <v>114</v>
      </c>
      <c r="V674" s="20" t="s">
        <v>115</v>
      </c>
      <c r="W674" s="20" t="s">
        <v>116</v>
      </c>
      <c r="X674" s="20" t="s">
        <v>1284</v>
      </c>
      <c r="Y674" s="20" t="s">
        <v>1285</v>
      </c>
      <c r="Z674" s="20" t="s">
        <v>26</v>
      </c>
      <c r="AA674" s="20" t="s">
        <v>30</v>
      </c>
      <c r="AB674" s="20" t="s">
        <v>222</v>
      </c>
      <c r="AC674" s="20" t="s">
        <v>223</v>
      </c>
      <c r="AD674" s="20" t="s">
        <v>224</v>
      </c>
    </row>
    <row r="675" spans="2:30" x14ac:dyDescent="0.25">
      <c r="B675" s="27" t="str">
        <f>IF(O675="","Frêt",_xlfn.XLOOKUP(O675,Catégories!A:A,Catégories!B:B,"inconnu"))</f>
        <v>Frêt</v>
      </c>
      <c r="C675" s="10" t="str">
        <f>RIGHT(LOOKUP(L675,'Recherche tracking'!A:A,'Recherche tracking'!B:B),16)</f>
        <v>5143814314753315</v>
      </c>
      <c r="D675" s="20">
        <v>202606</v>
      </c>
      <c r="E675" s="20">
        <v>51</v>
      </c>
      <c r="F675" s="20">
        <v>1085442</v>
      </c>
      <c r="G675" s="20" t="s">
        <v>20</v>
      </c>
      <c r="H675" s="20" t="s">
        <v>20</v>
      </c>
      <c r="I675" s="20" t="s">
        <v>118</v>
      </c>
      <c r="J675" s="20" t="s">
        <v>1287</v>
      </c>
      <c r="K675" s="20">
        <v>20260609</v>
      </c>
      <c r="L675" s="20" t="s">
        <v>1283</v>
      </c>
      <c r="M675" s="20" t="s">
        <v>111</v>
      </c>
      <c r="N675" s="20">
        <v>12.02</v>
      </c>
      <c r="O675" s="20" t="s">
        <v>84</v>
      </c>
      <c r="P675" s="32">
        <v>0</v>
      </c>
      <c r="Q675" s="20" t="s">
        <v>112</v>
      </c>
      <c r="R675" s="20" t="s">
        <v>113</v>
      </c>
      <c r="S675" s="20" t="s">
        <v>26</v>
      </c>
      <c r="T675" s="20" t="s">
        <v>30</v>
      </c>
      <c r="U675" s="20" t="s">
        <v>114</v>
      </c>
      <c r="V675" s="20" t="s">
        <v>115</v>
      </c>
      <c r="W675" s="20" t="s">
        <v>116</v>
      </c>
      <c r="X675" s="20" t="s">
        <v>1284</v>
      </c>
      <c r="Y675" s="20" t="s">
        <v>1285</v>
      </c>
      <c r="Z675" s="20" t="s">
        <v>26</v>
      </c>
      <c r="AA675" s="20" t="s">
        <v>30</v>
      </c>
      <c r="AB675" s="20" t="s">
        <v>222</v>
      </c>
      <c r="AC675" s="20" t="s">
        <v>223</v>
      </c>
      <c r="AD675" s="20" t="s">
        <v>224</v>
      </c>
    </row>
    <row r="676" spans="2:30" x14ac:dyDescent="0.25">
      <c r="B676" s="27" t="str">
        <f>IF(O676="","Frêt",_xlfn.XLOOKUP(O676,Catégories!A:A,Catégories!B:B,"inconnu"))</f>
        <v>Frêt</v>
      </c>
      <c r="C676" s="10" t="str">
        <f>RIGHT(LOOKUP(L676,'Recherche tracking'!A:A,'Recherche tracking'!B:B),16)</f>
        <v>5143814314753315</v>
      </c>
      <c r="D676" s="20">
        <v>202606</v>
      </c>
      <c r="E676" s="20">
        <v>51</v>
      </c>
      <c r="F676" s="20">
        <v>1085442</v>
      </c>
      <c r="G676" s="20" t="s">
        <v>20</v>
      </c>
      <c r="H676" s="20" t="s">
        <v>20</v>
      </c>
      <c r="I676" s="20" t="s">
        <v>119</v>
      </c>
      <c r="J676" s="20" t="s">
        <v>1287</v>
      </c>
      <c r="K676" s="20">
        <v>20260609</v>
      </c>
      <c r="L676" s="20" t="s">
        <v>1283</v>
      </c>
      <c r="M676" s="20" t="s">
        <v>24</v>
      </c>
      <c r="N676" s="20">
        <v>12.02</v>
      </c>
      <c r="O676" s="20" t="s">
        <v>86</v>
      </c>
      <c r="P676" s="32">
        <v>0</v>
      </c>
      <c r="Q676" s="20" t="s">
        <v>112</v>
      </c>
      <c r="R676" s="20" t="s">
        <v>113</v>
      </c>
      <c r="S676" s="20" t="s">
        <v>26</v>
      </c>
      <c r="T676" s="20" t="s">
        <v>30</v>
      </c>
      <c r="U676" s="20" t="s">
        <v>114</v>
      </c>
      <c r="V676" s="20" t="s">
        <v>115</v>
      </c>
      <c r="W676" s="20" t="s">
        <v>116</v>
      </c>
      <c r="X676" s="20" t="s">
        <v>1284</v>
      </c>
      <c r="Y676" s="20" t="s">
        <v>1285</v>
      </c>
      <c r="Z676" s="20" t="s">
        <v>26</v>
      </c>
      <c r="AA676" s="20" t="s">
        <v>30</v>
      </c>
      <c r="AB676" s="20" t="s">
        <v>222</v>
      </c>
      <c r="AC676" s="20" t="s">
        <v>223</v>
      </c>
      <c r="AD676" s="20" t="s">
        <v>224</v>
      </c>
    </row>
    <row r="677" spans="2:30" x14ac:dyDescent="0.25">
      <c r="B677" s="27" t="str">
        <f>IF(O677="","Frêt",_xlfn.XLOOKUP(O677,Catégories!A:A,Catégories!B:B,"inconnu"))</f>
        <v>Frêt</v>
      </c>
      <c r="C677" s="10" t="str">
        <f>RIGHT(LOOKUP(L677,'Recherche tracking'!A:A,'Recherche tracking'!B:B),16)</f>
        <v>5143814314753315</v>
      </c>
      <c r="D677" s="20">
        <v>202606</v>
      </c>
      <c r="E677" s="20">
        <v>51</v>
      </c>
      <c r="F677" s="20">
        <v>1085442</v>
      </c>
      <c r="G677" s="20" t="s">
        <v>20</v>
      </c>
      <c r="H677" s="20" t="s">
        <v>20</v>
      </c>
      <c r="I677" s="20" t="s">
        <v>119</v>
      </c>
      <c r="J677" s="20" t="s">
        <v>1287</v>
      </c>
      <c r="K677" s="20">
        <v>20260609</v>
      </c>
      <c r="L677" s="20" t="s">
        <v>1283</v>
      </c>
      <c r="M677" s="20" t="s">
        <v>24</v>
      </c>
      <c r="N677" s="20">
        <v>12.02</v>
      </c>
      <c r="O677" s="20" t="s">
        <v>98</v>
      </c>
      <c r="P677" s="32">
        <v>1</v>
      </c>
      <c r="Q677" s="20" t="s">
        <v>112</v>
      </c>
      <c r="R677" s="20" t="s">
        <v>113</v>
      </c>
      <c r="S677" s="20" t="s">
        <v>26</v>
      </c>
      <c r="T677" s="20" t="s">
        <v>30</v>
      </c>
      <c r="U677" s="20" t="s">
        <v>114</v>
      </c>
      <c r="V677" s="20" t="s">
        <v>115</v>
      </c>
      <c r="W677" s="20" t="s">
        <v>116</v>
      </c>
      <c r="X677" s="20" t="s">
        <v>1284</v>
      </c>
      <c r="Y677" s="20" t="s">
        <v>1285</v>
      </c>
      <c r="Z677" s="20" t="s">
        <v>26</v>
      </c>
      <c r="AA677" s="20" t="s">
        <v>30</v>
      </c>
      <c r="AB677" s="20" t="s">
        <v>222</v>
      </c>
      <c r="AC677" s="20" t="s">
        <v>223</v>
      </c>
      <c r="AD677" s="20" t="s">
        <v>224</v>
      </c>
    </row>
    <row r="678" spans="2:30" x14ac:dyDescent="0.25">
      <c r="B678" s="27" t="str">
        <f>IF(O678="","Frêt",_xlfn.XLOOKUP(O678,Catégories!A:A,Catégories!B:B,"inconnu"))</f>
        <v>Frêt</v>
      </c>
      <c r="C678" s="10" t="str">
        <f>RIGHT(LOOKUP(L678,'Recherche tracking'!A:A,'Recherche tracking'!B:B),16)</f>
        <v>3343814314753158</v>
      </c>
      <c r="D678" s="20">
        <v>202606</v>
      </c>
      <c r="E678" s="20">
        <v>51</v>
      </c>
      <c r="F678" s="20">
        <v>1085442</v>
      </c>
      <c r="G678" s="20" t="s">
        <v>20</v>
      </c>
      <c r="H678" s="20" t="s">
        <v>20</v>
      </c>
      <c r="I678" s="20" t="s">
        <v>110</v>
      </c>
      <c r="J678" s="20" t="s">
        <v>22</v>
      </c>
      <c r="K678" s="20">
        <v>20260609</v>
      </c>
      <c r="L678" s="20" t="s">
        <v>1288</v>
      </c>
      <c r="M678" s="20" t="s">
        <v>111</v>
      </c>
      <c r="N678" s="20">
        <v>21.59</v>
      </c>
      <c r="O678" s="20" t="s">
        <v>84</v>
      </c>
      <c r="P678" s="32">
        <v>9.61</v>
      </c>
      <c r="Q678" s="20" t="s">
        <v>112</v>
      </c>
      <c r="R678" s="20" t="s">
        <v>113</v>
      </c>
      <c r="S678" s="20" t="s">
        <v>26</v>
      </c>
      <c r="T678" s="20" t="s">
        <v>30</v>
      </c>
      <c r="U678" s="20" t="s">
        <v>114</v>
      </c>
      <c r="V678" s="20" t="s">
        <v>115</v>
      </c>
      <c r="W678" s="20" t="s">
        <v>116</v>
      </c>
      <c r="X678" s="20" t="s">
        <v>389</v>
      </c>
      <c r="Y678" s="20" t="s">
        <v>390</v>
      </c>
      <c r="Z678" s="20" t="s">
        <v>26</v>
      </c>
      <c r="AA678" s="20" t="s">
        <v>30</v>
      </c>
      <c r="AB678" s="20" t="s">
        <v>129</v>
      </c>
      <c r="AC678" s="20" t="s">
        <v>391</v>
      </c>
      <c r="AD678" s="20" t="s">
        <v>392</v>
      </c>
    </row>
    <row r="679" spans="2:30" x14ac:dyDescent="0.25">
      <c r="B679" s="27" t="str">
        <f>IF(O679="","Frêt",_xlfn.XLOOKUP(O679,Catégories!A:A,Catégories!B:B,"inconnu"))</f>
        <v>Frêt</v>
      </c>
      <c r="C679" s="10" t="str">
        <f>RIGHT(LOOKUP(L679,'Recherche tracking'!A:A,'Recherche tracking'!B:B),16)</f>
        <v>3343814314753158</v>
      </c>
      <c r="D679" s="20">
        <v>202606</v>
      </c>
      <c r="E679" s="20">
        <v>51</v>
      </c>
      <c r="F679" s="20">
        <v>1085442</v>
      </c>
      <c r="G679" s="20" t="s">
        <v>20</v>
      </c>
      <c r="H679" s="20" t="s">
        <v>20</v>
      </c>
      <c r="I679" s="20" t="s">
        <v>118</v>
      </c>
      <c r="J679" s="20" t="s">
        <v>1289</v>
      </c>
      <c r="K679" s="20">
        <v>20260609</v>
      </c>
      <c r="L679" s="20" t="s">
        <v>1288</v>
      </c>
      <c r="M679" s="20" t="s">
        <v>111</v>
      </c>
      <c r="N679" s="20">
        <v>9.9</v>
      </c>
      <c r="O679" s="20" t="s">
        <v>84</v>
      </c>
      <c r="P679" s="32">
        <v>0</v>
      </c>
      <c r="Q679" s="20" t="s">
        <v>112</v>
      </c>
      <c r="R679" s="20" t="s">
        <v>113</v>
      </c>
      <c r="S679" s="20" t="s">
        <v>26</v>
      </c>
      <c r="T679" s="20" t="s">
        <v>30</v>
      </c>
      <c r="U679" s="20" t="s">
        <v>114</v>
      </c>
      <c r="V679" s="20" t="s">
        <v>115</v>
      </c>
      <c r="W679" s="20" t="s">
        <v>116</v>
      </c>
      <c r="X679" s="20" t="s">
        <v>389</v>
      </c>
      <c r="Y679" s="20" t="s">
        <v>390</v>
      </c>
      <c r="Z679" s="20" t="s">
        <v>26</v>
      </c>
      <c r="AA679" s="20" t="s">
        <v>30</v>
      </c>
      <c r="AB679" s="20" t="s">
        <v>129</v>
      </c>
      <c r="AC679" s="20" t="s">
        <v>391</v>
      </c>
      <c r="AD679" s="20" t="s">
        <v>392</v>
      </c>
    </row>
    <row r="680" spans="2:30" x14ac:dyDescent="0.25">
      <c r="B680" s="27" t="str">
        <f>IF(O680="","Frêt",_xlfn.XLOOKUP(O680,Catégories!A:A,Catégories!B:B,"inconnu"))</f>
        <v>Frêt</v>
      </c>
      <c r="C680" s="10" t="str">
        <f>RIGHT(LOOKUP(L680,'Recherche tracking'!A:A,'Recherche tracking'!B:B),16)</f>
        <v>3343814314753158</v>
      </c>
      <c r="D680" s="20">
        <v>202606</v>
      </c>
      <c r="E680" s="20">
        <v>51</v>
      </c>
      <c r="F680" s="20">
        <v>1085442</v>
      </c>
      <c r="G680" s="20" t="s">
        <v>20</v>
      </c>
      <c r="H680" s="20" t="s">
        <v>20</v>
      </c>
      <c r="I680" s="20" t="s">
        <v>119</v>
      </c>
      <c r="J680" s="20" t="s">
        <v>1289</v>
      </c>
      <c r="K680" s="20">
        <v>20260609</v>
      </c>
      <c r="L680" s="20" t="s">
        <v>1288</v>
      </c>
      <c r="M680" s="20" t="s">
        <v>24</v>
      </c>
      <c r="N680" s="20">
        <v>9.9</v>
      </c>
      <c r="O680" s="20" t="s">
        <v>86</v>
      </c>
      <c r="P680" s="32">
        <v>0</v>
      </c>
      <c r="Q680" s="20" t="s">
        <v>112</v>
      </c>
      <c r="R680" s="20" t="s">
        <v>113</v>
      </c>
      <c r="S680" s="20" t="s">
        <v>26</v>
      </c>
      <c r="T680" s="20" t="s">
        <v>30</v>
      </c>
      <c r="U680" s="20" t="s">
        <v>114</v>
      </c>
      <c r="V680" s="20" t="s">
        <v>115</v>
      </c>
      <c r="W680" s="20" t="s">
        <v>116</v>
      </c>
      <c r="X680" s="20" t="s">
        <v>389</v>
      </c>
      <c r="Y680" s="20" t="s">
        <v>390</v>
      </c>
      <c r="Z680" s="20" t="s">
        <v>26</v>
      </c>
      <c r="AA680" s="20" t="s">
        <v>30</v>
      </c>
      <c r="AB680" s="20" t="s">
        <v>129</v>
      </c>
      <c r="AC680" s="20" t="s">
        <v>391</v>
      </c>
      <c r="AD680" s="20" t="s">
        <v>392</v>
      </c>
    </row>
    <row r="681" spans="2:30" x14ac:dyDescent="0.25">
      <c r="B681" s="27" t="str">
        <f>IF(O681="","Frêt",_xlfn.XLOOKUP(O681,Catégories!A:A,Catégories!B:B,"inconnu"))</f>
        <v>Frêt</v>
      </c>
      <c r="C681" s="10" t="str">
        <f>RIGHT(LOOKUP(L681,'Recherche tracking'!A:A,'Recherche tracking'!B:B),16)</f>
        <v>3343814314753158</v>
      </c>
      <c r="D681" s="20">
        <v>202606</v>
      </c>
      <c r="E681" s="20">
        <v>51</v>
      </c>
      <c r="F681" s="20">
        <v>1085442</v>
      </c>
      <c r="G681" s="20" t="s">
        <v>20</v>
      </c>
      <c r="H681" s="20" t="s">
        <v>20</v>
      </c>
      <c r="I681" s="20" t="s">
        <v>118</v>
      </c>
      <c r="J681" s="20" t="s">
        <v>1290</v>
      </c>
      <c r="K681" s="20">
        <v>20260609</v>
      </c>
      <c r="L681" s="20" t="s">
        <v>1288</v>
      </c>
      <c r="M681" s="20" t="s">
        <v>111</v>
      </c>
      <c r="N681" s="20">
        <v>11.69</v>
      </c>
      <c r="O681" s="20" t="s">
        <v>84</v>
      </c>
      <c r="P681" s="32">
        <v>0</v>
      </c>
      <c r="Q681" s="20" t="s">
        <v>112</v>
      </c>
      <c r="R681" s="20" t="s">
        <v>113</v>
      </c>
      <c r="S681" s="20" t="s">
        <v>26</v>
      </c>
      <c r="T681" s="20" t="s">
        <v>30</v>
      </c>
      <c r="U681" s="20" t="s">
        <v>114</v>
      </c>
      <c r="V681" s="20" t="s">
        <v>115</v>
      </c>
      <c r="W681" s="20" t="s">
        <v>116</v>
      </c>
      <c r="X681" s="20" t="s">
        <v>389</v>
      </c>
      <c r="Y681" s="20" t="s">
        <v>390</v>
      </c>
      <c r="Z681" s="20" t="s">
        <v>26</v>
      </c>
      <c r="AA681" s="20" t="s">
        <v>30</v>
      </c>
      <c r="AB681" s="20" t="s">
        <v>129</v>
      </c>
      <c r="AC681" s="20" t="s">
        <v>391</v>
      </c>
      <c r="AD681" s="20" t="s">
        <v>392</v>
      </c>
    </row>
    <row r="682" spans="2:30" x14ac:dyDescent="0.25">
      <c r="B682" s="27" t="str">
        <f>IF(O682="","Frêt",_xlfn.XLOOKUP(O682,Catégories!A:A,Catégories!B:B,"inconnu"))</f>
        <v>Frêt</v>
      </c>
      <c r="C682" s="10" t="str">
        <f>RIGHT(LOOKUP(L682,'Recherche tracking'!A:A,'Recherche tracking'!B:B),16)</f>
        <v>3343814314753158</v>
      </c>
      <c r="D682" s="20">
        <v>202606</v>
      </c>
      <c r="E682" s="20">
        <v>51</v>
      </c>
      <c r="F682" s="20">
        <v>1085442</v>
      </c>
      <c r="G682" s="20" t="s">
        <v>20</v>
      </c>
      <c r="H682" s="20" t="s">
        <v>20</v>
      </c>
      <c r="I682" s="20" t="s">
        <v>119</v>
      </c>
      <c r="J682" s="20" t="s">
        <v>1290</v>
      </c>
      <c r="K682" s="20">
        <v>20260609</v>
      </c>
      <c r="L682" s="20" t="s">
        <v>1288</v>
      </c>
      <c r="M682" s="20" t="s">
        <v>24</v>
      </c>
      <c r="N682" s="20">
        <v>11.69</v>
      </c>
      <c r="O682" s="20" t="s">
        <v>86</v>
      </c>
      <c r="P682" s="32">
        <v>0</v>
      </c>
      <c r="Q682" s="20" t="s">
        <v>112</v>
      </c>
      <c r="R682" s="20" t="s">
        <v>113</v>
      </c>
      <c r="S682" s="20" t="s">
        <v>26</v>
      </c>
      <c r="T682" s="20" t="s">
        <v>30</v>
      </c>
      <c r="U682" s="20" t="s">
        <v>114</v>
      </c>
      <c r="V682" s="20" t="s">
        <v>115</v>
      </c>
      <c r="W682" s="20" t="s">
        <v>116</v>
      </c>
      <c r="X682" s="20" t="s">
        <v>389</v>
      </c>
      <c r="Y682" s="20" t="s">
        <v>390</v>
      </c>
      <c r="Z682" s="20" t="s">
        <v>26</v>
      </c>
      <c r="AA682" s="20" t="s">
        <v>30</v>
      </c>
      <c r="AB682" s="20" t="s">
        <v>129</v>
      </c>
      <c r="AC682" s="20" t="s">
        <v>391</v>
      </c>
      <c r="AD682" s="20" t="s">
        <v>392</v>
      </c>
    </row>
    <row r="683" spans="2:30" x14ac:dyDescent="0.25">
      <c r="B683" s="27" t="str">
        <f>IF(O683="","Frêt",_xlfn.XLOOKUP(O683,Catégories!A:A,Catégories!B:B,"inconnu"))</f>
        <v>Frêt</v>
      </c>
      <c r="C683" s="10" t="str">
        <f>RIGHT(LOOKUP(L683,'Recherche tracking'!A:A,'Recherche tracking'!B:B),16)</f>
        <v>3343814314753158</v>
      </c>
      <c r="D683" s="20">
        <v>202606</v>
      </c>
      <c r="E683" s="20">
        <v>51</v>
      </c>
      <c r="F683" s="20">
        <v>1085442</v>
      </c>
      <c r="G683" s="20" t="s">
        <v>20</v>
      </c>
      <c r="H683" s="20" t="s">
        <v>20</v>
      </c>
      <c r="I683" s="20" t="s">
        <v>119</v>
      </c>
      <c r="J683" s="20" t="s">
        <v>1290</v>
      </c>
      <c r="K683" s="20">
        <v>20260609</v>
      </c>
      <c r="L683" s="20" t="s">
        <v>1288</v>
      </c>
      <c r="M683" s="20" t="s">
        <v>24</v>
      </c>
      <c r="N683" s="20">
        <v>11.69</v>
      </c>
      <c r="O683" s="20" t="s">
        <v>98</v>
      </c>
      <c r="P683" s="32">
        <v>1</v>
      </c>
      <c r="Q683" s="20" t="s">
        <v>112</v>
      </c>
      <c r="R683" s="20" t="s">
        <v>113</v>
      </c>
      <c r="S683" s="20" t="s">
        <v>26</v>
      </c>
      <c r="T683" s="20" t="s">
        <v>30</v>
      </c>
      <c r="U683" s="20" t="s">
        <v>114</v>
      </c>
      <c r="V683" s="20" t="s">
        <v>115</v>
      </c>
      <c r="W683" s="20" t="s">
        <v>116</v>
      </c>
      <c r="X683" s="20" t="s">
        <v>389</v>
      </c>
      <c r="Y683" s="20" t="s">
        <v>390</v>
      </c>
      <c r="Z683" s="20" t="s">
        <v>26</v>
      </c>
      <c r="AA683" s="20" t="s">
        <v>30</v>
      </c>
      <c r="AB683" s="20" t="s">
        <v>129</v>
      </c>
      <c r="AC683" s="20" t="s">
        <v>391</v>
      </c>
      <c r="AD683" s="20" t="s">
        <v>392</v>
      </c>
    </row>
    <row r="684" spans="2:30" x14ac:dyDescent="0.25">
      <c r="B684" s="27" t="str">
        <f>IF(O684="","Frêt",_xlfn.XLOOKUP(O684,Catégories!A:A,Catégories!B:B,"inconnu"))</f>
        <v>Frêt</v>
      </c>
      <c r="C684" s="10" t="str">
        <f>RIGHT(LOOKUP(L684,'Recherche tracking'!A:A,'Recherche tracking'!B:B),16)</f>
        <v>4943814314753261</v>
      </c>
      <c r="D684" s="20">
        <v>202606</v>
      </c>
      <c r="E684" s="20">
        <v>51</v>
      </c>
      <c r="F684" s="20">
        <v>1085442</v>
      </c>
      <c r="G684" s="20" t="s">
        <v>20</v>
      </c>
      <c r="H684" s="20" t="s">
        <v>20</v>
      </c>
      <c r="I684" s="20" t="s">
        <v>110</v>
      </c>
      <c r="J684" s="20" t="s">
        <v>22</v>
      </c>
      <c r="K684" s="20">
        <v>20260609</v>
      </c>
      <c r="L684" s="20" t="s">
        <v>1291</v>
      </c>
      <c r="M684" s="20" t="s">
        <v>111</v>
      </c>
      <c r="N684" s="20">
        <v>3.84</v>
      </c>
      <c r="O684" s="20" t="s">
        <v>84</v>
      </c>
      <c r="P684" s="32">
        <v>4.93</v>
      </c>
      <c r="Q684" s="20" t="s">
        <v>112</v>
      </c>
      <c r="R684" s="20" t="s">
        <v>113</v>
      </c>
      <c r="S684" s="20" t="s">
        <v>26</v>
      </c>
      <c r="T684" s="20" t="s">
        <v>30</v>
      </c>
      <c r="U684" s="20" t="s">
        <v>114</v>
      </c>
      <c r="V684" s="20" t="s">
        <v>115</v>
      </c>
      <c r="W684" s="20" t="s">
        <v>116</v>
      </c>
      <c r="X684" s="20" t="s">
        <v>518</v>
      </c>
      <c r="Y684" s="20" t="s">
        <v>519</v>
      </c>
      <c r="Z684" s="20" t="s">
        <v>26</v>
      </c>
      <c r="AA684" s="20" t="s">
        <v>30</v>
      </c>
      <c r="AB684" s="20" t="s">
        <v>204</v>
      </c>
      <c r="AC684" s="20" t="s">
        <v>205</v>
      </c>
      <c r="AD684" s="20" t="s">
        <v>206</v>
      </c>
    </row>
    <row r="685" spans="2:30" x14ac:dyDescent="0.25">
      <c r="B685" s="27" t="str">
        <f>IF(O685="","Frêt",_xlfn.XLOOKUP(O685,Catégories!A:A,Catégories!B:B,"inconnu"))</f>
        <v>Frêt</v>
      </c>
      <c r="C685" s="10" t="str">
        <f>RIGHT(LOOKUP(L685,'Recherche tracking'!A:A,'Recherche tracking'!B:B),16)</f>
        <v>4943814314753261</v>
      </c>
      <c r="D685" s="20">
        <v>202606</v>
      </c>
      <c r="E685" s="20">
        <v>51</v>
      </c>
      <c r="F685" s="20">
        <v>1085442</v>
      </c>
      <c r="G685" s="20" t="s">
        <v>20</v>
      </c>
      <c r="H685" s="20" t="s">
        <v>20</v>
      </c>
      <c r="I685" s="20" t="s">
        <v>118</v>
      </c>
      <c r="J685" s="20" t="s">
        <v>1292</v>
      </c>
      <c r="K685" s="20">
        <v>20260609</v>
      </c>
      <c r="L685" s="20" t="s">
        <v>1291</v>
      </c>
      <c r="M685" s="20" t="s">
        <v>111</v>
      </c>
      <c r="N685" s="20">
        <v>3.84</v>
      </c>
      <c r="O685" s="20" t="s">
        <v>84</v>
      </c>
      <c r="P685" s="32">
        <v>0</v>
      </c>
      <c r="Q685" s="20" t="s">
        <v>112</v>
      </c>
      <c r="R685" s="20" t="s">
        <v>113</v>
      </c>
      <c r="S685" s="20" t="s">
        <v>26</v>
      </c>
      <c r="T685" s="20" t="s">
        <v>30</v>
      </c>
      <c r="U685" s="20" t="s">
        <v>114</v>
      </c>
      <c r="V685" s="20" t="s">
        <v>115</v>
      </c>
      <c r="W685" s="20" t="s">
        <v>116</v>
      </c>
      <c r="X685" s="20" t="s">
        <v>518</v>
      </c>
      <c r="Y685" s="20" t="s">
        <v>519</v>
      </c>
      <c r="Z685" s="20" t="s">
        <v>26</v>
      </c>
      <c r="AA685" s="20" t="s">
        <v>30</v>
      </c>
      <c r="AB685" s="20" t="s">
        <v>204</v>
      </c>
      <c r="AC685" s="20" t="s">
        <v>205</v>
      </c>
      <c r="AD685" s="20" t="s">
        <v>206</v>
      </c>
    </row>
    <row r="686" spans="2:30" x14ac:dyDescent="0.25">
      <c r="B686" s="27" t="str">
        <f>IF(O686="","Frêt",_xlfn.XLOOKUP(O686,Catégories!A:A,Catégories!B:B,"inconnu"))</f>
        <v>Frêt</v>
      </c>
      <c r="C686" s="10" t="str">
        <f>RIGHT(LOOKUP(L686,'Recherche tracking'!A:A,'Recherche tracking'!B:B),16)</f>
        <v>4943814314753261</v>
      </c>
      <c r="D686" s="20">
        <v>202606</v>
      </c>
      <c r="E686" s="20">
        <v>51</v>
      </c>
      <c r="F686" s="20">
        <v>1085442</v>
      </c>
      <c r="G686" s="20" t="s">
        <v>20</v>
      </c>
      <c r="H686" s="20" t="s">
        <v>20</v>
      </c>
      <c r="I686" s="20" t="s">
        <v>119</v>
      </c>
      <c r="J686" s="20" t="s">
        <v>1292</v>
      </c>
      <c r="K686" s="20">
        <v>20260609</v>
      </c>
      <c r="L686" s="20" t="s">
        <v>1291</v>
      </c>
      <c r="M686" s="20" t="s">
        <v>24</v>
      </c>
      <c r="N686" s="20">
        <v>3.84</v>
      </c>
      <c r="O686" s="20" t="s">
        <v>86</v>
      </c>
      <c r="P686" s="32">
        <v>0</v>
      </c>
      <c r="Q686" s="20" t="s">
        <v>112</v>
      </c>
      <c r="R686" s="20" t="s">
        <v>113</v>
      </c>
      <c r="S686" s="20" t="s">
        <v>26</v>
      </c>
      <c r="T686" s="20" t="s">
        <v>30</v>
      </c>
      <c r="U686" s="20" t="s">
        <v>114</v>
      </c>
      <c r="V686" s="20" t="s">
        <v>115</v>
      </c>
      <c r="W686" s="20" t="s">
        <v>116</v>
      </c>
      <c r="X686" s="20" t="s">
        <v>518</v>
      </c>
      <c r="Y686" s="20" t="s">
        <v>519</v>
      </c>
      <c r="Z686" s="20" t="s">
        <v>26</v>
      </c>
      <c r="AA686" s="20" t="s">
        <v>30</v>
      </c>
      <c r="AB686" s="20" t="s">
        <v>204</v>
      </c>
      <c r="AC686" s="20" t="s">
        <v>205</v>
      </c>
      <c r="AD686" s="20" t="s">
        <v>206</v>
      </c>
    </row>
    <row r="687" spans="2:30" x14ac:dyDescent="0.25">
      <c r="B687" s="27" t="str">
        <f>IF(O687="","Frêt",_xlfn.XLOOKUP(O687,Catégories!A:A,Catégories!B:B,"inconnu"))</f>
        <v>Frêt</v>
      </c>
      <c r="C687" s="10" t="str">
        <f>RIGHT(LOOKUP(L687,'Recherche tracking'!A:A,'Recherche tracking'!B:B),16)</f>
        <v>3143814314753095</v>
      </c>
      <c r="D687" s="20">
        <v>202606</v>
      </c>
      <c r="E687" s="20">
        <v>51</v>
      </c>
      <c r="F687" s="20">
        <v>1085442</v>
      </c>
      <c r="G687" s="20" t="s">
        <v>20</v>
      </c>
      <c r="H687" s="20" t="s">
        <v>20</v>
      </c>
      <c r="I687" s="20" t="s">
        <v>110</v>
      </c>
      <c r="J687" s="20" t="s">
        <v>22</v>
      </c>
      <c r="K687" s="20">
        <v>20260609</v>
      </c>
      <c r="L687" s="20" t="s">
        <v>1293</v>
      </c>
      <c r="M687" s="20" t="s">
        <v>111</v>
      </c>
      <c r="N687" s="20">
        <v>30.06</v>
      </c>
      <c r="O687" s="20" t="s">
        <v>84</v>
      </c>
      <c r="P687" s="32">
        <v>11.95</v>
      </c>
      <c r="Q687" s="20" t="s">
        <v>112</v>
      </c>
      <c r="R687" s="20" t="s">
        <v>113</v>
      </c>
      <c r="S687" s="20" t="s">
        <v>26</v>
      </c>
      <c r="T687" s="20" t="s">
        <v>30</v>
      </c>
      <c r="U687" s="20" t="s">
        <v>114</v>
      </c>
      <c r="V687" s="20" t="s">
        <v>115</v>
      </c>
      <c r="W687" s="20" t="s">
        <v>116</v>
      </c>
      <c r="X687" s="20" t="s">
        <v>235</v>
      </c>
      <c r="Y687" s="20" t="s">
        <v>236</v>
      </c>
      <c r="Z687" s="20" t="s">
        <v>26</v>
      </c>
      <c r="AA687" s="20" t="s">
        <v>30</v>
      </c>
      <c r="AB687" s="20" t="s">
        <v>191</v>
      </c>
      <c r="AC687" s="20" t="s">
        <v>231</v>
      </c>
      <c r="AD687" s="20" t="s">
        <v>232</v>
      </c>
    </row>
    <row r="688" spans="2:30" x14ac:dyDescent="0.25">
      <c r="B688" s="27" t="str">
        <f>IF(O688="","Frêt",_xlfn.XLOOKUP(O688,Catégories!A:A,Catégories!B:B,"inconnu"))</f>
        <v>Frêt</v>
      </c>
      <c r="C688" s="10" t="str">
        <f>RIGHT(LOOKUP(L688,'Recherche tracking'!A:A,'Recherche tracking'!B:B),16)</f>
        <v>3143814314753095</v>
      </c>
      <c r="D688" s="20">
        <v>202606</v>
      </c>
      <c r="E688" s="20">
        <v>51</v>
      </c>
      <c r="F688" s="20">
        <v>1085442</v>
      </c>
      <c r="G688" s="20" t="s">
        <v>20</v>
      </c>
      <c r="H688" s="20" t="s">
        <v>20</v>
      </c>
      <c r="I688" s="20" t="s">
        <v>118</v>
      </c>
      <c r="J688" s="20" t="s">
        <v>1294</v>
      </c>
      <c r="K688" s="20">
        <v>20260609</v>
      </c>
      <c r="L688" s="20" t="s">
        <v>1293</v>
      </c>
      <c r="M688" s="20" t="s">
        <v>111</v>
      </c>
      <c r="N688" s="20">
        <v>12.02</v>
      </c>
      <c r="O688" s="20" t="s">
        <v>84</v>
      </c>
      <c r="P688" s="32">
        <v>0</v>
      </c>
      <c r="Q688" s="20" t="s">
        <v>112</v>
      </c>
      <c r="R688" s="20" t="s">
        <v>113</v>
      </c>
      <c r="S688" s="20" t="s">
        <v>26</v>
      </c>
      <c r="T688" s="20" t="s">
        <v>30</v>
      </c>
      <c r="U688" s="20" t="s">
        <v>114</v>
      </c>
      <c r="V688" s="20" t="s">
        <v>115</v>
      </c>
      <c r="W688" s="20" t="s">
        <v>116</v>
      </c>
      <c r="X688" s="20" t="s">
        <v>235</v>
      </c>
      <c r="Y688" s="20" t="s">
        <v>236</v>
      </c>
      <c r="Z688" s="20" t="s">
        <v>26</v>
      </c>
      <c r="AA688" s="20" t="s">
        <v>30</v>
      </c>
      <c r="AB688" s="20" t="s">
        <v>191</v>
      </c>
      <c r="AC688" s="20" t="s">
        <v>231</v>
      </c>
      <c r="AD688" s="20" t="s">
        <v>232</v>
      </c>
    </row>
    <row r="689" spans="2:30" x14ac:dyDescent="0.25">
      <c r="B689" s="27" t="str">
        <f>IF(O689="","Frêt",_xlfn.XLOOKUP(O689,Catégories!A:A,Catégories!B:B,"inconnu"))</f>
        <v>Frêt</v>
      </c>
      <c r="C689" s="10" t="str">
        <f>RIGHT(LOOKUP(L689,'Recherche tracking'!A:A,'Recherche tracking'!B:B),16)</f>
        <v>3143814314753095</v>
      </c>
      <c r="D689" s="20">
        <v>202606</v>
      </c>
      <c r="E689" s="20">
        <v>51</v>
      </c>
      <c r="F689" s="20">
        <v>1085442</v>
      </c>
      <c r="G689" s="20" t="s">
        <v>20</v>
      </c>
      <c r="H689" s="20" t="s">
        <v>20</v>
      </c>
      <c r="I689" s="20" t="s">
        <v>119</v>
      </c>
      <c r="J689" s="20" t="s">
        <v>1294</v>
      </c>
      <c r="K689" s="20">
        <v>20260609</v>
      </c>
      <c r="L689" s="20" t="s">
        <v>1293</v>
      </c>
      <c r="M689" s="20" t="s">
        <v>24</v>
      </c>
      <c r="N689" s="20">
        <v>12.02</v>
      </c>
      <c r="O689" s="20" t="s">
        <v>86</v>
      </c>
      <c r="P689" s="32">
        <v>0</v>
      </c>
      <c r="Q689" s="20" t="s">
        <v>112</v>
      </c>
      <c r="R689" s="20" t="s">
        <v>113</v>
      </c>
      <c r="S689" s="20" t="s">
        <v>26</v>
      </c>
      <c r="T689" s="20" t="s">
        <v>30</v>
      </c>
      <c r="U689" s="20" t="s">
        <v>114</v>
      </c>
      <c r="V689" s="20" t="s">
        <v>115</v>
      </c>
      <c r="W689" s="20" t="s">
        <v>116</v>
      </c>
      <c r="X689" s="20" t="s">
        <v>235</v>
      </c>
      <c r="Y689" s="20" t="s">
        <v>236</v>
      </c>
      <c r="Z689" s="20" t="s">
        <v>26</v>
      </c>
      <c r="AA689" s="20" t="s">
        <v>30</v>
      </c>
      <c r="AB689" s="20" t="s">
        <v>191</v>
      </c>
      <c r="AC689" s="20" t="s">
        <v>231</v>
      </c>
      <c r="AD689" s="20" t="s">
        <v>232</v>
      </c>
    </row>
    <row r="690" spans="2:30" x14ac:dyDescent="0.25">
      <c r="B690" s="27" t="str">
        <f>IF(O690="","Frêt",_xlfn.XLOOKUP(O690,Catégories!A:A,Catégories!B:B,"inconnu"))</f>
        <v>Frêt</v>
      </c>
      <c r="C690" s="10" t="str">
        <f>RIGHT(LOOKUP(L690,'Recherche tracking'!A:A,'Recherche tracking'!B:B),16)</f>
        <v>3143814314753095</v>
      </c>
      <c r="D690" s="20">
        <v>202606</v>
      </c>
      <c r="E690" s="20">
        <v>51</v>
      </c>
      <c r="F690" s="20">
        <v>1085442</v>
      </c>
      <c r="G690" s="20" t="s">
        <v>20</v>
      </c>
      <c r="H690" s="20" t="s">
        <v>20</v>
      </c>
      <c r="I690" s="20" t="s">
        <v>118</v>
      </c>
      <c r="J690" s="20" t="s">
        <v>1295</v>
      </c>
      <c r="K690" s="20">
        <v>20260609</v>
      </c>
      <c r="L690" s="20" t="s">
        <v>1293</v>
      </c>
      <c r="M690" s="20" t="s">
        <v>111</v>
      </c>
      <c r="N690" s="20">
        <v>18.04</v>
      </c>
      <c r="O690" s="20" t="s">
        <v>84</v>
      </c>
      <c r="P690" s="32">
        <v>0</v>
      </c>
      <c r="Q690" s="20" t="s">
        <v>112</v>
      </c>
      <c r="R690" s="20" t="s">
        <v>113</v>
      </c>
      <c r="S690" s="20" t="s">
        <v>26</v>
      </c>
      <c r="T690" s="20" t="s">
        <v>30</v>
      </c>
      <c r="U690" s="20" t="s">
        <v>114</v>
      </c>
      <c r="V690" s="20" t="s">
        <v>115</v>
      </c>
      <c r="W690" s="20" t="s">
        <v>116</v>
      </c>
      <c r="X690" s="20" t="s">
        <v>235</v>
      </c>
      <c r="Y690" s="20" t="s">
        <v>236</v>
      </c>
      <c r="Z690" s="20" t="s">
        <v>26</v>
      </c>
      <c r="AA690" s="20" t="s">
        <v>30</v>
      </c>
      <c r="AB690" s="20" t="s">
        <v>191</v>
      </c>
      <c r="AC690" s="20" t="s">
        <v>231</v>
      </c>
      <c r="AD690" s="20" t="s">
        <v>232</v>
      </c>
    </row>
    <row r="691" spans="2:30" x14ac:dyDescent="0.25">
      <c r="B691" s="27" t="str">
        <f>IF(O691="","Frêt",_xlfn.XLOOKUP(O691,Catégories!A:A,Catégories!B:B,"inconnu"))</f>
        <v>Frêt</v>
      </c>
      <c r="C691" s="10" t="str">
        <f>RIGHT(LOOKUP(L691,'Recherche tracking'!A:A,'Recherche tracking'!B:B),16)</f>
        <v>3143814314753095</v>
      </c>
      <c r="D691" s="20">
        <v>202606</v>
      </c>
      <c r="E691" s="20">
        <v>51</v>
      </c>
      <c r="F691" s="20">
        <v>1085442</v>
      </c>
      <c r="G691" s="20" t="s">
        <v>20</v>
      </c>
      <c r="H691" s="20" t="s">
        <v>20</v>
      </c>
      <c r="I691" s="20" t="s">
        <v>119</v>
      </c>
      <c r="J691" s="20" t="s">
        <v>1295</v>
      </c>
      <c r="K691" s="20">
        <v>20260609</v>
      </c>
      <c r="L691" s="20" t="s">
        <v>1293</v>
      </c>
      <c r="M691" s="20" t="s">
        <v>24</v>
      </c>
      <c r="N691" s="20">
        <v>18.04</v>
      </c>
      <c r="O691" s="20" t="s">
        <v>86</v>
      </c>
      <c r="P691" s="32">
        <v>0</v>
      </c>
      <c r="Q691" s="20" t="s">
        <v>112</v>
      </c>
      <c r="R691" s="20" t="s">
        <v>113</v>
      </c>
      <c r="S691" s="20" t="s">
        <v>26</v>
      </c>
      <c r="T691" s="20" t="s">
        <v>30</v>
      </c>
      <c r="U691" s="20" t="s">
        <v>114</v>
      </c>
      <c r="V691" s="20" t="s">
        <v>115</v>
      </c>
      <c r="W691" s="20" t="s">
        <v>116</v>
      </c>
      <c r="X691" s="20" t="s">
        <v>235</v>
      </c>
      <c r="Y691" s="20" t="s">
        <v>236</v>
      </c>
      <c r="Z691" s="20" t="s">
        <v>26</v>
      </c>
      <c r="AA691" s="20" t="s">
        <v>30</v>
      </c>
      <c r="AB691" s="20" t="s">
        <v>191</v>
      </c>
      <c r="AC691" s="20" t="s">
        <v>231</v>
      </c>
      <c r="AD691" s="20" t="s">
        <v>232</v>
      </c>
    </row>
    <row r="692" spans="2:30" x14ac:dyDescent="0.25">
      <c r="B692" s="27" t="str">
        <f>IF(O692="","Frêt",_xlfn.XLOOKUP(O692,Catégories!A:A,Catégories!B:B,"inconnu"))</f>
        <v>Frêt</v>
      </c>
      <c r="C692" s="10" t="str">
        <f>RIGHT(LOOKUP(L692,'Recherche tracking'!A:A,'Recherche tracking'!B:B),16)</f>
        <v>3143814314753095</v>
      </c>
      <c r="D692" s="20">
        <v>202606</v>
      </c>
      <c r="E692" s="20">
        <v>51</v>
      </c>
      <c r="F692" s="20">
        <v>1085442</v>
      </c>
      <c r="G692" s="20" t="s">
        <v>20</v>
      </c>
      <c r="H692" s="20" t="s">
        <v>20</v>
      </c>
      <c r="I692" s="20" t="s">
        <v>119</v>
      </c>
      <c r="J692" s="20" t="s">
        <v>1295</v>
      </c>
      <c r="K692" s="20">
        <v>20260609</v>
      </c>
      <c r="L692" s="20" t="s">
        <v>1293</v>
      </c>
      <c r="M692" s="20" t="s">
        <v>24</v>
      </c>
      <c r="N692" s="20">
        <v>18.04</v>
      </c>
      <c r="O692" s="20" t="s">
        <v>98</v>
      </c>
      <c r="P692" s="32">
        <v>1</v>
      </c>
      <c r="Q692" s="20" t="s">
        <v>112</v>
      </c>
      <c r="R692" s="20" t="s">
        <v>113</v>
      </c>
      <c r="S692" s="20" t="s">
        <v>26</v>
      </c>
      <c r="T692" s="20" t="s">
        <v>30</v>
      </c>
      <c r="U692" s="20" t="s">
        <v>114</v>
      </c>
      <c r="V692" s="20" t="s">
        <v>115</v>
      </c>
      <c r="W692" s="20" t="s">
        <v>116</v>
      </c>
      <c r="X692" s="20" t="s">
        <v>235</v>
      </c>
      <c r="Y692" s="20" t="s">
        <v>236</v>
      </c>
      <c r="Z692" s="20" t="s">
        <v>26</v>
      </c>
      <c r="AA692" s="20" t="s">
        <v>30</v>
      </c>
      <c r="AB692" s="20" t="s">
        <v>191</v>
      </c>
      <c r="AC692" s="20" t="s">
        <v>231</v>
      </c>
      <c r="AD692" s="20" t="s">
        <v>232</v>
      </c>
    </row>
    <row r="693" spans="2:30" x14ac:dyDescent="0.25">
      <c r="B693" s="27" t="str">
        <f>IF(O693="","Frêt",_xlfn.XLOOKUP(O693,Catégories!A:A,Catégories!B:B,"inconnu"))</f>
        <v>Frêt</v>
      </c>
      <c r="C693" s="10" t="str">
        <f>RIGHT(LOOKUP(L693,'Recherche tracking'!A:A,'Recherche tracking'!B:B),16)</f>
        <v>7543814314753062</v>
      </c>
      <c r="D693" s="20">
        <v>202606</v>
      </c>
      <c r="E693" s="20">
        <v>51</v>
      </c>
      <c r="F693" s="20">
        <v>1085442</v>
      </c>
      <c r="G693" s="20" t="s">
        <v>20</v>
      </c>
      <c r="H693" s="20" t="s">
        <v>20</v>
      </c>
      <c r="I693" s="20" t="s">
        <v>110</v>
      </c>
      <c r="J693" s="20" t="s">
        <v>22</v>
      </c>
      <c r="K693" s="20">
        <v>20260609</v>
      </c>
      <c r="L693" s="20" t="s">
        <v>1296</v>
      </c>
      <c r="M693" s="20" t="s">
        <v>111</v>
      </c>
      <c r="N693" s="20">
        <v>23.4</v>
      </c>
      <c r="O693" s="20" t="s">
        <v>84</v>
      </c>
      <c r="P693" s="32">
        <v>10.130000000000001</v>
      </c>
      <c r="Q693" s="20" t="s">
        <v>112</v>
      </c>
      <c r="R693" s="20" t="s">
        <v>113</v>
      </c>
      <c r="S693" s="20" t="s">
        <v>26</v>
      </c>
      <c r="T693" s="20" t="s">
        <v>30</v>
      </c>
      <c r="U693" s="20" t="s">
        <v>114</v>
      </c>
      <c r="V693" s="20" t="s">
        <v>115</v>
      </c>
      <c r="W693" s="20" t="s">
        <v>116</v>
      </c>
      <c r="X693" s="20" t="s">
        <v>1297</v>
      </c>
      <c r="Y693" s="20" t="s">
        <v>1298</v>
      </c>
      <c r="Z693" s="20" t="s">
        <v>26</v>
      </c>
      <c r="AA693" s="20" t="s">
        <v>30</v>
      </c>
      <c r="AB693" s="20" t="s">
        <v>117</v>
      </c>
      <c r="AC693" s="20" t="s">
        <v>490</v>
      </c>
      <c r="AD693" s="20" t="s">
        <v>120</v>
      </c>
    </row>
    <row r="694" spans="2:30" x14ac:dyDescent="0.25">
      <c r="B694" s="27" t="str">
        <f>IF(O694="","Frêt",_xlfn.XLOOKUP(O694,Catégories!A:A,Catégories!B:B,"inconnu"))</f>
        <v>Frêt</v>
      </c>
      <c r="C694" s="10" t="str">
        <f>RIGHT(LOOKUP(L694,'Recherche tracking'!A:A,'Recherche tracking'!B:B),16)</f>
        <v>7543814314753062</v>
      </c>
      <c r="D694" s="20">
        <v>202606</v>
      </c>
      <c r="E694" s="20">
        <v>51</v>
      </c>
      <c r="F694" s="20">
        <v>1085442</v>
      </c>
      <c r="G694" s="20" t="s">
        <v>20</v>
      </c>
      <c r="H694" s="20" t="s">
        <v>20</v>
      </c>
      <c r="I694" s="20" t="s">
        <v>118</v>
      </c>
      <c r="J694" s="20" t="s">
        <v>1299</v>
      </c>
      <c r="K694" s="20">
        <v>20260609</v>
      </c>
      <c r="L694" s="20" t="s">
        <v>1296</v>
      </c>
      <c r="M694" s="20" t="s">
        <v>111</v>
      </c>
      <c r="N694" s="20">
        <v>14.4</v>
      </c>
      <c r="O694" s="20" t="s">
        <v>84</v>
      </c>
      <c r="P694" s="32">
        <v>0</v>
      </c>
      <c r="Q694" s="20" t="s">
        <v>112</v>
      </c>
      <c r="R694" s="20" t="s">
        <v>113</v>
      </c>
      <c r="S694" s="20" t="s">
        <v>26</v>
      </c>
      <c r="T694" s="20" t="s">
        <v>30</v>
      </c>
      <c r="U694" s="20" t="s">
        <v>114</v>
      </c>
      <c r="V694" s="20" t="s">
        <v>115</v>
      </c>
      <c r="W694" s="20" t="s">
        <v>116</v>
      </c>
      <c r="X694" s="20" t="s">
        <v>1297</v>
      </c>
      <c r="Y694" s="20" t="s">
        <v>1298</v>
      </c>
      <c r="Z694" s="20" t="s">
        <v>26</v>
      </c>
      <c r="AA694" s="20" t="s">
        <v>30</v>
      </c>
      <c r="AB694" s="20" t="s">
        <v>117</v>
      </c>
      <c r="AC694" s="20" t="s">
        <v>490</v>
      </c>
      <c r="AD694" s="20" t="s">
        <v>120</v>
      </c>
    </row>
    <row r="695" spans="2:30" x14ac:dyDescent="0.25">
      <c r="B695" s="27" t="str">
        <f>IF(O695="","Frêt",_xlfn.XLOOKUP(O695,Catégories!A:A,Catégories!B:B,"inconnu"))</f>
        <v>Frêt</v>
      </c>
      <c r="C695" s="10" t="str">
        <f>RIGHT(LOOKUP(L695,'Recherche tracking'!A:A,'Recherche tracking'!B:B),16)</f>
        <v>7543814314753062</v>
      </c>
      <c r="D695" s="20">
        <v>202606</v>
      </c>
      <c r="E695" s="20">
        <v>51</v>
      </c>
      <c r="F695" s="20">
        <v>1085442</v>
      </c>
      <c r="G695" s="20" t="s">
        <v>20</v>
      </c>
      <c r="H695" s="20" t="s">
        <v>20</v>
      </c>
      <c r="I695" s="20" t="s">
        <v>119</v>
      </c>
      <c r="J695" s="20" t="s">
        <v>1299</v>
      </c>
      <c r="K695" s="20">
        <v>20260609</v>
      </c>
      <c r="L695" s="20" t="s">
        <v>1296</v>
      </c>
      <c r="M695" s="20" t="s">
        <v>24</v>
      </c>
      <c r="N695" s="20">
        <v>14.4</v>
      </c>
      <c r="O695" s="20" t="s">
        <v>86</v>
      </c>
      <c r="P695" s="32">
        <v>0</v>
      </c>
      <c r="Q695" s="20" t="s">
        <v>112</v>
      </c>
      <c r="R695" s="20" t="s">
        <v>113</v>
      </c>
      <c r="S695" s="20" t="s">
        <v>26</v>
      </c>
      <c r="T695" s="20" t="s">
        <v>30</v>
      </c>
      <c r="U695" s="20" t="s">
        <v>114</v>
      </c>
      <c r="V695" s="20" t="s">
        <v>115</v>
      </c>
      <c r="W695" s="20" t="s">
        <v>116</v>
      </c>
      <c r="X695" s="20" t="s">
        <v>1297</v>
      </c>
      <c r="Y695" s="20" t="s">
        <v>1298</v>
      </c>
      <c r="Z695" s="20" t="s">
        <v>26</v>
      </c>
      <c r="AA695" s="20" t="s">
        <v>30</v>
      </c>
      <c r="AB695" s="20" t="s">
        <v>117</v>
      </c>
      <c r="AC695" s="20" t="s">
        <v>490</v>
      </c>
      <c r="AD695" s="20" t="s">
        <v>120</v>
      </c>
    </row>
    <row r="696" spans="2:30" x14ac:dyDescent="0.25">
      <c r="B696" s="27" t="str">
        <f>IF(O696="","Frêt",_xlfn.XLOOKUP(O696,Catégories!A:A,Catégories!B:B,"inconnu"))</f>
        <v>Frêt</v>
      </c>
      <c r="C696" s="10" t="str">
        <f>RIGHT(LOOKUP(L696,'Recherche tracking'!A:A,'Recherche tracking'!B:B),16)</f>
        <v>7543814314753062</v>
      </c>
      <c r="D696" s="20">
        <v>202606</v>
      </c>
      <c r="E696" s="20">
        <v>51</v>
      </c>
      <c r="F696" s="20">
        <v>1085442</v>
      </c>
      <c r="G696" s="20" t="s">
        <v>20</v>
      </c>
      <c r="H696" s="20" t="s">
        <v>20</v>
      </c>
      <c r="I696" s="20" t="s">
        <v>118</v>
      </c>
      <c r="J696" s="20" t="s">
        <v>1300</v>
      </c>
      <c r="K696" s="20">
        <v>20260609</v>
      </c>
      <c r="L696" s="20" t="s">
        <v>1296</v>
      </c>
      <c r="M696" s="20" t="s">
        <v>111</v>
      </c>
      <c r="N696" s="20">
        <v>9</v>
      </c>
      <c r="O696" s="20" t="s">
        <v>84</v>
      </c>
      <c r="P696" s="32">
        <v>0</v>
      </c>
      <c r="Q696" s="20" t="s">
        <v>112</v>
      </c>
      <c r="R696" s="20" t="s">
        <v>113</v>
      </c>
      <c r="S696" s="20" t="s">
        <v>26</v>
      </c>
      <c r="T696" s="20" t="s">
        <v>30</v>
      </c>
      <c r="U696" s="20" t="s">
        <v>114</v>
      </c>
      <c r="V696" s="20" t="s">
        <v>115</v>
      </c>
      <c r="W696" s="20" t="s">
        <v>116</v>
      </c>
      <c r="X696" s="20" t="s">
        <v>1297</v>
      </c>
      <c r="Y696" s="20" t="s">
        <v>1298</v>
      </c>
      <c r="Z696" s="20" t="s">
        <v>26</v>
      </c>
      <c r="AA696" s="20" t="s">
        <v>30</v>
      </c>
      <c r="AB696" s="20" t="s">
        <v>117</v>
      </c>
      <c r="AC696" s="20" t="s">
        <v>490</v>
      </c>
      <c r="AD696" s="20" t="s">
        <v>120</v>
      </c>
    </row>
    <row r="697" spans="2:30" x14ac:dyDescent="0.25">
      <c r="B697" s="27" t="str">
        <f>IF(O697="","Frêt",_xlfn.XLOOKUP(O697,Catégories!A:A,Catégories!B:B,"inconnu"))</f>
        <v>Frêt</v>
      </c>
      <c r="C697" s="10" t="str">
        <f>RIGHT(LOOKUP(L697,'Recherche tracking'!A:A,'Recherche tracking'!B:B),16)</f>
        <v>7543814314753062</v>
      </c>
      <c r="D697" s="20">
        <v>202606</v>
      </c>
      <c r="E697" s="20">
        <v>51</v>
      </c>
      <c r="F697" s="20">
        <v>1085442</v>
      </c>
      <c r="G697" s="20" t="s">
        <v>20</v>
      </c>
      <c r="H697" s="20" t="s">
        <v>20</v>
      </c>
      <c r="I697" s="20" t="s">
        <v>119</v>
      </c>
      <c r="J697" s="20" t="s">
        <v>1300</v>
      </c>
      <c r="K697" s="20">
        <v>20260609</v>
      </c>
      <c r="L697" s="20" t="s">
        <v>1296</v>
      </c>
      <c r="M697" s="20" t="s">
        <v>24</v>
      </c>
      <c r="N697" s="20">
        <v>9</v>
      </c>
      <c r="O697" s="20" t="s">
        <v>86</v>
      </c>
      <c r="P697" s="32">
        <v>0</v>
      </c>
      <c r="Q697" s="20" t="s">
        <v>112</v>
      </c>
      <c r="R697" s="20" t="s">
        <v>113</v>
      </c>
      <c r="S697" s="20" t="s">
        <v>26</v>
      </c>
      <c r="T697" s="20" t="s">
        <v>30</v>
      </c>
      <c r="U697" s="20" t="s">
        <v>114</v>
      </c>
      <c r="V697" s="20" t="s">
        <v>115</v>
      </c>
      <c r="W697" s="20" t="s">
        <v>116</v>
      </c>
      <c r="X697" s="20" t="s">
        <v>1297</v>
      </c>
      <c r="Y697" s="20" t="s">
        <v>1298</v>
      </c>
      <c r="Z697" s="20" t="s">
        <v>26</v>
      </c>
      <c r="AA697" s="20" t="s">
        <v>30</v>
      </c>
      <c r="AB697" s="20" t="s">
        <v>117</v>
      </c>
      <c r="AC697" s="20" t="s">
        <v>490</v>
      </c>
      <c r="AD697" s="20" t="s">
        <v>120</v>
      </c>
    </row>
    <row r="698" spans="2:30" x14ac:dyDescent="0.25">
      <c r="B698" s="27" t="str">
        <f>IF(O698="","Frêt",_xlfn.XLOOKUP(O698,Catégories!A:A,Catégories!B:B,"inconnu"))</f>
        <v>Frêt</v>
      </c>
      <c r="C698" s="10" t="str">
        <f>RIGHT(LOOKUP(L698,'Recherche tracking'!A:A,'Recherche tracking'!B:B),16)</f>
        <v>7543814314753062</v>
      </c>
      <c r="D698" s="20">
        <v>202606</v>
      </c>
      <c r="E698" s="20">
        <v>51</v>
      </c>
      <c r="F698" s="20">
        <v>1085442</v>
      </c>
      <c r="G698" s="20" t="s">
        <v>20</v>
      </c>
      <c r="H698" s="20" t="s">
        <v>20</v>
      </c>
      <c r="I698" s="20" t="s">
        <v>119</v>
      </c>
      <c r="J698" s="20" t="s">
        <v>1300</v>
      </c>
      <c r="K698" s="20">
        <v>20260609</v>
      </c>
      <c r="L698" s="20" t="s">
        <v>1296</v>
      </c>
      <c r="M698" s="20" t="s">
        <v>24</v>
      </c>
      <c r="N698" s="20">
        <v>9</v>
      </c>
      <c r="O698" s="20" t="s">
        <v>98</v>
      </c>
      <c r="P698" s="32">
        <v>1</v>
      </c>
      <c r="Q698" s="20" t="s">
        <v>112</v>
      </c>
      <c r="R698" s="20" t="s">
        <v>113</v>
      </c>
      <c r="S698" s="20" t="s">
        <v>26</v>
      </c>
      <c r="T698" s="20" t="s">
        <v>30</v>
      </c>
      <c r="U698" s="20" t="s">
        <v>114</v>
      </c>
      <c r="V698" s="20" t="s">
        <v>115</v>
      </c>
      <c r="W698" s="20" t="s">
        <v>116</v>
      </c>
      <c r="X698" s="20" t="s">
        <v>1297</v>
      </c>
      <c r="Y698" s="20" t="s">
        <v>1298</v>
      </c>
      <c r="Z698" s="20" t="s">
        <v>26</v>
      </c>
      <c r="AA698" s="20" t="s">
        <v>30</v>
      </c>
      <c r="AB698" s="20" t="s">
        <v>117</v>
      </c>
      <c r="AC698" s="20" t="s">
        <v>490</v>
      </c>
      <c r="AD698" s="20" t="s">
        <v>120</v>
      </c>
    </row>
    <row r="699" spans="2:30" x14ac:dyDescent="0.25">
      <c r="B699" s="27" t="str">
        <f>IF(O699="","Frêt",_xlfn.XLOOKUP(O699,Catégories!A:A,Catégories!B:B,"inconnu"))</f>
        <v>Frêt</v>
      </c>
      <c r="C699" s="10" t="str">
        <f>RIGHT(LOOKUP(L699,'Recherche tracking'!A:A,'Recherche tracking'!B:B),16)</f>
        <v>6743814314753239</v>
      </c>
      <c r="D699" s="20">
        <v>202606</v>
      </c>
      <c r="E699" s="20">
        <v>51</v>
      </c>
      <c r="F699" s="20">
        <v>1085442</v>
      </c>
      <c r="G699" s="20" t="s">
        <v>20</v>
      </c>
      <c r="H699" s="20" t="s">
        <v>20</v>
      </c>
      <c r="I699" s="20" t="s">
        <v>110</v>
      </c>
      <c r="J699" s="20" t="s">
        <v>22</v>
      </c>
      <c r="K699" s="20">
        <v>20260609</v>
      </c>
      <c r="L699" s="20" t="s">
        <v>1301</v>
      </c>
      <c r="M699" s="20" t="s">
        <v>111</v>
      </c>
      <c r="N699" s="20">
        <v>5</v>
      </c>
      <c r="O699" s="20" t="s">
        <v>84</v>
      </c>
      <c r="P699" s="32">
        <v>5.19</v>
      </c>
      <c r="Q699" s="20" t="s">
        <v>112</v>
      </c>
      <c r="R699" s="20" t="s">
        <v>113</v>
      </c>
      <c r="S699" s="20" t="s">
        <v>26</v>
      </c>
      <c r="T699" s="20" t="s">
        <v>30</v>
      </c>
      <c r="U699" s="20" t="s">
        <v>114</v>
      </c>
      <c r="V699" s="20" t="s">
        <v>115</v>
      </c>
      <c r="W699" s="20" t="s">
        <v>116</v>
      </c>
      <c r="X699" s="20" t="s">
        <v>1302</v>
      </c>
      <c r="Y699" s="20" t="s">
        <v>1303</v>
      </c>
      <c r="Z699" s="20" t="s">
        <v>26</v>
      </c>
      <c r="AA699" s="20" t="s">
        <v>30</v>
      </c>
      <c r="AB699" s="20" t="s">
        <v>200</v>
      </c>
      <c r="AC699" s="20" t="s">
        <v>1304</v>
      </c>
      <c r="AD699" s="20" t="s">
        <v>1305</v>
      </c>
    </row>
    <row r="700" spans="2:30" x14ac:dyDescent="0.25">
      <c r="B700" s="27" t="str">
        <f>IF(O700="","Frêt",_xlfn.XLOOKUP(O700,Catégories!A:A,Catégories!B:B,"inconnu"))</f>
        <v>Frêt</v>
      </c>
      <c r="C700" s="10" t="str">
        <f>RIGHT(LOOKUP(L700,'Recherche tracking'!A:A,'Recherche tracking'!B:B),16)</f>
        <v>6743814314753239</v>
      </c>
      <c r="D700" s="20">
        <v>202606</v>
      </c>
      <c r="E700" s="20">
        <v>51</v>
      </c>
      <c r="F700" s="20">
        <v>1085442</v>
      </c>
      <c r="G700" s="20" t="s">
        <v>20</v>
      </c>
      <c r="H700" s="20" t="s">
        <v>20</v>
      </c>
      <c r="I700" s="20" t="s">
        <v>118</v>
      </c>
      <c r="J700" s="20" t="s">
        <v>1306</v>
      </c>
      <c r="K700" s="20">
        <v>20260609</v>
      </c>
      <c r="L700" s="20" t="s">
        <v>1301</v>
      </c>
      <c r="M700" s="20" t="s">
        <v>111</v>
      </c>
      <c r="N700" s="20">
        <v>5</v>
      </c>
      <c r="O700" s="20" t="s">
        <v>84</v>
      </c>
      <c r="P700" s="32">
        <v>0</v>
      </c>
      <c r="Q700" s="20" t="s">
        <v>112</v>
      </c>
      <c r="R700" s="20" t="s">
        <v>113</v>
      </c>
      <c r="S700" s="20" t="s">
        <v>26</v>
      </c>
      <c r="T700" s="20" t="s">
        <v>30</v>
      </c>
      <c r="U700" s="20" t="s">
        <v>114</v>
      </c>
      <c r="V700" s="20" t="s">
        <v>115</v>
      </c>
      <c r="W700" s="20" t="s">
        <v>116</v>
      </c>
      <c r="X700" s="20" t="s">
        <v>1302</v>
      </c>
      <c r="Y700" s="20" t="s">
        <v>1303</v>
      </c>
      <c r="Z700" s="20" t="s">
        <v>26</v>
      </c>
      <c r="AA700" s="20" t="s">
        <v>30</v>
      </c>
      <c r="AB700" s="20" t="s">
        <v>200</v>
      </c>
      <c r="AC700" s="20" t="s">
        <v>1304</v>
      </c>
      <c r="AD700" s="20" t="s">
        <v>1305</v>
      </c>
    </row>
    <row r="701" spans="2:30" x14ac:dyDescent="0.25">
      <c r="B701" s="27" t="str">
        <f>IF(O701="","Frêt",_xlfn.XLOOKUP(O701,Catégories!A:A,Catégories!B:B,"inconnu"))</f>
        <v>Frêt</v>
      </c>
      <c r="C701" s="10" t="str">
        <f>RIGHT(LOOKUP(L701,'Recherche tracking'!A:A,'Recherche tracking'!B:B),16)</f>
        <v>6743814314753239</v>
      </c>
      <c r="D701" s="20">
        <v>202606</v>
      </c>
      <c r="E701" s="20">
        <v>51</v>
      </c>
      <c r="F701" s="20">
        <v>1085442</v>
      </c>
      <c r="G701" s="20" t="s">
        <v>20</v>
      </c>
      <c r="H701" s="20" t="s">
        <v>20</v>
      </c>
      <c r="I701" s="20" t="s">
        <v>119</v>
      </c>
      <c r="J701" s="20" t="s">
        <v>1306</v>
      </c>
      <c r="K701" s="20">
        <v>20260609</v>
      </c>
      <c r="L701" s="20" t="s">
        <v>1301</v>
      </c>
      <c r="M701" s="20" t="s">
        <v>24</v>
      </c>
      <c r="N701" s="20">
        <v>5</v>
      </c>
      <c r="O701" s="20" t="s">
        <v>86</v>
      </c>
      <c r="P701" s="32">
        <v>0</v>
      </c>
      <c r="Q701" s="20" t="s">
        <v>112</v>
      </c>
      <c r="R701" s="20" t="s">
        <v>113</v>
      </c>
      <c r="S701" s="20" t="s">
        <v>26</v>
      </c>
      <c r="T701" s="20" t="s">
        <v>30</v>
      </c>
      <c r="U701" s="20" t="s">
        <v>114</v>
      </c>
      <c r="V701" s="20" t="s">
        <v>115</v>
      </c>
      <c r="W701" s="20" t="s">
        <v>116</v>
      </c>
      <c r="X701" s="20" t="s">
        <v>1302</v>
      </c>
      <c r="Y701" s="20" t="s">
        <v>1303</v>
      </c>
      <c r="Z701" s="20" t="s">
        <v>26</v>
      </c>
      <c r="AA701" s="20" t="s">
        <v>30</v>
      </c>
      <c r="AB701" s="20" t="s">
        <v>200</v>
      </c>
      <c r="AC701" s="20" t="s">
        <v>1304</v>
      </c>
      <c r="AD701" s="20" t="s">
        <v>1305</v>
      </c>
    </row>
    <row r="702" spans="2:30" x14ac:dyDescent="0.25">
      <c r="B702" s="27" t="str">
        <f>IF(O702="","Frêt",_xlfn.XLOOKUP(O702,Catégories!A:A,Catégories!B:B,"inconnu"))</f>
        <v>Frêt</v>
      </c>
      <c r="C702" s="10" t="str">
        <f>RIGHT(LOOKUP(L702,'Recherche tracking'!A:A,'Recherche tracking'!B:B),16)</f>
        <v>7543814314753205</v>
      </c>
      <c r="D702" s="20">
        <v>202606</v>
      </c>
      <c r="E702" s="20">
        <v>51</v>
      </c>
      <c r="F702" s="20">
        <v>1085442</v>
      </c>
      <c r="G702" s="20" t="s">
        <v>20</v>
      </c>
      <c r="H702" s="20" t="s">
        <v>20</v>
      </c>
      <c r="I702" s="20" t="s">
        <v>110</v>
      </c>
      <c r="J702" s="20" t="s">
        <v>22</v>
      </c>
      <c r="K702" s="20">
        <v>20260609</v>
      </c>
      <c r="L702" s="20" t="s">
        <v>1307</v>
      </c>
      <c r="M702" s="20" t="s">
        <v>111</v>
      </c>
      <c r="N702" s="20">
        <v>7.2</v>
      </c>
      <c r="O702" s="20" t="s">
        <v>84</v>
      </c>
      <c r="P702" s="32">
        <v>5.97</v>
      </c>
      <c r="Q702" s="20" t="s">
        <v>112</v>
      </c>
      <c r="R702" s="20" t="s">
        <v>113</v>
      </c>
      <c r="S702" s="20" t="s">
        <v>26</v>
      </c>
      <c r="T702" s="20" t="s">
        <v>30</v>
      </c>
      <c r="U702" s="20" t="s">
        <v>114</v>
      </c>
      <c r="V702" s="20" t="s">
        <v>115</v>
      </c>
      <c r="W702" s="20" t="s">
        <v>116</v>
      </c>
      <c r="X702" s="20" t="s">
        <v>1308</v>
      </c>
      <c r="Y702" s="20" t="s">
        <v>958</v>
      </c>
      <c r="Z702" s="20" t="s">
        <v>26</v>
      </c>
      <c r="AA702" s="20" t="s">
        <v>30</v>
      </c>
      <c r="AB702" s="20" t="s">
        <v>117</v>
      </c>
      <c r="AC702" s="20" t="s">
        <v>959</v>
      </c>
      <c r="AD702" s="20" t="s">
        <v>120</v>
      </c>
    </row>
    <row r="703" spans="2:30" x14ac:dyDescent="0.25">
      <c r="B703" s="27" t="str">
        <f>IF(O703="","Frêt",_xlfn.XLOOKUP(O703,Catégories!A:A,Catégories!B:B,"inconnu"))</f>
        <v>Frêt</v>
      </c>
      <c r="C703" s="10" t="str">
        <f>RIGHT(LOOKUP(L703,'Recherche tracking'!A:A,'Recherche tracking'!B:B),16)</f>
        <v>7543814314753205</v>
      </c>
      <c r="D703" s="20">
        <v>202606</v>
      </c>
      <c r="E703" s="20">
        <v>51</v>
      </c>
      <c r="F703" s="20">
        <v>1085442</v>
      </c>
      <c r="G703" s="20" t="s">
        <v>20</v>
      </c>
      <c r="H703" s="20" t="s">
        <v>20</v>
      </c>
      <c r="I703" s="20" t="s">
        <v>118</v>
      </c>
      <c r="J703" s="20" t="s">
        <v>1309</v>
      </c>
      <c r="K703" s="20">
        <v>20260609</v>
      </c>
      <c r="L703" s="20" t="s">
        <v>1307</v>
      </c>
      <c r="M703" s="20" t="s">
        <v>111</v>
      </c>
      <c r="N703" s="20">
        <v>7.2</v>
      </c>
      <c r="O703" s="20" t="s">
        <v>84</v>
      </c>
      <c r="P703" s="32">
        <v>0</v>
      </c>
      <c r="Q703" s="20" t="s">
        <v>112</v>
      </c>
      <c r="R703" s="20" t="s">
        <v>113</v>
      </c>
      <c r="S703" s="20" t="s">
        <v>26</v>
      </c>
      <c r="T703" s="20" t="s">
        <v>30</v>
      </c>
      <c r="U703" s="20" t="s">
        <v>114</v>
      </c>
      <c r="V703" s="20" t="s">
        <v>115</v>
      </c>
      <c r="W703" s="20" t="s">
        <v>116</v>
      </c>
      <c r="X703" s="20" t="s">
        <v>1308</v>
      </c>
      <c r="Y703" s="20" t="s">
        <v>958</v>
      </c>
      <c r="Z703" s="20" t="s">
        <v>26</v>
      </c>
      <c r="AA703" s="20" t="s">
        <v>30</v>
      </c>
      <c r="AB703" s="20" t="s">
        <v>117</v>
      </c>
      <c r="AC703" s="20" t="s">
        <v>959</v>
      </c>
      <c r="AD703" s="20" t="s">
        <v>120</v>
      </c>
    </row>
    <row r="704" spans="2:30" x14ac:dyDescent="0.25">
      <c r="B704" s="27" t="str">
        <f>IF(O704="","Frêt",_xlfn.XLOOKUP(O704,Catégories!A:A,Catégories!B:B,"inconnu"))</f>
        <v>Frêt</v>
      </c>
      <c r="C704" s="10" t="str">
        <f>RIGHT(LOOKUP(L704,'Recherche tracking'!A:A,'Recherche tracking'!B:B),16)</f>
        <v>7543814314753205</v>
      </c>
      <c r="D704" s="20">
        <v>202606</v>
      </c>
      <c r="E704" s="20">
        <v>51</v>
      </c>
      <c r="F704" s="20">
        <v>1085442</v>
      </c>
      <c r="G704" s="20" t="s">
        <v>20</v>
      </c>
      <c r="H704" s="20" t="s">
        <v>20</v>
      </c>
      <c r="I704" s="20" t="s">
        <v>119</v>
      </c>
      <c r="J704" s="20" t="s">
        <v>1309</v>
      </c>
      <c r="K704" s="20">
        <v>20260609</v>
      </c>
      <c r="L704" s="20" t="s">
        <v>1307</v>
      </c>
      <c r="M704" s="20" t="s">
        <v>24</v>
      </c>
      <c r="N704" s="20">
        <v>7.2</v>
      </c>
      <c r="O704" s="20" t="s">
        <v>86</v>
      </c>
      <c r="P704" s="32">
        <v>0</v>
      </c>
      <c r="Q704" s="20" t="s">
        <v>112</v>
      </c>
      <c r="R704" s="20" t="s">
        <v>113</v>
      </c>
      <c r="S704" s="20" t="s">
        <v>26</v>
      </c>
      <c r="T704" s="20" t="s">
        <v>30</v>
      </c>
      <c r="U704" s="20" t="s">
        <v>114</v>
      </c>
      <c r="V704" s="20" t="s">
        <v>115</v>
      </c>
      <c r="W704" s="20" t="s">
        <v>116</v>
      </c>
      <c r="X704" s="20" t="s">
        <v>1308</v>
      </c>
      <c r="Y704" s="20" t="s">
        <v>958</v>
      </c>
      <c r="Z704" s="20" t="s">
        <v>26</v>
      </c>
      <c r="AA704" s="20" t="s">
        <v>30</v>
      </c>
      <c r="AB704" s="20" t="s">
        <v>117</v>
      </c>
      <c r="AC704" s="20" t="s">
        <v>959</v>
      </c>
      <c r="AD704" s="20" t="s">
        <v>120</v>
      </c>
    </row>
    <row r="705" spans="2:30" x14ac:dyDescent="0.25">
      <c r="B705" s="27" t="str">
        <f>IF(O705="","Frêt",_xlfn.XLOOKUP(O705,Catégories!A:A,Catégories!B:B,"inconnu"))</f>
        <v>Frêt</v>
      </c>
      <c r="C705" s="10" t="str">
        <f>RIGHT(LOOKUP(L705,'Recherche tracking'!A:A,'Recherche tracking'!B:B),16)</f>
        <v>3743814314753278</v>
      </c>
      <c r="D705" s="20">
        <v>202606</v>
      </c>
      <c r="E705" s="20">
        <v>51</v>
      </c>
      <c r="F705" s="20">
        <v>1085442</v>
      </c>
      <c r="G705" s="20" t="s">
        <v>20</v>
      </c>
      <c r="H705" s="20" t="s">
        <v>20</v>
      </c>
      <c r="I705" s="20" t="s">
        <v>110</v>
      </c>
      <c r="J705" s="20" t="s">
        <v>22</v>
      </c>
      <c r="K705" s="20">
        <v>20260609</v>
      </c>
      <c r="L705" s="20" t="s">
        <v>1310</v>
      </c>
      <c r="M705" s="20" t="s">
        <v>111</v>
      </c>
      <c r="N705" s="20">
        <v>1.34</v>
      </c>
      <c r="O705" s="20" t="s">
        <v>84</v>
      </c>
      <c r="P705" s="32">
        <v>4.41</v>
      </c>
      <c r="Q705" s="20" t="s">
        <v>112</v>
      </c>
      <c r="R705" s="20" t="s">
        <v>113</v>
      </c>
      <c r="S705" s="20" t="s">
        <v>26</v>
      </c>
      <c r="T705" s="20" t="s">
        <v>30</v>
      </c>
      <c r="U705" s="20" t="s">
        <v>114</v>
      </c>
      <c r="V705" s="20" t="s">
        <v>115</v>
      </c>
      <c r="W705" s="20" t="s">
        <v>116</v>
      </c>
      <c r="X705" s="20" t="s">
        <v>1311</v>
      </c>
      <c r="Y705" s="20" t="s">
        <v>1312</v>
      </c>
      <c r="Z705" s="20" t="s">
        <v>26</v>
      </c>
      <c r="AA705" s="20" t="s">
        <v>30</v>
      </c>
      <c r="AB705" s="20" t="s">
        <v>198</v>
      </c>
      <c r="AC705" s="20" t="s">
        <v>1313</v>
      </c>
      <c r="AD705" s="20" t="s">
        <v>1314</v>
      </c>
    </row>
    <row r="706" spans="2:30" x14ac:dyDescent="0.25">
      <c r="B706" s="27" t="str">
        <f>IF(O706="","Frêt",_xlfn.XLOOKUP(O706,Catégories!A:A,Catégories!B:B,"inconnu"))</f>
        <v>Frêt</v>
      </c>
      <c r="C706" s="10" t="str">
        <f>RIGHT(LOOKUP(L706,'Recherche tracking'!A:A,'Recherche tracking'!B:B),16)</f>
        <v>3743814314753278</v>
      </c>
      <c r="D706" s="20">
        <v>202606</v>
      </c>
      <c r="E706" s="20">
        <v>51</v>
      </c>
      <c r="F706" s="20">
        <v>1085442</v>
      </c>
      <c r="G706" s="20" t="s">
        <v>20</v>
      </c>
      <c r="H706" s="20" t="s">
        <v>20</v>
      </c>
      <c r="I706" s="20" t="s">
        <v>118</v>
      </c>
      <c r="J706" s="20" t="s">
        <v>1315</v>
      </c>
      <c r="K706" s="20">
        <v>20260609</v>
      </c>
      <c r="L706" s="20" t="s">
        <v>1310</v>
      </c>
      <c r="M706" s="20" t="s">
        <v>111</v>
      </c>
      <c r="N706" s="20">
        <v>1.34</v>
      </c>
      <c r="O706" s="20" t="s">
        <v>84</v>
      </c>
      <c r="P706" s="32">
        <v>0</v>
      </c>
      <c r="Q706" s="20" t="s">
        <v>112</v>
      </c>
      <c r="R706" s="20" t="s">
        <v>113</v>
      </c>
      <c r="S706" s="20" t="s">
        <v>26</v>
      </c>
      <c r="T706" s="20" t="s">
        <v>30</v>
      </c>
      <c r="U706" s="20" t="s">
        <v>114</v>
      </c>
      <c r="V706" s="20" t="s">
        <v>115</v>
      </c>
      <c r="W706" s="20" t="s">
        <v>116</v>
      </c>
      <c r="X706" s="20" t="s">
        <v>1311</v>
      </c>
      <c r="Y706" s="20" t="s">
        <v>1312</v>
      </c>
      <c r="Z706" s="20" t="s">
        <v>26</v>
      </c>
      <c r="AA706" s="20" t="s">
        <v>30</v>
      </c>
      <c r="AB706" s="20" t="s">
        <v>198</v>
      </c>
      <c r="AC706" s="20" t="s">
        <v>1313</v>
      </c>
      <c r="AD706" s="20" t="s">
        <v>1314</v>
      </c>
    </row>
    <row r="707" spans="2:30" x14ac:dyDescent="0.25">
      <c r="B707" s="27" t="str">
        <f>IF(O707="","Frêt",_xlfn.XLOOKUP(O707,Catégories!A:A,Catégories!B:B,"inconnu"))</f>
        <v>Frêt</v>
      </c>
      <c r="C707" s="10" t="str">
        <f>RIGHT(LOOKUP(L707,'Recherche tracking'!A:A,'Recherche tracking'!B:B),16)</f>
        <v>3743814314753278</v>
      </c>
      <c r="D707" s="20">
        <v>202606</v>
      </c>
      <c r="E707" s="20">
        <v>51</v>
      </c>
      <c r="F707" s="20">
        <v>1085442</v>
      </c>
      <c r="G707" s="20" t="s">
        <v>20</v>
      </c>
      <c r="H707" s="20" t="s">
        <v>20</v>
      </c>
      <c r="I707" s="20" t="s">
        <v>119</v>
      </c>
      <c r="J707" s="20" t="s">
        <v>1315</v>
      </c>
      <c r="K707" s="20">
        <v>20260609</v>
      </c>
      <c r="L707" s="20" t="s">
        <v>1310</v>
      </c>
      <c r="M707" s="20" t="s">
        <v>24</v>
      </c>
      <c r="N707" s="20">
        <v>1.34</v>
      </c>
      <c r="O707" s="20" t="s">
        <v>86</v>
      </c>
      <c r="P707" s="32">
        <v>0</v>
      </c>
      <c r="Q707" s="20" t="s">
        <v>112</v>
      </c>
      <c r="R707" s="20" t="s">
        <v>113</v>
      </c>
      <c r="S707" s="20" t="s">
        <v>26</v>
      </c>
      <c r="T707" s="20" t="s">
        <v>30</v>
      </c>
      <c r="U707" s="20" t="s">
        <v>114</v>
      </c>
      <c r="V707" s="20" t="s">
        <v>115</v>
      </c>
      <c r="W707" s="20" t="s">
        <v>116</v>
      </c>
      <c r="X707" s="20" t="s">
        <v>1311</v>
      </c>
      <c r="Y707" s="20" t="s">
        <v>1312</v>
      </c>
      <c r="Z707" s="20" t="s">
        <v>26</v>
      </c>
      <c r="AA707" s="20" t="s">
        <v>30</v>
      </c>
      <c r="AB707" s="20" t="s">
        <v>198</v>
      </c>
      <c r="AC707" s="20" t="s">
        <v>1313</v>
      </c>
      <c r="AD707" s="20" t="s">
        <v>1314</v>
      </c>
    </row>
    <row r="708" spans="2:30" x14ac:dyDescent="0.25">
      <c r="B708" s="27" t="str">
        <f>IF(O708="","Frêt",_xlfn.XLOOKUP(O708,Catégories!A:A,Catégories!B:B,"inconnu"))</f>
        <v>Frêt</v>
      </c>
      <c r="C708" s="10" t="str">
        <f>RIGHT(LOOKUP(L708,'Recherche tracking'!A:A,'Recherche tracking'!B:B),16)</f>
        <v>8443814314753198</v>
      </c>
      <c r="D708" s="20">
        <v>202606</v>
      </c>
      <c r="E708" s="20">
        <v>51</v>
      </c>
      <c r="F708" s="20">
        <v>1085442</v>
      </c>
      <c r="G708" s="20" t="s">
        <v>20</v>
      </c>
      <c r="H708" s="20" t="s">
        <v>20</v>
      </c>
      <c r="I708" s="20" t="s">
        <v>110</v>
      </c>
      <c r="J708" s="20" t="s">
        <v>22</v>
      </c>
      <c r="K708" s="20">
        <v>20260609</v>
      </c>
      <c r="L708" s="20" t="s">
        <v>1316</v>
      </c>
      <c r="M708" s="20" t="s">
        <v>111</v>
      </c>
      <c r="N708" s="20">
        <v>11.86</v>
      </c>
      <c r="O708" s="20" t="s">
        <v>84</v>
      </c>
      <c r="P708" s="32">
        <v>7.01</v>
      </c>
      <c r="Q708" s="20" t="s">
        <v>112</v>
      </c>
      <c r="R708" s="20" t="s">
        <v>113</v>
      </c>
      <c r="S708" s="20" t="s">
        <v>26</v>
      </c>
      <c r="T708" s="20" t="s">
        <v>30</v>
      </c>
      <c r="U708" s="20" t="s">
        <v>114</v>
      </c>
      <c r="V708" s="20" t="s">
        <v>115</v>
      </c>
      <c r="W708" s="20" t="s">
        <v>116</v>
      </c>
      <c r="X708" s="20" t="s">
        <v>1317</v>
      </c>
      <c r="Y708" s="20" t="s">
        <v>1318</v>
      </c>
      <c r="Z708" s="20" t="s">
        <v>26</v>
      </c>
      <c r="AA708" s="20" t="s">
        <v>30</v>
      </c>
      <c r="AB708" s="20" t="s">
        <v>162</v>
      </c>
      <c r="AC708" s="20" t="s">
        <v>640</v>
      </c>
      <c r="AD708" s="20" t="s">
        <v>641</v>
      </c>
    </row>
    <row r="709" spans="2:30" x14ac:dyDescent="0.25">
      <c r="B709" s="27" t="str">
        <f>IF(O709="","Frêt",_xlfn.XLOOKUP(O709,Catégories!A:A,Catégories!B:B,"inconnu"))</f>
        <v>Frêt</v>
      </c>
      <c r="C709" s="10" t="str">
        <f>RIGHT(LOOKUP(L709,'Recherche tracking'!A:A,'Recherche tracking'!B:B),16)</f>
        <v>8443814314753198</v>
      </c>
      <c r="D709" s="20">
        <v>202606</v>
      </c>
      <c r="E709" s="20">
        <v>51</v>
      </c>
      <c r="F709" s="20">
        <v>1085442</v>
      </c>
      <c r="G709" s="20" t="s">
        <v>20</v>
      </c>
      <c r="H709" s="20" t="s">
        <v>20</v>
      </c>
      <c r="I709" s="20" t="s">
        <v>118</v>
      </c>
      <c r="J709" s="20" t="s">
        <v>1319</v>
      </c>
      <c r="K709" s="20">
        <v>20260609</v>
      </c>
      <c r="L709" s="20" t="s">
        <v>1316</v>
      </c>
      <c r="M709" s="20" t="s">
        <v>111</v>
      </c>
      <c r="N709" s="20">
        <v>11.86</v>
      </c>
      <c r="O709" s="20" t="s">
        <v>84</v>
      </c>
      <c r="P709" s="32">
        <v>0</v>
      </c>
      <c r="Q709" s="20" t="s">
        <v>112</v>
      </c>
      <c r="R709" s="20" t="s">
        <v>113</v>
      </c>
      <c r="S709" s="20" t="s">
        <v>26</v>
      </c>
      <c r="T709" s="20" t="s">
        <v>30</v>
      </c>
      <c r="U709" s="20" t="s">
        <v>114</v>
      </c>
      <c r="V709" s="20" t="s">
        <v>115</v>
      </c>
      <c r="W709" s="20" t="s">
        <v>116</v>
      </c>
      <c r="X709" s="20" t="s">
        <v>1317</v>
      </c>
      <c r="Y709" s="20" t="s">
        <v>1318</v>
      </c>
      <c r="Z709" s="20" t="s">
        <v>26</v>
      </c>
      <c r="AA709" s="20" t="s">
        <v>30</v>
      </c>
      <c r="AB709" s="20" t="s">
        <v>162</v>
      </c>
      <c r="AC709" s="20" t="s">
        <v>640</v>
      </c>
      <c r="AD709" s="20" t="s">
        <v>641</v>
      </c>
    </row>
    <row r="710" spans="2:30" x14ac:dyDescent="0.25">
      <c r="B710" s="27" t="str">
        <f>IF(O710="","Frêt",_xlfn.XLOOKUP(O710,Catégories!A:A,Catégories!B:B,"inconnu"))</f>
        <v>Frêt</v>
      </c>
      <c r="C710" s="10" t="str">
        <f>RIGHT(LOOKUP(L710,'Recherche tracking'!A:A,'Recherche tracking'!B:B),16)</f>
        <v>8443814314753198</v>
      </c>
      <c r="D710" s="20">
        <v>202606</v>
      </c>
      <c r="E710" s="20">
        <v>51</v>
      </c>
      <c r="F710" s="20">
        <v>1085442</v>
      </c>
      <c r="G710" s="20" t="s">
        <v>20</v>
      </c>
      <c r="H710" s="20" t="s">
        <v>20</v>
      </c>
      <c r="I710" s="20" t="s">
        <v>119</v>
      </c>
      <c r="J710" s="20" t="s">
        <v>1319</v>
      </c>
      <c r="K710" s="20">
        <v>20260609</v>
      </c>
      <c r="L710" s="20" t="s">
        <v>1316</v>
      </c>
      <c r="M710" s="20" t="s">
        <v>24</v>
      </c>
      <c r="N710" s="20">
        <v>11.86</v>
      </c>
      <c r="O710" s="20" t="s">
        <v>86</v>
      </c>
      <c r="P710" s="32">
        <v>0</v>
      </c>
      <c r="Q710" s="20" t="s">
        <v>112</v>
      </c>
      <c r="R710" s="20" t="s">
        <v>113</v>
      </c>
      <c r="S710" s="20" t="s">
        <v>26</v>
      </c>
      <c r="T710" s="20" t="s">
        <v>30</v>
      </c>
      <c r="U710" s="20" t="s">
        <v>114</v>
      </c>
      <c r="V710" s="20" t="s">
        <v>115</v>
      </c>
      <c r="W710" s="20" t="s">
        <v>116</v>
      </c>
      <c r="X710" s="20" t="s">
        <v>1317</v>
      </c>
      <c r="Y710" s="20" t="s">
        <v>1318</v>
      </c>
      <c r="Z710" s="20" t="s">
        <v>26</v>
      </c>
      <c r="AA710" s="20" t="s">
        <v>30</v>
      </c>
      <c r="AB710" s="20" t="s">
        <v>162</v>
      </c>
      <c r="AC710" s="20" t="s">
        <v>640</v>
      </c>
      <c r="AD710" s="20" t="s">
        <v>641</v>
      </c>
    </row>
    <row r="711" spans="2:30" x14ac:dyDescent="0.25">
      <c r="B711" s="27" t="str">
        <f>IF(O711="","Frêt",_xlfn.XLOOKUP(O711,Catégories!A:A,Catégories!B:B,"inconnu"))</f>
        <v>Frêt</v>
      </c>
      <c r="C711" s="10" t="str">
        <f>RIGHT(LOOKUP(L711,'Recherche tracking'!A:A,'Recherche tracking'!B:B),16)</f>
        <v>6943814314753112</v>
      </c>
      <c r="D711" s="20">
        <v>202606</v>
      </c>
      <c r="E711" s="20">
        <v>51</v>
      </c>
      <c r="F711" s="20">
        <v>1085442</v>
      </c>
      <c r="G711" s="20" t="s">
        <v>20</v>
      </c>
      <c r="H711" s="20" t="s">
        <v>20</v>
      </c>
      <c r="I711" s="20" t="s">
        <v>110</v>
      </c>
      <c r="J711" s="20" t="s">
        <v>22</v>
      </c>
      <c r="K711" s="20">
        <v>20260609</v>
      </c>
      <c r="L711" s="20" t="s">
        <v>1320</v>
      </c>
      <c r="M711" s="20" t="s">
        <v>111</v>
      </c>
      <c r="N711" s="20">
        <v>19.399999999999999</v>
      </c>
      <c r="O711" s="20" t="s">
        <v>84</v>
      </c>
      <c r="P711" s="32">
        <v>9.09</v>
      </c>
      <c r="Q711" s="20" t="s">
        <v>112</v>
      </c>
      <c r="R711" s="20" t="s">
        <v>113</v>
      </c>
      <c r="S711" s="20" t="s">
        <v>26</v>
      </c>
      <c r="T711" s="20" t="s">
        <v>30</v>
      </c>
      <c r="U711" s="20" t="s">
        <v>114</v>
      </c>
      <c r="V711" s="20" t="s">
        <v>115</v>
      </c>
      <c r="W711" s="20" t="s">
        <v>116</v>
      </c>
      <c r="X711" s="20" t="s">
        <v>1321</v>
      </c>
      <c r="Y711" s="20" t="s">
        <v>1322</v>
      </c>
      <c r="Z711" s="20" t="s">
        <v>26</v>
      </c>
      <c r="AA711" s="20" t="s">
        <v>30</v>
      </c>
      <c r="AB711" s="20" t="s">
        <v>161</v>
      </c>
      <c r="AC711" s="20" t="s">
        <v>1323</v>
      </c>
      <c r="AD711" s="20" t="s">
        <v>1324</v>
      </c>
    </row>
    <row r="712" spans="2:30" x14ac:dyDescent="0.25">
      <c r="B712" s="27" t="str">
        <f>IF(O712="","Frêt",_xlfn.XLOOKUP(O712,Catégories!A:A,Catégories!B:B,"inconnu"))</f>
        <v>Frêt</v>
      </c>
      <c r="C712" s="10" t="str">
        <f>RIGHT(LOOKUP(L712,'Recherche tracking'!A:A,'Recherche tracking'!B:B),16)</f>
        <v>6943814314753112</v>
      </c>
      <c r="D712" s="20">
        <v>202606</v>
      </c>
      <c r="E712" s="20">
        <v>51</v>
      </c>
      <c r="F712" s="20">
        <v>1085442</v>
      </c>
      <c r="G712" s="20" t="s">
        <v>20</v>
      </c>
      <c r="H712" s="20" t="s">
        <v>20</v>
      </c>
      <c r="I712" s="20" t="s">
        <v>118</v>
      </c>
      <c r="J712" s="20" t="s">
        <v>1325</v>
      </c>
      <c r="K712" s="20">
        <v>20260609</v>
      </c>
      <c r="L712" s="20" t="s">
        <v>1320</v>
      </c>
      <c r="M712" s="20" t="s">
        <v>111</v>
      </c>
      <c r="N712" s="20">
        <v>5.3</v>
      </c>
      <c r="O712" s="20" t="s">
        <v>84</v>
      </c>
      <c r="P712" s="32">
        <v>0</v>
      </c>
      <c r="Q712" s="20" t="s">
        <v>112</v>
      </c>
      <c r="R712" s="20" t="s">
        <v>113</v>
      </c>
      <c r="S712" s="20" t="s">
        <v>26</v>
      </c>
      <c r="T712" s="20" t="s">
        <v>30</v>
      </c>
      <c r="U712" s="20" t="s">
        <v>114</v>
      </c>
      <c r="V712" s="20" t="s">
        <v>115</v>
      </c>
      <c r="W712" s="20" t="s">
        <v>116</v>
      </c>
      <c r="X712" s="20" t="s">
        <v>1321</v>
      </c>
      <c r="Y712" s="20" t="s">
        <v>1322</v>
      </c>
      <c r="Z712" s="20" t="s">
        <v>26</v>
      </c>
      <c r="AA712" s="20" t="s">
        <v>30</v>
      </c>
      <c r="AB712" s="20" t="s">
        <v>161</v>
      </c>
      <c r="AC712" s="20" t="s">
        <v>1323</v>
      </c>
      <c r="AD712" s="20" t="s">
        <v>1324</v>
      </c>
    </row>
    <row r="713" spans="2:30" x14ac:dyDescent="0.25">
      <c r="B713" s="27" t="str">
        <f>IF(O713="","Frêt",_xlfn.XLOOKUP(O713,Catégories!A:A,Catégories!B:B,"inconnu"))</f>
        <v>Frêt</v>
      </c>
      <c r="C713" s="10" t="str">
        <f>RIGHT(LOOKUP(L713,'Recherche tracking'!A:A,'Recherche tracking'!B:B),16)</f>
        <v>6943814314753112</v>
      </c>
      <c r="D713" s="20">
        <v>202606</v>
      </c>
      <c r="E713" s="20">
        <v>51</v>
      </c>
      <c r="F713" s="20">
        <v>1085442</v>
      </c>
      <c r="G713" s="20" t="s">
        <v>20</v>
      </c>
      <c r="H713" s="20" t="s">
        <v>20</v>
      </c>
      <c r="I713" s="20" t="s">
        <v>119</v>
      </c>
      <c r="J713" s="20" t="s">
        <v>1325</v>
      </c>
      <c r="K713" s="20">
        <v>20260609</v>
      </c>
      <c r="L713" s="20" t="s">
        <v>1320</v>
      </c>
      <c r="M713" s="20" t="s">
        <v>24</v>
      </c>
      <c r="N713" s="20">
        <v>5.3</v>
      </c>
      <c r="O713" s="20" t="s">
        <v>86</v>
      </c>
      <c r="P713" s="32">
        <v>0</v>
      </c>
      <c r="Q713" s="20" t="s">
        <v>112</v>
      </c>
      <c r="R713" s="20" t="s">
        <v>113</v>
      </c>
      <c r="S713" s="20" t="s">
        <v>26</v>
      </c>
      <c r="T713" s="20" t="s">
        <v>30</v>
      </c>
      <c r="U713" s="20" t="s">
        <v>114</v>
      </c>
      <c r="V713" s="20" t="s">
        <v>115</v>
      </c>
      <c r="W713" s="20" t="s">
        <v>116</v>
      </c>
      <c r="X713" s="20" t="s">
        <v>1321</v>
      </c>
      <c r="Y713" s="20" t="s">
        <v>1322</v>
      </c>
      <c r="Z713" s="20" t="s">
        <v>26</v>
      </c>
      <c r="AA713" s="20" t="s">
        <v>30</v>
      </c>
      <c r="AB713" s="20" t="s">
        <v>161</v>
      </c>
      <c r="AC713" s="20" t="s">
        <v>1323</v>
      </c>
      <c r="AD713" s="20" t="s">
        <v>1324</v>
      </c>
    </row>
    <row r="714" spans="2:30" x14ac:dyDescent="0.25">
      <c r="B714" s="27" t="str">
        <f>IF(O714="","Frêt",_xlfn.XLOOKUP(O714,Catégories!A:A,Catégories!B:B,"inconnu"))</f>
        <v>Frêt</v>
      </c>
      <c r="C714" s="10" t="str">
        <f>RIGHT(LOOKUP(L714,'Recherche tracking'!A:A,'Recherche tracking'!B:B),16)</f>
        <v>6943814314753112</v>
      </c>
      <c r="D714" s="20">
        <v>202606</v>
      </c>
      <c r="E714" s="20">
        <v>51</v>
      </c>
      <c r="F714" s="20">
        <v>1085442</v>
      </c>
      <c r="G714" s="20" t="s">
        <v>20</v>
      </c>
      <c r="H714" s="20" t="s">
        <v>20</v>
      </c>
      <c r="I714" s="20" t="s">
        <v>118</v>
      </c>
      <c r="J714" s="20" t="s">
        <v>1326</v>
      </c>
      <c r="K714" s="20">
        <v>20260609</v>
      </c>
      <c r="L714" s="20" t="s">
        <v>1320</v>
      </c>
      <c r="M714" s="20" t="s">
        <v>111</v>
      </c>
      <c r="N714" s="20">
        <v>14.1</v>
      </c>
      <c r="O714" s="20" t="s">
        <v>84</v>
      </c>
      <c r="P714" s="32">
        <v>0</v>
      </c>
      <c r="Q714" s="20" t="s">
        <v>112</v>
      </c>
      <c r="R714" s="20" t="s">
        <v>113</v>
      </c>
      <c r="S714" s="20" t="s">
        <v>26</v>
      </c>
      <c r="T714" s="20" t="s">
        <v>30</v>
      </c>
      <c r="U714" s="20" t="s">
        <v>114</v>
      </c>
      <c r="V714" s="20" t="s">
        <v>115</v>
      </c>
      <c r="W714" s="20" t="s">
        <v>116</v>
      </c>
      <c r="X714" s="20" t="s">
        <v>1321</v>
      </c>
      <c r="Y714" s="20" t="s">
        <v>1322</v>
      </c>
      <c r="Z714" s="20" t="s">
        <v>26</v>
      </c>
      <c r="AA714" s="20" t="s">
        <v>30</v>
      </c>
      <c r="AB714" s="20" t="s">
        <v>161</v>
      </c>
      <c r="AC714" s="20" t="s">
        <v>1323</v>
      </c>
      <c r="AD714" s="20" t="s">
        <v>1324</v>
      </c>
    </row>
    <row r="715" spans="2:30" x14ac:dyDescent="0.25">
      <c r="B715" s="27" t="str">
        <f>IF(O715="","Frêt",_xlfn.XLOOKUP(O715,Catégories!A:A,Catégories!B:B,"inconnu"))</f>
        <v>Frêt</v>
      </c>
      <c r="C715" s="10" t="str">
        <f>RIGHT(LOOKUP(L715,'Recherche tracking'!A:A,'Recherche tracking'!B:B),16)</f>
        <v>6943814314753112</v>
      </c>
      <c r="D715" s="20">
        <v>202606</v>
      </c>
      <c r="E715" s="20">
        <v>51</v>
      </c>
      <c r="F715" s="20">
        <v>1085442</v>
      </c>
      <c r="G715" s="20" t="s">
        <v>20</v>
      </c>
      <c r="H715" s="20" t="s">
        <v>20</v>
      </c>
      <c r="I715" s="20" t="s">
        <v>119</v>
      </c>
      <c r="J715" s="20" t="s">
        <v>1326</v>
      </c>
      <c r="K715" s="20">
        <v>20260609</v>
      </c>
      <c r="L715" s="20" t="s">
        <v>1320</v>
      </c>
      <c r="M715" s="20" t="s">
        <v>24</v>
      </c>
      <c r="N715" s="20">
        <v>14.1</v>
      </c>
      <c r="O715" s="20" t="s">
        <v>86</v>
      </c>
      <c r="P715" s="32">
        <v>0</v>
      </c>
      <c r="Q715" s="20" t="s">
        <v>112</v>
      </c>
      <c r="R715" s="20" t="s">
        <v>113</v>
      </c>
      <c r="S715" s="20" t="s">
        <v>26</v>
      </c>
      <c r="T715" s="20" t="s">
        <v>30</v>
      </c>
      <c r="U715" s="20" t="s">
        <v>114</v>
      </c>
      <c r="V715" s="20" t="s">
        <v>115</v>
      </c>
      <c r="W715" s="20" t="s">
        <v>116</v>
      </c>
      <c r="X715" s="20" t="s">
        <v>1321</v>
      </c>
      <c r="Y715" s="20" t="s">
        <v>1322</v>
      </c>
      <c r="Z715" s="20" t="s">
        <v>26</v>
      </c>
      <c r="AA715" s="20" t="s">
        <v>30</v>
      </c>
      <c r="AB715" s="20" t="s">
        <v>161</v>
      </c>
      <c r="AC715" s="20" t="s">
        <v>1323</v>
      </c>
      <c r="AD715" s="20" t="s">
        <v>1324</v>
      </c>
    </row>
    <row r="716" spans="2:30" x14ac:dyDescent="0.25">
      <c r="B716" s="27" t="str">
        <f>IF(O716="","Frêt",_xlfn.XLOOKUP(O716,Catégories!A:A,Catégories!B:B,"inconnu"))</f>
        <v>Frêt</v>
      </c>
      <c r="C716" s="10" t="str">
        <f>RIGHT(LOOKUP(L716,'Recherche tracking'!A:A,'Recherche tracking'!B:B),16)</f>
        <v>6943814314753112</v>
      </c>
      <c r="D716" s="20">
        <v>202606</v>
      </c>
      <c r="E716" s="20">
        <v>51</v>
      </c>
      <c r="F716" s="20">
        <v>1085442</v>
      </c>
      <c r="G716" s="20" t="s">
        <v>20</v>
      </c>
      <c r="H716" s="20" t="s">
        <v>20</v>
      </c>
      <c r="I716" s="20" t="s">
        <v>119</v>
      </c>
      <c r="J716" s="20" t="s">
        <v>1326</v>
      </c>
      <c r="K716" s="20">
        <v>20260609</v>
      </c>
      <c r="L716" s="20" t="s">
        <v>1320</v>
      </c>
      <c r="M716" s="20" t="s">
        <v>24</v>
      </c>
      <c r="N716" s="20">
        <v>14.1</v>
      </c>
      <c r="O716" s="20" t="s">
        <v>98</v>
      </c>
      <c r="P716" s="32">
        <v>1</v>
      </c>
      <c r="Q716" s="20" t="s">
        <v>112</v>
      </c>
      <c r="R716" s="20" t="s">
        <v>113</v>
      </c>
      <c r="S716" s="20" t="s">
        <v>26</v>
      </c>
      <c r="T716" s="20" t="s">
        <v>30</v>
      </c>
      <c r="U716" s="20" t="s">
        <v>114</v>
      </c>
      <c r="V716" s="20" t="s">
        <v>115</v>
      </c>
      <c r="W716" s="20" t="s">
        <v>116</v>
      </c>
      <c r="X716" s="20" t="s">
        <v>1321</v>
      </c>
      <c r="Y716" s="20" t="s">
        <v>1322</v>
      </c>
      <c r="Z716" s="20" t="s">
        <v>26</v>
      </c>
      <c r="AA716" s="20" t="s">
        <v>30</v>
      </c>
      <c r="AB716" s="20" t="s">
        <v>161</v>
      </c>
      <c r="AC716" s="20" t="s">
        <v>1323</v>
      </c>
      <c r="AD716" s="20" t="s">
        <v>1324</v>
      </c>
    </row>
    <row r="717" spans="2:30" x14ac:dyDescent="0.25">
      <c r="B717" s="27" t="str">
        <f>IF(O717="","Frêt",_xlfn.XLOOKUP(O717,Catégories!A:A,Catégories!B:B,"inconnu"))</f>
        <v>Frêt</v>
      </c>
      <c r="C717" s="10" t="str">
        <f>RIGHT(LOOKUP(L717,'Recherche tracking'!A:A,'Recherche tracking'!B:B),16)</f>
        <v>6643814314753248</v>
      </c>
      <c r="D717" s="20">
        <v>202606</v>
      </c>
      <c r="E717" s="20">
        <v>51</v>
      </c>
      <c r="F717" s="20">
        <v>1085442</v>
      </c>
      <c r="G717" s="20" t="s">
        <v>20</v>
      </c>
      <c r="H717" s="20" t="s">
        <v>20</v>
      </c>
      <c r="I717" s="20" t="s">
        <v>110</v>
      </c>
      <c r="J717" s="20" t="s">
        <v>22</v>
      </c>
      <c r="K717" s="20">
        <v>20260609</v>
      </c>
      <c r="L717" s="20" t="s">
        <v>1327</v>
      </c>
      <c r="M717" s="20" t="s">
        <v>111</v>
      </c>
      <c r="N717" s="20">
        <v>2.4</v>
      </c>
      <c r="O717" s="20" t="s">
        <v>84</v>
      </c>
      <c r="P717" s="32">
        <v>4.67</v>
      </c>
      <c r="Q717" s="20" t="s">
        <v>112</v>
      </c>
      <c r="R717" s="20" t="s">
        <v>113</v>
      </c>
      <c r="S717" s="20" t="s">
        <v>26</v>
      </c>
      <c r="T717" s="20" t="s">
        <v>30</v>
      </c>
      <c r="U717" s="20" t="s">
        <v>114</v>
      </c>
      <c r="V717" s="20" t="s">
        <v>115</v>
      </c>
      <c r="W717" s="20" t="s">
        <v>116</v>
      </c>
      <c r="X717" s="20" t="s">
        <v>1328</v>
      </c>
      <c r="Y717" s="20" t="s">
        <v>1329</v>
      </c>
      <c r="Z717" s="20" t="s">
        <v>1330</v>
      </c>
      <c r="AA717" s="20" t="s">
        <v>30</v>
      </c>
      <c r="AB717" s="20" t="s">
        <v>1331</v>
      </c>
      <c r="AC717" s="20" t="s">
        <v>1332</v>
      </c>
      <c r="AD717" s="20" t="s">
        <v>1333</v>
      </c>
    </row>
    <row r="718" spans="2:30" x14ac:dyDescent="0.25">
      <c r="B718" s="27" t="str">
        <f>IF(O718="","Frêt",_xlfn.XLOOKUP(O718,Catégories!A:A,Catégories!B:B,"inconnu"))</f>
        <v>Frêt</v>
      </c>
      <c r="C718" s="10" t="str">
        <f>RIGHT(LOOKUP(L718,'Recherche tracking'!A:A,'Recherche tracking'!B:B),16)</f>
        <v>6643814314753248</v>
      </c>
      <c r="D718" s="20">
        <v>202606</v>
      </c>
      <c r="E718" s="20">
        <v>51</v>
      </c>
      <c r="F718" s="20">
        <v>1085442</v>
      </c>
      <c r="G718" s="20" t="s">
        <v>20</v>
      </c>
      <c r="H718" s="20" t="s">
        <v>20</v>
      </c>
      <c r="I718" s="20" t="s">
        <v>118</v>
      </c>
      <c r="J718" s="20" t="s">
        <v>1334</v>
      </c>
      <c r="K718" s="20">
        <v>20260609</v>
      </c>
      <c r="L718" s="20" t="s">
        <v>1327</v>
      </c>
      <c r="M718" s="20" t="s">
        <v>111</v>
      </c>
      <c r="N718" s="20">
        <v>2.4</v>
      </c>
      <c r="O718" s="20" t="s">
        <v>84</v>
      </c>
      <c r="P718" s="32">
        <v>0</v>
      </c>
      <c r="Q718" s="20" t="s">
        <v>112</v>
      </c>
      <c r="R718" s="20" t="s">
        <v>113</v>
      </c>
      <c r="S718" s="20" t="s">
        <v>26</v>
      </c>
      <c r="T718" s="20" t="s">
        <v>30</v>
      </c>
      <c r="U718" s="20" t="s">
        <v>114</v>
      </c>
      <c r="V718" s="20" t="s">
        <v>115</v>
      </c>
      <c r="W718" s="20" t="s">
        <v>116</v>
      </c>
      <c r="X718" s="20" t="s">
        <v>1328</v>
      </c>
      <c r="Y718" s="20" t="s">
        <v>1329</v>
      </c>
      <c r="Z718" s="20" t="s">
        <v>1330</v>
      </c>
      <c r="AA718" s="20" t="s">
        <v>30</v>
      </c>
      <c r="AB718" s="20" t="s">
        <v>1331</v>
      </c>
      <c r="AC718" s="20" t="s">
        <v>1332</v>
      </c>
      <c r="AD718" s="20" t="s">
        <v>1333</v>
      </c>
    </row>
    <row r="719" spans="2:30" x14ac:dyDescent="0.25">
      <c r="B719" s="27" t="str">
        <f>IF(O719="","Frêt",_xlfn.XLOOKUP(O719,Catégories!A:A,Catégories!B:B,"inconnu"))</f>
        <v>Frêt</v>
      </c>
      <c r="C719" s="10" t="str">
        <f>RIGHT(LOOKUP(L719,'Recherche tracking'!A:A,'Recherche tracking'!B:B),16)</f>
        <v>6643814314753248</v>
      </c>
      <c r="D719" s="20">
        <v>202606</v>
      </c>
      <c r="E719" s="20">
        <v>51</v>
      </c>
      <c r="F719" s="20">
        <v>1085442</v>
      </c>
      <c r="G719" s="20" t="s">
        <v>20</v>
      </c>
      <c r="H719" s="20" t="s">
        <v>20</v>
      </c>
      <c r="I719" s="20" t="s">
        <v>119</v>
      </c>
      <c r="J719" s="20" t="s">
        <v>1334</v>
      </c>
      <c r="K719" s="20">
        <v>20260609</v>
      </c>
      <c r="L719" s="20" t="s">
        <v>1327</v>
      </c>
      <c r="M719" s="20" t="s">
        <v>24</v>
      </c>
      <c r="N719" s="20">
        <v>2.4</v>
      </c>
      <c r="O719" s="20" t="s">
        <v>86</v>
      </c>
      <c r="P719" s="32">
        <v>0</v>
      </c>
      <c r="Q719" s="20" t="s">
        <v>112</v>
      </c>
      <c r="R719" s="20" t="s">
        <v>113</v>
      </c>
      <c r="S719" s="20" t="s">
        <v>26</v>
      </c>
      <c r="T719" s="20" t="s">
        <v>30</v>
      </c>
      <c r="U719" s="20" t="s">
        <v>114</v>
      </c>
      <c r="V719" s="20" t="s">
        <v>115</v>
      </c>
      <c r="W719" s="20" t="s">
        <v>116</v>
      </c>
      <c r="X719" s="20" t="s">
        <v>1328</v>
      </c>
      <c r="Y719" s="20" t="s">
        <v>1329</v>
      </c>
      <c r="Z719" s="20" t="s">
        <v>1330</v>
      </c>
      <c r="AA719" s="20" t="s">
        <v>30</v>
      </c>
      <c r="AB719" s="20" t="s">
        <v>1331</v>
      </c>
      <c r="AC719" s="20" t="s">
        <v>1332</v>
      </c>
      <c r="AD719" s="20" t="s">
        <v>1333</v>
      </c>
    </row>
    <row r="720" spans="2:30" x14ac:dyDescent="0.25">
      <c r="B720" s="27" t="str">
        <f>IF(O720="","Frêt",_xlfn.XLOOKUP(O720,Catégories!A:A,Catégories!B:B,"inconnu"))</f>
        <v>Frêt</v>
      </c>
      <c r="C720" s="10" t="str">
        <f>RIGHT(LOOKUP(L720,'Recherche tracking'!A:A,'Recherche tracking'!B:B),16)</f>
        <v>4543814314753291</v>
      </c>
      <c r="D720" s="20">
        <v>202606</v>
      </c>
      <c r="E720" s="20">
        <v>51</v>
      </c>
      <c r="F720" s="20">
        <v>1085442</v>
      </c>
      <c r="G720" s="20" t="s">
        <v>20</v>
      </c>
      <c r="H720" s="20" t="s">
        <v>20</v>
      </c>
      <c r="I720" s="20" t="s">
        <v>110</v>
      </c>
      <c r="J720" s="20" t="s">
        <v>22</v>
      </c>
      <c r="K720" s="20">
        <v>20260609</v>
      </c>
      <c r="L720" s="20" t="s">
        <v>1335</v>
      </c>
      <c r="M720" s="20" t="s">
        <v>111</v>
      </c>
      <c r="N720" s="20">
        <v>35.4</v>
      </c>
      <c r="O720" s="20" t="s">
        <v>84</v>
      </c>
      <c r="P720" s="32">
        <v>13.25</v>
      </c>
      <c r="Q720" s="20" t="s">
        <v>112</v>
      </c>
      <c r="R720" s="20" t="s">
        <v>113</v>
      </c>
      <c r="S720" s="20" t="s">
        <v>26</v>
      </c>
      <c r="T720" s="20" t="s">
        <v>30</v>
      </c>
      <c r="U720" s="20" t="s">
        <v>114</v>
      </c>
      <c r="V720" s="20" t="s">
        <v>115</v>
      </c>
      <c r="W720" s="20" t="s">
        <v>116</v>
      </c>
      <c r="X720" s="20" t="s">
        <v>625</v>
      </c>
      <c r="Y720" s="20" t="s">
        <v>1336</v>
      </c>
      <c r="Z720" s="20" t="s">
        <v>26</v>
      </c>
      <c r="AA720" s="20" t="s">
        <v>30</v>
      </c>
      <c r="AB720" s="20" t="s">
        <v>130</v>
      </c>
      <c r="AC720" s="20" t="s">
        <v>1337</v>
      </c>
      <c r="AD720" s="20" t="s">
        <v>1338</v>
      </c>
    </row>
    <row r="721" spans="2:30" x14ac:dyDescent="0.25">
      <c r="B721" s="27" t="str">
        <f>IF(O721="","Frêt",_xlfn.XLOOKUP(O721,Catégories!A:A,Catégories!B:B,"inconnu"))</f>
        <v>Frêt</v>
      </c>
      <c r="C721" s="10" t="str">
        <f>RIGHT(LOOKUP(L721,'Recherche tracking'!A:A,'Recherche tracking'!B:B),16)</f>
        <v>4543814314753291</v>
      </c>
      <c r="D721" s="20">
        <v>202606</v>
      </c>
      <c r="E721" s="20">
        <v>51</v>
      </c>
      <c r="F721" s="20">
        <v>1085442</v>
      </c>
      <c r="G721" s="20" t="s">
        <v>20</v>
      </c>
      <c r="H721" s="20" t="s">
        <v>20</v>
      </c>
      <c r="I721" s="20" t="s">
        <v>118</v>
      </c>
      <c r="J721" s="20" t="s">
        <v>1339</v>
      </c>
      <c r="K721" s="20">
        <v>20260609</v>
      </c>
      <c r="L721" s="20" t="s">
        <v>1335</v>
      </c>
      <c r="M721" s="20" t="s">
        <v>111</v>
      </c>
      <c r="N721" s="20">
        <v>17.7</v>
      </c>
      <c r="O721" s="20" t="s">
        <v>84</v>
      </c>
      <c r="P721" s="32">
        <v>0</v>
      </c>
      <c r="Q721" s="20" t="s">
        <v>112</v>
      </c>
      <c r="R721" s="20" t="s">
        <v>113</v>
      </c>
      <c r="S721" s="20" t="s">
        <v>26</v>
      </c>
      <c r="T721" s="20" t="s">
        <v>30</v>
      </c>
      <c r="U721" s="20" t="s">
        <v>114</v>
      </c>
      <c r="V721" s="20" t="s">
        <v>115</v>
      </c>
      <c r="W721" s="20" t="s">
        <v>116</v>
      </c>
      <c r="X721" s="20" t="s">
        <v>625</v>
      </c>
      <c r="Y721" s="20" t="s">
        <v>1336</v>
      </c>
      <c r="Z721" s="20" t="s">
        <v>26</v>
      </c>
      <c r="AA721" s="20" t="s">
        <v>30</v>
      </c>
      <c r="AB721" s="20" t="s">
        <v>130</v>
      </c>
      <c r="AC721" s="20" t="s">
        <v>1337</v>
      </c>
      <c r="AD721" s="20" t="s">
        <v>1338</v>
      </c>
    </row>
    <row r="722" spans="2:30" x14ac:dyDescent="0.25">
      <c r="B722" s="27" t="str">
        <f>IF(O722="","Frêt",_xlfn.XLOOKUP(O722,Catégories!A:A,Catégories!B:B,"inconnu"))</f>
        <v>Frêt</v>
      </c>
      <c r="C722" s="10" t="str">
        <f>RIGHT(LOOKUP(L722,'Recherche tracking'!A:A,'Recherche tracking'!B:B),16)</f>
        <v>4543814314753291</v>
      </c>
      <c r="D722" s="20">
        <v>202606</v>
      </c>
      <c r="E722" s="20">
        <v>51</v>
      </c>
      <c r="F722" s="20">
        <v>1085442</v>
      </c>
      <c r="G722" s="20" t="s">
        <v>20</v>
      </c>
      <c r="H722" s="20" t="s">
        <v>20</v>
      </c>
      <c r="I722" s="20" t="s">
        <v>119</v>
      </c>
      <c r="J722" s="20" t="s">
        <v>1339</v>
      </c>
      <c r="K722" s="20">
        <v>20260609</v>
      </c>
      <c r="L722" s="20" t="s">
        <v>1335</v>
      </c>
      <c r="M722" s="20" t="s">
        <v>24</v>
      </c>
      <c r="N722" s="20">
        <v>17.7</v>
      </c>
      <c r="O722" s="20" t="s">
        <v>86</v>
      </c>
      <c r="P722" s="32">
        <v>0</v>
      </c>
      <c r="Q722" s="20" t="s">
        <v>112</v>
      </c>
      <c r="R722" s="20" t="s">
        <v>113</v>
      </c>
      <c r="S722" s="20" t="s">
        <v>26</v>
      </c>
      <c r="T722" s="20" t="s">
        <v>30</v>
      </c>
      <c r="U722" s="20" t="s">
        <v>114</v>
      </c>
      <c r="V722" s="20" t="s">
        <v>115</v>
      </c>
      <c r="W722" s="20" t="s">
        <v>116</v>
      </c>
      <c r="X722" s="20" t="s">
        <v>625</v>
      </c>
      <c r="Y722" s="20" t="s">
        <v>1336</v>
      </c>
      <c r="Z722" s="20" t="s">
        <v>26</v>
      </c>
      <c r="AA722" s="20" t="s">
        <v>30</v>
      </c>
      <c r="AB722" s="20" t="s">
        <v>130</v>
      </c>
      <c r="AC722" s="20" t="s">
        <v>1337</v>
      </c>
      <c r="AD722" s="20" t="s">
        <v>1338</v>
      </c>
    </row>
    <row r="723" spans="2:30" x14ac:dyDescent="0.25">
      <c r="B723" s="27" t="str">
        <f>IF(O723="","Frêt",_xlfn.XLOOKUP(O723,Catégories!A:A,Catégories!B:B,"inconnu"))</f>
        <v>Frêt</v>
      </c>
      <c r="C723" s="10" t="str">
        <f>RIGHT(LOOKUP(L723,'Recherche tracking'!A:A,'Recherche tracking'!B:B),16)</f>
        <v>4543814314753291</v>
      </c>
      <c r="D723" s="20">
        <v>202606</v>
      </c>
      <c r="E723" s="20">
        <v>51</v>
      </c>
      <c r="F723" s="20">
        <v>1085442</v>
      </c>
      <c r="G723" s="20" t="s">
        <v>20</v>
      </c>
      <c r="H723" s="20" t="s">
        <v>20</v>
      </c>
      <c r="I723" s="20" t="s">
        <v>118</v>
      </c>
      <c r="J723" s="20" t="s">
        <v>1340</v>
      </c>
      <c r="K723" s="20">
        <v>20260609</v>
      </c>
      <c r="L723" s="20" t="s">
        <v>1335</v>
      </c>
      <c r="M723" s="20" t="s">
        <v>111</v>
      </c>
      <c r="N723" s="20">
        <v>17.7</v>
      </c>
      <c r="O723" s="20" t="s">
        <v>84</v>
      </c>
      <c r="P723" s="32">
        <v>0</v>
      </c>
      <c r="Q723" s="20" t="s">
        <v>112</v>
      </c>
      <c r="R723" s="20" t="s">
        <v>113</v>
      </c>
      <c r="S723" s="20" t="s">
        <v>26</v>
      </c>
      <c r="T723" s="20" t="s">
        <v>30</v>
      </c>
      <c r="U723" s="20" t="s">
        <v>114</v>
      </c>
      <c r="V723" s="20" t="s">
        <v>115</v>
      </c>
      <c r="W723" s="20" t="s">
        <v>116</v>
      </c>
      <c r="X723" s="20" t="s">
        <v>625</v>
      </c>
      <c r="Y723" s="20" t="s">
        <v>1336</v>
      </c>
      <c r="Z723" s="20" t="s">
        <v>26</v>
      </c>
      <c r="AA723" s="20" t="s">
        <v>30</v>
      </c>
      <c r="AB723" s="20" t="s">
        <v>130</v>
      </c>
      <c r="AC723" s="20" t="s">
        <v>1337</v>
      </c>
      <c r="AD723" s="20" t="s">
        <v>1338</v>
      </c>
    </row>
    <row r="724" spans="2:30" x14ac:dyDescent="0.25">
      <c r="B724" s="27" t="str">
        <f>IF(O724="","Frêt",_xlfn.XLOOKUP(O724,Catégories!A:A,Catégories!B:B,"inconnu"))</f>
        <v>Frêt</v>
      </c>
      <c r="C724" s="10" t="str">
        <f>RIGHT(LOOKUP(L724,'Recherche tracking'!A:A,'Recherche tracking'!B:B),16)</f>
        <v>4543814314753291</v>
      </c>
      <c r="D724" s="20">
        <v>202606</v>
      </c>
      <c r="E724" s="20">
        <v>51</v>
      </c>
      <c r="F724" s="20">
        <v>1085442</v>
      </c>
      <c r="G724" s="20" t="s">
        <v>20</v>
      </c>
      <c r="H724" s="20" t="s">
        <v>20</v>
      </c>
      <c r="I724" s="20" t="s">
        <v>119</v>
      </c>
      <c r="J724" s="20" t="s">
        <v>1340</v>
      </c>
      <c r="K724" s="20">
        <v>20260609</v>
      </c>
      <c r="L724" s="20" t="s">
        <v>1335</v>
      </c>
      <c r="M724" s="20" t="s">
        <v>24</v>
      </c>
      <c r="N724" s="20">
        <v>17.7</v>
      </c>
      <c r="O724" s="20" t="s">
        <v>86</v>
      </c>
      <c r="P724" s="32">
        <v>0</v>
      </c>
      <c r="Q724" s="20" t="s">
        <v>112</v>
      </c>
      <c r="R724" s="20" t="s">
        <v>113</v>
      </c>
      <c r="S724" s="20" t="s">
        <v>26</v>
      </c>
      <c r="T724" s="20" t="s">
        <v>30</v>
      </c>
      <c r="U724" s="20" t="s">
        <v>114</v>
      </c>
      <c r="V724" s="20" t="s">
        <v>115</v>
      </c>
      <c r="W724" s="20" t="s">
        <v>116</v>
      </c>
      <c r="X724" s="20" t="s">
        <v>625</v>
      </c>
      <c r="Y724" s="20" t="s">
        <v>1336</v>
      </c>
      <c r="Z724" s="20" t="s">
        <v>26</v>
      </c>
      <c r="AA724" s="20" t="s">
        <v>30</v>
      </c>
      <c r="AB724" s="20" t="s">
        <v>130</v>
      </c>
      <c r="AC724" s="20" t="s">
        <v>1337</v>
      </c>
      <c r="AD724" s="20" t="s">
        <v>1338</v>
      </c>
    </row>
    <row r="725" spans="2:30" x14ac:dyDescent="0.25">
      <c r="B725" s="27" t="str">
        <f>IF(O725="","Frêt",_xlfn.XLOOKUP(O725,Catégories!A:A,Catégories!B:B,"inconnu"))</f>
        <v>Frêt</v>
      </c>
      <c r="C725" s="10" t="str">
        <f>RIGHT(LOOKUP(L725,'Recherche tracking'!A:A,'Recherche tracking'!B:B),16)</f>
        <v>4543814314753291</v>
      </c>
      <c r="D725" s="20">
        <v>202606</v>
      </c>
      <c r="E725" s="20">
        <v>51</v>
      </c>
      <c r="F725" s="20">
        <v>1085442</v>
      </c>
      <c r="G725" s="20" t="s">
        <v>20</v>
      </c>
      <c r="H725" s="20" t="s">
        <v>20</v>
      </c>
      <c r="I725" s="20" t="s">
        <v>119</v>
      </c>
      <c r="J725" s="20" t="s">
        <v>1340</v>
      </c>
      <c r="K725" s="20">
        <v>20260609</v>
      </c>
      <c r="L725" s="20" t="s">
        <v>1335</v>
      </c>
      <c r="M725" s="20" t="s">
        <v>24</v>
      </c>
      <c r="N725" s="20">
        <v>17.7</v>
      </c>
      <c r="O725" s="20" t="s">
        <v>98</v>
      </c>
      <c r="P725" s="32">
        <v>1</v>
      </c>
      <c r="Q725" s="20" t="s">
        <v>112</v>
      </c>
      <c r="R725" s="20" t="s">
        <v>113</v>
      </c>
      <c r="S725" s="20" t="s">
        <v>26</v>
      </c>
      <c r="T725" s="20" t="s">
        <v>30</v>
      </c>
      <c r="U725" s="20" t="s">
        <v>114</v>
      </c>
      <c r="V725" s="20" t="s">
        <v>115</v>
      </c>
      <c r="W725" s="20" t="s">
        <v>116</v>
      </c>
      <c r="X725" s="20" t="s">
        <v>625</v>
      </c>
      <c r="Y725" s="20" t="s">
        <v>1336</v>
      </c>
      <c r="Z725" s="20" t="s">
        <v>26</v>
      </c>
      <c r="AA725" s="20" t="s">
        <v>30</v>
      </c>
      <c r="AB725" s="20" t="s">
        <v>130</v>
      </c>
      <c r="AC725" s="20" t="s">
        <v>1337</v>
      </c>
      <c r="AD725" s="20" t="s">
        <v>1338</v>
      </c>
    </row>
    <row r="726" spans="2:30" x14ac:dyDescent="0.25">
      <c r="B726" s="27" t="str">
        <f>IF(O726="","Frêt",_xlfn.XLOOKUP(O726,Catégories!A:A,Catégories!B:B,"inconnu"))</f>
        <v>Frêt</v>
      </c>
      <c r="C726" s="10" t="str">
        <f>RIGHT(LOOKUP(L726,'Recherche tracking'!A:A,'Recherche tracking'!B:B),16)</f>
        <v>3443814314753253</v>
      </c>
      <c r="D726" s="20">
        <v>202606</v>
      </c>
      <c r="E726" s="20">
        <v>51</v>
      </c>
      <c r="F726" s="20">
        <v>1085442</v>
      </c>
      <c r="G726" s="20" t="s">
        <v>20</v>
      </c>
      <c r="H726" s="20" t="s">
        <v>20</v>
      </c>
      <c r="I726" s="20" t="s">
        <v>110</v>
      </c>
      <c r="J726" s="20" t="s">
        <v>22</v>
      </c>
      <c r="K726" s="20">
        <v>20260609</v>
      </c>
      <c r="L726" s="20" t="s">
        <v>1341</v>
      </c>
      <c r="M726" s="20" t="s">
        <v>111</v>
      </c>
      <c r="N726" s="20">
        <v>3.84</v>
      </c>
      <c r="O726" s="20" t="s">
        <v>84</v>
      </c>
      <c r="P726" s="32">
        <v>4.93</v>
      </c>
      <c r="Q726" s="20" t="s">
        <v>112</v>
      </c>
      <c r="R726" s="20" t="s">
        <v>113</v>
      </c>
      <c r="S726" s="20" t="s">
        <v>26</v>
      </c>
      <c r="T726" s="20" t="s">
        <v>30</v>
      </c>
      <c r="U726" s="20" t="s">
        <v>114</v>
      </c>
      <c r="V726" s="20" t="s">
        <v>115</v>
      </c>
      <c r="W726" s="20" t="s">
        <v>116</v>
      </c>
      <c r="X726" s="20" t="s">
        <v>1342</v>
      </c>
      <c r="Y726" s="20" t="s">
        <v>1343</v>
      </c>
      <c r="Z726" s="20" t="s">
        <v>1344</v>
      </c>
      <c r="AA726" s="20" t="s">
        <v>30</v>
      </c>
      <c r="AB726" s="20" t="s">
        <v>139</v>
      </c>
      <c r="AC726" s="20" t="s">
        <v>1345</v>
      </c>
      <c r="AD726" s="20" t="s">
        <v>1346</v>
      </c>
    </row>
    <row r="727" spans="2:30" x14ac:dyDescent="0.25">
      <c r="B727" s="27" t="str">
        <f>IF(O727="","Frêt",_xlfn.XLOOKUP(O727,Catégories!A:A,Catégories!B:B,"inconnu"))</f>
        <v>Frêt</v>
      </c>
      <c r="C727" s="10" t="str">
        <f>RIGHT(LOOKUP(L727,'Recherche tracking'!A:A,'Recherche tracking'!B:B),16)</f>
        <v>3443814314753253</v>
      </c>
      <c r="D727" s="20">
        <v>202606</v>
      </c>
      <c r="E727" s="20">
        <v>51</v>
      </c>
      <c r="F727" s="20">
        <v>1085442</v>
      </c>
      <c r="G727" s="20" t="s">
        <v>20</v>
      </c>
      <c r="H727" s="20" t="s">
        <v>20</v>
      </c>
      <c r="I727" s="20" t="s">
        <v>118</v>
      </c>
      <c r="J727" s="20" t="s">
        <v>1347</v>
      </c>
      <c r="K727" s="20">
        <v>20260609</v>
      </c>
      <c r="L727" s="20" t="s">
        <v>1341</v>
      </c>
      <c r="M727" s="20" t="s">
        <v>111</v>
      </c>
      <c r="N727" s="20">
        <v>3.84</v>
      </c>
      <c r="O727" s="20" t="s">
        <v>84</v>
      </c>
      <c r="P727" s="32">
        <v>0</v>
      </c>
      <c r="Q727" s="20" t="s">
        <v>112</v>
      </c>
      <c r="R727" s="20" t="s">
        <v>113</v>
      </c>
      <c r="S727" s="20" t="s">
        <v>26</v>
      </c>
      <c r="T727" s="20" t="s">
        <v>30</v>
      </c>
      <c r="U727" s="20" t="s">
        <v>114</v>
      </c>
      <c r="V727" s="20" t="s">
        <v>115</v>
      </c>
      <c r="W727" s="20" t="s">
        <v>116</v>
      </c>
      <c r="X727" s="20" t="s">
        <v>1342</v>
      </c>
      <c r="Y727" s="20" t="s">
        <v>1343</v>
      </c>
      <c r="Z727" s="20" t="s">
        <v>1344</v>
      </c>
      <c r="AA727" s="20" t="s">
        <v>30</v>
      </c>
      <c r="AB727" s="20" t="s">
        <v>139</v>
      </c>
      <c r="AC727" s="20" t="s">
        <v>1345</v>
      </c>
      <c r="AD727" s="20" t="s">
        <v>1346</v>
      </c>
    </row>
    <row r="728" spans="2:30" x14ac:dyDescent="0.25">
      <c r="B728" s="27" t="str">
        <f>IF(O728="","Frêt",_xlfn.XLOOKUP(O728,Catégories!A:A,Catégories!B:B,"inconnu"))</f>
        <v>Frêt</v>
      </c>
      <c r="C728" s="10" t="str">
        <f>RIGHT(LOOKUP(L728,'Recherche tracking'!A:A,'Recherche tracking'!B:B),16)</f>
        <v>3443814314753253</v>
      </c>
      <c r="D728" s="20">
        <v>202606</v>
      </c>
      <c r="E728" s="20">
        <v>51</v>
      </c>
      <c r="F728" s="20">
        <v>1085442</v>
      </c>
      <c r="G728" s="20" t="s">
        <v>20</v>
      </c>
      <c r="H728" s="20" t="s">
        <v>20</v>
      </c>
      <c r="I728" s="20" t="s">
        <v>119</v>
      </c>
      <c r="J728" s="20" t="s">
        <v>1347</v>
      </c>
      <c r="K728" s="20">
        <v>20260609</v>
      </c>
      <c r="L728" s="20" t="s">
        <v>1341</v>
      </c>
      <c r="M728" s="20" t="s">
        <v>24</v>
      </c>
      <c r="N728" s="20">
        <v>3.84</v>
      </c>
      <c r="O728" s="20" t="s">
        <v>86</v>
      </c>
      <c r="P728" s="32">
        <v>0</v>
      </c>
      <c r="Q728" s="20" t="s">
        <v>112</v>
      </c>
      <c r="R728" s="20" t="s">
        <v>113</v>
      </c>
      <c r="S728" s="20" t="s">
        <v>26</v>
      </c>
      <c r="T728" s="20" t="s">
        <v>30</v>
      </c>
      <c r="U728" s="20" t="s">
        <v>114</v>
      </c>
      <c r="V728" s="20" t="s">
        <v>115</v>
      </c>
      <c r="W728" s="20" t="s">
        <v>116</v>
      </c>
      <c r="X728" s="20" t="s">
        <v>1342</v>
      </c>
      <c r="Y728" s="20" t="s">
        <v>1343</v>
      </c>
      <c r="Z728" s="20" t="s">
        <v>1344</v>
      </c>
      <c r="AA728" s="20" t="s">
        <v>30</v>
      </c>
      <c r="AB728" s="20" t="s">
        <v>139</v>
      </c>
      <c r="AC728" s="20" t="s">
        <v>1345</v>
      </c>
      <c r="AD728" s="20" t="s">
        <v>1346</v>
      </c>
    </row>
    <row r="729" spans="2:30" x14ac:dyDescent="0.25">
      <c r="B729" s="27" t="str">
        <f>IF(O729="","Frêt",_xlfn.XLOOKUP(O729,Catégories!A:A,Catégories!B:B,"inconnu"))</f>
        <v>Frêt</v>
      </c>
      <c r="C729" s="10" t="str">
        <f>RIGHT(LOOKUP(L729,'Recherche tracking'!A:A,'Recherche tracking'!B:B),16)</f>
        <v>7343814314753137</v>
      </c>
      <c r="D729" s="20">
        <v>202606</v>
      </c>
      <c r="E729" s="20">
        <v>51</v>
      </c>
      <c r="F729" s="20">
        <v>1085442</v>
      </c>
      <c r="G729" s="20" t="s">
        <v>20</v>
      </c>
      <c r="H729" s="20" t="s">
        <v>20</v>
      </c>
      <c r="I729" s="20" t="s">
        <v>110</v>
      </c>
      <c r="J729" s="20" t="s">
        <v>22</v>
      </c>
      <c r="K729" s="20">
        <v>20260609</v>
      </c>
      <c r="L729" s="20" t="s">
        <v>1348</v>
      </c>
      <c r="M729" s="20" t="s">
        <v>111</v>
      </c>
      <c r="N729" s="20">
        <v>31.1</v>
      </c>
      <c r="O729" s="20" t="s">
        <v>84</v>
      </c>
      <c r="P729" s="32">
        <v>12.21</v>
      </c>
      <c r="Q729" s="20" t="s">
        <v>112</v>
      </c>
      <c r="R729" s="20" t="s">
        <v>113</v>
      </c>
      <c r="S729" s="20" t="s">
        <v>26</v>
      </c>
      <c r="T729" s="20" t="s">
        <v>30</v>
      </c>
      <c r="U729" s="20" t="s">
        <v>114</v>
      </c>
      <c r="V729" s="20" t="s">
        <v>115</v>
      </c>
      <c r="W729" s="20" t="s">
        <v>116</v>
      </c>
      <c r="X729" s="20" t="s">
        <v>1252</v>
      </c>
      <c r="Y729" s="20" t="s">
        <v>1253</v>
      </c>
      <c r="Z729" s="20" t="s">
        <v>26</v>
      </c>
      <c r="AA729" s="20" t="s">
        <v>30</v>
      </c>
      <c r="AB729" s="20" t="s">
        <v>147</v>
      </c>
      <c r="AC729" s="20" t="s">
        <v>301</v>
      </c>
      <c r="AD729" s="20" t="s">
        <v>302</v>
      </c>
    </row>
    <row r="730" spans="2:30" x14ac:dyDescent="0.25">
      <c r="B730" s="27" t="str">
        <f>IF(O730="","Frêt",_xlfn.XLOOKUP(O730,Catégories!A:A,Catégories!B:B,"inconnu"))</f>
        <v>Frêt</v>
      </c>
      <c r="C730" s="10" t="str">
        <f>RIGHT(LOOKUP(L730,'Recherche tracking'!A:A,'Recherche tracking'!B:B),16)</f>
        <v>7343814314753137</v>
      </c>
      <c r="D730" s="20">
        <v>202606</v>
      </c>
      <c r="E730" s="20">
        <v>51</v>
      </c>
      <c r="F730" s="20">
        <v>1085442</v>
      </c>
      <c r="G730" s="20" t="s">
        <v>20</v>
      </c>
      <c r="H730" s="20" t="s">
        <v>20</v>
      </c>
      <c r="I730" s="20" t="s">
        <v>118</v>
      </c>
      <c r="J730" s="20" t="s">
        <v>1349</v>
      </c>
      <c r="K730" s="20">
        <v>20260609</v>
      </c>
      <c r="L730" s="20" t="s">
        <v>1348</v>
      </c>
      <c r="M730" s="20" t="s">
        <v>111</v>
      </c>
      <c r="N730" s="20">
        <v>14.5</v>
      </c>
      <c r="O730" s="20" t="s">
        <v>84</v>
      </c>
      <c r="P730" s="32">
        <v>0</v>
      </c>
      <c r="Q730" s="20" t="s">
        <v>112</v>
      </c>
      <c r="R730" s="20" t="s">
        <v>113</v>
      </c>
      <c r="S730" s="20" t="s">
        <v>26</v>
      </c>
      <c r="T730" s="20" t="s">
        <v>30</v>
      </c>
      <c r="U730" s="20" t="s">
        <v>114</v>
      </c>
      <c r="V730" s="20" t="s">
        <v>115</v>
      </c>
      <c r="W730" s="20" t="s">
        <v>116</v>
      </c>
      <c r="X730" s="20" t="s">
        <v>1252</v>
      </c>
      <c r="Y730" s="20" t="s">
        <v>1253</v>
      </c>
      <c r="Z730" s="20" t="s">
        <v>26</v>
      </c>
      <c r="AA730" s="20" t="s">
        <v>30</v>
      </c>
      <c r="AB730" s="20" t="s">
        <v>147</v>
      </c>
      <c r="AC730" s="20" t="s">
        <v>301</v>
      </c>
      <c r="AD730" s="20" t="s">
        <v>302</v>
      </c>
    </row>
    <row r="731" spans="2:30" x14ac:dyDescent="0.25">
      <c r="B731" s="27" t="str">
        <f>IF(O731="","Frêt",_xlfn.XLOOKUP(O731,Catégories!A:A,Catégories!B:B,"inconnu"))</f>
        <v>Frêt</v>
      </c>
      <c r="C731" s="10" t="str">
        <f>RIGHT(LOOKUP(L731,'Recherche tracking'!A:A,'Recherche tracking'!B:B),16)</f>
        <v>7343814314753137</v>
      </c>
      <c r="D731" s="20">
        <v>202606</v>
      </c>
      <c r="E731" s="20">
        <v>51</v>
      </c>
      <c r="F731" s="20">
        <v>1085442</v>
      </c>
      <c r="G731" s="20" t="s">
        <v>20</v>
      </c>
      <c r="H731" s="20" t="s">
        <v>20</v>
      </c>
      <c r="I731" s="20" t="s">
        <v>119</v>
      </c>
      <c r="J731" s="20" t="s">
        <v>1349</v>
      </c>
      <c r="K731" s="20">
        <v>20260609</v>
      </c>
      <c r="L731" s="20" t="s">
        <v>1348</v>
      </c>
      <c r="M731" s="20" t="s">
        <v>24</v>
      </c>
      <c r="N731" s="20">
        <v>14.5</v>
      </c>
      <c r="O731" s="20" t="s">
        <v>86</v>
      </c>
      <c r="P731" s="32">
        <v>0</v>
      </c>
      <c r="Q731" s="20" t="s">
        <v>112</v>
      </c>
      <c r="R731" s="20" t="s">
        <v>113</v>
      </c>
      <c r="S731" s="20" t="s">
        <v>26</v>
      </c>
      <c r="T731" s="20" t="s">
        <v>30</v>
      </c>
      <c r="U731" s="20" t="s">
        <v>114</v>
      </c>
      <c r="V731" s="20" t="s">
        <v>115</v>
      </c>
      <c r="W731" s="20" t="s">
        <v>116</v>
      </c>
      <c r="X731" s="20" t="s">
        <v>1252</v>
      </c>
      <c r="Y731" s="20" t="s">
        <v>1253</v>
      </c>
      <c r="Z731" s="20" t="s">
        <v>26</v>
      </c>
      <c r="AA731" s="20" t="s">
        <v>30</v>
      </c>
      <c r="AB731" s="20" t="s">
        <v>147</v>
      </c>
      <c r="AC731" s="20" t="s">
        <v>301</v>
      </c>
      <c r="AD731" s="20" t="s">
        <v>302</v>
      </c>
    </row>
    <row r="732" spans="2:30" x14ac:dyDescent="0.25">
      <c r="B732" s="27" t="str">
        <f>IF(O732="","Frêt",_xlfn.XLOOKUP(O732,Catégories!A:A,Catégories!B:B,"inconnu"))</f>
        <v>Frêt</v>
      </c>
      <c r="C732" s="10" t="str">
        <f>RIGHT(LOOKUP(L732,'Recherche tracking'!A:A,'Recherche tracking'!B:B),16)</f>
        <v>7343814314753137</v>
      </c>
      <c r="D732" s="20">
        <v>202606</v>
      </c>
      <c r="E732" s="20">
        <v>51</v>
      </c>
      <c r="F732" s="20">
        <v>1085442</v>
      </c>
      <c r="G732" s="20" t="s">
        <v>20</v>
      </c>
      <c r="H732" s="20" t="s">
        <v>20</v>
      </c>
      <c r="I732" s="20" t="s">
        <v>118</v>
      </c>
      <c r="J732" s="20" t="s">
        <v>1350</v>
      </c>
      <c r="K732" s="20">
        <v>20260609</v>
      </c>
      <c r="L732" s="20" t="s">
        <v>1348</v>
      </c>
      <c r="M732" s="20" t="s">
        <v>111</v>
      </c>
      <c r="N732" s="20">
        <v>16.600000000000001</v>
      </c>
      <c r="O732" s="20" t="s">
        <v>84</v>
      </c>
      <c r="P732" s="32">
        <v>0</v>
      </c>
      <c r="Q732" s="20" t="s">
        <v>112</v>
      </c>
      <c r="R732" s="20" t="s">
        <v>113</v>
      </c>
      <c r="S732" s="20" t="s">
        <v>26</v>
      </c>
      <c r="T732" s="20" t="s">
        <v>30</v>
      </c>
      <c r="U732" s="20" t="s">
        <v>114</v>
      </c>
      <c r="V732" s="20" t="s">
        <v>115</v>
      </c>
      <c r="W732" s="20" t="s">
        <v>116</v>
      </c>
      <c r="X732" s="20" t="s">
        <v>1252</v>
      </c>
      <c r="Y732" s="20" t="s">
        <v>1253</v>
      </c>
      <c r="Z732" s="20" t="s">
        <v>26</v>
      </c>
      <c r="AA732" s="20" t="s">
        <v>30</v>
      </c>
      <c r="AB732" s="20" t="s">
        <v>147</v>
      </c>
      <c r="AC732" s="20" t="s">
        <v>301</v>
      </c>
      <c r="AD732" s="20" t="s">
        <v>302</v>
      </c>
    </row>
    <row r="733" spans="2:30" x14ac:dyDescent="0.25">
      <c r="B733" s="27" t="str">
        <f>IF(O733="","Frêt",_xlfn.XLOOKUP(O733,Catégories!A:A,Catégories!B:B,"inconnu"))</f>
        <v>Frêt</v>
      </c>
      <c r="C733" s="10" t="str">
        <f>RIGHT(LOOKUP(L733,'Recherche tracking'!A:A,'Recherche tracking'!B:B),16)</f>
        <v>7343814314753137</v>
      </c>
      <c r="D733" s="20">
        <v>202606</v>
      </c>
      <c r="E733" s="20">
        <v>51</v>
      </c>
      <c r="F733" s="20">
        <v>1085442</v>
      </c>
      <c r="G733" s="20" t="s">
        <v>20</v>
      </c>
      <c r="H733" s="20" t="s">
        <v>20</v>
      </c>
      <c r="I733" s="20" t="s">
        <v>119</v>
      </c>
      <c r="J733" s="20" t="s">
        <v>1350</v>
      </c>
      <c r="K733" s="20">
        <v>20260609</v>
      </c>
      <c r="L733" s="20" t="s">
        <v>1348</v>
      </c>
      <c r="M733" s="20" t="s">
        <v>24</v>
      </c>
      <c r="N733" s="20">
        <v>16.600000000000001</v>
      </c>
      <c r="O733" s="20" t="s">
        <v>86</v>
      </c>
      <c r="P733" s="32">
        <v>0</v>
      </c>
      <c r="Q733" s="20" t="s">
        <v>112</v>
      </c>
      <c r="R733" s="20" t="s">
        <v>113</v>
      </c>
      <c r="S733" s="20" t="s">
        <v>26</v>
      </c>
      <c r="T733" s="20" t="s">
        <v>30</v>
      </c>
      <c r="U733" s="20" t="s">
        <v>114</v>
      </c>
      <c r="V733" s="20" t="s">
        <v>115</v>
      </c>
      <c r="W733" s="20" t="s">
        <v>116</v>
      </c>
      <c r="X733" s="20" t="s">
        <v>1252</v>
      </c>
      <c r="Y733" s="20" t="s">
        <v>1253</v>
      </c>
      <c r="Z733" s="20" t="s">
        <v>26</v>
      </c>
      <c r="AA733" s="20" t="s">
        <v>30</v>
      </c>
      <c r="AB733" s="20" t="s">
        <v>147</v>
      </c>
      <c r="AC733" s="20" t="s">
        <v>301</v>
      </c>
      <c r="AD733" s="20" t="s">
        <v>302</v>
      </c>
    </row>
    <row r="734" spans="2:30" x14ac:dyDescent="0.25">
      <c r="B734" s="27" t="str">
        <f>IF(O734="","Frêt",_xlfn.XLOOKUP(O734,Catégories!A:A,Catégories!B:B,"inconnu"))</f>
        <v>Frêt</v>
      </c>
      <c r="C734" s="10" t="str">
        <f>RIGHT(LOOKUP(L734,'Recherche tracking'!A:A,'Recherche tracking'!B:B),16)</f>
        <v>7343814314753137</v>
      </c>
      <c r="D734" s="20">
        <v>202606</v>
      </c>
      <c r="E734" s="20">
        <v>51</v>
      </c>
      <c r="F734" s="20">
        <v>1085442</v>
      </c>
      <c r="G734" s="20" t="s">
        <v>20</v>
      </c>
      <c r="H734" s="20" t="s">
        <v>20</v>
      </c>
      <c r="I734" s="20" t="s">
        <v>119</v>
      </c>
      <c r="J734" s="20" t="s">
        <v>1350</v>
      </c>
      <c r="K734" s="20">
        <v>20260609</v>
      </c>
      <c r="L734" s="20" t="s">
        <v>1348</v>
      </c>
      <c r="M734" s="20" t="s">
        <v>24</v>
      </c>
      <c r="N734" s="20">
        <v>16.600000000000001</v>
      </c>
      <c r="O734" s="20" t="s">
        <v>98</v>
      </c>
      <c r="P734" s="32">
        <v>1</v>
      </c>
      <c r="Q734" s="20" t="s">
        <v>112</v>
      </c>
      <c r="R734" s="20" t="s">
        <v>113</v>
      </c>
      <c r="S734" s="20" t="s">
        <v>26</v>
      </c>
      <c r="T734" s="20" t="s">
        <v>30</v>
      </c>
      <c r="U734" s="20" t="s">
        <v>114</v>
      </c>
      <c r="V734" s="20" t="s">
        <v>115</v>
      </c>
      <c r="W734" s="20" t="s">
        <v>116</v>
      </c>
      <c r="X734" s="20" t="s">
        <v>1252</v>
      </c>
      <c r="Y734" s="20" t="s">
        <v>1253</v>
      </c>
      <c r="Z734" s="20" t="s">
        <v>26</v>
      </c>
      <c r="AA734" s="20" t="s">
        <v>30</v>
      </c>
      <c r="AB734" s="20" t="s">
        <v>147</v>
      </c>
      <c r="AC734" s="20" t="s">
        <v>301</v>
      </c>
      <c r="AD734" s="20" t="s">
        <v>302</v>
      </c>
    </row>
    <row r="735" spans="2:30" x14ac:dyDescent="0.25">
      <c r="B735" s="27" t="str">
        <f>IF(O735="","Frêt",_xlfn.XLOOKUP(O735,Catégories!A:A,Catégories!B:B,"inconnu"))</f>
        <v>Frêt</v>
      </c>
      <c r="C735" s="10" t="str">
        <f>RIGHT(LOOKUP(L735,'Recherche tracking'!A:A,'Recherche tracking'!B:B),16)</f>
        <v>6943814314753325</v>
      </c>
      <c r="D735" s="20">
        <v>202606</v>
      </c>
      <c r="E735" s="20">
        <v>51</v>
      </c>
      <c r="F735" s="20">
        <v>1085442</v>
      </c>
      <c r="G735" s="20" t="s">
        <v>20</v>
      </c>
      <c r="H735" s="20" t="s">
        <v>20</v>
      </c>
      <c r="I735" s="20" t="s">
        <v>110</v>
      </c>
      <c r="J735" s="20" t="s">
        <v>22</v>
      </c>
      <c r="K735" s="20">
        <v>20260609</v>
      </c>
      <c r="L735" s="20" t="s">
        <v>1351</v>
      </c>
      <c r="M735" s="20" t="s">
        <v>111</v>
      </c>
      <c r="N735" s="20">
        <v>3.01</v>
      </c>
      <c r="O735" s="20" t="s">
        <v>84</v>
      </c>
      <c r="P735" s="32">
        <v>4.93</v>
      </c>
      <c r="Q735" s="20" t="s">
        <v>112</v>
      </c>
      <c r="R735" s="20" t="s">
        <v>113</v>
      </c>
      <c r="S735" s="20" t="s">
        <v>26</v>
      </c>
      <c r="T735" s="20" t="s">
        <v>30</v>
      </c>
      <c r="U735" s="20" t="s">
        <v>114</v>
      </c>
      <c r="V735" s="20" t="s">
        <v>115</v>
      </c>
      <c r="W735" s="20" t="s">
        <v>116</v>
      </c>
      <c r="X735" s="20" t="s">
        <v>1352</v>
      </c>
      <c r="Y735" s="20" t="s">
        <v>1353</v>
      </c>
      <c r="Z735" s="20" t="s">
        <v>26</v>
      </c>
      <c r="AA735" s="20" t="s">
        <v>30</v>
      </c>
      <c r="AB735" s="20" t="s">
        <v>161</v>
      </c>
      <c r="AC735" s="20" t="s">
        <v>1354</v>
      </c>
      <c r="AD735" s="20" t="s">
        <v>1355</v>
      </c>
    </row>
    <row r="736" spans="2:30" x14ac:dyDescent="0.25">
      <c r="B736" s="27" t="str">
        <f>IF(O736="","Frêt",_xlfn.XLOOKUP(O736,Catégories!A:A,Catégories!B:B,"inconnu"))</f>
        <v>Frêt</v>
      </c>
      <c r="C736" s="10" t="str">
        <f>RIGHT(LOOKUP(L736,'Recherche tracking'!A:A,'Recherche tracking'!B:B),16)</f>
        <v>6943814314753325</v>
      </c>
      <c r="D736" s="20">
        <v>202606</v>
      </c>
      <c r="E736" s="20">
        <v>51</v>
      </c>
      <c r="F736" s="20">
        <v>1085442</v>
      </c>
      <c r="G736" s="20" t="s">
        <v>20</v>
      </c>
      <c r="H736" s="20" t="s">
        <v>20</v>
      </c>
      <c r="I736" s="20" t="s">
        <v>118</v>
      </c>
      <c r="J736" s="20" t="s">
        <v>1356</v>
      </c>
      <c r="K736" s="20">
        <v>20260609</v>
      </c>
      <c r="L736" s="20" t="s">
        <v>1351</v>
      </c>
      <c r="M736" s="20" t="s">
        <v>111</v>
      </c>
      <c r="N736" s="20">
        <v>3.01</v>
      </c>
      <c r="O736" s="20" t="s">
        <v>84</v>
      </c>
      <c r="P736" s="32">
        <v>0</v>
      </c>
      <c r="Q736" s="20" t="s">
        <v>112</v>
      </c>
      <c r="R736" s="20" t="s">
        <v>113</v>
      </c>
      <c r="S736" s="20" t="s">
        <v>26</v>
      </c>
      <c r="T736" s="20" t="s">
        <v>30</v>
      </c>
      <c r="U736" s="20" t="s">
        <v>114</v>
      </c>
      <c r="V736" s="20" t="s">
        <v>115</v>
      </c>
      <c r="W736" s="20" t="s">
        <v>116</v>
      </c>
      <c r="X736" s="20" t="s">
        <v>1352</v>
      </c>
      <c r="Y736" s="20" t="s">
        <v>1353</v>
      </c>
      <c r="Z736" s="20" t="s">
        <v>26</v>
      </c>
      <c r="AA736" s="20" t="s">
        <v>30</v>
      </c>
      <c r="AB736" s="20" t="s">
        <v>161</v>
      </c>
      <c r="AC736" s="20" t="s">
        <v>1354</v>
      </c>
      <c r="AD736" s="20" t="s">
        <v>1355</v>
      </c>
    </row>
    <row r="737" spans="2:30" x14ac:dyDescent="0.25">
      <c r="B737" s="27" t="str">
        <f>IF(O737="","Frêt",_xlfn.XLOOKUP(O737,Catégories!A:A,Catégories!B:B,"inconnu"))</f>
        <v>Frêt</v>
      </c>
      <c r="C737" s="10" t="str">
        <f>RIGHT(LOOKUP(L737,'Recherche tracking'!A:A,'Recherche tracking'!B:B),16)</f>
        <v>6943814314753325</v>
      </c>
      <c r="D737" s="20">
        <v>202606</v>
      </c>
      <c r="E737" s="20">
        <v>51</v>
      </c>
      <c r="F737" s="20">
        <v>1085442</v>
      </c>
      <c r="G737" s="20" t="s">
        <v>20</v>
      </c>
      <c r="H737" s="20" t="s">
        <v>20</v>
      </c>
      <c r="I737" s="20" t="s">
        <v>119</v>
      </c>
      <c r="J737" s="20" t="s">
        <v>1356</v>
      </c>
      <c r="K737" s="20">
        <v>20260609</v>
      </c>
      <c r="L737" s="20" t="s">
        <v>1351</v>
      </c>
      <c r="M737" s="20" t="s">
        <v>24</v>
      </c>
      <c r="N737" s="20">
        <v>3.01</v>
      </c>
      <c r="O737" s="20" t="s">
        <v>86</v>
      </c>
      <c r="P737" s="32">
        <v>0</v>
      </c>
      <c r="Q737" s="20" t="s">
        <v>112</v>
      </c>
      <c r="R737" s="20" t="s">
        <v>113</v>
      </c>
      <c r="S737" s="20" t="s">
        <v>26</v>
      </c>
      <c r="T737" s="20" t="s">
        <v>30</v>
      </c>
      <c r="U737" s="20" t="s">
        <v>114</v>
      </c>
      <c r="V737" s="20" t="s">
        <v>115</v>
      </c>
      <c r="W737" s="20" t="s">
        <v>116</v>
      </c>
      <c r="X737" s="20" t="s">
        <v>1352</v>
      </c>
      <c r="Y737" s="20" t="s">
        <v>1353</v>
      </c>
      <c r="Z737" s="20" t="s">
        <v>26</v>
      </c>
      <c r="AA737" s="20" t="s">
        <v>30</v>
      </c>
      <c r="AB737" s="20" t="s">
        <v>161</v>
      </c>
      <c r="AC737" s="20" t="s">
        <v>1354</v>
      </c>
      <c r="AD737" s="20" t="s">
        <v>1355</v>
      </c>
    </row>
    <row r="738" spans="2:30" x14ac:dyDescent="0.25">
      <c r="B738" s="27" t="str">
        <f>IF(O738="","Frêt",_xlfn.XLOOKUP(O738,Catégories!A:A,Catégories!B:B,"inconnu"))</f>
        <v>Frêt</v>
      </c>
      <c r="C738" s="10" t="str">
        <f>RIGHT(LOOKUP(L738,'Recherche tracking'!A:A,'Recherche tracking'!B:B),16)</f>
        <v>6743814314753389</v>
      </c>
      <c r="D738" s="20">
        <v>202606</v>
      </c>
      <c r="E738" s="20">
        <v>51</v>
      </c>
      <c r="F738" s="20">
        <v>1085442</v>
      </c>
      <c r="G738" s="20" t="s">
        <v>20</v>
      </c>
      <c r="H738" s="20" t="s">
        <v>20</v>
      </c>
      <c r="I738" s="20" t="s">
        <v>110</v>
      </c>
      <c r="J738" s="20" t="s">
        <v>22</v>
      </c>
      <c r="K738" s="20">
        <v>20260610</v>
      </c>
      <c r="L738" s="20" t="s">
        <v>1357</v>
      </c>
      <c r="M738" s="20" t="s">
        <v>111</v>
      </c>
      <c r="N738" s="20">
        <v>8.5</v>
      </c>
      <c r="O738" s="20" t="s">
        <v>84</v>
      </c>
      <c r="P738" s="32">
        <v>6.23</v>
      </c>
      <c r="Q738" s="20" t="s">
        <v>112</v>
      </c>
      <c r="R738" s="20" t="s">
        <v>113</v>
      </c>
      <c r="S738" s="20" t="s">
        <v>26</v>
      </c>
      <c r="T738" s="20" t="s">
        <v>30</v>
      </c>
      <c r="U738" s="20" t="s">
        <v>114</v>
      </c>
      <c r="V738" s="20" t="s">
        <v>115</v>
      </c>
      <c r="W738" s="20" t="s">
        <v>116</v>
      </c>
      <c r="X738" s="20" t="s">
        <v>857</v>
      </c>
      <c r="Y738" s="20" t="s">
        <v>858</v>
      </c>
      <c r="Z738" s="20" t="s">
        <v>26</v>
      </c>
      <c r="AA738" s="20" t="s">
        <v>30</v>
      </c>
      <c r="AB738" s="20" t="s">
        <v>200</v>
      </c>
      <c r="AC738" s="20" t="s">
        <v>246</v>
      </c>
      <c r="AD738" s="20" t="s">
        <v>247</v>
      </c>
    </row>
    <row r="739" spans="2:30" x14ac:dyDescent="0.25">
      <c r="B739" s="27" t="str">
        <f>IF(O739="","Frêt",_xlfn.XLOOKUP(O739,Catégories!A:A,Catégories!B:B,"inconnu"))</f>
        <v>Frêt</v>
      </c>
      <c r="C739" s="10" t="str">
        <f>RIGHT(LOOKUP(L739,'Recherche tracking'!A:A,'Recherche tracking'!B:B),16)</f>
        <v>6743814314753389</v>
      </c>
      <c r="D739" s="20">
        <v>202606</v>
      </c>
      <c r="E739" s="20">
        <v>51</v>
      </c>
      <c r="F739" s="20">
        <v>1085442</v>
      </c>
      <c r="G739" s="20" t="s">
        <v>20</v>
      </c>
      <c r="H739" s="20" t="s">
        <v>20</v>
      </c>
      <c r="I739" s="20" t="s">
        <v>118</v>
      </c>
      <c r="J739" s="20" t="s">
        <v>1358</v>
      </c>
      <c r="K739" s="20">
        <v>20260610</v>
      </c>
      <c r="L739" s="20" t="s">
        <v>1357</v>
      </c>
      <c r="M739" s="20" t="s">
        <v>111</v>
      </c>
      <c r="N739" s="20">
        <v>8.5</v>
      </c>
      <c r="O739" s="20" t="s">
        <v>84</v>
      </c>
      <c r="P739" s="32">
        <v>0</v>
      </c>
      <c r="Q739" s="20" t="s">
        <v>112</v>
      </c>
      <c r="R739" s="20" t="s">
        <v>113</v>
      </c>
      <c r="S739" s="20" t="s">
        <v>26</v>
      </c>
      <c r="T739" s="20" t="s">
        <v>30</v>
      </c>
      <c r="U739" s="20" t="s">
        <v>114</v>
      </c>
      <c r="V739" s="20" t="s">
        <v>115</v>
      </c>
      <c r="W739" s="20" t="s">
        <v>116</v>
      </c>
      <c r="X739" s="20" t="s">
        <v>857</v>
      </c>
      <c r="Y739" s="20" t="s">
        <v>858</v>
      </c>
      <c r="Z739" s="20" t="s">
        <v>26</v>
      </c>
      <c r="AA739" s="20" t="s">
        <v>30</v>
      </c>
      <c r="AB739" s="20" t="s">
        <v>200</v>
      </c>
      <c r="AC739" s="20" t="s">
        <v>246</v>
      </c>
      <c r="AD739" s="20" t="s">
        <v>247</v>
      </c>
    </row>
    <row r="740" spans="2:30" x14ac:dyDescent="0.25">
      <c r="B740" s="27" t="str">
        <f>IF(O740="","Frêt",_xlfn.XLOOKUP(O740,Catégories!A:A,Catégories!B:B,"inconnu"))</f>
        <v>Frêt</v>
      </c>
      <c r="C740" s="10" t="str">
        <f>RIGHT(LOOKUP(L740,'Recherche tracking'!A:A,'Recherche tracking'!B:B),16)</f>
        <v>6743814314753389</v>
      </c>
      <c r="D740" s="20">
        <v>202606</v>
      </c>
      <c r="E740" s="20">
        <v>51</v>
      </c>
      <c r="F740" s="20">
        <v>1085442</v>
      </c>
      <c r="G740" s="20" t="s">
        <v>20</v>
      </c>
      <c r="H740" s="20" t="s">
        <v>20</v>
      </c>
      <c r="I740" s="20" t="s">
        <v>119</v>
      </c>
      <c r="J740" s="20" t="s">
        <v>1358</v>
      </c>
      <c r="K740" s="20">
        <v>20260610</v>
      </c>
      <c r="L740" s="20" t="s">
        <v>1357</v>
      </c>
      <c r="M740" s="20" t="s">
        <v>24</v>
      </c>
      <c r="N740" s="20">
        <v>8.5</v>
      </c>
      <c r="O740" s="20" t="s">
        <v>86</v>
      </c>
      <c r="P740" s="32">
        <v>0</v>
      </c>
      <c r="Q740" s="20" t="s">
        <v>112</v>
      </c>
      <c r="R740" s="20" t="s">
        <v>113</v>
      </c>
      <c r="S740" s="20" t="s">
        <v>26</v>
      </c>
      <c r="T740" s="20" t="s">
        <v>30</v>
      </c>
      <c r="U740" s="20" t="s">
        <v>114</v>
      </c>
      <c r="V740" s="20" t="s">
        <v>115</v>
      </c>
      <c r="W740" s="20" t="s">
        <v>116</v>
      </c>
      <c r="X740" s="20" t="s">
        <v>857</v>
      </c>
      <c r="Y740" s="20" t="s">
        <v>858</v>
      </c>
      <c r="Z740" s="20" t="s">
        <v>26</v>
      </c>
      <c r="AA740" s="20" t="s">
        <v>30</v>
      </c>
      <c r="AB740" s="20" t="s">
        <v>200</v>
      </c>
      <c r="AC740" s="20" t="s">
        <v>246</v>
      </c>
      <c r="AD740" s="20" t="s">
        <v>247</v>
      </c>
    </row>
    <row r="741" spans="2:30" x14ac:dyDescent="0.25">
      <c r="B741" s="27" t="str">
        <f>IF(O741="","Frêt",_xlfn.XLOOKUP(O741,Catégories!A:A,Catégories!B:B,"inconnu"))</f>
        <v>Frêt</v>
      </c>
      <c r="C741" s="10" t="str">
        <f>RIGHT(LOOKUP(L741,'Recherche tracking'!A:A,'Recherche tracking'!B:B),16)</f>
        <v>9343814314753392</v>
      </c>
      <c r="D741" s="20">
        <v>202606</v>
      </c>
      <c r="E741" s="20">
        <v>51</v>
      </c>
      <c r="F741" s="20">
        <v>1085442</v>
      </c>
      <c r="G741" s="20" t="s">
        <v>20</v>
      </c>
      <c r="H741" s="20" t="s">
        <v>20</v>
      </c>
      <c r="I741" s="20" t="s">
        <v>110</v>
      </c>
      <c r="J741" s="20" t="s">
        <v>22</v>
      </c>
      <c r="K741" s="20">
        <v>20260610</v>
      </c>
      <c r="L741" s="20" t="s">
        <v>1359</v>
      </c>
      <c r="M741" s="20" t="s">
        <v>111</v>
      </c>
      <c r="N741" s="20">
        <v>6.01</v>
      </c>
      <c r="O741" s="20" t="s">
        <v>84</v>
      </c>
      <c r="P741" s="32">
        <v>5.71</v>
      </c>
      <c r="Q741" s="20" t="s">
        <v>112</v>
      </c>
      <c r="R741" s="20" t="s">
        <v>113</v>
      </c>
      <c r="S741" s="20" t="s">
        <v>26</v>
      </c>
      <c r="T741" s="20" t="s">
        <v>30</v>
      </c>
      <c r="U741" s="20" t="s">
        <v>114</v>
      </c>
      <c r="V741" s="20" t="s">
        <v>115</v>
      </c>
      <c r="W741" s="20" t="s">
        <v>116</v>
      </c>
      <c r="X741" s="20" t="s">
        <v>1360</v>
      </c>
      <c r="Y741" s="20" t="s">
        <v>1361</v>
      </c>
      <c r="Z741" s="20" t="s">
        <v>26</v>
      </c>
      <c r="AA741" s="20" t="s">
        <v>30</v>
      </c>
      <c r="AB741" s="20" t="s">
        <v>136</v>
      </c>
      <c r="AC741" s="20" t="s">
        <v>1362</v>
      </c>
      <c r="AD741" s="20" t="s">
        <v>1363</v>
      </c>
    </row>
    <row r="742" spans="2:30" x14ac:dyDescent="0.25">
      <c r="B742" s="27" t="str">
        <f>IF(O742="","Frêt",_xlfn.XLOOKUP(O742,Catégories!A:A,Catégories!B:B,"inconnu"))</f>
        <v>Frêt</v>
      </c>
      <c r="C742" s="10" t="str">
        <f>RIGHT(LOOKUP(L742,'Recherche tracking'!A:A,'Recherche tracking'!B:B),16)</f>
        <v>9343814314753392</v>
      </c>
      <c r="D742" s="20">
        <v>202606</v>
      </c>
      <c r="E742" s="20">
        <v>51</v>
      </c>
      <c r="F742" s="20">
        <v>1085442</v>
      </c>
      <c r="G742" s="20" t="s">
        <v>20</v>
      </c>
      <c r="H742" s="20" t="s">
        <v>20</v>
      </c>
      <c r="I742" s="20" t="s">
        <v>118</v>
      </c>
      <c r="J742" s="20" t="s">
        <v>1364</v>
      </c>
      <c r="K742" s="20">
        <v>20260610</v>
      </c>
      <c r="L742" s="20" t="s">
        <v>1359</v>
      </c>
      <c r="M742" s="20" t="s">
        <v>111</v>
      </c>
      <c r="N742" s="20">
        <v>6.01</v>
      </c>
      <c r="O742" s="20" t="s">
        <v>84</v>
      </c>
      <c r="P742" s="32">
        <v>0</v>
      </c>
      <c r="Q742" s="20" t="s">
        <v>112</v>
      </c>
      <c r="R742" s="20" t="s">
        <v>113</v>
      </c>
      <c r="S742" s="20" t="s">
        <v>26</v>
      </c>
      <c r="T742" s="20" t="s">
        <v>30</v>
      </c>
      <c r="U742" s="20" t="s">
        <v>114</v>
      </c>
      <c r="V742" s="20" t="s">
        <v>115</v>
      </c>
      <c r="W742" s="20" t="s">
        <v>116</v>
      </c>
      <c r="X742" s="20" t="s">
        <v>1360</v>
      </c>
      <c r="Y742" s="20" t="s">
        <v>1361</v>
      </c>
      <c r="Z742" s="20" t="s">
        <v>26</v>
      </c>
      <c r="AA742" s="20" t="s">
        <v>30</v>
      </c>
      <c r="AB742" s="20" t="s">
        <v>136</v>
      </c>
      <c r="AC742" s="20" t="s">
        <v>1362</v>
      </c>
      <c r="AD742" s="20" t="s">
        <v>1363</v>
      </c>
    </row>
    <row r="743" spans="2:30" x14ac:dyDescent="0.25">
      <c r="B743" s="27" t="str">
        <f>IF(O743="","Frêt",_xlfn.XLOOKUP(O743,Catégories!A:A,Catégories!B:B,"inconnu"))</f>
        <v>Frêt</v>
      </c>
      <c r="C743" s="10" t="str">
        <f>RIGHT(LOOKUP(L743,'Recherche tracking'!A:A,'Recherche tracking'!B:B),16)</f>
        <v>9343814314753392</v>
      </c>
      <c r="D743" s="20">
        <v>202606</v>
      </c>
      <c r="E743" s="20">
        <v>51</v>
      </c>
      <c r="F743" s="20">
        <v>1085442</v>
      </c>
      <c r="G743" s="20" t="s">
        <v>20</v>
      </c>
      <c r="H743" s="20" t="s">
        <v>20</v>
      </c>
      <c r="I743" s="20" t="s">
        <v>119</v>
      </c>
      <c r="J743" s="20" t="s">
        <v>1364</v>
      </c>
      <c r="K743" s="20">
        <v>20260610</v>
      </c>
      <c r="L743" s="20" t="s">
        <v>1359</v>
      </c>
      <c r="M743" s="20" t="s">
        <v>24</v>
      </c>
      <c r="N743" s="20">
        <v>6.01</v>
      </c>
      <c r="O743" s="20" t="s">
        <v>86</v>
      </c>
      <c r="P743" s="32">
        <v>0</v>
      </c>
      <c r="Q743" s="20" t="s">
        <v>112</v>
      </c>
      <c r="R743" s="20" t="s">
        <v>113</v>
      </c>
      <c r="S743" s="20" t="s">
        <v>26</v>
      </c>
      <c r="T743" s="20" t="s">
        <v>30</v>
      </c>
      <c r="U743" s="20" t="s">
        <v>114</v>
      </c>
      <c r="V743" s="20" t="s">
        <v>115</v>
      </c>
      <c r="W743" s="20" t="s">
        <v>116</v>
      </c>
      <c r="X743" s="20" t="s">
        <v>1360</v>
      </c>
      <c r="Y743" s="20" t="s">
        <v>1361</v>
      </c>
      <c r="Z743" s="20" t="s">
        <v>26</v>
      </c>
      <c r="AA743" s="20" t="s">
        <v>30</v>
      </c>
      <c r="AB743" s="20" t="s">
        <v>136</v>
      </c>
      <c r="AC743" s="20" t="s">
        <v>1362</v>
      </c>
      <c r="AD743" s="20" t="s">
        <v>1363</v>
      </c>
    </row>
    <row r="744" spans="2:30" x14ac:dyDescent="0.25">
      <c r="B744" s="27" t="str">
        <f>IF(O744="","Frêt",_xlfn.XLOOKUP(O744,Catégories!A:A,Catégories!B:B,"inconnu"))</f>
        <v>Frêt</v>
      </c>
      <c r="C744" s="10" t="str">
        <f>RIGHT(LOOKUP(L744,'Recherche tracking'!A:A,'Recherche tracking'!B:B),16)</f>
        <v>5743814314753417</v>
      </c>
      <c r="D744" s="20">
        <v>202606</v>
      </c>
      <c r="E744" s="20">
        <v>51</v>
      </c>
      <c r="F744" s="20">
        <v>1085442</v>
      </c>
      <c r="G744" s="20" t="s">
        <v>20</v>
      </c>
      <c r="H744" s="20" t="s">
        <v>20</v>
      </c>
      <c r="I744" s="20" t="s">
        <v>110</v>
      </c>
      <c r="J744" s="20" t="s">
        <v>22</v>
      </c>
      <c r="K744" s="20">
        <v>20260610</v>
      </c>
      <c r="L744" s="20" t="s">
        <v>1365</v>
      </c>
      <c r="M744" s="20" t="s">
        <v>111</v>
      </c>
      <c r="N744" s="20">
        <v>23.89</v>
      </c>
      <c r="O744" s="20" t="s">
        <v>84</v>
      </c>
      <c r="P744" s="32">
        <v>10.130000000000001</v>
      </c>
      <c r="Q744" s="20" t="s">
        <v>112</v>
      </c>
      <c r="R744" s="20" t="s">
        <v>113</v>
      </c>
      <c r="S744" s="20" t="s">
        <v>26</v>
      </c>
      <c r="T744" s="20" t="s">
        <v>30</v>
      </c>
      <c r="U744" s="20" t="s">
        <v>114</v>
      </c>
      <c r="V744" s="20" t="s">
        <v>115</v>
      </c>
      <c r="W744" s="20" t="s">
        <v>116</v>
      </c>
      <c r="X744" s="20" t="s">
        <v>349</v>
      </c>
      <c r="Y744" s="20" t="s">
        <v>350</v>
      </c>
      <c r="Z744" s="20" t="s">
        <v>26</v>
      </c>
      <c r="AA744" s="20" t="s">
        <v>30</v>
      </c>
      <c r="AB744" s="20" t="s">
        <v>158</v>
      </c>
      <c r="AC744" s="20" t="s">
        <v>183</v>
      </c>
      <c r="AD744" s="20" t="s">
        <v>184</v>
      </c>
    </row>
    <row r="745" spans="2:30" x14ac:dyDescent="0.25">
      <c r="B745" s="27" t="str">
        <f>IF(O745="","Frêt",_xlfn.XLOOKUP(O745,Catégories!A:A,Catégories!B:B,"inconnu"))</f>
        <v>Frêt</v>
      </c>
      <c r="C745" s="10" t="str">
        <f>RIGHT(LOOKUP(L745,'Recherche tracking'!A:A,'Recherche tracking'!B:B),16)</f>
        <v>5743814314753417</v>
      </c>
      <c r="D745" s="20">
        <v>202606</v>
      </c>
      <c r="E745" s="20">
        <v>51</v>
      </c>
      <c r="F745" s="20">
        <v>1085442</v>
      </c>
      <c r="G745" s="20" t="s">
        <v>20</v>
      </c>
      <c r="H745" s="20" t="s">
        <v>20</v>
      </c>
      <c r="I745" s="20" t="s">
        <v>118</v>
      </c>
      <c r="J745" s="20" t="s">
        <v>1366</v>
      </c>
      <c r="K745" s="20">
        <v>20260610</v>
      </c>
      <c r="L745" s="20" t="s">
        <v>1365</v>
      </c>
      <c r="M745" s="20" t="s">
        <v>111</v>
      </c>
      <c r="N745" s="20">
        <v>18.04</v>
      </c>
      <c r="O745" s="20" t="s">
        <v>84</v>
      </c>
      <c r="P745" s="32">
        <v>0</v>
      </c>
      <c r="Q745" s="20" t="s">
        <v>112</v>
      </c>
      <c r="R745" s="20" t="s">
        <v>113</v>
      </c>
      <c r="S745" s="20" t="s">
        <v>26</v>
      </c>
      <c r="T745" s="20" t="s">
        <v>30</v>
      </c>
      <c r="U745" s="20" t="s">
        <v>114</v>
      </c>
      <c r="V745" s="20" t="s">
        <v>115</v>
      </c>
      <c r="W745" s="20" t="s">
        <v>116</v>
      </c>
      <c r="X745" s="20" t="s">
        <v>349</v>
      </c>
      <c r="Y745" s="20" t="s">
        <v>350</v>
      </c>
      <c r="Z745" s="20" t="s">
        <v>26</v>
      </c>
      <c r="AA745" s="20" t="s">
        <v>30</v>
      </c>
      <c r="AB745" s="20" t="s">
        <v>158</v>
      </c>
      <c r="AC745" s="20" t="s">
        <v>183</v>
      </c>
      <c r="AD745" s="20" t="s">
        <v>184</v>
      </c>
    </row>
    <row r="746" spans="2:30" x14ac:dyDescent="0.25">
      <c r="B746" s="27" t="str">
        <f>IF(O746="","Frêt",_xlfn.XLOOKUP(O746,Catégories!A:A,Catégories!B:B,"inconnu"))</f>
        <v>Frêt</v>
      </c>
      <c r="C746" s="10" t="str">
        <f>RIGHT(LOOKUP(L746,'Recherche tracking'!A:A,'Recherche tracking'!B:B),16)</f>
        <v>5743814314753417</v>
      </c>
      <c r="D746" s="20">
        <v>202606</v>
      </c>
      <c r="E746" s="20">
        <v>51</v>
      </c>
      <c r="F746" s="20">
        <v>1085442</v>
      </c>
      <c r="G746" s="20" t="s">
        <v>20</v>
      </c>
      <c r="H746" s="20" t="s">
        <v>20</v>
      </c>
      <c r="I746" s="20" t="s">
        <v>119</v>
      </c>
      <c r="J746" s="20" t="s">
        <v>1366</v>
      </c>
      <c r="K746" s="20">
        <v>20260610</v>
      </c>
      <c r="L746" s="20" t="s">
        <v>1365</v>
      </c>
      <c r="M746" s="20" t="s">
        <v>24</v>
      </c>
      <c r="N746" s="20">
        <v>18.04</v>
      </c>
      <c r="O746" s="20" t="s">
        <v>86</v>
      </c>
      <c r="P746" s="32">
        <v>0</v>
      </c>
      <c r="Q746" s="20" t="s">
        <v>112</v>
      </c>
      <c r="R746" s="20" t="s">
        <v>113</v>
      </c>
      <c r="S746" s="20" t="s">
        <v>26</v>
      </c>
      <c r="T746" s="20" t="s">
        <v>30</v>
      </c>
      <c r="U746" s="20" t="s">
        <v>114</v>
      </c>
      <c r="V746" s="20" t="s">
        <v>115</v>
      </c>
      <c r="W746" s="20" t="s">
        <v>116</v>
      </c>
      <c r="X746" s="20" t="s">
        <v>349</v>
      </c>
      <c r="Y746" s="20" t="s">
        <v>350</v>
      </c>
      <c r="Z746" s="20" t="s">
        <v>26</v>
      </c>
      <c r="AA746" s="20" t="s">
        <v>30</v>
      </c>
      <c r="AB746" s="20" t="s">
        <v>158</v>
      </c>
      <c r="AC746" s="20" t="s">
        <v>183</v>
      </c>
      <c r="AD746" s="20" t="s">
        <v>184</v>
      </c>
    </row>
    <row r="747" spans="2:30" x14ac:dyDescent="0.25">
      <c r="B747" s="27" t="str">
        <f>IF(O747="","Frêt",_xlfn.XLOOKUP(O747,Catégories!A:A,Catégories!B:B,"inconnu"))</f>
        <v>Frêt</v>
      </c>
      <c r="C747" s="10" t="str">
        <f>RIGHT(LOOKUP(L747,'Recherche tracking'!A:A,'Recherche tracking'!B:B),16)</f>
        <v>5743814314753417</v>
      </c>
      <c r="D747" s="20">
        <v>202606</v>
      </c>
      <c r="E747" s="20">
        <v>51</v>
      </c>
      <c r="F747" s="20">
        <v>1085442</v>
      </c>
      <c r="G747" s="20" t="s">
        <v>20</v>
      </c>
      <c r="H747" s="20" t="s">
        <v>20</v>
      </c>
      <c r="I747" s="20" t="s">
        <v>118</v>
      </c>
      <c r="J747" s="20" t="s">
        <v>1367</v>
      </c>
      <c r="K747" s="20">
        <v>20260610</v>
      </c>
      <c r="L747" s="20" t="s">
        <v>1365</v>
      </c>
      <c r="M747" s="20" t="s">
        <v>111</v>
      </c>
      <c r="N747" s="20">
        <v>5.85</v>
      </c>
      <c r="O747" s="20" t="s">
        <v>84</v>
      </c>
      <c r="P747" s="32">
        <v>0</v>
      </c>
      <c r="Q747" s="20" t="s">
        <v>112</v>
      </c>
      <c r="R747" s="20" t="s">
        <v>113</v>
      </c>
      <c r="S747" s="20" t="s">
        <v>26</v>
      </c>
      <c r="T747" s="20" t="s">
        <v>30</v>
      </c>
      <c r="U747" s="20" t="s">
        <v>114</v>
      </c>
      <c r="V747" s="20" t="s">
        <v>115</v>
      </c>
      <c r="W747" s="20" t="s">
        <v>116</v>
      </c>
      <c r="X747" s="20" t="s">
        <v>349</v>
      </c>
      <c r="Y747" s="20" t="s">
        <v>350</v>
      </c>
      <c r="Z747" s="20" t="s">
        <v>26</v>
      </c>
      <c r="AA747" s="20" t="s">
        <v>30</v>
      </c>
      <c r="AB747" s="20" t="s">
        <v>158</v>
      </c>
      <c r="AC747" s="20" t="s">
        <v>183</v>
      </c>
      <c r="AD747" s="20" t="s">
        <v>184</v>
      </c>
    </row>
    <row r="748" spans="2:30" x14ac:dyDescent="0.25">
      <c r="B748" s="27" t="str">
        <f>IF(O748="","Frêt",_xlfn.XLOOKUP(O748,Catégories!A:A,Catégories!B:B,"inconnu"))</f>
        <v>Frêt</v>
      </c>
      <c r="C748" s="10" t="str">
        <f>RIGHT(LOOKUP(L748,'Recherche tracking'!A:A,'Recherche tracking'!B:B),16)</f>
        <v>5743814314753417</v>
      </c>
      <c r="D748" s="20">
        <v>202606</v>
      </c>
      <c r="E748" s="20">
        <v>51</v>
      </c>
      <c r="F748" s="20">
        <v>1085442</v>
      </c>
      <c r="G748" s="20" t="s">
        <v>20</v>
      </c>
      <c r="H748" s="20" t="s">
        <v>20</v>
      </c>
      <c r="I748" s="20" t="s">
        <v>119</v>
      </c>
      <c r="J748" s="20" t="s">
        <v>1367</v>
      </c>
      <c r="K748" s="20">
        <v>20260610</v>
      </c>
      <c r="L748" s="20" t="s">
        <v>1365</v>
      </c>
      <c r="M748" s="20" t="s">
        <v>24</v>
      </c>
      <c r="N748" s="20">
        <v>5.85</v>
      </c>
      <c r="O748" s="20" t="s">
        <v>86</v>
      </c>
      <c r="P748" s="32">
        <v>0</v>
      </c>
      <c r="Q748" s="20" t="s">
        <v>112</v>
      </c>
      <c r="R748" s="20" t="s">
        <v>113</v>
      </c>
      <c r="S748" s="20" t="s">
        <v>26</v>
      </c>
      <c r="T748" s="20" t="s">
        <v>30</v>
      </c>
      <c r="U748" s="20" t="s">
        <v>114</v>
      </c>
      <c r="V748" s="20" t="s">
        <v>115</v>
      </c>
      <c r="W748" s="20" t="s">
        <v>116</v>
      </c>
      <c r="X748" s="20" t="s">
        <v>349</v>
      </c>
      <c r="Y748" s="20" t="s">
        <v>350</v>
      </c>
      <c r="Z748" s="20" t="s">
        <v>26</v>
      </c>
      <c r="AA748" s="20" t="s">
        <v>30</v>
      </c>
      <c r="AB748" s="20" t="s">
        <v>158</v>
      </c>
      <c r="AC748" s="20" t="s">
        <v>183</v>
      </c>
      <c r="AD748" s="20" t="s">
        <v>184</v>
      </c>
    </row>
    <row r="749" spans="2:30" x14ac:dyDescent="0.25">
      <c r="B749" s="27" t="str">
        <f>IF(O749="","Frêt",_xlfn.XLOOKUP(O749,Catégories!A:A,Catégories!B:B,"inconnu"))</f>
        <v>Frêt</v>
      </c>
      <c r="C749" s="10" t="str">
        <f>RIGHT(LOOKUP(L749,'Recherche tracking'!A:A,'Recherche tracking'!B:B),16)</f>
        <v>5743814314753417</v>
      </c>
      <c r="D749" s="20">
        <v>202606</v>
      </c>
      <c r="E749" s="20">
        <v>51</v>
      </c>
      <c r="F749" s="20">
        <v>1085442</v>
      </c>
      <c r="G749" s="20" t="s">
        <v>20</v>
      </c>
      <c r="H749" s="20" t="s">
        <v>20</v>
      </c>
      <c r="I749" s="20" t="s">
        <v>119</v>
      </c>
      <c r="J749" s="20" t="s">
        <v>1367</v>
      </c>
      <c r="K749" s="20">
        <v>20260610</v>
      </c>
      <c r="L749" s="20" t="s">
        <v>1365</v>
      </c>
      <c r="M749" s="20" t="s">
        <v>24</v>
      </c>
      <c r="N749" s="20">
        <v>5.85</v>
      </c>
      <c r="O749" s="20" t="s">
        <v>98</v>
      </c>
      <c r="P749" s="32">
        <v>1</v>
      </c>
      <c r="Q749" s="20" t="s">
        <v>112</v>
      </c>
      <c r="R749" s="20" t="s">
        <v>113</v>
      </c>
      <c r="S749" s="20" t="s">
        <v>26</v>
      </c>
      <c r="T749" s="20" t="s">
        <v>30</v>
      </c>
      <c r="U749" s="20" t="s">
        <v>114</v>
      </c>
      <c r="V749" s="20" t="s">
        <v>115</v>
      </c>
      <c r="W749" s="20" t="s">
        <v>116</v>
      </c>
      <c r="X749" s="20" t="s">
        <v>349</v>
      </c>
      <c r="Y749" s="20" t="s">
        <v>350</v>
      </c>
      <c r="Z749" s="20" t="s">
        <v>26</v>
      </c>
      <c r="AA749" s="20" t="s">
        <v>30</v>
      </c>
      <c r="AB749" s="20" t="s">
        <v>158</v>
      </c>
      <c r="AC749" s="20" t="s">
        <v>183</v>
      </c>
      <c r="AD749" s="20" t="s">
        <v>184</v>
      </c>
    </row>
    <row r="750" spans="2:30" x14ac:dyDescent="0.25">
      <c r="B750" s="27" t="str">
        <f>IF(O750="","Frêt",_xlfn.XLOOKUP(O750,Catégories!A:A,Catégories!B:B,"inconnu"))</f>
        <v>Frêt</v>
      </c>
      <c r="C750" s="10" t="str">
        <f>RIGHT(LOOKUP(L750,'Recherche tracking'!A:A,'Recherche tracking'!B:B),16)</f>
        <v>8343814314753339</v>
      </c>
      <c r="D750" s="20">
        <v>202606</v>
      </c>
      <c r="E750" s="20">
        <v>51</v>
      </c>
      <c r="F750" s="20">
        <v>1085442</v>
      </c>
      <c r="G750" s="20" t="s">
        <v>20</v>
      </c>
      <c r="H750" s="20" t="s">
        <v>20</v>
      </c>
      <c r="I750" s="20" t="s">
        <v>110</v>
      </c>
      <c r="J750" s="20" t="s">
        <v>22</v>
      </c>
      <c r="K750" s="20">
        <v>20260610</v>
      </c>
      <c r="L750" s="20" t="s">
        <v>1368</v>
      </c>
      <c r="M750" s="20" t="s">
        <v>111</v>
      </c>
      <c r="N750" s="20">
        <v>2.6</v>
      </c>
      <c r="O750" s="20" t="s">
        <v>84</v>
      </c>
      <c r="P750" s="32">
        <v>4.67</v>
      </c>
      <c r="Q750" s="20" t="s">
        <v>112</v>
      </c>
      <c r="R750" s="20" t="s">
        <v>113</v>
      </c>
      <c r="S750" s="20" t="s">
        <v>26</v>
      </c>
      <c r="T750" s="20" t="s">
        <v>30</v>
      </c>
      <c r="U750" s="20" t="s">
        <v>114</v>
      </c>
      <c r="V750" s="20" t="s">
        <v>115</v>
      </c>
      <c r="W750" s="20" t="s">
        <v>116</v>
      </c>
      <c r="X750" s="20" t="s">
        <v>167</v>
      </c>
      <c r="Y750" s="20" t="s">
        <v>168</v>
      </c>
      <c r="Z750" s="20" t="s">
        <v>26</v>
      </c>
      <c r="AA750" s="20" t="s">
        <v>30</v>
      </c>
      <c r="AB750" s="20" t="s">
        <v>141</v>
      </c>
      <c r="AC750" s="20" t="s">
        <v>169</v>
      </c>
      <c r="AD750" s="20" t="s">
        <v>170</v>
      </c>
    </row>
    <row r="751" spans="2:30" x14ac:dyDescent="0.25">
      <c r="B751" s="27" t="str">
        <f>IF(O751="","Frêt",_xlfn.XLOOKUP(O751,Catégories!A:A,Catégories!B:B,"inconnu"))</f>
        <v>Frêt</v>
      </c>
      <c r="C751" s="10" t="str">
        <f>RIGHT(LOOKUP(L751,'Recherche tracking'!A:A,'Recherche tracking'!B:B),16)</f>
        <v>8343814314753339</v>
      </c>
      <c r="D751" s="20">
        <v>202606</v>
      </c>
      <c r="E751" s="20">
        <v>51</v>
      </c>
      <c r="F751" s="20">
        <v>1085442</v>
      </c>
      <c r="G751" s="20" t="s">
        <v>20</v>
      </c>
      <c r="H751" s="20" t="s">
        <v>20</v>
      </c>
      <c r="I751" s="20" t="s">
        <v>118</v>
      </c>
      <c r="J751" s="20" t="s">
        <v>1369</v>
      </c>
      <c r="K751" s="20">
        <v>20260610</v>
      </c>
      <c r="L751" s="20" t="s">
        <v>1368</v>
      </c>
      <c r="M751" s="20" t="s">
        <v>111</v>
      </c>
      <c r="N751" s="20">
        <v>2.6</v>
      </c>
      <c r="O751" s="20" t="s">
        <v>84</v>
      </c>
      <c r="P751" s="32">
        <v>0</v>
      </c>
      <c r="Q751" s="20" t="s">
        <v>112</v>
      </c>
      <c r="R751" s="20" t="s">
        <v>113</v>
      </c>
      <c r="S751" s="20" t="s">
        <v>26</v>
      </c>
      <c r="T751" s="20" t="s">
        <v>30</v>
      </c>
      <c r="U751" s="20" t="s">
        <v>114</v>
      </c>
      <c r="V751" s="20" t="s">
        <v>115</v>
      </c>
      <c r="W751" s="20" t="s">
        <v>116</v>
      </c>
      <c r="X751" s="20" t="s">
        <v>167</v>
      </c>
      <c r="Y751" s="20" t="s">
        <v>168</v>
      </c>
      <c r="Z751" s="20" t="s">
        <v>26</v>
      </c>
      <c r="AA751" s="20" t="s">
        <v>30</v>
      </c>
      <c r="AB751" s="20" t="s">
        <v>141</v>
      </c>
      <c r="AC751" s="20" t="s">
        <v>169</v>
      </c>
      <c r="AD751" s="20" t="s">
        <v>170</v>
      </c>
    </row>
    <row r="752" spans="2:30" x14ac:dyDescent="0.25">
      <c r="B752" s="27" t="str">
        <f>IF(O752="","Frêt",_xlfn.XLOOKUP(O752,Catégories!A:A,Catégories!B:B,"inconnu"))</f>
        <v>Frêt</v>
      </c>
      <c r="C752" s="10" t="str">
        <f>RIGHT(LOOKUP(L752,'Recherche tracking'!A:A,'Recherche tracking'!B:B),16)</f>
        <v>8343814314753339</v>
      </c>
      <c r="D752" s="20">
        <v>202606</v>
      </c>
      <c r="E752" s="20">
        <v>51</v>
      </c>
      <c r="F752" s="20">
        <v>1085442</v>
      </c>
      <c r="G752" s="20" t="s">
        <v>20</v>
      </c>
      <c r="H752" s="20" t="s">
        <v>20</v>
      </c>
      <c r="I752" s="20" t="s">
        <v>119</v>
      </c>
      <c r="J752" s="20" t="s">
        <v>1369</v>
      </c>
      <c r="K752" s="20">
        <v>20260610</v>
      </c>
      <c r="L752" s="20" t="s">
        <v>1368</v>
      </c>
      <c r="M752" s="20" t="s">
        <v>24</v>
      </c>
      <c r="N752" s="20">
        <v>2.6</v>
      </c>
      <c r="O752" s="20" t="s">
        <v>86</v>
      </c>
      <c r="P752" s="32">
        <v>0</v>
      </c>
      <c r="Q752" s="20" t="s">
        <v>112</v>
      </c>
      <c r="R752" s="20" t="s">
        <v>113</v>
      </c>
      <c r="S752" s="20" t="s">
        <v>26</v>
      </c>
      <c r="T752" s="20" t="s">
        <v>30</v>
      </c>
      <c r="U752" s="20" t="s">
        <v>114</v>
      </c>
      <c r="V752" s="20" t="s">
        <v>115</v>
      </c>
      <c r="W752" s="20" t="s">
        <v>116</v>
      </c>
      <c r="X752" s="20" t="s">
        <v>167</v>
      </c>
      <c r="Y752" s="20" t="s">
        <v>168</v>
      </c>
      <c r="Z752" s="20" t="s">
        <v>26</v>
      </c>
      <c r="AA752" s="20" t="s">
        <v>30</v>
      </c>
      <c r="AB752" s="20" t="s">
        <v>141</v>
      </c>
      <c r="AC752" s="20" t="s">
        <v>169</v>
      </c>
      <c r="AD752" s="20" t="s">
        <v>170</v>
      </c>
    </row>
    <row r="753" spans="2:30" x14ac:dyDescent="0.25">
      <c r="B753" s="27" t="str">
        <f>IF(O753="","Frêt",_xlfn.XLOOKUP(O753,Catégories!A:A,Catégories!B:B,"inconnu"))</f>
        <v>Frêt</v>
      </c>
      <c r="C753" s="10" t="str">
        <f>RIGHT(LOOKUP(L753,'Recherche tracking'!A:A,'Recherche tracking'!B:B),16)</f>
        <v>3743814314753347</v>
      </c>
      <c r="D753" s="20">
        <v>202606</v>
      </c>
      <c r="E753" s="20">
        <v>51</v>
      </c>
      <c r="F753" s="20">
        <v>1085442</v>
      </c>
      <c r="G753" s="20" t="s">
        <v>20</v>
      </c>
      <c r="H753" s="20" t="s">
        <v>20</v>
      </c>
      <c r="I753" s="20" t="s">
        <v>110</v>
      </c>
      <c r="J753" s="20" t="s">
        <v>22</v>
      </c>
      <c r="K753" s="20">
        <v>20260610</v>
      </c>
      <c r="L753" s="20" t="s">
        <v>1370</v>
      </c>
      <c r="M753" s="20" t="s">
        <v>111</v>
      </c>
      <c r="N753" s="20">
        <v>17.7</v>
      </c>
      <c r="O753" s="20" t="s">
        <v>84</v>
      </c>
      <c r="P753" s="32">
        <v>8.57</v>
      </c>
      <c r="Q753" s="20" t="s">
        <v>112</v>
      </c>
      <c r="R753" s="20" t="s">
        <v>113</v>
      </c>
      <c r="S753" s="20" t="s">
        <v>26</v>
      </c>
      <c r="T753" s="20" t="s">
        <v>30</v>
      </c>
      <c r="U753" s="20" t="s">
        <v>114</v>
      </c>
      <c r="V753" s="20" t="s">
        <v>115</v>
      </c>
      <c r="W753" s="20" t="s">
        <v>116</v>
      </c>
      <c r="X753" s="20" t="s">
        <v>371</v>
      </c>
      <c r="Y753" s="20" t="s">
        <v>372</v>
      </c>
      <c r="Z753" s="20" t="s">
        <v>26</v>
      </c>
      <c r="AA753" s="20" t="s">
        <v>30</v>
      </c>
      <c r="AB753" s="20" t="s">
        <v>198</v>
      </c>
      <c r="AC753" s="20" t="s">
        <v>373</v>
      </c>
      <c r="AD753" s="20" t="s">
        <v>374</v>
      </c>
    </row>
    <row r="754" spans="2:30" x14ac:dyDescent="0.25">
      <c r="B754" s="27" t="str">
        <f>IF(O754="","Frêt",_xlfn.XLOOKUP(O754,Catégories!A:A,Catégories!B:B,"inconnu"))</f>
        <v>Frêt</v>
      </c>
      <c r="C754" s="10" t="str">
        <f>RIGHT(LOOKUP(L754,'Recherche tracking'!A:A,'Recherche tracking'!B:B),16)</f>
        <v>3743814314753347</v>
      </c>
      <c r="D754" s="20">
        <v>202606</v>
      </c>
      <c r="E754" s="20">
        <v>51</v>
      </c>
      <c r="F754" s="20">
        <v>1085442</v>
      </c>
      <c r="G754" s="20" t="s">
        <v>20</v>
      </c>
      <c r="H754" s="20" t="s">
        <v>20</v>
      </c>
      <c r="I754" s="20" t="s">
        <v>118</v>
      </c>
      <c r="J754" s="20" t="s">
        <v>1371</v>
      </c>
      <c r="K754" s="20">
        <v>20260610</v>
      </c>
      <c r="L754" s="20" t="s">
        <v>1370</v>
      </c>
      <c r="M754" s="20" t="s">
        <v>111</v>
      </c>
      <c r="N754" s="20">
        <v>17.7</v>
      </c>
      <c r="O754" s="20" t="s">
        <v>84</v>
      </c>
      <c r="P754" s="32">
        <v>0</v>
      </c>
      <c r="Q754" s="20" t="s">
        <v>112</v>
      </c>
      <c r="R754" s="20" t="s">
        <v>113</v>
      </c>
      <c r="S754" s="20" t="s">
        <v>26</v>
      </c>
      <c r="T754" s="20" t="s">
        <v>30</v>
      </c>
      <c r="U754" s="20" t="s">
        <v>114</v>
      </c>
      <c r="V754" s="20" t="s">
        <v>115</v>
      </c>
      <c r="W754" s="20" t="s">
        <v>116</v>
      </c>
      <c r="X754" s="20" t="s">
        <v>371</v>
      </c>
      <c r="Y754" s="20" t="s">
        <v>372</v>
      </c>
      <c r="Z754" s="20" t="s">
        <v>26</v>
      </c>
      <c r="AA754" s="20" t="s">
        <v>30</v>
      </c>
      <c r="AB754" s="20" t="s">
        <v>198</v>
      </c>
      <c r="AC754" s="20" t="s">
        <v>373</v>
      </c>
      <c r="AD754" s="20" t="s">
        <v>374</v>
      </c>
    </row>
    <row r="755" spans="2:30" x14ac:dyDescent="0.25">
      <c r="B755" s="27" t="str">
        <f>IF(O755="","Frêt",_xlfn.XLOOKUP(O755,Catégories!A:A,Catégories!B:B,"inconnu"))</f>
        <v>Frêt</v>
      </c>
      <c r="C755" s="10" t="str">
        <f>RIGHT(LOOKUP(L755,'Recherche tracking'!A:A,'Recherche tracking'!B:B),16)</f>
        <v>3743814314753347</v>
      </c>
      <c r="D755" s="20">
        <v>202606</v>
      </c>
      <c r="E755" s="20">
        <v>51</v>
      </c>
      <c r="F755" s="20">
        <v>1085442</v>
      </c>
      <c r="G755" s="20" t="s">
        <v>20</v>
      </c>
      <c r="H755" s="20" t="s">
        <v>20</v>
      </c>
      <c r="I755" s="20" t="s">
        <v>119</v>
      </c>
      <c r="J755" s="20" t="s">
        <v>1371</v>
      </c>
      <c r="K755" s="20">
        <v>20260610</v>
      </c>
      <c r="L755" s="20" t="s">
        <v>1370</v>
      </c>
      <c r="M755" s="20" t="s">
        <v>24</v>
      </c>
      <c r="N755" s="20">
        <v>17.7</v>
      </c>
      <c r="O755" s="20" t="s">
        <v>86</v>
      </c>
      <c r="P755" s="32">
        <v>0</v>
      </c>
      <c r="Q755" s="20" t="s">
        <v>112</v>
      </c>
      <c r="R755" s="20" t="s">
        <v>113</v>
      </c>
      <c r="S755" s="20" t="s">
        <v>26</v>
      </c>
      <c r="T755" s="20" t="s">
        <v>30</v>
      </c>
      <c r="U755" s="20" t="s">
        <v>114</v>
      </c>
      <c r="V755" s="20" t="s">
        <v>115</v>
      </c>
      <c r="W755" s="20" t="s">
        <v>116</v>
      </c>
      <c r="X755" s="20" t="s">
        <v>371</v>
      </c>
      <c r="Y755" s="20" t="s">
        <v>372</v>
      </c>
      <c r="Z755" s="20" t="s">
        <v>26</v>
      </c>
      <c r="AA755" s="20" t="s">
        <v>30</v>
      </c>
      <c r="AB755" s="20" t="s">
        <v>198</v>
      </c>
      <c r="AC755" s="20" t="s">
        <v>373</v>
      </c>
      <c r="AD755" s="20" t="s">
        <v>374</v>
      </c>
    </row>
    <row r="756" spans="2:30" x14ac:dyDescent="0.25">
      <c r="B756" s="27" t="str">
        <f>IF(O756="","Frêt",_xlfn.XLOOKUP(O756,Catégories!A:A,Catégories!B:B,"inconnu"))</f>
        <v>Frêt</v>
      </c>
      <c r="C756" s="10" t="str">
        <f>RIGHT(LOOKUP(L756,'Recherche tracking'!A:A,'Recherche tracking'!B:B),16)</f>
        <v>7143814314753368</v>
      </c>
      <c r="D756" s="20">
        <v>202606</v>
      </c>
      <c r="E756" s="20">
        <v>51</v>
      </c>
      <c r="F756" s="20">
        <v>1085442</v>
      </c>
      <c r="G756" s="20" t="s">
        <v>20</v>
      </c>
      <c r="H756" s="20" t="s">
        <v>20</v>
      </c>
      <c r="I756" s="20" t="s">
        <v>110</v>
      </c>
      <c r="J756" s="20" t="s">
        <v>22</v>
      </c>
      <c r="K756" s="20">
        <v>20260610</v>
      </c>
      <c r="L756" s="20" t="s">
        <v>1372</v>
      </c>
      <c r="M756" s="20" t="s">
        <v>111</v>
      </c>
      <c r="N756" s="20">
        <v>31.2</v>
      </c>
      <c r="O756" s="20" t="s">
        <v>84</v>
      </c>
      <c r="P756" s="32">
        <v>12.21</v>
      </c>
      <c r="Q756" s="20" t="s">
        <v>112</v>
      </c>
      <c r="R756" s="20" t="s">
        <v>113</v>
      </c>
      <c r="S756" s="20" t="s">
        <v>26</v>
      </c>
      <c r="T756" s="20" t="s">
        <v>30</v>
      </c>
      <c r="U756" s="20" t="s">
        <v>114</v>
      </c>
      <c r="V756" s="20" t="s">
        <v>115</v>
      </c>
      <c r="W756" s="20" t="s">
        <v>116</v>
      </c>
      <c r="X756" s="20" t="s">
        <v>1373</v>
      </c>
      <c r="Y756" s="20" t="s">
        <v>1374</v>
      </c>
      <c r="Z756" s="20" t="s">
        <v>1375</v>
      </c>
      <c r="AA756" s="20" t="s">
        <v>30</v>
      </c>
      <c r="AB756" s="20" t="s">
        <v>121</v>
      </c>
      <c r="AC756" s="20" t="s">
        <v>699</v>
      </c>
      <c r="AD756" s="20" t="s">
        <v>700</v>
      </c>
    </row>
    <row r="757" spans="2:30" x14ac:dyDescent="0.25">
      <c r="B757" s="27" t="str">
        <f>IF(O757="","Frêt",_xlfn.XLOOKUP(O757,Catégories!A:A,Catégories!B:B,"inconnu"))</f>
        <v>Frêt</v>
      </c>
      <c r="C757" s="10" t="str">
        <f>RIGHT(LOOKUP(L757,'Recherche tracking'!A:A,'Recherche tracking'!B:B),16)</f>
        <v>7143814314753368</v>
      </c>
      <c r="D757" s="20">
        <v>202606</v>
      </c>
      <c r="E757" s="20">
        <v>51</v>
      </c>
      <c r="F757" s="20">
        <v>1085442</v>
      </c>
      <c r="G757" s="20" t="s">
        <v>20</v>
      </c>
      <c r="H757" s="20" t="s">
        <v>20</v>
      </c>
      <c r="I757" s="20" t="s">
        <v>118</v>
      </c>
      <c r="J757" s="20" t="s">
        <v>1376</v>
      </c>
      <c r="K757" s="20">
        <v>20260610</v>
      </c>
      <c r="L757" s="20" t="s">
        <v>1372</v>
      </c>
      <c r="M757" s="20" t="s">
        <v>111</v>
      </c>
      <c r="N757" s="20">
        <v>16.3</v>
      </c>
      <c r="O757" s="20" t="s">
        <v>84</v>
      </c>
      <c r="P757" s="32">
        <v>0</v>
      </c>
      <c r="Q757" s="20" t="s">
        <v>112</v>
      </c>
      <c r="R757" s="20" t="s">
        <v>113</v>
      </c>
      <c r="S757" s="20" t="s">
        <v>26</v>
      </c>
      <c r="T757" s="20" t="s">
        <v>30</v>
      </c>
      <c r="U757" s="20" t="s">
        <v>114</v>
      </c>
      <c r="V757" s="20" t="s">
        <v>115</v>
      </c>
      <c r="W757" s="20" t="s">
        <v>116</v>
      </c>
      <c r="X757" s="20" t="s">
        <v>1373</v>
      </c>
      <c r="Y757" s="20" t="s">
        <v>1374</v>
      </c>
      <c r="Z757" s="20" t="s">
        <v>1375</v>
      </c>
      <c r="AA757" s="20" t="s">
        <v>30</v>
      </c>
      <c r="AB757" s="20" t="s">
        <v>121</v>
      </c>
      <c r="AC757" s="20" t="s">
        <v>699</v>
      </c>
      <c r="AD757" s="20" t="s">
        <v>700</v>
      </c>
    </row>
    <row r="758" spans="2:30" x14ac:dyDescent="0.25">
      <c r="B758" s="27" t="str">
        <f>IF(O758="","Frêt",_xlfn.XLOOKUP(O758,Catégories!A:A,Catégories!B:B,"inconnu"))</f>
        <v>Frêt</v>
      </c>
      <c r="C758" s="10" t="str">
        <f>RIGHT(LOOKUP(L758,'Recherche tracking'!A:A,'Recherche tracking'!B:B),16)</f>
        <v>7143814314753368</v>
      </c>
      <c r="D758" s="20">
        <v>202606</v>
      </c>
      <c r="E758" s="20">
        <v>51</v>
      </c>
      <c r="F758" s="20">
        <v>1085442</v>
      </c>
      <c r="G758" s="20" t="s">
        <v>20</v>
      </c>
      <c r="H758" s="20" t="s">
        <v>20</v>
      </c>
      <c r="I758" s="20" t="s">
        <v>119</v>
      </c>
      <c r="J758" s="20" t="s">
        <v>1376</v>
      </c>
      <c r="K758" s="20">
        <v>20260610</v>
      </c>
      <c r="L758" s="20" t="s">
        <v>1372</v>
      </c>
      <c r="M758" s="20" t="s">
        <v>24</v>
      </c>
      <c r="N758" s="20">
        <v>16.3</v>
      </c>
      <c r="O758" s="20" t="s">
        <v>86</v>
      </c>
      <c r="P758" s="32">
        <v>0</v>
      </c>
      <c r="Q758" s="20" t="s">
        <v>112</v>
      </c>
      <c r="R758" s="20" t="s">
        <v>113</v>
      </c>
      <c r="S758" s="20" t="s">
        <v>26</v>
      </c>
      <c r="T758" s="20" t="s">
        <v>30</v>
      </c>
      <c r="U758" s="20" t="s">
        <v>114</v>
      </c>
      <c r="V758" s="20" t="s">
        <v>115</v>
      </c>
      <c r="W758" s="20" t="s">
        <v>116</v>
      </c>
      <c r="X758" s="20" t="s">
        <v>1373</v>
      </c>
      <c r="Y758" s="20" t="s">
        <v>1374</v>
      </c>
      <c r="Z758" s="20" t="s">
        <v>1375</v>
      </c>
      <c r="AA758" s="20" t="s">
        <v>30</v>
      </c>
      <c r="AB758" s="20" t="s">
        <v>121</v>
      </c>
      <c r="AC758" s="20" t="s">
        <v>699</v>
      </c>
      <c r="AD758" s="20" t="s">
        <v>700</v>
      </c>
    </row>
    <row r="759" spans="2:30" x14ac:dyDescent="0.25">
      <c r="B759" s="27" t="str">
        <f>IF(O759="","Frêt",_xlfn.XLOOKUP(O759,Catégories!A:A,Catégories!B:B,"inconnu"))</f>
        <v>Frêt</v>
      </c>
      <c r="C759" s="10" t="str">
        <f>RIGHT(LOOKUP(L759,'Recherche tracking'!A:A,'Recherche tracking'!B:B),16)</f>
        <v>7143814314753368</v>
      </c>
      <c r="D759" s="20">
        <v>202606</v>
      </c>
      <c r="E759" s="20">
        <v>51</v>
      </c>
      <c r="F759" s="20">
        <v>1085442</v>
      </c>
      <c r="G759" s="20" t="s">
        <v>20</v>
      </c>
      <c r="H759" s="20" t="s">
        <v>20</v>
      </c>
      <c r="I759" s="20" t="s">
        <v>118</v>
      </c>
      <c r="J759" s="20" t="s">
        <v>1377</v>
      </c>
      <c r="K759" s="20">
        <v>20260610</v>
      </c>
      <c r="L759" s="20" t="s">
        <v>1372</v>
      </c>
      <c r="M759" s="20" t="s">
        <v>111</v>
      </c>
      <c r="N759" s="20">
        <v>14.9</v>
      </c>
      <c r="O759" s="20" t="s">
        <v>84</v>
      </c>
      <c r="P759" s="32">
        <v>0</v>
      </c>
      <c r="Q759" s="20" t="s">
        <v>112</v>
      </c>
      <c r="R759" s="20" t="s">
        <v>113</v>
      </c>
      <c r="S759" s="20" t="s">
        <v>26</v>
      </c>
      <c r="T759" s="20" t="s">
        <v>30</v>
      </c>
      <c r="U759" s="20" t="s">
        <v>114</v>
      </c>
      <c r="V759" s="20" t="s">
        <v>115</v>
      </c>
      <c r="W759" s="20" t="s">
        <v>116</v>
      </c>
      <c r="X759" s="20" t="s">
        <v>1373</v>
      </c>
      <c r="Y759" s="20" t="s">
        <v>1374</v>
      </c>
      <c r="Z759" s="20" t="s">
        <v>1375</v>
      </c>
      <c r="AA759" s="20" t="s">
        <v>30</v>
      </c>
      <c r="AB759" s="20" t="s">
        <v>121</v>
      </c>
      <c r="AC759" s="20" t="s">
        <v>699</v>
      </c>
      <c r="AD759" s="20" t="s">
        <v>700</v>
      </c>
    </row>
    <row r="760" spans="2:30" x14ac:dyDescent="0.25">
      <c r="B760" s="27" t="str">
        <f>IF(O760="","Frêt",_xlfn.XLOOKUP(O760,Catégories!A:A,Catégories!B:B,"inconnu"))</f>
        <v>Frêt</v>
      </c>
      <c r="C760" s="10" t="str">
        <f>RIGHT(LOOKUP(L760,'Recherche tracking'!A:A,'Recherche tracking'!B:B),16)</f>
        <v>7143814314753368</v>
      </c>
      <c r="D760" s="20">
        <v>202606</v>
      </c>
      <c r="E760" s="20">
        <v>51</v>
      </c>
      <c r="F760" s="20">
        <v>1085442</v>
      </c>
      <c r="G760" s="20" t="s">
        <v>20</v>
      </c>
      <c r="H760" s="20" t="s">
        <v>20</v>
      </c>
      <c r="I760" s="20" t="s">
        <v>119</v>
      </c>
      <c r="J760" s="20" t="s">
        <v>1377</v>
      </c>
      <c r="K760" s="20">
        <v>20260610</v>
      </c>
      <c r="L760" s="20" t="s">
        <v>1372</v>
      </c>
      <c r="M760" s="20" t="s">
        <v>24</v>
      </c>
      <c r="N760" s="20">
        <v>14.9</v>
      </c>
      <c r="O760" s="20" t="s">
        <v>86</v>
      </c>
      <c r="P760" s="32">
        <v>0</v>
      </c>
      <c r="Q760" s="20" t="s">
        <v>112</v>
      </c>
      <c r="R760" s="20" t="s">
        <v>113</v>
      </c>
      <c r="S760" s="20" t="s">
        <v>26</v>
      </c>
      <c r="T760" s="20" t="s">
        <v>30</v>
      </c>
      <c r="U760" s="20" t="s">
        <v>114</v>
      </c>
      <c r="V760" s="20" t="s">
        <v>115</v>
      </c>
      <c r="W760" s="20" t="s">
        <v>116</v>
      </c>
      <c r="X760" s="20" t="s">
        <v>1373</v>
      </c>
      <c r="Y760" s="20" t="s">
        <v>1374</v>
      </c>
      <c r="Z760" s="20" t="s">
        <v>1375</v>
      </c>
      <c r="AA760" s="20" t="s">
        <v>30</v>
      </c>
      <c r="AB760" s="20" t="s">
        <v>121</v>
      </c>
      <c r="AC760" s="20" t="s">
        <v>699</v>
      </c>
      <c r="AD760" s="20" t="s">
        <v>700</v>
      </c>
    </row>
    <row r="761" spans="2:30" x14ac:dyDescent="0.25">
      <c r="B761" s="27" t="str">
        <f>IF(O761="","Frêt",_xlfn.XLOOKUP(O761,Catégories!A:A,Catégories!B:B,"inconnu"))</f>
        <v>Frêt</v>
      </c>
      <c r="C761" s="10" t="str">
        <f>RIGHT(LOOKUP(L761,'Recherche tracking'!A:A,'Recherche tracking'!B:B),16)</f>
        <v>7143814314753368</v>
      </c>
      <c r="D761" s="20">
        <v>202606</v>
      </c>
      <c r="E761" s="20">
        <v>51</v>
      </c>
      <c r="F761" s="20">
        <v>1085442</v>
      </c>
      <c r="G761" s="20" t="s">
        <v>20</v>
      </c>
      <c r="H761" s="20" t="s">
        <v>20</v>
      </c>
      <c r="I761" s="20" t="s">
        <v>119</v>
      </c>
      <c r="J761" s="20" t="s">
        <v>1377</v>
      </c>
      <c r="K761" s="20">
        <v>20260610</v>
      </c>
      <c r="L761" s="20" t="s">
        <v>1372</v>
      </c>
      <c r="M761" s="20" t="s">
        <v>24</v>
      </c>
      <c r="N761" s="20">
        <v>14.9</v>
      </c>
      <c r="O761" s="20" t="s">
        <v>98</v>
      </c>
      <c r="P761" s="32">
        <v>1</v>
      </c>
      <c r="Q761" s="20" t="s">
        <v>112</v>
      </c>
      <c r="R761" s="20" t="s">
        <v>113</v>
      </c>
      <c r="S761" s="20" t="s">
        <v>26</v>
      </c>
      <c r="T761" s="20" t="s">
        <v>30</v>
      </c>
      <c r="U761" s="20" t="s">
        <v>114</v>
      </c>
      <c r="V761" s="20" t="s">
        <v>115</v>
      </c>
      <c r="W761" s="20" t="s">
        <v>116</v>
      </c>
      <c r="X761" s="20" t="s">
        <v>1373</v>
      </c>
      <c r="Y761" s="20" t="s">
        <v>1374</v>
      </c>
      <c r="Z761" s="20" t="s">
        <v>1375</v>
      </c>
      <c r="AA761" s="20" t="s">
        <v>30</v>
      </c>
      <c r="AB761" s="20" t="s">
        <v>121</v>
      </c>
      <c r="AC761" s="20" t="s">
        <v>699</v>
      </c>
      <c r="AD761" s="20" t="s">
        <v>700</v>
      </c>
    </row>
    <row r="762" spans="2:30" x14ac:dyDescent="0.25">
      <c r="B762" s="27" t="str">
        <f>IF(O762="","Frêt",_xlfn.XLOOKUP(O762,Catégories!A:A,Catégories!B:B,"inconnu"))</f>
        <v>Frêt</v>
      </c>
      <c r="C762" s="10" t="str">
        <f>RIGHT(LOOKUP(L762,'Recherche tracking'!A:A,'Recherche tracking'!B:B),16)</f>
        <v>3343814314753377</v>
      </c>
      <c r="D762" s="20">
        <v>202606</v>
      </c>
      <c r="E762" s="20">
        <v>51</v>
      </c>
      <c r="F762" s="20">
        <v>1085442</v>
      </c>
      <c r="G762" s="20" t="s">
        <v>20</v>
      </c>
      <c r="H762" s="20" t="s">
        <v>20</v>
      </c>
      <c r="I762" s="20" t="s">
        <v>110</v>
      </c>
      <c r="J762" s="20" t="s">
        <v>22</v>
      </c>
      <c r="K762" s="20">
        <v>20260610</v>
      </c>
      <c r="L762" s="20" t="s">
        <v>1378</v>
      </c>
      <c r="M762" s="20" t="s">
        <v>111</v>
      </c>
      <c r="N762" s="20">
        <v>1.17</v>
      </c>
      <c r="O762" s="20" t="s">
        <v>84</v>
      </c>
      <c r="P762" s="32">
        <v>4.41</v>
      </c>
      <c r="Q762" s="20" t="s">
        <v>112</v>
      </c>
      <c r="R762" s="20" t="s">
        <v>113</v>
      </c>
      <c r="S762" s="20" t="s">
        <v>26</v>
      </c>
      <c r="T762" s="20" t="s">
        <v>30</v>
      </c>
      <c r="U762" s="20" t="s">
        <v>114</v>
      </c>
      <c r="V762" s="20" t="s">
        <v>115</v>
      </c>
      <c r="W762" s="20" t="s">
        <v>116</v>
      </c>
      <c r="X762" s="20" t="s">
        <v>1379</v>
      </c>
      <c r="Y762" s="20" t="s">
        <v>1380</v>
      </c>
      <c r="Z762" s="20" t="s">
        <v>26</v>
      </c>
      <c r="AA762" s="20" t="s">
        <v>30</v>
      </c>
      <c r="AB762" s="20" t="s">
        <v>129</v>
      </c>
      <c r="AC762" s="20" t="s">
        <v>1381</v>
      </c>
      <c r="AD762" s="20" t="s">
        <v>1382</v>
      </c>
    </row>
    <row r="763" spans="2:30" x14ac:dyDescent="0.25">
      <c r="B763" s="27" t="str">
        <f>IF(O763="","Frêt",_xlfn.XLOOKUP(O763,Catégories!A:A,Catégories!B:B,"inconnu"))</f>
        <v>Frêt</v>
      </c>
      <c r="C763" s="10" t="str">
        <f>RIGHT(LOOKUP(L763,'Recherche tracking'!A:A,'Recherche tracking'!B:B),16)</f>
        <v>3343814314753377</v>
      </c>
      <c r="D763" s="20">
        <v>202606</v>
      </c>
      <c r="E763" s="20">
        <v>51</v>
      </c>
      <c r="F763" s="20">
        <v>1085442</v>
      </c>
      <c r="G763" s="20" t="s">
        <v>20</v>
      </c>
      <c r="H763" s="20" t="s">
        <v>20</v>
      </c>
      <c r="I763" s="20" t="s">
        <v>118</v>
      </c>
      <c r="J763" s="20" t="s">
        <v>1383</v>
      </c>
      <c r="K763" s="20">
        <v>20260610</v>
      </c>
      <c r="L763" s="20" t="s">
        <v>1378</v>
      </c>
      <c r="M763" s="20" t="s">
        <v>111</v>
      </c>
      <c r="N763" s="20">
        <v>1.17</v>
      </c>
      <c r="O763" s="20" t="s">
        <v>84</v>
      </c>
      <c r="P763" s="32">
        <v>0</v>
      </c>
      <c r="Q763" s="20" t="s">
        <v>112</v>
      </c>
      <c r="R763" s="20" t="s">
        <v>113</v>
      </c>
      <c r="S763" s="20" t="s">
        <v>26</v>
      </c>
      <c r="T763" s="20" t="s">
        <v>30</v>
      </c>
      <c r="U763" s="20" t="s">
        <v>114</v>
      </c>
      <c r="V763" s="20" t="s">
        <v>115</v>
      </c>
      <c r="W763" s="20" t="s">
        <v>116</v>
      </c>
      <c r="X763" s="20" t="s">
        <v>1379</v>
      </c>
      <c r="Y763" s="20" t="s">
        <v>1380</v>
      </c>
      <c r="Z763" s="20" t="s">
        <v>26</v>
      </c>
      <c r="AA763" s="20" t="s">
        <v>30</v>
      </c>
      <c r="AB763" s="20" t="s">
        <v>129</v>
      </c>
      <c r="AC763" s="20" t="s">
        <v>1381</v>
      </c>
      <c r="AD763" s="20" t="s">
        <v>1382</v>
      </c>
    </row>
    <row r="764" spans="2:30" x14ac:dyDescent="0.25">
      <c r="B764" s="27" t="str">
        <f>IF(O764="","Frêt",_xlfn.XLOOKUP(O764,Catégories!A:A,Catégories!B:B,"inconnu"))</f>
        <v>Frêt</v>
      </c>
      <c r="C764" s="10" t="str">
        <f>RIGHT(LOOKUP(L764,'Recherche tracking'!A:A,'Recherche tracking'!B:B),16)</f>
        <v>3343814314753377</v>
      </c>
      <c r="D764" s="20">
        <v>202606</v>
      </c>
      <c r="E764" s="20">
        <v>51</v>
      </c>
      <c r="F764" s="20">
        <v>1085442</v>
      </c>
      <c r="G764" s="20" t="s">
        <v>20</v>
      </c>
      <c r="H764" s="20" t="s">
        <v>20</v>
      </c>
      <c r="I764" s="20" t="s">
        <v>119</v>
      </c>
      <c r="J764" s="20" t="s">
        <v>1383</v>
      </c>
      <c r="K764" s="20">
        <v>20260610</v>
      </c>
      <c r="L764" s="20" t="s">
        <v>1378</v>
      </c>
      <c r="M764" s="20" t="s">
        <v>24</v>
      </c>
      <c r="N764" s="20">
        <v>1.17</v>
      </c>
      <c r="O764" s="20" t="s">
        <v>86</v>
      </c>
      <c r="P764" s="32">
        <v>0</v>
      </c>
      <c r="Q764" s="20" t="s">
        <v>112</v>
      </c>
      <c r="R764" s="20" t="s">
        <v>113</v>
      </c>
      <c r="S764" s="20" t="s">
        <v>26</v>
      </c>
      <c r="T764" s="20" t="s">
        <v>30</v>
      </c>
      <c r="U764" s="20" t="s">
        <v>114</v>
      </c>
      <c r="V764" s="20" t="s">
        <v>115</v>
      </c>
      <c r="W764" s="20" t="s">
        <v>116</v>
      </c>
      <c r="X764" s="20" t="s">
        <v>1379</v>
      </c>
      <c r="Y764" s="20" t="s">
        <v>1380</v>
      </c>
      <c r="Z764" s="20" t="s">
        <v>26</v>
      </c>
      <c r="AA764" s="20" t="s">
        <v>30</v>
      </c>
      <c r="AB764" s="20" t="s">
        <v>129</v>
      </c>
      <c r="AC764" s="20" t="s">
        <v>1381</v>
      </c>
      <c r="AD764" s="20" t="s">
        <v>1382</v>
      </c>
    </row>
    <row r="765" spans="2:30" x14ac:dyDescent="0.25">
      <c r="B765" s="27" t="str">
        <f>IF(O765="","Frêt",_xlfn.XLOOKUP(O765,Catégories!A:A,Catégories!B:B,"inconnu"))</f>
        <v>Frêt</v>
      </c>
      <c r="C765" s="10" t="str">
        <f>RIGHT(LOOKUP(L765,'Recherche tracking'!A:A,'Recherche tracking'!B:B),16)</f>
        <v>5943814314753434</v>
      </c>
      <c r="D765" s="20">
        <v>202606</v>
      </c>
      <c r="E765" s="20">
        <v>51</v>
      </c>
      <c r="F765" s="20">
        <v>1085442</v>
      </c>
      <c r="G765" s="20" t="s">
        <v>20</v>
      </c>
      <c r="H765" s="20" t="s">
        <v>20</v>
      </c>
      <c r="I765" s="20" t="s">
        <v>110</v>
      </c>
      <c r="J765" s="20" t="s">
        <v>22</v>
      </c>
      <c r="K765" s="20">
        <v>20260610</v>
      </c>
      <c r="L765" s="20" t="s">
        <v>1384</v>
      </c>
      <c r="M765" s="20" t="s">
        <v>111</v>
      </c>
      <c r="N765" s="20">
        <v>35.58</v>
      </c>
      <c r="O765" s="20" t="s">
        <v>84</v>
      </c>
      <c r="P765" s="32">
        <v>13.25</v>
      </c>
      <c r="Q765" s="20" t="s">
        <v>112</v>
      </c>
      <c r="R765" s="20" t="s">
        <v>113</v>
      </c>
      <c r="S765" s="20" t="s">
        <v>26</v>
      </c>
      <c r="T765" s="20" t="s">
        <v>30</v>
      </c>
      <c r="U765" s="20" t="s">
        <v>114</v>
      </c>
      <c r="V765" s="20" t="s">
        <v>115</v>
      </c>
      <c r="W765" s="20" t="s">
        <v>116</v>
      </c>
      <c r="X765" s="20" t="s">
        <v>249</v>
      </c>
      <c r="Y765" s="20" t="s">
        <v>250</v>
      </c>
      <c r="Z765" s="20" t="s">
        <v>26</v>
      </c>
      <c r="AA765" s="20" t="s">
        <v>30</v>
      </c>
      <c r="AB765" s="20" t="s">
        <v>140</v>
      </c>
      <c r="AC765" s="20" t="s">
        <v>244</v>
      </c>
      <c r="AD765" s="20" t="s">
        <v>152</v>
      </c>
    </row>
    <row r="766" spans="2:30" x14ac:dyDescent="0.25">
      <c r="B766" s="27" t="str">
        <f>IF(O766="","Frêt",_xlfn.XLOOKUP(O766,Catégories!A:A,Catégories!B:B,"inconnu"))</f>
        <v>Frêt</v>
      </c>
      <c r="C766" s="10" t="str">
        <f>RIGHT(LOOKUP(L766,'Recherche tracking'!A:A,'Recherche tracking'!B:B),16)</f>
        <v>5943814314753434</v>
      </c>
      <c r="D766" s="20">
        <v>202606</v>
      </c>
      <c r="E766" s="20">
        <v>51</v>
      </c>
      <c r="F766" s="20">
        <v>1085442</v>
      </c>
      <c r="G766" s="20" t="s">
        <v>20</v>
      </c>
      <c r="H766" s="20" t="s">
        <v>20</v>
      </c>
      <c r="I766" s="20" t="s">
        <v>118</v>
      </c>
      <c r="J766" s="20" t="s">
        <v>1385</v>
      </c>
      <c r="K766" s="20">
        <v>20260610</v>
      </c>
      <c r="L766" s="20" t="s">
        <v>1384</v>
      </c>
      <c r="M766" s="20" t="s">
        <v>111</v>
      </c>
      <c r="N766" s="20">
        <v>18.04</v>
      </c>
      <c r="O766" s="20" t="s">
        <v>84</v>
      </c>
      <c r="P766" s="32">
        <v>0</v>
      </c>
      <c r="Q766" s="20" t="s">
        <v>112</v>
      </c>
      <c r="R766" s="20" t="s">
        <v>113</v>
      </c>
      <c r="S766" s="20" t="s">
        <v>26</v>
      </c>
      <c r="T766" s="20" t="s">
        <v>30</v>
      </c>
      <c r="U766" s="20" t="s">
        <v>114</v>
      </c>
      <c r="V766" s="20" t="s">
        <v>115</v>
      </c>
      <c r="W766" s="20" t="s">
        <v>116</v>
      </c>
      <c r="X766" s="20" t="s">
        <v>249</v>
      </c>
      <c r="Y766" s="20" t="s">
        <v>250</v>
      </c>
      <c r="Z766" s="20" t="s">
        <v>26</v>
      </c>
      <c r="AA766" s="20" t="s">
        <v>30</v>
      </c>
      <c r="AB766" s="20" t="s">
        <v>140</v>
      </c>
      <c r="AC766" s="20" t="s">
        <v>244</v>
      </c>
      <c r="AD766" s="20" t="s">
        <v>152</v>
      </c>
    </row>
    <row r="767" spans="2:30" x14ac:dyDescent="0.25">
      <c r="B767" s="27" t="str">
        <f>IF(O767="","Frêt",_xlfn.XLOOKUP(O767,Catégories!A:A,Catégories!B:B,"inconnu"))</f>
        <v>Frêt</v>
      </c>
      <c r="C767" s="10" t="str">
        <f>RIGHT(LOOKUP(L767,'Recherche tracking'!A:A,'Recherche tracking'!B:B),16)</f>
        <v>5943814314753434</v>
      </c>
      <c r="D767" s="20">
        <v>202606</v>
      </c>
      <c r="E767" s="20">
        <v>51</v>
      </c>
      <c r="F767" s="20">
        <v>1085442</v>
      </c>
      <c r="G767" s="20" t="s">
        <v>20</v>
      </c>
      <c r="H767" s="20" t="s">
        <v>20</v>
      </c>
      <c r="I767" s="20" t="s">
        <v>119</v>
      </c>
      <c r="J767" s="20" t="s">
        <v>1385</v>
      </c>
      <c r="K767" s="20">
        <v>20260610</v>
      </c>
      <c r="L767" s="20" t="s">
        <v>1384</v>
      </c>
      <c r="M767" s="20" t="s">
        <v>24</v>
      </c>
      <c r="N767" s="20">
        <v>18.04</v>
      </c>
      <c r="O767" s="20" t="s">
        <v>86</v>
      </c>
      <c r="P767" s="32">
        <v>0</v>
      </c>
      <c r="Q767" s="20" t="s">
        <v>112</v>
      </c>
      <c r="R767" s="20" t="s">
        <v>113</v>
      </c>
      <c r="S767" s="20" t="s">
        <v>26</v>
      </c>
      <c r="T767" s="20" t="s">
        <v>30</v>
      </c>
      <c r="U767" s="20" t="s">
        <v>114</v>
      </c>
      <c r="V767" s="20" t="s">
        <v>115</v>
      </c>
      <c r="W767" s="20" t="s">
        <v>116</v>
      </c>
      <c r="X767" s="20" t="s">
        <v>249</v>
      </c>
      <c r="Y767" s="20" t="s">
        <v>250</v>
      </c>
      <c r="Z767" s="20" t="s">
        <v>26</v>
      </c>
      <c r="AA767" s="20" t="s">
        <v>30</v>
      </c>
      <c r="AB767" s="20" t="s">
        <v>140</v>
      </c>
      <c r="AC767" s="20" t="s">
        <v>244</v>
      </c>
      <c r="AD767" s="20" t="s">
        <v>152</v>
      </c>
    </row>
    <row r="768" spans="2:30" x14ac:dyDescent="0.25">
      <c r="B768" s="27" t="str">
        <f>IF(O768="","Frêt",_xlfn.XLOOKUP(O768,Catégories!A:A,Catégories!B:B,"inconnu"))</f>
        <v>Frêt</v>
      </c>
      <c r="C768" s="10" t="str">
        <f>RIGHT(LOOKUP(L768,'Recherche tracking'!A:A,'Recherche tracking'!B:B),16)</f>
        <v>5943814314753434</v>
      </c>
      <c r="D768" s="20">
        <v>202606</v>
      </c>
      <c r="E768" s="20">
        <v>51</v>
      </c>
      <c r="F768" s="20">
        <v>1085442</v>
      </c>
      <c r="G768" s="20" t="s">
        <v>20</v>
      </c>
      <c r="H768" s="20" t="s">
        <v>20</v>
      </c>
      <c r="I768" s="20" t="s">
        <v>118</v>
      </c>
      <c r="J768" s="20" t="s">
        <v>1386</v>
      </c>
      <c r="K768" s="20">
        <v>20260610</v>
      </c>
      <c r="L768" s="20" t="s">
        <v>1384</v>
      </c>
      <c r="M768" s="20" t="s">
        <v>111</v>
      </c>
      <c r="N768" s="20">
        <v>17.54</v>
      </c>
      <c r="O768" s="20" t="s">
        <v>84</v>
      </c>
      <c r="P768" s="32">
        <v>0</v>
      </c>
      <c r="Q768" s="20" t="s">
        <v>112</v>
      </c>
      <c r="R768" s="20" t="s">
        <v>113</v>
      </c>
      <c r="S768" s="20" t="s">
        <v>26</v>
      </c>
      <c r="T768" s="20" t="s">
        <v>30</v>
      </c>
      <c r="U768" s="20" t="s">
        <v>114</v>
      </c>
      <c r="V768" s="20" t="s">
        <v>115</v>
      </c>
      <c r="W768" s="20" t="s">
        <v>116</v>
      </c>
      <c r="X768" s="20" t="s">
        <v>249</v>
      </c>
      <c r="Y768" s="20" t="s">
        <v>250</v>
      </c>
      <c r="Z768" s="20" t="s">
        <v>26</v>
      </c>
      <c r="AA768" s="20" t="s">
        <v>30</v>
      </c>
      <c r="AB768" s="20" t="s">
        <v>140</v>
      </c>
      <c r="AC768" s="20" t="s">
        <v>244</v>
      </c>
      <c r="AD768" s="20" t="s">
        <v>152</v>
      </c>
    </row>
    <row r="769" spans="2:30" x14ac:dyDescent="0.25">
      <c r="B769" s="27" t="str">
        <f>IF(O769="","Frêt",_xlfn.XLOOKUP(O769,Catégories!A:A,Catégories!B:B,"inconnu"))</f>
        <v>Frêt</v>
      </c>
      <c r="C769" s="10" t="str">
        <f>RIGHT(LOOKUP(L769,'Recherche tracking'!A:A,'Recherche tracking'!B:B),16)</f>
        <v>5943814314753434</v>
      </c>
      <c r="D769" s="20">
        <v>202606</v>
      </c>
      <c r="E769" s="20">
        <v>51</v>
      </c>
      <c r="F769" s="20">
        <v>1085442</v>
      </c>
      <c r="G769" s="20" t="s">
        <v>20</v>
      </c>
      <c r="H769" s="20" t="s">
        <v>20</v>
      </c>
      <c r="I769" s="20" t="s">
        <v>119</v>
      </c>
      <c r="J769" s="20" t="s">
        <v>1386</v>
      </c>
      <c r="K769" s="20">
        <v>20260610</v>
      </c>
      <c r="L769" s="20" t="s">
        <v>1384</v>
      </c>
      <c r="M769" s="20" t="s">
        <v>24</v>
      </c>
      <c r="N769" s="20">
        <v>17.54</v>
      </c>
      <c r="O769" s="20" t="s">
        <v>86</v>
      </c>
      <c r="P769" s="32">
        <v>0</v>
      </c>
      <c r="Q769" s="20" t="s">
        <v>112</v>
      </c>
      <c r="R769" s="20" t="s">
        <v>113</v>
      </c>
      <c r="S769" s="20" t="s">
        <v>26</v>
      </c>
      <c r="T769" s="20" t="s">
        <v>30</v>
      </c>
      <c r="U769" s="20" t="s">
        <v>114</v>
      </c>
      <c r="V769" s="20" t="s">
        <v>115</v>
      </c>
      <c r="W769" s="20" t="s">
        <v>116</v>
      </c>
      <c r="X769" s="20" t="s">
        <v>249</v>
      </c>
      <c r="Y769" s="20" t="s">
        <v>250</v>
      </c>
      <c r="Z769" s="20" t="s">
        <v>26</v>
      </c>
      <c r="AA769" s="20" t="s">
        <v>30</v>
      </c>
      <c r="AB769" s="20" t="s">
        <v>140</v>
      </c>
      <c r="AC769" s="20" t="s">
        <v>244</v>
      </c>
      <c r="AD769" s="20" t="s">
        <v>152</v>
      </c>
    </row>
    <row r="770" spans="2:30" x14ac:dyDescent="0.25">
      <c r="B770" s="27" t="str">
        <f>IF(O770="","Frêt",_xlfn.XLOOKUP(O770,Catégories!A:A,Catégories!B:B,"inconnu"))</f>
        <v>Frêt</v>
      </c>
      <c r="C770" s="10" t="str">
        <f>RIGHT(LOOKUP(L770,'Recherche tracking'!A:A,'Recherche tracking'!B:B),16)</f>
        <v>5943814314753434</v>
      </c>
      <c r="D770" s="20">
        <v>202606</v>
      </c>
      <c r="E770" s="20">
        <v>51</v>
      </c>
      <c r="F770" s="20">
        <v>1085442</v>
      </c>
      <c r="G770" s="20" t="s">
        <v>20</v>
      </c>
      <c r="H770" s="20" t="s">
        <v>20</v>
      </c>
      <c r="I770" s="20" t="s">
        <v>119</v>
      </c>
      <c r="J770" s="20" t="s">
        <v>1386</v>
      </c>
      <c r="K770" s="20">
        <v>20260610</v>
      </c>
      <c r="L770" s="20" t="s">
        <v>1384</v>
      </c>
      <c r="M770" s="20" t="s">
        <v>24</v>
      </c>
      <c r="N770" s="20">
        <v>17.54</v>
      </c>
      <c r="O770" s="20" t="s">
        <v>98</v>
      </c>
      <c r="P770" s="32">
        <v>1</v>
      </c>
      <c r="Q770" s="20" t="s">
        <v>112</v>
      </c>
      <c r="R770" s="20" t="s">
        <v>113</v>
      </c>
      <c r="S770" s="20" t="s">
        <v>26</v>
      </c>
      <c r="T770" s="20" t="s">
        <v>30</v>
      </c>
      <c r="U770" s="20" t="s">
        <v>114</v>
      </c>
      <c r="V770" s="20" t="s">
        <v>115</v>
      </c>
      <c r="W770" s="20" t="s">
        <v>116</v>
      </c>
      <c r="X770" s="20" t="s">
        <v>249</v>
      </c>
      <c r="Y770" s="20" t="s">
        <v>250</v>
      </c>
      <c r="Z770" s="20" t="s">
        <v>26</v>
      </c>
      <c r="AA770" s="20" t="s">
        <v>30</v>
      </c>
      <c r="AB770" s="20" t="s">
        <v>140</v>
      </c>
      <c r="AC770" s="20" t="s">
        <v>244</v>
      </c>
      <c r="AD770" s="20" t="s">
        <v>152</v>
      </c>
    </row>
    <row r="771" spans="2:30" x14ac:dyDescent="0.25">
      <c r="B771" s="27" t="str">
        <f>IF(O771="","Frêt",_xlfn.XLOOKUP(O771,Catégories!A:A,Catégories!B:B,"inconnu"))</f>
        <v>Frêt</v>
      </c>
      <c r="C771" s="10" t="str">
        <f>RIGHT(LOOKUP(L771,'Recherche tracking'!A:A,'Recherche tracking'!B:B),16)</f>
        <v>2183814314003137</v>
      </c>
      <c r="D771" s="20">
        <v>202606</v>
      </c>
      <c r="E771" s="20">
        <v>51</v>
      </c>
      <c r="F771" s="20">
        <v>1085442</v>
      </c>
      <c r="G771" s="20" t="s">
        <v>20</v>
      </c>
      <c r="H771" s="20" t="s">
        <v>20</v>
      </c>
      <c r="I771" s="20" t="s">
        <v>110</v>
      </c>
      <c r="J771" s="20" t="s">
        <v>22</v>
      </c>
      <c r="K771" s="20">
        <v>20260611</v>
      </c>
      <c r="L771" s="20" t="s">
        <v>1387</v>
      </c>
      <c r="M771" s="20" t="s">
        <v>111</v>
      </c>
      <c r="N771" s="20">
        <v>1</v>
      </c>
      <c r="O771" s="20" t="s">
        <v>84</v>
      </c>
      <c r="P771" s="32">
        <v>4.1500000000000004</v>
      </c>
      <c r="Q771" s="20" t="s">
        <v>1388</v>
      </c>
      <c r="R771" s="20" t="s">
        <v>166</v>
      </c>
      <c r="S771" s="20" t="s">
        <v>26</v>
      </c>
      <c r="T771" s="20" t="s">
        <v>30</v>
      </c>
      <c r="U771" s="20" t="s">
        <v>121</v>
      </c>
      <c r="V771" s="20" t="s">
        <v>122</v>
      </c>
      <c r="W771" s="20" t="s">
        <v>123</v>
      </c>
      <c r="X771" s="20" t="s">
        <v>124</v>
      </c>
      <c r="Y771" s="20" t="s">
        <v>113</v>
      </c>
      <c r="Z771" s="20" t="s">
        <v>26</v>
      </c>
      <c r="AA771" s="20" t="s">
        <v>30</v>
      </c>
      <c r="AB771" s="20" t="s">
        <v>114</v>
      </c>
      <c r="AC771" s="20" t="s">
        <v>115</v>
      </c>
      <c r="AD771" s="20" t="s">
        <v>125</v>
      </c>
    </row>
    <row r="772" spans="2:30" x14ac:dyDescent="0.25">
      <c r="B772" s="27" t="str">
        <f>IF(O772="","Frêt",_xlfn.XLOOKUP(O772,Catégories!A:A,Catégories!B:B,"inconnu"))</f>
        <v>Frêt</v>
      </c>
      <c r="C772" s="10" t="str">
        <f>RIGHT(LOOKUP(L772,'Recherche tracking'!A:A,'Recherche tracking'!B:B),16)</f>
        <v>2183814314003137</v>
      </c>
      <c r="D772" s="20">
        <v>202606</v>
      </c>
      <c r="E772" s="20">
        <v>51</v>
      </c>
      <c r="F772" s="20">
        <v>1085442</v>
      </c>
      <c r="G772" s="20" t="s">
        <v>20</v>
      </c>
      <c r="H772" s="20" t="s">
        <v>20</v>
      </c>
      <c r="I772" s="20" t="s">
        <v>118</v>
      </c>
      <c r="J772" s="20" t="s">
        <v>1389</v>
      </c>
      <c r="K772" s="20">
        <v>20260611</v>
      </c>
      <c r="L772" s="20" t="s">
        <v>1387</v>
      </c>
      <c r="M772" s="20" t="s">
        <v>111</v>
      </c>
      <c r="N772" s="20">
        <v>1</v>
      </c>
      <c r="O772" s="20" t="s">
        <v>84</v>
      </c>
      <c r="P772" s="32">
        <v>0</v>
      </c>
      <c r="Q772" s="20" t="s">
        <v>1388</v>
      </c>
      <c r="R772" s="20" t="s">
        <v>166</v>
      </c>
      <c r="S772" s="20" t="s">
        <v>26</v>
      </c>
      <c r="T772" s="20" t="s">
        <v>30</v>
      </c>
      <c r="U772" s="20" t="s">
        <v>121</v>
      </c>
      <c r="V772" s="20" t="s">
        <v>122</v>
      </c>
      <c r="W772" s="20" t="s">
        <v>123</v>
      </c>
      <c r="X772" s="20" t="s">
        <v>124</v>
      </c>
      <c r="Y772" s="20" t="s">
        <v>113</v>
      </c>
      <c r="Z772" s="20" t="s">
        <v>26</v>
      </c>
      <c r="AA772" s="20" t="s">
        <v>30</v>
      </c>
      <c r="AB772" s="20" t="s">
        <v>114</v>
      </c>
      <c r="AC772" s="20" t="s">
        <v>115</v>
      </c>
      <c r="AD772" s="20" t="s">
        <v>125</v>
      </c>
    </row>
    <row r="773" spans="2:30" x14ac:dyDescent="0.25">
      <c r="B773" s="27" t="str">
        <f>IF(O773="","Frêt",_xlfn.XLOOKUP(O773,Catégories!A:A,Catégories!B:B,"inconnu"))</f>
        <v>Frêt</v>
      </c>
      <c r="C773" s="10" t="str">
        <f>RIGHT(LOOKUP(L773,'Recherche tracking'!A:A,'Recherche tracking'!B:B),16)</f>
        <v>2183814314003137</v>
      </c>
      <c r="D773" s="20">
        <v>202606</v>
      </c>
      <c r="E773" s="20">
        <v>51</v>
      </c>
      <c r="F773" s="20">
        <v>1085442</v>
      </c>
      <c r="G773" s="20" t="s">
        <v>20</v>
      </c>
      <c r="H773" s="20" t="s">
        <v>20</v>
      </c>
      <c r="I773" s="20" t="s">
        <v>119</v>
      </c>
      <c r="J773" s="20" t="s">
        <v>1389</v>
      </c>
      <c r="K773" s="20">
        <v>20260611</v>
      </c>
      <c r="L773" s="20" t="s">
        <v>1387</v>
      </c>
      <c r="M773" s="20" t="s">
        <v>24</v>
      </c>
      <c r="N773" s="20">
        <v>1</v>
      </c>
      <c r="O773" s="20" t="s">
        <v>86</v>
      </c>
      <c r="P773" s="32">
        <v>0</v>
      </c>
      <c r="Q773" s="20" t="s">
        <v>1388</v>
      </c>
      <c r="R773" s="20" t="s">
        <v>166</v>
      </c>
      <c r="S773" s="20" t="s">
        <v>26</v>
      </c>
      <c r="T773" s="20" t="s">
        <v>30</v>
      </c>
      <c r="U773" s="20" t="s">
        <v>121</v>
      </c>
      <c r="V773" s="20" t="s">
        <v>122</v>
      </c>
      <c r="W773" s="20" t="s">
        <v>123</v>
      </c>
      <c r="X773" s="20" t="s">
        <v>124</v>
      </c>
      <c r="Y773" s="20" t="s">
        <v>113</v>
      </c>
      <c r="Z773" s="20" t="s">
        <v>26</v>
      </c>
      <c r="AA773" s="20" t="s">
        <v>30</v>
      </c>
      <c r="AB773" s="20" t="s">
        <v>114</v>
      </c>
      <c r="AC773" s="20" t="s">
        <v>115</v>
      </c>
      <c r="AD773" s="20" t="s">
        <v>125</v>
      </c>
    </row>
    <row r="774" spans="2:30" x14ac:dyDescent="0.25">
      <c r="B774" s="27" t="str">
        <f>IF(O774="","Frêt",_xlfn.XLOOKUP(O774,Catégories!A:A,Catégories!B:B,"inconnu"))</f>
        <v>Frêt</v>
      </c>
      <c r="C774" s="10" t="str">
        <f>RIGHT(LOOKUP(L774,'Recherche tracking'!A:A,'Recherche tracking'!B:B),16)</f>
        <v>2183814314003125</v>
      </c>
      <c r="D774" s="20">
        <v>202606</v>
      </c>
      <c r="E774" s="20">
        <v>51</v>
      </c>
      <c r="F774" s="20">
        <v>1085442</v>
      </c>
      <c r="G774" s="20" t="s">
        <v>20</v>
      </c>
      <c r="H774" s="20" t="s">
        <v>20</v>
      </c>
      <c r="I774" s="20" t="s">
        <v>110</v>
      </c>
      <c r="J774" s="20" t="s">
        <v>22</v>
      </c>
      <c r="K774" s="20">
        <v>20260611</v>
      </c>
      <c r="L774" s="20" t="s">
        <v>1390</v>
      </c>
      <c r="M774" s="20" t="s">
        <v>111</v>
      </c>
      <c r="N774" s="20">
        <v>13.5</v>
      </c>
      <c r="O774" s="20" t="s">
        <v>84</v>
      </c>
      <c r="P774" s="32">
        <v>7.53</v>
      </c>
      <c r="Q774" s="20" t="s">
        <v>128</v>
      </c>
      <c r="R774" s="20" t="s">
        <v>166</v>
      </c>
      <c r="S774" s="20" t="s">
        <v>26</v>
      </c>
      <c r="T774" s="20" t="s">
        <v>30</v>
      </c>
      <c r="U774" s="20" t="s">
        <v>121</v>
      </c>
      <c r="V774" s="20" t="s">
        <v>122</v>
      </c>
      <c r="W774" s="20" t="s">
        <v>123</v>
      </c>
      <c r="X774" s="20" t="s">
        <v>124</v>
      </c>
      <c r="Y774" s="20" t="s">
        <v>113</v>
      </c>
      <c r="Z774" s="20" t="s">
        <v>26</v>
      </c>
      <c r="AA774" s="20" t="s">
        <v>30</v>
      </c>
      <c r="AB774" s="20" t="s">
        <v>114</v>
      </c>
      <c r="AC774" s="20" t="s">
        <v>115</v>
      </c>
      <c r="AD774" s="20" t="s">
        <v>125</v>
      </c>
    </row>
    <row r="775" spans="2:30" x14ac:dyDescent="0.25">
      <c r="B775" s="27" t="str">
        <f>IF(O775="","Frêt",_xlfn.XLOOKUP(O775,Catégories!A:A,Catégories!B:B,"inconnu"))</f>
        <v>Frêt</v>
      </c>
      <c r="C775" s="10" t="str">
        <f>RIGHT(LOOKUP(L775,'Recherche tracking'!A:A,'Recherche tracking'!B:B),16)</f>
        <v>2183814314003125</v>
      </c>
      <c r="D775" s="20">
        <v>202606</v>
      </c>
      <c r="E775" s="20">
        <v>51</v>
      </c>
      <c r="F775" s="20">
        <v>1085442</v>
      </c>
      <c r="G775" s="20" t="s">
        <v>20</v>
      </c>
      <c r="H775" s="20" t="s">
        <v>20</v>
      </c>
      <c r="I775" s="20" t="s">
        <v>118</v>
      </c>
      <c r="J775" s="20" t="s">
        <v>1391</v>
      </c>
      <c r="K775" s="20">
        <v>20260611</v>
      </c>
      <c r="L775" s="20" t="s">
        <v>1390</v>
      </c>
      <c r="M775" s="20" t="s">
        <v>111</v>
      </c>
      <c r="N775" s="20">
        <v>4.5999999999999996</v>
      </c>
      <c r="O775" s="20" t="s">
        <v>84</v>
      </c>
      <c r="P775" s="32">
        <v>0</v>
      </c>
      <c r="Q775" s="20" t="s">
        <v>128</v>
      </c>
      <c r="R775" s="20" t="s">
        <v>166</v>
      </c>
      <c r="S775" s="20" t="s">
        <v>26</v>
      </c>
      <c r="T775" s="20" t="s">
        <v>30</v>
      </c>
      <c r="U775" s="20" t="s">
        <v>121</v>
      </c>
      <c r="V775" s="20" t="s">
        <v>122</v>
      </c>
      <c r="W775" s="20" t="s">
        <v>123</v>
      </c>
      <c r="X775" s="20" t="s">
        <v>124</v>
      </c>
      <c r="Y775" s="20" t="s">
        <v>113</v>
      </c>
      <c r="Z775" s="20" t="s">
        <v>26</v>
      </c>
      <c r="AA775" s="20" t="s">
        <v>30</v>
      </c>
      <c r="AB775" s="20" t="s">
        <v>114</v>
      </c>
      <c r="AC775" s="20" t="s">
        <v>115</v>
      </c>
      <c r="AD775" s="20" t="s">
        <v>125</v>
      </c>
    </row>
    <row r="776" spans="2:30" x14ac:dyDescent="0.25">
      <c r="B776" s="27" t="str">
        <f>IF(O776="","Frêt",_xlfn.XLOOKUP(O776,Catégories!A:A,Catégories!B:B,"inconnu"))</f>
        <v>Frêt</v>
      </c>
      <c r="C776" s="10" t="str">
        <f>RIGHT(LOOKUP(L776,'Recherche tracking'!A:A,'Recherche tracking'!B:B),16)</f>
        <v>2183814314003125</v>
      </c>
      <c r="D776" s="20">
        <v>202606</v>
      </c>
      <c r="E776" s="20">
        <v>51</v>
      </c>
      <c r="F776" s="20">
        <v>1085442</v>
      </c>
      <c r="G776" s="20" t="s">
        <v>20</v>
      </c>
      <c r="H776" s="20" t="s">
        <v>20</v>
      </c>
      <c r="I776" s="20" t="s">
        <v>119</v>
      </c>
      <c r="J776" s="20" t="s">
        <v>1391</v>
      </c>
      <c r="K776" s="20">
        <v>20260611</v>
      </c>
      <c r="L776" s="20" t="s">
        <v>1390</v>
      </c>
      <c r="M776" s="20" t="s">
        <v>24</v>
      </c>
      <c r="N776" s="20">
        <v>4.5999999999999996</v>
      </c>
      <c r="O776" s="20" t="s">
        <v>86</v>
      </c>
      <c r="P776" s="32">
        <v>0</v>
      </c>
      <c r="Q776" s="20" t="s">
        <v>128</v>
      </c>
      <c r="R776" s="20" t="s">
        <v>166</v>
      </c>
      <c r="S776" s="20" t="s">
        <v>26</v>
      </c>
      <c r="T776" s="20" t="s">
        <v>30</v>
      </c>
      <c r="U776" s="20" t="s">
        <v>121</v>
      </c>
      <c r="V776" s="20" t="s">
        <v>122</v>
      </c>
      <c r="W776" s="20" t="s">
        <v>123</v>
      </c>
      <c r="X776" s="20" t="s">
        <v>124</v>
      </c>
      <c r="Y776" s="20" t="s">
        <v>113</v>
      </c>
      <c r="Z776" s="20" t="s">
        <v>26</v>
      </c>
      <c r="AA776" s="20" t="s">
        <v>30</v>
      </c>
      <c r="AB776" s="20" t="s">
        <v>114</v>
      </c>
      <c r="AC776" s="20" t="s">
        <v>115</v>
      </c>
      <c r="AD776" s="20" t="s">
        <v>125</v>
      </c>
    </row>
    <row r="777" spans="2:30" x14ac:dyDescent="0.25">
      <c r="B777" s="27" t="str">
        <f>IF(O777="","Frêt",_xlfn.XLOOKUP(O777,Catégories!A:A,Catégories!B:B,"inconnu"))</f>
        <v>Frêt</v>
      </c>
      <c r="C777" s="10" t="str">
        <f>RIGHT(LOOKUP(L777,'Recherche tracking'!A:A,'Recherche tracking'!B:B),16)</f>
        <v>2183814314003125</v>
      </c>
      <c r="D777" s="20">
        <v>202606</v>
      </c>
      <c r="E777" s="20">
        <v>51</v>
      </c>
      <c r="F777" s="20">
        <v>1085442</v>
      </c>
      <c r="G777" s="20" t="s">
        <v>20</v>
      </c>
      <c r="H777" s="20" t="s">
        <v>20</v>
      </c>
      <c r="I777" s="20" t="s">
        <v>118</v>
      </c>
      <c r="J777" s="20" t="s">
        <v>1392</v>
      </c>
      <c r="K777" s="20">
        <v>20260611</v>
      </c>
      <c r="L777" s="20" t="s">
        <v>1390</v>
      </c>
      <c r="M777" s="20" t="s">
        <v>111</v>
      </c>
      <c r="N777" s="20">
        <v>8.9</v>
      </c>
      <c r="O777" s="20" t="s">
        <v>84</v>
      </c>
      <c r="P777" s="32">
        <v>0</v>
      </c>
      <c r="Q777" s="20" t="s">
        <v>128</v>
      </c>
      <c r="R777" s="20" t="s">
        <v>166</v>
      </c>
      <c r="S777" s="20" t="s">
        <v>26</v>
      </c>
      <c r="T777" s="20" t="s">
        <v>30</v>
      </c>
      <c r="U777" s="20" t="s">
        <v>121</v>
      </c>
      <c r="V777" s="20" t="s">
        <v>122</v>
      </c>
      <c r="W777" s="20" t="s">
        <v>123</v>
      </c>
      <c r="X777" s="20" t="s">
        <v>124</v>
      </c>
      <c r="Y777" s="20" t="s">
        <v>113</v>
      </c>
      <c r="Z777" s="20" t="s">
        <v>26</v>
      </c>
      <c r="AA777" s="20" t="s">
        <v>30</v>
      </c>
      <c r="AB777" s="20" t="s">
        <v>114</v>
      </c>
      <c r="AC777" s="20" t="s">
        <v>115</v>
      </c>
      <c r="AD777" s="20" t="s">
        <v>125</v>
      </c>
    </row>
    <row r="778" spans="2:30" x14ac:dyDescent="0.25">
      <c r="B778" s="27" t="str">
        <f>IF(O778="","Frêt",_xlfn.XLOOKUP(O778,Catégories!A:A,Catégories!B:B,"inconnu"))</f>
        <v>Frêt</v>
      </c>
      <c r="C778" s="10" t="str">
        <f>RIGHT(LOOKUP(L778,'Recherche tracking'!A:A,'Recherche tracking'!B:B),16)</f>
        <v>2183814314003125</v>
      </c>
      <c r="D778" s="20">
        <v>202606</v>
      </c>
      <c r="E778" s="20">
        <v>51</v>
      </c>
      <c r="F778" s="20">
        <v>1085442</v>
      </c>
      <c r="G778" s="20" t="s">
        <v>20</v>
      </c>
      <c r="H778" s="20" t="s">
        <v>20</v>
      </c>
      <c r="I778" s="20" t="s">
        <v>119</v>
      </c>
      <c r="J778" s="20" t="s">
        <v>1392</v>
      </c>
      <c r="K778" s="20">
        <v>20260611</v>
      </c>
      <c r="L778" s="20" t="s">
        <v>1390</v>
      </c>
      <c r="M778" s="20" t="s">
        <v>24</v>
      </c>
      <c r="N778" s="20">
        <v>8.9</v>
      </c>
      <c r="O778" s="20" t="s">
        <v>86</v>
      </c>
      <c r="P778" s="32">
        <v>0</v>
      </c>
      <c r="Q778" s="20" t="s">
        <v>128</v>
      </c>
      <c r="R778" s="20" t="s">
        <v>166</v>
      </c>
      <c r="S778" s="20" t="s">
        <v>26</v>
      </c>
      <c r="T778" s="20" t="s">
        <v>30</v>
      </c>
      <c r="U778" s="20" t="s">
        <v>121</v>
      </c>
      <c r="V778" s="20" t="s">
        <v>122</v>
      </c>
      <c r="W778" s="20" t="s">
        <v>123</v>
      </c>
      <c r="X778" s="20" t="s">
        <v>124</v>
      </c>
      <c r="Y778" s="20" t="s">
        <v>113</v>
      </c>
      <c r="Z778" s="20" t="s">
        <v>26</v>
      </c>
      <c r="AA778" s="20" t="s">
        <v>30</v>
      </c>
      <c r="AB778" s="20" t="s">
        <v>114</v>
      </c>
      <c r="AC778" s="20" t="s">
        <v>115</v>
      </c>
      <c r="AD778" s="20" t="s">
        <v>125</v>
      </c>
    </row>
    <row r="779" spans="2:30" x14ac:dyDescent="0.25">
      <c r="B779" s="27" t="str">
        <f>IF(O779="","Frêt",_xlfn.XLOOKUP(O779,Catégories!A:A,Catégories!B:B,"inconnu"))</f>
        <v>Frêt</v>
      </c>
      <c r="C779" s="10" t="str">
        <f>RIGHT(LOOKUP(L779,'Recherche tracking'!A:A,'Recherche tracking'!B:B),16)</f>
        <v>2183814314003125</v>
      </c>
      <c r="D779" s="20">
        <v>202606</v>
      </c>
      <c r="E779" s="20">
        <v>51</v>
      </c>
      <c r="F779" s="20">
        <v>1085442</v>
      </c>
      <c r="G779" s="20" t="s">
        <v>20</v>
      </c>
      <c r="H779" s="20" t="s">
        <v>20</v>
      </c>
      <c r="I779" s="20" t="s">
        <v>119</v>
      </c>
      <c r="J779" s="20" t="s">
        <v>1392</v>
      </c>
      <c r="K779" s="20">
        <v>20260611</v>
      </c>
      <c r="L779" s="20" t="s">
        <v>1390</v>
      </c>
      <c r="M779" s="20" t="s">
        <v>24</v>
      </c>
      <c r="N779" s="20">
        <v>8.9</v>
      </c>
      <c r="O779" s="20" t="s">
        <v>98</v>
      </c>
      <c r="P779" s="32">
        <v>1</v>
      </c>
      <c r="Q779" s="20" t="s">
        <v>128</v>
      </c>
      <c r="R779" s="20" t="s">
        <v>166</v>
      </c>
      <c r="S779" s="20" t="s">
        <v>26</v>
      </c>
      <c r="T779" s="20" t="s">
        <v>30</v>
      </c>
      <c r="U779" s="20" t="s">
        <v>121</v>
      </c>
      <c r="V779" s="20" t="s">
        <v>122</v>
      </c>
      <c r="W779" s="20" t="s">
        <v>123</v>
      </c>
      <c r="X779" s="20" t="s">
        <v>124</v>
      </c>
      <c r="Y779" s="20" t="s">
        <v>113</v>
      </c>
      <c r="Z779" s="20" t="s">
        <v>26</v>
      </c>
      <c r="AA779" s="20" t="s">
        <v>30</v>
      </c>
      <c r="AB779" s="20" t="s">
        <v>114</v>
      </c>
      <c r="AC779" s="20" t="s">
        <v>115</v>
      </c>
      <c r="AD779" s="20" t="s">
        <v>125</v>
      </c>
    </row>
    <row r="780" spans="2:30" x14ac:dyDescent="0.25">
      <c r="B780" s="27" t="str">
        <f>IF(O780="","Frêt",_xlfn.XLOOKUP(O780,Catégories!A:A,Catégories!B:B,"inconnu"))</f>
        <v>Frêt</v>
      </c>
      <c r="C780" s="10" t="str">
        <f>RIGHT(LOOKUP(L780,'Recherche tracking'!A:A,'Recherche tracking'!B:B),16)</f>
        <v>0643814314753602</v>
      </c>
      <c r="D780" s="20">
        <v>202606</v>
      </c>
      <c r="E780" s="20">
        <v>51</v>
      </c>
      <c r="F780" s="20">
        <v>1085442</v>
      </c>
      <c r="G780" s="20" t="s">
        <v>20</v>
      </c>
      <c r="H780" s="20" t="s">
        <v>20</v>
      </c>
      <c r="I780" s="20" t="s">
        <v>110</v>
      </c>
      <c r="J780" s="20" t="s">
        <v>22</v>
      </c>
      <c r="K780" s="20">
        <v>20260611</v>
      </c>
      <c r="L780" s="20" t="s">
        <v>1393</v>
      </c>
      <c r="M780" s="20" t="s">
        <v>111</v>
      </c>
      <c r="N780" s="20">
        <v>9.6999999999999993</v>
      </c>
      <c r="O780" s="20" t="s">
        <v>84</v>
      </c>
      <c r="P780" s="32">
        <v>6.49</v>
      </c>
      <c r="Q780" s="20" t="s">
        <v>112</v>
      </c>
      <c r="R780" s="20" t="s">
        <v>113</v>
      </c>
      <c r="S780" s="20" t="s">
        <v>26</v>
      </c>
      <c r="T780" s="20" t="s">
        <v>30</v>
      </c>
      <c r="U780" s="20" t="s">
        <v>114</v>
      </c>
      <c r="V780" s="20" t="s">
        <v>115</v>
      </c>
      <c r="W780" s="20" t="s">
        <v>116</v>
      </c>
      <c r="X780" s="20" t="s">
        <v>1394</v>
      </c>
      <c r="Y780" s="20" t="s">
        <v>1395</v>
      </c>
      <c r="Z780" s="20" t="s">
        <v>26</v>
      </c>
      <c r="AA780" s="20" t="s">
        <v>30</v>
      </c>
      <c r="AB780" s="20" t="s">
        <v>171</v>
      </c>
      <c r="AC780" s="20" t="s">
        <v>467</v>
      </c>
      <c r="AD780" s="20" t="s">
        <v>468</v>
      </c>
    </row>
    <row r="781" spans="2:30" x14ac:dyDescent="0.25">
      <c r="B781" s="27" t="str">
        <f>IF(O781="","Frêt",_xlfn.XLOOKUP(O781,Catégories!A:A,Catégories!B:B,"inconnu"))</f>
        <v>Frêt</v>
      </c>
      <c r="C781" s="10" t="str">
        <f>RIGHT(LOOKUP(L781,'Recherche tracking'!A:A,'Recherche tracking'!B:B),16)</f>
        <v>0643814314753602</v>
      </c>
      <c r="D781" s="20">
        <v>202606</v>
      </c>
      <c r="E781" s="20">
        <v>51</v>
      </c>
      <c r="F781" s="20">
        <v>1085442</v>
      </c>
      <c r="G781" s="20" t="s">
        <v>20</v>
      </c>
      <c r="H781" s="20" t="s">
        <v>20</v>
      </c>
      <c r="I781" s="20" t="s">
        <v>118</v>
      </c>
      <c r="J781" s="20" t="s">
        <v>1396</v>
      </c>
      <c r="K781" s="20">
        <v>20260611</v>
      </c>
      <c r="L781" s="20" t="s">
        <v>1393</v>
      </c>
      <c r="M781" s="20" t="s">
        <v>111</v>
      </c>
      <c r="N781" s="20">
        <v>9.6999999999999993</v>
      </c>
      <c r="O781" s="20" t="s">
        <v>84</v>
      </c>
      <c r="P781" s="32">
        <v>0</v>
      </c>
      <c r="Q781" s="20" t="s">
        <v>112</v>
      </c>
      <c r="R781" s="20" t="s">
        <v>113</v>
      </c>
      <c r="S781" s="20" t="s">
        <v>26</v>
      </c>
      <c r="T781" s="20" t="s">
        <v>30</v>
      </c>
      <c r="U781" s="20" t="s">
        <v>114</v>
      </c>
      <c r="V781" s="20" t="s">
        <v>115</v>
      </c>
      <c r="W781" s="20" t="s">
        <v>116</v>
      </c>
      <c r="X781" s="20" t="s">
        <v>1394</v>
      </c>
      <c r="Y781" s="20" t="s">
        <v>1395</v>
      </c>
      <c r="Z781" s="20" t="s">
        <v>26</v>
      </c>
      <c r="AA781" s="20" t="s">
        <v>30</v>
      </c>
      <c r="AB781" s="20" t="s">
        <v>171</v>
      </c>
      <c r="AC781" s="20" t="s">
        <v>467</v>
      </c>
      <c r="AD781" s="20" t="s">
        <v>468</v>
      </c>
    </row>
    <row r="782" spans="2:30" x14ac:dyDescent="0.25">
      <c r="B782" s="27" t="str">
        <f>IF(O782="","Frêt",_xlfn.XLOOKUP(O782,Catégories!A:A,Catégories!B:B,"inconnu"))</f>
        <v>Frêt</v>
      </c>
      <c r="C782" s="10" t="str">
        <f>RIGHT(LOOKUP(L782,'Recherche tracking'!A:A,'Recherche tracking'!B:B),16)</f>
        <v>0643814314753602</v>
      </c>
      <c r="D782" s="20">
        <v>202606</v>
      </c>
      <c r="E782" s="20">
        <v>51</v>
      </c>
      <c r="F782" s="20">
        <v>1085442</v>
      </c>
      <c r="G782" s="20" t="s">
        <v>20</v>
      </c>
      <c r="H782" s="20" t="s">
        <v>20</v>
      </c>
      <c r="I782" s="20" t="s">
        <v>119</v>
      </c>
      <c r="J782" s="20" t="s">
        <v>1396</v>
      </c>
      <c r="K782" s="20">
        <v>20260611</v>
      </c>
      <c r="L782" s="20" t="s">
        <v>1393</v>
      </c>
      <c r="M782" s="20" t="s">
        <v>24</v>
      </c>
      <c r="N782" s="20">
        <v>9.6999999999999993</v>
      </c>
      <c r="O782" s="20" t="s">
        <v>86</v>
      </c>
      <c r="P782" s="32">
        <v>0</v>
      </c>
      <c r="Q782" s="20" t="s">
        <v>112</v>
      </c>
      <c r="R782" s="20" t="s">
        <v>113</v>
      </c>
      <c r="S782" s="20" t="s">
        <v>26</v>
      </c>
      <c r="T782" s="20" t="s">
        <v>30</v>
      </c>
      <c r="U782" s="20" t="s">
        <v>114</v>
      </c>
      <c r="V782" s="20" t="s">
        <v>115</v>
      </c>
      <c r="W782" s="20" t="s">
        <v>116</v>
      </c>
      <c r="X782" s="20" t="s">
        <v>1394</v>
      </c>
      <c r="Y782" s="20" t="s">
        <v>1395</v>
      </c>
      <c r="Z782" s="20" t="s">
        <v>26</v>
      </c>
      <c r="AA782" s="20" t="s">
        <v>30</v>
      </c>
      <c r="AB782" s="20" t="s">
        <v>171</v>
      </c>
      <c r="AC782" s="20" t="s">
        <v>467</v>
      </c>
      <c r="AD782" s="20" t="s">
        <v>468</v>
      </c>
    </row>
    <row r="783" spans="2:30" x14ac:dyDescent="0.25">
      <c r="B783" s="27" t="str">
        <f>IF(O783="","Frêt",_xlfn.XLOOKUP(O783,Catégories!A:A,Catégories!B:B,"inconnu"))</f>
        <v>Frêt</v>
      </c>
      <c r="C783" s="10" t="str">
        <f>RIGHT(LOOKUP(L783,'Recherche tracking'!A:A,'Recherche tracking'!B:B),16)</f>
        <v>5943814314753797</v>
      </c>
      <c r="D783" s="20">
        <v>202606</v>
      </c>
      <c r="E783" s="20">
        <v>51</v>
      </c>
      <c r="F783" s="20">
        <v>1085442</v>
      </c>
      <c r="G783" s="20" t="s">
        <v>20</v>
      </c>
      <c r="H783" s="20" t="s">
        <v>20</v>
      </c>
      <c r="I783" s="20" t="s">
        <v>110</v>
      </c>
      <c r="J783" s="20" t="s">
        <v>22</v>
      </c>
      <c r="K783" s="20">
        <v>20260611</v>
      </c>
      <c r="L783" s="20" t="s">
        <v>1397</v>
      </c>
      <c r="M783" s="20" t="s">
        <v>111</v>
      </c>
      <c r="N783" s="20">
        <v>35.58</v>
      </c>
      <c r="O783" s="20" t="s">
        <v>84</v>
      </c>
      <c r="P783" s="32">
        <v>13.25</v>
      </c>
      <c r="Q783" s="20" t="s">
        <v>112</v>
      </c>
      <c r="R783" s="20" t="s">
        <v>113</v>
      </c>
      <c r="S783" s="20" t="s">
        <v>26</v>
      </c>
      <c r="T783" s="20" t="s">
        <v>30</v>
      </c>
      <c r="U783" s="20" t="s">
        <v>114</v>
      </c>
      <c r="V783" s="20" t="s">
        <v>115</v>
      </c>
      <c r="W783" s="20" t="s">
        <v>116</v>
      </c>
      <c r="X783" s="20" t="s">
        <v>1398</v>
      </c>
      <c r="Y783" s="20" t="s">
        <v>1399</v>
      </c>
      <c r="Z783" s="20" t="s">
        <v>1400</v>
      </c>
      <c r="AA783" s="20" t="s">
        <v>30</v>
      </c>
      <c r="AB783" s="20" t="s">
        <v>140</v>
      </c>
      <c r="AC783" s="20" t="s">
        <v>1401</v>
      </c>
      <c r="AD783" s="20" t="s">
        <v>1402</v>
      </c>
    </row>
    <row r="784" spans="2:30" x14ac:dyDescent="0.25">
      <c r="B784" s="27" t="str">
        <f>IF(O784="","Frêt",_xlfn.XLOOKUP(O784,Catégories!A:A,Catégories!B:B,"inconnu"))</f>
        <v>Frêt</v>
      </c>
      <c r="C784" s="10" t="str">
        <f>RIGHT(LOOKUP(L784,'Recherche tracking'!A:A,'Recherche tracking'!B:B),16)</f>
        <v>5943814314753797</v>
      </c>
      <c r="D784" s="20">
        <v>202606</v>
      </c>
      <c r="E784" s="20">
        <v>51</v>
      </c>
      <c r="F784" s="20">
        <v>1085442</v>
      </c>
      <c r="G784" s="20" t="s">
        <v>20</v>
      </c>
      <c r="H784" s="20" t="s">
        <v>20</v>
      </c>
      <c r="I784" s="20" t="s">
        <v>118</v>
      </c>
      <c r="J784" s="20" t="s">
        <v>1403</v>
      </c>
      <c r="K784" s="20">
        <v>20260611</v>
      </c>
      <c r="L784" s="20" t="s">
        <v>1397</v>
      </c>
      <c r="M784" s="20" t="s">
        <v>111</v>
      </c>
      <c r="N784" s="20">
        <v>18.04</v>
      </c>
      <c r="O784" s="20" t="s">
        <v>84</v>
      </c>
      <c r="P784" s="32">
        <v>0</v>
      </c>
      <c r="Q784" s="20" t="s">
        <v>112</v>
      </c>
      <c r="R784" s="20" t="s">
        <v>113</v>
      </c>
      <c r="S784" s="20" t="s">
        <v>26</v>
      </c>
      <c r="T784" s="20" t="s">
        <v>30</v>
      </c>
      <c r="U784" s="20" t="s">
        <v>114</v>
      </c>
      <c r="V784" s="20" t="s">
        <v>115</v>
      </c>
      <c r="W784" s="20" t="s">
        <v>116</v>
      </c>
      <c r="X784" s="20" t="s">
        <v>1398</v>
      </c>
      <c r="Y784" s="20" t="s">
        <v>1399</v>
      </c>
      <c r="Z784" s="20" t="s">
        <v>1400</v>
      </c>
      <c r="AA784" s="20" t="s">
        <v>30</v>
      </c>
      <c r="AB784" s="20" t="s">
        <v>140</v>
      </c>
      <c r="AC784" s="20" t="s">
        <v>1401</v>
      </c>
      <c r="AD784" s="20" t="s">
        <v>1402</v>
      </c>
    </row>
    <row r="785" spans="2:30" x14ac:dyDescent="0.25">
      <c r="B785" s="27" t="str">
        <f>IF(O785="","Frêt",_xlfn.XLOOKUP(O785,Catégories!A:A,Catégories!B:B,"inconnu"))</f>
        <v>Frêt</v>
      </c>
      <c r="C785" s="10" t="str">
        <f>RIGHT(LOOKUP(L785,'Recherche tracking'!A:A,'Recherche tracking'!B:B),16)</f>
        <v>5943814314753797</v>
      </c>
      <c r="D785" s="20">
        <v>202606</v>
      </c>
      <c r="E785" s="20">
        <v>51</v>
      </c>
      <c r="F785" s="20">
        <v>1085442</v>
      </c>
      <c r="G785" s="20" t="s">
        <v>20</v>
      </c>
      <c r="H785" s="20" t="s">
        <v>20</v>
      </c>
      <c r="I785" s="20" t="s">
        <v>119</v>
      </c>
      <c r="J785" s="20" t="s">
        <v>1403</v>
      </c>
      <c r="K785" s="20">
        <v>20260611</v>
      </c>
      <c r="L785" s="20" t="s">
        <v>1397</v>
      </c>
      <c r="M785" s="20" t="s">
        <v>24</v>
      </c>
      <c r="N785" s="20">
        <v>18.04</v>
      </c>
      <c r="O785" s="20" t="s">
        <v>86</v>
      </c>
      <c r="P785" s="32">
        <v>0</v>
      </c>
      <c r="Q785" s="20" t="s">
        <v>112</v>
      </c>
      <c r="R785" s="20" t="s">
        <v>113</v>
      </c>
      <c r="S785" s="20" t="s">
        <v>26</v>
      </c>
      <c r="T785" s="20" t="s">
        <v>30</v>
      </c>
      <c r="U785" s="20" t="s">
        <v>114</v>
      </c>
      <c r="V785" s="20" t="s">
        <v>115</v>
      </c>
      <c r="W785" s="20" t="s">
        <v>116</v>
      </c>
      <c r="X785" s="20" t="s">
        <v>1398</v>
      </c>
      <c r="Y785" s="20" t="s">
        <v>1399</v>
      </c>
      <c r="Z785" s="20" t="s">
        <v>1400</v>
      </c>
      <c r="AA785" s="20" t="s">
        <v>30</v>
      </c>
      <c r="AB785" s="20" t="s">
        <v>140</v>
      </c>
      <c r="AC785" s="20" t="s">
        <v>1401</v>
      </c>
      <c r="AD785" s="20" t="s">
        <v>1402</v>
      </c>
    </row>
    <row r="786" spans="2:30" x14ac:dyDescent="0.25">
      <c r="B786" s="27" t="str">
        <f>IF(O786="","Frêt",_xlfn.XLOOKUP(O786,Catégories!A:A,Catégories!B:B,"inconnu"))</f>
        <v>Frêt</v>
      </c>
      <c r="C786" s="10" t="str">
        <f>RIGHT(LOOKUP(L786,'Recherche tracking'!A:A,'Recherche tracking'!B:B),16)</f>
        <v>5943814314753797</v>
      </c>
      <c r="D786" s="20">
        <v>202606</v>
      </c>
      <c r="E786" s="20">
        <v>51</v>
      </c>
      <c r="F786" s="20">
        <v>1085442</v>
      </c>
      <c r="G786" s="20" t="s">
        <v>20</v>
      </c>
      <c r="H786" s="20" t="s">
        <v>20</v>
      </c>
      <c r="I786" s="20" t="s">
        <v>118</v>
      </c>
      <c r="J786" s="20" t="s">
        <v>1404</v>
      </c>
      <c r="K786" s="20">
        <v>20260611</v>
      </c>
      <c r="L786" s="20" t="s">
        <v>1397</v>
      </c>
      <c r="M786" s="20" t="s">
        <v>111</v>
      </c>
      <c r="N786" s="20">
        <v>17.54</v>
      </c>
      <c r="O786" s="20" t="s">
        <v>84</v>
      </c>
      <c r="P786" s="32">
        <v>0</v>
      </c>
      <c r="Q786" s="20" t="s">
        <v>112</v>
      </c>
      <c r="R786" s="20" t="s">
        <v>113</v>
      </c>
      <c r="S786" s="20" t="s">
        <v>26</v>
      </c>
      <c r="T786" s="20" t="s">
        <v>30</v>
      </c>
      <c r="U786" s="20" t="s">
        <v>114</v>
      </c>
      <c r="V786" s="20" t="s">
        <v>115</v>
      </c>
      <c r="W786" s="20" t="s">
        <v>116</v>
      </c>
      <c r="X786" s="20" t="s">
        <v>1398</v>
      </c>
      <c r="Y786" s="20" t="s">
        <v>1399</v>
      </c>
      <c r="Z786" s="20" t="s">
        <v>1400</v>
      </c>
      <c r="AA786" s="20" t="s">
        <v>30</v>
      </c>
      <c r="AB786" s="20" t="s">
        <v>140</v>
      </c>
      <c r="AC786" s="20" t="s">
        <v>1401</v>
      </c>
      <c r="AD786" s="20" t="s">
        <v>1402</v>
      </c>
    </row>
    <row r="787" spans="2:30" x14ac:dyDescent="0.25">
      <c r="B787" s="27" t="str">
        <f>IF(O787="","Frêt",_xlfn.XLOOKUP(O787,Catégories!A:A,Catégories!B:B,"inconnu"))</f>
        <v>Frêt</v>
      </c>
      <c r="C787" s="10" t="str">
        <f>RIGHT(LOOKUP(L787,'Recherche tracking'!A:A,'Recherche tracking'!B:B),16)</f>
        <v>5943814314753797</v>
      </c>
      <c r="D787" s="20">
        <v>202606</v>
      </c>
      <c r="E787" s="20">
        <v>51</v>
      </c>
      <c r="F787" s="20">
        <v>1085442</v>
      </c>
      <c r="G787" s="20" t="s">
        <v>20</v>
      </c>
      <c r="H787" s="20" t="s">
        <v>20</v>
      </c>
      <c r="I787" s="20" t="s">
        <v>119</v>
      </c>
      <c r="J787" s="20" t="s">
        <v>1404</v>
      </c>
      <c r="K787" s="20">
        <v>20260611</v>
      </c>
      <c r="L787" s="20" t="s">
        <v>1397</v>
      </c>
      <c r="M787" s="20" t="s">
        <v>24</v>
      </c>
      <c r="N787" s="20">
        <v>17.54</v>
      </c>
      <c r="O787" s="20" t="s">
        <v>86</v>
      </c>
      <c r="P787" s="32">
        <v>0</v>
      </c>
      <c r="Q787" s="20" t="s">
        <v>112</v>
      </c>
      <c r="R787" s="20" t="s">
        <v>113</v>
      </c>
      <c r="S787" s="20" t="s">
        <v>26</v>
      </c>
      <c r="T787" s="20" t="s">
        <v>30</v>
      </c>
      <c r="U787" s="20" t="s">
        <v>114</v>
      </c>
      <c r="V787" s="20" t="s">
        <v>115</v>
      </c>
      <c r="W787" s="20" t="s">
        <v>116</v>
      </c>
      <c r="X787" s="20" t="s">
        <v>1398</v>
      </c>
      <c r="Y787" s="20" t="s">
        <v>1399</v>
      </c>
      <c r="Z787" s="20" t="s">
        <v>1400</v>
      </c>
      <c r="AA787" s="20" t="s">
        <v>30</v>
      </c>
      <c r="AB787" s="20" t="s">
        <v>140</v>
      </c>
      <c r="AC787" s="20" t="s">
        <v>1401</v>
      </c>
      <c r="AD787" s="20" t="s">
        <v>1402</v>
      </c>
    </row>
    <row r="788" spans="2:30" x14ac:dyDescent="0.25">
      <c r="B788" s="27" t="str">
        <f>IF(O788="","Frêt",_xlfn.XLOOKUP(O788,Catégories!A:A,Catégories!B:B,"inconnu"))</f>
        <v>Frêt</v>
      </c>
      <c r="C788" s="10" t="str">
        <f>RIGHT(LOOKUP(L788,'Recherche tracking'!A:A,'Recherche tracking'!B:B),16)</f>
        <v>5943814314753797</v>
      </c>
      <c r="D788" s="20">
        <v>202606</v>
      </c>
      <c r="E788" s="20">
        <v>51</v>
      </c>
      <c r="F788" s="20">
        <v>1085442</v>
      </c>
      <c r="G788" s="20" t="s">
        <v>20</v>
      </c>
      <c r="H788" s="20" t="s">
        <v>20</v>
      </c>
      <c r="I788" s="20" t="s">
        <v>119</v>
      </c>
      <c r="J788" s="20" t="s">
        <v>1404</v>
      </c>
      <c r="K788" s="20">
        <v>20260611</v>
      </c>
      <c r="L788" s="20" t="s">
        <v>1397</v>
      </c>
      <c r="M788" s="20" t="s">
        <v>24</v>
      </c>
      <c r="N788" s="20">
        <v>17.54</v>
      </c>
      <c r="O788" s="20" t="s">
        <v>98</v>
      </c>
      <c r="P788" s="32">
        <v>1</v>
      </c>
      <c r="Q788" s="20" t="s">
        <v>112</v>
      </c>
      <c r="R788" s="20" t="s">
        <v>113</v>
      </c>
      <c r="S788" s="20" t="s">
        <v>26</v>
      </c>
      <c r="T788" s="20" t="s">
        <v>30</v>
      </c>
      <c r="U788" s="20" t="s">
        <v>114</v>
      </c>
      <c r="V788" s="20" t="s">
        <v>115</v>
      </c>
      <c r="W788" s="20" t="s">
        <v>116</v>
      </c>
      <c r="X788" s="20" t="s">
        <v>1398</v>
      </c>
      <c r="Y788" s="20" t="s">
        <v>1399</v>
      </c>
      <c r="Z788" s="20" t="s">
        <v>1400</v>
      </c>
      <c r="AA788" s="20" t="s">
        <v>30</v>
      </c>
      <c r="AB788" s="20" t="s">
        <v>140</v>
      </c>
      <c r="AC788" s="20" t="s">
        <v>1401</v>
      </c>
      <c r="AD788" s="20" t="s">
        <v>1402</v>
      </c>
    </row>
    <row r="789" spans="2:30" x14ac:dyDescent="0.25">
      <c r="B789" s="27" t="str">
        <f>IF(O789="","Frêt",_xlfn.XLOOKUP(O789,Catégories!A:A,Catégories!B:B,"inconnu"))</f>
        <v>Frêt</v>
      </c>
      <c r="C789" s="10" t="str">
        <f>RIGHT(LOOKUP(L789,'Recherche tracking'!A:A,'Recherche tracking'!B:B),16)</f>
        <v>7643814314753462</v>
      </c>
      <c r="D789" s="20">
        <v>202606</v>
      </c>
      <c r="E789" s="20">
        <v>51</v>
      </c>
      <c r="F789" s="20">
        <v>1085442</v>
      </c>
      <c r="G789" s="20" t="s">
        <v>20</v>
      </c>
      <c r="H789" s="20" t="s">
        <v>20</v>
      </c>
      <c r="I789" s="20" t="s">
        <v>110</v>
      </c>
      <c r="J789" s="20" t="s">
        <v>22</v>
      </c>
      <c r="K789" s="20">
        <v>20260611</v>
      </c>
      <c r="L789" s="20" t="s">
        <v>1405</v>
      </c>
      <c r="M789" s="20" t="s">
        <v>111</v>
      </c>
      <c r="N789" s="20">
        <v>23.89</v>
      </c>
      <c r="O789" s="20" t="s">
        <v>84</v>
      </c>
      <c r="P789" s="32">
        <v>10.130000000000001</v>
      </c>
      <c r="Q789" s="20" t="s">
        <v>112</v>
      </c>
      <c r="R789" s="20" t="s">
        <v>113</v>
      </c>
      <c r="S789" s="20" t="s">
        <v>26</v>
      </c>
      <c r="T789" s="20" t="s">
        <v>30</v>
      </c>
      <c r="U789" s="20" t="s">
        <v>114</v>
      </c>
      <c r="V789" s="20" t="s">
        <v>115</v>
      </c>
      <c r="W789" s="20" t="s">
        <v>116</v>
      </c>
      <c r="X789" s="20" t="s">
        <v>965</v>
      </c>
      <c r="Y789" s="20" t="s">
        <v>966</v>
      </c>
      <c r="Z789" s="20" t="s">
        <v>26</v>
      </c>
      <c r="AA789" s="20" t="s">
        <v>30</v>
      </c>
      <c r="AB789" s="20" t="s">
        <v>131</v>
      </c>
      <c r="AC789" s="20" t="s">
        <v>252</v>
      </c>
      <c r="AD789" s="20" t="s">
        <v>253</v>
      </c>
    </row>
    <row r="790" spans="2:30" x14ac:dyDescent="0.25">
      <c r="B790" s="27" t="str">
        <f>IF(O790="","Frêt",_xlfn.XLOOKUP(O790,Catégories!A:A,Catégories!B:B,"inconnu"))</f>
        <v>Frêt</v>
      </c>
      <c r="C790" s="10" t="str">
        <f>RIGHT(LOOKUP(L790,'Recherche tracking'!A:A,'Recherche tracking'!B:B),16)</f>
        <v>7643814314753462</v>
      </c>
      <c r="D790" s="20">
        <v>202606</v>
      </c>
      <c r="E790" s="20">
        <v>51</v>
      </c>
      <c r="F790" s="20">
        <v>1085442</v>
      </c>
      <c r="G790" s="20" t="s">
        <v>20</v>
      </c>
      <c r="H790" s="20" t="s">
        <v>20</v>
      </c>
      <c r="I790" s="20" t="s">
        <v>118</v>
      </c>
      <c r="J790" s="20" t="s">
        <v>1406</v>
      </c>
      <c r="K790" s="20">
        <v>20260611</v>
      </c>
      <c r="L790" s="20" t="s">
        <v>1405</v>
      </c>
      <c r="M790" s="20" t="s">
        <v>111</v>
      </c>
      <c r="N790" s="20">
        <v>18.04</v>
      </c>
      <c r="O790" s="20" t="s">
        <v>84</v>
      </c>
      <c r="P790" s="32">
        <v>0</v>
      </c>
      <c r="Q790" s="20" t="s">
        <v>112</v>
      </c>
      <c r="R790" s="20" t="s">
        <v>113</v>
      </c>
      <c r="S790" s="20" t="s">
        <v>26</v>
      </c>
      <c r="T790" s="20" t="s">
        <v>30</v>
      </c>
      <c r="U790" s="20" t="s">
        <v>114</v>
      </c>
      <c r="V790" s="20" t="s">
        <v>115</v>
      </c>
      <c r="W790" s="20" t="s">
        <v>116</v>
      </c>
      <c r="X790" s="20" t="s">
        <v>965</v>
      </c>
      <c r="Y790" s="20" t="s">
        <v>966</v>
      </c>
      <c r="Z790" s="20" t="s">
        <v>26</v>
      </c>
      <c r="AA790" s="20" t="s">
        <v>30</v>
      </c>
      <c r="AB790" s="20" t="s">
        <v>131</v>
      </c>
      <c r="AC790" s="20" t="s">
        <v>252</v>
      </c>
      <c r="AD790" s="20" t="s">
        <v>253</v>
      </c>
    </row>
    <row r="791" spans="2:30" x14ac:dyDescent="0.25">
      <c r="B791" s="27" t="str">
        <f>IF(O791="","Frêt",_xlfn.XLOOKUP(O791,Catégories!A:A,Catégories!B:B,"inconnu"))</f>
        <v>Frêt</v>
      </c>
      <c r="C791" s="10" t="str">
        <f>RIGHT(LOOKUP(L791,'Recherche tracking'!A:A,'Recherche tracking'!B:B),16)</f>
        <v>7643814314753462</v>
      </c>
      <c r="D791" s="20">
        <v>202606</v>
      </c>
      <c r="E791" s="20">
        <v>51</v>
      </c>
      <c r="F791" s="20">
        <v>1085442</v>
      </c>
      <c r="G791" s="20" t="s">
        <v>20</v>
      </c>
      <c r="H791" s="20" t="s">
        <v>20</v>
      </c>
      <c r="I791" s="20" t="s">
        <v>119</v>
      </c>
      <c r="J791" s="20" t="s">
        <v>1406</v>
      </c>
      <c r="K791" s="20">
        <v>20260611</v>
      </c>
      <c r="L791" s="20" t="s">
        <v>1405</v>
      </c>
      <c r="M791" s="20" t="s">
        <v>24</v>
      </c>
      <c r="N791" s="20">
        <v>18.04</v>
      </c>
      <c r="O791" s="20" t="s">
        <v>86</v>
      </c>
      <c r="P791" s="32">
        <v>0</v>
      </c>
      <c r="Q791" s="20" t="s">
        <v>112</v>
      </c>
      <c r="R791" s="20" t="s">
        <v>113</v>
      </c>
      <c r="S791" s="20" t="s">
        <v>26</v>
      </c>
      <c r="T791" s="20" t="s">
        <v>30</v>
      </c>
      <c r="U791" s="20" t="s">
        <v>114</v>
      </c>
      <c r="V791" s="20" t="s">
        <v>115</v>
      </c>
      <c r="W791" s="20" t="s">
        <v>116</v>
      </c>
      <c r="X791" s="20" t="s">
        <v>965</v>
      </c>
      <c r="Y791" s="20" t="s">
        <v>966</v>
      </c>
      <c r="Z791" s="20" t="s">
        <v>26</v>
      </c>
      <c r="AA791" s="20" t="s">
        <v>30</v>
      </c>
      <c r="AB791" s="20" t="s">
        <v>131</v>
      </c>
      <c r="AC791" s="20" t="s">
        <v>252</v>
      </c>
      <c r="AD791" s="20" t="s">
        <v>253</v>
      </c>
    </row>
    <row r="792" spans="2:30" x14ac:dyDescent="0.25">
      <c r="B792" s="27" t="str">
        <f>IF(O792="","Frêt",_xlfn.XLOOKUP(O792,Catégories!A:A,Catégories!B:B,"inconnu"))</f>
        <v>Frêt</v>
      </c>
      <c r="C792" s="10" t="str">
        <f>RIGHT(LOOKUP(L792,'Recherche tracking'!A:A,'Recherche tracking'!B:B),16)</f>
        <v>7643814314753462</v>
      </c>
      <c r="D792" s="20">
        <v>202606</v>
      </c>
      <c r="E792" s="20">
        <v>51</v>
      </c>
      <c r="F792" s="20">
        <v>1085442</v>
      </c>
      <c r="G792" s="20" t="s">
        <v>20</v>
      </c>
      <c r="H792" s="20" t="s">
        <v>20</v>
      </c>
      <c r="I792" s="20" t="s">
        <v>118</v>
      </c>
      <c r="J792" s="20" t="s">
        <v>1407</v>
      </c>
      <c r="K792" s="20">
        <v>20260611</v>
      </c>
      <c r="L792" s="20" t="s">
        <v>1405</v>
      </c>
      <c r="M792" s="20" t="s">
        <v>111</v>
      </c>
      <c r="N792" s="20">
        <v>5.85</v>
      </c>
      <c r="O792" s="20" t="s">
        <v>84</v>
      </c>
      <c r="P792" s="32">
        <v>0</v>
      </c>
      <c r="Q792" s="20" t="s">
        <v>112</v>
      </c>
      <c r="R792" s="20" t="s">
        <v>113</v>
      </c>
      <c r="S792" s="20" t="s">
        <v>26</v>
      </c>
      <c r="T792" s="20" t="s">
        <v>30</v>
      </c>
      <c r="U792" s="20" t="s">
        <v>114</v>
      </c>
      <c r="V792" s="20" t="s">
        <v>115</v>
      </c>
      <c r="W792" s="20" t="s">
        <v>116</v>
      </c>
      <c r="X792" s="20" t="s">
        <v>965</v>
      </c>
      <c r="Y792" s="20" t="s">
        <v>966</v>
      </c>
      <c r="Z792" s="20" t="s">
        <v>26</v>
      </c>
      <c r="AA792" s="20" t="s">
        <v>30</v>
      </c>
      <c r="AB792" s="20" t="s">
        <v>131</v>
      </c>
      <c r="AC792" s="20" t="s">
        <v>252</v>
      </c>
      <c r="AD792" s="20" t="s">
        <v>253</v>
      </c>
    </row>
    <row r="793" spans="2:30" x14ac:dyDescent="0.25">
      <c r="B793" s="27" t="str">
        <f>IF(O793="","Frêt",_xlfn.XLOOKUP(O793,Catégories!A:A,Catégories!B:B,"inconnu"))</f>
        <v>Frêt</v>
      </c>
      <c r="C793" s="10" t="str">
        <f>RIGHT(LOOKUP(L793,'Recherche tracking'!A:A,'Recherche tracking'!B:B),16)</f>
        <v>7643814314753462</v>
      </c>
      <c r="D793" s="20">
        <v>202606</v>
      </c>
      <c r="E793" s="20">
        <v>51</v>
      </c>
      <c r="F793" s="20">
        <v>1085442</v>
      </c>
      <c r="G793" s="20" t="s">
        <v>20</v>
      </c>
      <c r="H793" s="20" t="s">
        <v>20</v>
      </c>
      <c r="I793" s="20" t="s">
        <v>119</v>
      </c>
      <c r="J793" s="20" t="s">
        <v>1407</v>
      </c>
      <c r="K793" s="20">
        <v>20260611</v>
      </c>
      <c r="L793" s="20" t="s">
        <v>1405</v>
      </c>
      <c r="M793" s="20" t="s">
        <v>24</v>
      </c>
      <c r="N793" s="20">
        <v>5.85</v>
      </c>
      <c r="O793" s="20" t="s">
        <v>86</v>
      </c>
      <c r="P793" s="32">
        <v>0</v>
      </c>
      <c r="Q793" s="20" t="s">
        <v>112</v>
      </c>
      <c r="R793" s="20" t="s">
        <v>113</v>
      </c>
      <c r="S793" s="20" t="s">
        <v>26</v>
      </c>
      <c r="T793" s="20" t="s">
        <v>30</v>
      </c>
      <c r="U793" s="20" t="s">
        <v>114</v>
      </c>
      <c r="V793" s="20" t="s">
        <v>115</v>
      </c>
      <c r="W793" s="20" t="s">
        <v>116</v>
      </c>
      <c r="X793" s="20" t="s">
        <v>965</v>
      </c>
      <c r="Y793" s="20" t="s">
        <v>966</v>
      </c>
      <c r="Z793" s="20" t="s">
        <v>26</v>
      </c>
      <c r="AA793" s="20" t="s">
        <v>30</v>
      </c>
      <c r="AB793" s="20" t="s">
        <v>131</v>
      </c>
      <c r="AC793" s="20" t="s">
        <v>252</v>
      </c>
      <c r="AD793" s="20" t="s">
        <v>253</v>
      </c>
    </row>
    <row r="794" spans="2:30" x14ac:dyDescent="0.25">
      <c r="B794" s="27" t="str">
        <f>IF(O794="","Frêt",_xlfn.XLOOKUP(O794,Catégories!A:A,Catégories!B:B,"inconnu"))</f>
        <v>Frêt</v>
      </c>
      <c r="C794" s="10" t="str">
        <f>RIGHT(LOOKUP(L794,'Recherche tracking'!A:A,'Recherche tracking'!B:B),16)</f>
        <v>7643814314753462</v>
      </c>
      <c r="D794" s="20">
        <v>202606</v>
      </c>
      <c r="E794" s="20">
        <v>51</v>
      </c>
      <c r="F794" s="20">
        <v>1085442</v>
      </c>
      <c r="G794" s="20" t="s">
        <v>20</v>
      </c>
      <c r="H794" s="20" t="s">
        <v>20</v>
      </c>
      <c r="I794" s="20" t="s">
        <v>119</v>
      </c>
      <c r="J794" s="20" t="s">
        <v>1407</v>
      </c>
      <c r="K794" s="20">
        <v>20260611</v>
      </c>
      <c r="L794" s="20" t="s">
        <v>1405</v>
      </c>
      <c r="M794" s="20" t="s">
        <v>24</v>
      </c>
      <c r="N794" s="20">
        <v>5.85</v>
      </c>
      <c r="O794" s="20" t="s">
        <v>98</v>
      </c>
      <c r="P794" s="32">
        <v>1</v>
      </c>
      <c r="Q794" s="20" t="s">
        <v>112</v>
      </c>
      <c r="R794" s="20" t="s">
        <v>113</v>
      </c>
      <c r="S794" s="20" t="s">
        <v>26</v>
      </c>
      <c r="T794" s="20" t="s">
        <v>30</v>
      </c>
      <c r="U794" s="20" t="s">
        <v>114</v>
      </c>
      <c r="V794" s="20" t="s">
        <v>115</v>
      </c>
      <c r="W794" s="20" t="s">
        <v>116</v>
      </c>
      <c r="X794" s="20" t="s">
        <v>965</v>
      </c>
      <c r="Y794" s="20" t="s">
        <v>966</v>
      </c>
      <c r="Z794" s="20" t="s">
        <v>26</v>
      </c>
      <c r="AA794" s="20" t="s">
        <v>30</v>
      </c>
      <c r="AB794" s="20" t="s">
        <v>131</v>
      </c>
      <c r="AC794" s="20" t="s">
        <v>252</v>
      </c>
      <c r="AD794" s="20" t="s">
        <v>253</v>
      </c>
    </row>
    <row r="795" spans="2:30" x14ac:dyDescent="0.25">
      <c r="B795" s="27" t="str">
        <f>IF(O795="","Frêt",_xlfn.XLOOKUP(O795,Catégories!A:A,Catégories!B:B,"inconnu"))</f>
        <v>Frêt</v>
      </c>
      <c r="C795" s="10" t="str">
        <f>RIGHT(LOOKUP(L795,'Recherche tracking'!A:A,'Recherche tracking'!B:B),16)</f>
        <v>7824030009802893</v>
      </c>
      <c r="D795" s="20">
        <v>202606</v>
      </c>
      <c r="E795" s="20">
        <v>51</v>
      </c>
      <c r="F795" s="20">
        <v>1085442</v>
      </c>
      <c r="G795" s="20" t="s">
        <v>20</v>
      </c>
      <c r="H795" s="20" t="s">
        <v>20</v>
      </c>
      <c r="I795" s="20" t="s">
        <v>110</v>
      </c>
      <c r="J795" s="20" t="s">
        <v>22</v>
      </c>
      <c r="K795" s="20">
        <v>20260611</v>
      </c>
      <c r="L795" s="20" t="s">
        <v>1408</v>
      </c>
      <c r="M795" s="20" t="s">
        <v>111</v>
      </c>
      <c r="N795" s="20">
        <v>15.9</v>
      </c>
      <c r="O795" s="20" t="s">
        <v>84</v>
      </c>
      <c r="P795" s="32">
        <v>8.0500000000000007</v>
      </c>
      <c r="Q795" s="20" t="s">
        <v>112</v>
      </c>
      <c r="R795" s="20" t="s">
        <v>113</v>
      </c>
      <c r="S795" s="20" t="s">
        <v>26</v>
      </c>
      <c r="T795" s="20" t="s">
        <v>30</v>
      </c>
      <c r="U795" s="20" t="s">
        <v>114</v>
      </c>
      <c r="V795" s="20" t="s">
        <v>115</v>
      </c>
      <c r="W795" s="20" t="s">
        <v>116</v>
      </c>
      <c r="X795" s="20" t="s">
        <v>1256</v>
      </c>
      <c r="Y795" s="20" t="s">
        <v>1409</v>
      </c>
      <c r="Z795" s="20" t="s">
        <v>26</v>
      </c>
      <c r="AA795" s="20" t="s">
        <v>30</v>
      </c>
      <c r="AB795" s="20" t="s">
        <v>189</v>
      </c>
      <c r="AC795" s="20" t="s">
        <v>1258</v>
      </c>
      <c r="AD795" s="20" t="s">
        <v>1259</v>
      </c>
    </row>
    <row r="796" spans="2:30" x14ac:dyDescent="0.25">
      <c r="B796" s="27" t="str">
        <f>IF(O796="","Frêt",_xlfn.XLOOKUP(O796,Catégories!A:A,Catégories!B:B,"inconnu"))</f>
        <v>Frêt</v>
      </c>
      <c r="C796" s="10" t="str">
        <f>RIGHT(LOOKUP(L796,'Recherche tracking'!A:A,'Recherche tracking'!B:B),16)</f>
        <v>7824030009802893</v>
      </c>
      <c r="D796" s="20">
        <v>202606</v>
      </c>
      <c r="E796" s="20">
        <v>51</v>
      </c>
      <c r="F796" s="20">
        <v>1085442</v>
      </c>
      <c r="G796" s="20" t="s">
        <v>20</v>
      </c>
      <c r="H796" s="20" t="s">
        <v>20</v>
      </c>
      <c r="I796" s="20" t="s">
        <v>118</v>
      </c>
      <c r="J796" s="20" t="s">
        <v>1410</v>
      </c>
      <c r="K796" s="20">
        <v>20260611</v>
      </c>
      <c r="L796" s="20" t="s">
        <v>1408</v>
      </c>
      <c r="M796" s="20" t="s">
        <v>111</v>
      </c>
      <c r="N796" s="20">
        <v>15.9</v>
      </c>
      <c r="O796" s="20" t="s">
        <v>84</v>
      </c>
      <c r="P796" s="32">
        <v>0</v>
      </c>
      <c r="Q796" s="20" t="s">
        <v>112</v>
      </c>
      <c r="R796" s="20" t="s">
        <v>113</v>
      </c>
      <c r="S796" s="20" t="s">
        <v>26</v>
      </c>
      <c r="T796" s="20" t="s">
        <v>30</v>
      </c>
      <c r="U796" s="20" t="s">
        <v>114</v>
      </c>
      <c r="V796" s="20" t="s">
        <v>115</v>
      </c>
      <c r="W796" s="20" t="s">
        <v>116</v>
      </c>
      <c r="X796" s="20" t="s">
        <v>1256</v>
      </c>
      <c r="Y796" s="20" t="s">
        <v>1409</v>
      </c>
      <c r="Z796" s="20" t="s">
        <v>26</v>
      </c>
      <c r="AA796" s="20" t="s">
        <v>30</v>
      </c>
      <c r="AB796" s="20" t="s">
        <v>189</v>
      </c>
      <c r="AC796" s="20" t="s">
        <v>1258</v>
      </c>
      <c r="AD796" s="20" t="s">
        <v>1259</v>
      </c>
    </row>
    <row r="797" spans="2:30" x14ac:dyDescent="0.25">
      <c r="B797" s="27" t="str">
        <f>IF(O797="","Frêt",_xlfn.XLOOKUP(O797,Catégories!A:A,Catégories!B:B,"inconnu"))</f>
        <v>Frêt</v>
      </c>
      <c r="C797" s="10" t="str">
        <f>RIGHT(LOOKUP(L797,'Recherche tracking'!A:A,'Recherche tracking'!B:B),16)</f>
        <v>7824030009802893</v>
      </c>
      <c r="D797" s="20">
        <v>202606</v>
      </c>
      <c r="E797" s="20">
        <v>51</v>
      </c>
      <c r="F797" s="20">
        <v>1085442</v>
      </c>
      <c r="G797" s="20" t="s">
        <v>20</v>
      </c>
      <c r="H797" s="20" t="s">
        <v>20</v>
      </c>
      <c r="I797" s="20" t="s">
        <v>119</v>
      </c>
      <c r="J797" s="20" t="s">
        <v>1410</v>
      </c>
      <c r="K797" s="20">
        <v>20260611</v>
      </c>
      <c r="L797" s="20" t="s">
        <v>1408</v>
      </c>
      <c r="M797" s="20" t="s">
        <v>24</v>
      </c>
      <c r="N797" s="20">
        <v>15.9</v>
      </c>
      <c r="O797" s="20" t="s">
        <v>86</v>
      </c>
      <c r="P797" s="32">
        <v>0</v>
      </c>
      <c r="Q797" s="20" t="s">
        <v>112</v>
      </c>
      <c r="R797" s="20" t="s">
        <v>113</v>
      </c>
      <c r="S797" s="20" t="s">
        <v>26</v>
      </c>
      <c r="T797" s="20" t="s">
        <v>30</v>
      </c>
      <c r="U797" s="20" t="s">
        <v>114</v>
      </c>
      <c r="V797" s="20" t="s">
        <v>115</v>
      </c>
      <c r="W797" s="20" t="s">
        <v>116</v>
      </c>
      <c r="X797" s="20" t="s">
        <v>1256</v>
      </c>
      <c r="Y797" s="20" t="s">
        <v>1409</v>
      </c>
      <c r="Z797" s="20" t="s">
        <v>26</v>
      </c>
      <c r="AA797" s="20" t="s">
        <v>30</v>
      </c>
      <c r="AB797" s="20" t="s">
        <v>189</v>
      </c>
      <c r="AC797" s="20" t="s">
        <v>1258</v>
      </c>
      <c r="AD797" s="20" t="s">
        <v>1259</v>
      </c>
    </row>
    <row r="798" spans="2:30" x14ac:dyDescent="0.25">
      <c r="B798" s="27" t="str">
        <f>IF(O798="","Frêt",_xlfn.XLOOKUP(O798,Catégories!A:A,Catégories!B:B,"inconnu"))</f>
        <v>Frêt</v>
      </c>
      <c r="C798" s="10" t="str">
        <f>RIGHT(LOOKUP(L798,'Recherche tracking'!A:A,'Recherche tracking'!B:B),16)</f>
        <v>5943814314753486</v>
      </c>
      <c r="D798" s="20">
        <v>202606</v>
      </c>
      <c r="E798" s="20">
        <v>51</v>
      </c>
      <c r="F798" s="20">
        <v>1085442</v>
      </c>
      <c r="G798" s="20" t="s">
        <v>20</v>
      </c>
      <c r="H798" s="20" t="s">
        <v>20</v>
      </c>
      <c r="I798" s="20" t="s">
        <v>110</v>
      </c>
      <c r="J798" s="20" t="s">
        <v>22</v>
      </c>
      <c r="K798" s="20">
        <v>20260611</v>
      </c>
      <c r="L798" s="20" t="s">
        <v>1411</v>
      </c>
      <c r="M798" s="20" t="s">
        <v>111</v>
      </c>
      <c r="N798" s="20">
        <v>3.84</v>
      </c>
      <c r="O798" s="20" t="s">
        <v>84</v>
      </c>
      <c r="P798" s="32">
        <v>4.93</v>
      </c>
      <c r="Q798" s="20" t="s">
        <v>112</v>
      </c>
      <c r="R798" s="20" t="s">
        <v>113</v>
      </c>
      <c r="S798" s="20" t="s">
        <v>26</v>
      </c>
      <c r="T798" s="20" t="s">
        <v>30</v>
      </c>
      <c r="U798" s="20" t="s">
        <v>114</v>
      </c>
      <c r="V798" s="20" t="s">
        <v>115</v>
      </c>
      <c r="W798" s="20" t="s">
        <v>116</v>
      </c>
      <c r="X798" s="20" t="s">
        <v>891</v>
      </c>
      <c r="Y798" s="20" t="s">
        <v>892</v>
      </c>
      <c r="Z798" s="20" t="s">
        <v>26</v>
      </c>
      <c r="AA798" s="20" t="s">
        <v>30</v>
      </c>
      <c r="AB798" s="20" t="s">
        <v>140</v>
      </c>
      <c r="AC798" s="20" t="s">
        <v>150</v>
      </c>
      <c r="AD798" s="20" t="s">
        <v>151</v>
      </c>
    </row>
    <row r="799" spans="2:30" x14ac:dyDescent="0.25">
      <c r="B799" s="27" t="str">
        <f>IF(O799="","Frêt",_xlfn.XLOOKUP(O799,Catégories!A:A,Catégories!B:B,"inconnu"))</f>
        <v>Frêt</v>
      </c>
      <c r="C799" s="10" t="str">
        <f>RIGHT(LOOKUP(L799,'Recherche tracking'!A:A,'Recherche tracking'!B:B),16)</f>
        <v>5943814314753486</v>
      </c>
      <c r="D799" s="20">
        <v>202606</v>
      </c>
      <c r="E799" s="20">
        <v>51</v>
      </c>
      <c r="F799" s="20">
        <v>1085442</v>
      </c>
      <c r="G799" s="20" t="s">
        <v>20</v>
      </c>
      <c r="H799" s="20" t="s">
        <v>20</v>
      </c>
      <c r="I799" s="20" t="s">
        <v>118</v>
      </c>
      <c r="J799" s="20" t="s">
        <v>1412</v>
      </c>
      <c r="K799" s="20">
        <v>20260611</v>
      </c>
      <c r="L799" s="20" t="s">
        <v>1411</v>
      </c>
      <c r="M799" s="20" t="s">
        <v>111</v>
      </c>
      <c r="N799" s="20">
        <v>3.84</v>
      </c>
      <c r="O799" s="20" t="s">
        <v>84</v>
      </c>
      <c r="P799" s="32">
        <v>0</v>
      </c>
      <c r="Q799" s="20" t="s">
        <v>112</v>
      </c>
      <c r="R799" s="20" t="s">
        <v>113</v>
      </c>
      <c r="S799" s="20" t="s">
        <v>26</v>
      </c>
      <c r="T799" s="20" t="s">
        <v>30</v>
      </c>
      <c r="U799" s="20" t="s">
        <v>114</v>
      </c>
      <c r="V799" s="20" t="s">
        <v>115</v>
      </c>
      <c r="W799" s="20" t="s">
        <v>116</v>
      </c>
      <c r="X799" s="20" t="s">
        <v>891</v>
      </c>
      <c r="Y799" s="20" t="s">
        <v>892</v>
      </c>
      <c r="Z799" s="20" t="s">
        <v>26</v>
      </c>
      <c r="AA799" s="20" t="s">
        <v>30</v>
      </c>
      <c r="AB799" s="20" t="s">
        <v>140</v>
      </c>
      <c r="AC799" s="20" t="s">
        <v>150</v>
      </c>
      <c r="AD799" s="20" t="s">
        <v>151</v>
      </c>
    </row>
    <row r="800" spans="2:30" x14ac:dyDescent="0.25">
      <c r="B800" s="27" t="str">
        <f>IF(O800="","Frêt",_xlfn.XLOOKUP(O800,Catégories!A:A,Catégories!B:B,"inconnu"))</f>
        <v>Frêt</v>
      </c>
      <c r="C800" s="10" t="str">
        <f>RIGHT(LOOKUP(L800,'Recherche tracking'!A:A,'Recherche tracking'!B:B),16)</f>
        <v>5943814314753486</v>
      </c>
      <c r="D800" s="20">
        <v>202606</v>
      </c>
      <c r="E800" s="20">
        <v>51</v>
      </c>
      <c r="F800" s="20">
        <v>1085442</v>
      </c>
      <c r="G800" s="20" t="s">
        <v>20</v>
      </c>
      <c r="H800" s="20" t="s">
        <v>20</v>
      </c>
      <c r="I800" s="20" t="s">
        <v>119</v>
      </c>
      <c r="J800" s="20" t="s">
        <v>1412</v>
      </c>
      <c r="K800" s="20">
        <v>20260611</v>
      </c>
      <c r="L800" s="20" t="s">
        <v>1411</v>
      </c>
      <c r="M800" s="20" t="s">
        <v>24</v>
      </c>
      <c r="N800" s="20">
        <v>3.84</v>
      </c>
      <c r="O800" s="20" t="s">
        <v>86</v>
      </c>
      <c r="P800" s="32">
        <v>0</v>
      </c>
      <c r="Q800" s="20" t="s">
        <v>112</v>
      </c>
      <c r="R800" s="20" t="s">
        <v>113</v>
      </c>
      <c r="S800" s="20" t="s">
        <v>26</v>
      </c>
      <c r="T800" s="20" t="s">
        <v>30</v>
      </c>
      <c r="U800" s="20" t="s">
        <v>114</v>
      </c>
      <c r="V800" s="20" t="s">
        <v>115</v>
      </c>
      <c r="W800" s="20" t="s">
        <v>116</v>
      </c>
      <c r="X800" s="20" t="s">
        <v>891</v>
      </c>
      <c r="Y800" s="20" t="s">
        <v>892</v>
      </c>
      <c r="Z800" s="20" t="s">
        <v>26</v>
      </c>
      <c r="AA800" s="20" t="s">
        <v>30</v>
      </c>
      <c r="AB800" s="20" t="s">
        <v>140</v>
      </c>
      <c r="AC800" s="20" t="s">
        <v>150</v>
      </c>
      <c r="AD800" s="20" t="s">
        <v>151</v>
      </c>
    </row>
    <row r="801" spans="2:30" x14ac:dyDescent="0.25">
      <c r="B801" s="27" t="str">
        <f>IF(O801="","Frêt",_xlfn.XLOOKUP(O801,Catégories!A:A,Catégories!B:B,"inconnu"))</f>
        <v>Frêt</v>
      </c>
      <c r="C801" s="10" t="str">
        <f>RIGHT(LOOKUP(L801,'Recherche tracking'!A:A,'Recherche tracking'!B:B),16)</f>
        <v>7743814314753775</v>
      </c>
      <c r="D801" s="20">
        <v>202606</v>
      </c>
      <c r="E801" s="20">
        <v>51</v>
      </c>
      <c r="F801" s="20">
        <v>1085442</v>
      </c>
      <c r="G801" s="20" t="s">
        <v>20</v>
      </c>
      <c r="H801" s="20" t="s">
        <v>20</v>
      </c>
      <c r="I801" s="20" t="s">
        <v>110</v>
      </c>
      <c r="J801" s="20" t="s">
        <v>22</v>
      </c>
      <c r="K801" s="20">
        <v>20260611</v>
      </c>
      <c r="L801" s="20" t="s">
        <v>1413</v>
      </c>
      <c r="M801" s="20" t="s">
        <v>111</v>
      </c>
      <c r="N801" s="20">
        <v>49.63</v>
      </c>
      <c r="O801" s="20" t="s">
        <v>84</v>
      </c>
      <c r="P801" s="32">
        <v>16.89</v>
      </c>
      <c r="Q801" s="20" t="s">
        <v>112</v>
      </c>
      <c r="R801" s="20" t="s">
        <v>113</v>
      </c>
      <c r="S801" s="20" t="s">
        <v>26</v>
      </c>
      <c r="T801" s="20" t="s">
        <v>30</v>
      </c>
      <c r="U801" s="20" t="s">
        <v>114</v>
      </c>
      <c r="V801" s="20" t="s">
        <v>115</v>
      </c>
      <c r="W801" s="20" t="s">
        <v>116</v>
      </c>
      <c r="X801" s="20" t="s">
        <v>1414</v>
      </c>
      <c r="Y801" s="20" t="s">
        <v>1415</v>
      </c>
      <c r="Z801" s="20" t="s">
        <v>26</v>
      </c>
      <c r="AA801" s="20" t="s">
        <v>30</v>
      </c>
      <c r="AB801" s="20" t="s">
        <v>229</v>
      </c>
      <c r="AC801" s="20" t="s">
        <v>1416</v>
      </c>
      <c r="AD801" s="20" t="s">
        <v>1417</v>
      </c>
    </row>
    <row r="802" spans="2:30" x14ac:dyDescent="0.25">
      <c r="B802" s="27" t="str">
        <f>IF(O802="","Frêt",_xlfn.XLOOKUP(O802,Catégories!A:A,Catégories!B:B,"inconnu"))</f>
        <v>Frêt</v>
      </c>
      <c r="C802" s="10" t="str">
        <f>RIGHT(LOOKUP(L802,'Recherche tracking'!A:A,'Recherche tracking'!B:B),16)</f>
        <v>7743814314753775</v>
      </c>
      <c r="D802" s="20">
        <v>202606</v>
      </c>
      <c r="E802" s="20">
        <v>51</v>
      </c>
      <c r="F802" s="20">
        <v>1085442</v>
      </c>
      <c r="G802" s="20" t="s">
        <v>20</v>
      </c>
      <c r="H802" s="20" t="s">
        <v>20</v>
      </c>
      <c r="I802" s="20" t="s">
        <v>118</v>
      </c>
      <c r="J802" s="20" t="s">
        <v>1418</v>
      </c>
      <c r="K802" s="20">
        <v>20260611</v>
      </c>
      <c r="L802" s="20" t="s">
        <v>1413</v>
      </c>
      <c r="M802" s="20" t="s">
        <v>111</v>
      </c>
      <c r="N802" s="20">
        <v>17.2</v>
      </c>
      <c r="O802" s="20" t="s">
        <v>84</v>
      </c>
      <c r="P802" s="32">
        <v>0</v>
      </c>
      <c r="Q802" s="20" t="s">
        <v>112</v>
      </c>
      <c r="R802" s="20" t="s">
        <v>113</v>
      </c>
      <c r="S802" s="20" t="s">
        <v>26</v>
      </c>
      <c r="T802" s="20" t="s">
        <v>30</v>
      </c>
      <c r="U802" s="20" t="s">
        <v>114</v>
      </c>
      <c r="V802" s="20" t="s">
        <v>115</v>
      </c>
      <c r="W802" s="20" t="s">
        <v>116</v>
      </c>
      <c r="X802" s="20" t="s">
        <v>1414</v>
      </c>
      <c r="Y802" s="20" t="s">
        <v>1415</v>
      </c>
      <c r="Z802" s="20" t="s">
        <v>26</v>
      </c>
      <c r="AA802" s="20" t="s">
        <v>30</v>
      </c>
      <c r="AB802" s="20" t="s">
        <v>229</v>
      </c>
      <c r="AC802" s="20" t="s">
        <v>1416</v>
      </c>
      <c r="AD802" s="20" t="s">
        <v>1417</v>
      </c>
    </row>
    <row r="803" spans="2:30" x14ac:dyDescent="0.25">
      <c r="B803" s="27" t="str">
        <f>IF(O803="","Frêt",_xlfn.XLOOKUP(O803,Catégories!A:A,Catégories!B:B,"inconnu"))</f>
        <v>Frêt</v>
      </c>
      <c r="C803" s="10" t="str">
        <f>RIGHT(LOOKUP(L803,'Recherche tracking'!A:A,'Recherche tracking'!B:B),16)</f>
        <v>7743814314753775</v>
      </c>
      <c r="D803" s="20">
        <v>202606</v>
      </c>
      <c r="E803" s="20">
        <v>51</v>
      </c>
      <c r="F803" s="20">
        <v>1085442</v>
      </c>
      <c r="G803" s="20" t="s">
        <v>20</v>
      </c>
      <c r="H803" s="20" t="s">
        <v>20</v>
      </c>
      <c r="I803" s="20" t="s">
        <v>119</v>
      </c>
      <c r="J803" s="20" t="s">
        <v>1418</v>
      </c>
      <c r="K803" s="20">
        <v>20260611</v>
      </c>
      <c r="L803" s="20" t="s">
        <v>1413</v>
      </c>
      <c r="M803" s="20" t="s">
        <v>24</v>
      </c>
      <c r="N803" s="20">
        <v>17.2</v>
      </c>
      <c r="O803" s="20" t="s">
        <v>86</v>
      </c>
      <c r="P803" s="32">
        <v>0</v>
      </c>
      <c r="Q803" s="20" t="s">
        <v>112</v>
      </c>
      <c r="R803" s="20" t="s">
        <v>113</v>
      </c>
      <c r="S803" s="20" t="s">
        <v>26</v>
      </c>
      <c r="T803" s="20" t="s">
        <v>30</v>
      </c>
      <c r="U803" s="20" t="s">
        <v>114</v>
      </c>
      <c r="V803" s="20" t="s">
        <v>115</v>
      </c>
      <c r="W803" s="20" t="s">
        <v>116</v>
      </c>
      <c r="X803" s="20" t="s">
        <v>1414</v>
      </c>
      <c r="Y803" s="20" t="s">
        <v>1415</v>
      </c>
      <c r="Z803" s="20" t="s">
        <v>26</v>
      </c>
      <c r="AA803" s="20" t="s">
        <v>30</v>
      </c>
      <c r="AB803" s="20" t="s">
        <v>229</v>
      </c>
      <c r="AC803" s="20" t="s">
        <v>1416</v>
      </c>
      <c r="AD803" s="20" t="s">
        <v>1417</v>
      </c>
    </row>
    <row r="804" spans="2:30" x14ac:dyDescent="0.25">
      <c r="B804" s="27" t="str">
        <f>IF(O804="","Frêt",_xlfn.XLOOKUP(O804,Catégories!A:A,Catégories!B:B,"inconnu"))</f>
        <v>Frêt</v>
      </c>
      <c r="C804" s="10" t="str">
        <f>RIGHT(LOOKUP(L804,'Recherche tracking'!A:A,'Recherche tracking'!B:B),16)</f>
        <v>7743814314753775</v>
      </c>
      <c r="D804" s="20">
        <v>202606</v>
      </c>
      <c r="E804" s="20">
        <v>51</v>
      </c>
      <c r="F804" s="20">
        <v>1085442</v>
      </c>
      <c r="G804" s="20" t="s">
        <v>20</v>
      </c>
      <c r="H804" s="20" t="s">
        <v>20</v>
      </c>
      <c r="I804" s="20" t="s">
        <v>118</v>
      </c>
      <c r="J804" s="20" t="s">
        <v>1419</v>
      </c>
      <c r="K804" s="20">
        <v>20260611</v>
      </c>
      <c r="L804" s="20" t="s">
        <v>1413</v>
      </c>
      <c r="M804" s="20" t="s">
        <v>111</v>
      </c>
      <c r="N804" s="20">
        <v>17.399999999999999</v>
      </c>
      <c r="O804" s="20" t="s">
        <v>84</v>
      </c>
      <c r="P804" s="32">
        <v>0</v>
      </c>
      <c r="Q804" s="20" t="s">
        <v>112</v>
      </c>
      <c r="R804" s="20" t="s">
        <v>113</v>
      </c>
      <c r="S804" s="20" t="s">
        <v>26</v>
      </c>
      <c r="T804" s="20" t="s">
        <v>30</v>
      </c>
      <c r="U804" s="20" t="s">
        <v>114</v>
      </c>
      <c r="V804" s="20" t="s">
        <v>115</v>
      </c>
      <c r="W804" s="20" t="s">
        <v>116</v>
      </c>
      <c r="X804" s="20" t="s">
        <v>1414</v>
      </c>
      <c r="Y804" s="20" t="s">
        <v>1415</v>
      </c>
      <c r="Z804" s="20" t="s">
        <v>26</v>
      </c>
      <c r="AA804" s="20" t="s">
        <v>30</v>
      </c>
      <c r="AB804" s="20" t="s">
        <v>229</v>
      </c>
      <c r="AC804" s="20" t="s">
        <v>1416</v>
      </c>
      <c r="AD804" s="20" t="s">
        <v>1417</v>
      </c>
    </row>
    <row r="805" spans="2:30" x14ac:dyDescent="0.25">
      <c r="B805" s="27" t="str">
        <f>IF(O805="","Frêt",_xlfn.XLOOKUP(O805,Catégories!A:A,Catégories!B:B,"inconnu"))</f>
        <v>Frêt</v>
      </c>
      <c r="C805" s="10" t="str">
        <f>RIGHT(LOOKUP(L805,'Recherche tracking'!A:A,'Recherche tracking'!B:B),16)</f>
        <v>7743814314753775</v>
      </c>
      <c r="D805" s="20">
        <v>202606</v>
      </c>
      <c r="E805" s="20">
        <v>51</v>
      </c>
      <c r="F805" s="20">
        <v>1085442</v>
      </c>
      <c r="G805" s="20" t="s">
        <v>20</v>
      </c>
      <c r="H805" s="20" t="s">
        <v>20</v>
      </c>
      <c r="I805" s="20" t="s">
        <v>119</v>
      </c>
      <c r="J805" s="20" t="s">
        <v>1419</v>
      </c>
      <c r="K805" s="20">
        <v>20260611</v>
      </c>
      <c r="L805" s="20" t="s">
        <v>1413</v>
      </c>
      <c r="M805" s="20" t="s">
        <v>24</v>
      </c>
      <c r="N805" s="20">
        <v>17.399999999999999</v>
      </c>
      <c r="O805" s="20" t="s">
        <v>86</v>
      </c>
      <c r="P805" s="32">
        <v>0</v>
      </c>
      <c r="Q805" s="20" t="s">
        <v>112</v>
      </c>
      <c r="R805" s="20" t="s">
        <v>113</v>
      </c>
      <c r="S805" s="20" t="s">
        <v>26</v>
      </c>
      <c r="T805" s="20" t="s">
        <v>30</v>
      </c>
      <c r="U805" s="20" t="s">
        <v>114</v>
      </c>
      <c r="V805" s="20" t="s">
        <v>115</v>
      </c>
      <c r="W805" s="20" t="s">
        <v>116</v>
      </c>
      <c r="X805" s="20" t="s">
        <v>1414</v>
      </c>
      <c r="Y805" s="20" t="s">
        <v>1415</v>
      </c>
      <c r="Z805" s="20" t="s">
        <v>26</v>
      </c>
      <c r="AA805" s="20" t="s">
        <v>30</v>
      </c>
      <c r="AB805" s="20" t="s">
        <v>229</v>
      </c>
      <c r="AC805" s="20" t="s">
        <v>1416</v>
      </c>
      <c r="AD805" s="20" t="s">
        <v>1417</v>
      </c>
    </row>
    <row r="806" spans="2:30" x14ac:dyDescent="0.25">
      <c r="B806" s="27" t="str">
        <f>IF(O806="","Frêt",_xlfn.XLOOKUP(O806,Catégories!A:A,Catégories!B:B,"inconnu"))</f>
        <v>Frêt</v>
      </c>
      <c r="C806" s="10" t="str">
        <f>RIGHT(LOOKUP(L806,'Recherche tracking'!A:A,'Recherche tracking'!B:B),16)</f>
        <v>7743814314753775</v>
      </c>
      <c r="D806" s="20">
        <v>202606</v>
      </c>
      <c r="E806" s="20">
        <v>51</v>
      </c>
      <c r="F806" s="20">
        <v>1085442</v>
      </c>
      <c r="G806" s="20" t="s">
        <v>20</v>
      </c>
      <c r="H806" s="20" t="s">
        <v>20</v>
      </c>
      <c r="I806" s="20" t="s">
        <v>119</v>
      </c>
      <c r="J806" s="20" t="s">
        <v>1419</v>
      </c>
      <c r="K806" s="20">
        <v>20260611</v>
      </c>
      <c r="L806" s="20" t="s">
        <v>1413</v>
      </c>
      <c r="M806" s="20" t="s">
        <v>24</v>
      </c>
      <c r="N806" s="20">
        <v>17.399999999999999</v>
      </c>
      <c r="O806" s="20" t="s">
        <v>98</v>
      </c>
      <c r="P806" s="32">
        <v>1</v>
      </c>
      <c r="Q806" s="20" t="s">
        <v>112</v>
      </c>
      <c r="R806" s="20" t="s">
        <v>113</v>
      </c>
      <c r="S806" s="20" t="s">
        <v>26</v>
      </c>
      <c r="T806" s="20" t="s">
        <v>30</v>
      </c>
      <c r="U806" s="20" t="s">
        <v>114</v>
      </c>
      <c r="V806" s="20" t="s">
        <v>115</v>
      </c>
      <c r="W806" s="20" t="s">
        <v>116</v>
      </c>
      <c r="X806" s="20" t="s">
        <v>1414</v>
      </c>
      <c r="Y806" s="20" t="s">
        <v>1415</v>
      </c>
      <c r="Z806" s="20" t="s">
        <v>26</v>
      </c>
      <c r="AA806" s="20" t="s">
        <v>30</v>
      </c>
      <c r="AB806" s="20" t="s">
        <v>229</v>
      </c>
      <c r="AC806" s="20" t="s">
        <v>1416</v>
      </c>
      <c r="AD806" s="20" t="s">
        <v>1417</v>
      </c>
    </row>
    <row r="807" spans="2:30" x14ac:dyDescent="0.25">
      <c r="B807" s="27" t="str">
        <f>IF(O807="","Frêt",_xlfn.XLOOKUP(O807,Catégories!A:A,Catégories!B:B,"inconnu"))</f>
        <v>Frêt</v>
      </c>
      <c r="C807" s="10" t="str">
        <f>RIGHT(LOOKUP(L807,'Recherche tracking'!A:A,'Recherche tracking'!B:B),16)</f>
        <v>7743814314753775</v>
      </c>
      <c r="D807" s="20">
        <v>202606</v>
      </c>
      <c r="E807" s="20">
        <v>51</v>
      </c>
      <c r="F807" s="20">
        <v>1085442</v>
      </c>
      <c r="G807" s="20" t="s">
        <v>20</v>
      </c>
      <c r="H807" s="20" t="s">
        <v>20</v>
      </c>
      <c r="I807" s="20" t="s">
        <v>118</v>
      </c>
      <c r="J807" s="20" t="s">
        <v>1420</v>
      </c>
      <c r="K807" s="20">
        <v>20260611</v>
      </c>
      <c r="L807" s="20" t="s">
        <v>1413</v>
      </c>
      <c r="M807" s="20" t="s">
        <v>111</v>
      </c>
      <c r="N807" s="20">
        <v>15.03</v>
      </c>
      <c r="O807" s="20" t="s">
        <v>84</v>
      </c>
      <c r="P807" s="32">
        <v>0</v>
      </c>
      <c r="Q807" s="20" t="s">
        <v>112</v>
      </c>
      <c r="R807" s="20" t="s">
        <v>113</v>
      </c>
      <c r="S807" s="20" t="s">
        <v>26</v>
      </c>
      <c r="T807" s="20" t="s">
        <v>30</v>
      </c>
      <c r="U807" s="20" t="s">
        <v>114</v>
      </c>
      <c r="V807" s="20" t="s">
        <v>115</v>
      </c>
      <c r="W807" s="20" t="s">
        <v>116</v>
      </c>
      <c r="X807" s="20" t="s">
        <v>1414</v>
      </c>
      <c r="Y807" s="20" t="s">
        <v>1415</v>
      </c>
      <c r="Z807" s="20" t="s">
        <v>26</v>
      </c>
      <c r="AA807" s="20" t="s">
        <v>30</v>
      </c>
      <c r="AB807" s="20" t="s">
        <v>229</v>
      </c>
      <c r="AC807" s="20" t="s">
        <v>1416</v>
      </c>
      <c r="AD807" s="20" t="s">
        <v>1417</v>
      </c>
    </row>
    <row r="808" spans="2:30" x14ac:dyDescent="0.25">
      <c r="B808" s="27" t="str">
        <f>IF(O808="","Frêt",_xlfn.XLOOKUP(O808,Catégories!A:A,Catégories!B:B,"inconnu"))</f>
        <v>Frêt</v>
      </c>
      <c r="C808" s="10" t="str">
        <f>RIGHT(LOOKUP(L808,'Recherche tracking'!A:A,'Recherche tracking'!B:B),16)</f>
        <v>7743814314753775</v>
      </c>
      <c r="D808" s="20">
        <v>202606</v>
      </c>
      <c r="E808" s="20">
        <v>51</v>
      </c>
      <c r="F808" s="20">
        <v>1085442</v>
      </c>
      <c r="G808" s="20" t="s">
        <v>20</v>
      </c>
      <c r="H808" s="20" t="s">
        <v>20</v>
      </c>
      <c r="I808" s="20" t="s">
        <v>119</v>
      </c>
      <c r="J808" s="20" t="s">
        <v>1420</v>
      </c>
      <c r="K808" s="20">
        <v>20260611</v>
      </c>
      <c r="L808" s="20" t="s">
        <v>1413</v>
      </c>
      <c r="M808" s="20" t="s">
        <v>24</v>
      </c>
      <c r="N808" s="20">
        <v>15.03</v>
      </c>
      <c r="O808" s="20" t="s">
        <v>86</v>
      </c>
      <c r="P808" s="32">
        <v>0</v>
      </c>
      <c r="Q808" s="20" t="s">
        <v>112</v>
      </c>
      <c r="R808" s="20" t="s">
        <v>113</v>
      </c>
      <c r="S808" s="20" t="s">
        <v>26</v>
      </c>
      <c r="T808" s="20" t="s">
        <v>30</v>
      </c>
      <c r="U808" s="20" t="s">
        <v>114</v>
      </c>
      <c r="V808" s="20" t="s">
        <v>115</v>
      </c>
      <c r="W808" s="20" t="s">
        <v>116</v>
      </c>
      <c r="X808" s="20" t="s">
        <v>1414</v>
      </c>
      <c r="Y808" s="20" t="s">
        <v>1415</v>
      </c>
      <c r="Z808" s="20" t="s">
        <v>26</v>
      </c>
      <c r="AA808" s="20" t="s">
        <v>30</v>
      </c>
      <c r="AB808" s="20" t="s">
        <v>229</v>
      </c>
      <c r="AC808" s="20" t="s">
        <v>1416</v>
      </c>
      <c r="AD808" s="20" t="s">
        <v>1417</v>
      </c>
    </row>
    <row r="809" spans="2:30" x14ac:dyDescent="0.25">
      <c r="B809" s="27" t="str">
        <f>IF(O809="","Frêt",_xlfn.XLOOKUP(O809,Catégories!A:A,Catégories!B:B,"inconnu"))</f>
        <v>Frêt</v>
      </c>
      <c r="C809" s="10" t="str">
        <f>RIGHT(LOOKUP(L809,'Recherche tracking'!A:A,'Recherche tracking'!B:B),16)</f>
        <v>7743814314753775</v>
      </c>
      <c r="D809" s="20">
        <v>202606</v>
      </c>
      <c r="E809" s="20">
        <v>51</v>
      </c>
      <c r="F809" s="20">
        <v>1085442</v>
      </c>
      <c r="G809" s="20" t="s">
        <v>20</v>
      </c>
      <c r="H809" s="20" t="s">
        <v>20</v>
      </c>
      <c r="I809" s="20" t="s">
        <v>119</v>
      </c>
      <c r="J809" s="20" t="s">
        <v>1420</v>
      </c>
      <c r="K809" s="20">
        <v>20260611</v>
      </c>
      <c r="L809" s="20" t="s">
        <v>1413</v>
      </c>
      <c r="M809" s="20" t="s">
        <v>24</v>
      </c>
      <c r="N809" s="20">
        <v>15.03</v>
      </c>
      <c r="O809" s="20" t="s">
        <v>98</v>
      </c>
      <c r="P809" s="32">
        <v>1</v>
      </c>
      <c r="Q809" s="20" t="s">
        <v>112</v>
      </c>
      <c r="R809" s="20" t="s">
        <v>113</v>
      </c>
      <c r="S809" s="20" t="s">
        <v>26</v>
      </c>
      <c r="T809" s="20" t="s">
        <v>30</v>
      </c>
      <c r="U809" s="20" t="s">
        <v>114</v>
      </c>
      <c r="V809" s="20" t="s">
        <v>115</v>
      </c>
      <c r="W809" s="20" t="s">
        <v>116</v>
      </c>
      <c r="X809" s="20" t="s">
        <v>1414</v>
      </c>
      <c r="Y809" s="20" t="s">
        <v>1415</v>
      </c>
      <c r="Z809" s="20" t="s">
        <v>26</v>
      </c>
      <c r="AA809" s="20" t="s">
        <v>30</v>
      </c>
      <c r="AB809" s="20" t="s">
        <v>229</v>
      </c>
      <c r="AC809" s="20" t="s">
        <v>1416</v>
      </c>
      <c r="AD809" s="20" t="s">
        <v>1417</v>
      </c>
    </row>
    <row r="810" spans="2:30" x14ac:dyDescent="0.25">
      <c r="B810" s="27" t="str">
        <f>IF(O810="","Frêt",_xlfn.XLOOKUP(O810,Catégories!A:A,Catégories!B:B,"inconnu"))</f>
        <v>Frêt</v>
      </c>
      <c r="C810" s="10" t="str">
        <f>RIGHT(LOOKUP(L810,'Recherche tracking'!A:A,'Recherche tracking'!B:B),16)</f>
        <v>5043814314753715</v>
      </c>
      <c r="D810" s="20">
        <v>202606</v>
      </c>
      <c r="E810" s="20">
        <v>51</v>
      </c>
      <c r="F810" s="20">
        <v>1085442</v>
      </c>
      <c r="G810" s="20" t="s">
        <v>20</v>
      </c>
      <c r="H810" s="20" t="s">
        <v>20</v>
      </c>
      <c r="I810" s="20" t="s">
        <v>110</v>
      </c>
      <c r="J810" s="20" t="s">
        <v>22</v>
      </c>
      <c r="K810" s="20">
        <v>20260611</v>
      </c>
      <c r="L810" s="20" t="s">
        <v>1421</v>
      </c>
      <c r="M810" s="20" t="s">
        <v>111</v>
      </c>
      <c r="N810" s="20">
        <v>5.2</v>
      </c>
      <c r="O810" s="20" t="s">
        <v>84</v>
      </c>
      <c r="P810" s="32">
        <v>5.45</v>
      </c>
      <c r="Q810" s="20" t="s">
        <v>112</v>
      </c>
      <c r="R810" s="20" t="s">
        <v>113</v>
      </c>
      <c r="S810" s="20" t="s">
        <v>26</v>
      </c>
      <c r="T810" s="20" t="s">
        <v>30</v>
      </c>
      <c r="U810" s="20" t="s">
        <v>114</v>
      </c>
      <c r="V810" s="20" t="s">
        <v>115</v>
      </c>
      <c r="W810" s="20" t="s">
        <v>116</v>
      </c>
      <c r="X810" s="20" t="s">
        <v>1422</v>
      </c>
      <c r="Y810" s="20" t="s">
        <v>1423</v>
      </c>
      <c r="Z810" s="20" t="s">
        <v>26</v>
      </c>
      <c r="AA810" s="20" t="s">
        <v>30</v>
      </c>
      <c r="AB810" s="20" t="s">
        <v>243</v>
      </c>
      <c r="AC810" s="20" t="s">
        <v>1424</v>
      </c>
      <c r="AD810" s="20" t="s">
        <v>1425</v>
      </c>
    </row>
    <row r="811" spans="2:30" x14ac:dyDescent="0.25">
      <c r="B811" s="27" t="str">
        <f>IF(O811="","Frêt",_xlfn.XLOOKUP(O811,Catégories!A:A,Catégories!B:B,"inconnu"))</f>
        <v>Frêt</v>
      </c>
      <c r="C811" s="10" t="str">
        <f>RIGHT(LOOKUP(L811,'Recherche tracking'!A:A,'Recherche tracking'!B:B),16)</f>
        <v>5043814314753715</v>
      </c>
      <c r="D811" s="20">
        <v>202606</v>
      </c>
      <c r="E811" s="20">
        <v>51</v>
      </c>
      <c r="F811" s="20">
        <v>1085442</v>
      </c>
      <c r="G811" s="20" t="s">
        <v>20</v>
      </c>
      <c r="H811" s="20" t="s">
        <v>20</v>
      </c>
      <c r="I811" s="20" t="s">
        <v>118</v>
      </c>
      <c r="J811" s="20" t="s">
        <v>1426</v>
      </c>
      <c r="K811" s="20">
        <v>20260611</v>
      </c>
      <c r="L811" s="20" t="s">
        <v>1421</v>
      </c>
      <c r="M811" s="20" t="s">
        <v>111</v>
      </c>
      <c r="N811" s="20">
        <v>5.2</v>
      </c>
      <c r="O811" s="20" t="s">
        <v>84</v>
      </c>
      <c r="P811" s="32">
        <v>0</v>
      </c>
      <c r="Q811" s="20" t="s">
        <v>112</v>
      </c>
      <c r="R811" s="20" t="s">
        <v>113</v>
      </c>
      <c r="S811" s="20" t="s">
        <v>26</v>
      </c>
      <c r="T811" s="20" t="s">
        <v>30</v>
      </c>
      <c r="U811" s="20" t="s">
        <v>114</v>
      </c>
      <c r="V811" s="20" t="s">
        <v>115</v>
      </c>
      <c r="W811" s="20" t="s">
        <v>116</v>
      </c>
      <c r="X811" s="20" t="s">
        <v>1422</v>
      </c>
      <c r="Y811" s="20" t="s">
        <v>1423</v>
      </c>
      <c r="Z811" s="20" t="s">
        <v>26</v>
      </c>
      <c r="AA811" s="20" t="s">
        <v>30</v>
      </c>
      <c r="AB811" s="20" t="s">
        <v>243</v>
      </c>
      <c r="AC811" s="20" t="s">
        <v>1424</v>
      </c>
      <c r="AD811" s="20" t="s">
        <v>1425</v>
      </c>
    </row>
    <row r="812" spans="2:30" x14ac:dyDescent="0.25">
      <c r="B812" s="27" t="str">
        <f>IF(O812="","Frêt",_xlfn.XLOOKUP(O812,Catégories!A:A,Catégories!B:B,"inconnu"))</f>
        <v>Frêt</v>
      </c>
      <c r="C812" s="10" t="str">
        <f>RIGHT(LOOKUP(L812,'Recherche tracking'!A:A,'Recherche tracking'!B:B),16)</f>
        <v>5043814314753715</v>
      </c>
      <c r="D812" s="20">
        <v>202606</v>
      </c>
      <c r="E812" s="20">
        <v>51</v>
      </c>
      <c r="F812" s="20">
        <v>1085442</v>
      </c>
      <c r="G812" s="20" t="s">
        <v>20</v>
      </c>
      <c r="H812" s="20" t="s">
        <v>20</v>
      </c>
      <c r="I812" s="20" t="s">
        <v>119</v>
      </c>
      <c r="J812" s="20" t="s">
        <v>1426</v>
      </c>
      <c r="K812" s="20">
        <v>20260611</v>
      </c>
      <c r="L812" s="20" t="s">
        <v>1421</v>
      </c>
      <c r="M812" s="20" t="s">
        <v>24</v>
      </c>
      <c r="N812" s="20">
        <v>5.2</v>
      </c>
      <c r="O812" s="20" t="s">
        <v>86</v>
      </c>
      <c r="P812" s="32">
        <v>0</v>
      </c>
      <c r="Q812" s="20" t="s">
        <v>112</v>
      </c>
      <c r="R812" s="20" t="s">
        <v>113</v>
      </c>
      <c r="S812" s="20" t="s">
        <v>26</v>
      </c>
      <c r="T812" s="20" t="s">
        <v>30</v>
      </c>
      <c r="U812" s="20" t="s">
        <v>114</v>
      </c>
      <c r="V812" s="20" t="s">
        <v>115</v>
      </c>
      <c r="W812" s="20" t="s">
        <v>116</v>
      </c>
      <c r="X812" s="20" t="s">
        <v>1422</v>
      </c>
      <c r="Y812" s="20" t="s">
        <v>1423</v>
      </c>
      <c r="Z812" s="20" t="s">
        <v>26</v>
      </c>
      <c r="AA812" s="20" t="s">
        <v>30</v>
      </c>
      <c r="AB812" s="20" t="s">
        <v>243</v>
      </c>
      <c r="AC812" s="20" t="s">
        <v>1424</v>
      </c>
      <c r="AD812" s="20" t="s">
        <v>1425</v>
      </c>
    </row>
    <row r="813" spans="2:30" x14ac:dyDescent="0.25">
      <c r="B813" s="27" t="str">
        <f>IF(O813="","Frêt",_xlfn.XLOOKUP(O813,Catégories!A:A,Catégories!B:B,"inconnu"))</f>
        <v>Frêt</v>
      </c>
      <c r="C813" s="10" t="str">
        <f>RIGHT(LOOKUP(L813,'Recherche tracking'!A:A,'Recherche tracking'!B:B),16)</f>
        <v>7643814314753681</v>
      </c>
      <c r="D813" s="20">
        <v>202606</v>
      </c>
      <c r="E813" s="20">
        <v>51</v>
      </c>
      <c r="F813" s="20">
        <v>1085442</v>
      </c>
      <c r="G813" s="20" t="s">
        <v>20</v>
      </c>
      <c r="H813" s="20" t="s">
        <v>20</v>
      </c>
      <c r="I813" s="20" t="s">
        <v>110</v>
      </c>
      <c r="J813" s="20" t="s">
        <v>22</v>
      </c>
      <c r="K813" s="20">
        <v>20260611</v>
      </c>
      <c r="L813" s="20" t="s">
        <v>1427</v>
      </c>
      <c r="M813" s="20" t="s">
        <v>111</v>
      </c>
      <c r="N813" s="20">
        <v>4.01</v>
      </c>
      <c r="O813" s="20" t="s">
        <v>84</v>
      </c>
      <c r="P813" s="32">
        <v>5.19</v>
      </c>
      <c r="Q813" s="20" t="s">
        <v>112</v>
      </c>
      <c r="R813" s="20" t="s">
        <v>113</v>
      </c>
      <c r="S813" s="20" t="s">
        <v>26</v>
      </c>
      <c r="T813" s="20" t="s">
        <v>30</v>
      </c>
      <c r="U813" s="20" t="s">
        <v>114</v>
      </c>
      <c r="V813" s="20" t="s">
        <v>115</v>
      </c>
      <c r="W813" s="20" t="s">
        <v>116</v>
      </c>
      <c r="X813" s="20" t="s">
        <v>307</v>
      </c>
      <c r="Y813" s="20" t="s">
        <v>308</v>
      </c>
      <c r="Z813" s="20" t="s">
        <v>26</v>
      </c>
      <c r="AA813" s="20" t="s">
        <v>30</v>
      </c>
      <c r="AB813" s="20" t="s">
        <v>131</v>
      </c>
      <c r="AC813" s="20" t="s">
        <v>252</v>
      </c>
      <c r="AD813" s="20" t="s">
        <v>253</v>
      </c>
    </row>
    <row r="814" spans="2:30" x14ac:dyDescent="0.25">
      <c r="B814" s="27" t="str">
        <f>IF(O814="","Frêt",_xlfn.XLOOKUP(O814,Catégories!A:A,Catégories!B:B,"inconnu"))</f>
        <v>Frêt</v>
      </c>
      <c r="C814" s="10" t="str">
        <f>RIGHT(LOOKUP(L814,'Recherche tracking'!A:A,'Recherche tracking'!B:B),16)</f>
        <v>7643814314753681</v>
      </c>
      <c r="D814" s="20">
        <v>202606</v>
      </c>
      <c r="E814" s="20">
        <v>51</v>
      </c>
      <c r="F814" s="20">
        <v>1085442</v>
      </c>
      <c r="G814" s="20" t="s">
        <v>20</v>
      </c>
      <c r="H814" s="20" t="s">
        <v>20</v>
      </c>
      <c r="I814" s="20" t="s">
        <v>118</v>
      </c>
      <c r="J814" s="20" t="s">
        <v>1428</v>
      </c>
      <c r="K814" s="20">
        <v>20260611</v>
      </c>
      <c r="L814" s="20" t="s">
        <v>1427</v>
      </c>
      <c r="M814" s="20" t="s">
        <v>111</v>
      </c>
      <c r="N814" s="20">
        <v>4.01</v>
      </c>
      <c r="O814" s="20" t="s">
        <v>84</v>
      </c>
      <c r="P814" s="32">
        <v>0</v>
      </c>
      <c r="Q814" s="20" t="s">
        <v>112</v>
      </c>
      <c r="R814" s="20" t="s">
        <v>113</v>
      </c>
      <c r="S814" s="20" t="s">
        <v>26</v>
      </c>
      <c r="T814" s="20" t="s">
        <v>30</v>
      </c>
      <c r="U814" s="20" t="s">
        <v>114</v>
      </c>
      <c r="V814" s="20" t="s">
        <v>115</v>
      </c>
      <c r="W814" s="20" t="s">
        <v>116</v>
      </c>
      <c r="X814" s="20" t="s">
        <v>307</v>
      </c>
      <c r="Y814" s="20" t="s">
        <v>308</v>
      </c>
      <c r="Z814" s="20" t="s">
        <v>26</v>
      </c>
      <c r="AA814" s="20" t="s">
        <v>30</v>
      </c>
      <c r="AB814" s="20" t="s">
        <v>131</v>
      </c>
      <c r="AC814" s="20" t="s">
        <v>252</v>
      </c>
      <c r="AD814" s="20" t="s">
        <v>253</v>
      </c>
    </row>
    <row r="815" spans="2:30" x14ac:dyDescent="0.25">
      <c r="B815" s="27" t="str">
        <f>IF(O815="","Frêt",_xlfn.XLOOKUP(O815,Catégories!A:A,Catégories!B:B,"inconnu"))</f>
        <v>Frêt</v>
      </c>
      <c r="C815" s="10" t="str">
        <f>RIGHT(LOOKUP(L815,'Recherche tracking'!A:A,'Recherche tracking'!B:B),16)</f>
        <v>7643814314753681</v>
      </c>
      <c r="D815" s="20">
        <v>202606</v>
      </c>
      <c r="E815" s="20">
        <v>51</v>
      </c>
      <c r="F815" s="20">
        <v>1085442</v>
      </c>
      <c r="G815" s="20" t="s">
        <v>20</v>
      </c>
      <c r="H815" s="20" t="s">
        <v>20</v>
      </c>
      <c r="I815" s="20" t="s">
        <v>119</v>
      </c>
      <c r="J815" s="20" t="s">
        <v>1428</v>
      </c>
      <c r="K815" s="20">
        <v>20260611</v>
      </c>
      <c r="L815" s="20" t="s">
        <v>1427</v>
      </c>
      <c r="M815" s="20" t="s">
        <v>24</v>
      </c>
      <c r="N815" s="20">
        <v>4.01</v>
      </c>
      <c r="O815" s="20" t="s">
        <v>86</v>
      </c>
      <c r="P815" s="32">
        <v>0</v>
      </c>
      <c r="Q815" s="20" t="s">
        <v>112</v>
      </c>
      <c r="R815" s="20" t="s">
        <v>113</v>
      </c>
      <c r="S815" s="20" t="s">
        <v>26</v>
      </c>
      <c r="T815" s="20" t="s">
        <v>30</v>
      </c>
      <c r="U815" s="20" t="s">
        <v>114</v>
      </c>
      <c r="V815" s="20" t="s">
        <v>115</v>
      </c>
      <c r="W815" s="20" t="s">
        <v>116</v>
      </c>
      <c r="X815" s="20" t="s">
        <v>307</v>
      </c>
      <c r="Y815" s="20" t="s">
        <v>308</v>
      </c>
      <c r="Z815" s="20" t="s">
        <v>26</v>
      </c>
      <c r="AA815" s="20" t="s">
        <v>30</v>
      </c>
      <c r="AB815" s="20" t="s">
        <v>131</v>
      </c>
      <c r="AC815" s="20" t="s">
        <v>252</v>
      </c>
      <c r="AD815" s="20" t="s">
        <v>253</v>
      </c>
    </row>
    <row r="816" spans="2:30" x14ac:dyDescent="0.25">
      <c r="B816" s="27" t="str">
        <f>IF(O816="","Frêt",_xlfn.XLOOKUP(O816,Catégories!A:A,Catégories!B:B,"inconnu"))</f>
        <v>Frêt</v>
      </c>
      <c r="C816" s="10" t="str">
        <f>RIGHT(LOOKUP(L816,'Recherche tracking'!A:A,'Recherche tracking'!B:B),16)</f>
        <v>8543814314753828</v>
      </c>
      <c r="D816" s="20">
        <v>202606</v>
      </c>
      <c r="E816" s="20">
        <v>51</v>
      </c>
      <c r="F816" s="20">
        <v>1085442</v>
      </c>
      <c r="G816" s="20" t="s">
        <v>20</v>
      </c>
      <c r="H816" s="20" t="s">
        <v>20</v>
      </c>
      <c r="I816" s="20" t="s">
        <v>110</v>
      </c>
      <c r="J816" s="20" t="s">
        <v>22</v>
      </c>
      <c r="K816" s="20">
        <v>20260611</v>
      </c>
      <c r="L816" s="20" t="s">
        <v>1429</v>
      </c>
      <c r="M816" s="20" t="s">
        <v>111</v>
      </c>
      <c r="N816" s="20">
        <v>42.4</v>
      </c>
      <c r="O816" s="20" t="s">
        <v>84</v>
      </c>
      <c r="P816" s="32">
        <v>15.07</v>
      </c>
      <c r="Q816" s="20" t="s">
        <v>112</v>
      </c>
      <c r="R816" s="20" t="s">
        <v>113</v>
      </c>
      <c r="S816" s="20" t="s">
        <v>26</v>
      </c>
      <c r="T816" s="20" t="s">
        <v>30</v>
      </c>
      <c r="U816" s="20" t="s">
        <v>114</v>
      </c>
      <c r="V816" s="20" t="s">
        <v>115</v>
      </c>
      <c r="W816" s="20" t="s">
        <v>116</v>
      </c>
      <c r="X816" s="20" t="s">
        <v>514</v>
      </c>
      <c r="Y816" s="20" t="s">
        <v>515</v>
      </c>
      <c r="Z816" s="20" t="s">
        <v>26</v>
      </c>
      <c r="AA816" s="20" t="s">
        <v>30</v>
      </c>
      <c r="AB816" s="20" t="s">
        <v>330</v>
      </c>
      <c r="AC816" s="20" t="s">
        <v>516</v>
      </c>
      <c r="AD816" s="20" t="s">
        <v>517</v>
      </c>
    </row>
    <row r="817" spans="2:30" x14ac:dyDescent="0.25">
      <c r="B817" s="27" t="str">
        <f>IF(O817="","Frêt",_xlfn.XLOOKUP(O817,Catégories!A:A,Catégories!B:B,"inconnu"))</f>
        <v>Frêt</v>
      </c>
      <c r="C817" s="10" t="str">
        <f>RIGHT(LOOKUP(L817,'Recherche tracking'!A:A,'Recherche tracking'!B:B),16)</f>
        <v>8543814314753828</v>
      </c>
      <c r="D817" s="20">
        <v>202606</v>
      </c>
      <c r="E817" s="20">
        <v>51</v>
      </c>
      <c r="F817" s="20">
        <v>1085442</v>
      </c>
      <c r="G817" s="20" t="s">
        <v>20</v>
      </c>
      <c r="H817" s="20" t="s">
        <v>20</v>
      </c>
      <c r="I817" s="20" t="s">
        <v>118</v>
      </c>
      <c r="J817" s="20" t="s">
        <v>1430</v>
      </c>
      <c r="K817" s="20">
        <v>20260611</v>
      </c>
      <c r="L817" s="20" t="s">
        <v>1429</v>
      </c>
      <c r="M817" s="20" t="s">
        <v>111</v>
      </c>
      <c r="N817" s="20">
        <v>7.4</v>
      </c>
      <c r="O817" s="20" t="s">
        <v>84</v>
      </c>
      <c r="P817" s="32">
        <v>0</v>
      </c>
      <c r="Q817" s="20" t="s">
        <v>112</v>
      </c>
      <c r="R817" s="20" t="s">
        <v>113</v>
      </c>
      <c r="S817" s="20" t="s">
        <v>26</v>
      </c>
      <c r="T817" s="20" t="s">
        <v>30</v>
      </c>
      <c r="U817" s="20" t="s">
        <v>114</v>
      </c>
      <c r="V817" s="20" t="s">
        <v>115</v>
      </c>
      <c r="W817" s="20" t="s">
        <v>116</v>
      </c>
      <c r="X817" s="20" t="s">
        <v>514</v>
      </c>
      <c r="Y817" s="20" t="s">
        <v>515</v>
      </c>
      <c r="Z817" s="20" t="s">
        <v>26</v>
      </c>
      <c r="AA817" s="20" t="s">
        <v>30</v>
      </c>
      <c r="AB817" s="20" t="s">
        <v>330</v>
      </c>
      <c r="AC817" s="20" t="s">
        <v>516</v>
      </c>
      <c r="AD817" s="20" t="s">
        <v>517</v>
      </c>
    </row>
    <row r="818" spans="2:30" x14ac:dyDescent="0.25">
      <c r="B818" s="27" t="str">
        <f>IF(O818="","Frêt",_xlfn.XLOOKUP(O818,Catégories!A:A,Catégories!B:B,"inconnu"))</f>
        <v>Frêt</v>
      </c>
      <c r="C818" s="10" t="str">
        <f>RIGHT(LOOKUP(L818,'Recherche tracking'!A:A,'Recherche tracking'!B:B),16)</f>
        <v>8543814314753828</v>
      </c>
      <c r="D818" s="20">
        <v>202606</v>
      </c>
      <c r="E818" s="20">
        <v>51</v>
      </c>
      <c r="F818" s="20">
        <v>1085442</v>
      </c>
      <c r="G818" s="20" t="s">
        <v>20</v>
      </c>
      <c r="H818" s="20" t="s">
        <v>20</v>
      </c>
      <c r="I818" s="20" t="s">
        <v>119</v>
      </c>
      <c r="J818" s="20" t="s">
        <v>1430</v>
      </c>
      <c r="K818" s="20">
        <v>20260611</v>
      </c>
      <c r="L818" s="20" t="s">
        <v>1429</v>
      </c>
      <c r="M818" s="20" t="s">
        <v>24</v>
      </c>
      <c r="N818" s="20">
        <v>7.4</v>
      </c>
      <c r="O818" s="20" t="s">
        <v>86</v>
      </c>
      <c r="P818" s="32">
        <v>0</v>
      </c>
      <c r="Q818" s="20" t="s">
        <v>112</v>
      </c>
      <c r="R818" s="20" t="s">
        <v>113</v>
      </c>
      <c r="S818" s="20" t="s">
        <v>26</v>
      </c>
      <c r="T818" s="20" t="s">
        <v>30</v>
      </c>
      <c r="U818" s="20" t="s">
        <v>114</v>
      </c>
      <c r="V818" s="20" t="s">
        <v>115</v>
      </c>
      <c r="W818" s="20" t="s">
        <v>116</v>
      </c>
      <c r="X818" s="20" t="s">
        <v>514</v>
      </c>
      <c r="Y818" s="20" t="s">
        <v>515</v>
      </c>
      <c r="Z818" s="20" t="s">
        <v>26</v>
      </c>
      <c r="AA818" s="20" t="s">
        <v>30</v>
      </c>
      <c r="AB818" s="20" t="s">
        <v>330</v>
      </c>
      <c r="AC818" s="20" t="s">
        <v>516</v>
      </c>
      <c r="AD818" s="20" t="s">
        <v>517</v>
      </c>
    </row>
    <row r="819" spans="2:30" x14ac:dyDescent="0.25">
      <c r="B819" s="27" t="str">
        <f>IF(O819="","Frêt",_xlfn.XLOOKUP(O819,Catégories!A:A,Catégories!B:B,"inconnu"))</f>
        <v>Frêt</v>
      </c>
      <c r="C819" s="10" t="str">
        <f>RIGHT(LOOKUP(L819,'Recherche tracking'!A:A,'Recherche tracking'!B:B),16)</f>
        <v>8543814314753828</v>
      </c>
      <c r="D819" s="20">
        <v>202606</v>
      </c>
      <c r="E819" s="20">
        <v>51</v>
      </c>
      <c r="F819" s="20">
        <v>1085442</v>
      </c>
      <c r="G819" s="20" t="s">
        <v>20</v>
      </c>
      <c r="H819" s="20" t="s">
        <v>20</v>
      </c>
      <c r="I819" s="20" t="s">
        <v>118</v>
      </c>
      <c r="J819" s="20" t="s">
        <v>1431</v>
      </c>
      <c r="K819" s="20">
        <v>20260611</v>
      </c>
      <c r="L819" s="20" t="s">
        <v>1429</v>
      </c>
      <c r="M819" s="20" t="s">
        <v>111</v>
      </c>
      <c r="N819" s="20">
        <v>17.600000000000001</v>
      </c>
      <c r="O819" s="20" t="s">
        <v>84</v>
      </c>
      <c r="P819" s="32">
        <v>0</v>
      </c>
      <c r="Q819" s="20" t="s">
        <v>112</v>
      </c>
      <c r="R819" s="20" t="s">
        <v>113</v>
      </c>
      <c r="S819" s="20" t="s">
        <v>26</v>
      </c>
      <c r="T819" s="20" t="s">
        <v>30</v>
      </c>
      <c r="U819" s="20" t="s">
        <v>114</v>
      </c>
      <c r="V819" s="20" t="s">
        <v>115</v>
      </c>
      <c r="W819" s="20" t="s">
        <v>116</v>
      </c>
      <c r="X819" s="20" t="s">
        <v>514</v>
      </c>
      <c r="Y819" s="20" t="s">
        <v>515</v>
      </c>
      <c r="Z819" s="20" t="s">
        <v>26</v>
      </c>
      <c r="AA819" s="20" t="s">
        <v>30</v>
      </c>
      <c r="AB819" s="20" t="s">
        <v>330</v>
      </c>
      <c r="AC819" s="20" t="s">
        <v>516</v>
      </c>
      <c r="AD819" s="20" t="s">
        <v>517</v>
      </c>
    </row>
    <row r="820" spans="2:30" x14ac:dyDescent="0.25">
      <c r="B820" s="27" t="str">
        <f>IF(O820="","Frêt",_xlfn.XLOOKUP(O820,Catégories!A:A,Catégories!B:B,"inconnu"))</f>
        <v>Frêt</v>
      </c>
      <c r="C820" s="10" t="str">
        <f>RIGHT(LOOKUP(L820,'Recherche tracking'!A:A,'Recherche tracking'!B:B),16)</f>
        <v>8543814314753828</v>
      </c>
      <c r="D820" s="20">
        <v>202606</v>
      </c>
      <c r="E820" s="20">
        <v>51</v>
      </c>
      <c r="F820" s="20">
        <v>1085442</v>
      </c>
      <c r="G820" s="20" t="s">
        <v>20</v>
      </c>
      <c r="H820" s="20" t="s">
        <v>20</v>
      </c>
      <c r="I820" s="20" t="s">
        <v>119</v>
      </c>
      <c r="J820" s="20" t="s">
        <v>1431</v>
      </c>
      <c r="K820" s="20">
        <v>20260611</v>
      </c>
      <c r="L820" s="20" t="s">
        <v>1429</v>
      </c>
      <c r="M820" s="20" t="s">
        <v>24</v>
      </c>
      <c r="N820" s="20">
        <v>17.600000000000001</v>
      </c>
      <c r="O820" s="20" t="s">
        <v>86</v>
      </c>
      <c r="P820" s="32">
        <v>0</v>
      </c>
      <c r="Q820" s="20" t="s">
        <v>112</v>
      </c>
      <c r="R820" s="20" t="s">
        <v>113</v>
      </c>
      <c r="S820" s="20" t="s">
        <v>26</v>
      </c>
      <c r="T820" s="20" t="s">
        <v>30</v>
      </c>
      <c r="U820" s="20" t="s">
        <v>114</v>
      </c>
      <c r="V820" s="20" t="s">
        <v>115</v>
      </c>
      <c r="W820" s="20" t="s">
        <v>116</v>
      </c>
      <c r="X820" s="20" t="s">
        <v>514</v>
      </c>
      <c r="Y820" s="20" t="s">
        <v>515</v>
      </c>
      <c r="Z820" s="20" t="s">
        <v>26</v>
      </c>
      <c r="AA820" s="20" t="s">
        <v>30</v>
      </c>
      <c r="AB820" s="20" t="s">
        <v>330</v>
      </c>
      <c r="AC820" s="20" t="s">
        <v>516</v>
      </c>
      <c r="AD820" s="20" t="s">
        <v>517</v>
      </c>
    </row>
    <row r="821" spans="2:30" x14ac:dyDescent="0.25">
      <c r="B821" s="27" t="str">
        <f>IF(O821="","Frêt",_xlfn.XLOOKUP(O821,Catégories!A:A,Catégories!B:B,"inconnu"))</f>
        <v>Frêt</v>
      </c>
      <c r="C821" s="10" t="str">
        <f>RIGHT(LOOKUP(L821,'Recherche tracking'!A:A,'Recherche tracking'!B:B),16)</f>
        <v>8543814314753828</v>
      </c>
      <c r="D821" s="20">
        <v>202606</v>
      </c>
      <c r="E821" s="20">
        <v>51</v>
      </c>
      <c r="F821" s="20">
        <v>1085442</v>
      </c>
      <c r="G821" s="20" t="s">
        <v>20</v>
      </c>
      <c r="H821" s="20" t="s">
        <v>20</v>
      </c>
      <c r="I821" s="20" t="s">
        <v>119</v>
      </c>
      <c r="J821" s="20" t="s">
        <v>1431</v>
      </c>
      <c r="K821" s="20">
        <v>20260611</v>
      </c>
      <c r="L821" s="20" t="s">
        <v>1429</v>
      </c>
      <c r="M821" s="20" t="s">
        <v>24</v>
      </c>
      <c r="N821" s="20">
        <v>17.600000000000001</v>
      </c>
      <c r="O821" s="20" t="s">
        <v>98</v>
      </c>
      <c r="P821" s="32">
        <v>1</v>
      </c>
      <c r="Q821" s="20" t="s">
        <v>112</v>
      </c>
      <c r="R821" s="20" t="s">
        <v>113</v>
      </c>
      <c r="S821" s="20" t="s">
        <v>26</v>
      </c>
      <c r="T821" s="20" t="s">
        <v>30</v>
      </c>
      <c r="U821" s="20" t="s">
        <v>114</v>
      </c>
      <c r="V821" s="20" t="s">
        <v>115</v>
      </c>
      <c r="W821" s="20" t="s">
        <v>116</v>
      </c>
      <c r="X821" s="20" t="s">
        <v>514</v>
      </c>
      <c r="Y821" s="20" t="s">
        <v>515</v>
      </c>
      <c r="Z821" s="20" t="s">
        <v>26</v>
      </c>
      <c r="AA821" s="20" t="s">
        <v>30</v>
      </c>
      <c r="AB821" s="20" t="s">
        <v>330</v>
      </c>
      <c r="AC821" s="20" t="s">
        <v>516</v>
      </c>
      <c r="AD821" s="20" t="s">
        <v>517</v>
      </c>
    </row>
    <row r="822" spans="2:30" x14ac:dyDescent="0.25">
      <c r="B822" s="27" t="str">
        <f>IF(O822="","Frêt",_xlfn.XLOOKUP(O822,Catégories!A:A,Catégories!B:B,"inconnu"))</f>
        <v>Frêt</v>
      </c>
      <c r="C822" s="10" t="str">
        <f>RIGHT(LOOKUP(L822,'Recherche tracking'!A:A,'Recherche tracking'!B:B),16)</f>
        <v>8543814314753828</v>
      </c>
      <c r="D822" s="20">
        <v>202606</v>
      </c>
      <c r="E822" s="20">
        <v>51</v>
      </c>
      <c r="F822" s="20">
        <v>1085442</v>
      </c>
      <c r="G822" s="20" t="s">
        <v>20</v>
      </c>
      <c r="H822" s="20" t="s">
        <v>20</v>
      </c>
      <c r="I822" s="20" t="s">
        <v>118</v>
      </c>
      <c r="J822" s="20" t="s">
        <v>1432</v>
      </c>
      <c r="K822" s="20">
        <v>20260611</v>
      </c>
      <c r="L822" s="20" t="s">
        <v>1429</v>
      </c>
      <c r="M822" s="20" t="s">
        <v>111</v>
      </c>
      <c r="N822" s="20">
        <v>17.399999999999999</v>
      </c>
      <c r="O822" s="20" t="s">
        <v>84</v>
      </c>
      <c r="P822" s="32">
        <v>0</v>
      </c>
      <c r="Q822" s="20" t="s">
        <v>112</v>
      </c>
      <c r="R822" s="20" t="s">
        <v>113</v>
      </c>
      <c r="S822" s="20" t="s">
        <v>26</v>
      </c>
      <c r="T822" s="20" t="s">
        <v>30</v>
      </c>
      <c r="U822" s="20" t="s">
        <v>114</v>
      </c>
      <c r="V822" s="20" t="s">
        <v>115</v>
      </c>
      <c r="W822" s="20" t="s">
        <v>116</v>
      </c>
      <c r="X822" s="20" t="s">
        <v>514</v>
      </c>
      <c r="Y822" s="20" t="s">
        <v>515</v>
      </c>
      <c r="Z822" s="20" t="s">
        <v>26</v>
      </c>
      <c r="AA822" s="20" t="s">
        <v>30</v>
      </c>
      <c r="AB822" s="20" t="s">
        <v>330</v>
      </c>
      <c r="AC822" s="20" t="s">
        <v>516</v>
      </c>
      <c r="AD822" s="20" t="s">
        <v>517</v>
      </c>
    </row>
    <row r="823" spans="2:30" x14ac:dyDescent="0.25">
      <c r="B823" s="27" t="str">
        <f>IF(O823="","Frêt",_xlfn.XLOOKUP(O823,Catégories!A:A,Catégories!B:B,"inconnu"))</f>
        <v>Frêt</v>
      </c>
      <c r="C823" s="10" t="str">
        <f>RIGHT(LOOKUP(L823,'Recherche tracking'!A:A,'Recherche tracking'!B:B),16)</f>
        <v>8543814314753828</v>
      </c>
      <c r="D823" s="20">
        <v>202606</v>
      </c>
      <c r="E823" s="20">
        <v>51</v>
      </c>
      <c r="F823" s="20">
        <v>1085442</v>
      </c>
      <c r="G823" s="20" t="s">
        <v>20</v>
      </c>
      <c r="H823" s="20" t="s">
        <v>20</v>
      </c>
      <c r="I823" s="20" t="s">
        <v>119</v>
      </c>
      <c r="J823" s="20" t="s">
        <v>1432</v>
      </c>
      <c r="K823" s="20">
        <v>20260611</v>
      </c>
      <c r="L823" s="20" t="s">
        <v>1429</v>
      </c>
      <c r="M823" s="20" t="s">
        <v>24</v>
      </c>
      <c r="N823" s="20">
        <v>17.399999999999999</v>
      </c>
      <c r="O823" s="20" t="s">
        <v>86</v>
      </c>
      <c r="P823" s="32">
        <v>0</v>
      </c>
      <c r="Q823" s="20" t="s">
        <v>112</v>
      </c>
      <c r="R823" s="20" t="s">
        <v>113</v>
      </c>
      <c r="S823" s="20" t="s">
        <v>26</v>
      </c>
      <c r="T823" s="20" t="s">
        <v>30</v>
      </c>
      <c r="U823" s="20" t="s">
        <v>114</v>
      </c>
      <c r="V823" s="20" t="s">
        <v>115</v>
      </c>
      <c r="W823" s="20" t="s">
        <v>116</v>
      </c>
      <c r="X823" s="20" t="s">
        <v>514</v>
      </c>
      <c r="Y823" s="20" t="s">
        <v>515</v>
      </c>
      <c r="Z823" s="20" t="s">
        <v>26</v>
      </c>
      <c r="AA823" s="20" t="s">
        <v>30</v>
      </c>
      <c r="AB823" s="20" t="s">
        <v>330</v>
      </c>
      <c r="AC823" s="20" t="s">
        <v>516</v>
      </c>
      <c r="AD823" s="20" t="s">
        <v>517</v>
      </c>
    </row>
    <row r="824" spans="2:30" x14ac:dyDescent="0.25">
      <c r="B824" s="27" t="str">
        <f>IF(O824="","Frêt",_xlfn.XLOOKUP(O824,Catégories!A:A,Catégories!B:B,"inconnu"))</f>
        <v>Frêt</v>
      </c>
      <c r="C824" s="10" t="str">
        <f>RIGHT(LOOKUP(L824,'Recherche tracking'!A:A,'Recherche tracking'!B:B),16)</f>
        <v>8543814314753828</v>
      </c>
      <c r="D824" s="20">
        <v>202606</v>
      </c>
      <c r="E824" s="20">
        <v>51</v>
      </c>
      <c r="F824" s="20">
        <v>1085442</v>
      </c>
      <c r="G824" s="20" t="s">
        <v>20</v>
      </c>
      <c r="H824" s="20" t="s">
        <v>20</v>
      </c>
      <c r="I824" s="20" t="s">
        <v>119</v>
      </c>
      <c r="J824" s="20" t="s">
        <v>1432</v>
      </c>
      <c r="K824" s="20">
        <v>20260611</v>
      </c>
      <c r="L824" s="20" t="s">
        <v>1429</v>
      </c>
      <c r="M824" s="20" t="s">
        <v>24</v>
      </c>
      <c r="N824" s="20">
        <v>17.399999999999999</v>
      </c>
      <c r="O824" s="20" t="s">
        <v>98</v>
      </c>
      <c r="P824" s="32">
        <v>1</v>
      </c>
      <c r="Q824" s="20" t="s">
        <v>112</v>
      </c>
      <c r="R824" s="20" t="s">
        <v>113</v>
      </c>
      <c r="S824" s="20" t="s">
        <v>26</v>
      </c>
      <c r="T824" s="20" t="s">
        <v>30</v>
      </c>
      <c r="U824" s="20" t="s">
        <v>114</v>
      </c>
      <c r="V824" s="20" t="s">
        <v>115</v>
      </c>
      <c r="W824" s="20" t="s">
        <v>116</v>
      </c>
      <c r="X824" s="20" t="s">
        <v>514</v>
      </c>
      <c r="Y824" s="20" t="s">
        <v>515</v>
      </c>
      <c r="Z824" s="20" t="s">
        <v>26</v>
      </c>
      <c r="AA824" s="20" t="s">
        <v>30</v>
      </c>
      <c r="AB824" s="20" t="s">
        <v>330</v>
      </c>
      <c r="AC824" s="20" t="s">
        <v>516</v>
      </c>
      <c r="AD824" s="20" t="s">
        <v>517</v>
      </c>
    </row>
    <row r="825" spans="2:30" x14ac:dyDescent="0.25">
      <c r="B825" s="27" t="str">
        <f>IF(O825="","Frêt",_xlfn.XLOOKUP(O825,Catégories!A:A,Catégories!B:B,"inconnu"))</f>
        <v>Frêt</v>
      </c>
      <c r="C825" s="10" t="str">
        <f>RIGHT(LOOKUP(L825,'Recherche tracking'!A:A,'Recherche tracking'!B:B),16)</f>
        <v>1743814314753657</v>
      </c>
      <c r="D825" s="20">
        <v>202606</v>
      </c>
      <c r="E825" s="20">
        <v>51</v>
      </c>
      <c r="F825" s="20">
        <v>1085442</v>
      </c>
      <c r="G825" s="20" t="s">
        <v>20</v>
      </c>
      <c r="H825" s="20" t="s">
        <v>20</v>
      </c>
      <c r="I825" s="20" t="s">
        <v>110</v>
      </c>
      <c r="J825" s="20" t="s">
        <v>22</v>
      </c>
      <c r="K825" s="20">
        <v>20260611</v>
      </c>
      <c r="L825" s="20" t="s">
        <v>1433</v>
      </c>
      <c r="M825" s="20" t="s">
        <v>111</v>
      </c>
      <c r="N825" s="20">
        <v>23.6</v>
      </c>
      <c r="O825" s="20" t="s">
        <v>84</v>
      </c>
      <c r="P825" s="32">
        <v>10.130000000000001</v>
      </c>
      <c r="Q825" s="20" t="s">
        <v>112</v>
      </c>
      <c r="R825" s="20" t="s">
        <v>113</v>
      </c>
      <c r="S825" s="20" t="s">
        <v>26</v>
      </c>
      <c r="T825" s="20" t="s">
        <v>30</v>
      </c>
      <c r="U825" s="20" t="s">
        <v>114</v>
      </c>
      <c r="V825" s="20" t="s">
        <v>115</v>
      </c>
      <c r="W825" s="20" t="s">
        <v>116</v>
      </c>
      <c r="X825" s="20" t="s">
        <v>1434</v>
      </c>
      <c r="Y825" s="20" t="s">
        <v>1435</v>
      </c>
      <c r="Z825" s="20" t="s">
        <v>26</v>
      </c>
      <c r="AA825" s="20" t="s">
        <v>30</v>
      </c>
      <c r="AB825" s="20" t="s">
        <v>172</v>
      </c>
      <c r="AC825" s="20" t="s">
        <v>351</v>
      </c>
      <c r="AD825" s="20" t="s">
        <v>352</v>
      </c>
    </row>
    <row r="826" spans="2:30" x14ac:dyDescent="0.25">
      <c r="B826" s="27" t="str">
        <f>IF(O826="","Frêt",_xlfn.XLOOKUP(O826,Catégories!A:A,Catégories!B:B,"inconnu"))</f>
        <v>Frêt</v>
      </c>
      <c r="C826" s="10" t="str">
        <f>RIGHT(LOOKUP(L826,'Recherche tracking'!A:A,'Recherche tracking'!B:B),16)</f>
        <v>1743814314753657</v>
      </c>
      <c r="D826" s="20">
        <v>202606</v>
      </c>
      <c r="E826" s="20">
        <v>51</v>
      </c>
      <c r="F826" s="20">
        <v>1085442</v>
      </c>
      <c r="G826" s="20" t="s">
        <v>20</v>
      </c>
      <c r="H826" s="20" t="s">
        <v>20</v>
      </c>
      <c r="I826" s="20" t="s">
        <v>118</v>
      </c>
      <c r="J826" s="20" t="s">
        <v>1436</v>
      </c>
      <c r="K826" s="20">
        <v>20260611</v>
      </c>
      <c r="L826" s="20" t="s">
        <v>1433</v>
      </c>
      <c r="M826" s="20" t="s">
        <v>111</v>
      </c>
      <c r="N826" s="20">
        <v>11.7</v>
      </c>
      <c r="O826" s="20" t="s">
        <v>84</v>
      </c>
      <c r="P826" s="32">
        <v>0</v>
      </c>
      <c r="Q826" s="20" t="s">
        <v>112</v>
      </c>
      <c r="R826" s="20" t="s">
        <v>113</v>
      </c>
      <c r="S826" s="20" t="s">
        <v>26</v>
      </c>
      <c r="T826" s="20" t="s">
        <v>30</v>
      </c>
      <c r="U826" s="20" t="s">
        <v>114</v>
      </c>
      <c r="V826" s="20" t="s">
        <v>115</v>
      </c>
      <c r="W826" s="20" t="s">
        <v>116</v>
      </c>
      <c r="X826" s="20" t="s">
        <v>1434</v>
      </c>
      <c r="Y826" s="20" t="s">
        <v>1435</v>
      </c>
      <c r="Z826" s="20" t="s">
        <v>26</v>
      </c>
      <c r="AA826" s="20" t="s">
        <v>30</v>
      </c>
      <c r="AB826" s="20" t="s">
        <v>172</v>
      </c>
      <c r="AC826" s="20" t="s">
        <v>351</v>
      </c>
      <c r="AD826" s="20" t="s">
        <v>352</v>
      </c>
    </row>
    <row r="827" spans="2:30" x14ac:dyDescent="0.25">
      <c r="B827" s="27" t="str">
        <f>IF(O827="","Frêt",_xlfn.XLOOKUP(O827,Catégories!A:A,Catégories!B:B,"inconnu"))</f>
        <v>Frêt</v>
      </c>
      <c r="C827" s="10" t="str">
        <f>RIGHT(LOOKUP(L827,'Recherche tracking'!A:A,'Recherche tracking'!B:B),16)</f>
        <v>1743814314753657</v>
      </c>
      <c r="D827" s="20">
        <v>202606</v>
      </c>
      <c r="E827" s="20">
        <v>51</v>
      </c>
      <c r="F827" s="20">
        <v>1085442</v>
      </c>
      <c r="G827" s="20" t="s">
        <v>20</v>
      </c>
      <c r="H827" s="20" t="s">
        <v>20</v>
      </c>
      <c r="I827" s="20" t="s">
        <v>119</v>
      </c>
      <c r="J827" s="20" t="s">
        <v>1436</v>
      </c>
      <c r="K827" s="20">
        <v>20260611</v>
      </c>
      <c r="L827" s="20" t="s">
        <v>1433</v>
      </c>
      <c r="M827" s="20" t="s">
        <v>24</v>
      </c>
      <c r="N827" s="20">
        <v>11.7</v>
      </c>
      <c r="O827" s="20" t="s">
        <v>86</v>
      </c>
      <c r="P827" s="32">
        <v>0</v>
      </c>
      <c r="Q827" s="20" t="s">
        <v>112</v>
      </c>
      <c r="R827" s="20" t="s">
        <v>113</v>
      </c>
      <c r="S827" s="20" t="s">
        <v>26</v>
      </c>
      <c r="T827" s="20" t="s">
        <v>30</v>
      </c>
      <c r="U827" s="20" t="s">
        <v>114</v>
      </c>
      <c r="V827" s="20" t="s">
        <v>115</v>
      </c>
      <c r="W827" s="20" t="s">
        <v>116</v>
      </c>
      <c r="X827" s="20" t="s">
        <v>1434</v>
      </c>
      <c r="Y827" s="20" t="s">
        <v>1435</v>
      </c>
      <c r="Z827" s="20" t="s">
        <v>26</v>
      </c>
      <c r="AA827" s="20" t="s">
        <v>30</v>
      </c>
      <c r="AB827" s="20" t="s">
        <v>172</v>
      </c>
      <c r="AC827" s="20" t="s">
        <v>351</v>
      </c>
      <c r="AD827" s="20" t="s">
        <v>352</v>
      </c>
    </row>
    <row r="828" spans="2:30" x14ac:dyDescent="0.25">
      <c r="B828" s="27" t="str">
        <f>IF(O828="","Frêt",_xlfn.XLOOKUP(O828,Catégories!A:A,Catégories!B:B,"inconnu"))</f>
        <v>Frêt</v>
      </c>
      <c r="C828" s="10" t="str">
        <f>RIGHT(LOOKUP(L828,'Recherche tracking'!A:A,'Recherche tracking'!B:B),16)</f>
        <v>1743814314753657</v>
      </c>
      <c r="D828" s="20">
        <v>202606</v>
      </c>
      <c r="E828" s="20">
        <v>51</v>
      </c>
      <c r="F828" s="20">
        <v>1085442</v>
      </c>
      <c r="G828" s="20" t="s">
        <v>20</v>
      </c>
      <c r="H828" s="20" t="s">
        <v>20</v>
      </c>
      <c r="I828" s="20" t="s">
        <v>118</v>
      </c>
      <c r="J828" s="20" t="s">
        <v>1437</v>
      </c>
      <c r="K828" s="20">
        <v>20260611</v>
      </c>
      <c r="L828" s="20" t="s">
        <v>1433</v>
      </c>
      <c r="M828" s="20" t="s">
        <v>111</v>
      </c>
      <c r="N828" s="20">
        <v>11.9</v>
      </c>
      <c r="O828" s="20" t="s">
        <v>84</v>
      </c>
      <c r="P828" s="32">
        <v>0</v>
      </c>
      <c r="Q828" s="20" t="s">
        <v>112</v>
      </c>
      <c r="R828" s="20" t="s">
        <v>113</v>
      </c>
      <c r="S828" s="20" t="s">
        <v>26</v>
      </c>
      <c r="T828" s="20" t="s">
        <v>30</v>
      </c>
      <c r="U828" s="20" t="s">
        <v>114</v>
      </c>
      <c r="V828" s="20" t="s">
        <v>115</v>
      </c>
      <c r="W828" s="20" t="s">
        <v>116</v>
      </c>
      <c r="X828" s="20" t="s">
        <v>1434</v>
      </c>
      <c r="Y828" s="20" t="s">
        <v>1435</v>
      </c>
      <c r="Z828" s="20" t="s">
        <v>26</v>
      </c>
      <c r="AA828" s="20" t="s">
        <v>30</v>
      </c>
      <c r="AB828" s="20" t="s">
        <v>172</v>
      </c>
      <c r="AC828" s="20" t="s">
        <v>351</v>
      </c>
      <c r="AD828" s="20" t="s">
        <v>352</v>
      </c>
    </row>
    <row r="829" spans="2:30" x14ac:dyDescent="0.25">
      <c r="B829" s="27" t="str">
        <f>IF(O829="","Frêt",_xlfn.XLOOKUP(O829,Catégories!A:A,Catégories!B:B,"inconnu"))</f>
        <v>Frêt</v>
      </c>
      <c r="C829" s="10" t="str">
        <f>RIGHT(LOOKUP(L829,'Recherche tracking'!A:A,'Recherche tracking'!B:B),16)</f>
        <v>1743814314753657</v>
      </c>
      <c r="D829" s="20">
        <v>202606</v>
      </c>
      <c r="E829" s="20">
        <v>51</v>
      </c>
      <c r="F829" s="20">
        <v>1085442</v>
      </c>
      <c r="G829" s="20" t="s">
        <v>20</v>
      </c>
      <c r="H829" s="20" t="s">
        <v>20</v>
      </c>
      <c r="I829" s="20" t="s">
        <v>119</v>
      </c>
      <c r="J829" s="20" t="s">
        <v>1437</v>
      </c>
      <c r="K829" s="20">
        <v>20260611</v>
      </c>
      <c r="L829" s="20" t="s">
        <v>1433</v>
      </c>
      <c r="M829" s="20" t="s">
        <v>24</v>
      </c>
      <c r="N829" s="20">
        <v>11.9</v>
      </c>
      <c r="O829" s="20" t="s">
        <v>86</v>
      </c>
      <c r="P829" s="32">
        <v>0</v>
      </c>
      <c r="Q829" s="20" t="s">
        <v>112</v>
      </c>
      <c r="R829" s="20" t="s">
        <v>113</v>
      </c>
      <c r="S829" s="20" t="s">
        <v>26</v>
      </c>
      <c r="T829" s="20" t="s">
        <v>30</v>
      </c>
      <c r="U829" s="20" t="s">
        <v>114</v>
      </c>
      <c r="V829" s="20" t="s">
        <v>115</v>
      </c>
      <c r="W829" s="20" t="s">
        <v>116</v>
      </c>
      <c r="X829" s="20" t="s">
        <v>1434</v>
      </c>
      <c r="Y829" s="20" t="s">
        <v>1435</v>
      </c>
      <c r="Z829" s="20" t="s">
        <v>26</v>
      </c>
      <c r="AA829" s="20" t="s">
        <v>30</v>
      </c>
      <c r="AB829" s="20" t="s">
        <v>172</v>
      </c>
      <c r="AC829" s="20" t="s">
        <v>351</v>
      </c>
      <c r="AD829" s="20" t="s">
        <v>352</v>
      </c>
    </row>
    <row r="830" spans="2:30" x14ac:dyDescent="0.25">
      <c r="B830" s="27" t="str">
        <f>IF(O830="","Frêt",_xlfn.XLOOKUP(O830,Catégories!A:A,Catégories!B:B,"inconnu"))</f>
        <v>Frêt</v>
      </c>
      <c r="C830" s="10" t="str">
        <f>RIGHT(LOOKUP(L830,'Recherche tracking'!A:A,'Recherche tracking'!B:B),16)</f>
        <v>1743814314753657</v>
      </c>
      <c r="D830" s="20">
        <v>202606</v>
      </c>
      <c r="E830" s="20">
        <v>51</v>
      </c>
      <c r="F830" s="20">
        <v>1085442</v>
      </c>
      <c r="G830" s="20" t="s">
        <v>20</v>
      </c>
      <c r="H830" s="20" t="s">
        <v>20</v>
      </c>
      <c r="I830" s="20" t="s">
        <v>119</v>
      </c>
      <c r="J830" s="20" t="s">
        <v>1437</v>
      </c>
      <c r="K830" s="20">
        <v>20260611</v>
      </c>
      <c r="L830" s="20" t="s">
        <v>1433</v>
      </c>
      <c r="M830" s="20" t="s">
        <v>24</v>
      </c>
      <c r="N830" s="20">
        <v>11.9</v>
      </c>
      <c r="O830" s="20" t="s">
        <v>98</v>
      </c>
      <c r="P830" s="32">
        <v>1</v>
      </c>
      <c r="Q830" s="20" t="s">
        <v>112</v>
      </c>
      <c r="R830" s="20" t="s">
        <v>113</v>
      </c>
      <c r="S830" s="20" t="s">
        <v>26</v>
      </c>
      <c r="T830" s="20" t="s">
        <v>30</v>
      </c>
      <c r="U830" s="20" t="s">
        <v>114</v>
      </c>
      <c r="V830" s="20" t="s">
        <v>115</v>
      </c>
      <c r="W830" s="20" t="s">
        <v>116</v>
      </c>
      <c r="X830" s="20" t="s">
        <v>1434</v>
      </c>
      <c r="Y830" s="20" t="s">
        <v>1435</v>
      </c>
      <c r="Z830" s="20" t="s">
        <v>26</v>
      </c>
      <c r="AA830" s="20" t="s">
        <v>30</v>
      </c>
      <c r="AB830" s="20" t="s">
        <v>172</v>
      </c>
      <c r="AC830" s="20" t="s">
        <v>351</v>
      </c>
      <c r="AD830" s="20" t="s">
        <v>352</v>
      </c>
    </row>
    <row r="831" spans="2:30" x14ac:dyDescent="0.25">
      <c r="B831" s="27" t="str">
        <f>IF(O831="","Frêt",_xlfn.XLOOKUP(O831,Catégories!A:A,Catégories!B:B,"inconnu"))</f>
        <v>Frêt</v>
      </c>
      <c r="C831" s="10" t="str">
        <f>RIGHT(LOOKUP(L831,'Recherche tracking'!A:A,'Recherche tracking'!B:B),16)</f>
        <v>8343814314753443</v>
      </c>
      <c r="D831" s="20">
        <v>202606</v>
      </c>
      <c r="E831" s="20">
        <v>51</v>
      </c>
      <c r="F831" s="20">
        <v>1085442</v>
      </c>
      <c r="G831" s="20" t="s">
        <v>20</v>
      </c>
      <c r="H831" s="20" t="s">
        <v>20</v>
      </c>
      <c r="I831" s="20" t="s">
        <v>110</v>
      </c>
      <c r="J831" s="20" t="s">
        <v>22</v>
      </c>
      <c r="K831" s="20">
        <v>20260611</v>
      </c>
      <c r="L831" s="20" t="s">
        <v>1438</v>
      </c>
      <c r="M831" s="20" t="s">
        <v>111</v>
      </c>
      <c r="N831" s="20">
        <v>3.6</v>
      </c>
      <c r="O831" s="20" t="s">
        <v>84</v>
      </c>
      <c r="P831" s="32">
        <v>4.93</v>
      </c>
      <c r="Q831" s="20" t="s">
        <v>112</v>
      </c>
      <c r="R831" s="20" t="s">
        <v>113</v>
      </c>
      <c r="S831" s="20" t="s">
        <v>26</v>
      </c>
      <c r="T831" s="20" t="s">
        <v>30</v>
      </c>
      <c r="U831" s="20" t="s">
        <v>114</v>
      </c>
      <c r="V831" s="20" t="s">
        <v>115</v>
      </c>
      <c r="W831" s="20" t="s">
        <v>116</v>
      </c>
      <c r="X831" s="20" t="s">
        <v>438</v>
      </c>
      <c r="Y831" s="20" t="s">
        <v>439</v>
      </c>
      <c r="Z831" s="20" t="s">
        <v>26</v>
      </c>
      <c r="AA831" s="20" t="s">
        <v>30</v>
      </c>
      <c r="AB831" s="20" t="s">
        <v>141</v>
      </c>
      <c r="AC831" s="20" t="s">
        <v>413</v>
      </c>
      <c r="AD831" s="20" t="s">
        <v>440</v>
      </c>
    </row>
    <row r="832" spans="2:30" x14ac:dyDescent="0.25">
      <c r="B832" s="27" t="str">
        <f>IF(O832="","Frêt",_xlfn.XLOOKUP(O832,Catégories!A:A,Catégories!B:B,"inconnu"))</f>
        <v>Frêt</v>
      </c>
      <c r="C832" s="10" t="str">
        <f>RIGHT(LOOKUP(L832,'Recherche tracking'!A:A,'Recherche tracking'!B:B),16)</f>
        <v>8343814314753443</v>
      </c>
      <c r="D832" s="20">
        <v>202606</v>
      </c>
      <c r="E832" s="20">
        <v>51</v>
      </c>
      <c r="F832" s="20">
        <v>1085442</v>
      </c>
      <c r="G832" s="20" t="s">
        <v>20</v>
      </c>
      <c r="H832" s="20" t="s">
        <v>20</v>
      </c>
      <c r="I832" s="20" t="s">
        <v>118</v>
      </c>
      <c r="J832" s="20" t="s">
        <v>1439</v>
      </c>
      <c r="K832" s="20">
        <v>20260611</v>
      </c>
      <c r="L832" s="20" t="s">
        <v>1438</v>
      </c>
      <c r="M832" s="20" t="s">
        <v>111</v>
      </c>
      <c r="N832" s="20">
        <v>3.6</v>
      </c>
      <c r="O832" s="20" t="s">
        <v>84</v>
      </c>
      <c r="P832" s="32">
        <v>0</v>
      </c>
      <c r="Q832" s="20" t="s">
        <v>112</v>
      </c>
      <c r="R832" s="20" t="s">
        <v>113</v>
      </c>
      <c r="S832" s="20" t="s">
        <v>26</v>
      </c>
      <c r="T832" s="20" t="s">
        <v>30</v>
      </c>
      <c r="U832" s="20" t="s">
        <v>114</v>
      </c>
      <c r="V832" s="20" t="s">
        <v>115</v>
      </c>
      <c r="W832" s="20" t="s">
        <v>116</v>
      </c>
      <c r="X832" s="20" t="s">
        <v>438</v>
      </c>
      <c r="Y832" s="20" t="s">
        <v>439</v>
      </c>
      <c r="Z832" s="20" t="s">
        <v>26</v>
      </c>
      <c r="AA832" s="20" t="s">
        <v>30</v>
      </c>
      <c r="AB832" s="20" t="s">
        <v>141</v>
      </c>
      <c r="AC832" s="20" t="s">
        <v>413</v>
      </c>
      <c r="AD832" s="20" t="s">
        <v>440</v>
      </c>
    </row>
    <row r="833" spans="2:30" x14ac:dyDescent="0.25">
      <c r="B833" s="27" t="str">
        <f>IF(O833="","Frêt",_xlfn.XLOOKUP(O833,Catégories!A:A,Catégories!B:B,"inconnu"))</f>
        <v>Frêt</v>
      </c>
      <c r="C833" s="10" t="str">
        <f>RIGHT(LOOKUP(L833,'Recherche tracking'!A:A,'Recherche tracking'!B:B),16)</f>
        <v>8343814314753443</v>
      </c>
      <c r="D833" s="20">
        <v>202606</v>
      </c>
      <c r="E833" s="20">
        <v>51</v>
      </c>
      <c r="F833" s="20">
        <v>1085442</v>
      </c>
      <c r="G833" s="20" t="s">
        <v>20</v>
      </c>
      <c r="H833" s="20" t="s">
        <v>20</v>
      </c>
      <c r="I833" s="20" t="s">
        <v>119</v>
      </c>
      <c r="J833" s="20" t="s">
        <v>1439</v>
      </c>
      <c r="K833" s="20">
        <v>20260611</v>
      </c>
      <c r="L833" s="20" t="s">
        <v>1438</v>
      </c>
      <c r="M833" s="20" t="s">
        <v>24</v>
      </c>
      <c r="N833" s="20">
        <v>3.6</v>
      </c>
      <c r="O833" s="20" t="s">
        <v>86</v>
      </c>
      <c r="P833" s="32">
        <v>0</v>
      </c>
      <c r="Q833" s="20" t="s">
        <v>112</v>
      </c>
      <c r="R833" s="20" t="s">
        <v>113</v>
      </c>
      <c r="S833" s="20" t="s">
        <v>26</v>
      </c>
      <c r="T833" s="20" t="s">
        <v>30</v>
      </c>
      <c r="U833" s="20" t="s">
        <v>114</v>
      </c>
      <c r="V833" s="20" t="s">
        <v>115</v>
      </c>
      <c r="W833" s="20" t="s">
        <v>116</v>
      </c>
      <c r="X833" s="20" t="s">
        <v>438</v>
      </c>
      <c r="Y833" s="20" t="s">
        <v>439</v>
      </c>
      <c r="Z833" s="20" t="s">
        <v>26</v>
      </c>
      <c r="AA833" s="20" t="s">
        <v>30</v>
      </c>
      <c r="AB833" s="20" t="s">
        <v>141</v>
      </c>
      <c r="AC833" s="20" t="s">
        <v>413</v>
      </c>
      <c r="AD833" s="20" t="s">
        <v>440</v>
      </c>
    </row>
    <row r="834" spans="2:30" x14ac:dyDescent="0.25">
      <c r="B834" s="27" t="str">
        <f>IF(O834="","Frêt",_xlfn.XLOOKUP(O834,Catégories!A:A,Catégories!B:B,"inconnu"))</f>
        <v>Frêt</v>
      </c>
      <c r="C834" s="10" t="str">
        <f>RIGHT(LOOKUP(L834,'Recherche tracking'!A:A,'Recherche tracking'!B:B),16)</f>
        <v>7543814314753701</v>
      </c>
      <c r="D834" s="20">
        <v>202606</v>
      </c>
      <c r="E834" s="20">
        <v>51</v>
      </c>
      <c r="F834" s="20">
        <v>1085442</v>
      </c>
      <c r="G834" s="20" t="s">
        <v>20</v>
      </c>
      <c r="H834" s="20" t="s">
        <v>20</v>
      </c>
      <c r="I834" s="20" t="s">
        <v>110</v>
      </c>
      <c r="J834" s="20" t="s">
        <v>22</v>
      </c>
      <c r="K834" s="20">
        <v>20260611</v>
      </c>
      <c r="L834" s="20" t="s">
        <v>1440</v>
      </c>
      <c r="M834" s="20" t="s">
        <v>111</v>
      </c>
      <c r="N834" s="20">
        <v>2.9</v>
      </c>
      <c r="O834" s="20" t="s">
        <v>84</v>
      </c>
      <c r="P834" s="32">
        <v>4.67</v>
      </c>
      <c r="Q834" s="20" t="s">
        <v>112</v>
      </c>
      <c r="R834" s="20" t="s">
        <v>113</v>
      </c>
      <c r="S834" s="20" t="s">
        <v>26</v>
      </c>
      <c r="T834" s="20" t="s">
        <v>30</v>
      </c>
      <c r="U834" s="20" t="s">
        <v>114</v>
      </c>
      <c r="V834" s="20" t="s">
        <v>115</v>
      </c>
      <c r="W834" s="20" t="s">
        <v>116</v>
      </c>
      <c r="X834" s="20" t="s">
        <v>1441</v>
      </c>
      <c r="Y834" s="20" t="s">
        <v>1442</v>
      </c>
      <c r="Z834" s="20" t="s">
        <v>26</v>
      </c>
      <c r="AA834" s="20" t="s">
        <v>30</v>
      </c>
      <c r="AB834" s="20" t="s">
        <v>117</v>
      </c>
      <c r="AC834" s="20" t="s">
        <v>1443</v>
      </c>
      <c r="AD834" s="20" t="s">
        <v>120</v>
      </c>
    </row>
    <row r="835" spans="2:30" x14ac:dyDescent="0.25">
      <c r="B835" s="27" t="str">
        <f>IF(O835="","Frêt",_xlfn.XLOOKUP(O835,Catégories!A:A,Catégories!B:B,"inconnu"))</f>
        <v>Frêt</v>
      </c>
      <c r="C835" s="10" t="str">
        <f>RIGHT(LOOKUP(L835,'Recherche tracking'!A:A,'Recherche tracking'!B:B),16)</f>
        <v>7543814314753701</v>
      </c>
      <c r="D835" s="20">
        <v>202606</v>
      </c>
      <c r="E835" s="20">
        <v>51</v>
      </c>
      <c r="F835" s="20">
        <v>1085442</v>
      </c>
      <c r="G835" s="20" t="s">
        <v>20</v>
      </c>
      <c r="H835" s="20" t="s">
        <v>20</v>
      </c>
      <c r="I835" s="20" t="s">
        <v>118</v>
      </c>
      <c r="J835" s="20" t="s">
        <v>1444</v>
      </c>
      <c r="K835" s="20">
        <v>20260611</v>
      </c>
      <c r="L835" s="20" t="s">
        <v>1440</v>
      </c>
      <c r="M835" s="20" t="s">
        <v>111</v>
      </c>
      <c r="N835" s="20">
        <v>2.9</v>
      </c>
      <c r="O835" s="20" t="s">
        <v>84</v>
      </c>
      <c r="P835" s="32">
        <v>0</v>
      </c>
      <c r="Q835" s="20" t="s">
        <v>112</v>
      </c>
      <c r="R835" s="20" t="s">
        <v>113</v>
      </c>
      <c r="S835" s="20" t="s">
        <v>26</v>
      </c>
      <c r="T835" s="20" t="s">
        <v>30</v>
      </c>
      <c r="U835" s="20" t="s">
        <v>114</v>
      </c>
      <c r="V835" s="20" t="s">
        <v>115</v>
      </c>
      <c r="W835" s="20" t="s">
        <v>116</v>
      </c>
      <c r="X835" s="20" t="s">
        <v>1441</v>
      </c>
      <c r="Y835" s="20" t="s">
        <v>1442</v>
      </c>
      <c r="Z835" s="20" t="s">
        <v>26</v>
      </c>
      <c r="AA835" s="20" t="s">
        <v>30</v>
      </c>
      <c r="AB835" s="20" t="s">
        <v>117</v>
      </c>
      <c r="AC835" s="20" t="s">
        <v>1443</v>
      </c>
      <c r="AD835" s="20" t="s">
        <v>120</v>
      </c>
    </row>
    <row r="836" spans="2:30" x14ac:dyDescent="0.25">
      <c r="B836" s="27" t="str">
        <f>IF(O836="","Frêt",_xlfn.XLOOKUP(O836,Catégories!A:A,Catégories!B:B,"inconnu"))</f>
        <v>Frêt</v>
      </c>
      <c r="C836" s="10" t="str">
        <f>RIGHT(LOOKUP(L836,'Recherche tracking'!A:A,'Recherche tracking'!B:B),16)</f>
        <v>7543814314753701</v>
      </c>
      <c r="D836" s="20">
        <v>202606</v>
      </c>
      <c r="E836" s="20">
        <v>51</v>
      </c>
      <c r="F836" s="20">
        <v>1085442</v>
      </c>
      <c r="G836" s="20" t="s">
        <v>20</v>
      </c>
      <c r="H836" s="20" t="s">
        <v>20</v>
      </c>
      <c r="I836" s="20" t="s">
        <v>119</v>
      </c>
      <c r="J836" s="20" t="s">
        <v>1444</v>
      </c>
      <c r="K836" s="20">
        <v>20260611</v>
      </c>
      <c r="L836" s="20" t="s">
        <v>1440</v>
      </c>
      <c r="M836" s="20" t="s">
        <v>24</v>
      </c>
      <c r="N836" s="20">
        <v>2.9</v>
      </c>
      <c r="O836" s="20" t="s">
        <v>86</v>
      </c>
      <c r="P836" s="32">
        <v>0</v>
      </c>
      <c r="Q836" s="20" t="s">
        <v>112</v>
      </c>
      <c r="R836" s="20" t="s">
        <v>113</v>
      </c>
      <c r="S836" s="20" t="s">
        <v>26</v>
      </c>
      <c r="T836" s="20" t="s">
        <v>30</v>
      </c>
      <c r="U836" s="20" t="s">
        <v>114</v>
      </c>
      <c r="V836" s="20" t="s">
        <v>115</v>
      </c>
      <c r="W836" s="20" t="s">
        <v>116</v>
      </c>
      <c r="X836" s="20" t="s">
        <v>1441</v>
      </c>
      <c r="Y836" s="20" t="s">
        <v>1442</v>
      </c>
      <c r="Z836" s="20" t="s">
        <v>26</v>
      </c>
      <c r="AA836" s="20" t="s">
        <v>30</v>
      </c>
      <c r="AB836" s="20" t="s">
        <v>117</v>
      </c>
      <c r="AC836" s="20" t="s">
        <v>1443</v>
      </c>
      <c r="AD836" s="20" t="s">
        <v>120</v>
      </c>
    </row>
    <row r="837" spans="2:30" x14ac:dyDescent="0.25">
      <c r="B837" s="27" t="str">
        <f>IF(O837="","Frêt",_xlfn.XLOOKUP(O837,Catégories!A:A,Catégories!B:B,"inconnu"))</f>
        <v>Frêt</v>
      </c>
      <c r="C837" s="10" t="str">
        <f>RIGHT(LOOKUP(L837,'Recherche tracking'!A:A,'Recherche tracking'!B:B),16)</f>
        <v>9343814314753535</v>
      </c>
      <c r="D837" s="20">
        <v>202606</v>
      </c>
      <c r="E837" s="20">
        <v>51</v>
      </c>
      <c r="F837" s="20">
        <v>1085442</v>
      </c>
      <c r="G837" s="20" t="s">
        <v>20</v>
      </c>
      <c r="H837" s="20" t="s">
        <v>20</v>
      </c>
      <c r="I837" s="20" t="s">
        <v>110</v>
      </c>
      <c r="J837" s="20" t="s">
        <v>22</v>
      </c>
      <c r="K837" s="20">
        <v>20260611</v>
      </c>
      <c r="L837" s="20" t="s">
        <v>1445</v>
      </c>
      <c r="M837" s="20" t="s">
        <v>111</v>
      </c>
      <c r="N837" s="20">
        <v>81.760000000000005</v>
      </c>
      <c r="O837" s="20" t="s">
        <v>84</v>
      </c>
      <c r="P837" s="32">
        <v>25.21</v>
      </c>
      <c r="Q837" s="20" t="s">
        <v>112</v>
      </c>
      <c r="R837" s="20" t="s">
        <v>113</v>
      </c>
      <c r="S837" s="20" t="s">
        <v>26</v>
      </c>
      <c r="T837" s="20" t="s">
        <v>30</v>
      </c>
      <c r="U837" s="20" t="s">
        <v>114</v>
      </c>
      <c r="V837" s="20" t="s">
        <v>115</v>
      </c>
      <c r="W837" s="20" t="s">
        <v>116</v>
      </c>
      <c r="X837" s="20" t="s">
        <v>134</v>
      </c>
      <c r="Y837" s="20" t="s">
        <v>135</v>
      </c>
      <c r="Z837" s="20" t="s">
        <v>26</v>
      </c>
      <c r="AA837" s="20" t="s">
        <v>30</v>
      </c>
      <c r="AB837" s="20" t="s">
        <v>136</v>
      </c>
      <c r="AC837" s="20" t="s">
        <v>137</v>
      </c>
      <c r="AD837" s="20" t="s">
        <v>138</v>
      </c>
    </row>
    <row r="838" spans="2:30" x14ac:dyDescent="0.25">
      <c r="B838" s="27" t="str">
        <f>IF(O838="","Frêt",_xlfn.XLOOKUP(O838,Catégories!A:A,Catégories!B:B,"inconnu"))</f>
        <v>Frêt</v>
      </c>
      <c r="C838" s="10" t="str">
        <f>RIGHT(LOOKUP(L838,'Recherche tracking'!A:A,'Recherche tracking'!B:B),16)</f>
        <v>9343814314753535</v>
      </c>
      <c r="D838" s="20">
        <v>202606</v>
      </c>
      <c r="E838" s="20">
        <v>51</v>
      </c>
      <c r="F838" s="20">
        <v>1085442</v>
      </c>
      <c r="G838" s="20" t="s">
        <v>20</v>
      </c>
      <c r="H838" s="20" t="s">
        <v>20</v>
      </c>
      <c r="I838" s="20" t="s">
        <v>118</v>
      </c>
      <c r="J838" s="20" t="s">
        <v>1446</v>
      </c>
      <c r="K838" s="20">
        <v>20260611</v>
      </c>
      <c r="L838" s="20" t="s">
        <v>1445</v>
      </c>
      <c r="M838" s="20" t="s">
        <v>111</v>
      </c>
      <c r="N838" s="20">
        <v>12.02</v>
      </c>
      <c r="O838" s="20" t="s">
        <v>84</v>
      </c>
      <c r="P838" s="32">
        <v>0</v>
      </c>
      <c r="Q838" s="20" t="s">
        <v>112</v>
      </c>
      <c r="R838" s="20" t="s">
        <v>113</v>
      </c>
      <c r="S838" s="20" t="s">
        <v>26</v>
      </c>
      <c r="T838" s="20" t="s">
        <v>30</v>
      </c>
      <c r="U838" s="20" t="s">
        <v>114</v>
      </c>
      <c r="V838" s="20" t="s">
        <v>115</v>
      </c>
      <c r="W838" s="20" t="s">
        <v>116</v>
      </c>
      <c r="X838" s="20" t="s">
        <v>134</v>
      </c>
      <c r="Y838" s="20" t="s">
        <v>135</v>
      </c>
      <c r="Z838" s="20" t="s">
        <v>26</v>
      </c>
      <c r="AA838" s="20" t="s">
        <v>30</v>
      </c>
      <c r="AB838" s="20" t="s">
        <v>136</v>
      </c>
      <c r="AC838" s="20" t="s">
        <v>137</v>
      </c>
      <c r="AD838" s="20" t="s">
        <v>138</v>
      </c>
    </row>
    <row r="839" spans="2:30" x14ac:dyDescent="0.25">
      <c r="B839" s="27" t="str">
        <f>IF(O839="","Frêt",_xlfn.XLOOKUP(O839,Catégories!A:A,Catégories!B:B,"inconnu"))</f>
        <v>Frêt</v>
      </c>
      <c r="C839" s="10" t="str">
        <f>RIGHT(LOOKUP(L839,'Recherche tracking'!A:A,'Recherche tracking'!B:B),16)</f>
        <v>9343814314753535</v>
      </c>
      <c r="D839" s="20">
        <v>202606</v>
      </c>
      <c r="E839" s="20">
        <v>51</v>
      </c>
      <c r="F839" s="20">
        <v>1085442</v>
      </c>
      <c r="G839" s="20" t="s">
        <v>20</v>
      </c>
      <c r="H839" s="20" t="s">
        <v>20</v>
      </c>
      <c r="I839" s="20" t="s">
        <v>119</v>
      </c>
      <c r="J839" s="20" t="s">
        <v>1446</v>
      </c>
      <c r="K839" s="20">
        <v>20260611</v>
      </c>
      <c r="L839" s="20" t="s">
        <v>1445</v>
      </c>
      <c r="M839" s="20" t="s">
        <v>24</v>
      </c>
      <c r="N839" s="20">
        <v>12.02</v>
      </c>
      <c r="O839" s="20" t="s">
        <v>86</v>
      </c>
      <c r="P839" s="32">
        <v>0</v>
      </c>
      <c r="Q839" s="20" t="s">
        <v>112</v>
      </c>
      <c r="R839" s="20" t="s">
        <v>113</v>
      </c>
      <c r="S839" s="20" t="s">
        <v>26</v>
      </c>
      <c r="T839" s="20" t="s">
        <v>30</v>
      </c>
      <c r="U839" s="20" t="s">
        <v>114</v>
      </c>
      <c r="V839" s="20" t="s">
        <v>115</v>
      </c>
      <c r="W839" s="20" t="s">
        <v>116</v>
      </c>
      <c r="X839" s="20" t="s">
        <v>134</v>
      </c>
      <c r="Y839" s="20" t="s">
        <v>135</v>
      </c>
      <c r="Z839" s="20" t="s">
        <v>26</v>
      </c>
      <c r="AA839" s="20" t="s">
        <v>30</v>
      </c>
      <c r="AB839" s="20" t="s">
        <v>136</v>
      </c>
      <c r="AC839" s="20" t="s">
        <v>137</v>
      </c>
      <c r="AD839" s="20" t="s">
        <v>138</v>
      </c>
    </row>
    <row r="840" spans="2:30" x14ac:dyDescent="0.25">
      <c r="B840" s="27" t="str">
        <f>IF(O840="","Frêt",_xlfn.XLOOKUP(O840,Catégories!A:A,Catégories!B:B,"inconnu"))</f>
        <v>Frêt</v>
      </c>
      <c r="C840" s="10" t="str">
        <f>RIGHT(LOOKUP(L840,'Recherche tracking'!A:A,'Recherche tracking'!B:B),16)</f>
        <v>9343814314753535</v>
      </c>
      <c r="D840" s="20">
        <v>202606</v>
      </c>
      <c r="E840" s="20">
        <v>51</v>
      </c>
      <c r="F840" s="20">
        <v>1085442</v>
      </c>
      <c r="G840" s="20" t="s">
        <v>20</v>
      </c>
      <c r="H840" s="20" t="s">
        <v>20</v>
      </c>
      <c r="I840" s="20" t="s">
        <v>118</v>
      </c>
      <c r="J840" s="20" t="s">
        <v>1447</v>
      </c>
      <c r="K840" s="20">
        <v>20260611</v>
      </c>
      <c r="L840" s="20" t="s">
        <v>1445</v>
      </c>
      <c r="M840" s="20" t="s">
        <v>111</v>
      </c>
      <c r="N840" s="20">
        <v>17.3</v>
      </c>
      <c r="O840" s="20" t="s">
        <v>84</v>
      </c>
      <c r="P840" s="32">
        <v>0</v>
      </c>
      <c r="Q840" s="20" t="s">
        <v>112</v>
      </c>
      <c r="R840" s="20" t="s">
        <v>113</v>
      </c>
      <c r="S840" s="20" t="s">
        <v>26</v>
      </c>
      <c r="T840" s="20" t="s">
        <v>30</v>
      </c>
      <c r="U840" s="20" t="s">
        <v>114</v>
      </c>
      <c r="V840" s="20" t="s">
        <v>115</v>
      </c>
      <c r="W840" s="20" t="s">
        <v>116</v>
      </c>
      <c r="X840" s="20" t="s">
        <v>134</v>
      </c>
      <c r="Y840" s="20" t="s">
        <v>135</v>
      </c>
      <c r="Z840" s="20" t="s">
        <v>26</v>
      </c>
      <c r="AA840" s="20" t="s">
        <v>30</v>
      </c>
      <c r="AB840" s="20" t="s">
        <v>136</v>
      </c>
      <c r="AC840" s="20" t="s">
        <v>137</v>
      </c>
      <c r="AD840" s="20" t="s">
        <v>138</v>
      </c>
    </row>
    <row r="841" spans="2:30" x14ac:dyDescent="0.25">
      <c r="B841" s="27" t="str">
        <f>IF(O841="","Frêt",_xlfn.XLOOKUP(O841,Catégories!A:A,Catégories!B:B,"inconnu"))</f>
        <v>Frêt</v>
      </c>
      <c r="C841" s="10" t="str">
        <f>RIGHT(LOOKUP(L841,'Recherche tracking'!A:A,'Recherche tracking'!B:B),16)</f>
        <v>9343814314753535</v>
      </c>
      <c r="D841" s="20">
        <v>202606</v>
      </c>
      <c r="E841" s="20">
        <v>51</v>
      </c>
      <c r="F841" s="20">
        <v>1085442</v>
      </c>
      <c r="G841" s="20" t="s">
        <v>20</v>
      </c>
      <c r="H841" s="20" t="s">
        <v>20</v>
      </c>
      <c r="I841" s="20" t="s">
        <v>119</v>
      </c>
      <c r="J841" s="20" t="s">
        <v>1447</v>
      </c>
      <c r="K841" s="20">
        <v>20260611</v>
      </c>
      <c r="L841" s="20" t="s">
        <v>1445</v>
      </c>
      <c r="M841" s="20" t="s">
        <v>24</v>
      </c>
      <c r="N841" s="20">
        <v>17.3</v>
      </c>
      <c r="O841" s="20" t="s">
        <v>86</v>
      </c>
      <c r="P841" s="32">
        <v>0</v>
      </c>
      <c r="Q841" s="20" t="s">
        <v>112</v>
      </c>
      <c r="R841" s="20" t="s">
        <v>113</v>
      </c>
      <c r="S841" s="20" t="s">
        <v>26</v>
      </c>
      <c r="T841" s="20" t="s">
        <v>30</v>
      </c>
      <c r="U841" s="20" t="s">
        <v>114</v>
      </c>
      <c r="V841" s="20" t="s">
        <v>115</v>
      </c>
      <c r="W841" s="20" t="s">
        <v>116</v>
      </c>
      <c r="X841" s="20" t="s">
        <v>134</v>
      </c>
      <c r="Y841" s="20" t="s">
        <v>135</v>
      </c>
      <c r="Z841" s="20" t="s">
        <v>26</v>
      </c>
      <c r="AA841" s="20" t="s">
        <v>30</v>
      </c>
      <c r="AB841" s="20" t="s">
        <v>136</v>
      </c>
      <c r="AC841" s="20" t="s">
        <v>137</v>
      </c>
      <c r="AD841" s="20" t="s">
        <v>138</v>
      </c>
    </row>
    <row r="842" spans="2:30" x14ac:dyDescent="0.25">
      <c r="B842" s="27" t="str">
        <f>IF(O842="","Frêt",_xlfn.XLOOKUP(O842,Catégories!A:A,Catégories!B:B,"inconnu"))</f>
        <v>Frêt</v>
      </c>
      <c r="C842" s="10" t="str">
        <f>RIGHT(LOOKUP(L842,'Recherche tracking'!A:A,'Recherche tracking'!B:B),16)</f>
        <v>9343814314753535</v>
      </c>
      <c r="D842" s="20">
        <v>202606</v>
      </c>
      <c r="E842" s="20">
        <v>51</v>
      </c>
      <c r="F842" s="20">
        <v>1085442</v>
      </c>
      <c r="G842" s="20" t="s">
        <v>20</v>
      </c>
      <c r="H842" s="20" t="s">
        <v>20</v>
      </c>
      <c r="I842" s="20" t="s">
        <v>119</v>
      </c>
      <c r="J842" s="20" t="s">
        <v>1447</v>
      </c>
      <c r="K842" s="20">
        <v>20260611</v>
      </c>
      <c r="L842" s="20" t="s">
        <v>1445</v>
      </c>
      <c r="M842" s="20" t="s">
        <v>24</v>
      </c>
      <c r="N842" s="20">
        <v>17.3</v>
      </c>
      <c r="O842" s="20" t="s">
        <v>98</v>
      </c>
      <c r="P842" s="32">
        <v>1</v>
      </c>
      <c r="Q842" s="20" t="s">
        <v>112</v>
      </c>
      <c r="R842" s="20" t="s">
        <v>113</v>
      </c>
      <c r="S842" s="20" t="s">
        <v>26</v>
      </c>
      <c r="T842" s="20" t="s">
        <v>30</v>
      </c>
      <c r="U842" s="20" t="s">
        <v>114</v>
      </c>
      <c r="V842" s="20" t="s">
        <v>115</v>
      </c>
      <c r="W842" s="20" t="s">
        <v>116</v>
      </c>
      <c r="X842" s="20" t="s">
        <v>134</v>
      </c>
      <c r="Y842" s="20" t="s">
        <v>135</v>
      </c>
      <c r="Z842" s="20" t="s">
        <v>26</v>
      </c>
      <c r="AA842" s="20" t="s">
        <v>30</v>
      </c>
      <c r="AB842" s="20" t="s">
        <v>136</v>
      </c>
      <c r="AC842" s="20" t="s">
        <v>137</v>
      </c>
      <c r="AD842" s="20" t="s">
        <v>138</v>
      </c>
    </row>
    <row r="843" spans="2:30" x14ac:dyDescent="0.25">
      <c r="B843" s="27" t="str">
        <f>IF(O843="","Frêt",_xlfn.XLOOKUP(O843,Catégories!A:A,Catégories!B:B,"inconnu"))</f>
        <v>Frêt</v>
      </c>
      <c r="C843" s="10" t="str">
        <f>RIGHT(LOOKUP(L843,'Recherche tracking'!A:A,'Recherche tracking'!B:B),16)</f>
        <v>9343814314753535</v>
      </c>
      <c r="D843" s="20">
        <v>202606</v>
      </c>
      <c r="E843" s="20">
        <v>51</v>
      </c>
      <c r="F843" s="20">
        <v>1085442</v>
      </c>
      <c r="G843" s="20" t="s">
        <v>20</v>
      </c>
      <c r="H843" s="20" t="s">
        <v>20</v>
      </c>
      <c r="I843" s="20" t="s">
        <v>118</v>
      </c>
      <c r="J843" s="20" t="s">
        <v>1448</v>
      </c>
      <c r="K843" s="20">
        <v>20260611</v>
      </c>
      <c r="L843" s="20" t="s">
        <v>1445</v>
      </c>
      <c r="M843" s="20" t="s">
        <v>111</v>
      </c>
      <c r="N843" s="20">
        <v>17.2</v>
      </c>
      <c r="O843" s="20" t="s">
        <v>84</v>
      </c>
      <c r="P843" s="32">
        <v>0</v>
      </c>
      <c r="Q843" s="20" t="s">
        <v>112</v>
      </c>
      <c r="R843" s="20" t="s">
        <v>113</v>
      </c>
      <c r="S843" s="20" t="s">
        <v>26</v>
      </c>
      <c r="T843" s="20" t="s">
        <v>30</v>
      </c>
      <c r="U843" s="20" t="s">
        <v>114</v>
      </c>
      <c r="V843" s="20" t="s">
        <v>115</v>
      </c>
      <c r="W843" s="20" t="s">
        <v>116</v>
      </c>
      <c r="X843" s="20" t="s">
        <v>134</v>
      </c>
      <c r="Y843" s="20" t="s">
        <v>135</v>
      </c>
      <c r="Z843" s="20" t="s">
        <v>26</v>
      </c>
      <c r="AA843" s="20" t="s">
        <v>30</v>
      </c>
      <c r="AB843" s="20" t="s">
        <v>136</v>
      </c>
      <c r="AC843" s="20" t="s">
        <v>137</v>
      </c>
      <c r="AD843" s="20" t="s">
        <v>138</v>
      </c>
    </row>
    <row r="844" spans="2:30" x14ac:dyDescent="0.25">
      <c r="B844" s="27" t="str">
        <f>IF(O844="","Frêt",_xlfn.XLOOKUP(O844,Catégories!A:A,Catégories!B:B,"inconnu"))</f>
        <v>Frêt</v>
      </c>
      <c r="C844" s="10" t="str">
        <f>RIGHT(LOOKUP(L844,'Recherche tracking'!A:A,'Recherche tracking'!B:B),16)</f>
        <v>9343814314753535</v>
      </c>
      <c r="D844" s="20">
        <v>202606</v>
      </c>
      <c r="E844" s="20">
        <v>51</v>
      </c>
      <c r="F844" s="20">
        <v>1085442</v>
      </c>
      <c r="G844" s="20" t="s">
        <v>20</v>
      </c>
      <c r="H844" s="20" t="s">
        <v>20</v>
      </c>
      <c r="I844" s="20" t="s">
        <v>119</v>
      </c>
      <c r="J844" s="20" t="s">
        <v>1448</v>
      </c>
      <c r="K844" s="20">
        <v>20260611</v>
      </c>
      <c r="L844" s="20" t="s">
        <v>1445</v>
      </c>
      <c r="M844" s="20" t="s">
        <v>24</v>
      </c>
      <c r="N844" s="20">
        <v>17.2</v>
      </c>
      <c r="O844" s="20" t="s">
        <v>86</v>
      </c>
      <c r="P844" s="32">
        <v>0</v>
      </c>
      <c r="Q844" s="20" t="s">
        <v>112</v>
      </c>
      <c r="R844" s="20" t="s">
        <v>113</v>
      </c>
      <c r="S844" s="20" t="s">
        <v>26</v>
      </c>
      <c r="T844" s="20" t="s">
        <v>30</v>
      </c>
      <c r="U844" s="20" t="s">
        <v>114</v>
      </c>
      <c r="V844" s="20" t="s">
        <v>115</v>
      </c>
      <c r="W844" s="20" t="s">
        <v>116</v>
      </c>
      <c r="X844" s="20" t="s">
        <v>134</v>
      </c>
      <c r="Y844" s="20" t="s">
        <v>135</v>
      </c>
      <c r="Z844" s="20" t="s">
        <v>26</v>
      </c>
      <c r="AA844" s="20" t="s">
        <v>30</v>
      </c>
      <c r="AB844" s="20" t="s">
        <v>136</v>
      </c>
      <c r="AC844" s="20" t="s">
        <v>137</v>
      </c>
      <c r="AD844" s="20" t="s">
        <v>138</v>
      </c>
    </row>
    <row r="845" spans="2:30" x14ac:dyDescent="0.25">
      <c r="B845" s="27" t="str">
        <f>IF(O845="","Frêt",_xlfn.XLOOKUP(O845,Catégories!A:A,Catégories!B:B,"inconnu"))</f>
        <v>Frêt</v>
      </c>
      <c r="C845" s="10" t="str">
        <f>RIGHT(LOOKUP(L845,'Recherche tracking'!A:A,'Recherche tracking'!B:B),16)</f>
        <v>9343814314753535</v>
      </c>
      <c r="D845" s="20">
        <v>202606</v>
      </c>
      <c r="E845" s="20">
        <v>51</v>
      </c>
      <c r="F845" s="20">
        <v>1085442</v>
      </c>
      <c r="G845" s="20" t="s">
        <v>20</v>
      </c>
      <c r="H845" s="20" t="s">
        <v>20</v>
      </c>
      <c r="I845" s="20" t="s">
        <v>119</v>
      </c>
      <c r="J845" s="20" t="s">
        <v>1448</v>
      </c>
      <c r="K845" s="20">
        <v>20260611</v>
      </c>
      <c r="L845" s="20" t="s">
        <v>1445</v>
      </c>
      <c r="M845" s="20" t="s">
        <v>24</v>
      </c>
      <c r="N845" s="20">
        <v>17.2</v>
      </c>
      <c r="O845" s="20" t="s">
        <v>98</v>
      </c>
      <c r="P845" s="32">
        <v>1</v>
      </c>
      <c r="Q845" s="20" t="s">
        <v>112</v>
      </c>
      <c r="R845" s="20" t="s">
        <v>113</v>
      </c>
      <c r="S845" s="20" t="s">
        <v>26</v>
      </c>
      <c r="T845" s="20" t="s">
        <v>30</v>
      </c>
      <c r="U845" s="20" t="s">
        <v>114</v>
      </c>
      <c r="V845" s="20" t="s">
        <v>115</v>
      </c>
      <c r="W845" s="20" t="s">
        <v>116</v>
      </c>
      <c r="X845" s="20" t="s">
        <v>134</v>
      </c>
      <c r="Y845" s="20" t="s">
        <v>135</v>
      </c>
      <c r="Z845" s="20" t="s">
        <v>26</v>
      </c>
      <c r="AA845" s="20" t="s">
        <v>30</v>
      </c>
      <c r="AB845" s="20" t="s">
        <v>136</v>
      </c>
      <c r="AC845" s="20" t="s">
        <v>137</v>
      </c>
      <c r="AD845" s="20" t="s">
        <v>138</v>
      </c>
    </row>
    <row r="846" spans="2:30" x14ac:dyDescent="0.25">
      <c r="B846" s="27" t="str">
        <f>IF(O846="","Frêt",_xlfn.XLOOKUP(O846,Catégories!A:A,Catégories!B:B,"inconnu"))</f>
        <v>Frêt</v>
      </c>
      <c r="C846" s="10" t="str">
        <f>RIGHT(LOOKUP(L846,'Recherche tracking'!A:A,'Recherche tracking'!B:B),16)</f>
        <v>9343814314753535</v>
      </c>
      <c r="D846" s="20">
        <v>202606</v>
      </c>
      <c r="E846" s="20">
        <v>51</v>
      </c>
      <c r="F846" s="20">
        <v>1085442</v>
      </c>
      <c r="G846" s="20" t="s">
        <v>20</v>
      </c>
      <c r="H846" s="20" t="s">
        <v>20</v>
      </c>
      <c r="I846" s="20" t="s">
        <v>118</v>
      </c>
      <c r="J846" s="20" t="s">
        <v>1449</v>
      </c>
      <c r="K846" s="20">
        <v>20260611</v>
      </c>
      <c r="L846" s="20" t="s">
        <v>1445</v>
      </c>
      <c r="M846" s="20" t="s">
        <v>111</v>
      </c>
      <c r="N846" s="20">
        <v>18.04</v>
      </c>
      <c r="O846" s="20" t="s">
        <v>84</v>
      </c>
      <c r="P846" s="32">
        <v>0</v>
      </c>
      <c r="Q846" s="20" t="s">
        <v>112</v>
      </c>
      <c r="R846" s="20" t="s">
        <v>113</v>
      </c>
      <c r="S846" s="20" t="s">
        <v>26</v>
      </c>
      <c r="T846" s="20" t="s">
        <v>30</v>
      </c>
      <c r="U846" s="20" t="s">
        <v>114</v>
      </c>
      <c r="V846" s="20" t="s">
        <v>115</v>
      </c>
      <c r="W846" s="20" t="s">
        <v>116</v>
      </c>
      <c r="X846" s="20" t="s">
        <v>134</v>
      </c>
      <c r="Y846" s="20" t="s">
        <v>135</v>
      </c>
      <c r="Z846" s="20" t="s">
        <v>26</v>
      </c>
      <c r="AA846" s="20" t="s">
        <v>30</v>
      </c>
      <c r="AB846" s="20" t="s">
        <v>136</v>
      </c>
      <c r="AC846" s="20" t="s">
        <v>137</v>
      </c>
      <c r="AD846" s="20" t="s">
        <v>138</v>
      </c>
    </row>
    <row r="847" spans="2:30" x14ac:dyDescent="0.25">
      <c r="B847" s="27" t="str">
        <f>IF(O847="","Frêt",_xlfn.XLOOKUP(O847,Catégories!A:A,Catégories!B:B,"inconnu"))</f>
        <v>Frêt</v>
      </c>
      <c r="C847" s="10" t="str">
        <f>RIGHT(LOOKUP(L847,'Recherche tracking'!A:A,'Recherche tracking'!B:B),16)</f>
        <v>9343814314753535</v>
      </c>
      <c r="D847" s="20">
        <v>202606</v>
      </c>
      <c r="E847" s="20">
        <v>51</v>
      </c>
      <c r="F847" s="20">
        <v>1085442</v>
      </c>
      <c r="G847" s="20" t="s">
        <v>20</v>
      </c>
      <c r="H847" s="20" t="s">
        <v>20</v>
      </c>
      <c r="I847" s="20" t="s">
        <v>119</v>
      </c>
      <c r="J847" s="20" t="s">
        <v>1449</v>
      </c>
      <c r="K847" s="20">
        <v>20260611</v>
      </c>
      <c r="L847" s="20" t="s">
        <v>1445</v>
      </c>
      <c r="M847" s="20" t="s">
        <v>24</v>
      </c>
      <c r="N847" s="20">
        <v>18.04</v>
      </c>
      <c r="O847" s="20" t="s">
        <v>86</v>
      </c>
      <c r="P847" s="32">
        <v>0</v>
      </c>
      <c r="Q847" s="20" t="s">
        <v>112</v>
      </c>
      <c r="R847" s="20" t="s">
        <v>113</v>
      </c>
      <c r="S847" s="20" t="s">
        <v>26</v>
      </c>
      <c r="T847" s="20" t="s">
        <v>30</v>
      </c>
      <c r="U847" s="20" t="s">
        <v>114</v>
      </c>
      <c r="V847" s="20" t="s">
        <v>115</v>
      </c>
      <c r="W847" s="20" t="s">
        <v>116</v>
      </c>
      <c r="X847" s="20" t="s">
        <v>134</v>
      </c>
      <c r="Y847" s="20" t="s">
        <v>135</v>
      </c>
      <c r="Z847" s="20" t="s">
        <v>26</v>
      </c>
      <c r="AA847" s="20" t="s">
        <v>30</v>
      </c>
      <c r="AB847" s="20" t="s">
        <v>136</v>
      </c>
      <c r="AC847" s="20" t="s">
        <v>137</v>
      </c>
      <c r="AD847" s="20" t="s">
        <v>138</v>
      </c>
    </row>
    <row r="848" spans="2:30" x14ac:dyDescent="0.25">
      <c r="B848" s="27" t="str">
        <f>IF(O848="","Frêt",_xlfn.XLOOKUP(O848,Catégories!A:A,Catégories!B:B,"inconnu"))</f>
        <v>Frêt</v>
      </c>
      <c r="C848" s="10" t="str">
        <f>RIGHT(LOOKUP(L848,'Recherche tracking'!A:A,'Recherche tracking'!B:B),16)</f>
        <v>9343814314753535</v>
      </c>
      <c r="D848" s="20">
        <v>202606</v>
      </c>
      <c r="E848" s="20">
        <v>51</v>
      </c>
      <c r="F848" s="20">
        <v>1085442</v>
      </c>
      <c r="G848" s="20" t="s">
        <v>20</v>
      </c>
      <c r="H848" s="20" t="s">
        <v>20</v>
      </c>
      <c r="I848" s="20" t="s">
        <v>119</v>
      </c>
      <c r="J848" s="20" t="s">
        <v>1449</v>
      </c>
      <c r="K848" s="20">
        <v>20260611</v>
      </c>
      <c r="L848" s="20" t="s">
        <v>1445</v>
      </c>
      <c r="M848" s="20" t="s">
        <v>24</v>
      </c>
      <c r="N848" s="20">
        <v>18.04</v>
      </c>
      <c r="O848" s="20" t="s">
        <v>98</v>
      </c>
      <c r="P848" s="32">
        <v>1</v>
      </c>
      <c r="Q848" s="20" t="s">
        <v>112</v>
      </c>
      <c r="R848" s="20" t="s">
        <v>113</v>
      </c>
      <c r="S848" s="20" t="s">
        <v>26</v>
      </c>
      <c r="T848" s="20" t="s">
        <v>30</v>
      </c>
      <c r="U848" s="20" t="s">
        <v>114</v>
      </c>
      <c r="V848" s="20" t="s">
        <v>115</v>
      </c>
      <c r="W848" s="20" t="s">
        <v>116</v>
      </c>
      <c r="X848" s="20" t="s">
        <v>134</v>
      </c>
      <c r="Y848" s="20" t="s">
        <v>135</v>
      </c>
      <c r="Z848" s="20" t="s">
        <v>26</v>
      </c>
      <c r="AA848" s="20" t="s">
        <v>30</v>
      </c>
      <c r="AB848" s="20" t="s">
        <v>136</v>
      </c>
      <c r="AC848" s="20" t="s">
        <v>137</v>
      </c>
      <c r="AD848" s="20" t="s">
        <v>138</v>
      </c>
    </row>
    <row r="849" spans="2:30" x14ac:dyDescent="0.25">
      <c r="B849" s="27" t="str">
        <f>IF(O849="","Frêt",_xlfn.XLOOKUP(O849,Catégories!A:A,Catégories!B:B,"inconnu"))</f>
        <v>Frêt</v>
      </c>
      <c r="C849" s="10" t="str">
        <f>RIGHT(LOOKUP(L849,'Recherche tracking'!A:A,'Recherche tracking'!B:B),16)</f>
        <v>9343814314753535</v>
      </c>
      <c r="D849" s="20">
        <v>202606</v>
      </c>
      <c r="E849" s="20">
        <v>51</v>
      </c>
      <c r="F849" s="20">
        <v>1085442</v>
      </c>
      <c r="G849" s="20" t="s">
        <v>20</v>
      </c>
      <c r="H849" s="20" t="s">
        <v>20</v>
      </c>
      <c r="I849" s="20" t="s">
        <v>118</v>
      </c>
      <c r="J849" s="20" t="s">
        <v>1450</v>
      </c>
      <c r="K849" s="20">
        <v>20260611</v>
      </c>
      <c r="L849" s="20" t="s">
        <v>1445</v>
      </c>
      <c r="M849" s="20" t="s">
        <v>111</v>
      </c>
      <c r="N849" s="20">
        <v>17.2</v>
      </c>
      <c r="O849" s="20" t="s">
        <v>84</v>
      </c>
      <c r="P849" s="32">
        <v>0</v>
      </c>
      <c r="Q849" s="20" t="s">
        <v>112</v>
      </c>
      <c r="R849" s="20" t="s">
        <v>113</v>
      </c>
      <c r="S849" s="20" t="s">
        <v>26</v>
      </c>
      <c r="T849" s="20" t="s">
        <v>30</v>
      </c>
      <c r="U849" s="20" t="s">
        <v>114</v>
      </c>
      <c r="V849" s="20" t="s">
        <v>115</v>
      </c>
      <c r="W849" s="20" t="s">
        <v>116</v>
      </c>
      <c r="X849" s="20" t="s">
        <v>134</v>
      </c>
      <c r="Y849" s="20" t="s">
        <v>135</v>
      </c>
      <c r="Z849" s="20" t="s">
        <v>26</v>
      </c>
      <c r="AA849" s="20" t="s">
        <v>30</v>
      </c>
      <c r="AB849" s="20" t="s">
        <v>136</v>
      </c>
      <c r="AC849" s="20" t="s">
        <v>137</v>
      </c>
      <c r="AD849" s="20" t="s">
        <v>138</v>
      </c>
    </row>
    <row r="850" spans="2:30" x14ac:dyDescent="0.25">
      <c r="B850" s="27" t="str">
        <f>IF(O850="","Frêt",_xlfn.XLOOKUP(O850,Catégories!A:A,Catégories!B:B,"inconnu"))</f>
        <v>Frêt</v>
      </c>
      <c r="C850" s="10" t="str">
        <f>RIGHT(LOOKUP(L850,'Recherche tracking'!A:A,'Recherche tracking'!B:B),16)</f>
        <v>9343814314753535</v>
      </c>
      <c r="D850" s="20">
        <v>202606</v>
      </c>
      <c r="E850" s="20">
        <v>51</v>
      </c>
      <c r="F850" s="20">
        <v>1085442</v>
      </c>
      <c r="G850" s="20" t="s">
        <v>20</v>
      </c>
      <c r="H850" s="20" t="s">
        <v>20</v>
      </c>
      <c r="I850" s="20" t="s">
        <v>119</v>
      </c>
      <c r="J850" s="20" t="s">
        <v>1450</v>
      </c>
      <c r="K850" s="20">
        <v>20260611</v>
      </c>
      <c r="L850" s="20" t="s">
        <v>1445</v>
      </c>
      <c r="M850" s="20" t="s">
        <v>24</v>
      </c>
      <c r="N850" s="20">
        <v>17.2</v>
      </c>
      <c r="O850" s="20" t="s">
        <v>86</v>
      </c>
      <c r="P850" s="32">
        <v>0</v>
      </c>
      <c r="Q850" s="20" t="s">
        <v>112</v>
      </c>
      <c r="R850" s="20" t="s">
        <v>113</v>
      </c>
      <c r="S850" s="20" t="s">
        <v>26</v>
      </c>
      <c r="T850" s="20" t="s">
        <v>30</v>
      </c>
      <c r="U850" s="20" t="s">
        <v>114</v>
      </c>
      <c r="V850" s="20" t="s">
        <v>115</v>
      </c>
      <c r="W850" s="20" t="s">
        <v>116</v>
      </c>
      <c r="X850" s="20" t="s">
        <v>134</v>
      </c>
      <c r="Y850" s="20" t="s">
        <v>135</v>
      </c>
      <c r="Z850" s="20" t="s">
        <v>26</v>
      </c>
      <c r="AA850" s="20" t="s">
        <v>30</v>
      </c>
      <c r="AB850" s="20" t="s">
        <v>136</v>
      </c>
      <c r="AC850" s="20" t="s">
        <v>137</v>
      </c>
      <c r="AD850" s="20" t="s">
        <v>138</v>
      </c>
    </row>
    <row r="851" spans="2:30" x14ac:dyDescent="0.25">
      <c r="B851" s="27" t="str">
        <f>IF(O851="","Frêt",_xlfn.XLOOKUP(O851,Catégories!A:A,Catégories!B:B,"inconnu"))</f>
        <v>Frêt</v>
      </c>
      <c r="C851" s="10" t="str">
        <f>RIGHT(LOOKUP(L851,'Recherche tracking'!A:A,'Recherche tracking'!B:B),16)</f>
        <v>9343814314753535</v>
      </c>
      <c r="D851" s="20">
        <v>202606</v>
      </c>
      <c r="E851" s="20">
        <v>51</v>
      </c>
      <c r="F851" s="20">
        <v>1085442</v>
      </c>
      <c r="G851" s="20" t="s">
        <v>20</v>
      </c>
      <c r="H851" s="20" t="s">
        <v>20</v>
      </c>
      <c r="I851" s="20" t="s">
        <v>119</v>
      </c>
      <c r="J851" s="20" t="s">
        <v>1450</v>
      </c>
      <c r="K851" s="20">
        <v>20260611</v>
      </c>
      <c r="L851" s="20" t="s">
        <v>1445</v>
      </c>
      <c r="M851" s="20" t="s">
        <v>24</v>
      </c>
      <c r="N851" s="20">
        <v>17.2</v>
      </c>
      <c r="O851" s="20" t="s">
        <v>98</v>
      </c>
      <c r="P851" s="32">
        <v>1</v>
      </c>
      <c r="Q851" s="20" t="s">
        <v>112</v>
      </c>
      <c r="R851" s="20" t="s">
        <v>113</v>
      </c>
      <c r="S851" s="20" t="s">
        <v>26</v>
      </c>
      <c r="T851" s="20" t="s">
        <v>30</v>
      </c>
      <c r="U851" s="20" t="s">
        <v>114</v>
      </c>
      <c r="V851" s="20" t="s">
        <v>115</v>
      </c>
      <c r="W851" s="20" t="s">
        <v>116</v>
      </c>
      <c r="X851" s="20" t="s">
        <v>134</v>
      </c>
      <c r="Y851" s="20" t="s">
        <v>135</v>
      </c>
      <c r="Z851" s="20" t="s">
        <v>26</v>
      </c>
      <c r="AA851" s="20" t="s">
        <v>30</v>
      </c>
      <c r="AB851" s="20" t="s">
        <v>136</v>
      </c>
      <c r="AC851" s="20" t="s">
        <v>137</v>
      </c>
      <c r="AD851" s="20" t="s">
        <v>138</v>
      </c>
    </row>
    <row r="852" spans="2:30" x14ac:dyDescent="0.25">
      <c r="B852" s="27" t="str">
        <f>IF(O852="","Frêt",_xlfn.XLOOKUP(O852,Catégories!A:A,Catégories!B:B,"inconnu"))</f>
        <v>Frêt</v>
      </c>
      <c r="C852" s="10" t="str">
        <f>RIGHT(LOOKUP(L852,'Recherche tracking'!A:A,'Recherche tracking'!B:B),16)</f>
        <v>7143814314753691</v>
      </c>
      <c r="D852" s="20">
        <v>202606</v>
      </c>
      <c r="E852" s="20">
        <v>51</v>
      </c>
      <c r="F852" s="20">
        <v>1085442</v>
      </c>
      <c r="G852" s="20" t="s">
        <v>20</v>
      </c>
      <c r="H852" s="20" t="s">
        <v>20</v>
      </c>
      <c r="I852" s="20" t="s">
        <v>110</v>
      </c>
      <c r="J852" s="20" t="s">
        <v>22</v>
      </c>
      <c r="K852" s="20">
        <v>20260611</v>
      </c>
      <c r="L852" s="20" t="s">
        <v>1451</v>
      </c>
      <c r="M852" s="20" t="s">
        <v>111</v>
      </c>
      <c r="N852" s="20">
        <v>2.9</v>
      </c>
      <c r="O852" s="20" t="s">
        <v>84</v>
      </c>
      <c r="P852" s="32">
        <v>4.67</v>
      </c>
      <c r="Q852" s="20" t="s">
        <v>112</v>
      </c>
      <c r="R852" s="20" t="s">
        <v>113</v>
      </c>
      <c r="S852" s="20" t="s">
        <v>26</v>
      </c>
      <c r="T852" s="20" t="s">
        <v>30</v>
      </c>
      <c r="U852" s="20" t="s">
        <v>114</v>
      </c>
      <c r="V852" s="20" t="s">
        <v>115</v>
      </c>
      <c r="W852" s="20" t="s">
        <v>116</v>
      </c>
      <c r="X852" s="20" t="s">
        <v>493</v>
      </c>
      <c r="Y852" s="20" t="s">
        <v>494</v>
      </c>
      <c r="Z852" s="20" t="s">
        <v>26</v>
      </c>
      <c r="AA852" s="20" t="s">
        <v>30</v>
      </c>
      <c r="AB852" s="20" t="s">
        <v>121</v>
      </c>
      <c r="AC852" s="20" t="s">
        <v>495</v>
      </c>
      <c r="AD852" s="20" t="s">
        <v>496</v>
      </c>
    </row>
    <row r="853" spans="2:30" x14ac:dyDescent="0.25">
      <c r="B853" s="27" t="str">
        <f>IF(O853="","Frêt",_xlfn.XLOOKUP(O853,Catégories!A:A,Catégories!B:B,"inconnu"))</f>
        <v>Frêt</v>
      </c>
      <c r="C853" s="10" t="str">
        <f>RIGHT(LOOKUP(L853,'Recherche tracking'!A:A,'Recherche tracking'!B:B),16)</f>
        <v>7143814314753691</v>
      </c>
      <c r="D853" s="20">
        <v>202606</v>
      </c>
      <c r="E853" s="20">
        <v>51</v>
      </c>
      <c r="F853" s="20">
        <v>1085442</v>
      </c>
      <c r="G853" s="20" t="s">
        <v>20</v>
      </c>
      <c r="H853" s="20" t="s">
        <v>20</v>
      </c>
      <c r="I853" s="20" t="s">
        <v>118</v>
      </c>
      <c r="J853" s="20" t="s">
        <v>1452</v>
      </c>
      <c r="K853" s="20">
        <v>20260611</v>
      </c>
      <c r="L853" s="20" t="s">
        <v>1451</v>
      </c>
      <c r="M853" s="20" t="s">
        <v>111</v>
      </c>
      <c r="N853" s="20">
        <v>2.9</v>
      </c>
      <c r="O853" s="20" t="s">
        <v>84</v>
      </c>
      <c r="P853" s="32">
        <v>0</v>
      </c>
      <c r="Q853" s="20" t="s">
        <v>112</v>
      </c>
      <c r="R853" s="20" t="s">
        <v>113</v>
      </c>
      <c r="S853" s="20" t="s">
        <v>26</v>
      </c>
      <c r="T853" s="20" t="s">
        <v>30</v>
      </c>
      <c r="U853" s="20" t="s">
        <v>114</v>
      </c>
      <c r="V853" s="20" t="s">
        <v>115</v>
      </c>
      <c r="W853" s="20" t="s">
        <v>116</v>
      </c>
      <c r="X853" s="20" t="s">
        <v>493</v>
      </c>
      <c r="Y853" s="20" t="s">
        <v>494</v>
      </c>
      <c r="Z853" s="20" t="s">
        <v>26</v>
      </c>
      <c r="AA853" s="20" t="s">
        <v>30</v>
      </c>
      <c r="AB853" s="20" t="s">
        <v>121</v>
      </c>
      <c r="AC853" s="20" t="s">
        <v>495</v>
      </c>
      <c r="AD853" s="20" t="s">
        <v>496</v>
      </c>
    </row>
    <row r="854" spans="2:30" x14ac:dyDescent="0.25">
      <c r="B854" s="27" t="str">
        <f>IF(O854="","Frêt",_xlfn.XLOOKUP(O854,Catégories!A:A,Catégories!B:B,"inconnu"))</f>
        <v>Frêt</v>
      </c>
      <c r="C854" s="10" t="str">
        <f>RIGHT(LOOKUP(L854,'Recherche tracking'!A:A,'Recherche tracking'!B:B),16)</f>
        <v>7143814314753691</v>
      </c>
      <c r="D854" s="20">
        <v>202606</v>
      </c>
      <c r="E854" s="20">
        <v>51</v>
      </c>
      <c r="F854" s="20">
        <v>1085442</v>
      </c>
      <c r="G854" s="20" t="s">
        <v>20</v>
      </c>
      <c r="H854" s="20" t="s">
        <v>20</v>
      </c>
      <c r="I854" s="20" t="s">
        <v>119</v>
      </c>
      <c r="J854" s="20" t="s">
        <v>1452</v>
      </c>
      <c r="K854" s="20">
        <v>20260611</v>
      </c>
      <c r="L854" s="20" t="s">
        <v>1451</v>
      </c>
      <c r="M854" s="20" t="s">
        <v>24</v>
      </c>
      <c r="N854" s="20">
        <v>2.9</v>
      </c>
      <c r="O854" s="20" t="s">
        <v>86</v>
      </c>
      <c r="P854" s="32">
        <v>0</v>
      </c>
      <c r="Q854" s="20" t="s">
        <v>112</v>
      </c>
      <c r="R854" s="20" t="s">
        <v>113</v>
      </c>
      <c r="S854" s="20" t="s">
        <v>26</v>
      </c>
      <c r="T854" s="20" t="s">
        <v>30</v>
      </c>
      <c r="U854" s="20" t="s">
        <v>114</v>
      </c>
      <c r="V854" s="20" t="s">
        <v>115</v>
      </c>
      <c r="W854" s="20" t="s">
        <v>116</v>
      </c>
      <c r="X854" s="20" t="s">
        <v>493</v>
      </c>
      <c r="Y854" s="20" t="s">
        <v>494</v>
      </c>
      <c r="Z854" s="20" t="s">
        <v>26</v>
      </c>
      <c r="AA854" s="20" t="s">
        <v>30</v>
      </c>
      <c r="AB854" s="20" t="s">
        <v>121</v>
      </c>
      <c r="AC854" s="20" t="s">
        <v>495</v>
      </c>
      <c r="AD854" s="20" t="s">
        <v>496</v>
      </c>
    </row>
    <row r="855" spans="2:30" x14ac:dyDescent="0.25">
      <c r="B855" s="27" t="str">
        <f>IF(O855="","Frêt",_xlfn.XLOOKUP(O855,Catégories!A:A,Catégories!B:B,"inconnu"))</f>
        <v>Frêt</v>
      </c>
      <c r="C855" s="10" t="str">
        <f>RIGHT(LOOKUP(L855,'Recherche tracking'!A:A,'Recherche tracking'!B:B),16)</f>
        <v>7343814314753638</v>
      </c>
      <c r="D855" s="20">
        <v>202606</v>
      </c>
      <c r="E855" s="20">
        <v>51</v>
      </c>
      <c r="F855" s="20">
        <v>1085442</v>
      </c>
      <c r="G855" s="20" t="s">
        <v>20</v>
      </c>
      <c r="H855" s="20" t="s">
        <v>20</v>
      </c>
      <c r="I855" s="20" t="s">
        <v>110</v>
      </c>
      <c r="J855" s="20" t="s">
        <v>22</v>
      </c>
      <c r="K855" s="20">
        <v>20260611</v>
      </c>
      <c r="L855" s="20" t="s">
        <v>1453</v>
      </c>
      <c r="M855" s="20" t="s">
        <v>111</v>
      </c>
      <c r="N855" s="20">
        <v>18.100000000000001</v>
      </c>
      <c r="O855" s="20" t="s">
        <v>84</v>
      </c>
      <c r="P855" s="32">
        <v>8.83</v>
      </c>
      <c r="Q855" s="20" t="s">
        <v>112</v>
      </c>
      <c r="R855" s="20" t="s">
        <v>113</v>
      </c>
      <c r="S855" s="20" t="s">
        <v>26</v>
      </c>
      <c r="T855" s="20" t="s">
        <v>30</v>
      </c>
      <c r="U855" s="20" t="s">
        <v>114</v>
      </c>
      <c r="V855" s="20" t="s">
        <v>115</v>
      </c>
      <c r="W855" s="20" t="s">
        <v>116</v>
      </c>
      <c r="X855" s="20" t="s">
        <v>1454</v>
      </c>
      <c r="Y855" s="20" t="s">
        <v>1455</v>
      </c>
      <c r="Z855" s="20" t="s">
        <v>1456</v>
      </c>
      <c r="AA855" s="20" t="s">
        <v>30</v>
      </c>
      <c r="AB855" s="20" t="s">
        <v>147</v>
      </c>
      <c r="AC855" s="20" t="s">
        <v>301</v>
      </c>
      <c r="AD855" s="20" t="s">
        <v>302</v>
      </c>
    </row>
    <row r="856" spans="2:30" x14ac:dyDescent="0.25">
      <c r="B856" s="27" t="str">
        <f>IF(O856="","Frêt",_xlfn.XLOOKUP(O856,Catégories!A:A,Catégories!B:B,"inconnu"))</f>
        <v>Frêt</v>
      </c>
      <c r="C856" s="10" t="str">
        <f>RIGHT(LOOKUP(L856,'Recherche tracking'!A:A,'Recherche tracking'!B:B),16)</f>
        <v>7343814314753638</v>
      </c>
      <c r="D856" s="20">
        <v>202606</v>
      </c>
      <c r="E856" s="20">
        <v>51</v>
      </c>
      <c r="F856" s="20">
        <v>1085442</v>
      </c>
      <c r="G856" s="20" t="s">
        <v>20</v>
      </c>
      <c r="H856" s="20" t="s">
        <v>20</v>
      </c>
      <c r="I856" s="20" t="s">
        <v>118</v>
      </c>
      <c r="J856" s="20" t="s">
        <v>1457</v>
      </c>
      <c r="K856" s="20">
        <v>20260611</v>
      </c>
      <c r="L856" s="20" t="s">
        <v>1453</v>
      </c>
      <c r="M856" s="20" t="s">
        <v>111</v>
      </c>
      <c r="N856" s="20">
        <v>18.100000000000001</v>
      </c>
      <c r="O856" s="20" t="s">
        <v>84</v>
      </c>
      <c r="P856" s="32">
        <v>0</v>
      </c>
      <c r="Q856" s="20" t="s">
        <v>112</v>
      </c>
      <c r="R856" s="20" t="s">
        <v>113</v>
      </c>
      <c r="S856" s="20" t="s">
        <v>26</v>
      </c>
      <c r="T856" s="20" t="s">
        <v>30</v>
      </c>
      <c r="U856" s="20" t="s">
        <v>114</v>
      </c>
      <c r="V856" s="20" t="s">
        <v>115</v>
      </c>
      <c r="W856" s="20" t="s">
        <v>116</v>
      </c>
      <c r="X856" s="20" t="s">
        <v>1454</v>
      </c>
      <c r="Y856" s="20" t="s">
        <v>1455</v>
      </c>
      <c r="Z856" s="20" t="s">
        <v>1456</v>
      </c>
      <c r="AA856" s="20" t="s">
        <v>30</v>
      </c>
      <c r="AB856" s="20" t="s">
        <v>147</v>
      </c>
      <c r="AC856" s="20" t="s">
        <v>301</v>
      </c>
      <c r="AD856" s="20" t="s">
        <v>302</v>
      </c>
    </row>
    <row r="857" spans="2:30" x14ac:dyDescent="0.25">
      <c r="B857" s="27" t="str">
        <f>IF(O857="","Frêt",_xlfn.XLOOKUP(O857,Catégories!A:A,Catégories!B:B,"inconnu"))</f>
        <v>Frêt</v>
      </c>
      <c r="C857" s="10" t="str">
        <f>RIGHT(LOOKUP(L857,'Recherche tracking'!A:A,'Recherche tracking'!B:B),16)</f>
        <v>7343814314753638</v>
      </c>
      <c r="D857" s="20">
        <v>202606</v>
      </c>
      <c r="E857" s="20">
        <v>51</v>
      </c>
      <c r="F857" s="20">
        <v>1085442</v>
      </c>
      <c r="G857" s="20" t="s">
        <v>20</v>
      </c>
      <c r="H857" s="20" t="s">
        <v>20</v>
      </c>
      <c r="I857" s="20" t="s">
        <v>119</v>
      </c>
      <c r="J857" s="20" t="s">
        <v>1457</v>
      </c>
      <c r="K857" s="20">
        <v>20260611</v>
      </c>
      <c r="L857" s="20" t="s">
        <v>1453</v>
      </c>
      <c r="M857" s="20" t="s">
        <v>24</v>
      </c>
      <c r="N857" s="20">
        <v>18.100000000000001</v>
      </c>
      <c r="O857" s="20" t="s">
        <v>86</v>
      </c>
      <c r="P857" s="32">
        <v>0</v>
      </c>
      <c r="Q857" s="20" t="s">
        <v>112</v>
      </c>
      <c r="R857" s="20" t="s">
        <v>113</v>
      </c>
      <c r="S857" s="20" t="s">
        <v>26</v>
      </c>
      <c r="T857" s="20" t="s">
        <v>30</v>
      </c>
      <c r="U857" s="20" t="s">
        <v>114</v>
      </c>
      <c r="V857" s="20" t="s">
        <v>115</v>
      </c>
      <c r="W857" s="20" t="s">
        <v>116</v>
      </c>
      <c r="X857" s="20" t="s">
        <v>1454</v>
      </c>
      <c r="Y857" s="20" t="s">
        <v>1455</v>
      </c>
      <c r="Z857" s="20" t="s">
        <v>1456</v>
      </c>
      <c r="AA857" s="20" t="s">
        <v>30</v>
      </c>
      <c r="AB857" s="20" t="s">
        <v>147</v>
      </c>
      <c r="AC857" s="20" t="s">
        <v>301</v>
      </c>
      <c r="AD857" s="20" t="s">
        <v>302</v>
      </c>
    </row>
    <row r="858" spans="2:30" x14ac:dyDescent="0.25">
      <c r="B858" s="27" t="str">
        <f>IF(O858="","Frêt",_xlfn.XLOOKUP(O858,Catégories!A:A,Catégories!B:B,"inconnu"))</f>
        <v>Frêt</v>
      </c>
      <c r="C858" s="10" t="str">
        <f>RIGHT(LOOKUP(L858,'Recherche tracking'!A:A,'Recherche tracking'!B:B),16)</f>
        <v>7143814314753593</v>
      </c>
      <c r="D858" s="20">
        <v>202606</v>
      </c>
      <c r="E858" s="20">
        <v>51</v>
      </c>
      <c r="F858" s="20">
        <v>1085442</v>
      </c>
      <c r="G858" s="20" t="s">
        <v>20</v>
      </c>
      <c r="H858" s="20" t="s">
        <v>20</v>
      </c>
      <c r="I858" s="20" t="s">
        <v>110</v>
      </c>
      <c r="J858" s="20" t="s">
        <v>22</v>
      </c>
      <c r="K858" s="20">
        <v>20260611</v>
      </c>
      <c r="L858" s="20" t="s">
        <v>1458</v>
      </c>
      <c r="M858" s="20" t="s">
        <v>111</v>
      </c>
      <c r="N858" s="20">
        <v>29.6</v>
      </c>
      <c r="O858" s="20" t="s">
        <v>84</v>
      </c>
      <c r="P858" s="32">
        <v>11.69</v>
      </c>
      <c r="Q858" s="20" t="s">
        <v>112</v>
      </c>
      <c r="R858" s="20" t="s">
        <v>113</v>
      </c>
      <c r="S858" s="20" t="s">
        <v>26</v>
      </c>
      <c r="T858" s="20" t="s">
        <v>30</v>
      </c>
      <c r="U858" s="20" t="s">
        <v>114</v>
      </c>
      <c r="V858" s="20" t="s">
        <v>115</v>
      </c>
      <c r="W858" s="20" t="s">
        <v>116</v>
      </c>
      <c r="X858" s="20" t="s">
        <v>340</v>
      </c>
      <c r="Y858" s="20" t="s">
        <v>341</v>
      </c>
      <c r="Z858" s="20" t="s">
        <v>26</v>
      </c>
      <c r="AA858" s="20" t="s">
        <v>30</v>
      </c>
      <c r="AB858" s="20" t="s">
        <v>121</v>
      </c>
      <c r="AC858" s="20" t="s">
        <v>342</v>
      </c>
      <c r="AD858" s="20" t="s">
        <v>343</v>
      </c>
    </row>
    <row r="859" spans="2:30" x14ac:dyDescent="0.25">
      <c r="B859" s="27" t="str">
        <f>IF(O859="","Frêt",_xlfn.XLOOKUP(O859,Catégories!A:A,Catégories!B:B,"inconnu"))</f>
        <v>Frêt</v>
      </c>
      <c r="C859" s="10" t="str">
        <f>RIGHT(LOOKUP(L859,'Recherche tracking'!A:A,'Recherche tracking'!B:B),16)</f>
        <v>7143814314753593</v>
      </c>
      <c r="D859" s="20">
        <v>202606</v>
      </c>
      <c r="E859" s="20">
        <v>51</v>
      </c>
      <c r="F859" s="20">
        <v>1085442</v>
      </c>
      <c r="G859" s="20" t="s">
        <v>20</v>
      </c>
      <c r="H859" s="20" t="s">
        <v>20</v>
      </c>
      <c r="I859" s="20" t="s">
        <v>118</v>
      </c>
      <c r="J859" s="20" t="s">
        <v>1459</v>
      </c>
      <c r="K859" s="20">
        <v>20260611</v>
      </c>
      <c r="L859" s="20" t="s">
        <v>1458</v>
      </c>
      <c r="M859" s="20" t="s">
        <v>111</v>
      </c>
      <c r="N859" s="20">
        <v>16.8</v>
      </c>
      <c r="O859" s="20" t="s">
        <v>84</v>
      </c>
      <c r="P859" s="32">
        <v>0</v>
      </c>
      <c r="Q859" s="20" t="s">
        <v>112</v>
      </c>
      <c r="R859" s="20" t="s">
        <v>113</v>
      </c>
      <c r="S859" s="20" t="s">
        <v>26</v>
      </c>
      <c r="T859" s="20" t="s">
        <v>30</v>
      </c>
      <c r="U859" s="20" t="s">
        <v>114</v>
      </c>
      <c r="V859" s="20" t="s">
        <v>115</v>
      </c>
      <c r="W859" s="20" t="s">
        <v>116</v>
      </c>
      <c r="X859" s="20" t="s">
        <v>340</v>
      </c>
      <c r="Y859" s="20" t="s">
        <v>341</v>
      </c>
      <c r="Z859" s="20" t="s">
        <v>26</v>
      </c>
      <c r="AA859" s="20" t="s">
        <v>30</v>
      </c>
      <c r="AB859" s="20" t="s">
        <v>121</v>
      </c>
      <c r="AC859" s="20" t="s">
        <v>342</v>
      </c>
      <c r="AD859" s="20" t="s">
        <v>343</v>
      </c>
    </row>
    <row r="860" spans="2:30" x14ac:dyDescent="0.25">
      <c r="B860" s="27" t="str">
        <f>IF(O860="","Frêt",_xlfn.XLOOKUP(O860,Catégories!A:A,Catégories!B:B,"inconnu"))</f>
        <v>Frêt</v>
      </c>
      <c r="C860" s="10" t="str">
        <f>RIGHT(LOOKUP(L860,'Recherche tracking'!A:A,'Recherche tracking'!B:B),16)</f>
        <v>7143814314753593</v>
      </c>
      <c r="D860" s="20">
        <v>202606</v>
      </c>
      <c r="E860" s="20">
        <v>51</v>
      </c>
      <c r="F860" s="20">
        <v>1085442</v>
      </c>
      <c r="G860" s="20" t="s">
        <v>20</v>
      </c>
      <c r="H860" s="20" t="s">
        <v>20</v>
      </c>
      <c r="I860" s="20" t="s">
        <v>119</v>
      </c>
      <c r="J860" s="20" t="s">
        <v>1459</v>
      </c>
      <c r="K860" s="20">
        <v>20260611</v>
      </c>
      <c r="L860" s="20" t="s">
        <v>1458</v>
      </c>
      <c r="M860" s="20" t="s">
        <v>24</v>
      </c>
      <c r="N860" s="20">
        <v>16.8</v>
      </c>
      <c r="O860" s="20" t="s">
        <v>86</v>
      </c>
      <c r="P860" s="32">
        <v>0</v>
      </c>
      <c r="Q860" s="20" t="s">
        <v>112</v>
      </c>
      <c r="R860" s="20" t="s">
        <v>113</v>
      </c>
      <c r="S860" s="20" t="s">
        <v>26</v>
      </c>
      <c r="T860" s="20" t="s">
        <v>30</v>
      </c>
      <c r="U860" s="20" t="s">
        <v>114</v>
      </c>
      <c r="V860" s="20" t="s">
        <v>115</v>
      </c>
      <c r="W860" s="20" t="s">
        <v>116</v>
      </c>
      <c r="X860" s="20" t="s">
        <v>340</v>
      </c>
      <c r="Y860" s="20" t="s">
        <v>341</v>
      </c>
      <c r="Z860" s="20" t="s">
        <v>26</v>
      </c>
      <c r="AA860" s="20" t="s">
        <v>30</v>
      </c>
      <c r="AB860" s="20" t="s">
        <v>121</v>
      </c>
      <c r="AC860" s="20" t="s">
        <v>342</v>
      </c>
      <c r="AD860" s="20" t="s">
        <v>343</v>
      </c>
    </row>
    <row r="861" spans="2:30" x14ac:dyDescent="0.25">
      <c r="B861" s="27" t="str">
        <f>IF(O861="","Frêt",_xlfn.XLOOKUP(O861,Catégories!A:A,Catégories!B:B,"inconnu"))</f>
        <v>Frêt</v>
      </c>
      <c r="C861" s="10" t="str">
        <f>RIGHT(LOOKUP(L861,'Recherche tracking'!A:A,'Recherche tracking'!B:B),16)</f>
        <v>7143814314753593</v>
      </c>
      <c r="D861" s="20">
        <v>202606</v>
      </c>
      <c r="E861" s="20">
        <v>51</v>
      </c>
      <c r="F861" s="20">
        <v>1085442</v>
      </c>
      <c r="G861" s="20" t="s">
        <v>20</v>
      </c>
      <c r="H861" s="20" t="s">
        <v>20</v>
      </c>
      <c r="I861" s="20" t="s">
        <v>118</v>
      </c>
      <c r="J861" s="20" t="s">
        <v>1460</v>
      </c>
      <c r="K861" s="20">
        <v>20260611</v>
      </c>
      <c r="L861" s="20" t="s">
        <v>1458</v>
      </c>
      <c r="M861" s="20" t="s">
        <v>111</v>
      </c>
      <c r="N861" s="20">
        <v>12.8</v>
      </c>
      <c r="O861" s="20" t="s">
        <v>84</v>
      </c>
      <c r="P861" s="32">
        <v>0</v>
      </c>
      <c r="Q861" s="20" t="s">
        <v>112</v>
      </c>
      <c r="R861" s="20" t="s">
        <v>113</v>
      </c>
      <c r="S861" s="20" t="s">
        <v>26</v>
      </c>
      <c r="T861" s="20" t="s">
        <v>30</v>
      </c>
      <c r="U861" s="20" t="s">
        <v>114</v>
      </c>
      <c r="V861" s="20" t="s">
        <v>115</v>
      </c>
      <c r="W861" s="20" t="s">
        <v>116</v>
      </c>
      <c r="X861" s="20" t="s">
        <v>340</v>
      </c>
      <c r="Y861" s="20" t="s">
        <v>341</v>
      </c>
      <c r="Z861" s="20" t="s">
        <v>26</v>
      </c>
      <c r="AA861" s="20" t="s">
        <v>30</v>
      </c>
      <c r="AB861" s="20" t="s">
        <v>121</v>
      </c>
      <c r="AC861" s="20" t="s">
        <v>342</v>
      </c>
      <c r="AD861" s="20" t="s">
        <v>343</v>
      </c>
    </row>
    <row r="862" spans="2:30" x14ac:dyDescent="0.25">
      <c r="B862" s="27" t="str">
        <f>IF(O862="","Frêt",_xlfn.XLOOKUP(O862,Catégories!A:A,Catégories!B:B,"inconnu"))</f>
        <v>Frêt</v>
      </c>
      <c r="C862" s="10" t="str">
        <f>RIGHT(LOOKUP(L862,'Recherche tracking'!A:A,'Recherche tracking'!B:B),16)</f>
        <v>7143814314753593</v>
      </c>
      <c r="D862" s="20">
        <v>202606</v>
      </c>
      <c r="E862" s="20">
        <v>51</v>
      </c>
      <c r="F862" s="20">
        <v>1085442</v>
      </c>
      <c r="G862" s="20" t="s">
        <v>20</v>
      </c>
      <c r="H862" s="20" t="s">
        <v>20</v>
      </c>
      <c r="I862" s="20" t="s">
        <v>119</v>
      </c>
      <c r="J862" s="20" t="s">
        <v>1460</v>
      </c>
      <c r="K862" s="20">
        <v>20260611</v>
      </c>
      <c r="L862" s="20" t="s">
        <v>1458</v>
      </c>
      <c r="M862" s="20" t="s">
        <v>24</v>
      </c>
      <c r="N862" s="20">
        <v>12.8</v>
      </c>
      <c r="O862" s="20" t="s">
        <v>86</v>
      </c>
      <c r="P862" s="32">
        <v>0</v>
      </c>
      <c r="Q862" s="20" t="s">
        <v>112</v>
      </c>
      <c r="R862" s="20" t="s">
        <v>113</v>
      </c>
      <c r="S862" s="20" t="s">
        <v>26</v>
      </c>
      <c r="T862" s="20" t="s">
        <v>30</v>
      </c>
      <c r="U862" s="20" t="s">
        <v>114</v>
      </c>
      <c r="V862" s="20" t="s">
        <v>115</v>
      </c>
      <c r="W862" s="20" t="s">
        <v>116</v>
      </c>
      <c r="X862" s="20" t="s">
        <v>340</v>
      </c>
      <c r="Y862" s="20" t="s">
        <v>341</v>
      </c>
      <c r="Z862" s="20" t="s">
        <v>26</v>
      </c>
      <c r="AA862" s="20" t="s">
        <v>30</v>
      </c>
      <c r="AB862" s="20" t="s">
        <v>121</v>
      </c>
      <c r="AC862" s="20" t="s">
        <v>342</v>
      </c>
      <c r="AD862" s="20" t="s">
        <v>343</v>
      </c>
    </row>
    <row r="863" spans="2:30" x14ac:dyDescent="0.25">
      <c r="B863" s="27" t="str">
        <f>IF(O863="","Frêt",_xlfn.XLOOKUP(O863,Catégories!A:A,Catégories!B:B,"inconnu"))</f>
        <v>Frêt</v>
      </c>
      <c r="C863" s="10" t="str">
        <f>RIGHT(LOOKUP(L863,'Recherche tracking'!A:A,'Recherche tracking'!B:B),16)</f>
        <v>7143814314753593</v>
      </c>
      <c r="D863" s="20">
        <v>202606</v>
      </c>
      <c r="E863" s="20">
        <v>51</v>
      </c>
      <c r="F863" s="20">
        <v>1085442</v>
      </c>
      <c r="G863" s="20" t="s">
        <v>20</v>
      </c>
      <c r="H863" s="20" t="s">
        <v>20</v>
      </c>
      <c r="I863" s="20" t="s">
        <v>119</v>
      </c>
      <c r="J863" s="20" t="s">
        <v>1460</v>
      </c>
      <c r="K863" s="20">
        <v>20260611</v>
      </c>
      <c r="L863" s="20" t="s">
        <v>1458</v>
      </c>
      <c r="M863" s="20" t="s">
        <v>24</v>
      </c>
      <c r="N863" s="20">
        <v>12.8</v>
      </c>
      <c r="O863" s="20" t="s">
        <v>98</v>
      </c>
      <c r="P863" s="32">
        <v>1</v>
      </c>
      <c r="Q863" s="20" t="s">
        <v>112</v>
      </c>
      <c r="R863" s="20" t="s">
        <v>113</v>
      </c>
      <c r="S863" s="20" t="s">
        <v>26</v>
      </c>
      <c r="T863" s="20" t="s">
        <v>30</v>
      </c>
      <c r="U863" s="20" t="s">
        <v>114</v>
      </c>
      <c r="V863" s="20" t="s">
        <v>115</v>
      </c>
      <c r="W863" s="20" t="s">
        <v>116</v>
      </c>
      <c r="X863" s="20" t="s">
        <v>340</v>
      </c>
      <c r="Y863" s="20" t="s">
        <v>341</v>
      </c>
      <c r="Z863" s="20" t="s">
        <v>26</v>
      </c>
      <c r="AA863" s="20" t="s">
        <v>30</v>
      </c>
      <c r="AB863" s="20" t="s">
        <v>121</v>
      </c>
      <c r="AC863" s="20" t="s">
        <v>342</v>
      </c>
      <c r="AD863" s="20" t="s">
        <v>343</v>
      </c>
    </row>
    <row r="864" spans="2:30" x14ac:dyDescent="0.25">
      <c r="B864" s="27" t="str">
        <f>IF(O864="","Frêt",_xlfn.XLOOKUP(O864,Catégories!A:A,Catégories!B:B,"inconnu"))</f>
        <v>Frêt</v>
      </c>
      <c r="C864" s="10" t="str">
        <f>RIGHT(LOOKUP(L864,'Recherche tracking'!A:A,'Recherche tracking'!B:B),16)</f>
        <v>3843814314753735</v>
      </c>
      <c r="D864" s="20">
        <v>202606</v>
      </c>
      <c r="E864" s="20">
        <v>51</v>
      </c>
      <c r="F864" s="20">
        <v>1085442</v>
      </c>
      <c r="G864" s="20" t="s">
        <v>20</v>
      </c>
      <c r="H864" s="20" t="s">
        <v>20</v>
      </c>
      <c r="I864" s="20" t="s">
        <v>110</v>
      </c>
      <c r="J864" s="20" t="s">
        <v>22</v>
      </c>
      <c r="K864" s="20">
        <v>20260611</v>
      </c>
      <c r="L864" s="20" t="s">
        <v>1461</v>
      </c>
      <c r="M864" s="20" t="s">
        <v>111</v>
      </c>
      <c r="N864" s="20">
        <v>30.24</v>
      </c>
      <c r="O864" s="20" t="s">
        <v>84</v>
      </c>
      <c r="P864" s="32">
        <v>11.95</v>
      </c>
      <c r="Q864" s="20" t="s">
        <v>112</v>
      </c>
      <c r="R864" s="20" t="s">
        <v>113</v>
      </c>
      <c r="S864" s="20" t="s">
        <v>26</v>
      </c>
      <c r="T864" s="20" t="s">
        <v>30</v>
      </c>
      <c r="U864" s="20" t="s">
        <v>114</v>
      </c>
      <c r="V864" s="20" t="s">
        <v>115</v>
      </c>
      <c r="W864" s="20" t="s">
        <v>116</v>
      </c>
      <c r="X864" s="20" t="s">
        <v>311</v>
      </c>
      <c r="Y864" s="20" t="s">
        <v>312</v>
      </c>
      <c r="Z864" s="20" t="s">
        <v>26</v>
      </c>
      <c r="AA864" s="20" t="s">
        <v>30</v>
      </c>
      <c r="AB864" s="20" t="s">
        <v>190</v>
      </c>
      <c r="AC864" s="20" t="s">
        <v>313</v>
      </c>
      <c r="AD864" s="20" t="s">
        <v>314</v>
      </c>
    </row>
    <row r="865" spans="2:30" x14ac:dyDescent="0.25">
      <c r="B865" s="27" t="str">
        <f>IF(O865="","Frêt",_xlfn.XLOOKUP(O865,Catégories!A:A,Catégories!B:B,"inconnu"))</f>
        <v>Frêt</v>
      </c>
      <c r="C865" s="10" t="str">
        <f>RIGHT(LOOKUP(L865,'Recherche tracking'!A:A,'Recherche tracking'!B:B),16)</f>
        <v>3843814314753735</v>
      </c>
      <c r="D865" s="20">
        <v>202606</v>
      </c>
      <c r="E865" s="20">
        <v>51</v>
      </c>
      <c r="F865" s="20">
        <v>1085442</v>
      </c>
      <c r="G865" s="20" t="s">
        <v>20</v>
      </c>
      <c r="H865" s="20" t="s">
        <v>20</v>
      </c>
      <c r="I865" s="20" t="s">
        <v>118</v>
      </c>
      <c r="J865" s="20" t="s">
        <v>1462</v>
      </c>
      <c r="K865" s="20">
        <v>20260611</v>
      </c>
      <c r="L865" s="20" t="s">
        <v>1461</v>
      </c>
      <c r="M865" s="20" t="s">
        <v>111</v>
      </c>
      <c r="N865" s="20">
        <v>17.54</v>
      </c>
      <c r="O865" s="20" t="s">
        <v>84</v>
      </c>
      <c r="P865" s="32">
        <v>0</v>
      </c>
      <c r="Q865" s="20" t="s">
        <v>112</v>
      </c>
      <c r="R865" s="20" t="s">
        <v>113</v>
      </c>
      <c r="S865" s="20" t="s">
        <v>26</v>
      </c>
      <c r="T865" s="20" t="s">
        <v>30</v>
      </c>
      <c r="U865" s="20" t="s">
        <v>114</v>
      </c>
      <c r="V865" s="20" t="s">
        <v>115</v>
      </c>
      <c r="W865" s="20" t="s">
        <v>116</v>
      </c>
      <c r="X865" s="20" t="s">
        <v>311</v>
      </c>
      <c r="Y865" s="20" t="s">
        <v>312</v>
      </c>
      <c r="Z865" s="20" t="s">
        <v>26</v>
      </c>
      <c r="AA865" s="20" t="s">
        <v>30</v>
      </c>
      <c r="AB865" s="20" t="s">
        <v>190</v>
      </c>
      <c r="AC865" s="20" t="s">
        <v>313</v>
      </c>
      <c r="AD865" s="20" t="s">
        <v>314</v>
      </c>
    </row>
    <row r="866" spans="2:30" x14ac:dyDescent="0.25">
      <c r="B866" s="27" t="str">
        <f>IF(O866="","Frêt",_xlfn.XLOOKUP(O866,Catégories!A:A,Catégories!B:B,"inconnu"))</f>
        <v>Frêt</v>
      </c>
      <c r="C866" s="10" t="str">
        <f>RIGHT(LOOKUP(L866,'Recherche tracking'!A:A,'Recherche tracking'!B:B),16)</f>
        <v>3843814314753735</v>
      </c>
      <c r="D866" s="20">
        <v>202606</v>
      </c>
      <c r="E866" s="20">
        <v>51</v>
      </c>
      <c r="F866" s="20">
        <v>1085442</v>
      </c>
      <c r="G866" s="20" t="s">
        <v>20</v>
      </c>
      <c r="H866" s="20" t="s">
        <v>20</v>
      </c>
      <c r="I866" s="20" t="s">
        <v>119</v>
      </c>
      <c r="J866" s="20" t="s">
        <v>1462</v>
      </c>
      <c r="K866" s="20">
        <v>20260611</v>
      </c>
      <c r="L866" s="20" t="s">
        <v>1461</v>
      </c>
      <c r="M866" s="20" t="s">
        <v>24</v>
      </c>
      <c r="N866" s="20">
        <v>17.54</v>
      </c>
      <c r="O866" s="20" t="s">
        <v>86</v>
      </c>
      <c r="P866" s="32">
        <v>0</v>
      </c>
      <c r="Q866" s="20" t="s">
        <v>112</v>
      </c>
      <c r="R866" s="20" t="s">
        <v>113</v>
      </c>
      <c r="S866" s="20" t="s">
        <v>26</v>
      </c>
      <c r="T866" s="20" t="s">
        <v>30</v>
      </c>
      <c r="U866" s="20" t="s">
        <v>114</v>
      </c>
      <c r="V866" s="20" t="s">
        <v>115</v>
      </c>
      <c r="W866" s="20" t="s">
        <v>116</v>
      </c>
      <c r="X866" s="20" t="s">
        <v>311</v>
      </c>
      <c r="Y866" s="20" t="s">
        <v>312</v>
      </c>
      <c r="Z866" s="20" t="s">
        <v>26</v>
      </c>
      <c r="AA866" s="20" t="s">
        <v>30</v>
      </c>
      <c r="AB866" s="20" t="s">
        <v>190</v>
      </c>
      <c r="AC866" s="20" t="s">
        <v>313</v>
      </c>
      <c r="AD866" s="20" t="s">
        <v>314</v>
      </c>
    </row>
    <row r="867" spans="2:30" x14ac:dyDescent="0.25">
      <c r="B867" s="27" t="str">
        <f>IF(O867="","Frêt",_xlfn.XLOOKUP(O867,Catégories!A:A,Catégories!B:B,"inconnu"))</f>
        <v>Frêt</v>
      </c>
      <c r="C867" s="10" t="str">
        <f>RIGHT(LOOKUP(L867,'Recherche tracking'!A:A,'Recherche tracking'!B:B),16)</f>
        <v>3843814314753735</v>
      </c>
      <c r="D867" s="20">
        <v>202606</v>
      </c>
      <c r="E867" s="20">
        <v>51</v>
      </c>
      <c r="F867" s="20">
        <v>1085442</v>
      </c>
      <c r="G867" s="20" t="s">
        <v>20</v>
      </c>
      <c r="H867" s="20" t="s">
        <v>20</v>
      </c>
      <c r="I867" s="20" t="s">
        <v>118</v>
      </c>
      <c r="J867" s="20" t="s">
        <v>1463</v>
      </c>
      <c r="K867" s="20">
        <v>20260611</v>
      </c>
      <c r="L867" s="20" t="s">
        <v>1461</v>
      </c>
      <c r="M867" s="20" t="s">
        <v>111</v>
      </c>
      <c r="N867" s="20">
        <v>12.7</v>
      </c>
      <c r="O867" s="20" t="s">
        <v>84</v>
      </c>
      <c r="P867" s="32">
        <v>0</v>
      </c>
      <c r="Q867" s="20" t="s">
        <v>112</v>
      </c>
      <c r="R867" s="20" t="s">
        <v>113</v>
      </c>
      <c r="S867" s="20" t="s">
        <v>26</v>
      </c>
      <c r="T867" s="20" t="s">
        <v>30</v>
      </c>
      <c r="U867" s="20" t="s">
        <v>114</v>
      </c>
      <c r="V867" s="20" t="s">
        <v>115</v>
      </c>
      <c r="W867" s="20" t="s">
        <v>116</v>
      </c>
      <c r="X867" s="20" t="s">
        <v>311</v>
      </c>
      <c r="Y867" s="20" t="s">
        <v>312</v>
      </c>
      <c r="Z867" s="20" t="s">
        <v>26</v>
      </c>
      <c r="AA867" s="20" t="s">
        <v>30</v>
      </c>
      <c r="AB867" s="20" t="s">
        <v>190</v>
      </c>
      <c r="AC867" s="20" t="s">
        <v>313</v>
      </c>
      <c r="AD867" s="20" t="s">
        <v>314</v>
      </c>
    </row>
    <row r="868" spans="2:30" x14ac:dyDescent="0.25">
      <c r="B868" s="27" t="str">
        <f>IF(O868="","Frêt",_xlfn.XLOOKUP(O868,Catégories!A:A,Catégories!B:B,"inconnu"))</f>
        <v>Frêt</v>
      </c>
      <c r="C868" s="10" t="str">
        <f>RIGHT(LOOKUP(L868,'Recherche tracking'!A:A,'Recherche tracking'!B:B),16)</f>
        <v>3843814314753735</v>
      </c>
      <c r="D868" s="20">
        <v>202606</v>
      </c>
      <c r="E868" s="20">
        <v>51</v>
      </c>
      <c r="F868" s="20">
        <v>1085442</v>
      </c>
      <c r="G868" s="20" t="s">
        <v>20</v>
      </c>
      <c r="H868" s="20" t="s">
        <v>20</v>
      </c>
      <c r="I868" s="20" t="s">
        <v>119</v>
      </c>
      <c r="J868" s="20" t="s">
        <v>1463</v>
      </c>
      <c r="K868" s="20">
        <v>20260611</v>
      </c>
      <c r="L868" s="20" t="s">
        <v>1461</v>
      </c>
      <c r="M868" s="20" t="s">
        <v>24</v>
      </c>
      <c r="N868" s="20">
        <v>12.7</v>
      </c>
      <c r="O868" s="20" t="s">
        <v>86</v>
      </c>
      <c r="P868" s="32">
        <v>0</v>
      </c>
      <c r="Q868" s="20" t="s">
        <v>112</v>
      </c>
      <c r="R868" s="20" t="s">
        <v>113</v>
      </c>
      <c r="S868" s="20" t="s">
        <v>26</v>
      </c>
      <c r="T868" s="20" t="s">
        <v>30</v>
      </c>
      <c r="U868" s="20" t="s">
        <v>114</v>
      </c>
      <c r="V868" s="20" t="s">
        <v>115</v>
      </c>
      <c r="W868" s="20" t="s">
        <v>116</v>
      </c>
      <c r="X868" s="20" t="s">
        <v>311</v>
      </c>
      <c r="Y868" s="20" t="s">
        <v>312</v>
      </c>
      <c r="Z868" s="20" t="s">
        <v>26</v>
      </c>
      <c r="AA868" s="20" t="s">
        <v>30</v>
      </c>
      <c r="AB868" s="20" t="s">
        <v>190</v>
      </c>
      <c r="AC868" s="20" t="s">
        <v>313</v>
      </c>
      <c r="AD868" s="20" t="s">
        <v>314</v>
      </c>
    </row>
    <row r="869" spans="2:30" x14ac:dyDescent="0.25">
      <c r="B869" s="27" t="str">
        <f>IF(O869="","Frêt",_xlfn.XLOOKUP(O869,Catégories!A:A,Catégories!B:B,"inconnu"))</f>
        <v>Frêt</v>
      </c>
      <c r="C869" s="10" t="str">
        <f>RIGHT(LOOKUP(L869,'Recherche tracking'!A:A,'Recherche tracking'!B:B),16)</f>
        <v>3843814314753735</v>
      </c>
      <c r="D869" s="20">
        <v>202606</v>
      </c>
      <c r="E869" s="20">
        <v>51</v>
      </c>
      <c r="F869" s="20">
        <v>1085442</v>
      </c>
      <c r="G869" s="20" t="s">
        <v>20</v>
      </c>
      <c r="H869" s="20" t="s">
        <v>20</v>
      </c>
      <c r="I869" s="20" t="s">
        <v>119</v>
      </c>
      <c r="J869" s="20" t="s">
        <v>1463</v>
      </c>
      <c r="K869" s="20">
        <v>20260611</v>
      </c>
      <c r="L869" s="20" t="s">
        <v>1461</v>
      </c>
      <c r="M869" s="20" t="s">
        <v>24</v>
      </c>
      <c r="N869" s="20">
        <v>12.7</v>
      </c>
      <c r="O869" s="20" t="s">
        <v>98</v>
      </c>
      <c r="P869" s="32">
        <v>1</v>
      </c>
      <c r="Q869" s="20" t="s">
        <v>112</v>
      </c>
      <c r="R869" s="20" t="s">
        <v>113</v>
      </c>
      <c r="S869" s="20" t="s">
        <v>26</v>
      </c>
      <c r="T869" s="20" t="s">
        <v>30</v>
      </c>
      <c r="U869" s="20" t="s">
        <v>114</v>
      </c>
      <c r="V869" s="20" t="s">
        <v>115</v>
      </c>
      <c r="W869" s="20" t="s">
        <v>116</v>
      </c>
      <c r="X869" s="20" t="s">
        <v>311</v>
      </c>
      <c r="Y869" s="20" t="s">
        <v>312</v>
      </c>
      <c r="Z869" s="20" t="s">
        <v>26</v>
      </c>
      <c r="AA869" s="20" t="s">
        <v>30</v>
      </c>
      <c r="AB869" s="20" t="s">
        <v>190</v>
      </c>
      <c r="AC869" s="20" t="s">
        <v>313</v>
      </c>
      <c r="AD869" s="20" t="s">
        <v>314</v>
      </c>
    </row>
    <row r="870" spans="2:30" x14ac:dyDescent="0.25">
      <c r="B870" s="27" t="str">
        <f>IF(O870="","Frêt",_xlfn.XLOOKUP(O870,Catégories!A:A,Catégories!B:B,"inconnu"))</f>
        <v>Frêt</v>
      </c>
      <c r="C870" s="10" t="str">
        <f>RIGHT(LOOKUP(L870,'Recherche tracking'!A:A,'Recherche tracking'!B:B),16)</f>
        <v>0743814314753622</v>
      </c>
      <c r="D870" s="20">
        <v>202606</v>
      </c>
      <c r="E870" s="20">
        <v>51</v>
      </c>
      <c r="F870" s="20">
        <v>1085442</v>
      </c>
      <c r="G870" s="20" t="s">
        <v>20</v>
      </c>
      <c r="H870" s="20" t="s">
        <v>20</v>
      </c>
      <c r="I870" s="20" t="s">
        <v>110</v>
      </c>
      <c r="J870" s="20" t="s">
        <v>22</v>
      </c>
      <c r="K870" s="20">
        <v>20260611</v>
      </c>
      <c r="L870" s="20" t="s">
        <v>1464</v>
      </c>
      <c r="M870" s="20" t="s">
        <v>111</v>
      </c>
      <c r="N870" s="20">
        <v>17.899999999999999</v>
      </c>
      <c r="O870" s="20" t="s">
        <v>84</v>
      </c>
      <c r="P870" s="32">
        <v>8.57</v>
      </c>
      <c r="Q870" s="20" t="s">
        <v>112</v>
      </c>
      <c r="R870" s="20" t="s">
        <v>113</v>
      </c>
      <c r="S870" s="20" t="s">
        <v>26</v>
      </c>
      <c r="T870" s="20" t="s">
        <v>30</v>
      </c>
      <c r="U870" s="20" t="s">
        <v>114</v>
      </c>
      <c r="V870" s="20" t="s">
        <v>115</v>
      </c>
      <c r="W870" s="20" t="s">
        <v>116</v>
      </c>
      <c r="X870" s="20" t="s">
        <v>1465</v>
      </c>
      <c r="Y870" s="20" t="s">
        <v>1466</v>
      </c>
      <c r="Z870" s="20" t="s">
        <v>1467</v>
      </c>
      <c r="AA870" s="20" t="s">
        <v>30</v>
      </c>
      <c r="AB870" s="20" t="s">
        <v>729</v>
      </c>
      <c r="AC870" s="20" t="s">
        <v>1468</v>
      </c>
      <c r="AD870" s="20" t="s">
        <v>1469</v>
      </c>
    </row>
    <row r="871" spans="2:30" x14ac:dyDescent="0.25">
      <c r="B871" s="27" t="str">
        <f>IF(O871="","Frêt",_xlfn.XLOOKUP(O871,Catégories!A:A,Catégories!B:B,"inconnu"))</f>
        <v>Frêt</v>
      </c>
      <c r="C871" s="10" t="str">
        <f>RIGHT(LOOKUP(L871,'Recherche tracking'!A:A,'Recherche tracking'!B:B),16)</f>
        <v>0743814314753622</v>
      </c>
      <c r="D871" s="20">
        <v>202606</v>
      </c>
      <c r="E871" s="20">
        <v>51</v>
      </c>
      <c r="F871" s="20">
        <v>1085442</v>
      </c>
      <c r="G871" s="20" t="s">
        <v>20</v>
      </c>
      <c r="H871" s="20" t="s">
        <v>20</v>
      </c>
      <c r="I871" s="20" t="s">
        <v>118</v>
      </c>
      <c r="J871" s="20" t="s">
        <v>1470</v>
      </c>
      <c r="K871" s="20">
        <v>20260611</v>
      </c>
      <c r="L871" s="20" t="s">
        <v>1464</v>
      </c>
      <c r="M871" s="20" t="s">
        <v>111</v>
      </c>
      <c r="N871" s="20">
        <v>8.3000000000000007</v>
      </c>
      <c r="O871" s="20" t="s">
        <v>84</v>
      </c>
      <c r="P871" s="32">
        <v>0</v>
      </c>
      <c r="Q871" s="20" t="s">
        <v>112</v>
      </c>
      <c r="R871" s="20" t="s">
        <v>113</v>
      </c>
      <c r="S871" s="20" t="s">
        <v>26</v>
      </c>
      <c r="T871" s="20" t="s">
        <v>30</v>
      </c>
      <c r="U871" s="20" t="s">
        <v>114</v>
      </c>
      <c r="V871" s="20" t="s">
        <v>115</v>
      </c>
      <c r="W871" s="20" t="s">
        <v>116</v>
      </c>
      <c r="X871" s="20" t="s">
        <v>1465</v>
      </c>
      <c r="Y871" s="20" t="s">
        <v>1466</v>
      </c>
      <c r="Z871" s="20" t="s">
        <v>1467</v>
      </c>
      <c r="AA871" s="20" t="s">
        <v>30</v>
      </c>
      <c r="AB871" s="20" t="s">
        <v>729</v>
      </c>
      <c r="AC871" s="20" t="s">
        <v>1468</v>
      </c>
      <c r="AD871" s="20" t="s">
        <v>1469</v>
      </c>
    </row>
    <row r="872" spans="2:30" x14ac:dyDescent="0.25">
      <c r="B872" s="27" t="str">
        <f>IF(O872="","Frêt",_xlfn.XLOOKUP(O872,Catégories!A:A,Catégories!B:B,"inconnu"))</f>
        <v>Frêt</v>
      </c>
      <c r="C872" s="10" t="str">
        <f>RIGHT(LOOKUP(L872,'Recherche tracking'!A:A,'Recherche tracking'!B:B),16)</f>
        <v>0743814314753622</v>
      </c>
      <c r="D872" s="20">
        <v>202606</v>
      </c>
      <c r="E872" s="20">
        <v>51</v>
      </c>
      <c r="F872" s="20">
        <v>1085442</v>
      </c>
      <c r="G872" s="20" t="s">
        <v>20</v>
      </c>
      <c r="H872" s="20" t="s">
        <v>20</v>
      </c>
      <c r="I872" s="20" t="s">
        <v>119</v>
      </c>
      <c r="J872" s="20" t="s">
        <v>1470</v>
      </c>
      <c r="K872" s="20">
        <v>20260611</v>
      </c>
      <c r="L872" s="20" t="s">
        <v>1464</v>
      </c>
      <c r="M872" s="20" t="s">
        <v>24</v>
      </c>
      <c r="N872" s="20">
        <v>8.3000000000000007</v>
      </c>
      <c r="O872" s="20" t="s">
        <v>86</v>
      </c>
      <c r="P872" s="32">
        <v>0</v>
      </c>
      <c r="Q872" s="20" t="s">
        <v>112</v>
      </c>
      <c r="R872" s="20" t="s">
        <v>113</v>
      </c>
      <c r="S872" s="20" t="s">
        <v>26</v>
      </c>
      <c r="T872" s="20" t="s">
        <v>30</v>
      </c>
      <c r="U872" s="20" t="s">
        <v>114</v>
      </c>
      <c r="V872" s="20" t="s">
        <v>115</v>
      </c>
      <c r="W872" s="20" t="s">
        <v>116</v>
      </c>
      <c r="X872" s="20" t="s">
        <v>1465</v>
      </c>
      <c r="Y872" s="20" t="s">
        <v>1466</v>
      </c>
      <c r="Z872" s="20" t="s">
        <v>1467</v>
      </c>
      <c r="AA872" s="20" t="s">
        <v>30</v>
      </c>
      <c r="AB872" s="20" t="s">
        <v>729</v>
      </c>
      <c r="AC872" s="20" t="s">
        <v>1468</v>
      </c>
      <c r="AD872" s="20" t="s">
        <v>1469</v>
      </c>
    </row>
    <row r="873" spans="2:30" x14ac:dyDescent="0.25">
      <c r="B873" s="27" t="str">
        <f>IF(O873="","Frêt",_xlfn.XLOOKUP(O873,Catégories!A:A,Catégories!B:B,"inconnu"))</f>
        <v>Frêt</v>
      </c>
      <c r="C873" s="10" t="str">
        <f>RIGHT(LOOKUP(L873,'Recherche tracking'!A:A,'Recherche tracking'!B:B),16)</f>
        <v>0743814314753622</v>
      </c>
      <c r="D873" s="20">
        <v>202606</v>
      </c>
      <c r="E873" s="20">
        <v>51</v>
      </c>
      <c r="F873" s="20">
        <v>1085442</v>
      </c>
      <c r="G873" s="20" t="s">
        <v>20</v>
      </c>
      <c r="H873" s="20" t="s">
        <v>20</v>
      </c>
      <c r="I873" s="20" t="s">
        <v>118</v>
      </c>
      <c r="J873" s="20" t="s">
        <v>1471</v>
      </c>
      <c r="K873" s="20">
        <v>20260611</v>
      </c>
      <c r="L873" s="20" t="s">
        <v>1464</v>
      </c>
      <c r="M873" s="20" t="s">
        <v>111</v>
      </c>
      <c r="N873" s="20">
        <v>9.6</v>
      </c>
      <c r="O873" s="20" t="s">
        <v>84</v>
      </c>
      <c r="P873" s="32">
        <v>0</v>
      </c>
      <c r="Q873" s="20" t="s">
        <v>112</v>
      </c>
      <c r="R873" s="20" t="s">
        <v>113</v>
      </c>
      <c r="S873" s="20" t="s">
        <v>26</v>
      </c>
      <c r="T873" s="20" t="s">
        <v>30</v>
      </c>
      <c r="U873" s="20" t="s">
        <v>114</v>
      </c>
      <c r="V873" s="20" t="s">
        <v>115</v>
      </c>
      <c r="W873" s="20" t="s">
        <v>116</v>
      </c>
      <c r="X873" s="20" t="s">
        <v>1465</v>
      </c>
      <c r="Y873" s="20" t="s">
        <v>1466</v>
      </c>
      <c r="Z873" s="20" t="s">
        <v>1467</v>
      </c>
      <c r="AA873" s="20" t="s">
        <v>30</v>
      </c>
      <c r="AB873" s="20" t="s">
        <v>729</v>
      </c>
      <c r="AC873" s="20" t="s">
        <v>1468</v>
      </c>
      <c r="AD873" s="20" t="s">
        <v>1469</v>
      </c>
    </row>
    <row r="874" spans="2:30" x14ac:dyDescent="0.25">
      <c r="B874" s="27" t="str">
        <f>IF(O874="","Frêt",_xlfn.XLOOKUP(O874,Catégories!A:A,Catégories!B:B,"inconnu"))</f>
        <v>Frêt</v>
      </c>
      <c r="C874" s="10" t="str">
        <f>RIGHT(LOOKUP(L874,'Recherche tracking'!A:A,'Recherche tracking'!B:B),16)</f>
        <v>0743814314753622</v>
      </c>
      <c r="D874" s="20">
        <v>202606</v>
      </c>
      <c r="E874" s="20">
        <v>51</v>
      </c>
      <c r="F874" s="20">
        <v>1085442</v>
      </c>
      <c r="G874" s="20" t="s">
        <v>20</v>
      </c>
      <c r="H874" s="20" t="s">
        <v>20</v>
      </c>
      <c r="I874" s="20" t="s">
        <v>119</v>
      </c>
      <c r="J874" s="20" t="s">
        <v>1471</v>
      </c>
      <c r="K874" s="20">
        <v>20260611</v>
      </c>
      <c r="L874" s="20" t="s">
        <v>1464</v>
      </c>
      <c r="M874" s="20" t="s">
        <v>24</v>
      </c>
      <c r="N874" s="20">
        <v>9.6</v>
      </c>
      <c r="O874" s="20" t="s">
        <v>86</v>
      </c>
      <c r="P874" s="32">
        <v>0</v>
      </c>
      <c r="Q874" s="20" t="s">
        <v>112</v>
      </c>
      <c r="R874" s="20" t="s">
        <v>113</v>
      </c>
      <c r="S874" s="20" t="s">
        <v>26</v>
      </c>
      <c r="T874" s="20" t="s">
        <v>30</v>
      </c>
      <c r="U874" s="20" t="s">
        <v>114</v>
      </c>
      <c r="V874" s="20" t="s">
        <v>115</v>
      </c>
      <c r="W874" s="20" t="s">
        <v>116</v>
      </c>
      <c r="X874" s="20" t="s">
        <v>1465</v>
      </c>
      <c r="Y874" s="20" t="s">
        <v>1466</v>
      </c>
      <c r="Z874" s="20" t="s">
        <v>1467</v>
      </c>
      <c r="AA874" s="20" t="s">
        <v>30</v>
      </c>
      <c r="AB874" s="20" t="s">
        <v>729</v>
      </c>
      <c r="AC874" s="20" t="s">
        <v>1468</v>
      </c>
      <c r="AD874" s="20" t="s">
        <v>1469</v>
      </c>
    </row>
    <row r="875" spans="2:30" x14ac:dyDescent="0.25">
      <c r="B875" s="27" t="str">
        <f>IF(O875="","Frêt",_xlfn.XLOOKUP(O875,Catégories!A:A,Catégories!B:B,"inconnu"))</f>
        <v>Frêt</v>
      </c>
      <c r="C875" s="10" t="str">
        <f>RIGHT(LOOKUP(L875,'Recherche tracking'!A:A,'Recherche tracking'!B:B),16)</f>
        <v>0743814314753622</v>
      </c>
      <c r="D875" s="20">
        <v>202606</v>
      </c>
      <c r="E875" s="20">
        <v>51</v>
      </c>
      <c r="F875" s="20">
        <v>1085442</v>
      </c>
      <c r="G875" s="20" t="s">
        <v>20</v>
      </c>
      <c r="H875" s="20" t="s">
        <v>20</v>
      </c>
      <c r="I875" s="20" t="s">
        <v>119</v>
      </c>
      <c r="J875" s="20" t="s">
        <v>1471</v>
      </c>
      <c r="K875" s="20">
        <v>20260611</v>
      </c>
      <c r="L875" s="20" t="s">
        <v>1464</v>
      </c>
      <c r="M875" s="20" t="s">
        <v>24</v>
      </c>
      <c r="N875" s="20">
        <v>9.6</v>
      </c>
      <c r="O875" s="20" t="s">
        <v>98</v>
      </c>
      <c r="P875" s="32">
        <v>1</v>
      </c>
      <c r="Q875" s="20" t="s">
        <v>112</v>
      </c>
      <c r="R875" s="20" t="s">
        <v>113</v>
      </c>
      <c r="S875" s="20" t="s">
        <v>26</v>
      </c>
      <c r="T875" s="20" t="s">
        <v>30</v>
      </c>
      <c r="U875" s="20" t="s">
        <v>114</v>
      </c>
      <c r="V875" s="20" t="s">
        <v>115</v>
      </c>
      <c r="W875" s="20" t="s">
        <v>116</v>
      </c>
      <c r="X875" s="20" t="s">
        <v>1465</v>
      </c>
      <c r="Y875" s="20" t="s">
        <v>1466</v>
      </c>
      <c r="Z875" s="20" t="s">
        <v>1467</v>
      </c>
      <c r="AA875" s="20" t="s">
        <v>30</v>
      </c>
      <c r="AB875" s="20" t="s">
        <v>729</v>
      </c>
      <c r="AC875" s="20" t="s">
        <v>1468</v>
      </c>
      <c r="AD875" s="20" t="s">
        <v>1469</v>
      </c>
    </row>
    <row r="876" spans="2:30" x14ac:dyDescent="0.25">
      <c r="B876" s="27" t="str">
        <f>IF(O876="","Frêt",_xlfn.XLOOKUP(O876,Catégories!A:A,Catégories!B:B,"inconnu"))</f>
        <v>Frêt</v>
      </c>
      <c r="C876" s="10" t="str">
        <f>RIGHT(LOOKUP(L876,'Recherche tracking'!A:A,'Recherche tracking'!B:B),16)</f>
        <v>7543814314753471</v>
      </c>
      <c r="D876" s="20">
        <v>202606</v>
      </c>
      <c r="E876" s="20">
        <v>51</v>
      </c>
      <c r="F876" s="20">
        <v>1085442</v>
      </c>
      <c r="G876" s="20" t="s">
        <v>20</v>
      </c>
      <c r="H876" s="20" t="s">
        <v>20</v>
      </c>
      <c r="I876" s="20" t="s">
        <v>110</v>
      </c>
      <c r="J876" s="20" t="s">
        <v>22</v>
      </c>
      <c r="K876" s="20">
        <v>20260611</v>
      </c>
      <c r="L876" s="20" t="s">
        <v>1472</v>
      </c>
      <c r="M876" s="20" t="s">
        <v>111</v>
      </c>
      <c r="N876" s="20">
        <v>4.5</v>
      </c>
      <c r="O876" s="20" t="s">
        <v>84</v>
      </c>
      <c r="P876" s="32">
        <v>5.19</v>
      </c>
      <c r="Q876" s="20" t="s">
        <v>112</v>
      </c>
      <c r="R876" s="20" t="s">
        <v>113</v>
      </c>
      <c r="S876" s="20" t="s">
        <v>26</v>
      </c>
      <c r="T876" s="20" t="s">
        <v>30</v>
      </c>
      <c r="U876" s="20" t="s">
        <v>114</v>
      </c>
      <c r="V876" s="20" t="s">
        <v>115</v>
      </c>
      <c r="W876" s="20" t="s">
        <v>116</v>
      </c>
      <c r="X876" s="20" t="s">
        <v>1473</v>
      </c>
      <c r="Y876" s="20" t="s">
        <v>1474</v>
      </c>
      <c r="Z876" s="20" t="s">
        <v>1475</v>
      </c>
      <c r="AA876" s="20" t="s">
        <v>30</v>
      </c>
      <c r="AB876" s="20" t="s">
        <v>117</v>
      </c>
      <c r="AC876" s="20" t="s">
        <v>1006</v>
      </c>
      <c r="AD876" s="20" t="s">
        <v>120</v>
      </c>
    </row>
    <row r="877" spans="2:30" x14ac:dyDescent="0.25">
      <c r="B877" s="27" t="str">
        <f>IF(O877="","Frêt",_xlfn.XLOOKUP(O877,Catégories!A:A,Catégories!B:B,"inconnu"))</f>
        <v>Frêt</v>
      </c>
      <c r="C877" s="10" t="str">
        <f>RIGHT(LOOKUP(L877,'Recherche tracking'!A:A,'Recherche tracking'!B:B),16)</f>
        <v>7543814314753471</v>
      </c>
      <c r="D877" s="20">
        <v>202606</v>
      </c>
      <c r="E877" s="20">
        <v>51</v>
      </c>
      <c r="F877" s="20">
        <v>1085442</v>
      </c>
      <c r="G877" s="20" t="s">
        <v>20</v>
      </c>
      <c r="H877" s="20" t="s">
        <v>20</v>
      </c>
      <c r="I877" s="20" t="s">
        <v>118</v>
      </c>
      <c r="J877" s="20" t="s">
        <v>1476</v>
      </c>
      <c r="K877" s="20">
        <v>20260611</v>
      </c>
      <c r="L877" s="20" t="s">
        <v>1472</v>
      </c>
      <c r="M877" s="20" t="s">
        <v>111</v>
      </c>
      <c r="N877" s="20">
        <v>4.5</v>
      </c>
      <c r="O877" s="20" t="s">
        <v>84</v>
      </c>
      <c r="P877" s="32">
        <v>0</v>
      </c>
      <c r="Q877" s="20" t="s">
        <v>112</v>
      </c>
      <c r="R877" s="20" t="s">
        <v>113</v>
      </c>
      <c r="S877" s="20" t="s">
        <v>26</v>
      </c>
      <c r="T877" s="20" t="s">
        <v>30</v>
      </c>
      <c r="U877" s="20" t="s">
        <v>114</v>
      </c>
      <c r="V877" s="20" t="s">
        <v>115</v>
      </c>
      <c r="W877" s="20" t="s">
        <v>116</v>
      </c>
      <c r="X877" s="20" t="s">
        <v>1473</v>
      </c>
      <c r="Y877" s="20" t="s">
        <v>1474</v>
      </c>
      <c r="Z877" s="20" t="s">
        <v>1475</v>
      </c>
      <c r="AA877" s="20" t="s">
        <v>30</v>
      </c>
      <c r="AB877" s="20" t="s">
        <v>117</v>
      </c>
      <c r="AC877" s="20" t="s">
        <v>1006</v>
      </c>
      <c r="AD877" s="20" t="s">
        <v>120</v>
      </c>
    </row>
    <row r="878" spans="2:30" x14ac:dyDescent="0.25">
      <c r="B878" s="27" t="str">
        <f>IF(O878="","Frêt",_xlfn.XLOOKUP(O878,Catégories!A:A,Catégories!B:B,"inconnu"))</f>
        <v>Frêt</v>
      </c>
      <c r="C878" s="10" t="str">
        <f>RIGHT(LOOKUP(L878,'Recherche tracking'!A:A,'Recherche tracking'!B:B),16)</f>
        <v>7543814314753471</v>
      </c>
      <c r="D878" s="20">
        <v>202606</v>
      </c>
      <c r="E878" s="20">
        <v>51</v>
      </c>
      <c r="F878" s="20">
        <v>1085442</v>
      </c>
      <c r="G878" s="20" t="s">
        <v>20</v>
      </c>
      <c r="H878" s="20" t="s">
        <v>20</v>
      </c>
      <c r="I878" s="20" t="s">
        <v>119</v>
      </c>
      <c r="J878" s="20" t="s">
        <v>1476</v>
      </c>
      <c r="K878" s="20">
        <v>20260611</v>
      </c>
      <c r="L878" s="20" t="s">
        <v>1472</v>
      </c>
      <c r="M878" s="20" t="s">
        <v>24</v>
      </c>
      <c r="N878" s="20">
        <v>4.5</v>
      </c>
      <c r="O878" s="20" t="s">
        <v>86</v>
      </c>
      <c r="P878" s="32">
        <v>0</v>
      </c>
      <c r="Q878" s="20" t="s">
        <v>112</v>
      </c>
      <c r="R878" s="20" t="s">
        <v>113</v>
      </c>
      <c r="S878" s="20" t="s">
        <v>26</v>
      </c>
      <c r="T878" s="20" t="s">
        <v>30</v>
      </c>
      <c r="U878" s="20" t="s">
        <v>114</v>
      </c>
      <c r="V878" s="20" t="s">
        <v>115</v>
      </c>
      <c r="W878" s="20" t="s">
        <v>116</v>
      </c>
      <c r="X878" s="20" t="s">
        <v>1473</v>
      </c>
      <c r="Y878" s="20" t="s">
        <v>1474</v>
      </c>
      <c r="Z878" s="20" t="s">
        <v>1475</v>
      </c>
      <c r="AA878" s="20" t="s">
        <v>30</v>
      </c>
      <c r="AB878" s="20" t="s">
        <v>117</v>
      </c>
      <c r="AC878" s="20" t="s">
        <v>1006</v>
      </c>
      <c r="AD878" s="20" t="s">
        <v>120</v>
      </c>
    </row>
    <row r="879" spans="2:30" x14ac:dyDescent="0.25">
      <c r="B879" s="27" t="str">
        <f>IF(O879="","Frêt",_xlfn.XLOOKUP(O879,Catégories!A:A,Catégories!B:B,"inconnu"))</f>
        <v>Frêt</v>
      </c>
      <c r="C879" s="10" t="str">
        <f>RIGHT(LOOKUP(L879,'Recherche tracking'!A:A,'Recherche tracking'!B:B),16)</f>
        <v>3543814314753745</v>
      </c>
      <c r="D879" s="20">
        <v>202606</v>
      </c>
      <c r="E879" s="20">
        <v>51</v>
      </c>
      <c r="F879" s="20">
        <v>1085442</v>
      </c>
      <c r="G879" s="20" t="s">
        <v>20</v>
      </c>
      <c r="H879" s="20" t="s">
        <v>20</v>
      </c>
      <c r="I879" s="20" t="s">
        <v>110</v>
      </c>
      <c r="J879" s="20" t="s">
        <v>22</v>
      </c>
      <c r="K879" s="20">
        <v>20260611</v>
      </c>
      <c r="L879" s="20" t="s">
        <v>1477</v>
      </c>
      <c r="M879" s="20" t="s">
        <v>344</v>
      </c>
      <c r="N879" s="20">
        <v>5.85</v>
      </c>
      <c r="O879" s="20" t="s">
        <v>84</v>
      </c>
      <c r="P879" s="32">
        <v>6.91</v>
      </c>
      <c r="Q879" s="20" t="s">
        <v>112</v>
      </c>
      <c r="R879" s="20" t="s">
        <v>113</v>
      </c>
      <c r="S879" s="20" t="s">
        <v>26</v>
      </c>
      <c r="T879" s="20" t="s">
        <v>30</v>
      </c>
      <c r="U879" s="20" t="s">
        <v>114</v>
      </c>
      <c r="V879" s="20" t="s">
        <v>115</v>
      </c>
      <c r="W879" s="20" t="s">
        <v>116</v>
      </c>
      <c r="X879" s="20" t="s">
        <v>1478</v>
      </c>
      <c r="Y879" s="20" t="s">
        <v>1479</v>
      </c>
      <c r="Z879" s="20" t="s">
        <v>1480</v>
      </c>
      <c r="AA879" s="20" t="s">
        <v>30</v>
      </c>
      <c r="AB879" s="20" t="s">
        <v>159</v>
      </c>
      <c r="AC879" s="20" t="s">
        <v>1481</v>
      </c>
      <c r="AD879" s="20" t="s">
        <v>1482</v>
      </c>
    </row>
    <row r="880" spans="2:30" x14ac:dyDescent="0.25">
      <c r="B880" s="27" t="str">
        <f>IF(O880="","Frêt",_xlfn.XLOOKUP(O880,Catégories!A:A,Catégories!B:B,"inconnu"))</f>
        <v>Frêt</v>
      </c>
      <c r="C880" s="10" t="str">
        <f>RIGHT(LOOKUP(L880,'Recherche tracking'!A:A,'Recherche tracking'!B:B),16)</f>
        <v>3543814314753745</v>
      </c>
      <c r="D880" s="20">
        <v>202606</v>
      </c>
      <c r="E880" s="20">
        <v>51</v>
      </c>
      <c r="F880" s="20">
        <v>1085442</v>
      </c>
      <c r="G880" s="20" t="s">
        <v>20</v>
      </c>
      <c r="H880" s="20" t="s">
        <v>20</v>
      </c>
      <c r="I880" s="20" t="s">
        <v>118</v>
      </c>
      <c r="J880" s="20" t="s">
        <v>1483</v>
      </c>
      <c r="K880" s="20">
        <v>20260611</v>
      </c>
      <c r="L880" s="20" t="s">
        <v>1477</v>
      </c>
      <c r="M880" s="20" t="s">
        <v>344</v>
      </c>
      <c r="N880" s="20">
        <v>5.85</v>
      </c>
      <c r="O880" s="20" t="s">
        <v>84</v>
      </c>
      <c r="P880" s="32">
        <v>0</v>
      </c>
      <c r="Q880" s="20" t="s">
        <v>112</v>
      </c>
      <c r="R880" s="20" t="s">
        <v>113</v>
      </c>
      <c r="S880" s="20" t="s">
        <v>26</v>
      </c>
      <c r="T880" s="20" t="s">
        <v>30</v>
      </c>
      <c r="U880" s="20" t="s">
        <v>114</v>
      </c>
      <c r="V880" s="20" t="s">
        <v>115</v>
      </c>
      <c r="W880" s="20" t="s">
        <v>116</v>
      </c>
      <c r="X880" s="20" t="s">
        <v>1478</v>
      </c>
      <c r="Y880" s="20" t="s">
        <v>1479</v>
      </c>
      <c r="Z880" s="20" t="s">
        <v>1480</v>
      </c>
      <c r="AA880" s="20" t="s">
        <v>30</v>
      </c>
      <c r="AB880" s="20" t="s">
        <v>159</v>
      </c>
      <c r="AC880" s="20" t="s">
        <v>1481</v>
      </c>
      <c r="AD880" s="20" t="s">
        <v>1482</v>
      </c>
    </row>
    <row r="881" spans="2:30" x14ac:dyDescent="0.25">
      <c r="B881" s="27" t="str">
        <f>IF(O881="","Frêt",_xlfn.XLOOKUP(O881,Catégories!A:A,Catégories!B:B,"inconnu"))</f>
        <v>Frêt</v>
      </c>
      <c r="C881" s="10" t="str">
        <f>RIGHT(LOOKUP(L881,'Recherche tracking'!A:A,'Recherche tracking'!B:B),16)</f>
        <v>3543814314753745</v>
      </c>
      <c r="D881" s="20">
        <v>202606</v>
      </c>
      <c r="E881" s="20">
        <v>51</v>
      </c>
      <c r="F881" s="20">
        <v>1085442</v>
      </c>
      <c r="G881" s="20" t="s">
        <v>20</v>
      </c>
      <c r="H881" s="20" t="s">
        <v>20</v>
      </c>
      <c r="I881" s="20" t="s">
        <v>119</v>
      </c>
      <c r="J881" s="20" t="s">
        <v>1483</v>
      </c>
      <c r="K881" s="20">
        <v>20260611</v>
      </c>
      <c r="L881" s="20" t="s">
        <v>1477</v>
      </c>
      <c r="M881" s="20" t="s">
        <v>24</v>
      </c>
      <c r="N881" s="20">
        <v>5.85</v>
      </c>
      <c r="O881" s="20" t="s">
        <v>95</v>
      </c>
      <c r="P881" s="32">
        <v>0.8</v>
      </c>
      <c r="Q881" s="20" t="s">
        <v>112</v>
      </c>
      <c r="R881" s="20" t="s">
        <v>113</v>
      </c>
      <c r="S881" s="20" t="s">
        <v>26</v>
      </c>
      <c r="T881" s="20" t="s">
        <v>30</v>
      </c>
      <c r="U881" s="20" t="s">
        <v>114</v>
      </c>
      <c r="V881" s="20" t="s">
        <v>115</v>
      </c>
      <c r="W881" s="20" t="s">
        <v>116</v>
      </c>
      <c r="X881" s="20" t="s">
        <v>1478</v>
      </c>
      <c r="Y881" s="20" t="s">
        <v>1479</v>
      </c>
      <c r="Z881" s="20" t="s">
        <v>1480</v>
      </c>
      <c r="AA881" s="20" t="s">
        <v>30</v>
      </c>
      <c r="AB881" s="20" t="s">
        <v>159</v>
      </c>
      <c r="AC881" s="20" t="s">
        <v>1481</v>
      </c>
      <c r="AD881" s="20" t="s">
        <v>1482</v>
      </c>
    </row>
    <row r="882" spans="2:30" x14ac:dyDescent="0.25">
      <c r="B882" s="27" t="str">
        <f>IF(O882="","Frêt",_xlfn.XLOOKUP(O882,Catégories!A:A,Catégories!B:B,"inconnu"))</f>
        <v>Frêt</v>
      </c>
      <c r="C882" s="10" t="str">
        <f>RIGHT(LOOKUP(L882,'Recherche tracking'!A:A,'Recherche tracking'!B:B),16)</f>
        <v>3543814314753745</v>
      </c>
      <c r="D882" s="20">
        <v>202606</v>
      </c>
      <c r="E882" s="20">
        <v>51</v>
      </c>
      <c r="F882" s="20">
        <v>1085442</v>
      </c>
      <c r="G882" s="20" t="s">
        <v>20</v>
      </c>
      <c r="H882" s="20" t="s">
        <v>20</v>
      </c>
      <c r="I882" s="20" t="s">
        <v>119</v>
      </c>
      <c r="J882" s="20" t="s">
        <v>1483</v>
      </c>
      <c r="K882" s="20">
        <v>20260611</v>
      </c>
      <c r="L882" s="20" t="s">
        <v>1477</v>
      </c>
      <c r="M882" s="20" t="s">
        <v>24</v>
      </c>
      <c r="N882" s="20">
        <v>5.85</v>
      </c>
      <c r="O882" s="20" t="s">
        <v>86</v>
      </c>
      <c r="P882" s="32">
        <v>0</v>
      </c>
      <c r="Q882" s="20" t="s">
        <v>112</v>
      </c>
      <c r="R882" s="20" t="s">
        <v>113</v>
      </c>
      <c r="S882" s="20" t="s">
        <v>26</v>
      </c>
      <c r="T882" s="20" t="s">
        <v>30</v>
      </c>
      <c r="U882" s="20" t="s">
        <v>114</v>
      </c>
      <c r="V882" s="20" t="s">
        <v>115</v>
      </c>
      <c r="W882" s="20" t="s">
        <v>116</v>
      </c>
      <c r="X882" s="20" t="s">
        <v>1478</v>
      </c>
      <c r="Y882" s="20" t="s">
        <v>1479</v>
      </c>
      <c r="Z882" s="20" t="s">
        <v>1480</v>
      </c>
      <c r="AA882" s="20" t="s">
        <v>30</v>
      </c>
      <c r="AB882" s="20" t="s">
        <v>159</v>
      </c>
      <c r="AC882" s="20" t="s">
        <v>1481</v>
      </c>
      <c r="AD882" s="20" t="s">
        <v>1482</v>
      </c>
    </row>
    <row r="883" spans="2:30" x14ac:dyDescent="0.25">
      <c r="B883" s="27" t="str">
        <f>IF(O883="","Frêt",_xlfn.XLOOKUP(O883,Catégories!A:A,Catégories!B:B,"inconnu"))</f>
        <v>Frêt</v>
      </c>
      <c r="C883" s="10" t="str">
        <f>RIGHT(LOOKUP(L883,'Recherche tracking'!A:A,'Recherche tracking'!B:B),16)</f>
        <v>1843814314753844</v>
      </c>
      <c r="D883" s="20">
        <v>202606</v>
      </c>
      <c r="E883" s="20">
        <v>51</v>
      </c>
      <c r="F883" s="20">
        <v>1085442</v>
      </c>
      <c r="G883" s="20" t="s">
        <v>20</v>
      </c>
      <c r="H883" s="20" t="s">
        <v>20</v>
      </c>
      <c r="I883" s="20" t="s">
        <v>110</v>
      </c>
      <c r="J883" s="20" t="s">
        <v>22</v>
      </c>
      <c r="K883" s="20">
        <v>20260611</v>
      </c>
      <c r="L883" s="20" t="s">
        <v>1484</v>
      </c>
      <c r="M883" s="20" t="s">
        <v>111</v>
      </c>
      <c r="N883" s="20">
        <v>18</v>
      </c>
      <c r="O883" s="20" t="s">
        <v>84</v>
      </c>
      <c r="P883" s="32">
        <v>8.57</v>
      </c>
      <c r="Q883" s="20" t="s">
        <v>112</v>
      </c>
      <c r="R883" s="20" t="s">
        <v>113</v>
      </c>
      <c r="S883" s="20" t="s">
        <v>26</v>
      </c>
      <c r="T883" s="20" t="s">
        <v>30</v>
      </c>
      <c r="U883" s="20" t="s">
        <v>114</v>
      </c>
      <c r="V883" s="20" t="s">
        <v>115</v>
      </c>
      <c r="W883" s="20" t="s">
        <v>116</v>
      </c>
      <c r="X883" s="20" t="s">
        <v>1485</v>
      </c>
      <c r="Y883" s="20" t="s">
        <v>1486</v>
      </c>
      <c r="Z883" s="20" t="s">
        <v>26</v>
      </c>
      <c r="AA883" s="20" t="s">
        <v>30</v>
      </c>
      <c r="AB883" s="20" t="s">
        <v>1134</v>
      </c>
      <c r="AC883" s="20" t="s">
        <v>1487</v>
      </c>
      <c r="AD883" s="20" t="s">
        <v>1488</v>
      </c>
    </row>
    <row r="884" spans="2:30" x14ac:dyDescent="0.25">
      <c r="B884" s="27" t="str">
        <f>IF(O884="","Frêt",_xlfn.XLOOKUP(O884,Catégories!A:A,Catégories!B:B,"inconnu"))</f>
        <v>Frêt</v>
      </c>
      <c r="C884" s="10" t="str">
        <f>RIGHT(LOOKUP(L884,'Recherche tracking'!A:A,'Recherche tracking'!B:B),16)</f>
        <v>1843814314753844</v>
      </c>
      <c r="D884" s="20">
        <v>202606</v>
      </c>
      <c r="E884" s="20">
        <v>51</v>
      </c>
      <c r="F884" s="20">
        <v>1085442</v>
      </c>
      <c r="G884" s="20" t="s">
        <v>20</v>
      </c>
      <c r="H884" s="20" t="s">
        <v>20</v>
      </c>
      <c r="I884" s="20" t="s">
        <v>118</v>
      </c>
      <c r="J884" s="20" t="s">
        <v>1489</v>
      </c>
      <c r="K884" s="20">
        <v>20260611</v>
      </c>
      <c r="L884" s="20" t="s">
        <v>1484</v>
      </c>
      <c r="M884" s="20" t="s">
        <v>111</v>
      </c>
      <c r="N884" s="20">
        <v>8.9</v>
      </c>
      <c r="O884" s="20" t="s">
        <v>84</v>
      </c>
      <c r="P884" s="32">
        <v>0</v>
      </c>
      <c r="Q884" s="20" t="s">
        <v>112</v>
      </c>
      <c r="R884" s="20" t="s">
        <v>113</v>
      </c>
      <c r="S884" s="20" t="s">
        <v>26</v>
      </c>
      <c r="T884" s="20" t="s">
        <v>30</v>
      </c>
      <c r="U884" s="20" t="s">
        <v>114</v>
      </c>
      <c r="V884" s="20" t="s">
        <v>115</v>
      </c>
      <c r="W884" s="20" t="s">
        <v>116</v>
      </c>
      <c r="X884" s="20" t="s">
        <v>1485</v>
      </c>
      <c r="Y884" s="20" t="s">
        <v>1486</v>
      </c>
      <c r="Z884" s="20" t="s">
        <v>26</v>
      </c>
      <c r="AA884" s="20" t="s">
        <v>30</v>
      </c>
      <c r="AB884" s="20" t="s">
        <v>1134</v>
      </c>
      <c r="AC884" s="20" t="s">
        <v>1487</v>
      </c>
      <c r="AD884" s="20" t="s">
        <v>1488</v>
      </c>
    </row>
    <row r="885" spans="2:30" x14ac:dyDescent="0.25">
      <c r="B885" s="27" t="str">
        <f>IF(O885="","Frêt",_xlfn.XLOOKUP(O885,Catégories!A:A,Catégories!B:B,"inconnu"))</f>
        <v>Frêt</v>
      </c>
      <c r="C885" s="10" t="str">
        <f>RIGHT(LOOKUP(L885,'Recherche tracking'!A:A,'Recherche tracking'!B:B),16)</f>
        <v>1843814314753844</v>
      </c>
      <c r="D885" s="20">
        <v>202606</v>
      </c>
      <c r="E885" s="20">
        <v>51</v>
      </c>
      <c r="F885" s="20">
        <v>1085442</v>
      </c>
      <c r="G885" s="20" t="s">
        <v>20</v>
      </c>
      <c r="H885" s="20" t="s">
        <v>20</v>
      </c>
      <c r="I885" s="20" t="s">
        <v>119</v>
      </c>
      <c r="J885" s="20" t="s">
        <v>1489</v>
      </c>
      <c r="K885" s="20">
        <v>20260611</v>
      </c>
      <c r="L885" s="20" t="s">
        <v>1484</v>
      </c>
      <c r="M885" s="20" t="s">
        <v>24</v>
      </c>
      <c r="N885" s="20">
        <v>8.9</v>
      </c>
      <c r="O885" s="20" t="s">
        <v>86</v>
      </c>
      <c r="P885" s="32">
        <v>0</v>
      </c>
      <c r="Q885" s="20" t="s">
        <v>112</v>
      </c>
      <c r="R885" s="20" t="s">
        <v>113</v>
      </c>
      <c r="S885" s="20" t="s">
        <v>26</v>
      </c>
      <c r="T885" s="20" t="s">
        <v>30</v>
      </c>
      <c r="U885" s="20" t="s">
        <v>114</v>
      </c>
      <c r="V885" s="20" t="s">
        <v>115</v>
      </c>
      <c r="W885" s="20" t="s">
        <v>116</v>
      </c>
      <c r="X885" s="20" t="s">
        <v>1485</v>
      </c>
      <c r="Y885" s="20" t="s">
        <v>1486</v>
      </c>
      <c r="Z885" s="20" t="s">
        <v>26</v>
      </c>
      <c r="AA885" s="20" t="s">
        <v>30</v>
      </c>
      <c r="AB885" s="20" t="s">
        <v>1134</v>
      </c>
      <c r="AC885" s="20" t="s">
        <v>1487</v>
      </c>
      <c r="AD885" s="20" t="s">
        <v>1488</v>
      </c>
    </row>
    <row r="886" spans="2:30" x14ac:dyDescent="0.25">
      <c r="B886" s="27" t="str">
        <f>IF(O886="","Frêt",_xlfn.XLOOKUP(O886,Catégories!A:A,Catégories!B:B,"inconnu"))</f>
        <v>Frêt</v>
      </c>
      <c r="C886" s="10" t="str">
        <f>RIGHT(LOOKUP(L886,'Recherche tracking'!A:A,'Recherche tracking'!B:B),16)</f>
        <v>1843814314753844</v>
      </c>
      <c r="D886" s="20">
        <v>202606</v>
      </c>
      <c r="E886" s="20">
        <v>51</v>
      </c>
      <c r="F886" s="20">
        <v>1085442</v>
      </c>
      <c r="G886" s="20" t="s">
        <v>20</v>
      </c>
      <c r="H886" s="20" t="s">
        <v>20</v>
      </c>
      <c r="I886" s="20" t="s">
        <v>118</v>
      </c>
      <c r="J886" s="20" t="s">
        <v>1490</v>
      </c>
      <c r="K886" s="20">
        <v>20260611</v>
      </c>
      <c r="L886" s="20" t="s">
        <v>1484</v>
      </c>
      <c r="M886" s="20" t="s">
        <v>111</v>
      </c>
      <c r="N886" s="20">
        <v>9.1</v>
      </c>
      <c r="O886" s="20" t="s">
        <v>84</v>
      </c>
      <c r="P886" s="32">
        <v>0</v>
      </c>
      <c r="Q886" s="20" t="s">
        <v>112</v>
      </c>
      <c r="R886" s="20" t="s">
        <v>113</v>
      </c>
      <c r="S886" s="20" t="s">
        <v>26</v>
      </c>
      <c r="T886" s="20" t="s">
        <v>30</v>
      </c>
      <c r="U886" s="20" t="s">
        <v>114</v>
      </c>
      <c r="V886" s="20" t="s">
        <v>115</v>
      </c>
      <c r="W886" s="20" t="s">
        <v>116</v>
      </c>
      <c r="X886" s="20" t="s">
        <v>1485</v>
      </c>
      <c r="Y886" s="20" t="s">
        <v>1486</v>
      </c>
      <c r="Z886" s="20" t="s">
        <v>26</v>
      </c>
      <c r="AA886" s="20" t="s">
        <v>30</v>
      </c>
      <c r="AB886" s="20" t="s">
        <v>1134</v>
      </c>
      <c r="AC886" s="20" t="s">
        <v>1487</v>
      </c>
      <c r="AD886" s="20" t="s">
        <v>1488</v>
      </c>
    </row>
    <row r="887" spans="2:30" x14ac:dyDescent="0.25">
      <c r="B887" s="27" t="str">
        <f>IF(O887="","Frêt",_xlfn.XLOOKUP(O887,Catégories!A:A,Catégories!B:B,"inconnu"))</f>
        <v>Frêt</v>
      </c>
      <c r="C887" s="10" t="str">
        <f>RIGHT(LOOKUP(L887,'Recherche tracking'!A:A,'Recherche tracking'!B:B),16)</f>
        <v>1843814314753844</v>
      </c>
      <c r="D887" s="20">
        <v>202606</v>
      </c>
      <c r="E887" s="20">
        <v>51</v>
      </c>
      <c r="F887" s="20">
        <v>1085442</v>
      </c>
      <c r="G887" s="20" t="s">
        <v>20</v>
      </c>
      <c r="H887" s="20" t="s">
        <v>20</v>
      </c>
      <c r="I887" s="20" t="s">
        <v>119</v>
      </c>
      <c r="J887" s="20" t="s">
        <v>1490</v>
      </c>
      <c r="K887" s="20">
        <v>20260611</v>
      </c>
      <c r="L887" s="20" t="s">
        <v>1484</v>
      </c>
      <c r="M887" s="20" t="s">
        <v>24</v>
      </c>
      <c r="N887" s="20">
        <v>9.1</v>
      </c>
      <c r="O887" s="20" t="s">
        <v>86</v>
      </c>
      <c r="P887" s="32">
        <v>0</v>
      </c>
      <c r="Q887" s="20" t="s">
        <v>112</v>
      </c>
      <c r="R887" s="20" t="s">
        <v>113</v>
      </c>
      <c r="S887" s="20" t="s">
        <v>26</v>
      </c>
      <c r="T887" s="20" t="s">
        <v>30</v>
      </c>
      <c r="U887" s="20" t="s">
        <v>114</v>
      </c>
      <c r="V887" s="20" t="s">
        <v>115</v>
      </c>
      <c r="W887" s="20" t="s">
        <v>116</v>
      </c>
      <c r="X887" s="20" t="s">
        <v>1485</v>
      </c>
      <c r="Y887" s="20" t="s">
        <v>1486</v>
      </c>
      <c r="Z887" s="20" t="s">
        <v>26</v>
      </c>
      <c r="AA887" s="20" t="s">
        <v>30</v>
      </c>
      <c r="AB887" s="20" t="s">
        <v>1134</v>
      </c>
      <c r="AC887" s="20" t="s">
        <v>1487</v>
      </c>
      <c r="AD887" s="20" t="s">
        <v>1488</v>
      </c>
    </row>
    <row r="888" spans="2:30" x14ac:dyDescent="0.25">
      <c r="B888" s="27" t="str">
        <f>IF(O888="","Frêt",_xlfn.XLOOKUP(O888,Catégories!A:A,Catégories!B:B,"inconnu"))</f>
        <v>Frêt</v>
      </c>
      <c r="C888" s="10" t="str">
        <f>RIGHT(LOOKUP(L888,'Recherche tracking'!A:A,'Recherche tracking'!B:B),16)</f>
        <v>1843814314753844</v>
      </c>
      <c r="D888" s="20">
        <v>202606</v>
      </c>
      <c r="E888" s="20">
        <v>51</v>
      </c>
      <c r="F888" s="20">
        <v>1085442</v>
      </c>
      <c r="G888" s="20" t="s">
        <v>20</v>
      </c>
      <c r="H888" s="20" t="s">
        <v>20</v>
      </c>
      <c r="I888" s="20" t="s">
        <v>119</v>
      </c>
      <c r="J888" s="20" t="s">
        <v>1490</v>
      </c>
      <c r="K888" s="20">
        <v>20260611</v>
      </c>
      <c r="L888" s="20" t="s">
        <v>1484</v>
      </c>
      <c r="M888" s="20" t="s">
        <v>24</v>
      </c>
      <c r="N888" s="20">
        <v>9.1</v>
      </c>
      <c r="O888" s="20" t="s">
        <v>98</v>
      </c>
      <c r="P888" s="32">
        <v>1</v>
      </c>
      <c r="Q888" s="20" t="s">
        <v>112</v>
      </c>
      <c r="R888" s="20" t="s">
        <v>113</v>
      </c>
      <c r="S888" s="20" t="s">
        <v>26</v>
      </c>
      <c r="T888" s="20" t="s">
        <v>30</v>
      </c>
      <c r="U888" s="20" t="s">
        <v>114</v>
      </c>
      <c r="V888" s="20" t="s">
        <v>115</v>
      </c>
      <c r="W888" s="20" t="s">
        <v>116</v>
      </c>
      <c r="X888" s="20" t="s">
        <v>1485</v>
      </c>
      <c r="Y888" s="20" t="s">
        <v>1486</v>
      </c>
      <c r="Z888" s="20" t="s">
        <v>26</v>
      </c>
      <c r="AA888" s="20" t="s">
        <v>30</v>
      </c>
      <c r="AB888" s="20" t="s">
        <v>1134</v>
      </c>
      <c r="AC888" s="20" t="s">
        <v>1487</v>
      </c>
      <c r="AD888" s="20" t="s">
        <v>1488</v>
      </c>
    </row>
    <row r="889" spans="2:30" x14ac:dyDescent="0.25">
      <c r="B889" s="27" t="str">
        <f>IF(O889="","Frêt",_xlfn.XLOOKUP(O889,Catégories!A:A,Catégories!B:B,"inconnu"))</f>
        <v>Frêt</v>
      </c>
      <c r="C889" s="10" t="str">
        <f>RIGHT(LOOKUP(L889,'Recherche tracking'!A:A,'Recherche tracking'!B:B),16)</f>
        <v>7843814314753899</v>
      </c>
      <c r="D889" s="20">
        <v>202606</v>
      </c>
      <c r="E889" s="20">
        <v>51</v>
      </c>
      <c r="F889" s="20">
        <v>1085442</v>
      </c>
      <c r="G889" s="20" t="s">
        <v>20</v>
      </c>
      <c r="H889" s="20" t="s">
        <v>20</v>
      </c>
      <c r="I889" s="20" t="s">
        <v>110</v>
      </c>
      <c r="J889" s="20" t="s">
        <v>22</v>
      </c>
      <c r="K889" s="20">
        <v>20260612</v>
      </c>
      <c r="L889" s="20" t="s">
        <v>1491</v>
      </c>
      <c r="M889" s="20" t="s">
        <v>111</v>
      </c>
      <c r="N889" s="20">
        <v>3.2</v>
      </c>
      <c r="O889" s="20" t="s">
        <v>84</v>
      </c>
      <c r="P889" s="32">
        <v>4.93</v>
      </c>
      <c r="Q889" s="20" t="s">
        <v>112</v>
      </c>
      <c r="R889" s="20" t="s">
        <v>113</v>
      </c>
      <c r="S889" s="20" t="s">
        <v>26</v>
      </c>
      <c r="T889" s="20" t="s">
        <v>30</v>
      </c>
      <c r="U889" s="20" t="s">
        <v>114</v>
      </c>
      <c r="V889" s="20" t="s">
        <v>115</v>
      </c>
      <c r="W889" s="20" t="s">
        <v>116</v>
      </c>
      <c r="X889" s="20" t="s">
        <v>1492</v>
      </c>
      <c r="Y889" s="20" t="s">
        <v>1493</v>
      </c>
      <c r="Z889" s="20" t="s">
        <v>1494</v>
      </c>
      <c r="AA889" s="20" t="s">
        <v>30</v>
      </c>
      <c r="AB889" s="20" t="s">
        <v>189</v>
      </c>
      <c r="AC889" s="20" t="s">
        <v>1128</v>
      </c>
      <c r="AD889" s="20" t="s">
        <v>1129</v>
      </c>
    </row>
    <row r="890" spans="2:30" x14ac:dyDescent="0.25">
      <c r="B890" s="27" t="str">
        <f>IF(O890="","Frêt",_xlfn.XLOOKUP(O890,Catégories!A:A,Catégories!B:B,"inconnu"))</f>
        <v>Frêt</v>
      </c>
      <c r="C890" s="10" t="str">
        <f>RIGHT(LOOKUP(L890,'Recherche tracking'!A:A,'Recherche tracking'!B:B),16)</f>
        <v>7843814314753899</v>
      </c>
      <c r="D890" s="20">
        <v>202606</v>
      </c>
      <c r="E890" s="20">
        <v>51</v>
      </c>
      <c r="F890" s="20">
        <v>1085442</v>
      </c>
      <c r="G890" s="20" t="s">
        <v>20</v>
      </c>
      <c r="H890" s="20" t="s">
        <v>20</v>
      </c>
      <c r="I890" s="20" t="s">
        <v>118</v>
      </c>
      <c r="J890" s="20" t="s">
        <v>1495</v>
      </c>
      <c r="K890" s="20">
        <v>20260612</v>
      </c>
      <c r="L890" s="20" t="s">
        <v>1491</v>
      </c>
      <c r="M890" s="20" t="s">
        <v>111</v>
      </c>
      <c r="N890" s="20">
        <v>3.2</v>
      </c>
      <c r="O890" s="20" t="s">
        <v>84</v>
      </c>
      <c r="P890" s="32">
        <v>0</v>
      </c>
      <c r="Q890" s="20" t="s">
        <v>112</v>
      </c>
      <c r="R890" s="20" t="s">
        <v>113</v>
      </c>
      <c r="S890" s="20" t="s">
        <v>26</v>
      </c>
      <c r="T890" s="20" t="s">
        <v>30</v>
      </c>
      <c r="U890" s="20" t="s">
        <v>114</v>
      </c>
      <c r="V890" s="20" t="s">
        <v>115</v>
      </c>
      <c r="W890" s="20" t="s">
        <v>116</v>
      </c>
      <c r="X890" s="20" t="s">
        <v>1492</v>
      </c>
      <c r="Y890" s="20" t="s">
        <v>1493</v>
      </c>
      <c r="Z890" s="20" t="s">
        <v>1494</v>
      </c>
      <c r="AA890" s="20" t="s">
        <v>30</v>
      </c>
      <c r="AB890" s="20" t="s">
        <v>189</v>
      </c>
      <c r="AC890" s="20" t="s">
        <v>1128</v>
      </c>
      <c r="AD890" s="20" t="s">
        <v>1129</v>
      </c>
    </row>
    <row r="891" spans="2:30" x14ac:dyDescent="0.25">
      <c r="B891" s="27" t="str">
        <f>IF(O891="","Frêt",_xlfn.XLOOKUP(O891,Catégories!A:A,Catégories!B:B,"inconnu"))</f>
        <v>Frêt</v>
      </c>
      <c r="C891" s="10" t="str">
        <f>RIGHT(LOOKUP(L891,'Recherche tracking'!A:A,'Recherche tracking'!B:B),16)</f>
        <v>7843814314753899</v>
      </c>
      <c r="D891" s="20">
        <v>202606</v>
      </c>
      <c r="E891" s="20">
        <v>51</v>
      </c>
      <c r="F891" s="20">
        <v>1085442</v>
      </c>
      <c r="G891" s="20" t="s">
        <v>20</v>
      </c>
      <c r="H891" s="20" t="s">
        <v>20</v>
      </c>
      <c r="I891" s="20" t="s">
        <v>119</v>
      </c>
      <c r="J891" s="20" t="s">
        <v>1495</v>
      </c>
      <c r="K891" s="20">
        <v>20260612</v>
      </c>
      <c r="L891" s="20" t="s">
        <v>1491</v>
      </c>
      <c r="M891" s="20" t="s">
        <v>24</v>
      </c>
      <c r="N891" s="20">
        <v>3.2</v>
      </c>
      <c r="O891" s="20" t="s">
        <v>86</v>
      </c>
      <c r="P891" s="32">
        <v>0</v>
      </c>
      <c r="Q891" s="20" t="s">
        <v>112</v>
      </c>
      <c r="R891" s="20" t="s">
        <v>113</v>
      </c>
      <c r="S891" s="20" t="s">
        <v>26</v>
      </c>
      <c r="T891" s="20" t="s">
        <v>30</v>
      </c>
      <c r="U891" s="20" t="s">
        <v>114</v>
      </c>
      <c r="V891" s="20" t="s">
        <v>115</v>
      </c>
      <c r="W891" s="20" t="s">
        <v>116</v>
      </c>
      <c r="X891" s="20" t="s">
        <v>1492</v>
      </c>
      <c r="Y891" s="20" t="s">
        <v>1493</v>
      </c>
      <c r="Z891" s="20" t="s">
        <v>1494</v>
      </c>
      <c r="AA891" s="20" t="s">
        <v>30</v>
      </c>
      <c r="AB891" s="20" t="s">
        <v>189</v>
      </c>
      <c r="AC891" s="20" t="s">
        <v>1128</v>
      </c>
      <c r="AD891" s="20" t="s">
        <v>1129</v>
      </c>
    </row>
    <row r="892" spans="2:30" x14ac:dyDescent="0.25">
      <c r="B892" s="27" t="str">
        <f>IF(O892="","Frêt",_xlfn.XLOOKUP(O892,Catégories!A:A,Catégories!B:B,"inconnu"))</f>
        <v>Frêt</v>
      </c>
      <c r="C892" s="10" t="str">
        <f>RIGHT(LOOKUP(L892,'Recherche tracking'!A:A,'Recherche tracking'!B:B),16)</f>
        <v>1843814314753855</v>
      </c>
      <c r="D892" s="20">
        <v>202606</v>
      </c>
      <c r="E892" s="20">
        <v>51</v>
      </c>
      <c r="F892" s="20">
        <v>1085442</v>
      </c>
      <c r="G892" s="20" t="s">
        <v>20</v>
      </c>
      <c r="H892" s="20" t="s">
        <v>20</v>
      </c>
      <c r="I892" s="20" t="s">
        <v>110</v>
      </c>
      <c r="J892" s="20" t="s">
        <v>22</v>
      </c>
      <c r="K892" s="20">
        <v>20260612</v>
      </c>
      <c r="L892" s="20" t="s">
        <v>1496</v>
      </c>
      <c r="M892" s="20" t="s">
        <v>111</v>
      </c>
      <c r="N892" s="20">
        <v>4.2</v>
      </c>
      <c r="O892" s="20" t="s">
        <v>84</v>
      </c>
      <c r="P892" s="32">
        <v>5.19</v>
      </c>
      <c r="Q892" s="20" t="s">
        <v>112</v>
      </c>
      <c r="R892" s="20" t="s">
        <v>113</v>
      </c>
      <c r="S892" s="20" t="s">
        <v>26</v>
      </c>
      <c r="T892" s="20" t="s">
        <v>30</v>
      </c>
      <c r="U892" s="20" t="s">
        <v>114</v>
      </c>
      <c r="V892" s="20" t="s">
        <v>115</v>
      </c>
      <c r="W892" s="20" t="s">
        <v>116</v>
      </c>
      <c r="X892" s="20" t="s">
        <v>1485</v>
      </c>
      <c r="Y892" s="20" t="s">
        <v>1497</v>
      </c>
      <c r="Z892" s="20" t="s">
        <v>26</v>
      </c>
      <c r="AA892" s="20" t="s">
        <v>30</v>
      </c>
      <c r="AB892" s="20" t="s">
        <v>1134</v>
      </c>
      <c r="AC892" s="20" t="s">
        <v>1487</v>
      </c>
      <c r="AD892" s="20" t="s">
        <v>1488</v>
      </c>
    </row>
    <row r="893" spans="2:30" x14ac:dyDescent="0.25">
      <c r="B893" s="27" t="str">
        <f>IF(O893="","Frêt",_xlfn.XLOOKUP(O893,Catégories!A:A,Catégories!B:B,"inconnu"))</f>
        <v>Frêt</v>
      </c>
      <c r="C893" s="10" t="str">
        <f>RIGHT(LOOKUP(L893,'Recherche tracking'!A:A,'Recherche tracking'!B:B),16)</f>
        <v>1843814314753855</v>
      </c>
      <c r="D893" s="20">
        <v>202606</v>
      </c>
      <c r="E893" s="20">
        <v>51</v>
      </c>
      <c r="F893" s="20">
        <v>1085442</v>
      </c>
      <c r="G893" s="20" t="s">
        <v>20</v>
      </c>
      <c r="H893" s="20" t="s">
        <v>20</v>
      </c>
      <c r="I893" s="20" t="s">
        <v>126</v>
      </c>
      <c r="J893" s="20" t="s">
        <v>22</v>
      </c>
      <c r="K893" s="20">
        <v>20260612</v>
      </c>
      <c r="L893" s="20" t="s">
        <v>1496</v>
      </c>
      <c r="M893" s="20" t="s">
        <v>24</v>
      </c>
      <c r="N893" s="20">
        <v>0</v>
      </c>
      <c r="O893" s="20" t="s">
        <v>91</v>
      </c>
      <c r="P893" s="32">
        <v>0</v>
      </c>
      <c r="Q893" s="20" t="s">
        <v>112</v>
      </c>
      <c r="R893" s="20" t="s">
        <v>113</v>
      </c>
      <c r="S893" s="20" t="s">
        <v>26</v>
      </c>
      <c r="T893" s="20" t="s">
        <v>30</v>
      </c>
      <c r="U893" s="20" t="s">
        <v>114</v>
      </c>
      <c r="V893" s="20" t="s">
        <v>115</v>
      </c>
      <c r="W893" s="20" t="s">
        <v>116</v>
      </c>
      <c r="X893" s="20" t="s">
        <v>1485</v>
      </c>
      <c r="Y893" s="20" t="s">
        <v>1497</v>
      </c>
      <c r="Z893" s="20" t="s">
        <v>26</v>
      </c>
      <c r="AA893" s="20" t="s">
        <v>30</v>
      </c>
      <c r="AB893" s="20" t="s">
        <v>1134</v>
      </c>
      <c r="AC893" s="20" t="s">
        <v>1487</v>
      </c>
      <c r="AD893" s="20" t="s">
        <v>1488</v>
      </c>
    </row>
    <row r="894" spans="2:30" x14ac:dyDescent="0.25">
      <c r="B894" s="27" t="str">
        <f>IF(O894="","Frêt",_xlfn.XLOOKUP(O894,Catégories!A:A,Catégories!B:B,"inconnu"))</f>
        <v>Frêt</v>
      </c>
      <c r="C894" s="10" t="str">
        <f>RIGHT(LOOKUP(L894,'Recherche tracking'!A:A,'Recherche tracking'!B:B),16)</f>
        <v>1843814314753855</v>
      </c>
      <c r="D894" s="20">
        <v>202606</v>
      </c>
      <c r="E894" s="20">
        <v>51</v>
      </c>
      <c r="F894" s="20">
        <v>1085442</v>
      </c>
      <c r="G894" s="20" t="s">
        <v>20</v>
      </c>
      <c r="H894" s="20" t="s">
        <v>20</v>
      </c>
      <c r="I894" s="20" t="s">
        <v>118</v>
      </c>
      <c r="J894" s="20" t="s">
        <v>1498</v>
      </c>
      <c r="K894" s="20">
        <v>20260612</v>
      </c>
      <c r="L894" s="20" t="s">
        <v>1496</v>
      </c>
      <c r="M894" s="20" t="s">
        <v>111</v>
      </c>
      <c r="N894" s="20">
        <v>4.2</v>
      </c>
      <c r="O894" s="20" t="s">
        <v>84</v>
      </c>
      <c r="P894" s="32">
        <v>0</v>
      </c>
      <c r="Q894" s="20" t="s">
        <v>112</v>
      </c>
      <c r="R894" s="20" t="s">
        <v>113</v>
      </c>
      <c r="S894" s="20" t="s">
        <v>26</v>
      </c>
      <c r="T894" s="20" t="s">
        <v>30</v>
      </c>
      <c r="U894" s="20" t="s">
        <v>114</v>
      </c>
      <c r="V894" s="20" t="s">
        <v>115</v>
      </c>
      <c r="W894" s="20" t="s">
        <v>116</v>
      </c>
      <c r="X894" s="20" t="s">
        <v>1485</v>
      </c>
      <c r="Y894" s="20" t="s">
        <v>1497</v>
      </c>
      <c r="Z894" s="20" t="s">
        <v>26</v>
      </c>
      <c r="AA894" s="20" t="s">
        <v>30</v>
      </c>
      <c r="AB894" s="20" t="s">
        <v>1134</v>
      </c>
      <c r="AC894" s="20" t="s">
        <v>1487</v>
      </c>
      <c r="AD894" s="20" t="s">
        <v>1488</v>
      </c>
    </row>
    <row r="895" spans="2:30" x14ac:dyDescent="0.25">
      <c r="B895" s="27" t="str">
        <f>IF(O895="","Frêt",_xlfn.XLOOKUP(O895,Catégories!A:A,Catégories!B:B,"inconnu"))</f>
        <v>Frêt</v>
      </c>
      <c r="C895" s="10" t="str">
        <f>RIGHT(LOOKUP(L895,'Recherche tracking'!A:A,'Recherche tracking'!B:B),16)</f>
        <v>1843814314753855</v>
      </c>
      <c r="D895" s="20">
        <v>202606</v>
      </c>
      <c r="E895" s="20">
        <v>51</v>
      </c>
      <c r="F895" s="20">
        <v>1085442</v>
      </c>
      <c r="G895" s="20" t="s">
        <v>20</v>
      </c>
      <c r="H895" s="20" t="s">
        <v>20</v>
      </c>
      <c r="I895" s="20" t="s">
        <v>119</v>
      </c>
      <c r="J895" s="20" t="s">
        <v>1498</v>
      </c>
      <c r="K895" s="20">
        <v>20260612</v>
      </c>
      <c r="L895" s="20" t="s">
        <v>1496</v>
      </c>
      <c r="M895" s="20" t="s">
        <v>24</v>
      </c>
      <c r="N895" s="20">
        <v>4.2</v>
      </c>
      <c r="O895" s="20" t="s">
        <v>86</v>
      </c>
      <c r="P895" s="32">
        <v>0</v>
      </c>
      <c r="Q895" s="20" t="s">
        <v>112</v>
      </c>
      <c r="R895" s="20" t="s">
        <v>113</v>
      </c>
      <c r="S895" s="20" t="s">
        <v>26</v>
      </c>
      <c r="T895" s="20" t="s">
        <v>30</v>
      </c>
      <c r="U895" s="20" t="s">
        <v>114</v>
      </c>
      <c r="V895" s="20" t="s">
        <v>115</v>
      </c>
      <c r="W895" s="20" t="s">
        <v>116</v>
      </c>
      <c r="X895" s="20" t="s">
        <v>1485</v>
      </c>
      <c r="Y895" s="20" t="s">
        <v>1497</v>
      </c>
      <c r="Z895" s="20" t="s">
        <v>26</v>
      </c>
      <c r="AA895" s="20" t="s">
        <v>30</v>
      </c>
      <c r="AB895" s="20" t="s">
        <v>1134</v>
      </c>
      <c r="AC895" s="20" t="s">
        <v>1487</v>
      </c>
      <c r="AD895" s="20" t="s">
        <v>1488</v>
      </c>
    </row>
    <row r="896" spans="2:30" x14ac:dyDescent="0.25">
      <c r="B896" s="27" t="str">
        <f>IF(O896="","Frêt",_xlfn.XLOOKUP(O896,Catégories!A:A,Catégories!B:B,"inconnu"))</f>
        <v>Frêt</v>
      </c>
      <c r="C896" s="10" t="str">
        <f>RIGHT(LOOKUP(L896,'Recherche tracking'!A:A,'Recherche tracking'!B:B),16)</f>
        <v>4243814314753876</v>
      </c>
      <c r="D896" s="20">
        <v>202606</v>
      </c>
      <c r="E896" s="20">
        <v>51</v>
      </c>
      <c r="F896" s="20">
        <v>1085442</v>
      </c>
      <c r="G896" s="20" t="s">
        <v>20</v>
      </c>
      <c r="H896" s="20" t="s">
        <v>20</v>
      </c>
      <c r="I896" s="20" t="s">
        <v>110</v>
      </c>
      <c r="J896" s="20" t="s">
        <v>22</v>
      </c>
      <c r="K896" s="20">
        <v>20260612</v>
      </c>
      <c r="L896" s="20" t="s">
        <v>1499</v>
      </c>
      <c r="M896" s="20" t="s">
        <v>111</v>
      </c>
      <c r="N896" s="20">
        <v>4.01</v>
      </c>
      <c r="O896" s="20" t="s">
        <v>84</v>
      </c>
      <c r="P896" s="32">
        <v>5.19</v>
      </c>
      <c r="Q896" s="20" t="s">
        <v>112</v>
      </c>
      <c r="R896" s="20" t="s">
        <v>113</v>
      </c>
      <c r="S896" s="20" t="s">
        <v>26</v>
      </c>
      <c r="T896" s="20" t="s">
        <v>30</v>
      </c>
      <c r="U896" s="20" t="s">
        <v>114</v>
      </c>
      <c r="V896" s="20" t="s">
        <v>115</v>
      </c>
      <c r="W896" s="20" t="s">
        <v>116</v>
      </c>
      <c r="X896" s="20" t="s">
        <v>1500</v>
      </c>
      <c r="Y896" s="20" t="s">
        <v>1501</v>
      </c>
      <c r="Z896" s="20" t="s">
        <v>26</v>
      </c>
      <c r="AA896" s="20" t="s">
        <v>30</v>
      </c>
      <c r="AB896" s="20" t="s">
        <v>1502</v>
      </c>
      <c r="AC896" s="20" t="s">
        <v>1503</v>
      </c>
      <c r="AD896" s="20" t="s">
        <v>1504</v>
      </c>
    </row>
    <row r="897" spans="2:30" x14ac:dyDescent="0.25">
      <c r="B897" s="27" t="str">
        <f>IF(O897="","Frêt",_xlfn.XLOOKUP(O897,Catégories!A:A,Catégories!B:B,"inconnu"))</f>
        <v>Frêt</v>
      </c>
      <c r="C897" s="10" t="str">
        <f>RIGHT(LOOKUP(L897,'Recherche tracking'!A:A,'Recherche tracking'!B:B),16)</f>
        <v>4243814314753876</v>
      </c>
      <c r="D897" s="20">
        <v>202606</v>
      </c>
      <c r="E897" s="20">
        <v>51</v>
      </c>
      <c r="F897" s="20">
        <v>1085442</v>
      </c>
      <c r="G897" s="20" t="s">
        <v>20</v>
      </c>
      <c r="H897" s="20" t="s">
        <v>20</v>
      </c>
      <c r="I897" s="20" t="s">
        <v>118</v>
      </c>
      <c r="J897" s="20" t="s">
        <v>1505</v>
      </c>
      <c r="K897" s="20">
        <v>20260612</v>
      </c>
      <c r="L897" s="20" t="s">
        <v>1499</v>
      </c>
      <c r="M897" s="20" t="s">
        <v>111</v>
      </c>
      <c r="N897" s="20">
        <v>4.01</v>
      </c>
      <c r="O897" s="20" t="s">
        <v>84</v>
      </c>
      <c r="P897" s="32">
        <v>0</v>
      </c>
      <c r="Q897" s="20" t="s">
        <v>112</v>
      </c>
      <c r="R897" s="20" t="s">
        <v>113</v>
      </c>
      <c r="S897" s="20" t="s">
        <v>26</v>
      </c>
      <c r="T897" s="20" t="s">
        <v>30</v>
      </c>
      <c r="U897" s="20" t="s">
        <v>114</v>
      </c>
      <c r="V897" s="20" t="s">
        <v>115</v>
      </c>
      <c r="W897" s="20" t="s">
        <v>116</v>
      </c>
      <c r="X897" s="20" t="s">
        <v>1500</v>
      </c>
      <c r="Y897" s="20" t="s">
        <v>1501</v>
      </c>
      <c r="Z897" s="20" t="s">
        <v>26</v>
      </c>
      <c r="AA897" s="20" t="s">
        <v>30</v>
      </c>
      <c r="AB897" s="20" t="s">
        <v>1502</v>
      </c>
      <c r="AC897" s="20" t="s">
        <v>1503</v>
      </c>
      <c r="AD897" s="20" t="s">
        <v>1504</v>
      </c>
    </row>
    <row r="898" spans="2:30" x14ac:dyDescent="0.25">
      <c r="B898" s="27" t="str">
        <f>IF(O898="","Frêt",_xlfn.XLOOKUP(O898,Catégories!A:A,Catégories!B:B,"inconnu"))</f>
        <v>Frêt</v>
      </c>
      <c r="C898" s="10" t="str">
        <f>RIGHT(LOOKUP(L898,'Recherche tracking'!A:A,'Recherche tracking'!B:B),16)</f>
        <v>4243814314753876</v>
      </c>
      <c r="D898" s="20">
        <v>202606</v>
      </c>
      <c r="E898" s="20">
        <v>51</v>
      </c>
      <c r="F898" s="20">
        <v>1085442</v>
      </c>
      <c r="G898" s="20" t="s">
        <v>20</v>
      </c>
      <c r="H898" s="20" t="s">
        <v>20</v>
      </c>
      <c r="I898" s="20" t="s">
        <v>119</v>
      </c>
      <c r="J898" s="20" t="s">
        <v>1505</v>
      </c>
      <c r="K898" s="20">
        <v>20260612</v>
      </c>
      <c r="L898" s="20" t="s">
        <v>1499</v>
      </c>
      <c r="M898" s="20" t="s">
        <v>24</v>
      </c>
      <c r="N898" s="20">
        <v>4.01</v>
      </c>
      <c r="O898" s="20" t="s">
        <v>86</v>
      </c>
      <c r="P898" s="32">
        <v>0</v>
      </c>
      <c r="Q898" s="20" t="s">
        <v>112</v>
      </c>
      <c r="R898" s="20" t="s">
        <v>113</v>
      </c>
      <c r="S898" s="20" t="s">
        <v>26</v>
      </c>
      <c r="T898" s="20" t="s">
        <v>30</v>
      </c>
      <c r="U898" s="20" t="s">
        <v>114</v>
      </c>
      <c r="V898" s="20" t="s">
        <v>115</v>
      </c>
      <c r="W898" s="20" t="s">
        <v>116</v>
      </c>
      <c r="X898" s="20" t="s">
        <v>1500</v>
      </c>
      <c r="Y898" s="20" t="s">
        <v>1501</v>
      </c>
      <c r="Z898" s="20" t="s">
        <v>26</v>
      </c>
      <c r="AA898" s="20" t="s">
        <v>30</v>
      </c>
      <c r="AB898" s="20" t="s">
        <v>1502</v>
      </c>
      <c r="AC898" s="20" t="s">
        <v>1503</v>
      </c>
      <c r="AD898" s="20" t="s">
        <v>1504</v>
      </c>
    </row>
    <row r="899" spans="2:30" x14ac:dyDescent="0.25">
      <c r="B899" s="27" t="str">
        <f>IF(O899="","Frêt",_xlfn.XLOOKUP(O899,Catégories!A:A,Catégories!B:B,"inconnu"))</f>
        <v>Frêt</v>
      </c>
      <c r="C899" s="10" t="str">
        <f>RIGHT(LOOKUP(L899,'Recherche tracking'!A:A,'Recherche tracking'!B:B),16)</f>
        <v>3843814314753908</v>
      </c>
      <c r="D899" s="20">
        <v>202606</v>
      </c>
      <c r="E899" s="20">
        <v>51</v>
      </c>
      <c r="F899" s="20">
        <v>1085442</v>
      </c>
      <c r="G899" s="20" t="s">
        <v>20</v>
      </c>
      <c r="H899" s="20" t="s">
        <v>20</v>
      </c>
      <c r="I899" s="20" t="s">
        <v>110</v>
      </c>
      <c r="J899" s="20" t="s">
        <v>22</v>
      </c>
      <c r="K899" s="20">
        <v>20260612</v>
      </c>
      <c r="L899" s="20" t="s">
        <v>1506</v>
      </c>
      <c r="M899" s="20" t="s">
        <v>111</v>
      </c>
      <c r="N899" s="20">
        <v>18.399999999999999</v>
      </c>
      <c r="O899" s="20" t="s">
        <v>84</v>
      </c>
      <c r="P899" s="32">
        <v>8.83</v>
      </c>
      <c r="Q899" s="20" t="s">
        <v>112</v>
      </c>
      <c r="R899" s="20" t="s">
        <v>113</v>
      </c>
      <c r="S899" s="20" t="s">
        <v>26</v>
      </c>
      <c r="T899" s="20" t="s">
        <v>30</v>
      </c>
      <c r="U899" s="20" t="s">
        <v>114</v>
      </c>
      <c r="V899" s="20" t="s">
        <v>115</v>
      </c>
      <c r="W899" s="20" t="s">
        <v>116</v>
      </c>
      <c r="X899" s="20" t="s">
        <v>1507</v>
      </c>
      <c r="Y899" s="20" t="s">
        <v>1508</v>
      </c>
      <c r="Z899" s="20" t="s">
        <v>26</v>
      </c>
      <c r="AA899" s="20" t="s">
        <v>30</v>
      </c>
      <c r="AB899" s="20" t="s">
        <v>190</v>
      </c>
      <c r="AC899" s="20" t="s">
        <v>313</v>
      </c>
      <c r="AD899" s="20" t="s">
        <v>314</v>
      </c>
    </row>
    <row r="900" spans="2:30" x14ac:dyDescent="0.25">
      <c r="B900" s="27" t="str">
        <f>IF(O900="","Frêt",_xlfn.XLOOKUP(O900,Catégories!A:A,Catégories!B:B,"inconnu"))</f>
        <v>Frêt</v>
      </c>
      <c r="C900" s="10" t="str">
        <f>RIGHT(LOOKUP(L900,'Recherche tracking'!A:A,'Recherche tracking'!B:B),16)</f>
        <v>3843814314753908</v>
      </c>
      <c r="D900" s="20">
        <v>202606</v>
      </c>
      <c r="E900" s="20">
        <v>51</v>
      </c>
      <c r="F900" s="20">
        <v>1085442</v>
      </c>
      <c r="G900" s="20" t="s">
        <v>20</v>
      </c>
      <c r="H900" s="20" t="s">
        <v>20</v>
      </c>
      <c r="I900" s="20" t="s">
        <v>118</v>
      </c>
      <c r="J900" s="20" t="s">
        <v>1509</v>
      </c>
      <c r="K900" s="20">
        <v>20260612</v>
      </c>
      <c r="L900" s="20" t="s">
        <v>1506</v>
      </c>
      <c r="M900" s="20" t="s">
        <v>111</v>
      </c>
      <c r="N900" s="20">
        <v>18.399999999999999</v>
      </c>
      <c r="O900" s="20" t="s">
        <v>84</v>
      </c>
      <c r="P900" s="32">
        <v>0</v>
      </c>
      <c r="Q900" s="20" t="s">
        <v>112</v>
      </c>
      <c r="R900" s="20" t="s">
        <v>113</v>
      </c>
      <c r="S900" s="20" t="s">
        <v>26</v>
      </c>
      <c r="T900" s="20" t="s">
        <v>30</v>
      </c>
      <c r="U900" s="20" t="s">
        <v>114</v>
      </c>
      <c r="V900" s="20" t="s">
        <v>115</v>
      </c>
      <c r="W900" s="20" t="s">
        <v>116</v>
      </c>
      <c r="X900" s="20" t="s">
        <v>1507</v>
      </c>
      <c r="Y900" s="20" t="s">
        <v>1508</v>
      </c>
      <c r="Z900" s="20" t="s">
        <v>26</v>
      </c>
      <c r="AA900" s="20" t="s">
        <v>30</v>
      </c>
      <c r="AB900" s="20" t="s">
        <v>190</v>
      </c>
      <c r="AC900" s="20" t="s">
        <v>313</v>
      </c>
      <c r="AD900" s="20" t="s">
        <v>314</v>
      </c>
    </row>
    <row r="901" spans="2:30" x14ac:dyDescent="0.25">
      <c r="B901" s="27" t="str">
        <f>IF(O901="","Frêt",_xlfn.XLOOKUP(O901,Catégories!A:A,Catégories!B:B,"inconnu"))</f>
        <v>Frêt</v>
      </c>
      <c r="C901" s="10" t="str">
        <f>RIGHT(LOOKUP(L901,'Recherche tracking'!A:A,'Recherche tracking'!B:B),16)</f>
        <v>3843814314753908</v>
      </c>
      <c r="D901" s="20">
        <v>202606</v>
      </c>
      <c r="E901" s="20">
        <v>51</v>
      </c>
      <c r="F901" s="20">
        <v>1085442</v>
      </c>
      <c r="G901" s="20" t="s">
        <v>20</v>
      </c>
      <c r="H901" s="20" t="s">
        <v>20</v>
      </c>
      <c r="I901" s="20" t="s">
        <v>119</v>
      </c>
      <c r="J901" s="20" t="s">
        <v>1509</v>
      </c>
      <c r="K901" s="20">
        <v>20260612</v>
      </c>
      <c r="L901" s="20" t="s">
        <v>1506</v>
      </c>
      <c r="M901" s="20" t="s">
        <v>24</v>
      </c>
      <c r="N901" s="20">
        <v>18.399999999999999</v>
      </c>
      <c r="O901" s="20" t="s">
        <v>86</v>
      </c>
      <c r="P901" s="32">
        <v>0</v>
      </c>
      <c r="Q901" s="20" t="s">
        <v>112</v>
      </c>
      <c r="R901" s="20" t="s">
        <v>113</v>
      </c>
      <c r="S901" s="20" t="s">
        <v>26</v>
      </c>
      <c r="T901" s="20" t="s">
        <v>30</v>
      </c>
      <c r="U901" s="20" t="s">
        <v>114</v>
      </c>
      <c r="V901" s="20" t="s">
        <v>115</v>
      </c>
      <c r="W901" s="20" t="s">
        <v>116</v>
      </c>
      <c r="X901" s="20" t="s">
        <v>1507</v>
      </c>
      <c r="Y901" s="20" t="s">
        <v>1508</v>
      </c>
      <c r="Z901" s="20" t="s">
        <v>26</v>
      </c>
      <c r="AA901" s="20" t="s">
        <v>30</v>
      </c>
      <c r="AB901" s="20" t="s">
        <v>190</v>
      </c>
      <c r="AC901" s="20" t="s">
        <v>313</v>
      </c>
      <c r="AD901" s="20" t="s">
        <v>314</v>
      </c>
    </row>
    <row r="902" spans="2:30" x14ac:dyDescent="0.25">
      <c r="B902" s="27" t="str">
        <f>IF(O902="","Frêt",_xlfn.XLOOKUP(O902,Catégories!A:A,Catégories!B:B,"inconnu"))</f>
        <v>Frêt</v>
      </c>
      <c r="C902" s="10" t="str">
        <f>RIGHT(LOOKUP(L902,'Recherche tracking'!A:A,'Recherche tracking'!B:B),16)</f>
        <v>6843814314753927</v>
      </c>
      <c r="D902" s="20">
        <v>202606</v>
      </c>
      <c r="E902" s="20">
        <v>51</v>
      </c>
      <c r="F902" s="20">
        <v>1085442</v>
      </c>
      <c r="G902" s="20" t="s">
        <v>20</v>
      </c>
      <c r="H902" s="20" t="s">
        <v>20</v>
      </c>
      <c r="I902" s="20" t="s">
        <v>110</v>
      </c>
      <c r="J902" s="20" t="s">
        <v>22</v>
      </c>
      <c r="K902" s="20">
        <v>20260612</v>
      </c>
      <c r="L902" s="20" t="s">
        <v>1510</v>
      </c>
      <c r="M902" s="20" t="s">
        <v>111</v>
      </c>
      <c r="N902" s="20">
        <v>16.899999999999999</v>
      </c>
      <c r="O902" s="20" t="s">
        <v>84</v>
      </c>
      <c r="P902" s="32">
        <v>8.31</v>
      </c>
      <c r="Q902" s="20" t="s">
        <v>112</v>
      </c>
      <c r="R902" s="20" t="s">
        <v>113</v>
      </c>
      <c r="S902" s="20" t="s">
        <v>26</v>
      </c>
      <c r="T902" s="20" t="s">
        <v>30</v>
      </c>
      <c r="U902" s="20" t="s">
        <v>114</v>
      </c>
      <c r="V902" s="20" t="s">
        <v>115</v>
      </c>
      <c r="W902" s="20" t="s">
        <v>116</v>
      </c>
      <c r="X902" s="20" t="s">
        <v>1511</v>
      </c>
      <c r="Y902" s="20" t="s">
        <v>1512</v>
      </c>
      <c r="Z902" s="20" t="s">
        <v>26</v>
      </c>
      <c r="AA902" s="20" t="s">
        <v>30</v>
      </c>
      <c r="AB902" s="20" t="s">
        <v>274</v>
      </c>
      <c r="AC902" s="20" t="s">
        <v>1513</v>
      </c>
      <c r="AD902" s="20" t="s">
        <v>1514</v>
      </c>
    </row>
    <row r="903" spans="2:30" x14ac:dyDescent="0.25">
      <c r="B903" s="27" t="str">
        <f>IF(O903="","Frêt",_xlfn.XLOOKUP(O903,Catégories!A:A,Catégories!B:B,"inconnu"))</f>
        <v>Frêt</v>
      </c>
      <c r="C903" s="10" t="str">
        <f>RIGHT(LOOKUP(L903,'Recherche tracking'!A:A,'Recherche tracking'!B:B),16)</f>
        <v>6843814314753927</v>
      </c>
      <c r="D903" s="20">
        <v>202606</v>
      </c>
      <c r="E903" s="20">
        <v>51</v>
      </c>
      <c r="F903" s="20">
        <v>1085442</v>
      </c>
      <c r="G903" s="20" t="s">
        <v>20</v>
      </c>
      <c r="H903" s="20" t="s">
        <v>20</v>
      </c>
      <c r="I903" s="20" t="s">
        <v>118</v>
      </c>
      <c r="J903" s="20" t="s">
        <v>1515</v>
      </c>
      <c r="K903" s="20">
        <v>20260612</v>
      </c>
      <c r="L903" s="20" t="s">
        <v>1510</v>
      </c>
      <c r="M903" s="20" t="s">
        <v>111</v>
      </c>
      <c r="N903" s="20">
        <v>7.3</v>
      </c>
      <c r="O903" s="20" t="s">
        <v>84</v>
      </c>
      <c r="P903" s="32">
        <v>0</v>
      </c>
      <c r="Q903" s="20" t="s">
        <v>112</v>
      </c>
      <c r="R903" s="20" t="s">
        <v>113</v>
      </c>
      <c r="S903" s="20" t="s">
        <v>26</v>
      </c>
      <c r="T903" s="20" t="s">
        <v>30</v>
      </c>
      <c r="U903" s="20" t="s">
        <v>114</v>
      </c>
      <c r="V903" s="20" t="s">
        <v>115</v>
      </c>
      <c r="W903" s="20" t="s">
        <v>116</v>
      </c>
      <c r="X903" s="20" t="s">
        <v>1511</v>
      </c>
      <c r="Y903" s="20" t="s">
        <v>1512</v>
      </c>
      <c r="Z903" s="20" t="s">
        <v>26</v>
      </c>
      <c r="AA903" s="20" t="s">
        <v>30</v>
      </c>
      <c r="AB903" s="20" t="s">
        <v>274</v>
      </c>
      <c r="AC903" s="20" t="s">
        <v>1513</v>
      </c>
      <c r="AD903" s="20" t="s">
        <v>1514</v>
      </c>
    </row>
    <row r="904" spans="2:30" x14ac:dyDescent="0.25">
      <c r="B904" s="27" t="str">
        <f>IF(O904="","Frêt",_xlfn.XLOOKUP(O904,Catégories!A:A,Catégories!B:B,"inconnu"))</f>
        <v>Frêt</v>
      </c>
      <c r="C904" s="10" t="str">
        <f>RIGHT(LOOKUP(L904,'Recherche tracking'!A:A,'Recherche tracking'!B:B),16)</f>
        <v>6843814314753927</v>
      </c>
      <c r="D904" s="20">
        <v>202606</v>
      </c>
      <c r="E904" s="20">
        <v>51</v>
      </c>
      <c r="F904" s="20">
        <v>1085442</v>
      </c>
      <c r="G904" s="20" t="s">
        <v>20</v>
      </c>
      <c r="H904" s="20" t="s">
        <v>20</v>
      </c>
      <c r="I904" s="20" t="s">
        <v>119</v>
      </c>
      <c r="J904" s="20" t="s">
        <v>1515</v>
      </c>
      <c r="K904" s="20">
        <v>20260612</v>
      </c>
      <c r="L904" s="20" t="s">
        <v>1510</v>
      </c>
      <c r="M904" s="20" t="s">
        <v>24</v>
      </c>
      <c r="N904" s="20">
        <v>7.3</v>
      </c>
      <c r="O904" s="20" t="s">
        <v>86</v>
      </c>
      <c r="P904" s="32">
        <v>0</v>
      </c>
      <c r="Q904" s="20" t="s">
        <v>112</v>
      </c>
      <c r="R904" s="20" t="s">
        <v>113</v>
      </c>
      <c r="S904" s="20" t="s">
        <v>26</v>
      </c>
      <c r="T904" s="20" t="s">
        <v>30</v>
      </c>
      <c r="U904" s="20" t="s">
        <v>114</v>
      </c>
      <c r="V904" s="20" t="s">
        <v>115</v>
      </c>
      <c r="W904" s="20" t="s">
        <v>116</v>
      </c>
      <c r="X904" s="20" t="s">
        <v>1511</v>
      </c>
      <c r="Y904" s="20" t="s">
        <v>1512</v>
      </c>
      <c r="Z904" s="20" t="s">
        <v>26</v>
      </c>
      <c r="AA904" s="20" t="s">
        <v>30</v>
      </c>
      <c r="AB904" s="20" t="s">
        <v>274</v>
      </c>
      <c r="AC904" s="20" t="s">
        <v>1513</v>
      </c>
      <c r="AD904" s="20" t="s">
        <v>1514</v>
      </c>
    </row>
    <row r="905" spans="2:30" x14ac:dyDescent="0.25">
      <c r="B905" s="27" t="str">
        <f>IF(O905="","Frêt",_xlfn.XLOOKUP(O905,Catégories!A:A,Catégories!B:B,"inconnu"))</f>
        <v>Frêt</v>
      </c>
      <c r="C905" s="10" t="str">
        <f>RIGHT(LOOKUP(L905,'Recherche tracking'!A:A,'Recherche tracking'!B:B),16)</f>
        <v>6843814314753927</v>
      </c>
      <c r="D905" s="20">
        <v>202606</v>
      </c>
      <c r="E905" s="20">
        <v>51</v>
      </c>
      <c r="F905" s="20">
        <v>1085442</v>
      </c>
      <c r="G905" s="20" t="s">
        <v>20</v>
      </c>
      <c r="H905" s="20" t="s">
        <v>20</v>
      </c>
      <c r="I905" s="20" t="s">
        <v>118</v>
      </c>
      <c r="J905" s="20" t="s">
        <v>1516</v>
      </c>
      <c r="K905" s="20">
        <v>20260612</v>
      </c>
      <c r="L905" s="20" t="s">
        <v>1510</v>
      </c>
      <c r="M905" s="20" t="s">
        <v>111</v>
      </c>
      <c r="N905" s="20">
        <v>9.6</v>
      </c>
      <c r="O905" s="20" t="s">
        <v>84</v>
      </c>
      <c r="P905" s="32">
        <v>0</v>
      </c>
      <c r="Q905" s="20" t="s">
        <v>112</v>
      </c>
      <c r="R905" s="20" t="s">
        <v>113</v>
      </c>
      <c r="S905" s="20" t="s">
        <v>26</v>
      </c>
      <c r="T905" s="20" t="s">
        <v>30</v>
      </c>
      <c r="U905" s="20" t="s">
        <v>114</v>
      </c>
      <c r="V905" s="20" t="s">
        <v>115</v>
      </c>
      <c r="W905" s="20" t="s">
        <v>116</v>
      </c>
      <c r="X905" s="20" t="s">
        <v>1511</v>
      </c>
      <c r="Y905" s="20" t="s">
        <v>1512</v>
      </c>
      <c r="Z905" s="20" t="s">
        <v>26</v>
      </c>
      <c r="AA905" s="20" t="s">
        <v>30</v>
      </c>
      <c r="AB905" s="20" t="s">
        <v>274</v>
      </c>
      <c r="AC905" s="20" t="s">
        <v>1513</v>
      </c>
      <c r="AD905" s="20" t="s">
        <v>1514</v>
      </c>
    </row>
    <row r="906" spans="2:30" x14ac:dyDescent="0.25">
      <c r="B906" s="27" t="str">
        <f>IF(O906="","Frêt",_xlfn.XLOOKUP(O906,Catégories!A:A,Catégories!B:B,"inconnu"))</f>
        <v>Frêt</v>
      </c>
      <c r="C906" s="10" t="str">
        <f>RIGHT(LOOKUP(L906,'Recherche tracking'!A:A,'Recherche tracking'!B:B),16)</f>
        <v>6843814314753927</v>
      </c>
      <c r="D906" s="20">
        <v>202606</v>
      </c>
      <c r="E906" s="20">
        <v>51</v>
      </c>
      <c r="F906" s="20">
        <v>1085442</v>
      </c>
      <c r="G906" s="20" t="s">
        <v>20</v>
      </c>
      <c r="H906" s="20" t="s">
        <v>20</v>
      </c>
      <c r="I906" s="20" t="s">
        <v>119</v>
      </c>
      <c r="J906" s="20" t="s">
        <v>1516</v>
      </c>
      <c r="K906" s="20">
        <v>20260612</v>
      </c>
      <c r="L906" s="20" t="s">
        <v>1510</v>
      </c>
      <c r="M906" s="20" t="s">
        <v>24</v>
      </c>
      <c r="N906" s="20">
        <v>9.6</v>
      </c>
      <c r="O906" s="20" t="s">
        <v>86</v>
      </c>
      <c r="P906" s="32">
        <v>0</v>
      </c>
      <c r="Q906" s="20" t="s">
        <v>112</v>
      </c>
      <c r="R906" s="20" t="s">
        <v>113</v>
      </c>
      <c r="S906" s="20" t="s">
        <v>26</v>
      </c>
      <c r="T906" s="20" t="s">
        <v>30</v>
      </c>
      <c r="U906" s="20" t="s">
        <v>114</v>
      </c>
      <c r="V906" s="20" t="s">
        <v>115</v>
      </c>
      <c r="W906" s="20" t="s">
        <v>116</v>
      </c>
      <c r="X906" s="20" t="s">
        <v>1511</v>
      </c>
      <c r="Y906" s="20" t="s">
        <v>1512</v>
      </c>
      <c r="Z906" s="20" t="s">
        <v>26</v>
      </c>
      <c r="AA906" s="20" t="s">
        <v>30</v>
      </c>
      <c r="AB906" s="20" t="s">
        <v>274</v>
      </c>
      <c r="AC906" s="20" t="s">
        <v>1513</v>
      </c>
      <c r="AD906" s="20" t="s">
        <v>1514</v>
      </c>
    </row>
    <row r="907" spans="2:30" x14ac:dyDescent="0.25">
      <c r="B907" s="27" t="str">
        <f>IF(O907="","Frêt",_xlfn.XLOOKUP(O907,Catégories!A:A,Catégories!B:B,"inconnu"))</f>
        <v>Frêt</v>
      </c>
      <c r="C907" s="10" t="str">
        <f>RIGHT(LOOKUP(L907,'Recherche tracking'!A:A,'Recherche tracking'!B:B),16)</f>
        <v>6843814314753927</v>
      </c>
      <c r="D907" s="20">
        <v>202606</v>
      </c>
      <c r="E907" s="20">
        <v>51</v>
      </c>
      <c r="F907" s="20">
        <v>1085442</v>
      </c>
      <c r="G907" s="20" t="s">
        <v>20</v>
      </c>
      <c r="H907" s="20" t="s">
        <v>20</v>
      </c>
      <c r="I907" s="20" t="s">
        <v>119</v>
      </c>
      <c r="J907" s="20" t="s">
        <v>1516</v>
      </c>
      <c r="K907" s="20">
        <v>20260612</v>
      </c>
      <c r="L907" s="20" t="s">
        <v>1510</v>
      </c>
      <c r="M907" s="20" t="s">
        <v>24</v>
      </c>
      <c r="N907" s="20">
        <v>9.6</v>
      </c>
      <c r="O907" s="20" t="s">
        <v>98</v>
      </c>
      <c r="P907" s="32">
        <v>1</v>
      </c>
      <c r="Q907" s="20" t="s">
        <v>112</v>
      </c>
      <c r="R907" s="20" t="s">
        <v>113</v>
      </c>
      <c r="S907" s="20" t="s">
        <v>26</v>
      </c>
      <c r="T907" s="20" t="s">
        <v>30</v>
      </c>
      <c r="U907" s="20" t="s">
        <v>114</v>
      </c>
      <c r="V907" s="20" t="s">
        <v>115</v>
      </c>
      <c r="W907" s="20" t="s">
        <v>116</v>
      </c>
      <c r="X907" s="20" t="s">
        <v>1511</v>
      </c>
      <c r="Y907" s="20" t="s">
        <v>1512</v>
      </c>
      <c r="Z907" s="20" t="s">
        <v>26</v>
      </c>
      <c r="AA907" s="20" t="s">
        <v>30</v>
      </c>
      <c r="AB907" s="20" t="s">
        <v>274</v>
      </c>
      <c r="AC907" s="20" t="s">
        <v>1513</v>
      </c>
      <c r="AD907" s="20" t="s">
        <v>1514</v>
      </c>
    </row>
    <row r="908" spans="2:30" x14ac:dyDescent="0.25">
      <c r="B908" s="27" t="str">
        <f>IF(O908="","Frêt",_xlfn.XLOOKUP(O908,Catégories!A:A,Catégories!B:B,"inconnu"))</f>
        <v>Frêt</v>
      </c>
      <c r="C908" s="10" t="str">
        <f>RIGHT(LOOKUP(L908,'Recherche tracking'!A:A,'Recherche tracking'!B:B),16)</f>
        <v>5943814314753964</v>
      </c>
      <c r="D908" s="20">
        <v>202606</v>
      </c>
      <c r="E908" s="20">
        <v>51</v>
      </c>
      <c r="F908" s="20">
        <v>1085442</v>
      </c>
      <c r="G908" s="20" t="s">
        <v>20</v>
      </c>
      <c r="H908" s="20" t="s">
        <v>20</v>
      </c>
      <c r="I908" s="20" t="s">
        <v>110</v>
      </c>
      <c r="J908" s="20" t="s">
        <v>22</v>
      </c>
      <c r="K908" s="20">
        <v>20260612</v>
      </c>
      <c r="L908" s="20" t="s">
        <v>1517</v>
      </c>
      <c r="M908" s="20" t="s">
        <v>111</v>
      </c>
      <c r="N908" s="20">
        <v>37.74</v>
      </c>
      <c r="O908" s="20" t="s">
        <v>84</v>
      </c>
      <c r="P908" s="32">
        <v>13.77</v>
      </c>
      <c r="Q908" s="20" t="s">
        <v>112</v>
      </c>
      <c r="R908" s="20" t="s">
        <v>113</v>
      </c>
      <c r="S908" s="20" t="s">
        <v>26</v>
      </c>
      <c r="T908" s="20" t="s">
        <v>30</v>
      </c>
      <c r="U908" s="20" t="s">
        <v>114</v>
      </c>
      <c r="V908" s="20" t="s">
        <v>115</v>
      </c>
      <c r="W908" s="20" t="s">
        <v>116</v>
      </c>
      <c r="X908" s="20" t="s">
        <v>1518</v>
      </c>
      <c r="Y908" s="20" t="s">
        <v>1519</v>
      </c>
      <c r="Z908" s="20" t="s">
        <v>26</v>
      </c>
      <c r="AA908" s="20" t="s">
        <v>30</v>
      </c>
      <c r="AB908" s="20" t="s">
        <v>140</v>
      </c>
      <c r="AC908" s="20" t="s">
        <v>1520</v>
      </c>
      <c r="AD908" s="20" t="s">
        <v>1521</v>
      </c>
    </row>
    <row r="909" spans="2:30" x14ac:dyDescent="0.25">
      <c r="B909" s="27" t="str">
        <f>IF(O909="","Frêt",_xlfn.XLOOKUP(O909,Catégories!A:A,Catégories!B:B,"inconnu"))</f>
        <v>Frêt</v>
      </c>
      <c r="C909" s="10" t="str">
        <f>RIGHT(LOOKUP(L909,'Recherche tracking'!A:A,'Recherche tracking'!B:B),16)</f>
        <v>5943814314753964</v>
      </c>
      <c r="D909" s="20">
        <v>202606</v>
      </c>
      <c r="E909" s="20">
        <v>51</v>
      </c>
      <c r="F909" s="20">
        <v>1085442</v>
      </c>
      <c r="G909" s="20" t="s">
        <v>20</v>
      </c>
      <c r="H909" s="20" t="s">
        <v>20</v>
      </c>
      <c r="I909" s="20" t="s">
        <v>118</v>
      </c>
      <c r="J909" s="20" t="s">
        <v>1522</v>
      </c>
      <c r="K909" s="20">
        <v>20260612</v>
      </c>
      <c r="L909" s="20" t="s">
        <v>1517</v>
      </c>
      <c r="M909" s="20" t="s">
        <v>111</v>
      </c>
      <c r="N909" s="20">
        <v>2</v>
      </c>
      <c r="O909" s="20" t="s">
        <v>84</v>
      </c>
      <c r="P909" s="32">
        <v>0</v>
      </c>
      <c r="Q909" s="20" t="s">
        <v>112</v>
      </c>
      <c r="R909" s="20" t="s">
        <v>113</v>
      </c>
      <c r="S909" s="20" t="s">
        <v>26</v>
      </c>
      <c r="T909" s="20" t="s">
        <v>30</v>
      </c>
      <c r="U909" s="20" t="s">
        <v>114</v>
      </c>
      <c r="V909" s="20" t="s">
        <v>115</v>
      </c>
      <c r="W909" s="20" t="s">
        <v>116</v>
      </c>
      <c r="X909" s="20" t="s">
        <v>1518</v>
      </c>
      <c r="Y909" s="20" t="s">
        <v>1519</v>
      </c>
      <c r="Z909" s="20" t="s">
        <v>26</v>
      </c>
      <c r="AA909" s="20" t="s">
        <v>30</v>
      </c>
      <c r="AB909" s="20" t="s">
        <v>140</v>
      </c>
      <c r="AC909" s="20" t="s">
        <v>1520</v>
      </c>
      <c r="AD909" s="20" t="s">
        <v>1521</v>
      </c>
    </row>
    <row r="910" spans="2:30" x14ac:dyDescent="0.25">
      <c r="B910" s="27" t="str">
        <f>IF(O910="","Frêt",_xlfn.XLOOKUP(O910,Catégories!A:A,Catégories!B:B,"inconnu"))</f>
        <v>Frêt</v>
      </c>
      <c r="C910" s="10" t="str">
        <f>RIGHT(LOOKUP(L910,'Recherche tracking'!A:A,'Recherche tracking'!B:B),16)</f>
        <v>5943814314753964</v>
      </c>
      <c r="D910" s="20">
        <v>202606</v>
      </c>
      <c r="E910" s="20">
        <v>51</v>
      </c>
      <c r="F910" s="20">
        <v>1085442</v>
      </c>
      <c r="G910" s="20" t="s">
        <v>20</v>
      </c>
      <c r="H910" s="20" t="s">
        <v>20</v>
      </c>
      <c r="I910" s="20" t="s">
        <v>119</v>
      </c>
      <c r="J910" s="20" t="s">
        <v>1522</v>
      </c>
      <c r="K910" s="20">
        <v>20260612</v>
      </c>
      <c r="L910" s="20" t="s">
        <v>1517</v>
      </c>
      <c r="M910" s="20" t="s">
        <v>24</v>
      </c>
      <c r="N910" s="20">
        <v>2</v>
      </c>
      <c r="O910" s="20" t="s">
        <v>86</v>
      </c>
      <c r="P910" s="32">
        <v>0</v>
      </c>
      <c r="Q910" s="20" t="s">
        <v>112</v>
      </c>
      <c r="R910" s="20" t="s">
        <v>113</v>
      </c>
      <c r="S910" s="20" t="s">
        <v>26</v>
      </c>
      <c r="T910" s="20" t="s">
        <v>30</v>
      </c>
      <c r="U910" s="20" t="s">
        <v>114</v>
      </c>
      <c r="V910" s="20" t="s">
        <v>115</v>
      </c>
      <c r="W910" s="20" t="s">
        <v>116</v>
      </c>
      <c r="X910" s="20" t="s">
        <v>1518</v>
      </c>
      <c r="Y910" s="20" t="s">
        <v>1519</v>
      </c>
      <c r="Z910" s="20" t="s">
        <v>26</v>
      </c>
      <c r="AA910" s="20" t="s">
        <v>30</v>
      </c>
      <c r="AB910" s="20" t="s">
        <v>140</v>
      </c>
      <c r="AC910" s="20" t="s">
        <v>1520</v>
      </c>
      <c r="AD910" s="20" t="s">
        <v>1521</v>
      </c>
    </row>
    <row r="911" spans="2:30" x14ac:dyDescent="0.25">
      <c r="B911" s="27" t="str">
        <f>IF(O911="","Frêt",_xlfn.XLOOKUP(O911,Catégories!A:A,Catégories!B:B,"inconnu"))</f>
        <v>Frêt</v>
      </c>
      <c r="C911" s="10" t="str">
        <f>RIGHT(LOOKUP(L911,'Recherche tracking'!A:A,'Recherche tracking'!B:B),16)</f>
        <v>5943814314753964</v>
      </c>
      <c r="D911" s="20">
        <v>202606</v>
      </c>
      <c r="E911" s="20">
        <v>51</v>
      </c>
      <c r="F911" s="20">
        <v>1085442</v>
      </c>
      <c r="G911" s="20" t="s">
        <v>20</v>
      </c>
      <c r="H911" s="20" t="s">
        <v>20</v>
      </c>
      <c r="I911" s="20" t="s">
        <v>118</v>
      </c>
      <c r="J911" s="20" t="s">
        <v>1523</v>
      </c>
      <c r="K911" s="20">
        <v>20260612</v>
      </c>
      <c r="L911" s="20" t="s">
        <v>1517</v>
      </c>
      <c r="M911" s="20" t="s">
        <v>111</v>
      </c>
      <c r="N911" s="20">
        <v>17.7</v>
      </c>
      <c r="O911" s="20" t="s">
        <v>84</v>
      </c>
      <c r="P911" s="32">
        <v>0</v>
      </c>
      <c r="Q911" s="20" t="s">
        <v>112</v>
      </c>
      <c r="R911" s="20" t="s">
        <v>113</v>
      </c>
      <c r="S911" s="20" t="s">
        <v>26</v>
      </c>
      <c r="T911" s="20" t="s">
        <v>30</v>
      </c>
      <c r="U911" s="20" t="s">
        <v>114</v>
      </c>
      <c r="V911" s="20" t="s">
        <v>115</v>
      </c>
      <c r="W911" s="20" t="s">
        <v>116</v>
      </c>
      <c r="X911" s="20" t="s">
        <v>1518</v>
      </c>
      <c r="Y911" s="20" t="s">
        <v>1519</v>
      </c>
      <c r="Z911" s="20" t="s">
        <v>26</v>
      </c>
      <c r="AA911" s="20" t="s">
        <v>30</v>
      </c>
      <c r="AB911" s="20" t="s">
        <v>140</v>
      </c>
      <c r="AC911" s="20" t="s">
        <v>1520</v>
      </c>
      <c r="AD911" s="20" t="s">
        <v>1521</v>
      </c>
    </row>
    <row r="912" spans="2:30" x14ac:dyDescent="0.25">
      <c r="B912" s="27" t="str">
        <f>IF(O912="","Frêt",_xlfn.XLOOKUP(O912,Catégories!A:A,Catégories!B:B,"inconnu"))</f>
        <v>Frêt</v>
      </c>
      <c r="C912" s="10" t="str">
        <f>RIGHT(LOOKUP(L912,'Recherche tracking'!A:A,'Recherche tracking'!B:B),16)</f>
        <v>5943814314753964</v>
      </c>
      <c r="D912" s="20">
        <v>202606</v>
      </c>
      <c r="E912" s="20">
        <v>51</v>
      </c>
      <c r="F912" s="20">
        <v>1085442</v>
      </c>
      <c r="G912" s="20" t="s">
        <v>20</v>
      </c>
      <c r="H912" s="20" t="s">
        <v>20</v>
      </c>
      <c r="I912" s="20" t="s">
        <v>119</v>
      </c>
      <c r="J912" s="20" t="s">
        <v>1523</v>
      </c>
      <c r="K912" s="20">
        <v>20260612</v>
      </c>
      <c r="L912" s="20" t="s">
        <v>1517</v>
      </c>
      <c r="M912" s="20" t="s">
        <v>24</v>
      </c>
      <c r="N912" s="20">
        <v>17.7</v>
      </c>
      <c r="O912" s="20" t="s">
        <v>86</v>
      </c>
      <c r="P912" s="32">
        <v>0</v>
      </c>
      <c r="Q912" s="20" t="s">
        <v>112</v>
      </c>
      <c r="R912" s="20" t="s">
        <v>113</v>
      </c>
      <c r="S912" s="20" t="s">
        <v>26</v>
      </c>
      <c r="T912" s="20" t="s">
        <v>30</v>
      </c>
      <c r="U912" s="20" t="s">
        <v>114</v>
      </c>
      <c r="V912" s="20" t="s">
        <v>115</v>
      </c>
      <c r="W912" s="20" t="s">
        <v>116</v>
      </c>
      <c r="X912" s="20" t="s">
        <v>1518</v>
      </c>
      <c r="Y912" s="20" t="s">
        <v>1519</v>
      </c>
      <c r="Z912" s="20" t="s">
        <v>26</v>
      </c>
      <c r="AA912" s="20" t="s">
        <v>30</v>
      </c>
      <c r="AB912" s="20" t="s">
        <v>140</v>
      </c>
      <c r="AC912" s="20" t="s">
        <v>1520</v>
      </c>
      <c r="AD912" s="20" t="s">
        <v>1521</v>
      </c>
    </row>
    <row r="913" spans="2:30" x14ac:dyDescent="0.25">
      <c r="B913" s="27" t="str">
        <f>IF(O913="","Frêt",_xlfn.XLOOKUP(O913,Catégories!A:A,Catégories!B:B,"inconnu"))</f>
        <v>Frêt</v>
      </c>
      <c r="C913" s="10" t="str">
        <f>RIGHT(LOOKUP(L913,'Recherche tracking'!A:A,'Recherche tracking'!B:B),16)</f>
        <v>5943814314753964</v>
      </c>
      <c r="D913" s="20">
        <v>202606</v>
      </c>
      <c r="E913" s="20">
        <v>51</v>
      </c>
      <c r="F913" s="20">
        <v>1085442</v>
      </c>
      <c r="G913" s="20" t="s">
        <v>20</v>
      </c>
      <c r="H913" s="20" t="s">
        <v>20</v>
      </c>
      <c r="I913" s="20" t="s">
        <v>119</v>
      </c>
      <c r="J913" s="20" t="s">
        <v>1523</v>
      </c>
      <c r="K913" s="20">
        <v>20260612</v>
      </c>
      <c r="L913" s="20" t="s">
        <v>1517</v>
      </c>
      <c r="M913" s="20" t="s">
        <v>24</v>
      </c>
      <c r="N913" s="20">
        <v>17.7</v>
      </c>
      <c r="O913" s="20" t="s">
        <v>98</v>
      </c>
      <c r="P913" s="32">
        <v>1</v>
      </c>
      <c r="Q913" s="20" t="s">
        <v>112</v>
      </c>
      <c r="R913" s="20" t="s">
        <v>113</v>
      </c>
      <c r="S913" s="20" t="s">
        <v>26</v>
      </c>
      <c r="T913" s="20" t="s">
        <v>30</v>
      </c>
      <c r="U913" s="20" t="s">
        <v>114</v>
      </c>
      <c r="V913" s="20" t="s">
        <v>115</v>
      </c>
      <c r="W913" s="20" t="s">
        <v>116</v>
      </c>
      <c r="X913" s="20" t="s">
        <v>1518</v>
      </c>
      <c r="Y913" s="20" t="s">
        <v>1519</v>
      </c>
      <c r="Z913" s="20" t="s">
        <v>26</v>
      </c>
      <c r="AA913" s="20" t="s">
        <v>30</v>
      </c>
      <c r="AB913" s="20" t="s">
        <v>140</v>
      </c>
      <c r="AC913" s="20" t="s">
        <v>1520</v>
      </c>
      <c r="AD913" s="20" t="s">
        <v>1521</v>
      </c>
    </row>
    <row r="914" spans="2:30" x14ac:dyDescent="0.25">
      <c r="B914" s="27" t="str">
        <f>IF(O914="","Frêt",_xlfn.XLOOKUP(O914,Catégories!A:A,Catégories!B:B,"inconnu"))</f>
        <v>Frêt</v>
      </c>
      <c r="C914" s="10" t="str">
        <f>RIGHT(LOOKUP(L914,'Recherche tracking'!A:A,'Recherche tracking'!B:B),16)</f>
        <v>5943814314753964</v>
      </c>
      <c r="D914" s="20">
        <v>202606</v>
      </c>
      <c r="E914" s="20">
        <v>51</v>
      </c>
      <c r="F914" s="20">
        <v>1085442</v>
      </c>
      <c r="G914" s="20" t="s">
        <v>20</v>
      </c>
      <c r="H914" s="20" t="s">
        <v>20</v>
      </c>
      <c r="I914" s="20" t="s">
        <v>118</v>
      </c>
      <c r="J914" s="20" t="s">
        <v>1524</v>
      </c>
      <c r="K914" s="20">
        <v>20260612</v>
      </c>
      <c r="L914" s="20" t="s">
        <v>1517</v>
      </c>
      <c r="M914" s="20" t="s">
        <v>111</v>
      </c>
      <c r="N914" s="20">
        <v>18.04</v>
      </c>
      <c r="O914" s="20" t="s">
        <v>84</v>
      </c>
      <c r="P914" s="32">
        <v>0</v>
      </c>
      <c r="Q914" s="20" t="s">
        <v>112</v>
      </c>
      <c r="R914" s="20" t="s">
        <v>113</v>
      </c>
      <c r="S914" s="20" t="s">
        <v>26</v>
      </c>
      <c r="T914" s="20" t="s">
        <v>30</v>
      </c>
      <c r="U914" s="20" t="s">
        <v>114</v>
      </c>
      <c r="V914" s="20" t="s">
        <v>115</v>
      </c>
      <c r="W914" s="20" t="s">
        <v>116</v>
      </c>
      <c r="X914" s="20" t="s">
        <v>1518</v>
      </c>
      <c r="Y914" s="20" t="s">
        <v>1519</v>
      </c>
      <c r="Z914" s="20" t="s">
        <v>26</v>
      </c>
      <c r="AA914" s="20" t="s">
        <v>30</v>
      </c>
      <c r="AB914" s="20" t="s">
        <v>140</v>
      </c>
      <c r="AC914" s="20" t="s">
        <v>1520</v>
      </c>
      <c r="AD914" s="20" t="s">
        <v>1521</v>
      </c>
    </row>
    <row r="915" spans="2:30" x14ac:dyDescent="0.25">
      <c r="B915" s="27" t="str">
        <f>IF(O915="","Frêt",_xlfn.XLOOKUP(O915,Catégories!A:A,Catégories!B:B,"inconnu"))</f>
        <v>Frêt</v>
      </c>
      <c r="C915" s="10" t="str">
        <f>RIGHT(LOOKUP(L915,'Recherche tracking'!A:A,'Recherche tracking'!B:B),16)</f>
        <v>5943814314753964</v>
      </c>
      <c r="D915" s="20">
        <v>202606</v>
      </c>
      <c r="E915" s="20">
        <v>51</v>
      </c>
      <c r="F915" s="20">
        <v>1085442</v>
      </c>
      <c r="G915" s="20" t="s">
        <v>20</v>
      </c>
      <c r="H915" s="20" t="s">
        <v>20</v>
      </c>
      <c r="I915" s="20" t="s">
        <v>119</v>
      </c>
      <c r="J915" s="20" t="s">
        <v>1524</v>
      </c>
      <c r="K915" s="20">
        <v>20260612</v>
      </c>
      <c r="L915" s="20" t="s">
        <v>1517</v>
      </c>
      <c r="M915" s="20" t="s">
        <v>24</v>
      </c>
      <c r="N915" s="20">
        <v>18.04</v>
      </c>
      <c r="O915" s="20" t="s">
        <v>86</v>
      </c>
      <c r="P915" s="32">
        <v>0</v>
      </c>
      <c r="Q915" s="20" t="s">
        <v>112</v>
      </c>
      <c r="R915" s="20" t="s">
        <v>113</v>
      </c>
      <c r="S915" s="20" t="s">
        <v>26</v>
      </c>
      <c r="T915" s="20" t="s">
        <v>30</v>
      </c>
      <c r="U915" s="20" t="s">
        <v>114</v>
      </c>
      <c r="V915" s="20" t="s">
        <v>115</v>
      </c>
      <c r="W915" s="20" t="s">
        <v>116</v>
      </c>
      <c r="X915" s="20" t="s">
        <v>1518</v>
      </c>
      <c r="Y915" s="20" t="s">
        <v>1519</v>
      </c>
      <c r="Z915" s="20" t="s">
        <v>26</v>
      </c>
      <c r="AA915" s="20" t="s">
        <v>30</v>
      </c>
      <c r="AB915" s="20" t="s">
        <v>140</v>
      </c>
      <c r="AC915" s="20" t="s">
        <v>1520</v>
      </c>
      <c r="AD915" s="20" t="s">
        <v>1521</v>
      </c>
    </row>
    <row r="916" spans="2:30" x14ac:dyDescent="0.25">
      <c r="B916" s="27" t="str">
        <f>IF(O916="","Frêt",_xlfn.XLOOKUP(O916,Catégories!A:A,Catégories!B:B,"inconnu"))</f>
        <v>Frêt</v>
      </c>
      <c r="C916" s="10" t="str">
        <f>RIGHT(LOOKUP(L916,'Recherche tracking'!A:A,'Recherche tracking'!B:B),16)</f>
        <v>5943814314753964</v>
      </c>
      <c r="D916" s="20">
        <v>202606</v>
      </c>
      <c r="E916" s="20">
        <v>51</v>
      </c>
      <c r="F916" s="20">
        <v>1085442</v>
      </c>
      <c r="G916" s="20" t="s">
        <v>20</v>
      </c>
      <c r="H916" s="20" t="s">
        <v>20</v>
      </c>
      <c r="I916" s="20" t="s">
        <v>119</v>
      </c>
      <c r="J916" s="20" t="s">
        <v>1524</v>
      </c>
      <c r="K916" s="20">
        <v>20260612</v>
      </c>
      <c r="L916" s="20" t="s">
        <v>1517</v>
      </c>
      <c r="M916" s="20" t="s">
        <v>24</v>
      </c>
      <c r="N916" s="20">
        <v>18.04</v>
      </c>
      <c r="O916" s="20" t="s">
        <v>98</v>
      </c>
      <c r="P916" s="32">
        <v>1</v>
      </c>
      <c r="Q916" s="20" t="s">
        <v>112</v>
      </c>
      <c r="R916" s="20" t="s">
        <v>113</v>
      </c>
      <c r="S916" s="20" t="s">
        <v>26</v>
      </c>
      <c r="T916" s="20" t="s">
        <v>30</v>
      </c>
      <c r="U916" s="20" t="s">
        <v>114</v>
      </c>
      <c r="V916" s="20" t="s">
        <v>115</v>
      </c>
      <c r="W916" s="20" t="s">
        <v>116</v>
      </c>
      <c r="X916" s="20" t="s">
        <v>1518</v>
      </c>
      <c r="Y916" s="20" t="s">
        <v>1519</v>
      </c>
      <c r="Z916" s="20" t="s">
        <v>26</v>
      </c>
      <c r="AA916" s="20" t="s">
        <v>30</v>
      </c>
      <c r="AB916" s="20" t="s">
        <v>140</v>
      </c>
      <c r="AC916" s="20" t="s">
        <v>1520</v>
      </c>
      <c r="AD916" s="20" t="s">
        <v>1521</v>
      </c>
    </row>
    <row r="917" spans="2:30" x14ac:dyDescent="0.25">
      <c r="B917" s="27" t="str">
        <f>IF(O917="","Frêt",_xlfn.XLOOKUP(O917,Catégories!A:A,Catégories!B:B,"inconnu"))</f>
        <v>Frêt</v>
      </c>
      <c r="C917" s="10" t="str">
        <f>RIGHT(LOOKUP(L917,'Recherche tracking'!A:A,'Recherche tracking'!B:B),16)</f>
        <v>5943814314753889</v>
      </c>
      <c r="D917" s="20">
        <v>202606</v>
      </c>
      <c r="E917" s="20">
        <v>51</v>
      </c>
      <c r="F917" s="20">
        <v>1085442</v>
      </c>
      <c r="G917" s="20" t="s">
        <v>20</v>
      </c>
      <c r="H917" s="20" t="s">
        <v>20</v>
      </c>
      <c r="I917" s="20" t="s">
        <v>110</v>
      </c>
      <c r="J917" s="20" t="s">
        <v>22</v>
      </c>
      <c r="K917" s="20">
        <v>20260612</v>
      </c>
      <c r="L917" s="20" t="s">
        <v>1525</v>
      </c>
      <c r="M917" s="20" t="s">
        <v>111</v>
      </c>
      <c r="N917" s="20">
        <v>4.0999999999999996</v>
      </c>
      <c r="O917" s="20" t="s">
        <v>84</v>
      </c>
      <c r="P917" s="32">
        <v>5.19</v>
      </c>
      <c r="Q917" s="20" t="s">
        <v>112</v>
      </c>
      <c r="R917" s="20" t="s">
        <v>113</v>
      </c>
      <c r="S917" s="20" t="s">
        <v>26</v>
      </c>
      <c r="T917" s="20" t="s">
        <v>30</v>
      </c>
      <c r="U917" s="20" t="s">
        <v>114</v>
      </c>
      <c r="V917" s="20" t="s">
        <v>115</v>
      </c>
      <c r="W917" s="20" t="s">
        <v>116</v>
      </c>
      <c r="X917" s="20" t="s">
        <v>322</v>
      </c>
      <c r="Y917" s="20" t="s">
        <v>323</v>
      </c>
      <c r="Z917" s="20" t="s">
        <v>26</v>
      </c>
      <c r="AA917" s="20" t="s">
        <v>30</v>
      </c>
      <c r="AB917" s="20" t="s">
        <v>140</v>
      </c>
      <c r="AC917" s="20" t="s">
        <v>324</v>
      </c>
      <c r="AD917" s="20" t="s">
        <v>325</v>
      </c>
    </row>
    <row r="918" spans="2:30" x14ac:dyDescent="0.25">
      <c r="B918" s="27" t="str">
        <f>IF(O918="","Frêt",_xlfn.XLOOKUP(O918,Catégories!A:A,Catégories!B:B,"inconnu"))</f>
        <v>Frêt</v>
      </c>
      <c r="C918" s="10" t="str">
        <f>RIGHT(LOOKUP(L918,'Recherche tracking'!A:A,'Recherche tracking'!B:B),16)</f>
        <v>5943814314753889</v>
      </c>
      <c r="D918" s="20">
        <v>202606</v>
      </c>
      <c r="E918" s="20">
        <v>51</v>
      </c>
      <c r="F918" s="20">
        <v>1085442</v>
      </c>
      <c r="G918" s="20" t="s">
        <v>20</v>
      </c>
      <c r="H918" s="20" t="s">
        <v>20</v>
      </c>
      <c r="I918" s="20" t="s">
        <v>118</v>
      </c>
      <c r="J918" s="20" t="s">
        <v>1526</v>
      </c>
      <c r="K918" s="20">
        <v>20260612</v>
      </c>
      <c r="L918" s="20" t="s">
        <v>1525</v>
      </c>
      <c r="M918" s="20" t="s">
        <v>111</v>
      </c>
      <c r="N918" s="20">
        <v>4.0999999999999996</v>
      </c>
      <c r="O918" s="20" t="s">
        <v>84</v>
      </c>
      <c r="P918" s="32">
        <v>0</v>
      </c>
      <c r="Q918" s="20" t="s">
        <v>112</v>
      </c>
      <c r="R918" s="20" t="s">
        <v>113</v>
      </c>
      <c r="S918" s="20" t="s">
        <v>26</v>
      </c>
      <c r="T918" s="20" t="s">
        <v>30</v>
      </c>
      <c r="U918" s="20" t="s">
        <v>114</v>
      </c>
      <c r="V918" s="20" t="s">
        <v>115</v>
      </c>
      <c r="W918" s="20" t="s">
        <v>116</v>
      </c>
      <c r="X918" s="20" t="s">
        <v>322</v>
      </c>
      <c r="Y918" s="20" t="s">
        <v>323</v>
      </c>
      <c r="Z918" s="20" t="s">
        <v>26</v>
      </c>
      <c r="AA918" s="20" t="s">
        <v>30</v>
      </c>
      <c r="AB918" s="20" t="s">
        <v>140</v>
      </c>
      <c r="AC918" s="20" t="s">
        <v>324</v>
      </c>
      <c r="AD918" s="20" t="s">
        <v>325</v>
      </c>
    </row>
    <row r="919" spans="2:30" x14ac:dyDescent="0.25">
      <c r="B919" s="27" t="str">
        <f>IF(O919="","Frêt",_xlfn.XLOOKUP(O919,Catégories!A:A,Catégories!B:B,"inconnu"))</f>
        <v>Frêt</v>
      </c>
      <c r="C919" s="10" t="str">
        <f>RIGHT(LOOKUP(L919,'Recherche tracking'!A:A,'Recherche tracking'!B:B),16)</f>
        <v>5943814314753889</v>
      </c>
      <c r="D919" s="20">
        <v>202606</v>
      </c>
      <c r="E919" s="20">
        <v>51</v>
      </c>
      <c r="F919" s="20">
        <v>1085442</v>
      </c>
      <c r="G919" s="20" t="s">
        <v>20</v>
      </c>
      <c r="H919" s="20" t="s">
        <v>20</v>
      </c>
      <c r="I919" s="20" t="s">
        <v>119</v>
      </c>
      <c r="J919" s="20" t="s">
        <v>1526</v>
      </c>
      <c r="K919" s="20">
        <v>20260612</v>
      </c>
      <c r="L919" s="20" t="s">
        <v>1525</v>
      </c>
      <c r="M919" s="20" t="s">
        <v>24</v>
      </c>
      <c r="N919" s="20">
        <v>4.0999999999999996</v>
      </c>
      <c r="O919" s="20" t="s">
        <v>86</v>
      </c>
      <c r="P919" s="32">
        <v>0</v>
      </c>
      <c r="Q919" s="20" t="s">
        <v>112</v>
      </c>
      <c r="R919" s="20" t="s">
        <v>113</v>
      </c>
      <c r="S919" s="20" t="s">
        <v>26</v>
      </c>
      <c r="T919" s="20" t="s">
        <v>30</v>
      </c>
      <c r="U919" s="20" t="s">
        <v>114</v>
      </c>
      <c r="V919" s="20" t="s">
        <v>115</v>
      </c>
      <c r="W919" s="20" t="s">
        <v>116</v>
      </c>
      <c r="X919" s="20" t="s">
        <v>322</v>
      </c>
      <c r="Y919" s="20" t="s">
        <v>323</v>
      </c>
      <c r="Z919" s="20" t="s">
        <v>26</v>
      </c>
      <c r="AA919" s="20" t="s">
        <v>30</v>
      </c>
      <c r="AB919" s="20" t="s">
        <v>140</v>
      </c>
      <c r="AC919" s="20" t="s">
        <v>324</v>
      </c>
      <c r="AD919" s="20" t="s">
        <v>325</v>
      </c>
    </row>
    <row r="920" spans="2:30" x14ac:dyDescent="0.25">
      <c r="B920" s="27" t="str">
        <f>IF(O920="","Frêt",_xlfn.XLOOKUP(O920,Catégories!A:A,Catégories!B:B,"inconnu"))</f>
        <v>Frêt</v>
      </c>
      <c r="C920" s="10" t="str">
        <f>RIGHT(LOOKUP(L920,'Recherche tracking'!A:A,'Recherche tracking'!B:B),16)</f>
        <v>2943814314753670</v>
      </c>
      <c r="D920" s="20">
        <v>202606</v>
      </c>
      <c r="E920" s="20">
        <v>51</v>
      </c>
      <c r="F920" s="20">
        <v>1085442</v>
      </c>
      <c r="G920" s="20" t="s">
        <v>20</v>
      </c>
      <c r="H920" s="20" t="s">
        <v>20</v>
      </c>
      <c r="I920" s="20" t="s">
        <v>110</v>
      </c>
      <c r="J920" s="20" t="s">
        <v>22</v>
      </c>
      <c r="K920" s="20">
        <v>20260615</v>
      </c>
      <c r="L920" s="20" t="s">
        <v>1527</v>
      </c>
      <c r="M920" s="20" t="s">
        <v>111</v>
      </c>
      <c r="N920" s="20">
        <v>26.3</v>
      </c>
      <c r="O920" s="20" t="s">
        <v>84</v>
      </c>
      <c r="P920" s="32">
        <v>10.91</v>
      </c>
      <c r="Q920" s="20" t="s">
        <v>112</v>
      </c>
      <c r="R920" s="20" t="s">
        <v>113</v>
      </c>
      <c r="S920" s="20" t="s">
        <v>26</v>
      </c>
      <c r="T920" s="20" t="s">
        <v>30</v>
      </c>
      <c r="U920" s="20" t="s">
        <v>114</v>
      </c>
      <c r="V920" s="20" t="s">
        <v>115</v>
      </c>
      <c r="W920" s="20" t="s">
        <v>116</v>
      </c>
      <c r="X920" s="20" t="s">
        <v>1528</v>
      </c>
      <c r="Y920" s="20" t="s">
        <v>1529</v>
      </c>
      <c r="Z920" s="20" t="s">
        <v>26</v>
      </c>
      <c r="AA920" s="20" t="s">
        <v>30</v>
      </c>
      <c r="AB920" s="20" t="s">
        <v>201</v>
      </c>
      <c r="AC920" s="20" t="s">
        <v>1530</v>
      </c>
      <c r="AD920" s="20" t="s">
        <v>1531</v>
      </c>
    </row>
    <row r="921" spans="2:30" x14ac:dyDescent="0.25">
      <c r="B921" s="27" t="str">
        <f>IF(O921="","Frêt",_xlfn.XLOOKUP(O921,Catégories!A:A,Catégories!B:B,"inconnu"))</f>
        <v>Frêt</v>
      </c>
      <c r="C921" s="10" t="str">
        <f>RIGHT(LOOKUP(L921,'Recherche tracking'!A:A,'Recherche tracking'!B:B),16)</f>
        <v>2943814314753670</v>
      </c>
      <c r="D921" s="20">
        <v>202606</v>
      </c>
      <c r="E921" s="20">
        <v>51</v>
      </c>
      <c r="F921" s="20">
        <v>1085442</v>
      </c>
      <c r="G921" s="20" t="s">
        <v>20</v>
      </c>
      <c r="H921" s="20" t="s">
        <v>20</v>
      </c>
      <c r="I921" s="20" t="s">
        <v>118</v>
      </c>
      <c r="J921" s="20" t="s">
        <v>1532</v>
      </c>
      <c r="K921" s="20">
        <v>20260615</v>
      </c>
      <c r="L921" s="20" t="s">
        <v>1527</v>
      </c>
      <c r="M921" s="20" t="s">
        <v>111</v>
      </c>
      <c r="N921" s="20">
        <v>12.5</v>
      </c>
      <c r="O921" s="20" t="s">
        <v>84</v>
      </c>
      <c r="P921" s="32">
        <v>0</v>
      </c>
      <c r="Q921" s="20" t="s">
        <v>112</v>
      </c>
      <c r="R921" s="20" t="s">
        <v>113</v>
      </c>
      <c r="S921" s="20" t="s">
        <v>26</v>
      </c>
      <c r="T921" s="20" t="s">
        <v>30</v>
      </c>
      <c r="U921" s="20" t="s">
        <v>114</v>
      </c>
      <c r="V921" s="20" t="s">
        <v>115</v>
      </c>
      <c r="W921" s="20" t="s">
        <v>116</v>
      </c>
      <c r="X921" s="20" t="s">
        <v>1528</v>
      </c>
      <c r="Y921" s="20" t="s">
        <v>1529</v>
      </c>
      <c r="Z921" s="20" t="s">
        <v>26</v>
      </c>
      <c r="AA921" s="20" t="s">
        <v>30</v>
      </c>
      <c r="AB921" s="20" t="s">
        <v>201</v>
      </c>
      <c r="AC921" s="20" t="s">
        <v>1530</v>
      </c>
      <c r="AD921" s="20" t="s">
        <v>1531</v>
      </c>
    </row>
    <row r="922" spans="2:30" x14ac:dyDescent="0.25">
      <c r="B922" s="27" t="str">
        <f>IF(O922="","Frêt",_xlfn.XLOOKUP(O922,Catégories!A:A,Catégories!B:B,"inconnu"))</f>
        <v>Frêt</v>
      </c>
      <c r="C922" s="10" t="str">
        <f>RIGHT(LOOKUP(L922,'Recherche tracking'!A:A,'Recherche tracking'!B:B),16)</f>
        <v>2943814314753670</v>
      </c>
      <c r="D922" s="20">
        <v>202606</v>
      </c>
      <c r="E922" s="20">
        <v>51</v>
      </c>
      <c r="F922" s="20">
        <v>1085442</v>
      </c>
      <c r="G922" s="20" t="s">
        <v>20</v>
      </c>
      <c r="H922" s="20" t="s">
        <v>20</v>
      </c>
      <c r="I922" s="20" t="s">
        <v>119</v>
      </c>
      <c r="J922" s="20" t="s">
        <v>1532</v>
      </c>
      <c r="K922" s="20">
        <v>20260615</v>
      </c>
      <c r="L922" s="20" t="s">
        <v>1527</v>
      </c>
      <c r="M922" s="20" t="s">
        <v>24</v>
      </c>
      <c r="N922" s="20">
        <v>12.5</v>
      </c>
      <c r="O922" s="20" t="s">
        <v>86</v>
      </c>
      <c r="P922" s="32">
        <v>0</v>
      </c>
      <c r="Q922" s="20" t="s">
        <v>112</v>
      </c>
      <c r="R922" s="20" t="s">
        <v>113</v>
      </c>
      <c r="S922" s="20" t="s">
        <v>26</v>
      </c>
      <c r="T922" s="20" t="s">
        <v>30</v>
      </c>
      <c r="U922" s="20" t="s">
        <v>114</v>
      </c>
      <c r="V922" s="20" t="s">
        <v>115</v>
      </c>
      <c r="W922" s="20" t="s">
        <v>116</v>
      </c>
      <c r="X922" s="20" t="s">
        <v>1528</v>
      </c>
      <c r="Y922" s="20" t="s">
        <v>1529</v>
      </c>
      <c r="Z922" s="20" t="s">
        <v>26</v>
      </c>
      <c r="AA922" s="20" t="s">
        <v>30</v>
      </c>
      <c r="AB922" s="20" t="s">
        <v>201</v>
      </c>
      <c r="AC922" s="20" t="s">
        <v>1530</v>
      </c>
      <c r="AD922" s="20" t="s">
        <v>1531</v>
      </c>
    </row>
    <row r="923" spans="2:30" x14ac:dyDescent="0.25">
      <c r="B923" s="27" t="str">
        <f>IF(O923="","Frêt",_xlfn.XLOOKUP(O923,Catégories!A:A,Catégories!B:B,"inconnu"))</f>
        <v>Frêt</v>
      </c>
      <c r="C923" s="10" t="str">
        <f>RIGHT(LOOKUP(L923,'Recherche tracking'!A:A,'Recherche tracking'!B:B),16)</f>
        <v>2943814314753670</v>
      </c>
      <c r="D923" s="20">
        <v>202606</v>
      </c>
      <c r="E923" s="20">
        <v>51</v>
      </c>
      <c r="F923" s="20">
        <v>1085442</v>
      </c>
      <c r="G923" s="20" t="s">
        <v>20</v>
      </c>
      <c r="H923" s="20" t="s">
        <v>20</v>
      </c>
      <c r="I923" s="20" t="s">
        <v>118</v>
      </c>
      <c r="J923" s="20" t="s">
        <v>1533</v>
      </c>
      <c r="K923" s="20">
        <v>20260615</v>
      </c>
      <c r="L923" s="20" t="s">
        <v>1527</v>
      </c>
      <c r="M923" s="20" t="s">
        <v>111</v>
      </c>
      <c r="N923" s="20">
        <v>13.8</v>
      </c>
      <c r="O923" s="20" t="s">
        <v>84</v>
      </c>
      <c r="P923" s="32">
        <v>0</v>
      </c>
      <c r="Q923" s="20" t="s">
        <v>112</v>
      </c>
      <c r="R923" s="20" t="s">
        <v>113</v>
      </c>
      <c r="S923" s="20" t="s">
        <v>26</v>
      </c>
      <c r="T923" s="20" t="s">
        <v>30</v>
      </c>
      <c r="U923" s="20" t="s">
        <v>114</v>
      </c>
      <c r="V923" s="20" t="s">
        <v>115</v>
      </c>
      <c r="W923" s="20" t="s">
        <v>116</v>
      </c>
      <c r="X923" s="20" t="s">
        <v>1528</v>
      </c>
      <c r="Y923" s="20" t="s">
        <v>1529</v>
      </c>
      <c r="Z923" s="20" t="s">
        <v>26</v>
      </c>
      <c r="AA923" s="20" t="s">
        <v>30</v>
      </c>
      <c r="AB923" s="20" t="s">
        <v>201</v>
      </c>
      <c r="AC923" s="20" t="s">
        <v>1530</v>
      </c>
      <c r="AD923" s="20" t="s">
        <v>1531</v>
      </c>
    </row>
    <row r="924" spans="2:30" x14ac:dyDescent="0.25">
      <c r="B924" s="27" t="str">
        <f>IF(O924="","Frêt",_xlfn.XLOOKUP(O924,Catégories!A:A,Catégories!B:B,"inconnu"))</f>
        <v>Frêt</v>
      </c>
      <c r="C924" s="10" t="str">
        <f>RIGHT(LOOKUP(L924,'Recherche tracking'!A:A,'Recherche tracking'!B:B),16)</f>
        <v>2943814314753670</v>
      </c>
      <c r="D924" s="20">
        <v>202606</v>
      </c>
      <c r="E924" s="20">
        <v>51</v>
      </c>
      <c r="F924" s="20">
        <v>1085442</v>
      </c>
      <c r="G924" s="20" t="s">
        <v>20</v>
      </c>
      <c r="H924" s="20" t="s">
        <v>20</v>
      </c>
      <c r="I924" s="20" t="s">
        <v>119</v>
      </c>
      <c r="J924" s="20" t="s">
        <v>1533</v>
      </c>
      <c r="K924" s="20">
        <v>20260615</v>
      </c>
      <c r="L924" s="20" t="s">
        <v>1527</v>
      </c>
      <c r="M924" s="20" t="s">
        <v>24</v>
      </c>
      <c r="N924" s="20">
        <v>13.8</v>
      </c>
      <c r="O924" s="20" t="s">
        <v>86</v>
      </c>
      <c r="P924" s="32">
        <v>0</v>
      </c>
      <c r="Q924" s="20" t="s">
        <v>112</v>
      </c>
      <c r="R924" s="20" t="s">
        <v>113</v>
      </c>
      <c r="S924" s="20" t="s">
        <v>26</v>
      </c>
      <c r="T924" s="20" t="s">
        <v>30</v>
      </c>
      <c r="U924" s="20" t="s">
        <v>114</v>
      </c>
      <c r="V924" s="20" t="s">
        <v>115</v>
      </c>
      <c r="W924" s="20" t="s">
        <v>116</v>
      </c>
      <c r="X924" s="20" t="s">
        <v>1528</v>
      </c>
      <c r="Y924" s="20" t="s">
        <v>1529</v>
      </c>
      <c r="Z924" s="20" t="s">
        <v>26</v>
      </c>
      <c r="AA924" s="20" t="s">
        <v>30</v>
      </c>
      <c r="AB924" s="20" t="s">
        <v>201</v>
      </c>
      <c r="AC924" s="20" t="s">
        <v>1530</v>
      </c>
      <c r="AD924" s="20" t="s">
        <v>1531</v>
      </c>
    </row>
    <row r="925" spans="2:30" x14ac:dyDescent="0.25">
      <c r="B925" s="27" t="str">
        <f>IF(O925="","Frêt",_xlfn.XLOOKUP(O925,Catégories!A:A,Catégories!B:B,"inconnu"))</f>
        <v>Frêt</v>
      </c>
      <c r="C925" s="10" t="str">
        <f>RIGHT(LOOKUP(L925,'Recherche tracking'!A:A,'Recherche tracking'!B:B),16)</f>
        <v>2943814314753670</v>
      </c>
      <c r="D925" s="20">
        <v>202606</v>
      </c>
      <c r="E925" s="20">
        <v>51</v>
      </c>
      <c r="F925" s="20">
        <v>1085442</v>
      </c>
      <c r="G925" s="20" t="s">
        <v>20</v>
      </c>
      <c r="H925" s="20" t="s">
        <v>20</v>
      </c>
      <c r="I925" s="20" t="s">
        <v>119</v>
      </c>
      <c r="J925" s="20" t="s">
        <v>1533</v>
      </c>
      <c r="K925" s="20">
        <v>20260615</v>
      </c>
      <c r="L925" s="20" t="s">
        <v>1527</v>
      </c>
      <c r="M925" s="20" t="s">
        <v>24</v>
      </c>
      <c r="N925" s="20">
        <v>13.8</v>
      </c>
      <c r="O925" s="20" t="s">
        <v>98</v>
      </c>
      <c r="P925" s="32">
        <v>1</v>
      </c>
      <c r="Q925" s="20" t="s">
        <v>112</v>
      </c>
      <c r="R925" s="20" t="s">
        <v>113</v>
      </c>
      <c r="S925" s="20" t="s">
        <v>26</v>
      </c>
      <c r="T925" s="20" t="s">
        <v>30</v>
      </c>
      <c r="U925" s="20" t="s">
        <v>114</v>
      </c>
      <c r="V925" s="20" t="s">
        <v>115</v>
      </c>
      <c r="W925" s="20" t="s">
        <v>116</v>
      </c>
      <c r="X925" s="20" t="s">
        <v>1528</v>
      </c>
      <c r="Y925" s="20" t="s">
        <v>1529</v>
      </c>
      <c r="Z925" s="20" t="s">
        <v>26</v>
      </c>
      <c r="AA925" s="20" t="s">
        <v>30</v>
      </c>
      <c r="AB925" s="20" t="s">
        <v>201</v>
      </c>
      <c r="AC925" s="20" t="s">
        <v>1530</v>
      </c>
      <c r="AD925" s="20" t="s">
        <v>1531</v>
      </c>
    </row>
    <row r="926" spans="2:30" x14ac:dyDescent="0.25">
      <c r="B926" s="27" t="str">
        <f>IF(O926="","Frêt",_xlfn.XLOOKUP(O926,Catégories!A:A,Catégories!B:B,"inconnu"))</f>
        <v>Frêt</v>
      </c>
      <c r="C926" s="10" t="str">
        <f>RIGHT(LOOKUP(L926,'Recherche tracking'!A:A,'Recherche tracking'!B:B),16)</f>
        <v>4943814314753981</v>
      </c>
      <c r="D926" s="20">
        <v>202606</v>
      </c>
      <c r="E926" s="20">
        <v>51</v>
      </c>
      <c r="F926" s="20">
        <v>1085442</v>
      </c>
      <c r="G926" s="20" t="s">
        <v>20</v>
      </c>
      <c r="H926" s="20" t="s">
        <v>20</v>
      </c>
      <c r="I926" s="20" t="s">
        <v>110</v>
      </c>
      <c r="J926" s="20" t="s">
        <v>22</v>
      </c>
      <c r="K926" s="20">
        <v>20260615</v>
      </c>
      <c r="L926" s="20" t="s">
        <v>1534</v>
      </c>
      <c r="M926" s="20" t="s">
        <v>111</v>
      </c>
      <c r="N926" s="20">
        <v>0.9</v>
      </c>
      <c r="O926" s="20" t="s">
        <v>84</v>
      </c>
      <c r="P926" s="32">
        <v>4.1500000000000004</v>
      </c>
      <c r="Q926" s="20" t="s">
        <v>112</v>
      </c>
      <c r="R926" s="20" t="s">
        <v>113</v>
      </c>
      <c r="S926" s="20" t="s">
        <v>26</v>
      </c>
      <c r="T926" s="20" t="s">
        <v>30</v>
      </c>
      <c r="U926" s="20" t="s">
        <v>114</v>
      </c>
      <c r="V926" s="20" t="s">
        <v>115</v>
      </c>
      <c r="W926" s="20" t="s">
        <v>116</v>
      </c>
      <c r="X926" s="20" t="s">
        <v>1535</v>
      </c>
      <c r="Y926" s="20" t="s">
        <v>1536</v>
      </c>
      <c r="Z926" s="20" t="s">
        <v>26</v>
      </c>
      <c r="AA926" s="20" t="s">
        <v>30</v>
      </c>
      <c r="AB926" s="20" t="s">
        <v>204</v>
      </c>
      <c r="AC926" s="20" t="s">
        <v>1537</v>
      </c>
      <c r="AD926" s="20" t="s">
        <v>1538</v>
      </c>
    </row>
    <row r="927" spans="2:30" x14ac:dyDescent="0.25">
      <c r="B927" s="27" t="str">
        <f>IF(O927="","Frêt",_xlfn.XLOOKUP(O927,Catégories!A:A,Catégories!B:B,"inconnu"))</f>
        <v>Frêt</v>
      </c>
      <c r="C927" s="10" t="str">
        <f>RIGHT(LOOKUP(L927,'Recherche tracking'!A:A,'Recherche tracking'!B:B),16)</f>
        <v>4943814314753981</v>
      </c>
      <c r="D927" s="20">
        <v>202606</v>
      </c>
      <c r="E927" s="20">
        <v>51</v>
      </c>
      <c r="F927" s="20">
        <v>1085442</v>
      </c>
      <c r="G927" s="20" t="s">
        <v>20</v>
      </c>
      <c r="H927" s="20" t="s">
        <v>20</v>
      </c>
      <c r="I927" s="20" t="s">
        <v>118</v>
      </c>
      <c r="J927" s="20" t="s">
        <v>1539</v>
      </c>
      <c r="K927" s="20">
        <v>20260615</v>
      </c>
      <c r="L927" s="20" t="s">
        <v>1534</v>
      </c>
      <c r="M927" s="20" t="s">
        <v>111</v>
      </c>
      <c r="N927" s="20">
        <v>0.9</v>
      </c>
      <c r="O927" s="20" t="s">
        <v>84</v>
      </c>
      <c r="P927" s="32">
        <v>0</v>
      </c>
      <c r="Q927" s="20" t="s">
        <v>112</v>
      </c>
      <c r="R927" s="20" t="s">
        <v>113</v>
      </c>
      <c r="S927" s="20" t="s">
        <v>26</v>
      </c>
      <c r="T927" s="20" t="s">
        <v>30</v>
      </c>
      <c r="U927" s="20" t="s">
        <v>114</v>
      </c>
      <c r="V927" s="20" t="s">
        <v>115</v>
      </c>
      <c r="W927" s="20" t="s">
        <v>116</v>
      </c>
      <c r="X927" s="20" t="s">
        <v>1535</v>
      </c>
      <c r="Y927" s="20" t="s">
        <v>1536</v>
      </c>
      <c r="Z927" s="20" t="s">
        <v>26</v>
      </c>
      <c r="AA927" s="20" t="s">
        <v>30</v>
      </c>
      <c r="AB927" s="20" t="s">
        <v>204</v>
      </c>
      <c r="AC927" s="20" t="s">
        <v>1537</v>
      </c>
      <c r="AD927" s="20" t="s">
        <v>1538</v>
      </c>
    </row>
    <row r="928" spans="2:30" x14ac:dyDescent="0.25">
      <c r="B928" s="27" t="str">
        <f>IF(O928="","Frêt",_xlfn.XLOOKUP(O928,Catégories!A:A,Catégories!B:B,"inconnu"))</f>
        <v>Frêt</v>
      </c>
      <c r="C928" s="10" t="str">
        <f>RIGHT(LOOKUP(L928,'Recherche tracking'!A:A,'Recherche tracking'!B:B),16)</f>
        <v>4943814314753981</v>
      </c>
      <c r="D928" s="20">
        <v>202606</v>
      </c>
      <c r="E928" s="20">
        <v>51</v>
      </c>
      <c r="F928" s="20">
        <v>1085442</v>
      </c>
      <c r="G928" s="20" t="s">
        <v>20</v>
      </c>
      <c r="H928" s="20" t="s">
        <v>20</v>
      </c>
      <c r="I928" s="20" t="s">
        <v>119</v>
      </c>
      <c r="J928" s="20" t="s">
        <v>1539</v>
      </c>
      <c r="K928" s="20">
        <v>20260615</v>
      </c>
      <c r="L928" s="20" t="s">
        <v>1534</v>
      </c>
      <c r="M928" s="20" t="s">
        <v>24</v>
      </c>
      <c r="N928" s="20">
        <v>0.9</v>
      </c>
      <c r="O928" s="20" t="s">
        <v>86</v>
      </c>
      <c r="P928" s="32">
        <v>0</v>
      </c>
      <c r="Q928" s="20" t="s">
        <v>112</v>
      </c>
      <c r="R928" s="20" t="s">
        <v>113</v>
      </c>
      <c r="S928" s="20" t="s">
        <v>26</v>
      </c>
      <c r="T928" s="20" t="s">
        <v>30</v>
      </c>
      <c r="U928" s="20" t="s">
        <v>114</v>
      </c>
      <c r="V928" s="20" t="s">
        <v>115</v>
      </c>
      <c r="W928" s="20" t="s">
        <v>116</v>
      </c>
      <c r="X928" s="20" t="s">
        <v>1535</v>
      </c>
      <c r="Y928" s="20" t="s">
        <v>1536</v>
      </c>
      <c r="Z928" s="20" t="s">
        <v>26</v>
      </c>
      <c r="AA928" s="20" t="s">
        <v>30</v>
      </c>
      <c r="AB928" s="20" t="s">
        <v>204</v>
      </c>
      <c r="AC928" s="20" t="s">
        <v>1537</v>
      </c>
      <c r="AD928" s="20" t="s">
        <v>1538</v>
      </c>
    </row>
    <row r="929" spans="2:30" x14ac:dyDescent="0.25">
      <c r="B929" s="27" t="str">
        <f>IF(O929="","Frêt",_xlfn.XLOOKUP(O929,Catégories!A:A,Catégories!B:B,"inconnu"))</f>
        <v>Frêt</v>
      </c>
      <c r="C929" s="10" t="str">
        <f>RIGHT(LOOKUP(L929,'Recherche tracking'!A:A,'Recherche tracking'!B:B),16)</f>
        <v>6943814314754014</v>
      </c>
      <c r="D929" s="20">
        <v>202606</v>
      </c>
      <c r="E929" s="20">
        <v>51</v>
      </c>
      <c r="F929" s="20">
        <v>1085442</v>
      </c>
      <c r="G929" s="20" t="s">
        <v>20</v>
      </c>
      <c r="H929" s="20" t="s">
        <v>20</v>
      </c>
      <c r="I929" s="20" t="s">
        <v>110</v>
      </c>
      <c r="J929" s="20" t="s">
        <v>22</v>
      </c>
      <c r="K929" s="20">
        <v>20260615</v>
      </c>
      <c r="L929" s="20" t="s">
        <v>1540</v>
      </c>
      <c r="M929" s="20" t="s">
        <v>111</v>
      </c>
      <c r="N929" s="20">
        <v>6.3</v>
      </c>
      <c r="O929" s="20" t="s">
        <v>84</v>
      </c>
      <c r="P929" s="32">
        <v>5.71</v>
      </c>
      <c r="Q929" s="20" t="s">
        <v>112</v>
      </c>
      <c r="R929" s="20" t="s">
        <v>113</v>
      </c>
      <c r="S929" s="20" t="s">
        <v>26</v>
      </c>
      <c r="T929" s="20" t="s">
        <v>30</v>
      </c>
      <c r="U929" s="20" t="s">
        <v>114</v>
      </c>
      <c r="V929" s="20" t="s">
        <v>115</v>
      </c>
      <c r="W929" s="20" t="s">
        <v>116</v>
      </c>
      <c r="X929" s="20" t="s">
        <v>185</v>
      </c>
      <c r="Y929" s="20" t="s">
        <v>186</v>
      </c>
      <c r="Z929" s="20" t="s">
        <v>26</v>
      </c>
      <c r="AA929" s="20" t="s">
        <v>30</v>
      </c>
      <c r="AB929" s="20" t="s">
        <v>161</v>
      </c>
      <c r="AC929" s="20" t="s">
        <v>187</v>
      </c>
      <c r="AD929" s="20" t="s">
        <v>188</v>
      </c>
    </row>
    <row r="930" spans="2:30" x14ac:dyDescent="0.25">
      <c r="B930" s="27" t="str">
        <f>IF(O930="","Frêt",_xlfn.XLOOKUP(O930,Catégories!A:A,Catégories!B:B,"inconnu"))</f>
        <v>Frêt</v>
      </c>
      <c r="C930" s="10" t="str">
        <f>RIGHT(LOOKUP(L930,'Recherche tracking'!A:A,'Recherche tracking'!B:B),16)</f>
        <v>6943814314754014</v>
      </c>
      <c r="D930" s="20">
        <v>202606</v>
      </c>
      <c r="E930" s="20">
        <v>51</v>
      </c>
      <c r="F930" s="20">
        <v>1085442</v>
      </c>
      <c r="G930" s="20" t="s">
        <v>20</v>
      </c>
      <c r="H930" s="20" t="s">
        <v>20</v>
      </c>
      <c r="I930" s="20" t="s">
        <v>118</v>
      </c>
      <c r="J930" s="20" t="s">
        <v>1541</v>
      </c>
      <c r="K930" s="20">
        <v>20260615</v>
      </c>
      <c r="L930" s="20" t="s">
        <v>1540</v>
      </c>
      <c r="M930" s="20" t="s">
        <v>111</v>
      </c>
      <c r="N930" s="20">
        <v>6.3</v>
      </c>
      <c r="O930" s="20" t="s">
        <v>84</v>
      </c>
      <c r="P930" s="32">
        <v>0</v>
      </c>
      <c r="Q930" s="20" t="s">
        <v>112</v>
      </c>
      <c r="R930" s="20" t="s">
        <v>113</v>
      </c>
      <c r="S930" s="20" t="s">
        <v>26</v>
      </c>
      <c r="T930" s="20" t="s">
        <v>30</v>
      </c>
      <c r="U930" s="20" t="s">
        <v>114</v>
      </c>
      <c r="V930" s="20" t="s">
        <v>115</v>
      </c>
      <c r="W930" s="20" t="s">
        <v>116</v>
      </c>
      <c r="X930" s="20" t="s">
        <v>185</v>
      </c>
      <c r="Y930" s="20" t="s">
        <v>186</v>
      </c>
      <c r="Z930" s="20" t="s">
        <v>26</v>
      </c>
      <c r="AA930" s="20" t="s">
        <v>30</v>
      </c>
      <c r="AB930" s="20" t="s">
        <v>161</v>
      </c>
      <c r="AC930" s="20" t="s">
        <v>187</v>
      </c>
      <c r="AD930" s="20" t="s">
        <v>188</v>
      </c>
    </row>
    <row r="931" spans="2:30" x14ac:dyDescent="0.25">
      <c r="B931" s="27" t="str">
        <f>IF(O931="","Frêt",_xlfn.XLOOKUP(O931,Catégories!A:A,Catégories!B:B,"inconnu"))</f>
        <v>Frêt</v>
      </c>
      <c r="C931" s="10" t="str">
        <f>RIGHT(LOOKUP(L931,'Recherche tracking'!A:A,'Recherche tracking'!B:B),16)</f>
        <v>6943814314754014</v>
      </c>
      <c r="D931" s="20">
        <v>202606</v>
      </c>
      <c r="E931" s="20">
        <v>51</v>
      </c>
      <c r="F931" s="20">
        <v>1085442</v>
      </c>
      <c r="G931" s="20" t="s">
        <v>20</v>
      </c>
      <c r="H931" s="20" t="s">
        <v>20</v>
      </c>
      <c r="I931" s="20" t="s">
        <v>119</v>
      </c>
      <c r="J931" s="20" t="s">
        <v>1541</v>
      </c>
      <c r="K931" s="20">
        <v>20260615</v>
      </c>
      <c r="L931" s="20" t="s">
        <v>1540</v>
      </c>
      <c r="M931" s="20" t="s">
        <v>24</v>
      </c>
      <c r="N931" s="20">
        <v>6.3</v>
      </c>
      <c r="O931" s="20" t="s">
        <v>86</v>
      </c>
      <c r="P931" s="32">
        <v>0</v>
      </c>
      <c r="Q931" s="20" t="s">
        <v>112</v>
      </c>
      <c r="R931" s="20" t="s">
        <v>113</v>
      </c>
      <c r="S931" s="20" t="s">
        <v>26</v>
      </c>
      <c r="T931" s="20" t="s">
        <v>30</v>
      </c>
      <c r="U931" s="20" t="s">
        <v>114</v>
      </c>
      <c r="V931" s="20" t="s">
        <v>115</v>
      </c>
      <c r="W931" s="20" t="s">
        <v>116</v>
      </c>
      <c r="X931" s="20" t="s">
        <v>185</v>
      </c>
      <c r="Y931" s="20" t="s">
        <v>186</v>
      </c>
      <c r="Z931" s="20" t="s">
        <v>26</v>
      </c>
      <c r="AA931" s="20" t="s">
        <v>30</v>
      </c>
      <c r="AB931" s="20" t="s">
        <v>161</v>
      </c>
      <c r="AC931" s="20" t="s">
        <v>187</v>
      </c>
      <c r="AD931" s="20" t="s">
        <v>188</v>
      </c>
    </row>
    <row r="932" spans="2:30" x14ac:dyDescent="0.25">
      <c r="B932" s="27" t="str">
        <f>IF(O932="","Frêt",_xlfn.XLOOKUP(O932,Catégories!A:A,Catégories!B:B,"inconnu"))</f>
        <v>Frêt</v>
      </c>
      <c r="C932" s="10" t="str">
        <f>RIGHT(LOOKUP(L932,'Recherche tracking'!A:A,'Recherche tracking'!B:B),16)</f>
        <v>9443814314754050</v>
      </c>
      <c r="D932" s="20">
        <v>202606</v>
      </c>
      <c r="E932" s="20">
        <v>51</v>
      </c>
      <c r="F932" s="20">
        <v>1085442</v>
      </c>
      <c r="G932" s="20" t="s">
        <v>20</v>
      </c>
      <c r="H932" s="20" t="s">
        <v>20</v>
      </c>
      <c r="I932" s="20" t="s">
        <v>110</v>
      </c>
      <c r="J932" s="20" t="s">
        <v>22</v>
      </c>
      <c r="K932" s="20">
        <v>20260615</v>
      </c>
      <c r="L932" s="20" t="s">
        <v>1542</v>
      </c>
      <c r="M932" s="20" t="s">
        <v>111</v>
      </c>
      <c r="N932" s="20">
        <v>3.6</v>
      </c>
      <c r="O932" s="20" t="s">
        <v>84</v>
      </c>
      <c r="P932" s="32">
        <v>4.93</v>
      </c>
      <c r="Q932" s="20" t="s">
        <v>112</v>
      </c>
      <c r="R932" s="20" t="s">
        <v>113</v>
      </c>
      <c r="S932" s="20" t="s">
        <v>26</v>
      </c>
      <c r="T932" s="20" t="s">
        <v>30</v>
      </c>
      <c r="U932" s="20" t="s">
        <v>114</v>
      </c>
      <c r="V932" s="20" t="s">
        <v>115</v>
      </c>
      <c r="W932" s="20" t="s">
        <v>116</v>
      </c>
      <c r="X932" s="20" t="s">
        <v>472</v>
      </c>
      <c r="Y932" s="20" t="s">
        <v>473</v>
      </c>
      <c r="Z932" s="20" t="s">
        <v>26</v>
      </c>
      <c r="AA932" s="20" t="s">
        <v>30</v>
      </c>
      <c r="AB932" s="20" t="s">
        <v>132</v>
      </c>
      <c r="AC932" s="20" t="s">
        <v>474</v>
      </c>
      <c r="AD932" s="20" t="s">
        <v>475</v>
      </c>
    </row>
    <row r="933" spans="2:30" x14ac:dyDescent="0.25">
      <c r="B933" s="27" t="str">
        <f>IF(O933="","Frêt",_xlfn.XLOOKUP(O933,Catégories!A:A,Catégories!B:B,"inconnu"))</f>
        <v>Frêt</v>
      </c>
      <c r="C933" s="10" t="str">
        <f>RIGHT(LOOKUP(L933,'Recherche tracking'!A:A,'Recherche tracking'!B:B),16)</f>
        <v>9443814314754050</v>
      </c>
      <c r="D933" s="20">
        <v>202606</v>
      </c>
      <c r="E933" s="20">
        <v>51</v>
      </c>
      <c r="F933" s="20">
        <v>1085442</v>
      </c>
      <c r="G933" s="20" t="s">
        <v>20</v>
      </c>
      <c r="H933" s="20" t="s">
        <v>20</v>
      </c>
      <c r="I933" s="20" t="s">
        <v>118</v>
      </c>
      <c r="J933" s="20" t="s">
        <v>1543</v>
      </c>
      <c r="K933" s="20">
        <v>20260615</v>
      </c>
      <c r="L933" s="20" t="s">
        <v>1542</v>
      </c>
      <c r="M933" s="20" t="s">
        <v>111</v>
      </c>
      <c r="N933" s="20">
        <v>3.6</v>
      </c>
      <c r="O933" s="20" t="s">
        <v>84</v>
      </c>
      <c r="P933" s="32">
        <v>0</v>
      </c>
      <c r="Q933" s="20" t="s">
        <v>112</v>
      </c>
      <c r="R933" s="20" t="s">
        <v>113</v>
      </c>
      <c r="S933" s="20" t="s">
        <v>26</v>
      </c>
      <c r="T933" s="20" t="s">
        <v>30</v>
      </c>
      <c r="U933" s="20" t="s">
        <v>114</v>
      </c>
      <c r="V933" s="20" t="s">
        <v>115</v>
      </c>
      <c r="W933" s="20" t="s">
        <v>116</v>
      </c>
      <c r="X933" s="20" t="s">
        <v>472</v>
      </c>
      <c r="Y933" s="20" t="s">
        <v>473</v>
      </c>
      <c r="Z933" s="20" t="s">
        <v>26</v>
      </c>
      <c r="AA933" s="20" t="s">
        <v>30</v>
      </c>
      <c r="AB933" s="20" t="s">
        <v>132</v>
      </c>
      <c r="AC933" s="20" t="s">
        <v>474</v>
      </c>
      <c r="AD933" s="20" t="s">
        <v>475</v>
      </c>
    </row>
    <row r="934" spans="2:30" x14ac:dyDescent="0.25">
      <c r="B934" s="27" t="str">
        <f>IF(O934="","Frêt",_xlfn.XLOOKUP(O934,Catégories!A:A,Catégories!B:B,"inconnu"))</f>
        <v>Frêt</v>
      </c>
      <c r="C934" s="10" t="str">
        <f>RIGHT(LOOKUP(L934,'Recherche tracking'!A:A,'Recherche tracking'!B:B),16)</f>
        <v>9443814314754050</v>
      </c>
      <c r="D934" s="20">
        <v>202606</v>
      </c>
      <c r="E934" s="20">
        <v>51</v>
      </c>
      <c r="F934" s="20">
        <v>1085442</v>
      </c>
      <c r="G934" s="20" t="s">
        <v>20</v>
      </c>
      <c r="H934" s="20" t="s">
        <v>20</v>
      </c>
      <c r="I934" s="20" t="s">
        <v>119</v>
      </c>
      <c r="J934" s="20" t="s">
        <v>1543</v>
      </c>
      <c r="K934" s="20">
        <v>20260615</v>
      </c>
      <c r="L934" s="20" t="s">
        <v>1542</v>
      </c>
      <c r="M934" s="20" t="s">
        <v>24</v>
      </c>
      <c r="N934" s="20">
        <v>3.6</v>
      </c>
      <c r="O934" s="20" t="s">
        <v>86</v>
      </c>
      <c r="P934" s="32">
        <v>0</v>
      </c>
      <c r="Q934" s="20" t="s">
        <v>112</v>
      </c>
      <c r="R934" s="20" t="s">
        <v>113</v>
      </c>
      <c r="S934" s="20" t="s">
        <v>26</v>
      </c>
      <c r="T934" s="20" t="s">
        <v>30</v>
      </c>
      <c r="U934" s="20" t="s">
        <v>114</v>
      </c>
      <c r="V934" s="20" t="s">
        <v>115</v>
      </c>
      <c r="W934" s="20" t="s">
        <v>116</v>
      </c>
      <c r="X934" s="20" t="s">
        <v>472</v>
      </c>
      <c r="Y934" s="20" t="s">
        <v>473</v>
      </c>
      <c r="Z934" s="20" t="s">
        <v>26</v>
      </c>
      <c r="AA934" s="20" t="s">
        <v>30</v>
      </c>
      <c r="AB934" s="20" t="s">
        <v>132</v>
      </c>
      <c r="AC934" s="20" t="s">
        <v>474</v>
      </c>
      <c r="AD934" s="20" t="s">
        <v>475</v>
      </c>
    </row>
    <row r="935" spans="2:30" x14ac:dyDescent="0.25">
      <c r="B935" s="27" t="str">
        <f>IF(O935="","Frêt",_xlfn.XLOOKUP(O935,Catégories!A:A,Catégories!B:B,"inconnu"))</f>
        <v>Frêt</v>
      </c>
      <c r="C935" s="10" t="str">
        <f>RIGHT(LOOKUP(L935,'Recherche tracking'!A:A,'Recherche tracking'!B:B),16)</f>
        <v>2943814314754006</v>
      </c>
      <c r="D935" s="20">
        <v>202606</v>
      </c>
      <c r="E935" s="20">
        <v>51</v>
      </c>
      <c r="F935" s="20">
        <v>1085442</v>
      </c>
      <c r="G935" s="20" t="s">
        <v>20</v>
      </c>
      <c r="H935" s="20" t="s">
        <v>20</v>
      </c>
      <c r="I935" s="20" t="s">
        <v>110</v>
      </c>
      <c r="J935" s="20" t="s">
        <v>22</v>
      </c>
      <c r="K935" s="20">
        <v>20260615</v>
      </c>
      <c r="L935" s="20" t="s">
        <v>1544</v>
      </c>
      <c r="M935" s="20" t="s">
        <v>111</v>
      </c>
      <c r="N935" s="20">
        <v>2.9</v>
      </c>
      <c r="O935" s="20" t="s">
        <v>84</v>
      </c>
      <c r="P935" s="32">
        <v>4.67</v>
      </c>
      <c r="Q935" s="20" t="s">
        <v>112</v>
      </c>
      <c r="R935" s="20" t="s">
        <v>113</v>
      </c>
      <c r="S935" s="20" t="s">
        <v>26</v>
      </c>
      <c r="T935" s="20" t="s">
        <v>30</v>
      </c>
      <c r="U935" s="20" t="s">
        <v>114</v>
      </c>
      <c r="V935" s="20" t="s">
        <v>115</v>
      </c>
      <c r="W935" s="20" t="s">
        <v>116</v>
      </c>
      <c r="X935" s="20" t="s">
        <v>1545</v>
      </c>
      <c r="Y935" s="20" t="s">
        <v>1546</v>
      </c>
      <c r="Z935" s="20" t="s">
        <v>26</v>
      </c>
      <c r="AA935" s="20" t="s">
        <v>30</v>
      </c>
      <c r="AB935" s="20" t="s">
        <v>201</v>
      </c>
      <c r="AC935" s="20" t="s">
        <v>1547</v>
      </c>
      <c r="AD935" s="20" t="s">
        <v>1548</v>
      </c>
    </row>
    <row r="936" spans="2:30" x14ac:dyDescent="0.25">
      <c r="B936" s="27" t="str">
        <f>IF(O936="","Frêt",_xlfn.XLOOKUP(O936,Catégories!A:A,Catégories!B:B,"inconnu"))</f>
        <v>Frêt</v>
      </c>
      <c r="C936" s="10" t="str">
        <f>RIGHT(LOOKUP(L936,'Recherche tracking'!A:A,'Recherche tracking'!B:B),16)</f>
        <v>2943814314754006</v>
      </c>
      <c r="D936" s="20">
        <v>202606</v>
      </c>
      <c r="E936" s="20">
        <v>51</v>
      </c>
      <c r="F936" s="20">
        <v>1085442</v>
      </c>
      <c r="G936" s="20" t="s">
        <v>20</v>
      </c>
      <c r="H936" s="20" t="s">
        <v>20</v>
      </c>
      <c r="I936" s="20" t="s">
        <v>118</v>
      </c>
      <c r="J936" s="20" t="s">
        <v>1549</v>
      </c>
      <c r="K936" s="20">
        <v>20260615</v>
      </c>
      <c r="L936" s="20" t="s">
        <v>1544</v>
      </c>
      <c r="M936" s="20" t="s">
        <v>111</v>
      </c>
      <c r="N936" s="20">
        <v>2.9</v>
      </c>
      <c r="O936" s="20" t="s">
        <v>84</v>
      </c>
      <c r="P936" s="32">
        <v>0</v>
      </c>
      <c r="Q936" s="20" t="s">
        <v>112</v>
      </c>
      <c r="R936" s="20" t="s">
        <v>113</v>
      </c>
      <c r="S936" s="20" t="s">
        <v>26</v>
      </c>
      <c r="T936" s="20" t="s">
        <v>30</v>
      </c>
      <c r="U936" s="20" t="s">
        <v>114</v>
      </c>
      <c r="V936" s="20" t="s">
        <v>115</v>
      </c>
      <c r="W936" s="20" t="s">
        <v>116</v>
      </c>
      <c r="X936" s="20" t="s">
        <v>1545</v>
      </c>
      <c r="Y936" s="20" t="s">
        <v>1546</v>
      </c>
      <c r="Z936" s="20" t="s">
        <v>26</v>
      </c>
      <c r="AA936" s="20" t="s">
        <v>30</v>
      </c>
      <c r="AB936" s="20" t="s">
        <v>201</v>
      </c>
      <c r="AC936" s="20" t="s">
        <v>1547</v>
      </c>
      <c r="AD936" s="20" t="s">
        <v>1548</v>
      </c>
    </row>
    <row r="937" spans="2:30" x14ac:dyDescent="0.25">
      <c r="B937" s="27" t="str">
        <f>IF(O937="","Frêt",_xlfn.XLOOKUP(O937,Catégories!A:A,Catégories!B:B,"inconnu"))</f>
        <v>Frêt</v>
      </c>
      <c r="C937" s="10" t="str">
        <f>RIGHT(LOOKUP(L937,'Recherche tracking'!A:A,'Recherche tracking'!B:B),16)</f>
        <v>2943814314754006</v>
      </c>
      <c r="D937" s="20">
        <v>202606</v>
      </c>
      <c r="E937" s="20">
        <v>51</v>
      </c>
      <c r="F937" s="20">
        <v>1085442</v>
      </c>
      <c r="G937" s="20" t="s">
        <v>20</v>
      </c>
      <c r="H937" s="20" t="s">
        <v>20</v>
      </c>
      <c r="I937" s="20" t="s">
        <v>119</v>
      </c>
      <c r="J937" s="20" t="s">
        <v>1549</v>
      </c>
      <c r="K937" s="20">
        <v>20260615</v>
      </c>
      <c r="L937" s="20" t="s">
        <v>1544</v>
      </c>
      <c r="M937" s="20" t="s">
        <v>24</v>
      </c>
      <c r="N937" s="20">
        <v>2.9</v>
      </c>
      <c r="O937" s="20" t="s">
        <v>86</v>
      </c>
      <c r="P937" s="32">
        <v>0</v>
      </c>
      <c r="Q937" s="20" t="s">
        <v>112</v>
      </c>
      <c r="R937" s="20" t="s">
        <v>113</v>
      </c>
      <c r="S937" s="20" t="s">
        <v>26</v>
      </c>
      <c r="T937" s="20" t="s">
        <v>30</v>
      </c>
      <c r="U937" s="20" t="s">
        <v>114</v>
      </c>
      <c r="V937" s="20" t="s">
        <v>115</v>
      </c>
      <c r="W937" s="20" t="s">
        <v>116</v>
      </c>
      <c r="X937" s="20" t="s">
        <v>1545</v>
      </c>
      <c r="Y937" s="20" t="s">
        <v>1546</v>
      </c>
      <c r="Z937" s="20" t="s">
        <v>26</v>
      </c>
      <c r="AA937" s="20" t="s">
        <v>30</v>
      </c>
      <c r="AB937" s="20" t="s">
        <v>201</v>
      </c>
      <c r="AC937" s="20" t="s">
        <v>1547</v>
      </c>
      <c r="AD937" s="20" t="s">
        <v>1548</v>
      </c>
    </row>
    <row r="938" spans="2:30" x14ac:dyDescent="0.25">
      <c r="B938" s="27" t="str">
        <f>IF(O938="","Frêt",_xlfn.XLOOKUP(O938,Catégories!A:A,Catégories!B:B,"inconnu"))</f>
        <v>Frêt</v>
      </c>
      <c r="C938" s="10" t="str">
        <f>RIGHT(LOOKUP(L938,'Recherche tracking'!A:A,'Recherche tracking'!B:B),16)</f>
        <v>1643814314754067</v>
      </c>
      <c r="D938" s="20">
        <v>202606</v>
      </c>
      <c r="E938" s="20">
        <v>51</v>
      </c>
      <c r="F938" s="20">
        <v>1085442</v>
      </c>
      <c r="G938" s="20" t="s">
        <v>20</v>
      </c>
      <c r="H938" s="20" t="s">
        <v>20</v>
      </c>
      <c r="I938" s="20" t="s">
        <v>110</v>
      </c>
      <c r="J938" s="20" t="s">
        <v>22</v>
      </c>
      <c r="K938" s="20">
        <v>20260615</v>
      </c>
      <c r="L938" s="20" t="s">
        <v>1550</v>
      </c>
      <c r="M938" s="20" t="s">
        <v>111</v>
      </c>
      <c r="N938" s="20">
        <v>0.5</v>
      </c>
      <c r="O938" s="20" t="s">
        <v>84</v>
      </c>
      <c r="P938" s="32">
        <v>4.1500000000000004</v>
      </c>
      <c r="Q938" s="20" t="s">
        <v>112</v>
      </c>
      <c r="R938" s="20" t="s">
        <v>113</v>
      </c>
      <c r="S938" s="20" t="s">
        <v>26</v>
      </c>
      <c r="T938" s="20" t="s">
        <v>30</v>
      </c>
      <c r="U938" s="20" t="s">
        <v>114</v>
      </c>
      <c r="V938" s="20" t="s">
        <v>115</v>
      </c>
      <c r="W938" s="20" t="s">
        <v>116</v>
      </c>
      <c r="X938" s="20" t="s">
        <v>1551</v>
      </c>
      <c r="Y938" s="20" t="s">
        <v>1552</v>
      </c>
      <c r="Z938" s="20" t="s">
        <v>1553</v>
      </c>
      <c r="AA938" s="20" t="s">
        <v>30</v>
      </c>
      <c r="AB938" s="20" t="s">
        <v>144</v>
      </c>
      <c r="AC938" s="20" t="s">
        <v>1554</v>
      </c>
      <c r="AD938" s="20" t="e">
        <v>#NAME?</v>
      </c>
    </row>
    <row r="939" spans="2:30" x14ac:dyDescent="0.25">
      <c r="B939" s="27" t="str">
        <f>IF(O939="","Frêt",_xlfn.XLOOKUP(O939,Catégories!A:A,Catégories!B:B,"inconnu"))</f>
        <v>Frêt</v>
      </c>
      <c r="C939" s="10" t="str">
        <f>RIGHT(LOOKUP(L939,'Recherche tracking'!A:A,'Recherche tracking'!B:B),16)</f>
        <v>1643814314754067</v>
      </c>
      <c r="D939" s="20">
        <v>202606</v>
      </c>
      <c r="E939" s="20">
        <v>51</v>
      </c>
      <c r="F939" s="20">
        <v>1085442</v>
      </c>
      <c r="G939" s="20" t="s">
        <v>20</v>
      </c>
      <c r="H939" s="20" t="s">
        <v>20</v>
      </c>
      <c r="I939" s="20" t="s">
        <v>118</v>
      </c>
      <c r="J939" s="20" t="s">
        <v>1555</v>
      </c>
      <c r="K939" s="20">
        <v>20260615</v>
      </c>
      <c r="L939" s="20" t="s">
        <v>1550</v>
      </c>
      <c r="M939" s="20" t="s">
        <v>111</v>
      </c>
      <c r="N939" s="20">
        <v>0.5</v>
      </c>
      <c r="O939" s="20" t="s">
        <v>84</v>
      </c>
      <c r="P939" s="32">
        <v>0</v>
      </c>
      <c r="Q939" s="20" t="s">
        <v>112</v>
      </c>
      <c r="R939" s="20" t="s">
        <v>113</v>
      </c>
      <c r="S939" s="20" t="s">
        <v>26</v>
      </c>
      <c r="T939" s="20" t="s">
        <v>30</v>
      </c>
      <c r="U939" s="20" t="s">
        <v>114</v>
      </c>
      <c r="V939" s="20" t="s">
        <v>115</v>
      </c>
      <c r="W939" s="20" t="s">
        <v>116</v>
      </c>
      <c r="X939" s="20" t="s">
        <v>1551</v>
      </c>
      <c r="Y939" s="20" t="s">
        <v>1552</v>
      </c>
      <c r="Z939" s="20" t="s">
        <v>1553</v>
      </c>
      <c r="AA939" s="20" t="s">
        <v>30</v>
      </c>
      <c r="AB939" s="20" t="s">
        <v>144</v>
      </c>
      <c r="AC939" s="20" t="s">
        <v>1554</v>
      </c>
      <c r="AD939" s="20" t="e">
        <v>#NAME?</v>
      </c>
    </row>
    <row r="940" spans="2:30" x14ac:dyDescent="0.25">
      <c r="B940" s="27" t="str">
        <f>IF(O940="","Frêt",_xlfn.XLOOKUP(O940,Catégories!A:A,Catégories!B:B,"inconnu"))</f>
        <v>Frêt</v>
      </c>
      <c r="C940" s="10" t="str">
        <f>RIGHT(LOOKUP(L940,'Recherche tracking'!A:A,'Recherche tracking'!B:B),16)</f>
        <v>1643814314754067</v>
      </c>
      <c r="D940" s="20">
        <v>202606</v>
      </c>
      <c r="E940" s="20">
        <v>51</v>
      </c>
      <c r="F940" s="20">
        <v>1085442</v>
      </c>
      <c r="G940" s="20" t="s">
        <v>20</v>
      </c>
      <c r="H940" s="20" t="s">
        <v>20</v>
      </c>
      <c r="I940" s="20" t="s">
        <v>119</v>
      </c>
      <c r="J940" s="20" t="s">
        <v>1555</v>
      </c>
      <c r="K940" s="20">
        <v>20260615</v>
      </c>
      <c r="L940" s="20" t="s">
        <v>1550</v>
      </c>
      <c r="M940" s="20" t="s">
        <v>24</v>
      </c>
      <c r="N940" s="20">
        <v>0.5</v>
      </c>
      <c r="O940" s="20" t="s">
        <v>86</v>
      </c>
      <c r="P940" s="32">
        <v>0</v>
      </c>
      <c r="Q940" s="20" t="s">
        <v>112</v>
      </c>
      <c r="R940" s="20" t="s">
        <v>113</v>
      </c>
      <c r="S940" s="20" t="s">
        <v>26</v>
      </c>
      <c r="T940" s="20" t="s">
        <v>30</v>
      </c>
      <c r="U940" s="20" t="s">
        <v>114</v>
      </c>
      <c r="V940" s="20" t="s">
        <v>115</v>
      </c>
      <c r="W940" s="20" t="s">
        <v>116</v>
      </c>
      <c r="X940" s="20" t="s">
        <v>1551</v>
      </c>
      <c r="Y940" s="20" t="s">
        <v>1552</v>
      </c>
      <c r="Z940" s="20" t="s">
        <v>1553</v>
      </c>
      <c r="AA940" s="20" t="s">
        <v>30</v>
      </c>
      <c r="AB940" s="20" t="s">
        <v>144</v>
      </c>
      <c r="AC940" s="20" t="s">
        <v>1554</v>
      </c>
      <c r="AD940" s="20" t="e">
        <v>#NAME?</v>
      </c>
    </row>
    <row r="941" spans="2:30" x14ac:dyDescent="0.25">
      <c r="B941" s="27" t="str">
        <f>IF(O941="","Frêt",_xlfn.XLOOKUP(O941,Catégories!A:A,Catégories!B:B,"inconnu"))</f>
        <v>Frêt</v>
      </c>
      <c r="C941" s="10" t="str">
        <f>RIGHT(LOOKUP(L941,'Recherche tracking'!A:A,'Recherche tracking'!B:B),16)</f>
        <v>7543814314754125</v>
      </c>
      <c r="D941" s="20">
        <v>202606</v>
      </c>
      <c r="E941" s="20">
        <v>51</v>
      </c>
      <c r="F941" s="20">
        <v>1085442</v>
      </c>
      <c r="G941" s="20" t="s">
        <v>20</v>
      </c>
      <c r="H941" s="20" t="s">
        <v>20</v>
      </c>
      <c r="I941" s="20" t="s">
        <v>110</v>
      </c>
      <c r="J941" s="20" t="s">
        <v>22</v>
      </c>
      <c r="K941" s="20">
        <v>20260615</v>
      </c>
      <c r="L941" s="20" t="s">
        <v>1556</v>
      </c>
      <c r="M941" s="20" t="s">
        <v>111</v>
      </c>
      <c r="N941" s="20">
        <v>3.6</v>
      </c>
      <c r="O941" s="20" t="s">
        <v>84</v>
      </c>
      <c r="P941" s="32">
        <v>4.93</v>
      </c>
      <c r="Q941" s="20" t="s">
        <v>112</v>
      </c>
      <c r="R941" s="20" t="s">
        <v>113</v>
      </c>
      <c r="S941" s="20" t="s">
        <v>26</v>
      </c>
      <c r="T941" s="20" t="s">
        <v>30</v>
      </c>
      <c r="U941" s="20" t="s">
        <v>114</v>
      </c>
      <c r="V941" s="20" t="s">
        <v>115</v>
      </c>
      <c r="W941" s="20" t="s">
        <v>116</v>
      </c>
      <c r="X941" s="20" t="s">
        <v>1557</v>
      </c>
      <c r="Y941" s="20" t="s">
        <v>1558</v>
      </c>
      <c r="Z941" s="20" t="s">
        <v>26</v>
      </c>
      <c r="AA941" s="20" t="s">
        <v>30</v>
      </c>
      <c r="AB941" s="20" t="s">
        <v>117</v>
      </c>
      <c r="AC941" s="20" t="s">
        <v>1559</v>
      </c>
      <c r="AD941" s="20" t="s">
        <v>120</v>
      </c>
    </row>
    <row r="942" spans="2:30" x14ac:dyDescent="0.25">
      <c r="B942" s="27" t="str">
        <f>IF(O942="","Frêt",_xlfn.XLOOKUP(O942,Catégories!A:A,Catégories!B:B,"inconnu"))</f>
        <v>Frêt</v>
      </c>
      <c r="C942" s="10" t="str">
        <f>RIGHT(LOOKUP(L942,'Recherche tracking'!A:A,'Recherche tracking'!B:B),16)</f>
        <v>7543814314754125</v>
      </c>
      <c r="D942" s="20">
        <v>202606</v>
      </c>
      <c r="E942" s="20">
        <v>51</v>
      </c>
      <c r="F942" s="20">
        <v>1085442</v>
      </c>
      <c r="G942" s="20" t="s">
        <v>20</v>
      </c>
      <c r="H942" s="20" t="s">
        <v>20</v>
      </c>
      <c r="I942" s="20" t="s">
        <v>118</v>
      </c>
      <c r="J942" s="20" t="s">
        <v>1560</v>
      </c>
      <c r="K942" s="20">
        <v>20260615</v>
      </c>
      <c r="L942" s="20" t="s">
        <v>1556</v>
      </c>
      <c r="M942" s="20" t="s">
        <v>111</v>
      </c>
      <c r="N942" s="20">
        <v>3.6</v>
      </c>
      <c r="O942" s="20" t="s">
        <v>84</v>
      </c>
      <c r="P942" s="32">
        <v>0</v>
      </c>
      <c r="Q942" s="20" t="s">
        <v>112</v>
      </c>
      <c r="R942" s="20" t="s">
        <v>113</v>
      </c>
      <c r="S942" s="20" t="s">
        <v>26</v>
      </c>
      <c r="T942" s="20" t="s">
        <v>30</v>
      </c>
      <c r="U942" s="20" t="s">
        <v>114</v>
      </c>
      <c r="V942" s="20" t="s">
        <v>115</v>
      </c>
      <c r="W942" s="20" t="s">
        <v>116</v>
      </c>
      <c r="X942" s="20" t="s">
        <v>1557</v>
      </c>
      <c r="Y942" s="20" t="s">
        <v>1558</v>
      </c>
      <c r="Z942" s="20" t="s">
        <v>26</v>
      </c>
      <c r="AA942" s="20" t="s">
        <v>30</v>
      </c>
      <c r="AB942" s="20" t="s">
        <v>117</v>
      </c>
      <c r="AC942" s="20" t="s">
        <v>1559</v>
      </c>
      <c r="AD942" s="20" t="s">
        <v>120</v>
      </c>
    </row>
    <row r="943" spans="2:30" x14ac:dyDescent="0.25">
      <c r="B943" s="27" t="str">
        <f>IF(O943="","Frêt",_xlfn.XLOOKUP(O943,Catégories!A:A,Catégories!B:B,"inconnu"))</f>
        <v>Frêt</v>
      </c>
      <c r="C943" s="10" t="str">
        <f>RIGHT(LOOKUP(L943,'Recherche tracking'!A:A,'Recherche tracking'!B:B),16)</f>
        <v>7543814314754125</v>
      </c>
      <c r="D943" s="20">
        <v>202606</v>
      </c>
      <c r="E943" s="20">
        <v>51</v>
      </c>
      <c r="F943" s="20">
        <v>1085442</v>
      </c>
      <c r="G943" s="20" t="s">
        <v>20</v>
      </c>
      <c r="H943" s="20" t="s">
        <v>20</v>
      </c>
      <c r="I943" s="20" t="s">
        <v>119</v>
      </c>
      <c r="J943" s="20" t="s">
        <v>1560</v>
      </c>
      <c r="K943" s="20">
        <v>20260615</v>
      </c>
      <c r="L943" s="20" t="s">
        <v>1556</v>
      </c>
      <c r="M943" s="20" t="s">
        <v>24</v>
      </c>
      <c r="N943" s="20">
        <v>3.6</v>
      </c>
      <c r="O943" s="20" t="s">
        <v>86</v>
      </c>
      <c r="P943" s="32">
        <v>0</v>
      </c>
      <c r="Q943" s="20" t="s">
        <v>112</v>
      </c>
      <c r="R943" s="20" t="s">
        <v>113</v>
      </c>
      <c r="S943" s="20" t="s">
        <v>26</v>
      </c>
      <c r="T943" s="20" t="s">
        <v>30</v>
      </c>
      <c r="U943" s="20" t="s">
        <v>114</v>
      </c>
      <c r="V943" s="20" t="s">
        <v>115</v>
      </c>
      <c r="W943" s="20" t="s">
        <v>116</v>
      </c>
      <c r="X943" s="20" t="s">
        <v>1557</v>
      </c>
      <c r="Y943" s="20" t="s">
        <v>1558</v>
      </c>
      <c r="Z943" s="20" t="s">
        <v>26</v>
      </c>
      <c r="AA943" s="20" t="s">
        <v>30</v>
      </c>
      <c r="AB943" s="20" t="s">
        <v>117</v>
      </c>
      <c r="AC943" s="20" t="s">
        <v>1559</v>
      </c>
      <c r="AD943" s="20" t="s">
        <v>120</v>
      </c>
    </row>
    <row r="944" spans="2:30" x14ac:dyDescent="0.25">
      <c r="B944" s="27" t="str">
        <f>IF(O944="","Frêt",_xlfn.XLOOKUP(O944,Catégories!A:A,Catégories!B:B,"inconnu"))</f>
        <v>Frêt</v>
      </c>
      <c r="C944" s="10" t="str">
        <f>RIGHT(LOOKUP(L944,'Recherche tracking'!A:A,'Recherche tracking'!B:B),16)</f>
        <v>9243814314754095</v>
      </c>
      <c r="D944" s="20">
        <v>202606</v>
      </c>
      <c r="E944" s="20">
        <v>51</v>
      </c>
      <c r="F944" s="20">
        <v>1085442</v>
      </c>
      <c r="G944" s="20" t="s">
        <v>20</v>
      </c>
      <c r="H944" s="20" t="s">
        <v>20</v>
      </c>
      <c r="I944" s="20" t="s">
        <v>110</v>
      </c>
      <c r="J944" s="20" t="s">
        <v>22</v>
      </c>
      <c r="K944" s="20">
        <v>20260615</v>
      </c>
      <c r="L944" s="20" t="s">
        <v>1561</v>
      </c>
      <c r="M944" s="20" t="s">
        <v>111</v>
      </c>
      <c r="N944" s="20">
        <v>3.8</v>
      </c>
      <c r="O944" s="20" t="s">
        <v>84</v>
      </c>
      <c r="P944" s="32">
        <v>4.93</v>
      </c>
      <c r="Q944" s="20" t="s">
        <v>112</v>
      </c>
      <c r="R944" s="20" t="s">
        <v>113</v>
      </c>
      <c r="S944" s="20" t="s">
        <v>26</v>
      </c>
      <c r="T944" s="20" t="s">
        <v>30</v>
      </c>
      <c r="U944" s="20" t="s">
        <v>114</v>
      </c>
      <c r="V944" s="20" t="s">
        <v>115</v>
      </c>
      <c r="W944" s="20" t="s">
        <v>116</v>
      </c>
      <c r="X944" s="20" t="s">
        <v>1557</v>
      </c>
      <c r="Y944" s="20" t="s">
        <v>1562</v>
      </c>
      <c r="Z944" s="20" t="s">
        <v>26</v>
      </c>
      <c r="AA944" s="20" t="s">
        <v>30</v>
      </c>
      <c r="AB944" s="20" t="s">
        <v>163</v>
      </c>
      <c r="AC944" s="20" t="s">
        <v>433</v>
      </c>
      <c r="AD944" s="20" t="s">
        <v>854</v>
      </c>
    </row>
    <row r="945" spans="2:30" x14ac:dyDescent="0.25">
      <c r="B945" s="27" t="str">
        <f>IF(O945="","Frêt",_xlfn.XLOOKUP(O945,Catégories!A:A,Catégories!B:B,"inconnu"))</f>
        <v>Frêt</v>
      </c>
      <c r="C945" s="10" t="str">
        <f>RIGHT(LOOKUP(L945,'Recherche tracking'!A:A,'Recherche tracking'!B:B),16)</f>
        <v>9243814314754095</v>
      </c>
      <c r="D945" s="20">
        <v>202606</v>
      </c>
      <c r="E945" s="20">
        <v>51</v>
      </c>
      <c r="F945" s="20">
        <v>1085442</v>
      </c>
      <c r="G945" s="20" t="s">
        <v>20</v>
      </c>
      <c r="H945" s="20" t="s">
        <v>20</v>
      </c>
      <c r="I945" s="20" t="s">
        <v>118</v>
      </c>
      <c r="J945" s="20" t="s">
        <v>1563</v>
      </c>
      <c r="K945" s="20">
        <v>20260615</v>
      </c>
      <c r="L945" s="20" t="s">
        <v>1561</v>
      </c>
      <c r="M945" s="20" t="s">
        <v>111</v>
      </c>
      <c r="N945" s="20">
        <v>3.8</v>
      </c>
      <c r="O945" s="20" t="s">
        <v>84</v>
      </c>
      <c r="P945" s="32">
        <v>0</v>
      </c>
      <c r="Q945" s="20" t="s">
        <v>112</v>
      </c>
      <c r="R945" s="20" t="s">
        <v>113</v>
      </c>
      <c r="S945" s="20" t="s">
        <v>26</v>
      </c>
      <c r="T945" s="20" t="s">
        <v>30</v>
      </c>
      <c r="U945" s="20" t="s">
        <v>114</v>
      </c>
      <c r="V945" s="20" t="s">
        <v>115</v>
      </c>
      <c r="W945" s="20" t="s">
        <v>116</v>
      </c>
      <c r="X945" s="20" t="s">
        <v>1557</v>
      </c>
      <c r="Y945" s="20" t="s">
        <v>1562</v>
      </c>
      <c r="Z945" s="20" t="s">
        <v>26</v>
      </c>
      <c r="AA945" s="20" t="s">
        <v>30</v>
      </c>
      <c r="AB945" s="20" t="s">
        <v>163</v>
      </c>
      <c r="AC945" s="20" t="s">
        <v>433</v>
      </c>
      <c r="AD945" s="20" t="s">
        <v>854</v>
      </c>
    </row>
    <row r="946" spans="2:30" x14ac:dyDescent="0.25">
      <c r="B946" s="27" t="str">
        <f>IF(O946="","Frêt",_xlfn.XLOOKUP(O946,Catégories!A:A,Catégories!B:B,"inconnu"))</f>
        <v>Frêt</v>
      </c>
      <c r="C946" s="10" t="str">
        <f>RIGHT(LOOKUP(L946,'Recherche tracking'!A:A,'Recherche tracking'!B:B),16)</f>
        <v>9243814314754095</v>
      </c>
      <c r="D946" s="20">
        <v>202606</v>
      </c>
      <c r="E946" s="20">
        <v>51</v>
      </c>
      <c r="F946" s="20">
        <v>1085442</v>
      </c>
      <c r="G946" s="20" t="s">
        <v>20</v>
      </c>
      <c r="H946" s="20" t="s">
        <v>20</v>
      </c>
      <c r="I946" s="20" t="s">
        <v>119</v>
      </c>
      <c r="J946" s="20" t="s">
        <v>1563</v>
      </c>
      <c r="K946" s="20">
        <v>20260615</v>
      </c>
      <c r="L946" s="20" t="s">
        <v>1561</v>
      </c>
      <c r="M946" s="20" t="s">
        <v>24</v>
      </c>
      <c r="N946" s="20">
        <v>3.8</v>
      </c>
      <c r="O946" s="20" t="s">
        <v>86</v>
      </c>
      <c r="P946" s="32">
        <v>0</v>
      </c>
      <c r="Q946" s="20" t="s">
        <v>112</v>
      </c>
      <c r="R946" s="20" t="s">
        <v>113</v>
      </c>
      <c r="S946" s="20" t="s">
        <v>26</v>
      </c>
      <c r="T946" s="20" t="s">
        <v>30</v>
      </c>
      <c r="U946" s="20" t="s">
        <v>114</v>
      </c>
      <c r="V946" s="20" t="s">
        <v>115</v>
      </c>
      <c r="W946" s="20" t="s">
        <v>116</v>
      </c>
      <c r="X946" s="20" t="s">
        <v>1557</v>
      </c>
      <c r="Y946" s="20" t="s">
        <v>1562</v>
      </c>
      <c r="Z946" s="20" t="s">
        <v>26</v>
      </c>
      <c r="AA946" s="20" t="s">
        <v>30</v>
      </c>
      <c r="AB946" s="20" t="s">
        <v>163</v>
      </c>
      <c r="AC946" s="20" t="s">
        <v>433</v>
      </c>
      <c r="AD946" s="20" t="s">
        <v>854</v>
      </c>
    </row>
    <row r="947" spans="2:30" x14ac:dyDescent="0.25">
      <c r="B947" s="27" t="str">
        <f>IF(O947="","Frêt",_xlfn.XLOOKUP(O947,Catégories!A:A,Catégories!B:B,"inconnu"))</f>
        <v>Frêt</v>
      </c>
      <c r="C947" s="10" t="str">
        <f>RIGHT(LOOKUP(L947,'Recherche tracking'!A:A,'Recherche tracking'!B:B),16)</f>
        <v>2243814314753938</v>
      </c>
      <c r="D947" s="20">
        <v>202606</v>
      </c>
      <c r="E947" s="20">
        <v>51</v>
      </c>
      <c r="F947" s="20">
        <v>1085442</v>
      </c>
      <c r="G947" s="20" t="s">
        <v>20</v>
      </c>
      <c r="H947" s="20" t="s">
        <v>20</v>
      </c>
      <c r="I947" s="20" t="s">
        <v>110</v>
      </c>
      <c r="J947" s="20" t="s">
        <v>22</v>
      </c>
      <c r="K947" s="20">
        <v>20260615</v>
      </c>
      <c r="L947" s="20" t="s">
        <v>1564</v>
      </c>
      <c r="M947" s="20" t="s">
        <v>111</v>
      </c>
      <c r="N947" s="20">
        <v>3.6</v>
      </c>
      <c r="O947" s="20" t="s">
        <v>84</v>
      </c>
      <c r="P947" s="32">
        <v>4.93</v>
      </c>
      <c r="Q947" s="20" t="s">
        <v>112</v>
      </c>
      <c r="R947" s="20" t="s">
        <v>113</v>
      </c>
      <c r="S947" s="20" t="s">
        <v>26</v>
      </c>
      <c r="T947" s="20" t="s">
        <v>30</v>
      </c>
      <c r="U947" s="20" t="s">
        <v>114</v>
      </c>
      <c r="V947" s="20" t="s">
        <v>115</v>
      </c>
      <c r="W947" s="20" t="s">
        <v>116</v>
      </c>
      <c r="X947" s="20" t="s">
        <v>1565</v>
      </c>
      <c r="Y947" s="20" t="s">
        <v>1566</v>
      </c>
      <c r="Z947" s="20" t="s">
        <v>26</v>
      </c>
      <c r="AA947" s="20" t="s">
        <v>30</v>
      </c>
      <c r="AB947" s="20" t="s">
        <v>146</v>
      </c>
      <c r="AC947" s="20" t="s">
        <v>1567</v>
      </c>
      <c r="AD947" s="20" t="s">
        <v>1568</v>
      </c>
    </row>
    <row r="948" spans="2:30" x14ac:dyDescent="0.25">
      <c r="B948" s="27" t="str">
        <f>IF(O948="","Frêt",_xlfn.XLOOKUP(O948,Catégories!A:A,Catégories!B:B,"inconnu"))</f>
        <v>Frêt</v>
      </c>
      <c r="C948" s="10" t="str">
        <f>RIGHT(LOOKUP(L948,'Recherche tracking'!A:A,'Recherche tracking'!B:B),16)</f>
        <v>2243814314753938</v>
      </c>
      <c r="D948" s="20">
        <v>202606</v>
      </c>
      <c r="E948" s="20">
        <v>51</v>
      </c>
      <c r="F948" s="20">
        <v>1085442</v>
      </c>
      <c r="G948" s="20" t="s">
        <v>20</v>
      </c>
      <c r="H948" s="20" t="s">
        <v>20</v>
      </c>
      <c r="I948" s="20" t="s">
        <v>118</v>
      </c>
      <c r="J948" s="20" t="s">
        <v>1569</v>
      </c>
      <c r="K948" s="20">
        <v>20260615</v>
      </c>
      <c r="L948" s="20" t="s">
        <v>1564</v>
      </c>
      <c r="M948" s="20" t="s">
        <v>111</v>
      </c>
      <c r="N948" s="20">
        <v>3.6</v>
      </c>
      <c r="O948" s="20" t="s">
        <v>84</v>
      </c>
      <c r="P948" s="32">
        <v>0</v>
      </c>
      <c r="Q948" s="20" t="s">
        <v>112</v>
      </c>
      <c r="R948" s="20" t="s">
        <v>113</v>
      </c>
      <c r="S948" s="20" t="s">
        <v>26</v>
      </c>
      <c r="T948" s="20" t="s">
        <v>30</v>
      </c>
      <c r="U948" s="20" t="s">
        <v>114</v>
      </c>
      <c r="V948" s="20" t="s">
        <v>115</v>
      </c>
      <c r="W948" s="20" t="s">
        <v>116</v>
      </c>
      <c r="X948" s="20" t="s">
        <v>1565</v>
      </c>
      <c r="Y948" s="20" t="s">
        <v>1566</v>
      </c>
      <c r="Z948" s="20" t="s">
        <v>26</v>
      </c>
      <c r="AA948" s="20" t="s">
        <v>30</v>
      </c>
      <c r="AB948" s="20" t="s">
        <v>146</v>
      </c>
      <c r="AC948" s="20" t="s">
        <v>1567</v>
      </c>
      <c r="AD948" s="20" t="s">
        <v>1568</v>
      </c>
    </row>
    <row r="949" spans="2:30" x14ac:dyDescent="0.25">
      <c r="B949" s="27" t="str">
        <f>IF(O949="","Frêt",_xlfn.XLOOKUP(O949,Catégories!A:A,Catégories!B:B,"inconnu"))</f>
        <v>Frêt</v>
      </c>
      <c r="C949" s="10" t="str">
        <f>RIGHT(LOOKUP(L949,'Recherche tracking'!A:A,'Recherche tracking'!B:B),16)</f>
        <v>2243814314753938</v>
      </c>
      <c r="D949" s="20">
        <v>202606</v>
      </c>
      <c r="E949" s="20">
        <v>51</v>
      </c>
      <c r="F949" s="20">
        <v>1085442</v>
      </c>
      <c r="G949" s="20" t="s">
        <v>20</v>
      </c>
      <c r="H949" s="20" t="s">
        <v>20</v>
      </c>
      <c r="I949" s="20" t="s">
        <v>119</v>
      </c>
      <c r="J949" s="20" t="s">
        <v>1569</v>
      </c>
      <c r="K949" s="20">
        <v>20260615</v>
      </c>
      <c r="L949" s="20" t="s">
        <v>1564</v>
      </c>
      <c r="M949" s="20" t="s">
        <v>24</v>
      </c>
      <c r="N949" s="20">
        <v>3.6</v>
      </c>
      <c r="O949" s="20" t="s">
        <v>86</v>
      </c>
      <c r="P949" s="32">
        <v>0</v>
      </c>
      <c r="Q949" s="20" t="s">
        <v>112</v>
      </c>
      <c r="R949" s="20" t="s">
        <v>113</v>
      </c>
      <c r="S949" s="20" t="s">
        <v>26</v>
      </c>
      <c r="T949" s="20" t="s">
        <v>30</v>
      </c>
      <c r="U949" s="20" t="s">
        <v>114</v>
      </c>
      <c r="V949" s="20" t="s">
        <v>115</v>
      </c>
      <c r="W949" s="20" t="s">
        <v>116</v>
      </c>
      <c r="X949" s="20" t="s">
        <v>1565</v>
      </c>
      <c r="Y949" s="20" t="s">
        <v>1566</v>
      </c>
      <c r="Z949" s="20" t="s">
        <v>26</v>
      </c>
      <c r="AA949" s="20" t="s">
        <v>30</v>
      </c>
      <c r="AB949" s="20" t="s">
        <v>146</v>
      </c>
      <c r="AC949" s="20" t="s">
        <v>1567</v>
      </c>
      <c r="AD949" s="20" t="s">
        <v>1568</v>
      </c>
    </row>
    <row r="950" spans="2:30" x14ac:dyDescent="0.25">
      <c r="B950" s="27" t="str">
        <f>IF(O950="","Frêt",_xlfn.XLOOKUP(O950,Catégories!A:A,Catégories!B:B,"inconnu"))</f>
        <v>Frêt</v>
      </c>
      <c r="C950" s="10" t="str">
        <f>RIGHT(LOOKUP(L950,'Recherche tracking'!A:A,'Recherche tracking'!B:B),16)</f>
        <v>2243814314754028</v>
      </c>
      <c r="D950" s="20">
        <v>202606</v>
      </c>
      <c r="E950" s="20">
        <v>51</v>
      </c>
      <c r="F950" s="20">
        <v>1085442</v>
      </c>
      <c r="G950" s="20" t="s">
        <v>20</v>
      </c>
      <c r="H950" s="20" t="s">
        <v>20</v>
      </c>
      <c r="I950" s="20" t="s">
        <v>110</v>
      </c>
      <c r="J950" s="20" t="s">
        <v>22</v>
      </c>
      <c r="K950" s="20">
        <v>20260615</v>
      </c>
      <c r="L950" s="20" t="s">
        <v>1570</v>
      </c>
      <c r="M950" s="20" t="s">
        <v>111</v>
      </c>
      <c r="N950" s="20">
        <v>2.9</v>
      </c>
      <c r="O950" s="20" t="s">
        <v>84</v>
      </c>
      <c r="P950" s="32">
        <v>4.67</v>
      </c>
      <c r="Q950" s="20" t="s">
        <v>112</v>
      </c>
      <c r="R950" s="20" t="s">
        <v>113</v>
      </c>
      <c r="S950" s="20" t="s">
        <v>26</v>
      </c>
      <c r="T950" s="20" t="s">
        <v>30</v>
      </c>
      <c r="U950" s="20" t="s">
        <v>114</v>
      </c>
      <c r="V950" s="20" t="s">
        <v>115</v>
      </c>
      <c r="W950" s="20" t="s">
        <v>116</v>
      </c>
      <c r="X950" s="20" t="s">
        <v>1571</v>
      </c>
      <c r="Y950" s="20" t="s">
        <v>1572</v>
      </c>
      <c r="Z950" s="20" t="s">
        <v>26</v>
      </c>
      <c r="AA950" s="20" t="s">
        <v>30</v>
      </c>
      <c r="AB950" s="20" t="s">
        <v>146</v>
      </c>
      <c r="AC950" s="20" t="s">
        <v>1573</v>
      </c>
      <c r="AD950" s="20" t="s">
        <v>1574</v>
      </c>
    </row>
    <row r="951" spans="2:30" x14ac:dyDescent="0.25">
      <c r="B951" s="27" t="str">
        <f>IF(O951="","Frêt",_xlfn.XLOOKUP(O951,Catégories!A:A,Catégories!B:B,"inconnu"))</f>
        <v>Frêt</v>
      </c>
      <c r="C951" s="10" t="str">
        <f>RIGHT(LOOKUP(L951,'Recherche tracking'!A:A,'Recherche tracking'!B:B),16)</f>
        <v>2243814314754028</v>
      </c>
      <c r="D951" s="20">
        <v>202606</v>
      </c>
      <c r="E951" s="20">
        <v>51</v>
      </c>
      <c r="F951" s="20">
        <v>1085442</v>
      </c>
      <c r="G951" s="20" t="s">
        <v>20</v>
      </c>
      <c r="H951" s="20" t="s">
        <v>20</v>
      </c>
      <c r="I951" s="20" t="s">
        <v>118</v>
      </c>
      <c r="J951" s="20" t="s">
        <v>1575</v>
      </c>
      <c r="K951" s="20">
        <v>20260615</v>
      </c>
      <c r="L951" s="20" t="s">
        <v>1570</v>
      </c>
      <c r="M951" s="20" t="s">
        <v>111</v>
      </c>
      <c r="N951" s="20">
        <v>2.9</v>
      </c>
      <c r="O951" s="20" t="s">
        <v>84</v>
      </c>
      <c r="P951" s="32">
        <v>0</v>
      </c>
      <c r="Q951" s="20" t="s">
        <v>112</v>
      </c>
      <c r="R951" s="20" t="s">
        <v>113</v>
      </c>
      <c r="S951" s="20" t="s">
        <v>26</v>
      </c>
      <c r="T951" s="20" t="s">
        <v>30</v>
      </c>
      <c r="U951" s="20" t="s">
        <v>114</v>
      </c>
      <c r="V951" s="20" t="s">
        <v>115</v>
      </c>
      <c r="W951" s="20" t="s">
        <v>116</v>
      </c>
      <c r="X951" s="20" t="s">
        <v>1571</v>
      </c>
      <c r="Y951" s="20" t="s">
        <v>1572</v>
      </c>
      <c r="Z951" s="20" t="s">
        <v>26</v>
      </c>
      <c r="AA951" s="20" t="s">
        <v>30</v>
      </c>
      <c r="AB951" s="20" t="s">
        <v>146</v>
      </c>
      <c r="AC951" s="20" t="s">
        <v>1573</v>
      </c>
      <c r="AD951" s="20" t="s">
        <v>1574</v>
      </c>
    </row>
    <row r="952" spans="2:30" x14ac:dyDescent="0.25">
      <c r="B952" s="27" t="str">
        <f>IF(O952="","Frêt",_xlfn.XLOOKUP(O952,Catégories!A:A,Catégories!B:B,"inconnu"))</f>
        <v>Frêt</v>
      </c>
      <c r="C952" s="10" t="str">
        <f>RIGHT(LOOKUP(L952,'Recherche tracking'!A:A,'Recherche tracking'!B:B),16)</f>
        <v>2243814314754028</v>
      </c>
      <c r="D952" s="20">
        <v>202606</v>
      </c>
      <c r="E952" s="20">
        <v>51</v>
      </c>
      <c r="F952" s="20">
        <v>1085442</v>
      </c>
      <c r="G952" s="20" t="s">
        <v>20</v>
      </c>
      <c r="H952" s="20" t="s">
        <v>20</v>
      </c>
      <c r="I952" s="20" t="s">
        <v>119</v>
      </c>
      <c r="J952" s="20" t="s">
        <v>1575</v>
      </c>
      <c r="K952" s="20">
        <v>20260615</v>
      </c>
      <c r="L952" s="20" t="s">
        <v>1570</v>
      </c>
      <c r="M952" s="20" t="s">
        <v>24</v>
      </c>
      <c r="N952" s="20">
        <v>2.9</v>
      </c>
      <c r="O952" s="20" t="s">
        <v>86</v>
      </c>
      <c r="P952" s="32">
        <v>0</v>
      </c>
      <c r="Q952" s="20" t="s">
        <v>112</v>
      </c>
      <c r="R952" s="20" t="s">
        <v>113</v>
      </c>
      <c r="S952" s="20" t="s">
        <v>26</v>
      </c>
      <c r="T952" s="20" t="s">
        <v>30</v>
      </c>
      <c r="U952" s="20" t="s">
        <v>114</v>
      </c>
      <c r="V952" s="20" t="s">
        <v>115</v>
      </c>
      <c r="W952" s="20" t="s">
        <v>116</v>
      </c>
      <c r="X952" s="20" t="s">
        <v>1571</v>
      </c>
      <c r="Y952" s="20" t="s">
        <v>1572</v>
      </c>
      <c r="Z952" s="20" t="s">
        <v>26</v>
      </c>
      <c r="AA952" s="20" t="s">
        <v>30</v>
      </c>
      <c r="AB952" s="20" t="s">
        <v>146</v>
      </c>
      <c r="AC952" s="20" t="s">
        <v>1573</v>
      </c>
      <c r="AD952" s="20" t="s">
        <v>1574</v>
      </c>
    </row>
    <row r="953" spans="2:30" x14ac:dyDescent="0.25">
      <c r="B953" s="27" t="str">
        <f>IF(O953="","Frêt",_xlfn.XLOOKUP(O953,Catégories!A:A,Catégories!B:B,"inconnu"))</f>
        <v>Frêt</v>
      </c>
      <c r="C953" s="10" t="str">
        <f>RIGHT(LOOKUP(L953,'Recherche tracking'!A:A,'Recherche tracking'!B:B),16)</f>
        <v>7543814314754119</v>
      </c>
      <c r="D953" s="20">
        <v>202606</v>
      </c>
      <c r="E953" s="20">
        <v>51</v>
      </c>
      <c r="F953" s="20">
        <v>1085442</v>
      </c>
      <c r="G953" s="20" t="s">
        <v>20</v>
      </c>
      <c r="H953" s="20" t="s">
        <v>20</v>
      </c>
      <c r="I953" s="20" t="s">
        <v>110</v>
      </c>
      <c r="J953" s="20" t="s">
        <v>22</v>
      </c>
      <c r="K953" s="20">
        <v>20260615</v>
      </c>
      <c r="L953" s="20" t="s">
        <v>1576</v>
      </c>
      <c r="M953" s="20" t="s">
        <v>111</v>
      </c>
      <c r="N953" s="20">
        <v>2.9</v>
      </c>
      <c r="O953" s="20" t="s">
        <v>84</v>
      </c>
      <c r="P953" s="32">
        <v>4.67</v>
      </c>
      <c r="Q953" s="20" t="s">
        <v>112</v>
      </c>
      <c r="R953" s="20" t="s">
        <v>113</v>
      </c>
      <c r="S953" s="20" t="s">
        <v>26</v>
      </c>
      <c r="T953" s="20" t="s">
        <v>30</v>
      </c>
      <c r="U953" s="20" t="s">
        <v>114</v>
      </c>
      <c r="V953" s="20" t="s">
        <v>115</v>
      </c>
      <c r="W953" s="20" t="s">
        <v>116</v>
      </c>
      <c r="X953" s="20" t="s">
        <v>488</v>
      </c>
      <c r="Y953" s="20" t="s">
        <v>489</v>
      </c>
      <c r="Z953" s="20" t="s">
        <v>26</v>
      </c>
      <c r="AA953" s="20" t="s">
        <v>30</v>
      </c>
      <c r="AB953" s="20" t="s">
        <v>117</v>
      </c>
      <c r="AC953" s="20" t="s">
        <v>490</v>
      </c>
      <c r="AD953" s="20" t="s">
        <v>120</v>
      </c>
    </row>
    <row r="954" spans="2:30" x14ac:dyDescent="0.25">
      <c r="B954" s="27" t="str">
        <f>IF(O954="","Frêt",_xlfn.XLOOKUP(O954,Catégories!A:A,Catégories!B:B,"inconnu"))</f>
        <v>Frêt</v>
      </c>
      <c r="C954" s="10" t="str">
        <f>RIGHT(LOOKUP(L954,'Recherche tracking'!A:A,'Recherche tracking'!B:B),16)</f>
        <v>7543814314754119</v>
      </c>
      <c r="D954" s="20">
        <v>202606</v>
      </c>
      <c r="E954" s="20">
        <v>51</v>
      </c>
      <c r="F954" s="20">
        <v>1085442</v>
      </c>
      <c r="G954" s="20" t="s">
        <v>20</v>
      </c>
      <c r="H954" s="20" t="s">
        <v>20</v>
      </c>
      <c r="I954" s="20" t="s">
        <v>118</v>
      </c>
      <c r="J954" s="20" t="s">
        <v>1577</v>
      </c>
      <c r="K954" s="20">
        <v>20260615</v>
      </c>
      <c r="L954" s="20" t="s">
        <v>1576</v>
      </c>
      <c r="M954" s="20" t="s">
        <v>111</v>
      </c>
      <c r="N954" s="20">
        <v>2.9</v>
      </c>
      <c r="O954" s="20" t="s">
        <v>84</v>
      </c>
      <c r="P954" s="32">
        <v>0</v>
      </c>
      <c r="Q954" s="20" t="s">
        <v>112</v>
      </c>
      <c r="R954" s="20" t="s">
        <v>113</v>
      </c>
      <c r="S954" s="20" t="s">
        <v>26</v>
      </c>
      <c r="T954" s="20" t="s">
        <v>30</v>
      </c>
      <c r="U954" s="20" t="s">
        <v>114</v>
      </c>
      <c r="V954" s="20" t="s">
        <v>115</v>
      </c>
      <c r="W954" s="20" t="s">
        <v>116</v>
      </c>
      <c r="X954" s="20" t="s">
        <v>488</v>
      </c>
      <c r="Y954" s="20" t="s">
        <v>489</v>
      </c>
      <c r="Z954" s="20" t="s">
        <v>26</v>
      </c>
      <c r="AA954" s="20" t="s">
        <v>30</v>
      </c>
      <c r="AB954" s="20" t="s">
        <v>117</v>
      </c>
      <c r="AC954" s="20" t="s">
        <v>490</v>
      </c>
      <c r="AD954" s="20" t="s">
        <v>120</v>
      </c>
    </row>
    <row r="955" spans="2:30" x14ac:dyDescent="0.25">
      <c r="B955" s="27" t="str">
        <f>IF(O955="","Frêt",_xlfn.XLOOKUP(O955,Catégories!A:A,Catégories!B:B,"inconnu"))</f>
        <v>Frêt</v>
      </c>
      <c r="C955" s="10" t="str">
        <f>RIGHT(LOOKUP(L955,'Recherche tracking'!A:A,'Recherche tracking'!B:B),16)</f>
        <v>7543814314754119</v>
      </c>
      <c r="D955" s="20">
        <v>202606</v>
      </c>
      <c r="E955" s="20">
        <v>51</v>
      </c>
      <c r="F955" s="20">
        <v>1085442</v>
      </c>
      <c r="G955" s="20" t="s">
        <v>20</v>
      </c>
      <c r="H955" s="20" t="s">
        <v>20</v>
      </c>
      <c r="I955" s="20" t="s">
        <v>119</v>
      </c>
      <c r="J955" s="20" t="s">
        <v>1577</v>
      </c>
      <c r="K955" s="20">
        <v>20260615</v>
      </c>
      <c r="L955" s="20" t="s">
        <v>1576</v>
      </c>
      <c r="M955" s="20" t="s">
        <v>24</v>
      </c>
      <c r="N955" s="20">
        <v>2.9</v>
      </c>
      <c r="O955" s="20" t="s">
        <v>86</v>
      </c>
      <c r="P955" s="32">
        <v>0</v>
      </c>
      <c r="Q955" s="20" t="s">
        <v>112</v>
      </c>
      <c r="R955" s="20" t="s">
        <v>113</v>
      </c>
      <c r="S955" s="20" t="s">
        <v>26</v>
      </c>
      <c r="T955" s="20" t="s">
        <v>30</v>
      </c>
      <c r="U955" s="20" t="s">
        <v>114</v>
      </c>
      <c r="V955" s="20" t="s">
        <v>115</v>
      </c>
      <c r="W955" s="20" t="s">
        <v>116</v>
      </c>
      <c r="X955" s="20" t="s">
        <v>488</v>
      </c>
      <c r="Y955" s="20" t="s">
        <v>489</v>
      </c>
      <c r="Z955" s="20" t="s">
        <v>26</v>
      </c>
      <c r="AA955" s="20" t="s">
        <v>30</v>
      </c>
      <c r="AB955" s="20" t="s">
        <v>117</v>
      </c>
      <c r="AC955" s="20" t="s">
        <v>490</v>
      </c>
      <c r="AD955" s="20" t="s">
        <v>120</v>
      </c>
    </row>
    <row r="956" spans="2:30" x14ac:dyDescent="0.25">
      <c r="B956" s="27" t="str">
        <f>IF(O956="","Frêt",_xlfn.XLOOKUP(O956,Catégories!A:A,Catégories!B:B,"inconnu"))</f>
        <v>Frêt</v>
      </c>
      <c r="C956" s="10" t="str">
        <f>RIGHT(LOOKUP(L956,'Recherche tracking'!A:A,'Recherche tracking'!B:B),16)</f>
        <v>5943814314753993</v>
      </c>
      <c r="D956" s="20">
        <v>202606</v>
      </c>
      <c r="E956" s="20">
        <v>51</v>
      </c>
      <c r="F956" s="20">
        <v>1085442</v>
      </c>
      <c r="G956" s="20" t="s">
        <v>20</v>
      </c>
      <c r="H956" s="20" t="s">
        <v>20</v>
      </c>
      <c r="I956" s="20" t="s">
        <v>110</v>
      </c>
      <c r="J956" s="20" t="s">
        <v>22</v>
      </c>
      <c r="K956" s="20">
        <v>20260615</v>
      </c>
      <c r="L956" s="20" t="s">
        <v>1578</v>
      </c>
      <c r="M956" s="20" t="s">
        <v>111</v>
      </c>
      <c r="N956" s="20">
        <v>17.37</v>
      </c>
      <c r="O956" s="20" t="s">
        <v>84</v>
      </c>
      <c r="P956" s="32">
        <v>8.57</v>
      </c>
      <c r="Q956" s="20" t="s">
        <v>112</v>
      </c>
      <c r="R956" s="20" t="s">
        <v>113</v>
      </c>
      <c r="S956" s="20" t="s">
        <v>26</v>
      </c>
      <c r="T956" s="20" t="s">
        <v>30</v>
      </c>
      <c r="U956" s="20" t="s">
        <v>114</v>
      </c>
      <c r="V956" s="20" t="s">
        <v>115</v>
      </c>
      <c r="W956" s="20" t="s">
        <v>116</v>
      </c>
      <c r="X956" s="20" t="s">
        <v>1579</v>
      </c>
      <c r="Y956" s="20" t="s">
        <v>1580</v>
      </c>
      <c r="Z956" s="20" t="s">
        <v>1581</v>
      </c>
      <c r="AA956" s="20" t="s">
        <v>30</v>
      </c>
      <c r="AB956" s="20" t="s">
        <v>140</v>
      </c>
      <c r="AC956" s="20" t="s">
        <v>1582</v>
      </c>
      <c r="AD956" s="20" t="s">
        <v>1583</v>
      </c>
    </row>
    <row r="957" spans="2:30" x14ac:dyDescent="0.25">
      <c r="B957" s="27" t="str">
        <f>IF(O957="","Frêt",_xlfn.XLOOKUP(O957,Catégories!A:A,Catégories!B:B,"inconnu"))</f>
        <v>Frêt</v>
      </c>
      <c r="C957" s="10" t="str">
        <f>RIGHT(LOOKUP(L957,'Recherche tracking'!A:A,'Recherche tracking'!B:B),16)</f>
        <v>5943814314753993</v>
      </c>
      <c r="D957" s="20">
        <v>202606</v>
      </c>
      <c r="E957" s="20">
        <v>51</v>
      </c>
      <c r="F957" s="20">
        <v>1085442</v>
      </c>
      <c r="G957" s="20" t="s">
        <v>20</v>
      </c>
      <c r="H957" s="20" t="s">
        <v>20</v>
      </c>
      <c r="I957" s="20" t="s">
        <v>118</v>
      </c>
      <c r="J957" s="20" t="s">
        <v>1584</v>
      </c>
      <c r="K957" s="20">
        <v>20260615</v>
      </c>
      <c r="L957" s="20" t="s">
        <v>1578</v>
      </c>
      <c r="M957" s="20" t="s">
        <v>111</v>
      </c>
      <c r="N957" s="20">
        <v>17.37</v>
      </c>
      <c r="O957" s="20" t="s">
        <v>84</v>
      </c>
      <c r="P957" s="32">
        <v>0</v>
      </c>
      <c r="Q957" s="20" t="s">
        <v>112</v>
      </c>
      <c r="R957" s="20" t="s">
        <v>113</v>
      </c>
      <c r="S957" s="20" t="s">
        <v>26</v>
      </c>
      <c r="T957" s="20" t="s">
        <v>30</v>
      </c>
      <c r="U957" s="20" t="s">
        <v>114</v>
      </c>
      <c r="V957" s="20" t="s">
        <v>115</v>
      </c>
      <c r="W957" s="20" t="s">
        <v>116</v>
      </c>
      <c r="X957" s="20" t="s">
        <v>1579</v>
      </c>
      <c r="Y957" s="20" t="s">
        <v>1580</v>
      </c>
      <c r="Z957" s="20" t="s">
        <v>1581</v>
      </c>
      <c r="AA957" s="20" t="s">
        <v>30</v>
      </c>
      <c r="AB957" s="20" t="s">
        <v>140</v>
      </c>
      <c r="AC957" s="20" t="s">
        <v>1582</v>
      </c>
      <c r="AD957" s="20" t="s">
        <v>1583</v>
      </c>
    </row>
    <row r="958" spans="2:30" x14ac:dyDescent="0.25">
      <c r="B958" s="27" t="str">
        <f>IF(O958="","Frêt",_xlfn.XLOOKUP(O958,Catégories!A:A,Catégories!B:B,"inconnu"))</f>
        <v>Frêt</v>
      </c>
      <c r="C958" s="10" t="str">
        <f>RIGHT(LOOKUP(L958,'Recherche tracking'!A:A,'Recherche tracking'!B:B),16)</f>
        <v>5943814314753993</v>
      </c>
      <c r="D958" s="20">
        <v>202606</v>
      </c>
      <c r="E958" s="20">
        <v>51</v>
      </c>
      <c r="F958" s="20">
        <v>1085442</v>
      </c>
      <c r="G958" s="20" t="s">
        <v>20</v>
      </c>
      <c r="H958" s="20" t="s">
        <v>20</v>
      </c>
      <c r="I958" s="20" t="s">
        <v>119</v>
      </c>
      <c r="J958" s="20" t="s">
        <v>1584</v>
      </c>
      <c r="K958" s="20">
        <v>20260615</v>
      </c>
      <c r="L958" s="20" t="s">
        <v>1578</v>
      </c>
      <c r="M958" s="20" t="s">
        <v>24</v>
      </c>
      <c r="N958" s="20">
        <v>17.37</v>
      </c>
      <c r="O958" s="20" t="s">
        <v>86</v>
      </c>
      <c r="P958" s="32">
        <v>0</v>
      </c>
      <c r="Q958" s="20" t="s">
        <v>112</v>
      </c>
      <c r="R958" s="20" t="s">
        <v>113</v>
      </c>
      <c r="S958" s="20" t="s">
        <v>26</v>
      </c>
      <c r="T958" s="20" t="s">
        <v>30</v>
      </c>
      <c r="U958" s="20" t="s">
        <v>114</v>
      </c>
      <c r="V958" s="20" t="s">
        <v>115</v>
      </c>
      <c r="W958" s="20" t="s">
        <v>116</v>
      </c>
      <c r="X958" s="20" t="s">
        <v>1579</v>
      </c>
      <c r="Y958" s="20" t="s">
        <v>1580</v>
      </c>
      <c r="Z958" s="20" t="s">
        <v>1581</v>
      </c>
      <c r="AA958" s="20" t="s">
        <v>30</v>
      </c>
      <c r="AB958" s="20" t="s">
        <v>140</v>
      </c>
      <c r="AC958" s="20" t="s">
        <v>1582</v>
      </c>
      <c r="AD958" s="20" t="s">
        <v>1583</v>
      </c>
    </row>
    <row r="959" spans="2:30" x14ac:dyDescent="0.25">
      <c r="B959" s="27" t="str">
        <f>IF(O959="","Frêt",_xlfn.XLOOKUP(O959,Catégories!A:A,Catégories!B:B,"inconnu"))</f>
        <v>Frêt</v>
      </c>
      <c r="C959" s="10" t="str">
        <f>RIGHT(LOOKUP(L959,'Recherche tracking'!A:A,'Recherche tracking'!B:B),16)</f>
        <v>4443814314753864</v>
      </c>
      <c r="D959" s="20">
        <v>202606</v>
      </c>
      <c r="E959" s="20">
        <v>51</v>
      </c>
      <c r="F959" s="20">
        <v>1085442</v>
      </c>
      <c r="G959" s="20" t="s">
        <v>20</v>
      </c>
      <c r="H959" s="20" t="s">
        <v>20</v>
      </c>
      <c r="I959" s="20" t="s">
        <v>110</v>
      </c>
      <c r="J959" s="20" t="s">
        <v>22</v>
      </c>
      <c r="K959" s="20">
        <v>20260615</v>
      </c>
      <c r="L959" s="20" t="s">
        <v>1585</v>
      </c>
      <c r="M959" s="20" t="s">
        <v>111</v>
      </c>
      <c r="N959" s="20">
        <v>4.01</v>
      </c>
      <c r="O959" s="20" t="s">
        <v>84</v>
      </c>
      <c r="P959" s="32">
        <v>5.19</v>
      </c>
      <c r="Q959" s="20" t="s">
        <v>112</v>
      </c>
      <c r="R959" s="20" t="s">
        <v>113</v>
      </c>
      <c r="S959" s="20" t="s">
        <v>26</v>
      </c>
      <c r="T959" s="20" t="s">
        <v>30</v>
      </c>
      <c r="U959" s="20" t="s">
        <v>114</v>
      </c>
      <c r="V959" s="20" t="s">
        <v>115</v>
      </c>
      <c r="W959" s="20" t="s">
        <v>116</v>
      </c>
      <c r="X959" s="20" t="s">
        <v>269</v>
      </c>
      <c r="Y959" s="20" t="s">
        <v>270</v>
      </c>
      <c r="Z959" s="20" t="s">
        <v>26</v>
      </c>
      <c r="AA959" s="20" t="s">
        <v>30</v>
      </c>
      <c r="AB959" s="20" t="s">
        <v>179</v>
      </c>
      <c r="AC959" s="20" t="s">
        <v>271</v>
      </c>
      <c r="AD959" s="20" t="s">
        <v>272</v>
      </c>
    </row>
    <row r="960" spans="2:30" x14ac:dyDescent="0.25">
      <c r="B960" s="27" t="str">
        <f>IF(O960="","Frêt",_xlfn.XLOOKUP(O960,Catégories!A:A,Catégories!B:B,"inconnu"))</f>
        <v>Frêt</v>
      </c>
      <c r="C960" s="10" t="str">
        <f>RIGHT(LOOKUP(L960,'Recherche tracking'!A:A,'Recherche tracking'!B:B),16)</f>
        <v>4443814314753864</v>
      </c>
      <c r="D960" s="20">
        <v>202606</v>
      </c>
      <c r="E960" s="20">
        <v>51</v>
      </c>
      <c r="F960" s="20">
        <v>1085442</v>
      </c>
      <c r="G960" s="20" t="s">
        <v>20</v>
      </c>
      <c r="H960" s="20" t="s">
        <v>20</v>
      </c>
      <c r="I960" s="20" t="s">
        <v>118</v>
      </c>
      <c r="J960" s="20" t="s">
        <v>1586</v>
      </c>
      <c r="K960" s="20">
        <v>20260615</v>
      </c>
      <c r="L960" s="20" t="s">
        <v>1585</v>
      </c>
      <c r="M960" s="20" t="s">
        <v>111</v>
      </c>
      <c r="N960" s="20">
        <v>4.01</v>
      </c>
      <c r="O960" s="20" t="s">
        <v>84</v>
      </c>
      <c r="P960" s="32">
        <v>0</v>
      </c>
      <c r="Q960" s="20" t="s">
        <v>112</v>
      </c>
      <c r="R960" s="20" t="s">
        <v>113</v>
      </c>
      <c r="S960" s="20" t="s">
        <v>26</v>
      </c>
      <c r="T960" s="20" t="s">
        <v>30</v>
      </c>
      <c r="U960" s="20" t="s">
        <v>114</v>
      </c>
      <c r="V960" s="20" t="s">
        <v>115</v>
      </c>
      <c r="W960" s="20" t="s">
        <v>116</v>
      </c>
      <c r="X960" s="20" t="s">
        <v>269</v>
      </c>
      <c r="Y960" s="20" t="s">
        <v>270</v>
      </c>
      <c r="Z960" s="20" t="s">
        <v>26</v>
      </c>
      <c r="AA960" s="20" t="s">
        <v>30</v>
      </c>
      <c r="AB960" s="20" t="s">
        <v>179</v>
      </c>
      <c r="AC960" s="20" t="s">
        <v>271</v>
      </c>
      <c r="AD960" s="20" t="s">
        <v>272</v>
      </c>
    </row>
    <row r="961" spans="2:30" x14ac:dyDescent="0.25">
      <c r="B961" s="27" t="str">
        <f>IF(O961="","Frêt",_xlfn.XLOOKUP(O961,Catégories!A:A,Catégories!B:B,"inconnu"))</f>
        <v>Frêt</v>
      </c>
      <c r="C961" s="10" t="str">
        <f>RIGHT(LOOKUP(L961,'Recherche tracking'!A:A,'Recherche tracking'!B:B),16)</f>
        <v>4443814314753864</v>
      </c>
      <c r="D961" s="20">
        <v>202606</v>
      </c>
      <c r="E961" s="20">
        <v>51</v>
      </c>
      <c r="F961" s="20">
        <v>1085442</v>
      </c>
      <c r="G961" s="20" t="s">
        <v>20</v>
      </c>
      <c r="H961" s="20" t="s">
        <v>20</v>
      </c>
      <c r="I961" s="20" t="s">
        <v>119</v>
      </c>
      <c r="J961" s="20" t="s">
        <v>1586</v>
      </c>
      <c r="K961" s="20">
        <v>20260615</v>
      </c>
      <c r="L961" s="20" t="s">
        <v>1585</v>
      </c>
      <c r="M961" s="20" t="s">
        <v>24</v>
      </c>
      <c r="N961" s="20">
        <v>4.01</v>
      </c>
      <c r="O961" s="20" t="s">
        <v>86</v>
      </c>
      <c r="P961" s="32">
        <v>0</v>
      </c>
      <c r="Q961" s="20" t="s">
        <v>112</v>
      </c>
      <c r="R961" s="20" t="s">
        <v>113</v>
      </c>
      <c r="S961" s="20" t="s">
        <v>26</v>
      </c>
      <c r="T961" s="20" t="s">
        <v>30</v>
      </c>
      <c r="U961" s="20" t="s">
        <v>114</v>
      </c>
      <c r="V961" s="20" t="s">
        <v>115</v>
      </c>
      <c r="W961" s="20" t="s">
        <v>116</v>
      </c>
      <c r="X961" s="20" t="s">
        <v>269</v>
      </c>
      <c r="Y961" s="20" t="s">
        <v>270</v>
      </c>
      <c r="Z961" s="20" t="s">
        <v>26</v>
      </c>
      <c r="AA961" s="20" t="s">
        <v>30</v>
      </c>
      <c r="AB961" s="20" t="s">
        <v>179</v>
      </c>
      <c r="AC961" s="20" t="s">
        <v>271</v>
      </c>
      <c r="AD961" s="20" t="s">
        <v>272</v>
      </c>
    </row>
    <row r="962" spans="2:30" x14ac:dyDescent="0.25">
      <c r="B962" s="27" t="str">
        <f>IF(O962="","Frêt",_xlfn.XLOOKUP(O962,Catégories!A:A,Catégories!B:B,"inconnu"))</f>
        <v>Frêt</v>
      </c>
      <c r="C962" s="10" t="str">
        <f>RIGHT(LOOKUP(L962,'Recherche tracking'!A:A,'Recherche tracking'!B:B),16)</f>
        <v>7543814314754079</v>
      </c>
      <c r="D962" s="20">
        <v>202606</v>
      </c>
      <c r="E962" s="20">
        <v>51</v>
      </c>
      <c r="F962" s="20">
        <v>1085442</v>
      </c>
      <c r="G962" s="20" t="s">
        <v>20</v>
      </c>
      <c r="H962" s="20" t="s">
        <v>20</v>
      </c>
      <c r="I962" s="20" t="s">
        <v>110</v>
      </c>
      <c r="J962" s="20" t="s">
        <v>22</v>
      </c>
      <c r="K962" s="20">
        <v>20260615</v>
      </c>
      <c r="L962" s="20" t="s">
        <v>1587</v>
      </c>
      <c r="M962" s="20" t="s">
        <v>111</v>
      </c>
      <c r="N962" s="20">
        <v>3.6</v>
      </c>
      <c r="O962" s="20" t="s">
        <v>84</v>
      </c>
      <c r="P962" s="32">
        <v>4.93</v>
      </c>
      <c r="Q962" s="20" t="s">
        <v>112</v>
      </c>
      <c r="R962" s="20" t="s">
        <v>113</v>
      </c>
      <c r="S962" s="20" t="s">
        <v>26</v>
      </c>
      <c r="T962" s="20" t="s">
        <v>30</v>
      </c>
      <c r="U962" s="20" t="s">
        <v>114</v>
      </c>
      <c r="V962" s="20" t="s">
        <v>115</v>
      </c>
      <c r="W962" s="20" t="s">
        <v>116</v>
      </c>
      <c r="X962" s="20" t="s">
        <v>458</v>
      </c>
      <c r="Y962" s="20" t="s">
        <v>459</v>
      </c>
      <c r="Z962" s="20" t="s">
        <v>26</v>
      </c>
      <c r="AA962" s="20" t="s">
        <v>30</v>
      </c>
      <c r="AB962" s="20" t="s">
        <v>117</v>
      </c>
      <c r="AC962" s="20" t="s">
        <v>145</v>
      </c>
      <c r="AD962" s="20" t="s">
        <v>120</v>
      </c>
    </row>
    <row r="963" spans="2:30" x14ac:dyDescent="0.25">
      <c r="B963" s="27" t="str">
        <f>IF(O963="","Frêt",_xlfn.XLOOKUP(O963,Catégories!A:A,Catégories!B:B,"inconnu"))</f>
        <v>Frêt</v>
      </c>
      <c r="C963" s="10" t="str">
        <f>RIGHT(LOOKUP(L963,'Recherche tracking'!A:A,'Recherche tracking'!B:B),16)</f>
        <v>7543814314754079</v>
      </c>
      <c r="D963" s="20">
        <v>202606</v>
      </c>
      <c r="E963" s="20">
        <v>51</v>
      </c>
      <c r="F963" s="20">
        <v>1085442</v>
      </c>
      <c r="G963" s="20" t="s">
        <v>20</v>
      </c>
      <c r="H963" s="20" t="s">
        <v>20</v>
      </c>
      <c r="I963" s="20" t="s">
        <v>118</v>
      </c>
      <c r="J963" s="20" t="s">
        <v>1588</v>
      </c>
      <c r="K963" s="20">
        <v>20260615</v>
      </c>
      <c r="L963" s="20" t="s">
        <v>1587</v>
      </c>
      <c r="M963" s="20" t="s">
        <v>111</v>
      </c>
      <c r="N963" s="20">
        <v>3.6</v>
      </c>
      <c r="O963" s="20" t="s">
        <v>84</v>
      </c>
      <c r="P963" s="32">
        <v>0</v>
      </c>
      <c r="Q963" s="20" t="s">
        <v>112</v>
      </c>
      <c r="R963" s="20" t="s">
        <v>113</v>
      </c>
      <c r="S963" s="20" t="s">
        <v>26</v>
      </c>
      <c r="T963" s="20" t="s">
        <v>30</v>
      </c>
      <c r="U963" s="20" t="s">
        <v>114</v>
      </c>
      <c r="V963" s="20" t="s">
        <v>115</v>
      </c>
      <c r="W963" s="20" t="s">
        <v>116</v>
      </c>
      <c r="X963" s="20" t="s">
        <v>458</v>
      </c>
      <c r="Y963" s="20" t="s">
        <v>459</v>
      </c>
      <c r="Z963" s="20" t="s">
        <v>26</v>
      </c>
      <c r="AA963" s="20" t="s">
        <v>30</v>
      </c>
      <c r="AB963" s="20" t="s">
        <v>117</v>
      </c>
      <c r="AC963" s="20" t="s">
        <v>145</v>
      </c>
      <c r="AD963" s="20" t="s">
        <v>120</v>
      </c>
    </row>
    <row r="964" spans="2:30" x14ac:dyDescent="0.25">
      <c r="B964" s="27" t="str">
        <f>IF(O964="","Frêt",_xlfn.XLOOKUP(O964,Catégories!A:A,Catégories!B:B,"inconnu"))</f>
        <v>Frêt</v>
      </c>
      <c r="C964" s="10" t="str">
        <f>RIGHT(LOOKUP(L964,'Recherche tracking'!A:A,'Recherche tracking'!B:B),16)</f>
        <v>7543814314754079</v>
      </c>
      <c r="D964" s="20">
        <v>202606</v>
      </c>
      <c r="E964" s="20">
        <v>51</v>
      </c>
      <c r="F964" s="20">
        <v>1085442</v>
      </c>
      <c r="G964" s="20" t="s">
        <v>20</v>
      </c>
      <c r="H964" s="20" t="s">
        <v>20</v>
      </c>
      <c r="I964" s="20" t="s">
        <v>119</v>
      </c>
      <c r="J964" s="20" t="s">
        <v>1588</v>
      </c>
      <c r="K964" s="20">
        <v>20260615</v>
      </c>
      <c r="L964" s="20" t="s">
        <v>1587</v>
      </c>
      <c r="M964" s="20" t="s">
        <v>24</v>
      </c>
      <c r="N964" s="20">
        <v>3.6</v>
      </c>
      <c r="O964" s="20" t="s">
        <v>86</v>
      </c>
      <c r="P964" s="32">
        <v>0</v>
      </c>
      <c r="Q964" s="20" t="s">
        <v>112</v>
      </c>
      <c r="R964" s="20" t="s">
        <v>113</v>
      </c>
      <c r="S964" s="20" t="s">
        <v>26</v>
      </c>
      <c r="T964" s="20" t="s">
        <v>30</v>
      </c>
      <c r="U964" s="20" t="s">
        <v>114</v>
      </c>
      <c r="V964" s="20" t="s">
        <v>115</v>
      </c>
      <c r="W964" s="20" t="s">
        <v>116</v>
      </c>
      <c r="X964" s="20" t="s">
        <v>458</v>
      </c>
      <c r="Y964" s="20" t="s">
        <v>459</v>
      </c>
      <c r="Z964" s="20" t="s">
        <v>26</v>
      </c>
      <c r="AA964" s="20" t="s">
        <v>30</v>
      </c>
      <c r="AB964" s="20" t="s">
        <v>117</v>
      </c>
      <c r="AC964" s="20" t="s">
        <v>145</v>
      </c>
      <c r="AD964" s="20" t="s">
        <v>120</v>
      </c>
    </row>
    <row r="965" spans="2:30" x14ac:dyDescent="0.25">
      <c r="B965" s="27" t="str">
        <f>IF(O965="","Frêt",_xlfn.XLOOKUP(O965,Catégories!A:A,Catégories!B:B,"inconnu"))</f>
        <v>Frêt</v>
      </c>
      <c r="C965" s="10" t="str">
        <f>RIGHT(LOOKUP(L965,'Recherche tracking'!A:A,'Recherche tracking'!B:B),16)</f>
        <v>6943814314754043</v>
      </c>
      <c r="D965" s="20">
        <v>202606</v>
      </c>
      <c r="E965" s="20">
        <v>51</v>
      </c>
      <c r="F965" s="20">
        <v>1085442</v>
      </c>
      <c r="G965" s="20" t="s">
        <v>20</v>
      </c>
      <c r="H965" s="20" t="s">
        <v>20</v>
      </c>
      <c r="I965" s="20" t="s">
        <v>110</v>
      </c>
      <c r="J965" s="20" t="s">
        <v>22</v>
      </c>
      <c r="K965" s="20">
        <v>20260615</v>
      </c>
      <c r="L965" s="20" t="s">
        <v>1589</v>
      </c>
      <c r="M965" s="20" t="s">
        <v>111</v>
      </c>
      <c r="N965" s="20">
        <v>4.3</v>
      </c>
      <c r="O965" s="20" t="s">
        <v>84</v>
      </c>
      <c r="P965" s="32">
        <v>5.19</v>
      </c>
      <c r="Q965" s="20" t="s">
        <v>112</v>
      </c>
      <c r="R965" s="20" t="s">
        <v>113</v>
      </c>
      <c r="S965" s="20" t="s">
        <v>26</v>
      </c>
      <c r="T965" s="20" t="s">
        <v>30</v>
      </c>
      <c r="U965" s="20" t="s">
        <v>114</v>
      </c>
      <c r="V965" s="20" t="s">
        <v>115</v>
      </c>
      <c r="W965" s="20" t="s">
        <v>116</v>
      </c>
      <c r="X965" s="20" t="s">
        <v>829</v>
      </c>
      <c r="Y965" s="20" t="s">
        <v>830</v>
      </c>
      <c r="Z965" s="20" t="s">
        <v>26</v>
      </c>
      <c r="AA965" s="20" t="s">
        <v>30</v>
      </c>
      <c r="AB965" s="20" t="s">
        <v>161</v>
      </c>
      <c r="AC965" s="20" t="s">
        <v>399</v>
      </c>
      <c r="AD965" s="20" t="s">
        <v>188</v>
      </c>
    </row>
    <row r="966" spans="2:30" x14ac:dyDescent="0.25">
      <c r="B966" s="27" t="str">
        <f>IF(O966="","Frêt",_xlfn.XLOOKUP(O966,Catégories!A:A,Catégories!B:B,"inconnu"))</f>
        <v>Frêt</v>
      </c>
      <c r="C966" s="10" t="str">
        <f>RIGHT(LOOKUP(L966,'Recherche tracking'!A:A,'Recherche tracking'!B:B),16)</f>
        <v>6943814314754043</v>
      </c>
      <c r="D966" s="20">
        <v>202606</v>
      </c>
      <c r="E966" s="20">
        <v>51</v>
      </c>
      <c r="F966" s="20">
        <v>1085442</v>
      </c>
      <c r="G966" s="20" t="s">
        <v>20</v>
      </c>
      <c r="H966" s="20" t="s">
        <v>20</v>
      </c>
      <c r="I966" s="20" t="s">
        <v>118</v>
      </c>
      <c r="J966" s="20" t="s">
        <v>1590</v>
      </c>
      <c r="K966" s="20">
        <v>20260615</v>
      </c>
      <c r="L966" s="20" t="s">
        <v>1589</v>
      </c>
      <c r="M966" s="20" t="s">
        <v>111</v>
      </c>
      <c r="N966" s="20">
        <v>4.3</v>
      </c>
      <c r="O966" s="20" t="s">
        <v>84</v>
      </c>
      <c r="P966" s="32">
        <v>0</v>
      </c>
      <c r="Q966" s="20" t="s">
        <v>112</v>
      </c>
      <c r="R966" s="20" t="s">
        <v>113</v>
      </c>
      <c r="S966" s="20" t="s">
        <v>26</v>
      </c>
      <c r="T966" s="20" t="s">
        <v>30</v>
      </c>
      <c r="U966" s="20" t="s">
        <v>114</v>
      </c>
      <c r="V966" s="20" t="s">
        <v>115</v>
      </c>
      <c r="W966" s="20" t="s">
        <v>116</v>
      </c>
      <c r="X966" s="20" t="s">
        <v>829</v>
      </c>
      <c r="Y966" s="20" t="s">
        <v>830</v>
      </c>
      <c r="Z966" s="20" t="s">
        <v>26</v>
      </c>
      <c r="AA966" s="20" t="s">
        <v>30</v>
      </c>
      <c r="AB966" s="20" t="s">
        <v>161</v>
      </c>
      <c r="AC966" s="20" t="s">
        <v>399</v>
      </c>
      <c r="AD966" s="20" t="s">
        <v>188</v>
      </c>
    </row>
    <row r="967" spans="2:30" x14ac:dyDescent="0.25">
      <c r="B967" s="27" t="str">
        <f>IF(O967="","Frêt",_xlfn.XLOOKUP(O967,Catégories!A:A,Catégories!B:B,"inconnu"))</f>
        <v>Frêt</v>
      </c>
      <c r="C967" s="10" t="str">
        <f>RIGHT(LOOKUP(L967,'Recherche tracking'!A:A,'Recherche tracking'!B:B),16)</f>
        <v>6943814314754043</v>
      </c>
      <c r="D967" s="20">
        <v>202606</v>
      </c>
      <c r="E967" s="20">
        <v>51</v>
      </c>
      <c r="F967" s="20">
        <v>1085442</v>
      </c>
      <c r="G967" s="20" t="s">
        <v>20</v>
      </c>
      <c r="H967" s="20" t="s">
        <v>20</v>
      </c>
      <c r="I967" s="20" t="s">
        <v>119</v>
      </c>
      <c r="J967" s="20" t="s">
        <v>1590</v>
      </c>
      <c r="K967" s="20">
        <v>20260615</v>
      </c>
      <c r="L967" s="20" t="s">
        <v>1589</v>
      </c>
      <c r="M967" s="20" t="s">
        <v>24</v>
      </c>
      <c r="N967" s="20">
        <v>4.3</v>
      </c>
      <c r="O967" s="20" t="s">
        <v>86</v>
      </c>
      <c r="P967" s="32">
        <v>0</v>
      </c>
      <c r="Q967" s="20" t="s">
        <v>112</v>
      </c>
      <c r="R967" s="20" t="s">
        <v>113</v>
      </c>
      <c r="S967" s="20" t="s">
        <v>26</v>
      </c>
      <c r="T967" s="20" t="s">
        <v>30</v>
      </c>
      <c r="U967" s="20" t="s">
        <v>114</v>
      </c>
      <c r="V967" s="20" t="s">
        <v>115</v>
      </c>
      <c r="W967" s="20" t="s">
        <v>116</v>
      </c>
      <c r="X967" s="20" t="s">
        <v>829</v>
      </c>
      <c r="Y967" s="20" t="s">
        <v>830</v>
      </c>
      <c r="Z967" s="20" t="s">
        <v>26</v>
      </c>
      <c r="AA967" s="20" t="s">
        <v>30</v>
      </c>
      <c r="AB967" s="20" t="s">
        <v>161</v>
      </c>
      <c r="AC967" s="20" t="s">
        <v>399</v>
      </c>
      <c r="AD967" s="20" t="s">
        <v>188</v>
      </c>
    </row>
    <row r="968" spans="2:30" x14ac:dyDescent="0.25">
      <c r="B968" s="27" t="str">
        <f>IF(O968="","Frêt",_xlfn.XLOOKUP(O968,Catégories!A:A,Catégories!B:B,"inconnu"))</f>
        <v>Frêt</v>
      </c>
      <c r="C968" s="10" t="str">
        <f>RIGHT(LOOKUP(L968,'Recherche tracking'!A:A,'Recherche tracking'!B:B),16)</f>
        <v>7543814314754085</v>
      </c>
      <c r="D968" s="20">
        <v>202606</v>
      </c>
      <c r="E968" s="20">
        <v>51</v>
      </c>
      <c r="F968" s="20">
        <v>1085442</v>
      </c>
      <c r="G968" s="20" t="s">
        <v>20</v>
      </c>
      <c r="H968" s="20" t="s">
        <v>20</v>
      </c>
      <c r="I968" s="20" t="s">
        <v>110</v>
      </c>
      <c r="J968" s="20" t="s">
        <v>22</v>
      </c>
      <c r="K968" s="20">
        <v>20260615</v>
      </c>
      <c r="L968" s="20" t="s">
        <v>1591</v>
      </c>
      <c r="M968" s="20" t="s">
        <v>111</v>
      </c>
      <c r="N968" s="20">
        <v>4.7</v>
      </c>
      <c r="O968" s="20" t="s">
        <v>84</v>
      </c>
      <c r="P968" s="32">
        <v>5.19</v>
      </c>
      <c r="Q968" s="20" t="s">
        <v>112</v>
      </c>
      <c r="R968" s="20" t="s">
        <v>113</v>
      </c>
      <c r="S968" s="20" t="s">
        <v>26</v>
      </c>
      <c r="T968" s="20" t="s">
        <v>30</v>
      </c>
      <c r="U968" s="20" t="s">
        <v>114</v>
      </c>
      <c r="V968" s="20" t="s">
        <v>115</v>
      </c>
      <c r="W968" s="20" t="s">
        <v>116</v>
      </c>
      <c r="X968" s="20" t="s">
        <v>1592</v>
      </c>
      <c r="Y968" s="20" t="s">
        <v>1474</v>
      </c>
      <c r="Z968" s="20" t="s">
        <v>26</v>
      </c>
      <c r="AA968" s="20" t="s">
        <v>30</v>
      </c>
      <c r="AB968" s="20" t="s">
        <v>117</v>
      </c>
      <c r="AC968" s="20" t="s">
        <v>1006</v>
      </c>
      <c r="AD968" s="20" t="s">
        <v>120</v>
      </c>
    </row>
    <row r="969" spans="2:30" x14ac:dyDescent="0.25">
      <c r="B969" s="27" t="str">
        <f>IF(O969="","Frêt",_xlfn.XLOOKUP(O969,Catégories!A:A,Catégories!B:B,"inconnu"))</f>
        <v>Frêt</v>
      </c>
      <c r="C969" s="10" t="str">
        <f>RIGHT(LOOKUP(L969,'Recherche tracking'!A:A,'Recherche tracking'!B:B),16)</f>
        <v>7543814314754085</v>
      </c>
      <c r="D969" s="20">
        <v>202606</v>
      </c>
      <c r="E969" s="20">
        <v>51</v>
      </c>
      <c r="F969" s="20">
        <v>1085442</v>
      </c>
      <c r="G969" s="20" t="s">
        <v>20</v>
      </c>
      <c r="H969" s="20" t="s">
        <v>20</v>
      </c>
      <c r="I969" s="20" t="s">
        <v>118</v>
      </c>
      <c r="J969" s="20" t="s">
        <v>1593</v>
      </c>
      <c r="K969" s="20">
        <v>20260615</v>
      </c>
      <c r="L969" s="20" t="s">
        <v>1591</v>
      </c>
      <c r="M969" s="20" t="s">
        <v>111</v>
      </c>
      <c r="N969" s="20">
        <v>4.7</v>
      </c>
      <c r="O969" s="20" t="s">
        <v>84</v>
      </c>
      <c r="P969" s="32">
        <v>0</v>
      </c>
      <c r="Q969" s="20" t="s">
        <v>112</v>
      </c>
      <c r="R969" s="20" t="s">
        <v>113</v>
      </c>
      <c r="S969" s="20" t="s">
        <v>26</v>
      </c>
      <c r="T969" s="20" t="s">
        <v>30</v>
      </c>
      <c r="U969" s="20" t="s">
        <v>114</v>
      </c>
      <c r="V969" s="20" t="s">
        <v>115</v>
      </c>
      <c r="W969" s="20" t="s">
        <v>116</v>
      </c>
      <c r="X969" s="20" t="s">
        <v>1592</v>
      </c>
      <c r="Y969" s="20" t="s">
        <v>1474</v>
      </c>
      <c r="Z969" s="20" t="s">
        <v>26</v>
      </c>
      <c r="AA969" s="20" t="s">
        <v>30</v>
      </c>
      <c r="AB969" s="20" t="s">
        <v>117</v>
      </c>
      <c r="AC969" s="20" t="s">
        <v>1006</v>
      </c>
      <c r="AD969" s="20" t="s">
        <v>120</v>
      </c>
    </row>
    <row r="970" spans="2:30" x14ac:dyDescent="0.25">
      <c r="B970" s="27" t="str">
        <f>IF(O970="","Frêt",_xlfn.XLOOKUP(O970,Catégories!A:A,Catégories!B:B,"inconnu"))</f>
        <v>Frêt</v>
      </c>
      <c r="C970" s="10" t="str">
        <f>RIGHT(LOOKUP(L970,'Recherche tracking'!A:A,'Recherche tracking'!B:B),16)</f>
        <v>7543814314754085</v>
      </c>
      <c r="D970" s="20">
        <v>202606</v>
      </c>
      <c r="E970" s="20">
        <v>51</v>
      </c>
      <c r="F970" s="20">
        <v>1085442</v>
      </c>
      <c r="G970" s="20" t="s">
        <v>20</v>
      </c>
      <c r="H970" s="20" t="s">
        <v>20</v>
      </c>
      <c r="I970" s="20" t="s">
        <v>119</v>
      </c>
      <c r="J970" s="20" t="s">
        <v>1593</v>
      </c>
      <c r="K970" s="20">
        <v>20260615</v>
      </c>
      <c r="L970" s="20" t="s">
        <v>1591</v>
      </c>
      <c r="M970" s="20" t="s">
        <v>24</v>
      </c>
      <c r="N970" s="20">
        <v>4.7</v>
      </c>
      <c r="O970" s="20" t="s">
        <v>86</v>
      </c>
      <c r="P970" s="32">
        <v>0</v>
      </c>
      <c r="Q970" s="20" t="s">
        <v>112</v>
      </c>
      <c r="R970" s="20" t="s">
        <v>113</v>
      </c>
      <c r="S970" s="20" t="s">
        <v>26</v>
      </c>
      <c r="T970" s="20" t="s">
        <v>30</v>
      </c>
      <c r="U970" s="20" t="s">
        <v>114</v>
      </c>
      <c r="V970" s="20" t="s">
        <v>115</v>
      </c>
      <c r="W970" s="20" t="s">
        <v>116</v>
      </c>
      <c r="X970" s="20" t="s">
        <v>1592</v>
      </c>
      <c r="Y970" s="20" t="s">
        <v>1474</v>
      </c>
      <c r="Z970" s="20" t="s">
        <v>26</v>
      </c>
      <c r="AA970" s="20" t="s">
        <v>30</v>
      </c>
      <c r="AB970" s="20" t="s">
        <v>117</v>
      </c>
      <c r="AC970" s="20" t="s">
        <v>1006</v>
      </c>
      <c r="AD970" s="20" t="s">
        <v>120</v>
      </c>
    </row>
    <row r="971" spans="2:30" x14ac:dyDescent="0.25">
      <c r="B971" s="27" t="str">
        <f>IF(O971="","Frêt",_xlfn.XLOOKUP(O971,Catégories!A:A,Catégories!B:B,"inconnu"))</f>
        <v>Frêt</v>
      </c>
      <c r="C971" s="10" t="str">
        <f>RIGHT(LOOKUP(L971,'Recherche tracking'!A:A,'Recherche tracking'!B:B),16)</f>
        <v>8543814314753978</v>
      </c>
      <c r="D971" s="20">
        <v>202606</v>
      </c>
      <c r="E971" s="20">
        <v>51</v>
      </c>
      <c r="F971" s="20">
        <v>1085442</v>
      </c>
      <c r="G971" s="20" t="s">
        <v>20</v>
      </c>
      <c r="H971" s="20" t="s">
        <v>20</v>
      </c>
      <c r="I971" s="20" t="s">
        <v>110</v>
      </c>
      <c r="J971" s="20" t="s">
        <v>22</v>
      </c>
      <c r="K971" s="20">
        <v>20260615</v>
      </c>
      <c r="L971" s="20" t="s">
        <v>1594</v>
      </c>
      <c r="M971" s="20" t="s">
        <v>111</v>
      </c>
      <c r="N971" s="20">
        <v>0.5</v>
      </c>
      <c r="O971" s="20" t="s">
        <v>84</v>
      </c>
      <c r="P971" s="32">
        <v>4.1500000000000004</v>
      </c>
      <c r="Q971" s="20" t="s">
        <v>112</v>
      </c>
      <c r="R971" s="20" t="s">
        <v>113</v>
      </c>
      <c r="S971" s="20" t="s">
        <v>26</v>
      </c>
      <c r="T971" s="20" t="s">
        <v>30</v>
      </c>
      <c r="U971" s="20" t="s">
        <v>114</v>
      </c>
      <c r="V971" s="20" t="s">
        <v>115</v>
      </c>
      <c r="W971" s="20" t="s">
        <v>116</v>
      </c>
      <c r="X971" s="20" t="s">
        <v>1595</v>
      </c>
      <c r="Y971" s="20" t="s">
        <v>1596</v>
      </c>
      <c r="Z971" s="20" t="s">
        <v>26</v>
      </c>
      <c r="AA971" s="20" t="s">
        <v>30</v>
      </c>
      <c r="AB971" s="20" t="s">
        <v>330</v>
      </c>
      <c r="AC971" s="20" t="s">
        <v>634</v>
      </c>
      <c r="AD971" s="20" t="s">
        <v>1597</v>
      </c>
    </row>
    <row r="972" spans="2:30" x14ac:dyDescent="0.25">
      <c r="B972" s="27" t="str">
        <f>IF(O972="","Frêt",_xlfn.XLOOKUP(O972,Catégories!A:A,Catégories!B:B,"inconnu"))</f>
        <v>Frêt</v>
      </c>
      <c r="C972" s="10" t="str">
        <f>RIGHT(LOOKUP(L972,'Recherche tracking'!A:A,'Recherche tracking'!B:B),16)</f>
        <v>8543814314753978</v>
      </c>
      <c r="D972" s="20">
        <v>202606</v>
      </c>
      <c r="E972" s="20">
        <v>51</v>
      </c>
      <c r="F972" s="20">
        <v>1085442</v>
      </c>
      <c r="G972" s="20" t="s">
        <v>20</v>
      </c>
      <c r="H972" s="20" t="s">
        <v>20</v>
      </c>
      <c r="I972" s="20" t="s">
        <v>118</v>
      </c>
      <c r="J972" s="20" t="s">
        <v>1598</v>
      </c>
      <c r="K972" s="20">
        <v>20260615</v>
      </c>
      <c r="L972" s="20" t="s">
        <v>1594</v>
      </c>
      <c r="M972" s="20" t="s">
        <v>111</v>
      </c>
      <c r="N972" s="20">
        <v>0.5</v>
      </c>
      <c r="O972" s="20" t="s">
        <v>84</v>
      </c>
      <c r="P972" s="32">
        <v>0</v>
      </c>
      <c r="Q972" s="20" t="s">
        <v>112</v>
      </c>
      <c r="R972" s="20" t="s">
        <v>113</v>
      </c>
      <c r="S972" s="20" t="s">
        <v>26</v>
      </c>
      <c r="T972" s="20" t="s">
        <v>30</v>
      </c>
      <c r="U972" s="20" t="s">
        <v>114</v>
      </c>
      <c r="V972" s="20" t="s">
        <v>115</v>
      </c>
      <c r="W972" s="20" t="s">
        <v>116</v>
      </c>
      <c r="X972" s="20" t="s">
        <v>1595</v>
      </c>
      <c r="Y972" s="20" t="s">
        <v>1596</v>
      </c>
      <c r="Z972" s="20" t="s">
        <v>26</v>
      </c>
      <c r="AA972" s="20" t="s">
        <v>30</v>
      </c>
      <c r="AB972" s="20" t="s">
        <v>330</v>
      </c>
      <c r="AC972" s="20" t="s">
        <v>634</v>
      </c>
      <c r="AD972" s="20" t="s">
        <v>1597</v>
      </c>
    </row>
    <row r="973" spans="2:30" x14ac:dyDescent="0.25">
      <c r="B973" s="27" t="str">
        <f>IF(O973="","Frêt",_xlfn.XLOOKUP(O973,Catégories!A:A,Catégories!B:B,"inconnu"))</f>
        <v>Frêt</v>
      </c>
      <c r="C973" s="10" t="str">
        <f>RIGHT(LOOKUP(L973,'Recherche tracking'!A:A,'Recherche tracking'!B:B),16)</f>
        <v>8543814314753978</v>
      </c>
      <c r="D973" s="20">
        <v>202606</v>
      </c>
      <c r="E973" s="20">
        <v>51</v>
      </c>
      <c r="F973" s="20">
        <v>1085442</v>
      </c>
      <c r="G973" s="20" t="s">
        <v>20</v>
      </c>
      <c r="H973" s="20" t="s">
        <v>20</v>
      </c>
      <c r="I973" s="20" t="s">
        <v>119</v>
      </c>
      <c r="J973" s="20" t="s">
        <v>1598</v>
      </c>
      <c r="K973" s="20">
        <v>20260615</v>
      </c>
      <c r="L973" s="20" t="s">
        <v>1594</v>
      </c>
      <c r="M973" s="20" t="s">
        <v>24</v>
      </c>
      <c r="N973" s="20">
        <v>0.5</v>
      </c>
      <c r="O973" s="20" t="s">
        <v>86</v>
      </c>
      <c r="P973" s="32">
        <v>0</v>
      </c>
      <c r="Q973" s="20" t="s">
        <v>112</v>
      </c>
      <c r="R973" s="20" t="s">
        <v>113</v>
      </c>
      <c r="S973" s="20" t="s">
        <v>26</v>
      </c>
      <c r="T973" s="20" t="s">
        <v>30</v>
      </c>
      <c r="U973" s="20" t="s">
        <v>114</v>
      </c>
      <c r="V973" s="20" t="s">
        <v>115</v>
      </c>
      <c r="W973" s="20" t="s">
        <v>116</v>
      </c>
      <c r="X973" s="20" t="s">
        <v>1595</v>
      </c>
      <c r="Y973" s="20" t="s">
        <v>1596</v>
      </c>
      <c r="Z973" s="20" t="s">
        <v>26</v>
      </c>
      <c r="AA973" s="20" t="s">
        <v>30</v>
      </c>
      <c r="AB973" s="20" t="s">
        <v>330</v>
      </c>
      <c r="AC973" s="20" t="s">
        <v>634</v>
      </c>
      <c r="AD973" s="20" t="s">
        <v>1597</v>
      </c>
    </row>
    <row r="974" spans="2:30" x14ac:dyDescent="0.25">
      <c r="B974" s="27" t="str">
        <f>IF(O974="","Frêt",_xlfn.XLOOKUP(O974,Catégories!A:A,Catégories!B:B,"inconnu"))</f>
        <v>Frêt</v>
      </c>
      <c r="C974" s="10" t="str">
        <f>RIGHT(LOOKUP(L974,'Recherche tracking'!A:A,'Recherche tracking'!B:B),16)</f>
        <v>1943814314754109</v>
      </c>
      <c r="D974" s="20">
        <v>202606</v>
      </c>
      <c r="E974" s="20">
        <v>51</v>
      </c>
      <c r="F974" s="20">
        <v>1085442</v>
      </c>
      <c r="G974" s="20" t="s">
        <v>20</v>
      </c>
      <c r="H974" s="20" t="s">
        <v>20</v>
      </c>
      <c r="I974" s="20" t="s">
        <v>110</v>
      </c>
      <c r="J974" s="20" t="s">
        <v>22</v>
      </c>
      <c r="K974" s="20">
        <v>20260615</v>
      </c>
      <c r="L974" s="20" t="s">
        <v>1599</v>
      </c>
      <c r="M974" s="20" t="s">
        <v>111</v>
      </c>
      <c r="N974" s="20">
        <v>3.6</v>
      </c>
      <c r="O974" s="20" t="s">
        <v>84</v>
      </c>
      <c r="P974" s="32">
        <v>4.93</v>
      </c>
      <c r="Q974" s="20" t="s">
        <v>112</v>
      </c>
      <c r="R974" s="20" t="s">
        <v>113</v>
      </c>
      <c r="S974" s="20" t="s">
        <v>26</v>
      </c>
      <c r="T974" s="20" t="s">
        <v>30</v>
      </c>
      <c r="U974" s="20" t="s">
        <v>114</v>
      </c>
      <c r="V974" s="20" t="s">
        <v>115</v>
      </c>
      <c r="W974" s="20" t="s">
        <v>116</v>
      </c>
      <c r="X974" s="20" t="s">
        <v>415</v>
      </c>
      <c r="Y974" s="20" t="s">
        <v>416</v>
      </c>
      <c r="Z974" s="20" t="s">
        <v>26</v>
      </c>
      <c r="AA974" s="20" t="s">
        <v>30</v>
      </c>
      <c r="AB974" s="20" t="s">
        <v>417</v>
      </c>
      <c r="AC974" s="20" t="s">
        <v>418</v>
      </c>
      <c r="AD974" s="20" t="s">
        <v>419</v>
      </c>
    </row>
    <row r="975" spans="2:30" x14ac:dyDescent="0.25">
      <c r="B975" s="27" t="str">
        <f>IF(O975="","Frêt",_xlfn.XLOOKUP(O975,Catégories!A:A,Catégories!B:B,"inconnu"))</f>
        <v>Frêt</v>
      </c>
      <c r="C975" s="10" t="str">
        <f>RIGHT(LOOKUP(L975,'Recherche tracking'!A:A,'Recherche tracking'!B:B),16)</f>
        <v>1943814314754109</v>
      </c>
      <c r="D975" s="20">
        <v>202606</v>
      </c>
      <c r="E975" s="20">
        <v>51</v>
      </c>
      <c r="F975" s="20">
        <v>1085442</v>
      </c>
      <c r="G975" s="20" t="s">
        <v>20</v>
      </c>
      <c r="H975" s="20" t="s">
        <v>20</v>
      </c>
      <c r="I975" s="20" t="s">
        <v>118</v>
      </c>
      <c r="J975" s="20" t="s">
        <v>1600</v>
      </c>
      <c r="K975" s="20">
        <v>20260615</v>
      </c>
      <c r="L975" s="20" t="s">
        <v>1599</v>
      </c>
      <c r="M975" s="20" t="s">
        <v>111</v>
      </c>
      <c r="N975" s="20">
        <v>3.6</v>
      </c>
      <c r="O975" s="20" t="s">
        <v>84</v>
      </c>
      <c r="P975" s="32">
        <v>0</v>
      </c>
      <c r="Q975" s="20" t="s">
        <v>112</v>
      </c>
      <c r="R975" s="20" t="s">
        <v>113</v>
      </c>
      <c r="S975" s="20" t="s">
        <v>26</v>
      </c>
      <c r="T975" s="20" t="s">
        <v>30</v>
      </c>
      <c r="U975" s="20" t="s">
        <v>114</v>
      </c>
      <c r="V975" s="20" t="s">
        <v>115</v>
      </c>
      <c r="W975" s="20" t="s">
        <v>116</v>
      </c>
      <c r="X975" s="20" t="s">
        <v>415</v>
      </c>
      <c r="Y975" s="20" t="s">
        <v>416</v>
      </c>
      <c r="Z975" s="20" t="s">
        <v>26</v>
      </c>
      <c r="AA975" s="20" t="s">
        <v>30</v>
      </c>
      <c r="AB975" s="20" t="s">
        <v>417</v>
      </c>
      <c r="AC975" s="20" t="s">
        <v>418</v>
      </c>
      <c r="AD975" s="20" t="s">
        <v>419</v>
      </c>
    </row>
    <row r="976" spans="2:30" x14ac:dyDescent="0.25">
      <c r="B976" s="27" t="str">
        <f>IF(O976="","Frêt",_xlfn.XLOOKUP(O976,Catégories!A:A,Catégories!B:B,"inconnu"))</f>
        <v>Frêt</v>
      </c>
      <c r="C976" s="10" t="str">
        <f>RIGHT(LOOKUP(L976,'Recherche tracking'!A:A,'Recherche tracking'!B:B),16)</f>
        <v>1943814314754109</v>
      </c>
      <c r="D976" s="20">
        <v>202606</v>
      </c>
      <c r="E976" s="20">
        <v>51</v>
      </c>
      <c r="F976" s="20">
        <v>1085442</v>
      </c>
      <c r="G976" s="20" t="s">
        <v>20</v>
      </c>
      <c r="H976" s="20" t="s">
        <v>20</v>
      </c>
      <c r="I976" s="20" t="s">
        <v>119</v>
      </c>
      <c r="J976" s="20" t="s">
        <v>1600</v>
      </c>
      <c r="K976" s="20">
        <v>20260615</v>
      </c>
      <c r="L976" s="20" t="s">
        <v>1599</v>
      </c>
      <c r="M976" s="20" t="s">
        <v>24</v>
      </c>
      <c r="N976" s="20">
        <v>3.6</v>
      </c>
      <c r="O976" s="20" t="s">
        <v>86</v>
      </c>
      <c r="P976" s="32">
        <v>0</v>
      </c>
      <c r="Q976" s="20" t="s">
        <v>112</v>
      </c>
      <c r="R976" s="20" t="s">
        <v>113</v>
      </c>
      <c r="S976" s="20" t="s">
        <v>26</v>
      </c>
      <c r="T976" s="20" t="s">
        <v>30</v>
      </c>
      <c r="U976" s="20" t="s">
        <v>114</v>
      </c>
      <c r="V976" s="20" t="s">
        <v>115</v>
      </c>
      <c r="W976" s="20" t="s">
        <v>116</v>
      </c>
      <c r="X976" s="20" t="s">
        <v>415</v>
      </c>
      <c r="Y976" s="20" t="s">
        <v>416</v>
      </c>
      <c r="Z976" s="20" t="s">
        <v>26</v>
      </c>
      <c r="AA976" s="20" t="s">
        <v>30</v>
      </c>
      <c r="AB976" s="20" t="s">
        <v>417</v>
      </c>
      <c r="AC976" s="20" t="s">
        <v>418</v>
      </c>
      <c r="AD976" s="20" t="s">
        <v>419</v>
      </c>
    </row>
    <row r="977" spans="2:30" x14ac:dyDescent="0.25">
      <c r="B977" s="27" t="str">
        <f>IF(O977="","Frêt",_xlfn.XLOOKUP(O977,Catégories!A:A,Catégories!B:B,"inconnu"))</f>
        <v>Frêt</v>
      </c>
      <c r="C977" s="10" t="str">
        <f>RIGHT(LOOKUP(L977,'Recherche tracking'!A:A,'Recherche tracking'!B:B),16)</f>
        <v>8143814314754030</v>
      </c>
      <c r="D977" s="20">
        <v>202606</v>
      </c>
      <c r="E977" s="20">
        <v>51</v>
      </c>
      <c r="F977" s="20">
        <v>1085442</v>
      </c>
      <c r="G977" s="20" t="s">
        <v>20</v>
      </c>
      <c r="H977" s="20" t="s">
        <v>20</v>
      </c>
      <c r="I977" s="20" t="s">
        <v>110</v>
      </c>
      <c r="J977" s="20" t="s">
        <v>22</v>
      </c>
      <c r="K977" s="20">
        <v>20260615</v>
      </c>
      <c r="L977" s="20" t="s">
        <v>1601</v>
      </c>
      <c r="M977" s="20" t="s">
        <v>111</v>
      </c>
      <c r="N977" s="20">
        <v>2.9</v>
      </c>
      <c r="O977" s="20" t="s">
        <v>84</v>
      </c>
      <c r="P977" s="32">
        <v>4.67</v>
      </c>
      <c r="Q977" s="20" t="s">
        <v>112</v>
      </c>
      <c r="R977" s="20" t="s">
        <v>113</v>
      </c>
      <c r="S977" s="20" t="s">
        <v>26</v>
      </c>
      <c r="T977" s="20" t="s">
        <v>30</v>
      </c>
      <c r="U977" s="20" t="s">
        <v>114</v>
      </c>
      <c r="V977" s="20" t="s">
        <v>115</v>
      </c>
      <c r="W977" s="20" t="s">
        <v>116</v>
      </c>
      <c r="X977" s="20" t="s">
        <v>255</v>
      </c>
      <c r="Y977" s="20" t="s">
        <v>256</v>
      </c>
      <c r="Z977" s="20" t="s">
        <v>26</v>
      </c>
      <c r="AA977" s="20" t="s">
        <v>30</v>
      </c>
      <c r="AB977" s="20" t="s">
        <v>211</v>
      </c>
      <c r="AC977" s="20" t="s">
        <v>257</v>
      </c>
      <c r="AD977" s="20" t="s">
        <v>258</v>
      </c>
    </row>
    <row r="978" spans="2:30" x14ac:dyDescent="0.25">
      <c r="B978" s="27" t="str">
        <f>IF(O978="","Frêt",_xlfn.XLOOKUP(O978,Catégories!A:A,Catégories!B:B,"inconnu"))</f>
        <v>Frêt</v>
      </c>
      <c r="C978" s="10" t="str">
        <f>RIGHT(LOOKUP(L978,'Recherche tracking'!A:A,'Recherche tracking'!B:B),16)</f>
        <v>8143814314754030</v>
      </c>
      <c r="D978" s="20">
        <v>202606</v>
      </c>
      <c r="E978" s="20">
        <v>51</v>
      </c>
      <c r="F978" s="20">
        <v>1085442</v>
      </c>
      <c r="G978" s="20" t="s">
        <v>20</v>
      </c>
      <c r="H978" s="20" t="s">
        <v>20</v>
      </c>
      <c r="I978" s="20" t="s">
        <v>118</v>
      </c>
      <c r="J978" s="20" t="s">
        <v>1602</v>
      </c>
      <c r="K978" s="20">
        <v>20260615</v>
      </c>
      <c r="L978" s="20" t="s">
        <v>1601</v>
      </c>
      <c r="M978" s="20" t="s">
        <v>111</v>
      </c>
      <c r="N978" s="20">
        <v>2.9</v>
      </c>
      <c r="O978" s="20" t="s">
        <v>84</v>
      </c>
      <c r="P978" s="32">
        <v>0</v>
      </c>
      <c r="Q978" s="20" t="s">
        <v>112</v>
      </c>
      <c r="R978" s="20" t="s">
        <v>113</v>
      </c>
      <c r="S978" s="20" t="s">
        <v>26</v>
      </c>
      <c r="T978" s="20" t="s">
        <v>30</v>
      </c>
      <c r="U978" s="20" t="s">
        <v>114</v>
      </c>
      <c r="V978" s="20" t="s">
        <v>115</v>
      </c>
      <c r="W978" s="20" t="s">
        <v>116</v>
      </c>
      <c r="X978" s="20" t="s">
        <v>255</v>
      </c>
      <c r="Y978" s="20" t="s">
        <v>256</v>
      </c>
      <c r="Z978" s="20" t="s">
        <v>26</v>
      </c>
      <c r="AA978" s="20" t="s">
        <v>30</v>
      </c>
      <c r="AB978" s="20" t="s">
        <v>211</v>
      </c>
      <c r="AC978" s="20" t="s">
        <v>257</v>
      </c>
      <c r="AD978" s="20" t="s">
        <v>258</v>
      </c>
    </row>
    <row r="979" spans="2:30" x14ac:dyDescent="0.25">
      <c r="B979" s="27" t="str">
        <f>IF(O979="","Frêt",_xlfn.XLOOKUP(O979,Catégories!A:A,Catégories!B:B,"inconnu"))</f>
        <v>Frêt</v>
      </c>
      <c r="C979" s="10" t="str">
        <f>RIGHT(LOOKUP(L979,'Recherche tracking'!A:A,'Recherche tracking'!B:B),16)</f>
        <v>8143814314754030</v>
      </c>
      <c r="D979" s="20">
        <v>202606</v>
      </c>
      <c r="E979" s="20">
        <v>51</v>
      </c>
      <c r="F979" s="20">
        <v>1085442</v>
      </c>
      <c r="G979" s="20" t="s">
        <v>20</v>
      </c>
      <c r="H979" s="20" t="s">
        <v>20</v>
      </c>
      <c r="I979" s="20" t="s">
        <v>119</v>
      </c>
      <c r="J979" s="20" t="s">
        <v>1602</v>
      </c>
      <c r="K979" s="20">
        <v>20260615</v>
      </c>
      <c r="L979" s="20" t="s">
        <v>1601</v>
      </c>
      <c r="M979" s="20" t="s">
        <v>24</v>
      </c>
      <c r="N979" s="20">
        <v>2.9</v>
      </c>
      <c r="O979" s="20" t="s">
        <v>86</v>
      </c>
      <c r="P979" s="32">
        <v>0</v>
      </c>
      <c r="Q979" s="20" t="s">
        <v>112</v>
      </c>
      <c r="R979" s="20" t="s">
        <v>113</v>
      </c>
      <c r="S979" s="20" t="s">
        <v>26</v>
      </c>
      <c r="T979" s="20" t="s">
        <v>30</v>
      </c>
      <c r="U979" s="20" t="s">
        <v>114</v>
      </c>
      <c r="V979" s="20" t="s">
        <v>115</v>
      </c>
      <c r="W979" s="20" t="s">
        <v>116</v>
      </c>
      <c r="X979" s="20" t="s">
        <v>255</v>
      </c>
      <c r="Y979" s="20" t="s">
        <v>256</v>
      </c>
      <c r="Z979" s="20" t="s">
        <v>26</v>
      </c>
      <c r="AA979" s="20" t="s">
        <v>30</v>
      </c>
      <c r="AB979" s="20" t="s">
        <v>211</v>
      </c>
      <c r="AC979" s="20" t="s">
        <v>257</v>
      </c>
      <c r="AD979" s="20" t="s">
        <v>258</v>
      </c>
    </row>
    <row r="980" spans="2:30" x14ac:dyDescent="0.25">
      <c r="B980" s="27" t="str">
        <f>IF(O980="","Frêt",_xlfn.XLOOKUP(O980,Catégories!A:A,Catégories!B:B,"inconnu"))</f>
        <v>Frêt</v>
      </c>
      <c r="C980" s="10" t="str">
        <f>RIGHT(LOOKUP(L980,'Recherche tracking'!A:A,'Recherche tracking'!B:B),16)</f>
        <v>7543814314754190</v>
      </c>
      <c r="D980" s="20">
        <v>202606</v>
      </c>
      <c r="E980" s="20">
        <v>51</v>
      </c>
      <c r="F980" s="20">
        <v>1085442</v>
      </c>
      <c r="G980" s="20" t="s">
        <v>20</v>
      </c>
      <c r="H980" s="20" t="s">
        <v>20</v>
      </c>
      <c r="I980" s="20" t="s">
        <v>110</v>
      </c>
      <c r="J980" s="20" t="s">
        <v>22</v>
      </c>
      <c r="K980" s="20">
        <v>20260616</v>
      </c>
      <c r="L980" s="20" t="s">
        <v>1603</v>
      </c>
      <c r="M980" s="20" t="s">
        <v>111</v>
      </c>
      <c r="N980" s="20">
        <v>4.5999999999999996</v>
      </c>
      <c r="O980" s="20" t="s">
        <v>84</v>
      </c>
      <c r="P980" s="32">
        <v>5.19</v>
      </c>
      <c r="Q980" s="20" t="s">
        <v>112</v>
      </c>
      <c r="R980" s="20" t="s">
        <v>113</v>
      </c>
      <c r="S980" s="20" t="s">
        <v>26</v>
      </c>
      <c r="T980" s="20" t="s">
        <v>30</v>
      </c>
      <c r="U980" s="20" t="s">
        <v>114</v>
      </c>
      <c r="V980" s="20" t="s">
        <v>115</v>
      </c>
      <c r="W980" s="20" t="s">
        <v>116</v>
      </c>
      <c r="X980" s="20" t="s">
        <v>1604</v>
      </c>
      <c r="Y980" s="20" t="s">
        <v>1605</v>
      </c>
      <c r="Z980" s="20" t="s">
        <v>26</v>
      </c>
      <c r="AA980" s="20" t="s">
        <v>30</v>
      </c>
      <c r="AB980" s="20" t="s">
        <v>117</v>
      </c>
      <c r="AC980" s="20" t="s">
        <v>1559</v>
      </c>
      <c r="AD980" s="20" t="s">
        <v>120</v>
      </c>
    </row>
    <row r="981" spans="2:30" x14ac:dyDescent="0.25">
      <c r="B981" s="27" t="str">
        <f>IF(O981="","Frêt",_xlfn.XLOOKUP(O981,Catégories!A:A,Catégories!B:B,"inconnu"))</f>
        <v>Frêt</v>
      </c>
      <c r="C981" s="10" t="str">
        <f>RIGHT(LOOKUP(L981,'Recherche tracking'!A:A,'Recherche tracking'!B:B),16)</f>
        <v>7543814314754190</v>
      </c>
      <c r="D981" s="20">
        <v>202606</v>
      </c>
      <c r="E981" s="20">
        <v>51</v>
      </c>
      <c r="F981" s="20">
        <v>1085442</v>
      </c>
      <c r="G981" s="20" t="s">
        <v>20</v>
      </c>
      <c r="H981" s="20" t="s">
        <v>20</v>
      </c>
      <c r="I981" s="20" t="s">
        <v>118</v>
      </c>
      <c r="J981" s="20" t="s">
        <v>1606</v>
      </c>
      <c r="K981" s="20">
        <v>20260616</v>
      </c>
      <c r="L981" s="20" t="s">
        <v>1603</v>
      </c>
      <c r="M981" s="20" t="s">
        <v>111</v>
      </c>
      <c r="N981" s="20">
        <v>4.5999999999999996</v>
      </c>
      <c r="O981" s="20" t="s">
        <v>84</v>
      </c>
      <c r="P981" s="32">
        <v>0</v>
      </c>
      <c r="Q981" s="20" t="s">
        <v>112</v>
      </c>
      <c r="R981" s="20" t="s">
        <v>113</v>
      </c>
      <c r="S981" s="20" t="s">
        <v>26</v>
      </c>
      <c r="T981" s="20" t="s">
        <v>30</v>
      </c>
      <c r="U981" s="20" t="s">
        <v>114</v>
      </c>
      <c r="V981" s="20" t="s">
        <v>115</v>
      </c>
      <c r="W981" s="20" t="s">
        <v>116</v>
      </c>
      <c r="X981" s="20" t="s">
        <v>1604</v>
      </c>
      <c r="Y981" s="20" t="s">
        <v>1605</v>
      </c>
      <c r="Z981" s="20" t="s">
        <v>26</v>
      </c>
      <c r="AA981" s="20" t="s">
        <v>30</v>
      </c>
      <c r="AB981" s="20" t="s">
        <v>117</v>
      </c>
      <c r="AC981" s="20" t="s">
        <v>1559</v>
      </c>
      <c r="AD981" s="20" t="s">
        <v>120</v>
      </c>
    </row>
    <row r="982" spans="2:30" x14ac:dyDescent="0.25">
      <c r="B982" s="27" t="str">
        <f>IF(O982="","Frêt",_xlfn.XLOOKUP(O982,Catégories!A:A,Catégories!B:B,"inconnu"))</f>
        <v>Frêt</v>
      </c>
      <c r="C982" s="10" t="str">
        <f>RIGHT(LOOKUP(L982,'Recherche tracking'!A:A,'Recherche tracking'!B:B),16)</f>
        <v>7543814314754190</v>
      </c>
      <c r="D982" s="20">
        <v>202606</v>
      </c>
      <c r="E982" s="20">
        <v>51</v>
      </c>
      <c r="F982" s="20">
        <v>1085442</v>
      </c>
      <c r="G982" s="20" t="s">
        <v>20</v>
      </c>
      <c r="H982" s="20" t="s">
        <v>20</v>
      </c>
      <c r="I982" s="20" t="s">
        <v>119</v>
      </c>
      <c r="J982" s="20" t="s">
        <v>1606</v>
      </c>
      <c r="K982" s="20">
        <v>20260616</v>
      </c>
      <c r="L982" s="20" t="s">
        <v>1603</v>
      </c>
      <c r="M982" s="20" t="s">
        <v>24</v>
      </c>
      <c r="N982" s="20">
        <v>4.5999999999999996</v>
      </c>
      <c r="O982" s="20" t="s">
        <v>86</v>
      </c>
      <c r="P982" s="32">
        <v>0</v>
      </c>
      <c r="Q982" s="20" t="s">
        <v>112</v>
      </c>
      <c r="R982" s="20" t="s">
        <v>113</v>
      </c>
      <c r="S982" s="20" t="s">
        <v>26</v>
      </c>
      <c r="T982" s="20" t="s">
        <v>30</v>
      </c>
      <c r="U982" s="20" t="s">
        <v>114</v>
      </c>
      <c r="V982" s="20" t="s">
        <v>115</v>
      </c>
      <c r="W982" s="20" t="s">
        <v>116</v>
      </c>
      <c r="X982" s="20" t="s">
        <v>1604</v>
      </c>
      <c r="Y982" s="20" t="s">
        <v>1605</v>
      </c>
      <c r="Z982" s="20" t="s">
        <v>26</v>
      </c>
      <c r="AA982" s="20" t="s">
        <v>30</v>
      </c>
      <c r="AB982" s="20" t="s">
        <v>117</v>
      </c>
      <c r="AC982" s="20" t="s">
        <v>1559</v>
      </c>
      <c r="AD982" s="20" t="s">
        <v>120</v>
      </c>
    </row>
    <row r="983" spans="2:30" x14ac:dyDescent="0.25">
      <c r="B983" s="27" t="str">
        <f>IF(O983="","Frêt",_xlfn.XLOOKUP(O983,Catégories!A:A,Catégories!B:B,"inconnu"))</f>
        <v>Frêt</v>
      </c>
      <c r="C983" s="10" t="str">
        <f>RIGHT(LOOKUP(L983,'Recherche tracking'!A:A,'Recherche tracking'!B:B),16)</f>
        <v>8343814314754201</v>
      </c>
      <c r="D983" s="20">
        <v>202606</v>
      </c>
      <c r="E983" s="20">
        <v>51</v>
      </c>
      <c r="F983" s="20">
        <v>1085442</v>
      </c>
      <c r="G983" s="20" t="s">
        <v>20</v>
      </c>
      <c r="H983" s="20" t="s">
        <v>20</v>
      </c>
      <c r="I983" s="20" t="s">
        <v>110</v>
      </c>
      <c r="J983" s="20" t="s">
        <v>22</v>
      </c>
      <c r="K983" s="20">
        <v>20260616</v>
      </c>
      <c r="L983" s="20" t="s">
        <v>1607</v>
      </c>
      <c r="M983" s="20" t="s">
        <v>111</v>
      </c>
      <c r="N983" s="20">
        <v>7.9</v>
      </c>
      <c r="O983" s="20" t="s">
        <v>84</v>
      </c>
      <c r="P983" s="32">
        <v>5.97</v>
      </c>
      <c r="Q983" s="20" t="s">
        <v>112</v>
      </c>
      <c r="R983" s="20" t="s">
        <v>113</v>
      </c>
      <c r="S983" s="20" t="s">
        <v>26</v>
      </c>
      <c r="T983" s="20" t="s">
        <v>30</v>
      </c>
      <c r="U983" s="20" t="s">
        <v>114</v>
      </c>
      <c r="V983" s="20" t="s">
        <v>115</v>
      </c>
      <c r="W983" s="20" t="s">
        <v>116</v>
      </c>
      <c r="X983" s="20" t="s">
        <v>294</v>
      </c>
      <c r="Y983" s="20" t="s">
        <v>295</v>
      </c>
      <c r="Z983" s="20" t="s">
        <v>26</v>
      </c>
      <c r="AA983" s="20" t="s">
        <v>30</v>
      </c>
      <c r="AB983" s="20" t="s">
        <v>141</v>
      </c>
      <c r="AC983" s="20" t="s">
        <v>296</v>
      </c>
      <c r="AD983" s="20" t="s">
        <v>297</v>
      </c>
    </row>
    <row r="984" spans="2:30" x14ac:dyDescent="0.25">
      <c r="B984" s="27" t="str">
        <f>IF(O984="","Frêt",_xlfn.XLOOKUP(O984,Catégories!A:A,Catégories!B:B,"inconnu"))</f>
        <v>Frêt</v>
      </c>
      <c r="C984" s="10" t="str">
        <f>RIGHT(LOOKUP(L984,'Recherche tracking'!A:A,'Recherche tracking'!B:B),16)</f>
        <v>8343814314754201</v>
      </c>
      <c r="D984" s="20">
        <v>202606</v>
      </c>
      <c r="E984" s="20">
        <v>51</v>
      </c>
      <c r="F984" s="20">
        <v>1085442</v>
      </c>
      <c r="G984" s="20" t="s">
        <v>20</v>
      </c>
      <c r="H984" s="20" t="s">
        <v>20</v>
      </c>
      <c r="I984" s="20" t="s">
        <v>118</v>
      </c>
      <c r="J984" s="20" t="s">
        <v>1608</v>
      </c>
      <c r="K984" s="20">
        <v>20260616</v>
      </c>
      <c r="L984" s="20" t="s">
        <v>1607</v>
      </c>
      <c r="M984" s="20" t="s">
        <v>111</v>
      </c>
      <c r="N984" s="20">
        <v>7.9</v>
      </c>
      <c r="O984" s="20" t="s">
        <v>84</v>
      </c>
      <c r="P984" s="32">
        <v>0</v>
      </c>
      <c r="Q984" s="20" t="s">
        <v>112</v>
      </c>
      <c r="R984" s="20" t="s">
        <v>113</v>
      </c>
      <c r="S984" s="20" t="s">
        <v>26</v>
      </c>
      <c r="T984" s="20" t="s">
        <v>30</v>
      </c>
      <c r="U984" s="20" t="s">
        <v>114</v>
      </c>
      <c r="V984" s="20" t="s">
        <v>115</v>
      </c>
      <c r="W984" s="20" t="s">
        <v>116</v>
      </c>
      <c r="X984" s="20" t="s">
        <v>294</v>
      </c>
      <c r="Y984" s="20" t="s">
        <v>295</v>
      </c>
      <c r="Z984" s="20" t="s">
        <v>26</v>
      </c>
      <c r="AA984" s="20" t="s">
        <v>30</v>
      </c>
      <c r="AB984" s="20" t="s">
        <v>141</v>
      </c>
      <c r="AC984" s="20" t="s">
        <v>296</v>
      </c>
      <c r="AD984" s="20" t="s">
        <v>297</v>
      </c>
    </row>
    <row r="985" spans="2:30" x14ac:dyDescent="0.25">
      <c r="B985" s="27" t="str">
        <f>IF(O985="","Frêt",_xlfn.XLOOKUP(O985,Catégories!A:A,Catégories!B:B,"inconnu"))</f>
        <v>Frêt</v>
      </c>
      <c r="C985" s="10" t="str">
        <f>RIGHT(LOOKUP(L985,'Recherche tracking'!A:A,'Recherche tracking'!B:B),16)</f>
        <v>8343814314754201</v>
      </c>
      <c r="D985" s="20">
        <v>202606</v>
      </c>
      <c r="E985" s="20">
        <v>51</v>
      </c>
      <c r="F985" s="20">
        <v>1085442</v>
      </c>
      <c r="G985" s="20" t="s">
        <v>20</v>
      </c>
      <c r="H985" s="20" t="s">
        <v>20</v>
      </c>
      <c r="I985" s="20" t="s">
        <v>119</v>
      </c>
      <c r="J985" s="20" t="s">
        <v>1608</v>
      </c>
      <c r="K985" s="20">
        <v>20260616</v>
      </c>
      <c r="L985" s="20" t="s">
        <v>1607</v>
      </c>
      <c r="M985" s="20" t="s">
        <v>24</v>
      </c>
      <c r="N985" s="20">
        <v>7.9</v>
      </c>
      <c r="O985" s="20" t="s">
        <v>86</v>
      </c>
      <c r="P985" s="32">
        <v>0</v>
      </c>
      <c r="Q985" s="20" t="s">
        <v>112</v>
      </c>
      <c r="R985" s="20" t="s">
        <v>113</v>
      </c>
      <c r="S985" s="20" t="s">
        <v>26</v>
      </c>
      <c r="T985" s="20" t="s">
        <v>30</v>
      </c>
      <c r="U985" s="20" t="s">
        <v>114</v>
      </c>
      <c r="V985" s="20" t="s">
        <v>115</v>
      </c>
      <c r="W985" s="20" t="s">
        <v>116</v>
      </c>
      <c r="X985" s="20" t="s">
        <v>294</v>
      </c>
      <c r="Y985" s="20" t="s">
        <v>295</v>
      </c>
      <c r="Z985" s="20" t="s">
        <v>26</v>
      </c>
      <c r="AA985" s="20" t="s">
        <v>30</v>
      </c>
      <c r="AB985" s="20" t="s">
        <v>141</v>
      </c>
      <c r="AC985" s="20" t="s">
        <v>296</v>
      </c>
      <c r="AD985" s="20" t="s">
        <v>297</v>
      </c>
    </row>
    <row r="986" spans="2:30" x14ac:dyDescent="0.25">
      <c r="B986" s="27" t="str">
        <f>IF(O986="","Frêt",_xlfn.XLOOKUP(O986,Catégories!A:A,Catégories!B:B,"inconnu"))</f>
        <v>Frêt</v>
      </c>
      <c r="C986" s="10" t="str">
        <f>RIGHT(LOOKUP(L986,'Recherche tracking'!A:A,'Recherche tracking'!B:B),16)</f>
        <v>7943814314754239</v>
      </c>
      <c r="D986" s="20">
        <v>202606</v>
      </c>
      <c r="E986" s="20">
        <v>51</v>
      </c>
      <c r="F986" s="20">
        <v>1085442</v>
      </c>
      <c r="G986" s="20" t="s">
        <v>20</v>
      </c>
      <c r="H986" s="20" t="s">
        <v>20</v>
      </c>
      <c r="I986" s="20" t="s">
        <v>110</v>
      </c>
      <c r="J986" s="20" t="s">
        <v>22</v>
      </c>
      <c r="K986" s="20">
        <v>20260616</v>
      </c>
      <c r="L986" s="20" t="s">
        <v>1609</v>
      </c>
      <c r="M986" s="20" t="s">
        <v>111</v>
      </c>
      <c r="N986" s="20">
        <v>0.8</v>
      </c>
      <c r="O986" s="20" t="s">
        <v>84</v>
      </c>
      <c r="P986" s="32">
        <v>4.1500000000000004</v>
      </c>
      <c r="Q986" s="20" t="s">
        <v>112</v>
      </c>
      <c r="R986" s="20" t="s">
        <v>113</v>
      </c>
      <c r="S986" s="20" t="s">
        <v>26</v>
      </c>
      <c r="T986" s="20" t="s">
        <v>30</v>
      </c>
      <c r="U986" s="20" t="s">
        <v>114</v>
      </c>
      <c r="V986" s="20" t="s">
        <v>115</v>
      </c>
      <c r="W986" s="20" t="s">
        <v>116</v>
      </c>
      <c r="X986" s="20" t="s">
        <v>1610</v>
      </c>
      <c r="Y986" s="20" t="s">
        <v>1611</v>
      </c>
      <c r="Z986" s="20" t="s">
        <v>26</v>
      </c>
      <c r="AA986" s="20" t="s">
        <v>30</v>
      </c>
      <c r="AB986" s="20" t="s">
        <v>403</v>
      </c>
      <c r="AC986" s="20" t="s">
        <v>404</v>
      </c>
      <c r="AD986" s="20" t="s">
        <v>405</v>
      </c>
    </row>
    <row r="987" spans="2:30" x14ac:dyDescent="0.25">
      <c r="B987" s="27" t="str">
        <f>IF(O987="","Frêt",_xlfn.XLOOKUP(O987,Catégories!A:A,Catégories!B:B,"inconnu"))</f>
        <v>Frêt</v>
      </c>
      <c r="C987" s="10" t="str">
        <f>RIGHT(LOOKUP(L987,'Recherche tracking'!A:A,'Recherche tracking'!B:B),16)</f>
        <v>7943814314754239</v>
      </c>
      <c r="D987" s="20">
        <v>202606</v>
      </c>
      <c r="E987" s="20">
        <v>51</v>
      </c>
      <c r="F987" s="20">
        <v>1085442</v>
      </c>
      <c r="G987" s="20" t="s">
        <v>20</v>
      </c>
      <c r="H987" s="20" t="s">
        <v>20</v>
      </c>
      <c r="I987" s="20" t="s">
        <v>118</v>
      </c>
      <c r="J987" s="20" t="s">
        <v>1612</v>
      </c>
      <c r="K987" s="20">
        <v>20260616</v>
      </c>
      <c r="L987" s="20" t="s">
        <v>1609</v>
      </c>
      <c r="M987" s="20" t="s">
        <v>111</v>
      </c>
      <c r="N987" s="20">
        <v>0.8</v>
      </c>
      <c r="O987" s="20" t="s">
        <v>84</v>
      </c>
      <c r="P987" s="32">
        <v>0</v>
      </c>
      <c r="Q987" s="20" t="s">
        <v>112</v>
      </c>
      <c r="R987" s="20" t="s">
        <v>113</v>
      </c>
      <c r="S987" s="20" t="s">
        <v>26</v>
      </c>
      <c r="T987" s="20" t="s">
        <v>30</v>
      </c>
      <c r="U987" s="20" t="s">
        <v>114</v>
      </c>
      <c r="V987" s="20" t="s">
        <v>115</v>
      </c>
      <c r="W987" s="20" t="s">
        <v>116</v>
      </c>
      <c r="X987" s="20" t="s">
        <v>1610</v>
      </c>
      <c r="Y987" s="20" t="s">
        <v>1611</v>
      </c>
      <c r="Z987" s="20" t="s">
        <v>26</v>
      </c>
      <c r="AA987" s="20" t="s">
        <v>30</v>
      </c>
      <c r="AB987" s="20" t="s">
        <v>403</v>
      </c>
      <c r="AC987" s="20" t="s">
        <v>404</v>
      </c>
      <c r="AD987" s="20" t="s">
        <v>405</v>
      </c>
    </row>
    <row r="988" spans="2:30" x14ac:dyDescent="0.25">
      <c r="B988" s="27" t="str">
        <f>IF(O988="","Frêt",_xlfn.XLOOKUP(O988,Catégories!A:A,Catégories!B:B,"inconnu"))</f>
        <v>Frêt</v>
      </c>
      <c r="C988" s="10" t="str">
        <f>RIGHT(LOOKUP(L988,'Recherche tracking'!A:A,'Recherche tracking'!B:B),16)</f>
        <v>7943814314754239</v>
      </c>
      <c r="D988" s="20">
        <v>202606</v>
      </c>
      <c r="E988" s="20">
        <v>51</v>
      </c>
      <c r="F988" s="20">
        <v>1085442</v>
      </c>
      <c r="G988" s="20" t="s">
        <v>20</v>
      </c>
      <c r="H988" s="20" t="s">
        <v>20</v>
      </c>
      <c r="I988" s="20" t="s">
        <v>119</v>
      </c>
      <c r="J988" s="20" t="s">
        <v>1612</v>
      </c>
      <c r="K988" s="20">
        <v>20260616</v>
      </c>
      <c r="L988" s="20" t="s">
        <v>1609</v>
      </c>
      <c r="M988" s="20" t="s">
        <v>24</v>
      </c>
      <c r="N988" s="20">
        <v>0.8</v>
      </c>
      <c r="O988" s="20" t="s">
        <v>86</v>
      </c>
      <c r="P988" s="32">
        <v>0</v>
      </c>
      <c r="Q988" s="20" t="s">
        <v>112</v>
      </c>
      <c r="R988" s="20" t="s">
        <v>113</v>
      </c>
      <c r="S988" s="20" t="s">
        <v>26</v>
      </c>
      <c r="T988" s="20" t="s">
        <v>30</v>
      </c>
      <c r="U988" s="20" t="s">
        <v>114</v>
      </c>
      <c r="V988" s="20" t="s">
        <v>115</v>
      </c>
      <c r="W988" s="20" t="s">
        <v>116</v>
      </c>
      <c r="X988" s="20" t="s">
        <v>1610</v>
      </c>
      <c r="Y988" s="20" t="s">
        <v>1611</v>
      </c>
      <c r="Z988" s="20" t="s">
        <v>26</v>
      </c>
      <c r="AA988" s="20" t="s">
        <v>30</v>
      </c>
      <c r="AB988" s="20" t="s">
        <v>403</v>
      </c>
      <c r="AC988" s="20" t="s">
        <v>404</v>
      </c>
      <c r="AD988" s="20" t="s">
        <v>405</v>
      </c>
    </row>
    <row r="989" spans="2:30" x14ac:dyDescent="0.25">
      <c r="B989" s="27" t="str">
        <f>IF(O989="","Frêt",_xlfn.XLOOKUP(O989,Catégories!A:A,Catégories!B:B,"inconnu"))</f>
        <v>Frêt</v>
      </c>
      <c r="C989" s="10" t="str">
        <f>RIGHT(LOOKUP(L989,'Recherche tracking'!A:A,'Recherche tracking'!B:B),16)</f>
        <v>6943814314754187</v>
      </c>
      <c r="D989" s="20">
        <v>202606</v>
      </c>
      <c r="E989" s="20">
        <v>51</v>
      </c>
      <c r="F989" s="20">
        <v>1085442</v>
      </c>
      <c r="G989" s="20" t="s">
        <v>20</v>
      </c>
      <c r="H989" s="20" t="s">
        <v>20</v>
      </c>
      <c r="I989" s="20" t="s">
        <v>110</v>
      </c>
      <c r="J989" s="20" t="s">
        <v>22</v>
      </c>
      <c r="K989" s="20">
        <v>20260616</v>
      </c>
      <c r="L989" s="20" t="s">
        <v>1613</v>
      </c>
      <c r="M989" s="20" t="s">
        <v>111</v>
      </c>
      <c r="N989" s="20">
        <v>1.17</v>
      </c>
      <c r="O989" s="20" t="s">
        <v>84</v>
      </c>
      <c r="P989" s="32">
        <v>4.41</v>
      </c>
      <c r="Q989" s="20" t="s">
        <v>112</v>
      </c>
      <c r="R989" s="20" t="s">
        <v>113</v>
      </c>
      <c r="S989" s="20" t="s">
        <v>26</v>
      </c>
      <c r="T989" s="20" t="s">
        <v>30</v>
      </c>
      <c r="U989" s="20" t="s">
        <v>114</v>
      </c>
      <c r="V989" s="20" t="s">
        <v>115</v>
      </c>
      <c r="W989" s="20" t="s">
        <v>116</v>
      </c>
      <c r="X989" s="20" t="s">
        <v>1614</v>
      </c>
      <c r="Y989" s="20" t="s">
        <v>1615</v>
      </c>
      <c r="Z989" s="20" t="s">
        <v>26</v>
      </c>
      <c r="AA989" s="20" t="s">
        <v>30</v>
      </c>
      <c r="AB989" s="20" t="s">
        <v>161</v>
      </c>
      <c r="AC989" s="20" t="s">
        <v>1616</v>
      </c>
      <c r="AD989" s="20" t="s">
        <v>1617</v>
      </c>
    </row>
    <row r="990" spans="2:30" x14ac:dyDescent="0.25">
      <c r="B990" s="27" t="str">
        <f>IF(O990="","Frêt",_xlfn.XLOOKUP(O990,Catégories!A:A,Catégories!B:B,"inconnu"))</f>
        <v>Frêt</v>
      </c>
      <c r="C990" s="10" t="str">
        <f>RIGHT(LOOKUP(L990,'Recherche tracking'!A:A,'Recherche tracking'!B:B),16)</f>
        <v>6943814314754187</v>
      </c>
      <c r="D990" s="20">
        <v>202606</v>
      </c>
      <c r="E990" s="20">
        <v>51</v>
      </c>
      <c r="F990" s="20">
        <v>1085442</v>
      </c>
      <c r="G990" s="20" t="s">
        <v>20</v>
      </c>
      <c r="H990" s="20" t="s">
        <v>20</v>
      </c>
      <c r="I990" s="20" t="s">
        <v>118</v>
      </c>
      <c r="J990" s="20" t="s">
        <v>1618</v>
      </c>
      <c r="K990" s="20">
        <v>20260616</v>
      </c>
      <c r="L990" s="20" t="s">
        <v>1613</v>
      </c>
      <c r="M990" s="20" t="s">
        <v>111</v>
      </c>
      <c r="N990" s="20">
        <v>1.17</v>
      </c>
      <c r="O990" s="20" t="s">
        <v>84</v>
      </c>
      <c r="P990" s="32">
        <v>0</v>
      </c>
      <c r="Q990" s="20" t="s">
        <v>112</v>
      </c>
      <c r="R990" s="20" t="s">
        <v>113</v>
      </c>
      <c r="S990" s="20" t="s">
        <v>26</v>
      </c>
      <c r="T990" s="20" t="s">
        <v>30</v>
      </c>
      <c r="U990" s="20" t="s">
        <v>114</v>
      </c>
      <c r="V990" s="20" t="s">
        <v>115</v>
      </c>
      <c r="W990" s="20" t="s">
        <v>116</v>
      </c>
      <c r="X990" s="20" t="s">
        <v>1614</v>
      </c>
      <c r="Y990" s="20" t="s">
        <v>1615</v>
      </c>
      <c r="Z990" s="20" t="s">
        <v>26</v>
      </c>
      <c r="AA990" s="20" t="s">
        <v>30</v>
      </c>
      <c r="AB990" s="20" t="s">
        <v>161</v>
      </c>
      <c r="AC990" s="20" t="s">
        <v>1616</v>
      </c>
      <c r="AD990" s="20" t="s">
        <v>1617</v>
      </c>
    </row>
    <row r="991" spans="2:30" x14ac:dyDescent="0.25">
      <c r="B991" s="27" t="str">
        <f>IF(O991="","Frêt",_xlfn.XLOOKUP(O991,Catégories!A:A,Catégories!B:B,"inconnu"))</f>
        <v>Frêt</v>
      </c>
      <c r="C991" s="10" t="str">
        <f>RIGHT(LOOKUP(L991,'Recherche tracking'!A:A,'Recherche tracking'!B:B),16)</f>
        <v>6943814314754187</v>
      </c>
      <c r="D991" s="20">
        <v>202606</v>
      </c>
      <c r="E991" s="20">
        <v>51</v>
      </c>
      <c r="F991" s="20">
        <v>1085442</v>
      </c>
      <c r="G991" s="20" t="s">
        <v>20</v>
      </c>
      <c r="H991" s="20" t="s">
        <v>20</v>
      </c>
      <c r="I991" s="20" t="s">
        <v>119</v>
      </c>
      <c r="J991" s="20" t="s">
        <v>1618</v>
      </c>
      <c r="K991" s="20">
        <v>20260616</v>
      </c>
      <c r="L991" s="20" t="s">
        <v>1613</v>
      </c>
      <c r="M991" s="20" t="s">
        <v>24</v>
      </c>
      <c r="N991" s="20">
        <v>1.17</v>
      </c>
      <c r="O991" s="20" t="s">
        <v>86</v>
      </c>
      <c r="P991" s="32">
        <v>0</v>
      </c>
      <c r="Q991" s="20" t="s">
        <v>112</v>
      </c>
      <c r="R991" s="20" t="s">
        <v>113</v>
      </c>
      <c r="S991" s="20" t="s">
        <v>26</v>
      </c>
      <c r="T991" s="20" t="s">
        <v>30</v>
      </c>
      <c r="U991" s="20" t="s">
        <v>114</v>
      </c>
      <c r="V991" s="20" t="s">
        <v>115</v>
      </c>
      <c r="W991" s="20" t="s">
        <v>116</v>
      </c>
      <c r="X991" s="20" t="s">
        <v>1614</v>
      </c>
      <c r="Y991" s="20" t="s">
        <v>1615</v>
      </c>
      <c r="Z991" s="20" t="s">
        <v>26</v>
      </c>
      <c r="AA991" s="20" t="s">
        <v>30</v>
      </c>
      <c r="AB991" s="20" t="s">
        <v>161</v>
      </c>
      <c r="AC991" s="20" t="s">
        <v>1616</v>
      </c>
      <c r="AD991" s="20" t="s">
        <v>1617</v>
      </c>
    </row>
    <row r="992" spans="2:30" x14ac:dyDescent="0.25">
      <c r="B992" s="27" t="str">
        <f>IF(O992="","Frêt",_xlfn.XLOOKUP(O992,Catégories!A:A,Catégories!B:B,"inconnu"))</f>
        <v>Frêt</v>
      </c>
      <c r="C992" s="10" t="str">
        <f>RIGHT(LOOKUP(L992,'Recherche tracking'!A:A,'Recherche tracking'!B:B),16)</f>
        <v>0643814314754245</v>
      </c>
      <c r="D992" s="20">
        <v>202606</v>
      </c>
      <c r="E992" s="20">
        <v>51</v>
      </c>
      <c r="F992" s="20">
        <v>1085442</v>
      </c>
      <c r="G992" s="20" t="s">
        <v>20</v>
      </c>
      <c r="H992" s="20" t="s">
        <v>20</v>
      </c>
      <c r="I992" s="20" t="s">
        <v>110</v>
      </c>
      <c r="J992" s="20" t="s">
        <v>22</v>
      </c>
      <c r="K992" s="20">
        <v>20260616</v>
      </c>
      <c r="L992" s="20" t="s">
        <v>1619</v>
      </c>
      <c r="M992" s="20" t="s">
        <v>111</v>
      </c>
      <c r="N992" s="20">
        <v>0.8</v>
      </c>
      <c r="O992" s="20" t="s">
        <v>84</v>
      </c>
      <c r="P992" s="32">
        <v>4.1500000000000004</v>
      </c>
      <c r="Q992" s="20" t="s">
        <v>112</v>
      </c>
      <c r="R992" s="20" t="s">
        <v>113</v>
      </c>
      <c r="S992" s="20" t="s">
        <v>26</v>
      </c>
      <c r="T992" s="20" t="s">
        <v>30</v>
      </c>
      <c r="U992" s="20" t="s">
        <v>114</v>
      </c>
      <c r="V992" s="20" t="s">
        <v>115</v>
      </c>
      <c r="W992" s="20" t="s">
        <v>116</v>
      </c>
      <c r="X992" s="20" t="s">
        <v>1620</v>
      </c>
      <c r="Y992" s="20" t="s">
        <v>1621</v>
      </c>
      <c r="Z992" s="20" t="s">
        <v>1622</v>
      </c>
      <c r="AA992" s="20" t="s">
        <v>30</v>
      </c>
      <c r="AB992" s="20" t="s">
        <v>171</v>
      </c>
      <c r="AC992" s="20" t="s">
        <v>339</v>
      </c>
      <c r="AD992" s="20" t="s">
        <v>225</v>
      </c>
    </row>
    <row r="993" spans="2:30" x14ac:dyDescent="0.25">
      <c r="B993" s="27" t="str">
        <f>IF(O993="","Frêt",_xlfn.XLOOKUP(O993,Catégories!A:A,Catégories!B:B,"inconnu"))</f>
        <v>Frêt</v>
      </c>
      <c r="C993" s="10" t="str">
        <f>RIGHT(LOOKUP(L993,'Recherche tracking'!A:A,'Recherche tracking'!B:B),16)</f>
        <v>0643814314754245</v>
      </c>
      <c r="D993" s="20">
        <v>202606</v>
      </c>
      <c r="E993" s="20">
        <v>51</v>
      </c>
      <c r="F993" s="20">
        <v>1085442</v>
      </c>
      <c r="G993" s="20" t="s">
        <v>20</v>
      </c>
      <c r="H993" s="20" t="s">
        <v>20</v>
      </c>
      <c r="I993" s="20" t="s">
        <v>118</v>
      </c>
      <c r="J993" s="20" t="s">
        <v>1623</v>
      </c>
      <c r="K993" s="20">
        <v>20260616</v>
      </c>
      <c r="L993" s="20" t="s">
        <v>1619</v>
      </c>
      <c r="M993" s="20" t="s">
        <v>111</v>
      </c>
      <c r="N993" s="20">
        <v>0.8</v>
      </c>
      <c r="O993" s="20" t="s">
        <v>84</v>
      </c>
      <c r="P993" s="32">
        <v>0</v>
      </c>
      <c r="Q993" s="20" t="s">
        <v>112</v>
      </c>
      <c r="R993" s="20" t="s">
        <v>113</v>
      </c>
      <c r="S993" s="20" t="s">
        <v>26</v>
      </c>
      <c r="T993" s="20" t="s">
        <v>30</v>
      </c>
      <c r="U993" s="20" t="s">
        <v>114</v>
      </c>
      <c r="V993" s="20" t="s">
        <v>115</v>
      </c>
      <c r="W993" s="20" t="s">
        <v>116</v>
      </c>
      <c r="X993" s="20" t="s">
        <v>1620</v>
      </c>
      <c r="Y993" s="20" t="s">
        <v>1621</v>
      </c>
      <c r="Z993" s="20" t="s">
        <v>1622</v>
      </c>
      <c r="AA993" s="20" t="s">
        <v>30</v>
      </c>
      <c r="AB993" s="20" t="s">
        <v>171</v>
      </c>
      <c r="AC993" s="20" t="s">
        <v>339</v>
      </c>
      <c r="AD993" s="20" t="s">
        <v>225</v>
      </c>
    </row>
    <row r="994" spans="2:30" x14ac:dyDescent="0.25">
      <c r="B994" s="27" t="str">
        <f>IF(O994="","Frêt",_xlfn.XLOOKUP(O994,Catégories!A:A,Catégories!B:B,"inconnu"))</f>
        <v>Frêt</v>
      </c>
      <c r="C994" s="10" t="str">
        <f>RIGHT(LOOKUP(L994,'Recherche tracking'!A:A,'Recherche tracking'!B:B),16)</f>
        <v>0643814314754245</v>
      </c>
      <c r="D994" s="20">
        <v>202606</v>
      </c>
      <c r="E994" s="20">
        <v>51</v>
      </c>
      <c r="F994" s="20">
        <v>1085442</v>
      </c>
      <c r="G994" s="20" t="s">
        <v>20</v>
      </c>
      <c r="H994" s="20" t="s">
        <v>20</v>
      </c>
      <c r="I994" s="20" t="s">
        <v>119</v>
      </c>
      <c r="J994" s="20" t="s">
        <v>1623</v>
      </c>
      <c r="K994" s="20">
        <v>20260616</v>
      </c>
      <c r="L994" s="20" t="s">
        <v>1619</v>
      </c>
      <c r="M994" s="20" t="s">
        <v>24</v>
      </c>
      <c r="N994" s="20">
        <v>0.8</v>
      </c>
      <c r="O994" s="20" t="s">
        <v>86</v>
      </c>
      <c r="P994" s="32">
        <v>0</v>
      </c>
      <c r="Q994" s="20" t="s">
        <v>112</v>
      </c>
      <c r="R994" s="20" t="s">
        <v>113</v>
      </c>
      <c r="S994" s="20" t="s">
        <v>26</v>
      </c>
      <c r="T994" s="20" t="s">
        <v>30</v>
      </c>
      <c r="U994" s="20" t="s">
        <v>114</v>
      </c>
      <c r="V994" s="20" t="s">
        <v>115</v>
      </c>
      <c r="W994" s="20" t="s">
        <v>116</v>
      </c>
      <c r="X994" s="20" t="s">
        <v>1620</v>
      </c>
      <c r="Y994" s="20" t="s">
        <v>1621</v>
      </c>
      <c r="Z994" s="20" t="s">
        <v>1622</v>
      </c>
      <c r="AA994" s="20" t="s">
        <v>30</v>
      </c>
      <c r="AB994" s="20" t="s">
        <v>171</v>
      </c>
      <c r="AC994" s="20" t="s">
        <v>339</v>
      </c>
      <c r="AD994" s="20" t="s">
        <v>225</v>
      </c>
    </row>
    <row r="995" spans="2:30" x14ac:dyDescent="0.25">
      <c r="B995" s="27" t="str">
        <f>IF(O995="","Frêt",_xlfn.XLOOKUP(O995,Catégories!A:A,Catégories!B:B,"inconnu"))</f>
        <v>Frêt</v>
      </c>
      <c r="C995" s="10" t="str">
        <f>RIGHT(LOOKUP(L995,'Recherche tracking'!A:A,'Recherche tracking'!B:B),16)</f>
        <v>3643814314754212</v>
      </c>
      <c r="D995" s="20">
        <v>202606</v>
      </c>
      <c r="E995" s="20">
        <v>51</v>
      </c>
      <c r="F995" s="20">
        <v>1085442</v>
      </c>
      <c r="G995" s="20" t="s">
        <v>20</v>
      </c>
      <c r="H995" s="20" t="s">
        <v>20</v>
      </c>
      <c r="I995" s="20" t="s">
        <v>110</v>
      </c>
      <c r="J995" s="20" t="s">
        <v>22</v>
      </c>
      <c r="K995" s="20">
        <v>20260616</v>
      </c>
      <c r="L995" s="20" t="s">
        <v>1624</v>
      </c>
      <c r="M995" s="20" t="s">
        <v>111</v>
      </c>
      <c r="N995" s="20">
        <v>4.01</v>
      </c>
      <c r="O995" s="20" t="s">
        <v>84</v>
      </c>
      <c r="P995" s="32">
        <v>5.19</v>
      </c>
      <c r="Q995" s="20" t="s">
        <v>112</v>
      </c>
      <c r="R995" s="20" t="s">
        <v>113</v>
      </c>
      <c r="S995" s="20" t="s">
        <v>26</v>
      </c>
      <c r="T995" s="20" t="s">
        <v>30</v>
      </c>
      <c r="U995" s="20" t="s">
        <v>114</v>
      </c>
      <c r="V995" s="20" t="s">
        <v>115</v>
      </c>
      <c r="W995" s="20" t="s">
        <v>116</v>
      </c>
      <c r="X995" s="20" t="s">
        <v>616</v>
      </c>
      <c r="Y995" s="20" t="s">
        <v>617</v>
      </c>
      <c r="Z995" s="20" t="s">
        <v>26</v>
      </c>
      <c r="AA995" s="20" t="s">
        <v>30</v>
      </c>
      <c r="AB995" s="20" t="s">
        <v>618</v>
      </c>
      <c r="AC995" s="20" t="s">
        <v>619</v>
      </c>
      <c r="AD995" s="20" t="s">
        <v>620</v>
      </c>
    </row>
    <row r="996" spans="2:30" x14ac:dyDescent="0.25">
      <c r="B996" s="27" t="str">
        <f>IF(O996="","Frêt",_xlfn.XLOOKUP(O996,Catégories!A:A,Catégories!B:B,"inconnu"))</f>
        <v>Frêt</v>
      </c>
      <c r="C996" s="10" t="str">
        <f>RIGHT(LOOKUP(L996,'Recherche tracking'!A:A,'Recherche tracking'!B:B),16)</f>
        <v>3643814314754212</v>
      </c>
      <c r="D996" s="20">
        <v>202606</v>
      </c>
      <c r="E996" s="20">
        <v>51</v>
      </c>
      <c r="F996" s="20">
        <v>1085442</v>
      </c>
      <c r="G996" s="20" t="s">
        <v>20</v>
      </c>
      <c r="H996" s="20" t="s">
        <v>20</v>
      </c>
      <c r="I996" s="20" t="s">
        <v>118</v>
      </c>
      <c r="J996" s="20" t="s">
        <v>1625</v>
      </c>
      <c r="K996" s="20">
        <v>20260616</v>
      </c>
      <c r="L996" s="20" t="s">
        <v>1624</v>
      </c>
      <c r="M996" s="20" t="s">
        <v>111</v>
      </c>
      <c r="N996" s="20">
        <v>4.01</v>
      </c>
      <c r="O996" s="20" t="s">
        <v>84</v>
      </c>
      <c r="P996" s="32">
        <v>0</v>
      </c>
      <c r="Q996" s="20" t="s">
        <v>112</v>
      </c>
      <c r="R996" s="20" t="s">
        <v>113</v>
      </c>
      <c r="S996" s="20" t="s">
        <v>26</v>
      </c>
      <c r="T996" s="20" t="s">
        <v>30</v>
      </c>
      <c r="U996" s="20" t="s">
        <v>114</v>
      </c>
      <c r="V996" s="20" t="s">
        <v>115</v>
      </c>
      <c r="W996" s="20" t="s">
        <v>116</v>
      </c>
      <c r="X996" s="20" t="s">
        <v>616</v>
      </c>
      <c r="Y996" s="20" t="s">
        <v>617</v>
      </c>
      <c r="Z996" s="20" t="s">
        <v>26</v>
      </c>
      <c r="AA996" s="20" t="s">
        <v>30</v>
      </c>
      <c r="AB996" s="20" t="s">
        <v>618</v>
      </c>
      <c r="AC996" s="20" t="s">
        <v>619</v>
      </c>
      <c r="AD996" s="20" t="s">
        <v>620</v>
      </c>
    </row>
    <row r="997" spans="2:30" x14ac:dyDescent="0.25">
      <c r="B997" s="27" t="str">
        <f>IF(O997="","Frêt",_xlfn.XLOOKUP(O997,Catégories!A:A,Catégories!B:B,"inconnu"))</f>
        <v>Frêt</v>
      </c>
      <c r="C997" s="10" t="str">
        <f>RIGHT(LOOKUP(L997,'Recherche tracking'!A:A,'Recherche tracking'!B:B),16)</f>
        <v>3643814314754212</v>
      </c>
      <c r="D997" s="20">
        <v>202606</v>
      </c>
      <c r="E997" s="20">
        <v>51</v>
      </c>
      <c r="F997" s="20">
        <v>1085442</v>
      </c>
      <c r="G997" s="20" t="s">
        <v>20</v>
      </c>
      <c r="H997" s="20" t="s">
        <v>20</v>
      </c>
      <c r="I997" s="20" t="s">
        <v>119</v>
      </c>
      <c r="J997" s="20" t="s">
        <v>1625</v>
      </c>
      <c r="K997" s="20">
        <v>20260616</v>
      </c>
      <c r="L997" s="20" t="s">
        <v>1624</v>
      </c>
      <c r="M997" s="20" t="s">
        <v>24</v>
      </c>
      <c r="N997" s="20">
        <v>4.01</v>
      </c>
      <c r="O997" s="20" t="s">
        <v>86</v>
      </c>
      <c r="P997" s="32">
        <v>0</v>
      </c>
      <c r="Q997" s="20" t="s">
        <v>112</v>
      </c>
      <c r="R997" s="20" t="s">
        <v>113</v>
      </c>
      <c r="S997" s="20" t="s">
        <v>26</v>
      </c>
      <c r="T997" s="20" t="s">
        <v>30</v>
      </c>
      <c r="U997" s="20" t="s">
        <v>114</v>
      </c>
      <c r="V997" s="20" t="s">
        <v>115</v>
      </c>
      <c r="W997" s="20" t="s">
        <v>116</v>
      </c>
      <c r="X997" s="20" t="s">
        <v>616</v>
      </c>
      <c r="Y997" s="20" t="s">
        <v>617</v>
      </c>
      <c r="Z997" s="20" t="s">
        <v>26</v>
      </c>
      <c r="AA997" s="20" t="s">
        <v>30</v>
      </c>
      <c r="AB997" s="20" t="s">
        <v>618</v>
      </c>
      <c r="AC997" s="20" t="s">
        <v>619</v>
      </c>
      <c r="AD997" s="20" t="s">
        <v>620</v>
      </c>
    </row>
    <row r="998" spans="2:30" x14ac:dyDescent="0.25">
      <c r="B998" s="27" t="str">
        <f>IF(O998="","Frêt",_xlfn.XLOOKUP(O998,Catégories!A:A,Catégories!B:B,"inconnu"))</f>
        <v>Frêt</v>
      </c>
      <c r="C998" s="10" t="str">
        <f>RIGHT(LOOKUP(L998,'Recherche tracking'!A:A,'Recherche tracking'!B:B),16)</f>
        <v>1343814314754157</v>
      </c>
      <c r="D998" s="20">
        <v>202606</v>
      </c>
      <c r="E998" s="20">
        <v>51</v>
      </c>
      <c r="F998" s="20">
        <v>1085442</v>
      </c>
      <c r="G998" s="20" t="s">
        <v>20</v>
      </c>
      <c r="H998" s="20" t="s">
        <v>20</v>
      </c>
      <c r="I998" s="20" t="s">
        <v>110</v>
      </c>
      <c r="J998" s="20" t="s">
        <v>22</v>
      </c>
      <c r="K998" s="20">
        <v>20260616</v>
      </c>
      <c r="L998" s="20" t="s">
        <v>1626</v>
      </c>
      <c r="M998" s="20" t="s">
        <v>111</v>
      </c>
      <c r="N998" s="20">
        <v>25.8</v>
      </c>
      <c r="O998" s="20" t="s">
        <v>84</v>
      </c>
      <c r="P998" s="32">
        <v>10.65</v>
      </c>
      <c r="Q998" s="20" t="s">
        <v>112</v>
      </c>
      <c r="R998" s="20" t="s">
        <v>113</v>
      </c>
      <c r="S998" s="20" t="s">
        <v>26</v>
      </c>
      <c r="T998" s="20" t="s">
        <v>30</v>
      </c>
      <c r="U998" s="20" t="s">
        <v>114</v>
      </c>
      <c r="V998" s="20" t="s">
        <v>115</v>
      </c>
      <c r="W998" s="20" t="s">
        <v>116</v>
      </c>
      <c r="X998" s="20" t="s">
        <v>1627</v>
      </c>
      <c r="Y998" s="20" t="s">
        <v>1628</v>
      </c>
      <c r="Z998" s="20" t="s">
        <v>1629</v>
      </c>
      <c r="AA998" s="20" t="s">
        <v>30</v>
      </c>
      <c r="AB998" s="20" t="s">
        <v>193</v>
      </c>
      <c r="AC998" s="20" t="s">
        <v>1630</v>
      </c>
      <c r="AD998" s="20" t="s">
        <v>1631</v>
      </c>
    </row>
    <row r="999" spans="2:30" x14ac:dyDescent="0.25">
      <c r="B999" s="27" t="str">
        <f>IF(O999="","Frêt",_xlfn.XLOOKUP(O999,Catégories!A:A,Catégories!B:B,"inconnu"))</f>
        <v>Frêt</v>
      </c>
      <c r="C999" s="10" t="str">
        <f>RIGHT(LOOKUP(L999,'Recherche tracking'!A:A,'Recherche tracking'!B:B),16)</f>
        <v>1343814314754157</v>
      </c>
      <c r="D999" s="20">
        <v>202606</v>
      </c>
      <c r="E999" s="20">
        <v>51</v>
      </c>
      <c r="F999" s="20">
        <v>1085442</v>
      </c>
      <c r="G999" s="20" t="s">
        <v>20</v>
      </c>
      <c r="H999" s="20" t="s">
        <v>20</v>
      </c>
      <c r="I999" s="20" t="s">
        <v>118</v>
      </c>
      <c r="J999" s="20" t="s">
        <v>1632</v>
      </c>
      <c r="K999" s="20">
        <v>20260616</v>
      </c>
      <c r="L999" s="20" t="s">
        <v>1626</v>
      </c>
      <c r="M999" s="20" t="s">
        <v>111</v>
      </c>
      <c r="N999" s="20">
        <v>9.6</v>
      </c>
      <c r="O999" s="20" t="s">
        <v>84</v>
      </c>
      <c r="P999" s="32">
        <v>0</v>
      </c>
      <c r="Q999" s="20" t="s">
        <v>112</v>
      </c>
      <c r="R999" s="20" t="s">
        <v>113</v>
      </c>
      <c r="S999" s="20" t="s">
        <v>26</v>
      </c>
      <c r="T999" s="20" t="s">
        <v>30</v>
      </c>
      <c r="U999" s="20" t="s">
        <v>114</v>
      </c>
      <c r="V999" s="20" t="s">
        <v>115</v>
      </c>
      <c r="W999" s="20" t="s">
        <v>116</v>
      </c>
      <c r="X999" s="20" t="s">
        <v>1627</v>
      </c>
      <c r="Y999" s="20" t="s">
        <v>1628</v>
      </c>
      <c r="Z999" s="20" t="s">
        <v>1629</v>
      </c>
      <c r="AA999" s="20" t="s">
        <v>30</v>
      </c>
      <c r="AB999" s="20" t="s">
        <v>193</v>
      </c>
      <c r="AC999" s="20" t="s">
        <v>1630</v>
      </c>
      <c r="AD999" s="20" t="s">
        <v>1631</v>
      </c>
    </row>
    <row r="1000" spans="2:30" x14ac:dyDescent="0.25">
      <c r="B1000" s="27" t="str">
        <f>IF(O1000="","Frêt",_xlfn.XLOOKUP(O1000,Catégories!A:A,Catégories!B:B,"inconnu"))</f>
        <v>Frêt</v>
      </c>
      <c r="C1000" s="10" t="str">
        <f>RIGHT(LOOKUP(L1000,'Recherche tracking'!A:A,'Recherche tracking'!B:B),16)</f>
        <v>1343814314754157</v>
      </c>
      <c r="D1000" s="20">
        <v>202606</v>
      </c>
      <c r="E1000" s="20">
        <v>51</v>
      </c>
      <c r="F1000" s="20">
        <v>1085442</v>
      </c>
      <c r="G1000" s="20" t="s">
        <v>20</v>
      </c>
      <c r="H1000" s="20" t="s">
        <v>20</v>
      </c>
      <c r="I1000" s="20" t="s">
        <v>119</v>
      </c>
      <c r="J1000" s="20" t="s">
        <v>1632</v>
      </c>
      <c r="K1000" s="20">
        <v>20260616</v>
      </c>
      <c r="L1000" s="20" t="s">
        <v>1626</v>
      </c>
      <c r="M1000" s="20" t="s">
        <v>24</v>
      </c>
      <c r="N1000" s="20">
        <v>9.6</v>
      </c>
      <c r="O1000" s="20" t="s">
        <v>86</v>
      </c>
      <c r="P1000" s="32">
        <v>0</v>
      </c>
      <c r="Q1000" s="20" t="s">
        <v>112</v>
      </c>
      <c r="R1000" s="20" t="s">
        <v>113</v>
      </c>
      <c r="S1000" s="20" t="s">
        <v>26</v>
      </c>
      <c r="T1000" s="20" t="s">
        <v>30</v>
      </c>
      <c r="U1000" s="20" t="s">
        <v>114</v>
      </c>
      <c r="V1000" s="20" t="s">
        <v>115</v>
      </c>
      <c r="W1000" s="20" t="s">
        <v>116</v>
      </c>
      <c r="X1000" s="20" t="s">
        <v>1627</v>
      </c>
      <c r="Y1000" s="20" t="s">
        <v>1628</v>
      </c>
      <c r="Z1000" s="20" t="s">
        <v>1629</v>
      </c>
      <c r="AA1000" s="20" t="s">
        <v>30</v>
      </c>
      <c r="AB1000" s="20" t="s">
        <v>193</v>
      </c>
      <c r="AC1000" s="20" t="s">
        <v>1630</v>
      </c>
      <c r="AD1000" s="20" t="s">
        <v>1631</v>
      </c>
    </row>
    <row r="1001" spans="2:30" x14ac:dyDescent="0.25">
      <c r="B1001" s="27" t="str">
        <f>IF(O1001="","Frêt",_xlfn.XLOOKUP(O1001,Catégories!A:A,Catégories!B:B,"inconnu"))</f>
        <v>Frêt</v>
      </c>
      <c r="C1001" s="10" t="str">
        <f>RIGHT(LOOKUP(L1001,'Recherche tracking'!A:A,'Recherche tracking'!B:B),16)</f>
        <v>1343814314754157</v>
      </c>
      <c r="D1001" s="20">
        <v>202606</v>
      </c>
      <c r="E1001" s="20">
        <v>51</v>
      </c>
      <c r="F1001" s="20">
        <v>1085442</v>
      </c>
      <c r="G1001" s="20" t="s">
        <v>20</v>
      </c>
      <c r="H1001" s="20" t="s">
        <v>20</v>
      </c>
      <c r="I1001" s="20" t="s">
        <v>118</v>
      </c>
      <c r="J1001" s="20" t="s">
        <v>1633</v>
      </c>
      <c r="K1001" s="20">
        <v>20260616</v>
      </c>
      <c r="L1001" s="20" t="s">
        <v>1626</v>
      </c>
      <c r="M1001" s="20" t="s">
        <v>111</v>
      </c>
      <c r="N1001" s="20">
        <v>9.5</v>
      </c>
      <c r="O1001" s="20" t="s">
        <v>84</v>
      </c>
      <c r="P1001" s="32">
        <v>0</v>
      </c>
      <c r="Q1001" s="20" t="s">
        <v>112</v>
      </c>
      <c r="R1001" s="20" t="s">
        <v>113</v>
      </c>
      <c r="S1001" s="20" t="s">
        <v>26</v>
      </c>
      <c r="T1001" s="20" t="s">
        <v>30</v>
      </c>
      <c r="U1001" s="20" t="s">
        <v>114</v>
      </c>
      <c r="V1001" s="20" t="s">
        <v>115</v>
      </c>
      <c r="W1001" s="20" t="s">
        <v>116</v>
      </c>
      <c r="X1001" s="20" t="s">
        <v>1627</v>
      </c>
      <c r="Y1001" s="20" t="s">
        <v>1628</v>
      </c>
      <c r="Z1001" s="20" t="s">
        <v>1629</v>
      </c>
      <c r="AA1001" s="20" t="s">
        <v>30</v>
      </c>
      <c r="AB1001" s="20" t="s">
        <v>193</v>
      </c>
      <c r="AC1001" s="20" t="s">
        <v>1630</v>
      </c>
      <c r="AD1001" s="20" t="s">
        <v>1631</v>
      </c>
    </row>
    <row r="1002" spans="2:30" x14ac:dyDescent="0.25">
      <c r="B1002" s="27" t="str">
        <f>IF(O1002="","Frêt",_xlfn.XLOOKUP(O1002,Catégories!A:A,Catégories!B:B,"inconnu"))</f>
        <v>Frêt</v>
      </c>
      <c r="C1002" s="10" t="str">
        <f>RIGHT(LOOKUP(L1002,'Recherche tracking'!A:A,'Recherche tracking'!B:B),16)</f>
        <v>1343814314754157</v>
      </c>
      <c r="D1002" s="20">
        <v>202606</v>
      </c>
      <c r="E1002" s="20">
        <v>51</v>
      </c>
      <c r="F1002" s="20">
        <v>1085442</v>
      </c>
      <c r="G1002" s="20" t="s">
        <v>20</v>
      </c>
      <c r="H1002" s="20" t="s">
        <v>20</v>
      </c>
      <c r="I1002" s="20" t="s">
        <v>119</v>
      </c>
      <c r="J1002" s="20" t="s">
        <v>1633</v>
      </c>
      <c r="K1002" s="20">
        <v>20260616</v>
      </c>
      <c r="L1002" s="20" t="s">
        <v>1626</v>
      </c>
      <c r="M1002" s="20" t="s">
        <v>24</v>
      </c>
      <c r="N1002" s="20">
        <v>9.5</v>
      </c>
      <c r="O1002" s="20" t="s">
        <v>86</v>
      </c>
      <c r="P1002" s="32">
        <v>0</v>
      </c>
      <c r="Q1002" s="20" t="s">
        <v>112</v>
      </c>
      <c r="R1002" s="20" t="s">
        <v>113</v>
      </c>
      <c r="S1002" s="20" t="s">
        <v>26</v>
      </c>
      <c r="T1002" s="20" t="s">
        <v>30</v>
      </c>
      <c r="U1002" s="20" t="s">
        <v>114</v>
      </c>
      <c r="V1002" s="20" t="s">
        <v>115</v>
      </c>
      <c r="W1002" s="20" t="s">
        <v>116</v>
      </c>
      <c r="X1002" s="20" t="s">
        <v>1627</v>
      </c>
      <c r="Y1002" s="20" t="s">
        <v>1628</v>
      </c>
      <c r="Z1002" s="20" t="s">
        <v>1629</v>
      </c>
      <c r="AA1002" s="20" t="s">
        <v>30</v>
      </c>
      <c r="AB1002" s="20" t="s">
        <v>193</v>
      </c>
      <c r="AC1002" s="20" t="s">
        <v>1630</v>
      </c>
      <c r="AD1002" s="20" t="s">
        <v>1631</v>
      </c>
    </row>
    <row r="1003" spans="2:30" x14ac:dyDescent="0.25">
      <c r="B1003" s="27" t="str">
        <f>IF(O1003="","Frêt",_xlfn.XLOOKUP(O1003,Catégories!A:A,Catégories!B:B,"inconnu"))</f>
        <v>Frêt</v>
      </c>
      <c r="C1003" s="10" t="str">
        <f>RIGHT(LOOKUP(L1003,'Recherche tracking'!A:A,'Recherche tracking'!B:B),16)</f>
        <v>1343814314754157</v>
      </c>
      <c r="D1003" s="20">
        <v>202606</v>
      </c>
      <c r="E1003" s="20">
        <v>51</v>
      </c>
      <c r="F1003" s="20">
        <v>1085442</v>
      </c>
      <c r="G1003" s="20" t="s">
        <v>20</v>
      </c>
      <c r="H1003" s="20" t="s">
        <v>20</v>
      </c>
      <c r="I1003" s="20" t="s">
        <v>119</v>
      </c>
      <c r="J1003" s="20" t="s">
        <v>1633</v>
      </c>
      <c r="K1003" s="20">
        <v>20260616</v>
      </c>
      <c r="L1003" s="20" t="s">
        <v>1626</v>
      </c>
      <c r="M1003" s="20" t="s">
        <v>24</v>
      </c>
      <c r="N1003" s="20">
        <v>9.5</v>
      </c>
      <c r="O1003" s="20" t="s">
        <v>98</v>
      </c>
      <c r="P1003" s="32">
        <v>1</v>
      </c>
      <c r="Q1003" s="20" t="s">
        <v>112</v>
      </c>
      <c r="R1003" s="20" t="s">
        <v>113</v>
      </c>
      <c r="S1003" s="20" t="s">
        <v>26</v>
      </c>
      <c r="T1003" s="20" t="s">
        <v>30</v>
      </c>
      <c r="U1003" s="20" t="s">
        <v>114</v>
      </c>
      <c r="V1003" s="20" t="s">
        <v>115</v>
      </c>
      <c r="W1003" s="20" t="s">
        <v>116</v>
      </c>
      <c r="X1003" s="20" t="s">
        <v>1627</v>
      </c>
      <c r="Y1003" s="20" t="s">
        <v>1628</v>
      </c>
      <c r="Z1003" s="20" t="s">
        <v>1629</v>
      </c>
      <c r="AA1003" s="20" t="s">
        <v>30</v>
      </c>
      <c r="AB1003" s="20" t="s">
        <v>193</v>
      </c>
      <c r="AC1003" s="20" t="s">
        <v>1630</v>
      </c>
      <c r="AD1003" s="20" t="s">
        <v>1631</v>
      </c>
    </row>
    <row r="1004" spans="2:30" x14ac:dyDescent="0.25">
      <c r="B1004" s="27" t="str">
        <f>IF(O1004="","Frêt",_xlfn.XLOOKUP(O1004,Catégories!A:A,Catégories!B:B,"inconnu"))</f>
        <v>Frêt</v>
      </c>
      <c r="C1004" s="10" t="str">
        <f>RIGHT(LOOKUP(L1004,'Recherche tracking'!A:A,'Recherche tracking'!B:B),16)</f>
        <v>1343814314754157</v>
      </c>
      <c r="D1004" s="20">
        <v>202606</v>
      </c>
      <c r="E1004" s="20">
        <v>51</v>
      </c>
      <c r="F1004" s="20">
        <v>1085442</v>
      </c>
      <c r="G1004" s="20" t="s">
        <v>20</v>
      </c>
      <c r="H1004" s="20" t="s">
        <v>20</v>
      </c>
      <c r="I1004" s="20" t="s">
        <v>118</v>
      </c>
      <c r="J1004" s="20" t="s">
        <v>1634</v>
      </c>
      <c r="K1004" s="20">
        <v>20260616</v>
      </c>
      <c r="L1004" s="20" t="s">
        <v>1626</v>
      </c>
      <c r="M1004" s="20" t="s">
        <v>111</v>
      </c>
      <c r="N1004" s="20">
        <v>6.7</v>
      </c>
      <c r="O1004" s="20" t="s">
        <v>84</v>
      </c>
      <c r="P1004" s="32">
        <v>0</v>
      </c>
      <c r="Q1004" s="20" t="s">
        <v>112</v>
      </c>
      <c r="R1004" s="20" t="s">
        <v>113</v>
      </c>
      <c r="S1004" s="20" t="s">
        <v>26</v>
      </c>
      <c r="T1004" s="20" t="s">
        <v>30</v>
      </c>
      <c r="U1004" s="20" t="s">
        <v>114</v>
      </c>
      <c r="V1004" s="20" t="s">
        <v>115</v>
      </c>
      <c r="W1004" s="20" t="s">
        <v>116</v>
      </c>
      <c r="X1004" s="20" t="s">
        <v>1627</v>
      </c>
      <c r="Y1004" s="20" t="s">
        <v>1628</v>
      </c>
      <c r="Z1004" s="20" t="s">
        <v>1629</v>
      </c>
      <c r="AA1004" s="20" t="s">
        <v>30</v>
      </c>
      <c r="AB1004" s="20" t="s">
        <v>193</v>
      </c>
      <c r="AC1004" s="20" t="s">
        <v>1630</v>
      </c>
      <c r="AD1004" s="20" t="s">
        <v>1631</v>
      </c>
    </row>
    <row r="1005" spans="2:30" x14ac:dyDescent="0.25">
      <c r="B1005" s="27" t="str">
        <f>IF(O1005="","Frêt",_xlfn.XLOOKUP(O1005,Catégories!A:A,Catégories!B:B,"inconnu"))</f>
        <v>Frêt</v>
      </c>
      <c r="C1005" s="10" t="str">
        <f>RIGHT(LOOKUP(L1005,'Recherche tracking'!A:A,'Recherche tracking'!B:B),16)</f>
        <v>1343814314754157</v>
      </c>
      <c r="D1005" s="20">
        <v>202606</v>
      </c>
      <c r="E1005" s="20">
        <v>51</v>
      </c>
      <c r="F1005" s="20">
        <v>1085442</v>
      </c>
      <c r="G1005" s="20" t="s">
        <v>20</v>
      </c>
      <c r="H1005" s="20" t="s">
        <v>20</v>
      </c>
      <c r="I1005" s="20" t="s">
        <v>119</v>
      </c>
      <c r="J1005" s="20" t="s">
        <v>1634</v>
      </c>
      <c r="K1005" s="20">
        <v>20260616</v>
      </c>
      <c r="L1005" s="20" t="s">
        <v>1626</v>
      </c>
      <c r="M1005" s="20" t="s">
        <v>24</v>
      </c>
      <c r="N1005" s="20">
        <v>6.7</v>
      </c>
      <c r="O1005" s="20" t="s">
        <v>86</v>
      </c>
      <c r="P1005" s="32">
        <v>0</v>
      </c>
      <c r="Q1005" s="20" t="s">
        <v>112</v>
      </c>
      <c r="R1005" s="20" t="s">
        <v>113</v>
      </c>
      <c r="S1005" s="20" t="s">
        <v>26</v>
      </c>
      <c r="T1005" s="20" t="s">
        <v>30</v>
      </c>
      <c r="U1005" s="20" t="s">
        <v>114</v>
      </c>
      <c r="V1005" s="20" t="s">
        <v>115</v>
      </c>
      <c r="W1005" s="20" t="s">
        <v>116</v>
      </c>
      <c r="X1005" s="20" t="s">
        <v>1627</v>
      </c>
      <c r="Y1005" s="20" t="s">
        <v>1628</v>
      </c>
      <c r="Z1005" s="20" t="s">
        <v>1629</v>
      </c>
      <c r="AA1005" s="20" t="s">
        <v>30</v>
      </c>
      <c r="AB1005" s="20" t="s">
        <v>193</v>
      </c>
      <c r="AC1005" s="20" t="s">
        <v>1630</v>
      </c>
      <c r="AD1005" s="20" t="s">
        <v>1631</v>
      </c>
    </row>
    <row r="1006" spans="2:30" x14ac:dyDescent="0.25">
      <c r="B1006" s="27" t="str">
        <f>IF(O1006="","Frêt",_xlfn.XLOOKUP(O1006,Catégories!A:A,Catégories!B:B,"inconnu"))</f>
        <v>Frêt</v>
      </c>
      <c r="C1006" s="10" t="str">
        <f>RIGHT(LOOKUP(L1006,'Recherche tracking'!A:A,'Recherche tracking'!B:B),16)</f>
        <v>1343814314754157</v>
      </c>
      <c r="D1006" s="20">
        <v>202606</v>
      </c>
      <c r="E1006" s="20">
        <v>51</v>
      </c>
      <c r="F1006" s="20">
        <v>1085442</v>
      </c>
      <c r="G1006" s="20" t="s">
        <v>20</v>
      </c>
      <c r="H1006" s="20" t="s">
        <v>20</v>
      </c>
      <c r="I1006" s="20" t="s">
        <v>119</v>
      </c>
      <c r="J1006" s="20" t="s">
        <v>1634</v>
      </c>
      <c r="K1006" s="20">
        <v>20260616</v>
      </c>
      <c r="L1006" s="20" t="s">
        <v>1626</v>
      </c>
      <c r="M1006" s="20" t="s">
        <v>24</v>
      </c>
      <c r="N1006" s="20">
        <v>6.7</v>
      </c>
      <c r="O1006" s="20" t="s">
        <v>98</v>
      </c>
      <c r="P1006" s="32">
        <v>1</v>
      </c>
      <c r="Q1006" s="20" t="s">
        <v>112</v>
      </c>
      <c r="R1006" s="20" t="s">
        <v>113</v>
      </c>
      <c r="S1006" s="20" t="s">
        <v>26</v>
      </c>
      <c r="T1006" s="20" t="s">
        <v>30</v>
      </c>
      <c r="U1006" s="20" t="s">
        <v>114</v>
      </c>
      <c r="V1006" s="20" t="s">
        <v>115</v>
      </c>
      <c r="W1006" s="20" t="s">
        <v>116</v>
      </c>
      <c r="X1006" s="20" t="s">
        <v>1627</v>
      </c>
      <c r="Y1006" s="20" t="s">
        <v>1628</v>
      </c>
      <c r="Z1006" s="20" t="s">
        <v>1629</v>
      </c>
      <c r="AA1006" s="20" t="s">
        <v>30</v>
      </c>
      <c r="AB1006" s="20" t="s">
        <v>193</v>
      </c>
      <c r="AC1006" s="20" t="s">
        <v>1630</v>
      </c>
      <c r="AD1006" s="20" t="s">
        <v>1631</v>
      </c>
    </row>
    <row r="1007" spans="2:30" x14ac:dyDescent="0.25">
      <c r="B1007" s="27" t="str">
        <f>IF(O1007="","Frêt",_xlfn.XLOOKUP(O1007,Catégories!A:A,Catégories!B:B,"inconnu"))</f>
        <v>Frêt</v>
      </c>
      <c r="C1007" s="10" t="str">
        <f>RIGHT(LOOKUP(L1007,'Recherche tracking'!A:A,'Recherche tracking'!B:B),16)</f>
        <v>0143814314754170</v>
      </c>
      <c r="D1007" s="20">
        <v>202606</v>
      </c>
      <c r="E1007" s="20">
        <v>51</v>
      </c>
      <c r="F1007" s="20">
        <v>1085442</v>
      </c>
      <c r="G1007" s="20" t="s">
        <v>20</v>
      </c>
      <c r="H1007" s="20" t="s">
        <v>20</v>
      </c>
      <c r="I1007" s="20" t="s">
        <v>110</v>
      </c>
      <c r="J1007" s="20" t="s">
        <v>22</v>
      </c>
      <c r="K1007" s="20">
        <v>20260616</v>
      </c>
      <c r="L1007" s="20" t="s">
        <v>1635</v>
      </c>
      <c r="M1007" s="20" t="s">
        <v>111</v>
      </c>
      <c r="N1007" s="20">
        <v>12.61</v>
      </c>
      <c r="O1007" s="20" t="s">
        <v>84</v>
      </c>
      <c r="P1007" s="32">
        <v>7.27</v>
      </c>
      <c r="Q1007" s="20" t="s">
        <v>112</v>
      </c>
      <c r="R1007" s="20" t="s">
        <v>113</v>
      </c>
      <c r="S1007" s="20" t="s">
        <v>26</v>
      </c>
      <c r="T1007" s="20" t="s">
        <v>30</v>
      </c>
      <c r="U1007" s="20" t="s">
        <v>114</v>
      </c>
      <c r="V1007" s="20" t="s">
        <v>115</v>
      </c>
      <c r="W1007" s="20" t="s">
        <v>116</v>
      </c>
      <c r="X1007" s="20" t="s">
        <v>1636</v>
      </c>
      <c r="Y1007" s="20" t="s">
        <v>1637</v>
      </c>
      <c r="Z1007" s="20" t="s">
        <v>1638</v>
      </c>
      <c r="AA1007" s="20" t="s">
        <v>30</v>
      </c>
      <c r="AB1007" s="20" t="s">
        <v>237</v>
      </c>
      <c r="AC1007" s="20" t="s">
        <v>706</v>
      </c>
      <c r="AD1007" s="20" t="s">
        <v>1639</v>
      </c>
    </row>
    <row r="1008" spans="2:30" x14ac:dyDescent="0.25">
      <c r="B1008" s="27" t="str">
        <f>IF(O1008="","Frêt",_xlfn.XLOOKUP(O1008,Catégories!A:A,Catégories!B:B,"inconnu"))</f>
        <v>Frêt</v>
      </c>
      <c r="C1008" s="10" t="str">
        <f>RIGHT(LOOKUP(L1008,'Recherche tracking'!A:A,'Recherche tracking'!B:B),16)</f>
        <v>0143814314754170</v>
      </c>
      <c r="D1008" s="20">
        <v>202606</v>
      </c>
      <c r="E1008" s="20">
        <v>51</v>
      </c>
      <c r="F1008" s="20">
        <v>1085442</v>
      </c>
      <c r="G1008" s="20" t="s">
        <v>20</v>
      </c>
      <c r="H1008" s="20" t="s">
        <v>20</v>
      </c>
      <c r="I1008" s="20" t="s">
        <v>118</v>
      </c>
      <c r="J1008" s="20" t="s">
        <v>1640</v>
      </c>
      <c r="K1008" s="20">
        <v>20260616</v>
      </c>
      <c r="L1008" s="20" t="s">
        <v>1635</v>
      </c>
      <c r="M1008" s="20" t="s">
        <v>111</v>
      </c>
      <c r="N1008" s="20">
        <v>9.6</v>
      </c>
      <c r="O1008" s="20" t="s">
        <v>84</v>
      </c>
      <c r="P1008" s="32">
        <v>0</v>
      </c>
      <c r="Q1008" s="20" t="s">
        <v>112</v>
      </c>
      <c r="R1008" s="20" t="s">
        <v>113</v>
      </c>
      <c r="S1008" s="20" t="s">
        <v>26</v>
      </c>
      <c r="T1008" s="20" t="s">
        <v>30</v>
      </c>
      <c r="U1008" s="20" t="s">
        <v>114</v>
      </c>
      <c r="V1008" s="20" t="s">
        <v>115</v>
      </c>
      <c r="W1008" s="20" t="s">
        <v>116</v>
      </c>
      <c r="X1008" s="20" t="s">
        <v>1636</v>
      </c>
      <c r="Y1008" s="20" t="s">
        <v>1637</v>
      </c>
      <c r="Z1008" s="20" t="s">
        <v>1638</v>
      </c>
      <c r="AA1008" s="20" t="s">
        <v>30</v>
      </c>
      <c r="AB1008" s="20" t="s">
        <v>237</v>
      </c>
      <c r="AC1008" s="20" t="s">
        <v>706</v>
      </c>
      <c r="AD1008" s="20" t="s">
        <v>1639</v>
      </c>
    </row>
    <row r="1009" spans="2:30" x14ac:dyDescent="0.25">
      <c r="B1009" s="27" t="str">
        <f>IF(O1009="","Frêt",_xlfn.XLOOKUP(O1009,Catégories!A:A,Catégories!B:B,"inconnu"))</f>
        <v>Frêt</v>
      </c>
      <c r="C1009" s="10" t="str">
        <f>RIGHT(LOOKUP(L1009,'Recherche tracking'!A:A,'Recherche tracking'!B:B),16)</f>
        <v>0143814314754170</v>
      </c>
      <c r="D1009" s="20">
        <v>202606</v>
      </c>
      <c r="E1009" s="20">
        <v>51</v>
      </c>
      <c r="F1009" s="20">
        <v>1085442</v>
      </c>
      <c r="G1009" s="20" t="s">
        <v>20</v>
      </c>
      <c r="H1009" s="20" t="s">
        <v>20</v>
      </c>
      <c r="I1009" s="20" t="s">
        <v>119</v>
      </c>
      <c r="J1009" s="20" t="s">
        <v>1640</v>
      </c>
      <c r="K1009" s="20">
        <v>20260616</v>
      </c>
      <c r="L1009" s="20" t="s">
        <v>1635</v>
      </c>
      <c r="M1009" s="20" t="s">
        <v>24</v>
      </c>
      <c r="N1009" s="20">
        <v>9.6</v>
      </c>
      <c r="O1009" s="20" t="s">
        <v>86</v>
      </c>
      <c r="P1009" s="32">
        <v>0</v>
      </c>
      <c r="Q1009" s="20" t="s">
        <v>112</v>
      </c>
      <c r="R1009" s="20" t="s">
        <v>113</v>
      </c>
      <c r="S1009" s="20" t="s">
        <v>26</v>
      </c>
      <c r="T1009" s="20" t="s">
        <v>30</v>
      </c>
      <c r="U1009" s="20" t="s">
        <v>114</v>
      </c>
      <c r="V1009" s="20" t="s">
        <v>115</v>
      </c>
      <c r="W1009" s="20" t="s">
        <v>116</v>
      </c>
      <c r="X1009" s="20" t="s">
        <v>1636</v>
      </c>
      <c r="Y1009" s="20" t="s">
        <v>1637</v>
      </c>
      <c r="Z1009" s="20" t="s">
        <v>1638</v>
      </c>
      <c r="AA1009" s="20" t="s">
        <v>30</v>
      </c>
      <c r="AB1009" s="20" t="s">
        <v>237</v>
      </c>
      <c r="AC1009" s="20" t="s">
        <v>706</v>
      </c>
      <c r="AD1009" s="20" t="s">
        <v>1639</v>
      </c>
    </row>
    <row r="1010" spans="2:30" x14ac:dyDescent="0.25">
      <c r="B1010" s="27" t="str">
        <f>IF(O1010="","Frêt",_xlfn.XLOOKUP(O1010,Catégories!A:A,Catégories!B:B,"inconnu"))</f>
        <v>Frêt</v>
      </c>
      <c r="C1010" s="10" t="str">
        <f>RIGHT(LOOKUP(L1010,'Recherche tracking'!A:A,'Recherche tracking'!B:B),16)</f>
        <v>0143814314754170</v>
      </c>
      <c r="D1010" s="20">
        <v>202606</v>
      </c>
      <c r="E1010" s="20">
        <v>51</v>
      </c>
      <c r="F1010" s="20">
        <v>1085442</v>
      </c>
      <c r="G1010" s="20" t="s">
        <v>20</v>
      </c>
      <c r="H1010" s="20" t="s">
        <v>20</v>
      </c>
      <c r="I1010" s="20" t="s">
        <v>118</v>
      </c>
      <c r="J1010" s="20" t="s">
        <v>1641</v>
      </c>
      <c r="K1010" s="20">
        <v>20260616</v>
      </c>
      <c r="L1010" s="20" t="s">
        <v>1635</v>
      </c>
      <c r="M1010" s="20" t="s">
        <v>111</v>
      </c>
      <c r="N1010" s="20">
        <v>3.01</v>
      </c>
      <c r="O1010" s="20" t="s">
        <v>84</v>
      </c>
      <c r="P1010" s="32">
        <v>0</v>
      </c>
      <c r="Q1010" s="20" t="s">
        <v>112</v>
      </c>
      <c r="R1010" s="20" t="s">
        <v>113</v>
      </c>
      <c r="S1010" s="20" t="s">
        <v>26</v>
      </c>
      <c r="T1010" s="20" t="s">
        <v>30</v>
      </c>
      <c r="U1010" s="20" t="s">
        <v>114</v>
      </c>
      <c r="V1010" s="20" t="s">
        <v>115</v>
      </c>
      <c r="W1010" s="20" t="s">
        <v>116</v>
      </c>
      <c r="X1010" s="20" t="s">
        <v>1636</v>
      </c>
      <c r="Y1010" s="20" t="s">
        <v>1637</v>
      </c>
      <c r="Z1010" s="20" t="s">
        <v>1638</v>
      </c>
      <c r="AA1010" s="20" t="s">
        <v>30</v>
      </c>
      <c r="AB1010" s="20" t="s">
        <v>237</v>
      </c>
      <c r="AC1010" s="20" t="s">
        <v>706</v>
      </c>
      <c r="AD1010" s="20" t="s">
        <v>1639</v>
      </c>
    </row>
    <row r="1011" spans="2:30" x14ac:dyDescent="0.25">
      <c r="B1011" s="27" t="str">
        <f>IF(O1011="","Frêt",_xlfn.XLOOKUP(O1011,Catégories!A:A,Catégories!B:B,"inconnu"))</f>
        <v>Frêt</v>
      </c>
      <c r="C1011" s="10" t="str">
        <f>RIGHT(LOOKUP(L1011,'Recherche tracking'!A:A,'Recherche tracking'!B:B),16)</f>
        <v>0143814314754170</v>
      </c>
      <c r="D1011" s="20">
        <v>202606</v>
      </c>
      <c r="E1011" s="20">
        <v>51</v>
      </c>
      <c r="F1011" s="20">
        <v>1085442</v>
      </c>
      <c r="G1011" s="20" t="s">
        <v>20</v>
      </c>
      <c r="H1011" s="20" t="s">
        <v>20</v>
      </c>
      <c r="I1011" s="20" t="s">
        <v>119</v>
      </c>
      <c r="J1011" s="20" t="s">
        <v>1641</v>
      </c>
      <c r="K1011" s="20">
        <v>20260616</v>
      </c>
      <c r="L1011" s="20" t="s">
        <v>1635</v>
      </c>
      <c r="M1011" s="20" t="s">
        <v>24</v>
      </c>
      <c r="N1011" s="20">
        <v>3.01</v>
      </c>
      <c r="O1011" s="20" t="s">
        <v>86</v>
      </c>
      <c r="P1011" s="32">
        <v>0</v>
      </c>
      <c r="Q1011" s="20" t="s">
        <v>112</v>
      </c>
      <c r="R1011" s="20" t="s">
        <v>113</v>
      </c>
      <c r="S1011" s="20" t="s">
        <v>26</v>
      </c>
      <c r="T1011" s="20" t="s">
        <v>30</v>
      </c>
      <c r="U1011" s="20" t="s">
        <v>114</v>
      </c>
      <c r="V1011" s="20" t="s">
        <v>115</v>
      </c>
      <c r="W1011" s="20" t="s">
        <v>116</v>
      </c>
      <c r="X1011" s="20" t="s">
        <v>1636</v>
      </c>
      <c r="Y1011" s="20" t="s">
        <v>1637</v>
      </c>
      <c r="Z1011" s="20" t="s">
        <v>1638</v>
      </c>
      <c r="AA1011" s="20" t="s">
        <v>30</v>
      </c>
      <c r="AB1011" s="20" t="s">
        <v>237</v>
      </c>
      <c r="AC1011" s="20" t="s">
        <v>706</v>
      </c>
      <c r="AD1011" s="20" t="s">
        <v>1639</v>
      </c>
    </row>
    <row r="1012" spans="2:30" x14ac:dyDescent="0.25">
      <c r="B1012" s="27" t="str">
        <f>IF(O1012="","Frêt",_xlfn.XLOOKUP(O1012,Catégories!A:A,Catégories!B:B,"inconnu"))</f>
        <v>Frêt</v>
      </c>
      <c r="C1012" s="10" t="str">
        <f>RIGHT(LOOKUP(L1012,'Recherche tracking'!A:A,'Recherche tracking'!B:B),16)</f>
        <v>0143814314754170</v>
      </c>
      <c r="D1012" s="20">
        <v>202606</v>
      </c>
      <c r="E1012" s="20">
        <v>51</v>
      </c>
      <c r="F1012" s="20">
        <v>1085442</v>
      </c>
      <c r="G1012" s="20" t="s">
        <v>20</v>
      </c>
      <c r="H1012" s="20" t="s">
        <v>20</v>
      </c>
      <c r="I1012" s="20" t="s">
        <v>119</v>
      </c>
      <c r="J1012" s="20" t="s">
        <v>1641</v>
      </c>
      <c r="K1012" s="20">
        <v>20260616</v>
      </c>
      <c r="L1012" s="20" t="s">
        <v>1635</v>
      </c>
      <c r="M1012" s="20" t="s">
        <v>24</v>
      </c>
      <c r="N1012" s="20">
        <v>3.01</v>
      </c>
      <c r="O1012" s="20" t="s">
        <v>98</v>
      </c>
      <c r="P1012" s="32">
        <v>1</v>
      </c>
      <c r="Q1012" s="20" t="s">
        <v>112</v>
      </c>
      <c r="R1012" s="20" t="s">
        <v>113</v>
      </c>
      <c r="S1012" s="20" t="s">
        <v>26</v>
      </c>
      <c r="T1012" s="20" t="s">
        <v>30</v>
      </c>
      <c r="U1012" s="20" t="s">
        <v>114</v>
      </c>
      <c r="V1012" s="20" t="s">
        <v>115</v>
      </c>
      <c r="W1012" s="20" t="s">
        <v>116</v>
      </c>
      <c r="X1012" s="20" t="s">
        <v>1636</v>
      </c>
      <c r="Y1012" s="20" t="s">
        <v>1637</v>
      </c>
      <c r="Z1012" s="20" t="s">
        <v>1638</v>
      </c>
      <c r="AA1012" s="20" t="s">
        <v>30</v>
      </c>
      <c r="AB1012" s="20" t="s">
        <v>237</v>
      </c>
      <c r="AC1012" s="20" t="s">
        <v>706</v>
      </c>
      <c r="AD1012" s="20" t="s">
        <v>1639</v>
      </c>
    </row>
    <row r="1013" spans="2:30" x14ac:dyDescent="0.25">
      <c r="B1013" s="27" t="str">
        <f>IF(O1013="","Frêt",_xlfn.XLOOKUP(O1013,Catégories!A:A,Catégories!B:B,"inconnu"))</f>
        <v>Frêt</v>
      </c>
      <c r="C1013" s="10" t="str">
        <f>RIGHT(LOOKUP(L1013,'Recherche tracking'!A:A,'Recherche tracking'!B:B),16)</f>
        <v>9243814314754389</v>
      </c>
      <c r="D1013" s="20">
        <v>202606</v>
      </c>
      <c r="E1013" s="20">
        <v>51</v>
      </c>
      <c r="F1013" s="20">
        <v>1085442</v>
      </c>
      <c r="G1013" s="20" t="s">
        <v>20</v>
      </c>
      <c r="H1013" s="20" t="s">
        <v>20</v>
      </c>
      <c r="I1013" s="20" t="s">
        <v>110</v>
      </c>
      <c r="J1013" s="20" t="s">
        <v>22</v>
      </c>
      <c r="K1013" s="20">
        <v>20260617</v>
      </c>
      <c r="L1013" s="20" t="s">
        <v>1642</v>
      </c>
      <c r="M1013" s="20" t="s">
        <v>111</v>
      </c>
      <c r="N1013" s="20">
        <v>3</v>
      </c>
      <c r="O1013" s="20" t="s">
        <v>84</v>
      </c>
      <c r="P1013" s="32">
        <v>4.67</v>
      </c>
      <c r="Q1013" s="20" t="s">
        <v>112</v>
      </c>
      <c r="R1013" s="20" t="s">
        <v>113</v>
      </c>
      <c r="S1013" s="20" t="s">
        <v>26</v>
      </c>
      <c r="T1013" s="20" t="s">
        <v>30</v>
      </c>
      <c r="U1013" s="20" t="s">
        <v>114</v>
      </c>
      <c r="V1013" s="20" t="s">
        <v>115</v>
      </c>
      <c r="W1013" s="20" t="s">
        <v>116</v>
      </c>
      <c r="X1013" s="20" t="s">
        <v>1643</v>
      </c>
      <c r="Y1013" s="20" t="s">
        <v>1644</v>
      </c>
      <c r="Z1013" s="20" t="s">
        <v>26</v>
      </c>
      <c r="AA1013" s="20" t="s">
        <v>30</v>
      </c>
      <c r="AB1013" s="20" t="s">
        <v>163</v>
      </c>
      <c r="AC1013" s="20" t="s">
        <v>1645</v>
      </c>
      <c r="AD1013" s="20" t="s">
        <v>1646</v>
      </c>
    </row>
    <row r="1014" spans="2:30" x14ac:dyDescent="0.25">
      <c r="B1014" s="27" t="str">
        <f>IF(O1014="","Frêt",_xlfn.XLOOKUP(O1014,Catégories!A:A,Catégories!B:B,"inconnu"))</f>
        <v>Frêt</v>
      </c>
      <c r="C1014" s="10" t="str">
        <f>RIGHT(LOOKUP(L1014,'Recherche tracking'!A:A,'Recherche tracking'!B:B),16)</f>
        <v>9243814314754389</v>
      </c>
      <c r="D1014" s="20">
        <v>202606</v>
      </c>
      <c r="E1014" s="20">
        <v>51</v>
      </c>
      <c r="F1014" s="20">
        <v>1085442</v>
      </c>
      <c r="G1014" s="20" t="s">
        <v>20</v>
      </c>
      <c r="H1014" s="20" t="s">
        <v>20</v>
      </c>
      <c r="I1014" s="20" t="s">
        <v>118</v>
      </c>
      <c r="J1014" s="20" t="s">
        <v>1647</v>
      </c>
      <c r="K1014" s="20">
        <v>20260617</v>
      </c>
      <c r="L1014" s="20" t="s">
        <v>1642</v>
      </c>
      <c r="M1014" s="20" t="s">
        <v>111</v>
      </c>
      <c r="N1014" s="20">
        <v>3</v>
      </c>
      <c r="O1014" s="20" t="s">
        <v>84</v>
      </c>
      <c r="P1014" s="32">
        <v>0</v>
      </c>
      <c r="Q1014" s="20" t="s">
        <v>112</v>
      </c>
      <c r="R1014" s="20" t="s">
        <v>113</v>
      </c>
      <c r="S1014" s="20" t="s">
        <v>26</v>
      </c>
      <c r="T1014" s="20" t="s">
        <v>30</v>
      </c>
      <c r="U1014" s="20" t="s">
        <v>114</v>
      </c>
      <c r="V1014" s="20" t="s">
        <v>115</v>
      </c>
      <c r="W1014" s="20" t="s">
        <v>116</v>
      </c>
      <c r="X1014" s="20" t="s">
        <v>1643</v>
      </c>
      <c r="Y1014" s="20" t="s">
        <v>1644</v>
      </c>
      <c r="Z1014" s="20" t="s">
        <v>26</v>
      </c>
      <c r="AA1014" s="20" t="s">
        <v>30</v>
      </c>
      <c r="AB1014" s="20" t="s">
        <v>163</v>
      </c>
      <c r="AC1014" s="20" t="s">
        <v>1645</v>
      </c>
      <c r="AD1014" s="20" t="s">
        <v>1646</v>
      </c>
    </row>
    <row r="1015" spans="2:30" x14ac:dyDescent="0.25">
      <c r="B1015" s="27" t="str">
        <f>IF(O1015="","Frêt",_xlfn.XLOOKUP(O1015,Catégories!A:A,Catégories!B:B,"inconnu"))</f>
        <v>Frêt</v>
      </c>
      <c r="C1015" s="10" t="str">
        <f>RIGHT(LOOKUP(L1015,'Recherche tracking'!A:A,'Recherche tracking'!B:B),16)</f>
        <v>9243814314754389</v>
      </c>
      <c r="D1015" s="20">
        <v>202606</v>
      </c>
      <c r="E1015" s="20">
        <v>51</v>
      </c>
      <c r="F1015" s="20">
        <v>1085442</v>
      </c>
      <c r="G1015" s="20" t="s">
        <v>20</v>
      </c>
      <c r="H1015" s="20" t="s">
        <v>20</v>
      </c>
      <c r="I1015" s="20" t="s">
        <v>119</v>
      </c>
      <c r="J1015" s="20" t="s">
        <v>1647</v>
      </c>
      <c r="K1015" s="20">
        <v>20260617</v>
      </c>
      <c r="L1015" s="20" t="s">
        <v>1642</v>
      </c>
      <c r="M1015" s="20" t="s">
        <v>24</v>
      </c>
      <c r="N1015" s="20">
        <v>3</v>
      </c>
      <c r="O1015" s="20" t="s">
        <v>86</v>
      </c>
      <c r="P1015" s="32">
        <v>0</v>
      </c>
      <c r="Q1015" s="20" t="s">
        <v>112</v>
      </c>
      <c r="R1015" s="20" t="s">
        <v>113</v>
      </c>
      <c r="S1015" s="20" t="s">
        <v>26</v>
      </c>
      <c r="T1015" s="20" t="s">
        <v>30</v>
      </c>
      <c r="U1015" s="20" t="s">
        <v>114</v>
      </c>
      <c r="V1015" s="20" t="s">
        <v>115</v>
      </c>
      <c r="W1015" s="20" t="s">
        <v>116</v>
      </c>
      <c r="X1015" s="20" t="s">
        <v>1643</v>
      </c>
      <c r="Y1015" s="20" t="s">
        <v>1644</v>
      </c>
      <c r="Z1015" s="20" t="s">
        <v>26</v>
      </c>
      <c r="AA1015" s="20" t="s">
        <v>30</v>
      </c>
      <c r="AB1015" s="20" t="s">
        <v>163</v>
      </c>
      <c r="AC1015" s="20" t="s">
        <v>1645</v>
      </c>
      <c r="AD1015" s="20" t="s">
        <v>1646</v>
      </c>
    </row>
    <row r="1016" spans="2:30" x14ac:dyDescent="0.25">
      <c r="B1016" s="27" t="str">
        <f>IF(O1016="","Frêt",_xlfn.XLOOKUP(O1016,Catégories!A:A,Catégories!B:B,"inconnu"))</f>
        <v>Frêt</v>
      </c>
      <c r="C1016" s="10" t="str">
        <f>RIGHT(LOOKUP(L1016,'Recherche tracking'!A:A,'Recherche tracking'!B:B),16)</f>
        <v>7543814314754223</v>
      </c>
      <c r="D1016" s="20">
        <v>202606</v>
      </c>
      <c r="E1016" s="20">
        <v>51</v>
      </c>
      <c r="F1016" s="20">
        <v>1085442</v>
      </c>
      <c r="G1016" s="20" t="s">
        <v>20</v>
      </c>
      <c r="H1016" s="20" t="s">
        <v>20</v>
      </c>
      <c r="I1016" s="20" t="s">
        <v>110</v>
      </c>
      <c r="J1016" s="20" t="s">
        <v>22</v>
      </c>
      <c r="K1016" s="20">
        <v>20260617</v>
      </c>
      <c r="L1016" s="20" t="s">
        <v>1648</v>
      </c>
      <c r="M1016" s="20" t="s">
        <v>111</v>
      </c>
      <c r="N1016" s="20">
        <v>15.1</v>
      </c>
      <c r="O1016" s="20" t="s">
        <v>84</v>
      </c>
      <c r="P1016" s="32">
        <v>8.0500000000000007</v>
      </c>
      <c r="Q1016" s="20" t="s">
        <v>112</v>
      </c>
      <c r="R1016" s="20" t="s">
        <v>113</v>
      </c>
      <c r="S1016" s="20" t="s">
        <v>26</v>
      </c>
      <c r="T1016" s="20" t="s">
        <v>30</v>
      </c>
      <c r="U1016" s="20" t="s">
        <v>114</v>
      </c>
      <c r="V1016" s="20" t="s">
        <v>115</v>
      </c>
      <c r="W1016" s="20" t="s">
        <v>116</v>
      </c>
      <c r="X1016" s="20" t="s">
        <v>303</v>
      </c>
      <c r="Y1016" s="20" t="s">
        <v>304</v>
      </c>
      <c r="Z1016" s="20" t="s">
        <v>26</v>
      </c>
      <c r="AA1016" s="20" t="s">
        <v>30</v>
      </c>
      <c r="AB1016" s="20" t="s">
        <v>117</v>
      </c>
      <c r="AC1016" s="20" t="s">
        <v>263</v>
      </c>
      <c r="AD1016" s="20" t="s">
        <v>305</v>
      </c>
    </row>
    <row r="1017" spans="2:30" x14ac:dyDescent="0.25">
      <c r="B1017" s="27" t="str">
        <f>IF(O1017="","Frêt",_xlfn.XLOOKUP(O1017,Catégories!A:A,Catégories!B:B,"inconnu"))</f>
        <v>Frêt</v>
      </c>
      <c r="C1017" s="10" t="str">
        <f>RIGHT(LOOKUP(L1017,'Recherche tracking'!A:A,'Recherche tracking'!B:B),16)</f>
        <v>7543814314754223</v>
      </c>
      <c r="D1017" s="20">
        <v>202606</v>
      </c>
      <c r="E1017" s="20">
        <v>51</v>
      </c>
      <c r="F1017" s="20">
        <v>1085442</v>
      </c>
      <c r="G1017" s="20" t="s">
        <v>20</v>
      </c>
      <c r="H1017" s="20" t="s">
        <v>20</v>
      </c>
      <c r="I1017" s="20" t="s">
        <v>118</v>
      </c>
      <c r="J1017" s="20" t="s">
        <v>1649</v>
      </c>
      <c r="K1017" s="20">
        <v>20260617</v>
      </c>
      <c r="L1017" s="20" t="s">
        <v>1648</v>
      </c>
      <c r="M1017" s="20" t="s">
        <v>111</v>
      </c>
      <c r="N1017" s="20">
        <v>15.1</v>
      </c>
      <c r="O1017" s="20" t="s">
        <v>84</v>
      </c>
      <c r="P1017" s="32">
        <v>0</v>
      </c>
      <c r="Q1017" s="20" t="s">
        <v>112</v>
      </c>
      <c r="R1017" s="20" t="s">
        <v>113</v>
      </c>
      <c r="S1017" s="20" t="s">
        <v>26</v>
      </c>
      <c r="T1017" s="20" t="s">
        <v>30</v>
      </c>
      <c r="U1017" s="20" t="s">
        <v>114</v>
      </c>
      <c r="V1017" s="20" t="s">
        <v>115</v>
      </c>
      <c r="W1017" s="20" t="s">
        <v>116</v>
      </c>
      <c r="X1017" s="20" t="s">
        <v>303</v>
      </c>
      <c r="Y1017" s="20" t="s">
        <v>304</v>
      </c>
      <c r="Z1017" s="20" t="s">
        <v>26</v>
      </c>
      <c r="AA1017" s="20" t="s">
        <v>30</v>
      </c>
      <c r="AB1017" s="20" t="s">
        <v>117</v>
      </c>
      <c r="AC1017" s="20" t="s">
        <v>263</v>
      </c>
      <c r="AD1017" s="20" t="s">
        <v>305</v>
      </c>
    </row>
    <row r="1018" spans="2:30" x14ac:dyDescent="0.25">
      <c r="B1018" s="27" t="str">
        <f>IF(O1018="","Frêt",_xlfn.XLOOKUP(O1018,Catégories!A:A,Catégories!B:B,"inconnu"))</f>
        <v>Frêt</v>
      </c>
      <c r="C1018" s="10" t="str">
        <f>RIGHT(LOOKUP(L1018,'Recherche tracking'!A:A,'Recherche tracking'!B:B),16)</f>
        <v>7543814314754223</v>
      </c>
      <c r="D1018" s="20">
        <v>202606</v>
      </c>
      <c r="E1018" s="20">
        <v>51</v>
      </c>
      <c r="F1018" s="20">
        <v>1085442</v>
      </c>
      <c r="G1018" s="20" t="s">
        <v>20</v>
      </c>
      <c r="H1018" s="20" t="s">
        <v>20</v>
      </c>
      <c r="I1018" s="20" t="s">
        <v>119</v>
      </c>
      <c r="J1018" s="20" t="s">
        <v>1649</v>
      </c>
      <c r="K1018" s="20">
        <v>20260617</v>
      </c>
      <c r="L1018" s="20" t="s">
        <v>1648</v>
      </c>
      <c r="M1018" s="20" t="s">
        <v>24</v>
      </c>
      <c r="N1018" s="20">
        <v>15.1</v>
      </c>
      <c r="O1018" s="20" t="s">
        <v>86</v>
      </c>
      <c r="P1018" s="32">
        <v>0</v>
      </c>
      <c r="Q1018" s="20" t="s">
        <v>112</v>
      </c>
      <c r="R1018" s="20" t="s">
        <v>113</v>
      </c>
      <c r="S1018" s="20" t="s">
        <v>26</v>
      </c>
      <c r="T1018" s="20" t="s">
        <v>30</v>
      </c>
      <c r="U1018" s="20" t="s">
        <v>114</v>
      </c>
      <c r="V1018" s="20" t="s">
        <v>115</v>
      </c>
      <c r="W1018" s="20" t="s">
        <v>116</v>
      </c>
      <c r="X1018" s="20" t="s">
        <v>303</v>
      </c>
      <c r="Y1018" s="20" t="s">
        <v>304</v>
      </c>
      <c r="Z1018" s="20" t="s">
        <v>26</v>
      </c>
      <c r="AA1018" s="20" t="s">
        <v>30</v>
      </c>
      <c r="AB1018" s="20" t="s">
        <v>117</v>
      </c>
      <c r="AC1018" s="20" t="s">
        <v>263</v>
      </c>
      <c r="AD1018" s="20" t="s">
        <v>305</v>
      </c>
    </row>
    <row r="1019" spans="2:30" x14ac:dyDescent="0.25">
      <c r="B1019" s="27" t="str">
        <f>IF(O1019="","Frêt",_xlfn.XLOOKUP(O1019,Catégories!A:A,Catégories!B:B,"inconnu"))</f>
        <v>Frêt</v>
      </c>
      <c r="C1019" s="10" t="str">
        <f>RIGHT(LOOKUP(L1019,'Recherche tracking'!A:A,'Recherche tracking'!B:B),16)</f>
        <v>7543814314754309</v>
      </c>
      <c r="D1019" s="20">
        <v>202606</v>
      </c>
      <c r="E1019" s="20">
        <v>51</v>
      </c>
      <c r="F1019" s="20">
        <v>1085442</v>
      </c>
      <c r="G1019" s="20" t="s">
        <v>20</v>
      </c>
      <c r="H1019" s="20" t="s">
        <v>20</v>
      </c>
      <c r="I1019" s="20" t="s">
        <v>110</v>
      </c>
      <c r="J1019" s="20" t="s">
        <v>22</v>
      </c>
      <c r="K1019" s="20">
        <v>20260617</v>
      </c>
      <c r="L1019" s="20" t="s">
        <v>1650</v>
      </c>
      <c r="M1019" s="20" t="s">
        <v>111</v>
      </c>
      <c r="N1019" s="20">
        <v>16.8</v>
      </c>
      <c r="O1019" s="20" t="s">
        <v>84</v>
      </c>
      <c r="P1019" s="32">
        <v>8.31</v>
      </c>
      <c r="Q1019" s="20" t="s">
        <v>112</v>
      </c>
      <c r="R1019" s="20" t="s">
        <v>113</v>
      </c>
      <c r="S1019" s="20" t="s">
        <v>26</v>
      </c>
      <c r="T1019" s="20" t="s">
        <v>30</v>
      </c>
      <c r="U1019" s="20" t="s">
        <v>114</v>
      </c>
      <c r="V1019" s="20" t="s">
        <v>115</v>
      </c>
      <c r="W1019" s="20" t="s">
        <v>116</v>
      </c>
      <c r="X1019" s="20" t="s">
        <v>303</v>
      </c>
      <c r="Y1019" s="20" t="s">
        <v>958</v>
      </c>
      <c r="Z1019" s="20" t="s">
        <v>26</v>
      </c>
      <c r="AA1019" s="20" t="s">
        <v>30</v>
      </c>
      <c r="AB1019" s="20" t="s">
        <v>117</v>
      </c>
      <c r="AC1019" s="20" t="s">
        <v>1651</v>
      </c>
      <c r="AD1019" s="20" t="s">
        <v>120</v>
      </c>
    </row>
    <row r="1020" spans="2:30" x14ac:dyDescent="0.25">
      <c r="B1020" s="27" t="str">
        <f>IF(O1020="","Frêt",_xlfn.XLOOKUP(O1020,Catégories!A:A,Catégories!B:B,"inconnu"))</f>
        <v>Frêt</v>
      </c>
      <c r="C1020" s="10" t="str">
        <f>RIGHT(LOOKUP(L1020,'Recherche tracking'!A:A,'Recherche tracking'!B:B),16)</f>
        <v>7543814314754309</v>
      </c>
      <c r="D1020" s="20">
        <v>202606</v>
      </c>
      <c r="E1020" s="20">
        <v>51</v>
      </c>
      <c r="F1020" s="20">
        <v>1085442</v>
      </c>
      <c r="G1020" s="20" t="s">
        <v>20</v>
      </c>
      <c r="H1020" s="20" t="s">
        <v>20</v>
      </c>
      <c r="I1020" s="20" t="s">
        <v>118</v>
      </c>
      <c r="J1020" s="20" t="s">
        <v>1652</v>
      </c>
      <c r="K1020" s="20">
        <v>20260617</v>
      </c>
      <c r="L1020" s="20" t="s">
        <v>1650</v>
      </c>
      <c r="M1020" s="20" t="s">
        <v>111</v>
      </c>
      <c r="N1020" s="20">
        <v>16.8</v>
      </c>
      <c r="O1020" s="20" t="s">
        <v>84</v>
      </c>
      <c r="P1020" s="32">
        <v>0</v>
      </c>
      <c r="Q1020" s="20" t="s">
        <v>112</v>
      </c>
      <c r="R1020" s="20" t="s">
        <v>113</v>
      </c>
      <c r="S1020" s="20" t="s">
        <v>26</v>
      </c>
      <c r="T1020" s="20" t="s">
        <v>30</v>
      </c>
      <c r="U1020" s="20" t="s">
        <v>114</v>
      </c>
      <c r="V1020" s="20" t="s">
        <v>115</v>
      </c>
      <c r="W1020" s="20" t="s">
        <v>116</v>
      </c>
      <c r="X1020" s="20" t="s">
        <v>303</v>
      </c>
      <c r="Y1020" s="20" t="s">
        <v>958</v>
      </c>
      <c r="Z1020" s="20" t="s">
        <v>26</v>
      </c>
      <c r="AA1020" s="20" t="s">
        <v>30</v>
      </c>
      <c r="AB1020" s="20" t="s">
        <v>117</v>
      </c>
      <c r="AC1020" s="20" t="s">
        <v>1651</v>
      </c>
      <c r="AD1020" s="20" t="s">
        <v>120</v>
      </c>
    </row>
    <row r="1021" spans="2:30" x14ac:dyDescent="0.25">
      <c r="B1021" s="27" t="str">
        <f>IF(O1021="","Frêt",_xlfn.XLOOKUP(O1021,Catégories!A:A,Catégories!B:B,"inconnu"))</f>
        <v>Frêt</v>
      </c>
      <c r="C1021" s="10" t="str">
        <f>RIGHT(LOOKUP(L1021,'Recherche tracking'!A:A,'Recherche tracking'!B:B),16)</f>
        <v>7543814314754309</v>
      </c>
      <c r="D1021" s="20">
        <v>202606</v>
      </c>
      <c r="E1021" s="20">
        <v>51</v>
      </c>
      <c r="F1021" s="20">
        <v>1085442</v>
      </c>
      <c r="G1021" s="20" t="s">
        <v>20</v>
      </c>
      <c r="H1021" s="20" t="s">
        <v>20</v>
      </c>
      <c r="I1021" s="20" t="s">
        <v>119</v>
      </c>
      <c r="J1021" s="20" t="s">
        <v>1652</v>
      </c>
      <c r="K1021" s="20">
        <v>20260617</v>
      </c>
      <c r="L1021" s="20" t="s">
        <v>1650</v>
      </c>
      <c r="M1021" s="20" t="s">
        <v>24</v>
      </c>
      <c r="N1021" s="20">
        <v>16.8</v>
      </c>
      <c r="O1021" s="20" t="s">
        <v>86</v>
      </c>
      <c r="P1021" s="32">
        <v>0</v>
      </c>
      <c r="Q1021" s="20" t="s">
        <v>112</v>
      </c>
      <c r="R1021" s="20" t="s">
        <v>113</v>
      </c>
      <c r="S1021" s="20" t="s">
        <v>26</v>
      </c>
      <c r="T1021" s="20" t="s">
        <v>30</v>
      </c>
      <c r="U1021" s="20" t="s">
        <v>114</v>
      </c>
      <c r="V1021" s="20" t="s">
        <v>115</v>
      </c>
      <c r="W1021" s="20" t="s">
        <v>116</v>
      </c>
      <c r="X1021" s="20" t="s">
        <v>303</v>
      </c>
      <c r="Y1021" s="20" t="s">
        <v>958</v>
      </c>
      <c r="Z1021" s="20" t="s">
        <v>26</v>
      </c>
      <c r="AA1021" s="20" t="s">
        <v>30</v>
      </c>
      <c r="AB1021" s="20" t="s">
        <v>117</v>
      </c>
      <c r="AC1021" s="20" t="s">
        <v>1651</v>
      </c>
      <c r="AD1021" s="20" t="s">
        <v>120</v>
      </c>
    </row>
    <row r="1022" spans="2:30" x14ac:dyDescent="0.25">
      <c r="B1022" s="27" t="str">
        <f>IF(O1022="","Frêt",_xlfn.XLOOKUP(O1022,Catégories!A:A,Catégories!B:B,"inconnu"))</f>
        <v>Frêt</v>
      </c>
      <c r="C1022" s="10" t="str">
        <f>RIGHT(LOOKUP(L1022,'Recherche tracking'!A:A,'Recherche tracking'!B:B),16)</f>
        <v>2143814314754348</v>
      </c>
      <c r="D1022" s="20">
        <v>202606</v>
      </c>
      <c r="E1022" s="20">
        <v>51</v>
      </c>
      <c r="F1022" s="20">
        <v>1085442</v>
      </c>
      <c r="G1022" s="20" t="s">
        <v>20</v>
      </c>
      <c r="H1022" s="20" t="s">
        <v>20</v>
      </c>
      <c r="I1022" s="20" t="s">
        <v>110</v>
      </c>
      <c r="J1022" s="20" t="s">
        <v>22</v>
      </c>
      <c r="K1022" s="20">
        <v>20260617</v>
      </c>
      <c r="L1022" s="20" t="s">
        <v>1653</v>
      </c>
      <c r="M1022" s="20" t="s">
        <v>111</v>
      </c>
      <c r="N1022" s="20">
        <v>3.6</v>
      </c>
      <c r="O1022" s="20" t="s">
        <v>84</v>
      </c>
      <c r="P1022" s="32">
        <v>4.93</v>
      </c>
      <c r="Q1022" s="20" t="s">
        <v>112</v>
      </c>
      <c r="R1022" s="20" t="s">
        <v>113</v>
      </c>
      <c r="S1022" s="20" t="s">
        <v>26</v>
      </c>
      <c r="T1022" s="20" t="s">
        <v>30</v>
      </c>
      <c r="U1022" s="20" t="s">
        <v>114</v>
      </c>
      <c r="V1022" s="20" t="s">
        <v>115</v>
      </c>
      <c r="W1022" s="20" t="s">
        <v>116</v>
      </c>
      <c r="X1022" s="20" t="s">
        <v>446</v>
      </c>
      <c r="Y1022" s="20" t="s">
        <v>447</v>
      </c>
      <c r="Z1022" s="20" t="s">
        <v>26</v>
      </c>
      <c r="AA1022" s="20" t="s">
        <v>30</v>
      </c>
      <c r="AB1022" s="20" t="s">
        <v>114</v>
      </c>
      <c r="AC1022" s="20" t="s">
        <v>427</v>
      </c>
      <c r="AD1022" s="20" t="s">
        <v>428</v>
      </c>
    </row>
    <row r="1023" spans="2:30" x14ac:dyDescent="0.25">
      <c r="B1023" s="27" t="str">
        <f>IF(O1023="","Frêt",_xlfn.XLOOKUP(O1023,Catégories!A:A,Catégories!B:B,"inconnu"))</f>
        <v>Frêt</v>
      </c>
      <c r="C1023" s="10" t="str">
        <f>RIGHT(LOOKUP(L1023,'Recherche tracking'!A:A,'Recherche tracking'!B:B),16)</f>
        <v>2143814314754348</v>
      </c>
      <c r="D1023" s="20">
        <v>202606</v>
      </c>
      <c r="E1023" s="20">
        <v>51</v>
      </c>
      <c r="F1023" s="20">
        <v>1085442</v>
      </c>
      <c r="G1023" s="20" t="s">
        <v>20</v>
      </c>
      <c r="H1023" s="20" t="s">
        <v>20</v>
      </c>
      <c r="I1023" s="20" t="s">
        <v>118</v>
      </c>
      <c r="J1023" s="20" t="s">
        <v>1654</v>
      </c>
      <c r="K1023" s="20">
        <v>20260617</v>
      </c>
      <c r="L1023" s="20" t="s">
        <v>1653</v>
      </c>
      <c r="M1023" s="20" t="s">
        <v>111</v>
      </c>
      <c r="N1023" s="20">
        <v>3.6</v>
      </c>
      <c r="O1023" s="20" t="s">
        <v>84</v>
      </c>
      <c r="P1023" s="32">
        <v>0</v>
      </c>
      <c r="Q1023" s="20" t="s">
        <v>112</v>
      </c>
      <c r="R1023" s="20" t="s">
        <v>113</v>
      </c>
      <c r="S1023" s="20" t="s">
        <v>26</v>
      </c>
      <c r="T1023" s="20" t="s">
        <v>30</v>
      </c>
      <c r="U1023" s="20" t="s">
        <v>114</v>
      </c>
      <c r="V1023" s="20" t="s">
        <v>115</v>
      </c>
      <c r="W1023" s="20" t="s">
        <v>116</v>
      </c>
      <c r="X1023" s="20" t="s">
        <v>446</v>
      </c>
      <c r="Y1023" s="20" t="s">
        <v>447</v>
      </c>
      <c r="Z1023" s="20" t="s">
        <v>26</v>
      </c>
      <c r="AA1023" s="20" t="s">
        <v>30</v>
      </c>
      <c r="AB1023" s="20" t="s">
        <v>114</v>
      </c>
      <c r="AC1023" s="20" t="s">
        <v>427</v>
      </c>
      <c r="AD1023" s="20" t="s">
        <v>428</v>
      </c>
    </row>
    <row r="1024" spans="2:30" x14ac:dyDescent="0.25">
      <c r="B1024" s="27" t="str">
        <f>IF(O1024="","Frêt",_xlfn.XLOOKUP(O1024,Catégories!A:A,Catégories!B:B,"inconnu"))</f>
        <v>Frêt</v>
      </c>
      <c r="C1024" s="10" t="str">
        <f>RIGHT(LOOKUP(L1024,'Recherche tracking'!A:A,'Recherche tracking'!B:B),16)</f>
        <v>2143814314754348</v>
      </c>
      <c r="D1024" s="20">
        <v>202606</v>
      </c>
      <c r="E1024" s="20">
        <v>51</v>
      </c>
      <c r="F1024" s="20">
        <v>1085442</v>
      </c>
      <c r="G1024" s="20" t="s">
        <v>20</v>
      </c>
      <c r="H1024" s="20" t="s">
        <v>20</v>
      </c>
      <c r="I1024" s="20" t="s">
        <v>119</v>
      </c>
      <c r="J1024" s="20" t="s">
        <v>1654</v>
      </c>
      <c r="K1024" s="20">
        <v>20260617</v>
      </c>
      <c r="L1024" s="20" t="s">
        <v>1653</v>
      </c>
      <c r="M1024" s="20" t="s">
        <v>24</v>
      </c>
      <c r="N1024" s="20">
        <v>3.6</v>
      </c>
      <c r="O1024" s="20" t="s">
        <v>86</v>
      </c>
      <c r="P1024" s="32">
        <v>0</v>
      </c>
      <c r="Q1024" s="20" t="s">
        <v>112</v>
      </c>
      <c r="R1024" s="20" t="s">
        <v>113</v>
      </c>
      <c r="S1024" s="20" t="s">
        <v>26</v>
      </c>
      <c r="T1024" s="20" t="s">
        <v>30</v>
      </c>
      <c r="U1024" s="20" t="s">
        <v>114</v>
      </c>
      <c r="V1024" s="20" t="s">
        <v>115</v>
      </c>
      <c r="W1024" s="20" t="s">
        <v>116</v>
      </c>
      <c r="X1024" s="20" t="s">
        <v>446</v>
      </c>
      <c r="Y1024" s="20" t="s">
        <v>447</v>
      </c>
      <c r="Z1024" s="20" t="s">
        <v>26</v>
      </c>
      <c r="AA1024" s="20" t="s">
        <v>30</v>
      </c>
      <c r="AB1024" s="20" t="s">
        <v>114</v>
      </c>
      <c r="AC1024" s="20" t="s">
        <v>427</v>
      </c>
      <c r="AD1024" s="20" t="s">
        <v>428</v>
      </c>
    </row>
    <row r="1025" spans="2:30" x14ac:dyDescent="0.25">
      <c r="B1025" s="27" t="str">
        <f>IF(O1025="","Frêt",_xlfn.XLOOKUP(O1025,Catégories!A:A,Catégories!B:B,"inconnu"))</f>
        <v>Frêt</v>
      </c>
      <c r="C1025" s="10" t="str">
        <f>RIGHT(LOOKUP(L1025,'Recherche tracking'!A:A,'Recherche tracking'!B:B),16)</f>
        <v>5143814314754373</v>
      </c>
      <c r="D1025" s="20">
        <v>202606</v>
      </c>
      <c r="E1025" s="20">
        <v>51</v>
      </c>
      <c r="F1025" s="20">
        <v>1085442</v>
      </c>
      <c r="G1025" s="20" t="s">
        <v>20</v>
      </c>
      <c r="H1025" s="20" t="s">
        <v>20</v>
      </c>
      <c r="I1025" s="20" t="s">
        <v>110</v>
      </c>
      <c r="J1025" s="20" t="s">
        <v>22</v>
      </c>
      <c r="K1025" s="20">
        <v>20260617</v>
      </c>
      <c r="L1025" s="20" t="s">
        <v>1655</v>
      </c>
      <c r="M1025" s="20" t="s">
        <v>111</v>
      </c>
      <c r="N1025" s="20">
        <v>18.04</v>
      </c>
      <c r="O1025" s="20" t="s">
        <v>84</v>
      </c>
      <c r="P1025" s="32">
        <v>8.83</v>
      </c>
      <c r="Q1025" s="20" t="s">
        <v>112</v>
      </c>
      <c r="R1025" s="20" t="s">
        <v>113</v>
      </c>
      <c r="S1025" s="20" t="s">
        <v>26</v>
      </c>
      <c r="T1025" s="20" t="s">
        <v>30</v>
      </c>
      <c r="U1025" s="20" t="s">
        <v>114</v>
      </c>
      <c r="V1025" s="20" t="s">
        <v>115</v>
      </c>
      <c r="W1025" s="20" t="s">
        <v>116</v>
      </c>
      <c r="X1025" s="20" t="s">
        <v>1656</v>
      </c>
      <c r="Y1025" s="20" t="s">
        <v>1657</v>
      </c>
      <c r="Z1025" s="20" t="s">
        <v>26</v>
      </c>
      <c r="AA1025" s="20" t="s">
        <v>30</v>
      </c>
      <c r="AB1025" s="20" t="s">
        <v>222</v>
      </c>
      <c r="AC1025" s="20" t="s">
        <v>223</v>
      </c>
      <c r="AD1025" s="20" t="s">
        <v>224</v>
      </c>
    </row>
    <row r="1026" spans="2:30" x14ac:dyDescent="0.25">
      <c r="B1026" s="27" t="str">
        <f>IF(O1026="","Frêt",_xlfn.XLOOKUP(O1026,Catégories!A:A,Catégories!B:B,"inconnu"))</f>
        <v>Frêt</v>
      </c>
      <c r="C1026" s="10" t="str">
        <f>RIGHT(LOOKUP(L1026,'Recherche tracking'!A:A,'Recherche tracking'!B:B),16)</f>
        <v>5143814314754373</v>
      </c>
      <c r="D1026" s="20">
        <v>202606</v>
      </c>
      <c r="E1026" s="20">
        <v>51</v>
      </c>
      <c r="F1026" s="20">
        <v>1085442</v>
      </c>
      <c r="G1026" s="20" t="s">
        <v>20</v>
      </c>
      <c r="H1026" s="20" t="s">
        <v>20</v>
      </c>
      <c r="I1026" s="20" t="s">
        <v>118</v>
      </c>
      <c r="J1026" s="20" t="s">
        <v>1658</v>
      </c>
      <c r="K1026" s="20">
        <v>20260617</v>
      </c>
      <c r="L1026" s="20" t="s">
        <v>1655</v>
      </c>
      <c r="M1026" s="20" t="s">
        <v>111</v>
      </c>
      <c r="N1026" s="20">
        <v>18.04</v>
      </c>
      <c r="O1026" s="20" t="s">
        <v>84</v>
      </c>
      <c r="P1026" s="32">
        <v>0</v>
      </c>
      <c r="Q1026" s="20" t="s">
        <v>112</v>
      </c>
      <c r="R1026" s="20" t="s">
        <v>113</v>
      </c>
      <c r="S1026" s="20" t="s">
        <v>26</v>
      </c>
      <c r="T1026" s="20" t="s">
        <v>30</v>
      </c>
      <c r="U1026" s="20" t="s">
        <v>114</v>
      </c>
      <c r="V1026" s="20" t="s">
        <v>115</v>
      </c>
      <c r="W1026" s="20" t="s">
        <v>116</v>
      </c>
      <c r="X1026" s="20" t="s">
        <v>1656</v>
      </c>
      <c r="Y1026" s="20" t="s">
        <v>1657</v>
      </c>
      <c r="Z1026" s="20" t="s">
        <v>26</v>
      </c>
      <c r="AA1026" s="20" t="s">
        <v>30</v>
      </c>
      <c r="AB1026" s="20" t="s">
        <v>222</v>
      </c>
      <c r="AC1026" s="20" t="s">
        <v>223</v>
      </c>
      <c r="AD1026" s="20" t="s">
        <v>224</v>
      </c>
    </row>
    <row r="1027" spans="2:30" x14ac:dyDescent="0.25">
      <c r="B1027" s="27" t="str">
        <f>IF(O1027="","Frêt",_xlfn.XLOOKUP(O1027,Catégories!A:A,Catégories!B:B,"inconnu"))</f>
        <v>Frêt</v>
      </c>
      <c r="C1027" s="10" t="str">
        <f>RIGHT(LOOKUP(L1027,'Recherche tracking'!A:A,'Recherche tracking'!B:B),16)</f>
        <v>5143814314754373</v>
      </c>
      <c r="D1027" s="20">
        <v>202606</v>
      </c>
      <c r="E1027" s="20">
        <v>51</v>
      </c>
      <c r="F1027" s="20">
        <v>1085442</v>
      </c>
      <c r="G1027" s="20" t="s">
        <v>20</v>
      </c>
      <c r="H1027" s="20" t="s">
        <v>20</v>
      </c>
      <c r="I1027" s="20" t="s">
        <v>119</v>
      </c>
      <c r="J1027" s="20" t="s">
        <v>1658</v>
      </c>
      <c r="K1027" s="20">
        <v>20260617</v>
      </c>
      <c r="L1027" s="20" t="s">
        <v>1655</v>
      </c>
      <c r="M1027" s="20" t="s">
        <v>24</v>
      </c>
      <c r="N1027" s="20">
        <v>18.04</v>
      </c>
      <c r="O1027" s="20" t="s">
        <v>86</v>
      </c>
      <c r="P1027" s="32">
        <v>0</v>
      </c>
      <c r="Q1027" s="20" t="s">
        <v>112</v>
      </c>
      <c r="R1027" s="20" t="s">
        <v>113</v>
      </c>
      <c r="S1027" s="20" t="s">
        <v>26</v>
      </c>
      <c r="T1027" s="20" t="s">
        <v>30</v>
      </c>
      <c r="U1027" s="20" t="s">
        <v>114</v>
      </c>
      <c r="V1027" s="20" t="s">
        <v>115</v>
      </c>
      <c r="W1027" s="20" t="s">
        <v>116</v>
      </c>
      <c r="X1027" s="20" t="s">
        <v>1656</v>
      </c>
      <c r="Y1027" s="20" t="s">
        <v>1657</v>
      </c>
      <c r="Z1027" s="20" t="s">
        <v>26</v>
      </c>
      <c r="AA1027" s="20" t="s">
        <v>30</v>
      </c>
      <c r="AB1027" s="20" t="s">
        <v>222</v>
      </c>
      <c r="AC1027" s="20" t="s">
        <v>223</v>
      </c>
      <c r="AD1027" s="20" t="s">
        <v>224</v>
      </c>
    </row>
    <row r="1028" spans="2:30" x14ac:dyDescent="0.25">
      <c r="B1028" s="27" t="str">
        <f>IF(O1028="","Frêt",_xlfn.XLOOKUP(O1028,Catégories!A:A,Catégories!B:B,"inconnu"))</f>
        <v>Frêt</v>
      </c>
      <c r="C1028" s="10" t="str">
        <f>RIGHT(LOOKUP(L1028,'Recherche tracking'!A:A,'Recherche tracking'!B:B),16)</f>
        <v>7143814314754276</v>
      </c>
      <c r="D1028" s="20">
        <v>202606</v>
      </c>
      <c r="E1028" s="20">
        <v>51</v>
      </c>
      <c r="F1028" s="20">
        <v>1085442</v>
      </c>
      <c r="G1028" s="20" t="s">
        <v>20</v>
      </c>
      <c r="H1028" s="20" t="s">
        <v>20</v>
      </c>
      <c r="I1028" s="20" t="s">
        <v>110</v>
      </c>
      <c r="J1028" s="20" t="s">
        <v>22</v>
      </c>
      <c r="K1028" s="20">
        <v>20260617</v>
      </c>
      <c r="L1028" s="20" t="s">
        <v>1659</v>
      </c>
      <c r="M1028" s="20" t="s">
        <v>111</v>
      </c>
      <c r="N1028" s="20">
        <v>3.5</v>
      </c>
      <c r="O1028" s="20" t="s">
        <v>84</v>
      </c>
      <c r="P1028" s="32">
        <v>4.93</v>
      </c>
      <c r="Q1028" s="20" t="s">
        <v>112</v>
      </c>
      <c r="R1028" s="20" t="s">
        <v>113</v>
      </c>
      <c r="S1028" s="20" t="s">
        <v>26</v>
      </c>
      <c r="T1028" s="20" t="s">
        <v>30</v>
      </c>
      <c r="U1028" s="20" t="s">
        <v>114</v>
      </c>
      <c r="V1028" s="20" t="s">
        <v>115</v>
      </c>
      <c r="W1028" s="20" t="s">
        <v>116</v>
      </c>
      <c r="X1028" s="20" t="s">
        <v>584</v>
      </c>
      <c r="Y1028" s="20" t="s">
        <v>585</v>
      </c>
      <c r="Z1028" s="20" t="s">
        <v>26</v>
      </c>
      <c r="AA1028" s="20" t="s">
        <v>30</v>
      </c>
      <c r="AB1028" s="20" t="s">
        <v>121</v>
      </c>
      <c r="AC1028" s="20" t="s">
        <v>586</v>
      </c>
      <c r="AD1028" s="20" t="s">
        <v>587</v>
      </c>
    </row>
    <row r="1029" spans="2:30" x14ac:dyDescent="0.25">
      <c r="B1029" s="27" t="str">
        <f>IF(O1029="","Frêt",_xlfn.XLOOKUP(O1029,Catégories!A:A,Catégories!B:B,"inconnu"))</f>
        <v>Frêt</v>
      </c>
      <c r="C1029" s="10" t="str">
        <f>RIGHT(LOOKUP(L1029,'Recherche tracking'!A:A,'Recherche tracking'!B:B),16)</f>
        <v>7143814314754276</v>
      </c>
      <c r="D1029" s="20">
        <v>202606</v>
      </c>
      <c r="E1029" s="20">
        <v>51</v>
      </c>
      <c r="F1029" s="20">
        <v>1085442</v>
      </c>
      <c r="G1029" s="20" t="s">
        <v>20</v>
      </c>
      <c r="H1029" s="20" t="s">
        <v>20</v>
      </c>
      <c r="I1029" s="20" t="s">
        <v>118</v>
      </c>
      <c r="J1029" s="20" t="s">
        <v>1660</v>
      </c>
      <c r="K1029" s="20">
        <v>20260617</v>
      </c>
      <c r="L1029" s="20" t="s">
        <v>1659</v>
      </c>
      <c r="M1029" s="20" t="s">
        <v>111</v>
      </c>
      <c r="N1029" s="20">
        <v>3.5</v>
      </c>
      <c r="O1029" s="20" t="s">
        <v>84</v>
      </c>
      <c r="P1029" s="32">
        <v>0</v>
      </c>
      <c r="Q1029" s="20" t="s">
        <v>112</v>
      </c>
      <c r="R1029" s="20" t="s">
        <v>113</v>
      </c>
      <c r="S1029" s="20" t="s">
        <v>26</v>
      </c>
      <c r="T1029" s="20" t="s">
        <v>30</v>
      </c>
      <c r="U1029" s="20" t="s">
        <v>114</v>
      </c>
      <c r="V1029" s="20" t="s">
        <v>115</v>
      </c>
      <c r="W1029" s="20" t="s">
        <v>116</v>
      </c>
      <c r="X1029" s="20" t="s">
        <v>584</v>
      </c>
      <c r="Y1029" s="20" t="s">
        <v>585</v>
      </c>
      <c r="Z1029" s="20" t="s">
        <v>26</v>
      </c>
      <c r="AA1029" s="20" t="s">
        <v>30</v>
      </c>
      <c r="AB1029" s="20" t="s">
        <v>121</v>
      </c>
      <c r="AC1029" s="20" t="s">
        <v>586</v>
      </c>
      <c r="AD1029" s="20" t="s">
        <v>587</v>
      </c>
    </row>
    <row r="1030" spans="2:30" x14ac:dyDescent="0.25">
      <c r="B1030" s="27" t="str">
        <f>IF(O1030="","Frêt",_xlfn.XLOOKUP(O1030,Catégories!A:A,Catégories!B:B,"inconnu"))</f>
        <v>Frêt</v>
      </c>
      <c r="C1030" s="10" t="str">
        <f>RIGHT(LOOKUP(L1030,'Recherche tracking'!A:A,'Recherche tracking'!B:B),16)</f>
        <v>7143814314754276</v>
      </c>
      <c r="D1030" s="20">
        <v>202606</v>
      </c>
      <c r="E1030" s="20">
        <v>51</v>
      </c>
      <c r="F1030" s="20">
        <v>1085442</v>
      </c>
      <c r="G1030" s="20" t="s">
        <v>20</v>
      </c>
      <c r="H1030" s="20" t="s">
        <v>20</v>
      </c>
      <c r="I1030" s="20" t="s">
        <v>119</v>
      </c>
      <c r="J1030" s="20" t="s">
        <v>1660</v>
      </c>
      <c r="K1030" s="20">
        <v>20260617</v>
      </c>
      <c r="L1030" s="20" t="s">
        <v>1659</v>
      </c>
      <c r="M1030" s="20" t="s">
        <v>24</v>
      </c>
      <c r="N1030" s="20">
        <v>3.5</v>
      </c>
      <c r="O1030" s="20" t="s">
        <v>86</v>
      </c>
      <c r="P1030" s="32">
        <v>0</v>
      </c>
      <c r="Q1030" s="20" t="s">
        <v>112</v>
      </c>
      <c r="R1030" s="20" t="s">
        <v>113</v>
      </c>
      <c r="S1030" s="20" t="s">
        <v>26</v>
      </c>
      <c r="T1030" s="20" t="s">
        <v>30</v>
      </c>
      <c r="U1030" s="20" t="s">
        <v>114</v>
      </c>
      <c r="V1030" s="20" t="s">
        <v>115</v>
      </c>
      <c r="W1030" s="20" t="s">
        <v>116</v>
      </c>
      <c r="X1030" s="20" t="s">
        <v>584</v>
      </c>
      <c r="Y1030" s="20" t="s">
        <v>585</v>
      </c>
      <c r="Z1030" s="20" t="s">
        <v>26</v>
      </c>
      <c r="AA1030" s="20" t="s">
        <v>30</v>
      </c>
      <c r="AB1030" s="20" t="s">
        <v>121</v>
      </c>
      <c r="AC1030" s="20" t="s">
        <v>586</v>
      </c>
      <c r="AD1030" s="20" t="s">
        <v>587</v>
      </c>
    </row>
    <row r="1031" spans="2:30" x14ac:dyDescent="0.25">
      <c r="B1031" s="27" t="str">
        <f>IF(O1031="","Frêt",_xlfn.XLOOKUP(O1031,Catégories!A:A,Catégories!B:B,"inconnu"))</f>
        <v>Frêt</v>
      </c>
      <c r="C1031" s="10" t="str">
        <f>RIGHT(LOOKUP(L1031,'Recherche tracking'!A:A,'Recherche tracking'!B:B),16)</f>
        <v>9143814314754323</v>
      </c>
      <c r="D1031" s="20">
        <v>202606</v>
      </c>
      <c r="E1031" s="20">
        <v>51</v>
      </c>
      <c r="F1031" s="20">
        <v>1085442</v>
      </c>
      <c r="G1031" s="20" t="s">
        <v>20</v>
      </c>
      <c r="H1031" s="20" t="s">
        <v>20</v>
      </c>
      <c r="I1031" s="20" t="s">
        <v>110</v>
      </c>
      <c r="J1031" s="20" t="s">
        <v>22</v>
      </c>
      <c r="K1031" s="20">
        <v>20260617</v>
      </c>
      <c r="L1031" s="20" t="s">
        <v>1661</v>
      </c>
      <c r="M1031" s="20" t="s">
        <v>111</v>
      </c>
      <c r="N1031" s="20">
        <v>23.72</v>
      </c>
      <c r="O1031" s="20" t="s">
        <v>84</v>
      </c>
      <c r="P1031" s="32">
        <v>10.130000000000001</v>
      </c>
      <c r="Q1031" s="20" t="s">
        <v>112</v>
      </c>
      <c r="R1031" s="20" t="s">
        <v>113</v>
      </c>
      <c r="S1031" s="20" t="s">
        <v>26</v>
      </c>
      <c r="T1031" s="20" t="s">
        <v>30</v>
      </c>
      <c r="U1031" s="20" t="s">
        <v>114</v>
      </c>
      <c r="V1031" s="20" t="s">
        <v>115</v>
      </c>
      <c r="W1031" s="20" t="s">
        <v>116</v>
      </c>
      <c r="X1031" s="20" t="s">
        <v>1662</v>
      </c>
      <c r="Y1031" s="20" t="s">
        <v>1663</v>
      </c>
      <c r="Z1031" s="20" t="s">
        <v>26</v>
      </c>
      <c r="AA1031" s="20" t="s">
        <v>30</v>
      </c>
      <c r="AB1031" s="20" t="s">
        <v>160</v>
      </c>
      <c r="AC1031" s="20" t="s">
        <v>1664</v>
      </c>
      <c r="AD1031" s="20" t="s">
        <v>1665</v>
      </c>
    </row>
    <row r="1032" spans="2:30" x14ac:dyDescent="0.25">
      <c r="B1032" s="27" t="str">
        <f>IF(O1032="","Frêt",_xlfn.XLOOKUP(O1032,Catégories!A:A,Catégories!B:B,"inconnu"))</f>
        <v>Frêt</v>
      </c>
      <c r="C1032" s="10" t="str">
        <f>RIGHT(LOOKUP(L1032,'Recherche tracking'!A:A,'Recherche tracking'!B:B),16)</f>
        <v>9143814314754323</v>
      </c>
      <c r="D1032" s="20">
        <v>202606</v>
      </c>
      <c r="E1032" s="20">
        <v>51</v>
      </c>
      <c r="F1032" s="20">
        <v>1085442</v>
      </c>
      <c r="G1032" s="20" t="s">
        <v>20</v>
      </c>
      <c r="H1032" s="20" t="s">
        <v>20</v>
      </c>
      <c r="I1032" s="20" t="s">
        <v>118</v>
      </c>
      <c r="J1032" s="20" t="s">
        <v>1666</v>
      </c>
      <c r="K1032" s="20">
        <v>20260617</v>
      </c>
      <c r="L1032" s="20" t="s">
        <v>1661</v>
      </c>
      <c r="M1032" s="20" t="s">
        <v>111</v>
      </c>
      <c r="N1032" s="20">
        <v>11.7</v>
      </c>
      <c r="O1032" s="20" t="s">
        <v>84</v>
      </c>
      <c r="P1032" s="32">
        <v>0</v>
      </c>
      <c r="Q1032" s="20" t="s">
        <v>112</v>
      </c>
      <c r="R1032" s="20" t="s">
        <v>113</v>
      </c>
      <c r="S1032" s="20" t="s">
        <v>26</v>
      </c>
      <c r="T1032" s="20" t="s">
        <v>30</v>
      </c>
      <c r="U1032" s="20" t="s">
        <v>114</v>
      </c>
      <c r="V1032" s="20" t="s">
        <v>115</v>
      </c>
      <c r="W1032" s="20" t="s">
        <v>116</v>
      </c>
      <c r="X1032" s="20" t="s">
        <v>1662</v>
      </c>
      <c r="Y1032" s="20" t="s">
        <v>1663</v>
      </c>
      <c r="Z1032" s="20" t="s">
        <v>26</v>
      </c>
      <c r="AA1032" s="20" t="s">
        <v>30</v>
      </c>
      <c r="AB1032" s="20" t="s">
        <v>160</v>
      </c>
      <c r="AC1032" s="20" t="s">
        <v>1664</v>
      </c>
      <c r="AD1032" s="20" t="s">
        <v>1665</v>
      </c>
    </row>
    <row r="1033" spans="2:30" x14ac:dyDescent="0.25">
      <c r="B1033" s="27" t="str">
        <f>IF(O1033="","Frêt",_xlfn.XLOOKUP(O1033,Catégories!A:A,Catégories!B:B,"inconnu"))</f>
        <v>Frêt</v>
      </c>
      <c r="C1033" s="10" t="str">
        <f>RIGHT(LOOKUP(L1033,'Recherche tracking'!A:A,'Recherche tracking'!B:B),16)</f>
        <v>9143814314754323</v>
      </c>
      <c r="D1033" s="20">
        <v>202606</v>
      </c>
      <c r="E1033" s="20">
        <v>51</v>
      </c>
      <c r="F1033" s="20">
        <v>1085442</v>
      </c>
      <c r="G1033" s="20" t="s">
        <v>20</v>
      </c>
      <c r="H1033" s="20" t="s">
        <v>20</v>
      </c>
      <c r="I1033" s="20" t="s">
        <v>119</v>
      </c>
      <c r="J1033" s="20" t="s">
        <v>1666</v>
      </c>
      <c r="K1033" s="20">
        <v>20260617</v>
      </c>
      <c r="L1033" s="20" t="s">
        <v>1661</v>
      </c>
      <c r="M1033" s="20" t="s">
        <v>24</v>
      </c>
      <c r="N1033" s="20">
        <v>11.7</v>
      </c>
      <c r="O1033" s="20" t="s">
        <v>86</v>
      </c>
      <c r="P1033" s="32">
        <v>0</v>
      </c>
      <c r="Q1033" s="20" t="s">
        <v>112</v>
      </c>
      <c r="R1033" s="20" t="s">
        <v>113</v>
      </c>
      <c r="S1033" s="20" t="s">
        <v>26</v>
      </c>
      <c r="T1033" s="20" t="s">
        <v>30</v>
      </c>
      <c r="U1033" s="20" t="s">
        <v>114</v>
      </c>
      <c r="V1033" s="20" t="s">
        <v>115</v>
      </c>
      <c r="W1033" s="20" t="s">
        <v>116</v>
      </c>
      <c r="X1033" s="20" t="s">
        <v>1662</v>
      </c>
      <c r="Y1033" s="20" t="s">
        <v>1663</v>
      </c>
      <c r="Z1033" s="20" t="s">
        <v>26</v>
      </c>
      <c r="AA1033" s="20" t="s">
        <v>30</v>
      </c>
      <c r="AB1033" s="20" t="s">
        <v>160</v>
      </c>
      <c r="AC1033" s="20" t="s">
        <v>1664</v>
      </c>
      <c r="AD1033" s="20" t="s">
        <v>1665</v>
      </c>
    </row>
    <row r="1034" spans="2:30" x14ac:dyDescent="0.25">
      <c r="B1034" s="27" t="str">
        <f>IF(O1034="","Frêt",_xlfn.XLOOKUP(O1034,Catégories!A:A,Catégories!B:B,"inconnu"))</f>
        <v>Frêt</v>
      </c>
      <c r="C1034" s="10" t="str">
        <f>RIGHT(LOOKUP(L1034,'Recherche tracking'!A:A,'Recherche tracking'!B:B),16)</f>
        <v>9143814314754323</v>
      </c>
      <c r="D1034" s="20">
        <v>202606</v>
      </c>
      <c r="E1034" s="20">
        <v>51</v>
      </c>
      <c r="F1034" s="20">
        <v>1085442</v>
      </c>
      <c r="G1034" s="20" t="s">
        <v>20</v>
      </c>
      <c r="H1034" s="20" t="s">
        <v>20</v>
      </c>
      <c r="I1034" s="20" t="s">
        <v>118</v>
      </c>
      <c r="J1034" s="20" t="s">
        <v>1667</v>
      </c>
      <c r="K1034" s="20">
        <v>20260617</v>
      </c>
      <c r="L1034" s="20" t="s">
        <v>1661</v>
      </c>
      <c r="M1034" s="20" t="s">
        <v>111</v>
      </c>
      <c r="N1034" s="20">
        <v>12.02</v>
      </c>
      <c r="O1034" s="20" t="s">
        <v>84</v>
      </c>
      <c r="P1034" s="32">
        <v>0</v>
      </c>
      <c r="Q1034" s="20" t="s">
        <v>112</v>
      </c>
      <c r="R1034" s="20" t="s">
        <v>113</v>
      </c>
      <c r="S1034" s="20" t="s">
        <v>26</v>
      </c>
      <c r="T1034" s="20" t="s">
        <v>30</v>
      </c>
      <c r="U1034" s="20" t="s">
        <v>114</v>
      </c>
      <c r="V1034" s="20" t="s">
        <v>115</v>
      </c>
      <c r="W1034" s="20" t="s">
        <v>116</v>
      </c>
      <c r="X1034" s="20" t="s">
        <v>1662</v>
      </c>
      <c r="Y1034" s="20" t="s">
        <v>1663</v>
      </c>
      <c r="Z1034" s="20" t="s">
        <v>26</v>
      </c>
      <c r="AA1034" s="20" t="s">
        <v>30</v>
      </c>
      <c r="AB1034" s="20" t="s">
        <v>160</v>
      </c>
      <c r="AC1034" s="20" t="s">
        <v>1664</v>
      </c>
      <c r="AD1034" s="20" t="s">
        <v>1665</v>
      </c>
    </row>
    <row r="1035" spans="2:30" x14ac:dyDescent="0.25">
      <c r="B1035" s="27" t="str">
        <f>IF(O1035="","Frêt",_xlfn.XLOOKUP(O1035,Catégories!A:A,Catégories!B:B,"inconnu"))</f>
        <v>Frêt</v>
      </c>
      <c r="C1035" s="10" t="str">
        <f>RIGHT(LOOKUP(L1035,'Recherche tracking'!A:A,'Recherche tracking'!B:B),16)</f>
        <v>9143814314754323</v>
      </c>
      <c r="D1035" s="20">
        <v>202606</v>
      </c>
      <c r="E1035" s="20">
        <v>51</v>
      </c>
      <c r="F1035" s="20">
        <v>1085442</v>
      </c>
      <c r="G1035" s="20" t="s">
        <v>20</v>
      </c>
      <c r="H1035" s="20" t="s">
        <v>20</v>
      </c>
      <c r="I1035" s="20" t="s">
        <v>119</v>
      </c>
      <c r="J1035" s="20" t="s">
        <v>1667</v>
      </c>
      <c r="K1035" s="20">
        <v>20260617</v>
      </c>
      <c r="L1035" s="20" t="s">
        <v>1661</v>
      </c>
      <c r="M1035" s="20" t="s">
        <v>24</v>
      </c>
      <c r="N1035" s="20">
        <v>12.02</v>
      </c>
      <c r="O1035" s="20" t="s">
        <v>86</v>
      </c>
      <c r="P1035" s="32">
        <v>0</v>
      </c>
      <c r="Q1035" s="20" t="s">
        <v>112</v>
      </c>
      <c r="R1035" s="20" t="s">
        <v>113</v>
      </c>
      <c r="S1035" s="20" t="s">
        <v>26</v>
      </c>
      <c r="T1035" s="20" t="s">
        <v>30</v>
      </c>
      <c r="U1035" s="20" t="s">
        <v>114</v>
      </c>
      <c r="V1035" s="20" t="s">
        <v>115</v>
      </c>
      <c r="W1035" s="20" t="s">
        <v>116</v>
      </c>
      <c r="X1035" s="20" t="s">
        <v>1662</v>
      </c>
      <c r="Y1035" s="20" t="s">
        <v>1663</v>
      </c>
      <c r="Z1035" s="20" t="s">
        <v>26</v>
      </c>
      <c r="AA1035" s="20" t="s">
        <v>30</v>
      </c>
      <c r="AB1035" s="20" t="s">
        <v>160</v>
      </c>
      <c r="AC1035" s="20" t="s">
        <v>1664</v>
      </c>
      <c r="AD1035" s="20" t="s">
        <v>1665</v>
      </c>
    </row>
    <row r="1036" spans="2:30" x14ac:dyDescent="0.25">
      <c r="B1036" s="27" t="str">
        <f>IF(O1036="","Frêt",_xlfn.XLOOKUP(O1036,Catégories!A:A,Catégories!B:B,"inconnu"))</f>
        <v>Frêt</v>
      </c>
      <c r="C1036" s="10" t="str">
        <f>RIGHT(LOOKUP(L1036,'Recherche tracking'!A:A,'Recherche tracking'!B:B),16)</f>
        <v>9143814314754323</v>
      </c>
      <c r="D1036" s="20">
        <v>202606</v>
      </c>
      <c r="E1036" s="20">
        <v>51</v>
      </c>
      <c r="F1036" s="20">
        <v>1085442</v>
      </c>
      <c r="G1036" s="20" t="s">
        <v>20</v>
      </c>
      <c r="H1036" s="20" t="s">
        <v>20</v>
      </c>
      <c r="I1036" s="20" t="s">
        <v>119</v>
      </c>
      <c r="J1036" s="20" t="s">
        <v>1667</v>
      </c>
      <c r="K1036" s="20">
        <v>20260617</v>
      </c>
      <c r="L1036" s="20" t="s">
        <v>1661</v>
      </c>
      <c r="M1036" s="20" t="s">
        <v>24</v>
      </c>
      <c r="N1036" s="20">
        <v>12.02</v>
      </c>
      <c r="O1036" s="20" t="s">
        <v>98</v>
      </c>
      <c r="P1036" s="32">
        <v>1</v>
      </c>
      <c r="Q1036" s="20" t="s">
        <v>112</v>
      </c>
      <c r="R1036" s="20" t="s">
        <v>113</v>
      </c>
      <c r="S1036" s="20" t="s">
        <v>26</v>
      </c>
      <c r="T1036" s="20" t="s">
        <v>30</v>
      </c>
      <c r="U1036" s="20" t="s">
        <v>114</v>
      </c>
      <c r="V1036" s="20" t="s">
        <v>115</v>
      </c>
      <c r="W1036" s="20" t="s">
        <v>116</v>
      </c>
      <c r="X1036" s="20" t="s">
        <v>1662</v>
      </c>
      <c r="Y1036" s="20" t="s">
        <v>1663</v>
      </c>
      <c r="Z1036" s="20" t="s">
        <v>26</v>
      </c>
      <c r="AA1036" s="20" t="s">
        <v>30</v>
      </c>
      <c r="AB1036" s="20" t="s">
        <v>160</v>
      </c>
      <c r="AC1036" s="20" t="s">
        <v>1664</v>
      </c>
      <c r="AD1036" s="20" t="s">
        <v>1665</v>
      </c>
    </row>
    <row r="1037" spans="2:30" x14ac:dyDescent="0.25">
      <c r="B1037" s="27" t="str">
        <f>IF(O1037="","Frêt",_xlfn.XLOOKUP(O1037,Catégories!A:A,Catégories!B:B,"inconnu"))</f>
        <v>Frêt</v>
      </c>
      <c r="C1037" s="10" t="str">
        <f>RIGHT(LOOKUP(L1037,'Recherche tracking'!A:A,'Recherche tracking'!B:B),16)</f>
        <v>4543814314754405</v>
      </c>
      <c r="D1037" s="20">
        <v>202606</v>
      </c>
      <c r="E1037" s="20">
        <v>51</v>
      </c>
      <c r="F1037" s="20">
        <v>1085442</v>
      </c>
      <c r="G1037" s="20" t="s">
        <v>20</v>
      </c>
      <c r="H1037" s="20" t="s">
        <v>20</v>
      </c>
      <c r="I1037" s="20" t="s">
        <v>110</v>
      </c>
      <c r="J1037" s="20" t="s">
        <v>22</v>
      </c>
      <c r="K1037" s="20">
        <v>20260617</v>
      </c>
      <c r="L1037" s="20" t="s">
        <v>1668</v>
      </c>
      <c r="M1037" s="20" t="s">
        <v>111</v>
      </c>
      <c r="N1037" s="20">
        <v>3.84</v>
      </c>
      <c r="O1037" s="20" t="s">
        <v>84</v>
      </c>
      <c r="P1037" s="32">
        <v>4.93</v>
      </c>
      <c r="Q1037" s="20" t="s">
        <v>112</v>
      </c>
      <c r="R1037" s="20" t="s">
        <v>113</v>
      </c>
      <c r="S1037" s="20" t="s">
        <v>26</v>
      </c>
      <c r="T1037" s="20" t="s">
        <v>30</v>
      </c>
      <c r="U1037" s="20" t="s">
        <v>114</v>
      </c>
      <c r="V1037" s="20" t="s">
        <v>115</v>
      </c>
      <c r="W1037" s="20" t="s">
        <v>116</v>
      </c>
      <c r="X1037" s="20" t="s">
        <v>1669</v>
      </c>
      <c r="Y1037" s="20" t="s">
        <v>1670</v>
      </c>
      <c r="Z1037" s="20" t="s">
        <v>26</v>
      </c>
      <c r="AA1037" s="20" t="s">
        <v>30</v>
      </c>
      <c r="AB1037" s="20" t="s">
        <v>130</v>
      </c>
      <c r="AC1037" s="20" t="s">
        <v>1671</v>
      </c>
      <c r="AD1037" s="20" t="s">
        <v>1672</v>
      </c>
    </row>
    <row r="1038" spans="2:30" x14ac:dyDescent="0.25">
      <c r="B1038" s="27" t="str">
        <f>IF(O1038="","Frêt",_xlfn.XLOOKUP(O1038,Catégories!A:A,Catégories!B:B,"inconnu"))</f>
        <v>Frêt</v>
      </c>
      <c r="C1038" s="10" t="str">
        <f>RIGHT(LOOKUP(L1038,'Recherche tracking'!A:A,'Recherche tracking'!B:B),16)</f>
        <v>4543814314754405</v>
      </c>
      <c r="D1038" s="20">
        <v>202606</v>
      </c>
      <c r="E1038" s="20">
        <v>51</v>
      </c>
      <c r="F1038" s="20">
        <v>1085442</v>
      </c>
      <c r="G1038" s="20" t="s">
        <v>20</v>
      </c>
      <c r="H1038" s="20" t="s">
        <v>20</v>
      </c>
      <c r="I1038" s="20" t="s">
        <v>118</v>
      </c>
      <c r="J1038" s="20" t="s">
        <v>1673</v>
      </c>
      <c r="K1038" s="20">
        <v>20260617</v>
      </c>
      <c r="L1038" s="20" t="s">
        <v>1668</v>
      </c>
      <c r="M1038" s="20" t="s">
        <v>111</v>
      </c>
      <c r="N1038" s="20">
        <v>3.84</v>
      </c>
      <c r="O1038" s="20" t="s">
        <v>84</v>
      </c>
      <c r="P1038" s="32">
        <v>0</v>
      </c>
      <c r="Q1038" s="20" t="s">
        <v>112</v>
      </c>
      <c r="R1038" s="20" t="s">
        <v>113</v>
      </c>
      <c r="S1038" s="20" t="s">
        <v>26</v>
      </c>
      <c r="T1038" s="20" t="s">
        <v>30</v>
      </c>
      <c r="U1038" s="20" t="s">
        <v>114</v>
      </c>
      <c r="V1038" s="20" t="s">
        <v>115</v>
      </c>
      <c r="W1038" s="20" t="s">
        <v>116</v>
      </c>
      <c r="X1038" s="20" t="s">
        <v>1669</v>
      </c>
      <c r="Y1038" s="20" t="s">
        <v>1670</v>
      </c>
      <c r="Z1038" s="20" t="s">
        <v>26</v>
      </c>
      <c r="AA1038" s="20" t="s">
        <v>30</v>
      </c>
      <c r="AB1038" s="20" t="s">
        <v>130</v>
      </c>
      <c r="AC1038" s="20" t="s">
        <v>1671</v>
      </c>
      <c r="AD1038" s="20" t="s">
        <v>1672</v>
      </c>
    </row>
    <row r="1039" spans="2:30" x14ac:dyDescent="0.25">
      <c r="B1039" s="27" t="str">
        <f>IF(O1039="","Frêt",_xlfn.XLOOKUP(O1039,Catégories!A:A,Catégories!B:B,"inconnu"))</f>
        <v>Frêt</v>
      </c>
      <c r="C1039" s="10" t="str">
        <f>RIGHT(LOOKUP(L1039,'Recherche tracking'!A:A,'Recherche tracking'!B:B),16)</f>
        <v>4543814314754405</v>
      </c>
      <c r="D1039" s="20">
        <v>202606</v>
      </c>
      <c r="E1039" s="20">
        <v>51</v>
      </c>
      <c r="F1039" s="20">
        <v>1085442</v>
      </c>
      <c r="G1039" s="20" t="s">
        <v>20</v>
      </c>
      <c r="H1039" s="20" t="s">
        <v>20</v>
      </c>
      <c r="I1039" s="20" t="s">
        <v>119</v>
      </c>
      <c r="J1039" s="20" t="s">
        <v>1673</v>
      </c>
      <c r="K1039" s="20">
        <v>20260617</v>
      </c>
      <c r="L1039" s="20" t="s">
        <v>1668</v>
      </c>
      <c r="M1039" s="20" t="s">
        <v>24</v>
      </c>
      <c r="N1039" s="20">
        <v>3.84</v>
      </c>
      <c r="O1039" s="20" t="s">
        <v>86</v>
      </c>
      <c r="P1039" s="32">
        <v>0</v>
      </c>
      <c r="Q1039" s="20" t="s">
        <v>112</v>
      </c>
      <c r="R1039" s="20" t="s">
        <v>113</v>
      </c>
      <c r="S1039" s="20" t="s">
        <v>26</v>
      </c>
      <c r="T1039" s="20" t="s">
        <v>30</v>
      </c>
      <c r="U1039" s="20" t="s">
        <v>114</v>
      </c>
      <c r="V1039" s="20" t="s">
        <v>115</v>
      </c>
      <c r="W1039" s="20" t="s">
        <v>116</v>
      </c>
      <c r="X1039" s="20" t="s">
        <v>1669</v>
      </c>
      <c r="Y1039" s="20" t="s">
        <v>1670</v>
      </c>
      <c r="Z1039" s="20" t="s">
        <v>26</v>
      </c>
      <c r="AA1039" s="20" t="s">
        <v>30</v>
      </c>
      <c r="AB1039" s="20" t="s">
        <v>130</v>
      </c>
      <c r="AC1039" s="20" t="s">
        <v>1671</v>
      </c>
      <c r="AD1039" s="20" t="s">
        <v>1672</v>
      </c>
    </row>
    <row r="1040" spans="2:30" x14ac:dyDescent="0.25">
      <c r="B1040" s="27" t="str">
        <f>IF(O1040="","Frêt",_xlfn.XLOOKUP(O1040,Catégories!A:A,Catégories!B:B,"inconnu"))</f>
        <v>Frêt</v>
      </c>
      <c r="C1040" s="10" t="str">
        <f>RIGHT(LOOKUP(L1040,'Recherche tracking'!A:A,'Recherche tracking'!B:B),16)</f>
        <v>7043814314754262</v>
      </c>
      <c r="D1040" s="20">
        <v>202606</v>
      </c>
      <c r="E1040" s="20">
        <v>51</v>
      </c>
      <c r="F1040" s="20">
        <v>1085442</v>
      </c>
      <c r="G1040" s="20" t="s">
        <v>20</v>
      </c>
      <c r="H1040" s="20" t="s">
        <v>20</v>
      </c>
      <c r="I1040" s="20" t="s">
        <v>110</v>
      </c>
      <c r="J1040" s="20" t="s">
        <v>22</v>
      </c>
      <c r="K1040" s="20">
        <v>20260617</v>
      </c>
      <c r="L1040" s="20" t="s">
        <v>1674</v>
      </c>
      <c r="M1040" s="20" t="s">
        <v>111</v>
      </c>
      <c r="N1040" s="20">
        <v>7.6</v>
      </c>
      <c r="O1040" s="20" t="s">
        <v>84</v>
      </c>
      <c r="P1040" s="32">
        <v>5.97</v>
      </c>
      <c r="Q1040" s="20" t="s">
        <v>112</v>
      </c>
      <c r="R1040" s="20" t="s">
        <v>113</v>
      </c>
      <c r="S1040" s="20" t="s">
        <v>26</v>
      </c>
      <c r="T1040" s="20" t="s">
        <v>30</v>
      </c>
      <c r="U1040" s="20" t="s">
        <v>114</v>
      </c>
      <c r="V1040" s="20" t="s">
        <v>115</v>
      </c>
      <c r="W1040" s="20" t="s">
        <v>116</v>
      </c>
      <c r="X1040" s="20" t="s">
        <v>400</v>
      </c>
      <c r="Y1040" s="20" t="s">
        <v>401</v>
      </c>
      <c r="Z1040" s="20" t="s">
        <v>26</v>
      </c>
      <c r="AA1040" s="20" t="s">
        <v>30</v>
      </c>
      <c r="AB1040" s="20" t="s">
        <v>298</v>
      </c>
      <c r="AC1040" s="20" t="s">
        <v>299</v>
      </c>
      <c r="AD1040" s="20" t="s">
        <v>402</v>
      </c>
    </row>
    <row r="1041" spans="2:30" x14ac:dyDescent="0.25">
      <c r="B1041" s="27" t="str">
        <f>IF(O1041="","Frêt",_xlfn.XLOOKUP(O1041,Catégories!A:A,Catégories!B:B,"inconnu"))</f>
        <v>Frêt</v>
      </c>
      <c r="C1041" s="10" t="str">
        <f>RIGHT(LOOKUP(L1041,'Recherche tracking'!A:A,'Recherche tracking'!B:B),16)</f>
        <v>7043814314754262</v>
      </c>
      <c r="D1041" s="20">
        <v>202606</v>
      </c>
      <c r="E1041" s="20">
        <v>51</v>
      </c>
      <c r="F1041" s="20">
        <v>1085442</v>
      </c>
      <c r="G1041" s="20" t="s">
        <v>20</v>
      </c>
      <c r="H1041" s="20" t="s">
        <v>20</v>
      </c>
      <c r="I1041" s="20" t="s">
        <v>118</v>
      </c>
      <c r="J1041" s="20" t="s">
        <v>1675</v>
      </c>
      <c r="K1041" s="20">
        <v>20260617</v>
      </c>
      <c r="L1041" s="20" t="s">
        <v>1674</v>
      </c>
      <c r="M1041" s="20" t="s">
        <v>111</v>
      </c>
      <c r="N1041" s="20">
        <v>7.6</v>
      </c>
      <c r="O1041" s="20" t="s">
        <v>84</v>
      </c>
      <c r="P1041" s="32">
        <v>0</v>
      </c>
      <c r="Q1041" s="20" t="s">
        <v>112</v>
      </c>
      <c r="R1041" s="20" t="s">
        <v>113</v>
      </c>
      <c r="S1041" s="20" t="s">
        <v>26</v>
      </c>
      <c r="T1041" s="20" t="s">
        <v>30</v>
      </c>
      <c r="U1041" s="20" t="s">
        <v>114</v>
      </c>
      <c r="V1041" s="20" t="s">
        <v>115</v>
      </c>
      <c r="W1041" s="20" t="s">
        <v>116</v>
      </c>
      <c r="X1041" s="20" t="s">
        <v>400</v>
      </c>
      <c r="Y1041" s="20" t="s">
        <v>401</v>
      </c>
      <c r="Z1041" s="20" t="s">
        <v>26</v>
      </c>
      <c r="AA1041" s="20" t="s">
        <v>30</v>
      </c>
      <c r="AB1041" s="20" t="s">
        <v>298</v>
      </c>
      <c r="AC1041" s="20" t="s">
        <v>299</v>
      </c>
      <c r="AD1041" s="20" t="s">
        <v>402</v>
      </c>
    </row>
    <row r="1042" spans="2:30" x14ac:dyDescent="0.25">
      <c r="B1042" s="27" t="str">
        <f>IF(O1042="","Frêt",_xlfn.XLOOKUP(O1042,Catégories!A:A,Catégories!B:B,"inconnu"))</f>
        <v>Frêt</v>
      </c>
      <c r="C1042" s="10" t="str">
        <f>RIGHT(LOOKUP(L1042,'Recherche tracking'!A:A,'Recherche tracking'!B:B),16)</f>
        <v>7043814314754262</v>
      </c>
      <c r="D1042" s="20">
        <v>202606</v>
      </c>
      <c r="E1042" s="20">
        <v>51</v>
      </c>
      <c r="F1042" s="20">
        <v>1085442</v>
      </c>
      <c r="G1042" s="20" t="s">
        <v>20</v>
      </c>
      <c r="H1042" s="20" t="s">
        <v>20</v>
      </c>
      <c r="I1042" s="20" t="s">
        <v>119</v>
      </c>
      <c r="J1042" s="20" t="s">
        <v>1675</v>
      </c>
      <c r="K1042" s="20">
        <v>20260617</v>
      </c>
      <c r="L1042" s="20" t="s">
        <v>1674</v>
      </c>
      <c r="M1042" s="20" t="s">
        <v>24</v>
      </c>
      <c r="N1042" s="20">
        <v>7.6</v>
      </c>
      <c r="O1042" s="20" t="s">
        <v>86</v>
      </c>
      <c r="P1042" s="32">
        <v>0</v>
      </c>
      <c r="Q1042" s="20" t="s">
        <v>112</v>
      </c>
      <c r="R1042" s="20" t="s">
        <v>113</v>
      </c>
      <c r="S1042" s="20" t="s">
        <v>26</v>
      </c>
      <c r="T1042" s="20" t="s">
        <v>30</v>
      </c>
      <c r="U1042" s="20" t="s">
        <v>114</v>
      </c>
      <c r="V1042" s="20" t="s">
        <v>115</v>
      </c>
      <c r="W1042" s="20" t="s">
        <v>116</v>
      </c>
      <c r="X1042" s="20" t="s">
        <v>400</v>
      </c>
      <c r="Y1042" s="20" t="s">
        <v>401</v>
      </c>
      <c r="Z1042" s="20" t="s">
        <v>26</v>
      </c>
      <c r="AA1042" s="20" t="s">
        <v>30</v>
      </c>
      <c r="AB1042" s="20" t="s">
        <v>298</v>
      </c>
      <c r="AC1042" s="20" t="s">
        <v>299</v>
      </c>
      <c r="AD1042" s="20" t="s">
        <v>402</v>
      </c>
    </row>
    <row r="1043" spans="2:30" x14ac:dyDescent="0.25">
      <c r="B1043" s="27" t="str">
        <f>IF(O1043="","Frêt",_xlfn.XLOOKUP(O1043,Catégories!A:A,Catégories!B:B,"inconnu"))</f>
        <v>Frêt</v>
      </c>
      <c r="C1043" s="10" t="str">
        <f>RIGHT(LOOKUP(L1043,'Recherche tracking'!A:A,'Recherche tracking'!B:B),16)</f>
        <v>9243814314754285</v>
      </c>
      <c r="D1043" s="20">
        <v>202606</v>
      </c>
      <c r="E1043" s="20">
        <v>51</v>
      </c>
      <c r="F1043" s="20">
        <v>1085442</v>
      </c>
      <c r="G1043" s="20" t="s">
        <v>20</v>
      </c>
      <c r="H1043" s="20" t="s">
        <v>20</v>
      </c>
      <c r="I1043" s="20" t="s">
        <v>110</v>
      </c>
      <c r="J1043" s="20" t="s">
        <v>22</v>
      </c>
      <c r="K1043" s="20">
        <v>20260617</v>
      </c>
      <c r="L1043" s="20" t="s">
        <v>1676</v>
      </c>
      <c r="M1043" s="20" t="s">
        <v>111</v>
      </c>
      <c r="N1043" s="20">
        <v>2.9</v>
      </c>
      <c r="O1043" s="20" t="s">
        <v>84</v>
      </c>
      <c r="P1043" s="32">
        <v>4.67</v>
      </c>
      <c r="Q1043" s="20" t="s">
        <v>112</v>
      </c>
      <c r="R1043" s="20" t="s">
        <v>113</v>
      </c>
      <c r="S1043" s="20" t="s">
        <v>26</v>
      </c>
      <c r="T1043" s="20" t="s">
        <v>30</v>
      </c>
      <c r="U1043" s="20" t="s">
        <v>114</v>
      </c>
      <c r="V1043" s="20" t="s">
        <v>115</v>
      </c>
      <c r="W1043" s="20" t="s">
        <v>116</v>
      </c>
      <c r="X1043" s="20" t="s">
        <v>1677</v>
      </c>
      <c r="Y1043" s="20" t="s">
        <v>1678</v>
      </c>
      <c r="Z1043" s="20" t="s">
        <v>26</v>
      </c>
      <c r="AA1043" s="20" t="s">
        <v>30</v>
      </c>
      <c r="AB1043" s="20" t="s">
        <v>163</v>
      </c>
      <c r="AC1043" s="20" t="s">
        <v>421</v>
      </c>
      <c r="AD1043" s="20" t="s">
        <v>1679</v>
      </c>
    </row>
    <row r="1044" spans="2:30" x14ac:dyDescent="0.25">
      <c r="B1044" s="27" t="str">
        <f>IF(O1044="","Frêt",_xlfn.XLOOKUP(O1044,Catégories!A:A,Catégories!B:B,"inconnu"))</f>
        <v>Frêt</v>
      </c>
      <c r="C1044" s="10" t="str">
        <f>RIGHT(LOOKUP(L1044,'Recherche tracking'!A:A,'Recherche tracking'!B:B),16)</f>
        <v>9243814314754285</v>
      </c>
      <c r="D1044" s="20">
        <v>202606</v>
      </c>
      <c r="E1044" s="20">
        <v>51</v>
      </c>
      <c r="F1044" s="20">
        <v>1085442</v>
      </c>
      <c r="G1044" s="20" t="s">
        <v>20</v>
      </c>
      <c r="H1044" s="20" t="s">
        <v>20</v>
      </c>
      <c r="I1044" s="20" t="s">
        <v>118</v>
      </c>
      <c r="J1044" s="20" t="s">
        <v>1680</v>
      </c>
      <c r="K1044" s="20">
        <v>20260617</v>
      </c>
      <c r="L1044" s="20" t="s">
        <v>1676</v>
      </c>
      <c r="M1044" s="20" t="s">
        <v>111</v>
      </c>
      <c r="N1044" s="20">
        <v>2.9</v>
      </c>
      <c r="O1044" s="20" t="s">
        <v>84</v>
      </c>
      <c r="P1044" s="32">
        <v>0</v>
      </c>
      <c r="Q1044" s="20" t="s">
        <v>112</v>
      </c>
      <c r="R1044" s="20" t="s">
        <v>113</v>
      </c>
      <c r="S1044" s="20" t="s">
        <v>26</v>
      </c>
      <c r="T1044" s="20" t="s">
        <v>30</v>
      </c>
      <c r="U1044" s="20" t="s">
        <v>114</v>
      </c>
      <c r="V1044" s="20" t="s">
        <v>115</v>
      </c>
      <c r="W1044" s="20" t="s">
        <v>116</v>
      </c>
      <c r="X1044" s="20" t="s">
        <v>1677</v>
      </c>
      <c r="Y1044" s="20" t="s">
        <v>1678</v>
      </c>
      <c r="Z1044" s="20" t="s">
        <v>26</v>
      </c>
      <c r="AA1044" s="20" t="s">
        <v>30</v>
      </c>
      <c r="AB1044" s="20" t="s">
        <v>163</v>
      </c>
      <c r="AC1044" s="20" t="s">
        <v>421</v>
      </c>
      <c r="AD1044" s="20" t="s">
        <v>1679</v>
      </c>
    </row>
    <row r="1045" spans="2:30" x14ac:dyDescent="0.25">
      <c r="B1045" s="27" t="str">
        <f>IF(O1045="","Frêt",_xlfn.XLOOKUP(O1045,Catégories!A:A,Catégories!B:B,"inconnu"))</f>
        <v>Frêt</v>
      </c>
      <c r="C1045" s="10" t="str">
        <f>RIGHT(LOOKUP(L1045,'Recherche tracking'!A:A,'Recherche tracking'!B:B),16)</f>
        <v>9243814314754285</v>
      </c>
      <c r="D1045" s="20">
        <v>202606</v>
      </c>
      <c r="E1045" s="20">
        <v>51</v>
      </c>
      <c r="F1045" s="20">
        <v>1085442</v>
      </c>
      <c r="G1045" s="20" t="s">
        <v>20</v>
      </c>
      <c r="H1045" s="20" t="s">
        <v>20</v>
      </c>
      <c r="I1045" s="20" t="s">
        <v>119</v>
      </c>
      <c r="J1045" s="20" t="s">
        <v>1680</v>
      </c>
      <c r="K1045" s="20">
        <v>20260617</v>
      </c>
      <c r="L1045" s="20" t="s">
        <v>1676</v>
      </c>
      <c r="M1045" s="20" t="s">
        <v>24</v>
      </c>
      <c r="N1045" s="20">
        <v>2.9</v>
      </c>
      <c r="O1045" s="20" t="s">
        <v>86</v>
      </c>
      <c r="P1045" s="32">
        <v>0</v>
      </c>
      <c r="Q1045" s="20" t="s">
        <v>112</v>
      </c>
      <c r="R1045" s="20" t="s">
        <v>113</v>
      </c>
      <c r="S1045" s="20" t="s">
        <v>26</v>
      </c>
      <c r="T1045" s="20" t="s">
        <v>30</v>
      </c>
      <c r="U1045" s="20" t="s">
        <v>114</v>
      </c>
      <c r="V1045" s="20" t="s">
        <v>115</v>
      </c>
      <c r="W1045" s="20" t="s">
        <v>116</v>
      </c>
      <c r="X1045" s="20" t="s">
        <v>1677</v>
      </c>
      <c r="Y1045" s="20" t="s">
        <v>1678</v>
      </c>
      <c r="Z1045" s="20" t="s">
        <v>26</v>
      </c>
      <c r="AA1045" s="20" t="s">
        <v>30</v>
      </c>
      <c r="AB1045" s="20" t="s">
        <v>163</v>
      </c>
      <c r="AC1045" s="20" t="s">
        <v>421</v>
      </c>
      <c r="AD1045" s="20" t="s">
        <v>1679</v>
      </c>
    </row>
    <row r="1046" spans="2:30" x14ac:dyDescent="0.25">
      <c r="B1046" s="27" t="str">
        <f>IF(O1046="","Frêt",_xlfn.XLOOKUP(O1046,Catégories!A:A,Catégories!B:B,"inconnu"))</f>
        <v>Frêt</v>
      </c>
      <c r="C1046" s="10" t="str">
        <f>RIGHT(LOOKUP(L1046,'Recherche tracking'!A:A,'Recherche tracking'!B:B),16)</f>
        <v>6443814314754250</v>
      </c>
      <c r="D1046" s="20">
        <v>202606</v>
      </c>
      <c r="E1046" s="20">
        <v>51</v>
      </c>
      <c r="F1046" s="20">
        <v>1085442</v>
      </c>
      <c r="G1046" s="20" t="s">
        <v>20</v>
      </c>
      <c r="H1046" s="20" t="s">
        <v>20</v>
      </c>
      <c r="I1046" s="20" t="s">
        <v>110</v>
      </c>
      <c r="J1046" s="20" t="s">
        <v>22</v>
      </c>
      <c r="K1046" s="20">
        <v>20260617</v>
      </c>
      <c r="L1046" s="20" t="s">
        <v>1681</v>
      </c>
      <c r="M1046" s="20" t="s">
        <v>111</v>
      </c>
      <c r="N1046" s="20">
        <v>4.5999999999999996</v>
      </c>
      <c r="O1046" s="20" t="s">
        <v>84</v>
      </c>
      <c r="P1046" s="32">
        <v>5.19</v>
      </c>
      <c r="Q1046" s="20" t="s">
        <v>112</v>
      </c>
      <c r="R1046" s="20" t="s">
        <v>113</v>
      </c>
      <c r="S1046" s="20" t="s">
        <v>26</v>
      </c>
      <c r="T1046" s="20" t="s">
        <v>30</v>
      </c>
      <c r="U1046" s="20" t="s">
        <v>114</v>
      </c>
      <c r="V1046" s="20" t="s">
        <v>115</v>
      </c>
      <c r="W1046" s="20" t="s">
        <v>116</v>
      </c>
      <c r="X1046" s="20" t="s">
        <v>353</v>
      </c>
      <c r="Y1046" s="20" t="s">
        <v>354</v>
      </c>
      <c r="Z1046" s="20" t="s">
        <v>26</v>
      </c>
      <c r="AA1046" s="20" t="s">
        <v>30</v>
      </c>
      <c r="AB1046" s="20" t="s">
        <v>143</v>
      </c>
      <c r="AC1046" s="20" t="s">
        <v>155</v>
      </c>
      <c r="AD1046" s="20" t="s">
        <v>156</v>
      </c>
    </row>
    <row r="1047" spans="2:30" x14ac:dyDescent="0.25">
      <c r="B1047" s="27" t="str">
        <f>IF(O1047="","Frêt",_xlfn.XLOOKUP(O1047,Catégories!A:A,Catégories!B:B,"inconnu"))</f>
        <v>Frêt</v>
      </c>
      <c r="C1047" s="10" t="str">
        <f>RIGHT(LOOKUP(L1047,'Recherche tracking'!A:A,'Recherche tracking'!B:B),16)</f>
        <v>6443814314754250</v>
      </c>
      <c r="D1047" s="20">
        <v>202606</v>
      </c>
      <c r="E1047" s="20">
        <v>51</v>
      </c>
      <c r="F1047" s="20">
        <v>1085442</v>
      </c>
      <c r="G1047" s="20" t="s">
        <v>20</v>
      </c>
      <c r="H1047" s="20" t="s">
        <v>20</v>
      </c>
      <c r="I1047" s="20" t="s">
        <v>118</v>
      </c>
      <c r="J1047" s="20" t="s">
        <v>1682</v>
      </c>
      <c r="K1047" s="20">
        <v>20260617</v>
      </c>
      <c r="L1047" s="20" t="s">
        <v>1681</v>
      </c>
      <c r="M1047" s="20" t="s">
        <v>111</v>
      </c>
      <c r="N1047" s="20">
        <v>4.5999999999999996</v>
      </c>
      <c r="O1047" s="20" t="s">
        <v>84</v>
      </c>
      <c r="P1047" s="32">
        <v>0</v>
      </c>
      <c r="Q1047" s="20" t="s">
        <v>112</v>
      </c>
      <c r="R1047" s="20" t="s">
        <v>113</v>
      </c>
      <c r="S1047" s="20" t="s">
        <v>26</v>
      </c>
      <c r="T1047" s="20" t="s">
        <v>30</v>
      </c>
      <c r="U1047" s="20" t="s">
        <v>114</v>
      </c>
      <c r="V1047" s="20" t="s">
        <v>115</v>
      </c>
      <c r="W1047" s="20" t="s">
        <v>116</v>
      </c>
      <c r="X1047" s="20" t="s">
        <v>353</v>
      </c>
      <c r="Y1047" s="20" t="s">
        <v>354</v>
      </c>
      <c r="Z1047" s="20" t="s">
        <v>26</v>
      </c>
      <c r="AA1047" s="20" t="s">
        <v>30</v>
      </c>
      <c r="AB1047" s="20" t="s">
        <v>143</v>
      </c>
      <c r="AC1047" s="20" t="s">
        <v>155</v>
      </c>
      <c r="AD1047" s="20" t="s">
        <v>156</v>
      </c>
    </row>
    <row r="1048" spans="2:30" x14ac:dyDescent="0.25">
      <c r="B1048" s="27" t="str">
        <f>IF(O1048="","Frêt",_xlfn.XLOOKUP(O1048,Catégories!A:A,Catégories!B:B,"inconnu"))</f>
        <v>Frêt</v>
      </c>
      <c r="C1048" s="10" t="str">
        <f>RIGHT(LOOKUP(L1048,'Recherche tracking'!A:A,'Recherche tracking'!B:B),16)</f>
        <v>6443814314754250</v>
      </c>
      <c r="D1048" s="20">
        <v>202606</v>
      </c>
      <c r="E1048" s="20">
        <v>51</v>
      </c>
      <c r="F1048" s="20">
        <v>1085442</v>
      </c>
      <c r="G1048" s="20" t="s">
        <v>20</v>
      </c>
      <c r="H1048" s="20" t="s">
        <v>20</v>
      </c>
      <c r="I1048" s="20" t="s">
        <v>119</v>
      </c>
      <c r="J1048" s="20" t="s">
        <v>1682</v>
      </c>
      <c r="K1048" s="20">
        <v>20260617</v>
      </c>
      <c r="L1048" s="20" t="s">
        <v>1681</v>
      </c>
      <c r="M1048" s="20" t="s">
        <v>24</v>
      </c>
      <c r="N1048" s="20">
        <v>4.5999999999999996</v>
      </c>
      <c r="O1048" s="20" t="s">
        <v>86</v>
      </c>
      <c r="P1048" s="32">
        <v>0</v>
      </c>
      <c r="Q1048" s="20" t="s">
        <v>112</v>
      </c>
      <c r="R1048" s="20" t="s">
        <v>113</v>
      </c>
      <c r="S1048" s="20" t="s">
        <v>26</v>
      </c>
      <c r="T1048" s="20" t="s">
        <v>30</v>
      </c>
      <c r="U1048" s="20" t="s">
        <v>114</v>
      </c>
      <c r="V1048" s="20" t="s">
        <v>115</v>
      </c>
      <c r="W1048" s="20" t="s">
        <v>116</v>
      </c>
      <c r="X1048" s="20" t="s">
        <v>353</v>
      </c>
      <c r="Y1048" s="20" t="s">
        <v>354</v>
      </c>
      <c r="Z1048" s="20" t="s">
        <v>26</v>
      </c>
      <c r="AA1048" s="20" t="s">
        <v>30</v>
      </c>
      <c r="AB1048" s="20" t="s">
        <v>143</v>
      </c>
      <c r="AC1048" s="20" t="s">
        <v>155</v>
      </c>
      <c r="AD1048" s="20" t="s">
        <v>156</v>
      </c>
    </row>
    <row r="1049" spans="2:30" x14ac:dyDescent="0.25">
      <c r="B1049" s="27" t="str">
        <f>IF(O1049="","Frêt",_xlfn.XLOOKUP(O1049,Catégories!A:A,Catégories!B:B,"inconnu"))</f>
        <v>Frêt</v>
      </c>
      <c r="C1049" s="10" t="str">
        <f>RIGHT(LOOKUP(L1049,'Recherche tracking'!A:A,'Recherche tracking'!B:B),16)</f>
        <v>9143814314754330</v>
      </c>
      <c r="D1049" s="20">
        <v>202606</v>
      </c>
      <c r="E1049" s="20">
        <v>51</v>
      </c>
      <c r="F1049" s="20">
        <v>1085442</v>
      </c>
      <c r="G1049" s="20" t="s">
        <v>20</v>
      </c>
      <c r="H1049" s="20" t="s">
        <v>20</v>
      </c>
      <c r="I1049" s="20" t="s">
        <v>110</v>
      </c>
      <c r="J1049" s="20" t="s">
        <v>22</v>
      </c>
      <c r="K1049" s="20">
        <v>20260617</v>
      </c>
      <c r="L1049" s="20" t="s">
        <v>1683</v>
      </c>
      <c r="M1049" s="20" t="s">
        <v>111</v>
      </c>
      <c r="N1049" s="20">
        <v>11.69</v>
      </c>
      <c r="O1049" s="20" t="s">
        <v>84</v>
      </c>
      <c r="P1049" s="32">
        <v>7.01</v>
      </c>
      <c r="Q1049" s="20" t="s">
        <v>112</v>
      </c>
      <c r="R1049" s="20" t="s">
        <v>113</v>
      </c>
      <c r="S1049" s="20" t="s">
        <v>26</v>
      </c>
      <c r="T1049" s="20" t="s">
        <v>30</v>
      </c>
      <c r="U1049" s="20" t="s">
        <v>114</v>
      </c>
      <c r="V1049" s="20" t="s">
        <v>115</v>
      </c>
      <c r="W1049" s="20" t="s">
        <v>116</v>
      </c>
      <c r="X1049" s="20" t="s">
        <v>1684</v>
      </c>
      <c r="Y1049" s="20" t="s">
        <v>1685</v>
      </c>
      <c r="Z1049" s="20" t="s">
        <v>1686</v>
      </c>
      <c r="AA1049" s="20" t="s">
        <v>30</v>
      </c>
      <c r="AB1049" s="20" t="s">
        <v>160</v>
      </c>
      <c r="AC1049" s="20" t="s">
        <v>364</v>
      </c>
      <c r="AD1049" s="20" t="s">
        <v>365</v>
      </c>
    </row>
    <row r="1050" spans="2:30" x14ac:dyDescent="0.25">
      <c r="B1050" s="27" t="str">
        <f>IF(O1050="","Frêt",_xlfn.XLOOKUP(O1050,Catégories!A:A,Catégories!B:B,"inconnu"))</f>
        <v>Frêt</v>
      </c>
      <c r="C1050" s="10" t="str">
        <f>RIGHT(LOOKUP(L1050,'Recherche tracking'!A:A,'Recherche tracking'!B:B),16)</f>
        <v>9143814314754330</v>
      </c>
      <c r="D1050" s="20">
        <v>202606</v>
      </c>
      <c r="E1050" s="20">
        <v>51</v>
      </c>
      <c r="F1050" s="20">
        <v>1085442</v>
      </c>
      <c r="G1050" s="20" t="s">
        <v>20</v>
      </c>
      <c r="H1050" s="20" t="s">
        <v>20</v>
      </c>
      <c r="I1050" s="20" t="s">
        <v>118</v>
      </c>
      <c r="J1050" s="20" t="s">
        <v>1687</v>
      </c>
      <c r="K1050" s="20">
        <v>20260617</v>
      </c>
      <c r="L1050" s="20" t="s">
        <v>1683</v>
      </c>
      <c r="M1050" s="20" t="s">
        <v>111</v>
      </c>
      <c r="N1050" s="20">
        <v>11.69</v>
      </c>
      <c r="O1050" s="20" t="s">
        <v>84</v>
      </c>
      <c r="P1050" s="32">
        <v>0</v>
      </c>
      <c r="Q1050" s="20" t="s">
        <v>112</v>
      </c>
      <c r="R1050" s="20" t="s">
        <v>113</v>
      </c>
      <c r="S1050" s="20" t="s">
        <v>26</v>
      </c>
      <c r="T1050" s="20" t="s">
        <v>30</v>
      </c>
      <c r="U1050" s="20" t="s">
        <v>114</v>
      </c>
      <c r="V1050" s="20" t="s">
        <v>115</v>
      </c>
      <c r="W1050" s="20" t="s">
        <v>116</v>
      </c>
      <c r="X1050" s="20" t="s">
        <v>1684</v>
      </c>
      <c r="Y1050" s="20" t="s">
        <v>1685</v>
      </c>
      <c r="Z1050" s="20" t="s">
        <v>1686</v>
      </c>
      <c r="AA1050" s="20" t="s">
        <v>30</v>
      </c>
      <c r="AB1050" s="20" t="s">
        <v>160</v>
      </c>
      <c r="AC1050" s="20" t="s">
        <v>364</v>
      </c>
      <c r="AD1050" s="20" t="s">
        <v>365</v>
      </c>
    </row>
    <row r="1051" spans="2:30" x14ac:dyDescent="0.25">
      <c r="B1051" s="27" t="str">
        <f>IF(O1051="","Frêt",_xlfn.XLOOKUP(O1051,Catégories!A:A,Catégories!B:B,"inconnu"))</f>
        <v>Frêt</v>
      </c>
      <c r="C1051" s="10" t="str">
        <f>RIGHT(LOOKUP(L1051,'Recherche tracking'!A:A,'Recherche tracking'!B:B),16)</f>
        <v>9143814314754330</v>
      </c>
      <c r="D1051" s="20">
        <v>202606</v>
      </c>
      <c r="E1051" s="20">
        <v>51</v>
      </c>
      <c r="F1051" s="20">
        <v>1085442</v>
      </c>
      <c r="G1051" s="20" t="s">
        <v>20</v>
      </c>
      <c r="H1051" s="20" t="s">
        <v>20</v>
      </c>
      <c r="I1051" s="20" t="s">
        <v>119</v>
      </c>
      <c r="J1051" s="20" t="s">
        <v>1687</v>
      </c>
      <c r="K1051" s="20">
        <v>20260617</v>
      </c>
      <c r="L1051" s="20" t="s">
        <v>1683</v>
      </c>
      <c r="M1051" s="20" t="s">
        <v>24</v>
      </c>
      <c r="N1051" s="20">
        <v>11.69</v>
      </c>
      <c r="O1051" s="20" t="s">
        <v>86</v>
      </c>
      <c r="P1051" s="32">
        <v>0</v>
      </c>
      <c r="Q1051" s="20" t="s">
        <v>112</v>
      </c>
      <c r="R1051" s="20" t="s">
        <v>113</v>
      </c>
      <c r="S1051" s="20" t="s">
        <v>26</v>
      </c>
      <c r="T1051" s="20" t="s">
        <v>30</v>
      </c>
      <c r="U1051" s="20" t="s">
        <v>114</v>
      </c>
      <c r="V1051" s="20" t="s">
        <v>115</v>
      </c>
      <c r="W1051" s="20" t="s">
        <v>116</v>
      </c>
      <c r="X1051" s="20" t="s">
        <v>1684</v>
      </c>
      <c r="Y1051" s="20" t="s">
        <v>1685</v>
      </c>
      <c r="Z1051" s="20" t="s">
        <v>1686</v>
      </c>
      <c r="AA1051" s="20" t="s">
        <v>30</v>
      </c>
      <c r="AB1051" s="20" t="s">
        <v>160</v>
      </c>
      <c r="AC1051" s="20" t="s">
        <v>364</v>
      </c>
      <c r="AD1051" s="20" t="s">
        <v>365</v>
      </c>
    </row>
    <row r="1052" spans="2:30" x14ac:dyDescent="0.25">
      <c r="B1052" s="27" t="str">
        <f>IF(O1052="","Frêt",_xlfn.XLOOKUP(O1052,Catégories!A:A,Catégories!B:B,"inconnu"))</f>
        <v>Frêt</v>
      </c>
      <c r="C1052" s="10" t="str">
        <f>RIGHT(LOOKUP(L1052,'Recherche tracking'!A:A,'Recherche tracking'!B:B),16)</f>
        <v>8543814314754362</v>
      </c>
      <c r="D1052" s="20">
        <v>202606</v>
      </c>
      <c r="E1052" s="20">
        <v>51</v>
      </c>
      <c r="F1052" s="20">
        <v>1085442</v>
      </c>
      <c r="G1052" s="20" t="s">
        <v>20</v>
      </c>
      <c r="H1052" s="20" t="s">
        <v>20</v>
      </c>
      <c r="I1052" s="20" t="s">
        <v>110</v>
      </c>
      <c r="J1052" s="20" t="s">
        <v>22</v>
      </c>
      <c r="K1052" s="20">
        <v>20260617</v>
      </c>
      <c r="L1052" s="20" t="s">
        <v>1688</v>
      </c>
      <c r="M1052" s="20" t="s">
        <v>111</v>
      </c>
      <c r="N1052" s="20">
        <v>22.9</v>
      </c>
      <c r="O1052" s="20" t="s">
        <v>84</v>
      </c>
      <c r="P1052" s="32">
        <v>9.8699999999999992</v>
      </c>
      <c r="Q1052" s="20" t="s">
        <v>112</v>
      </c>
      <c r="R1052" s="20" t="s">
        <v>113</v>
      </c>
      <c r="S1052" s="20" t="s">
        <v>26</v>
      </c>
      <c r="T1052" s="20" t="s">
        <v>30</v>
      </c>
      <c r="U1052" s="20" t="s">
        <v>114</v>
      </c>
      <c r="V1052" s="20" t="s">
        <v>115</v>
      </c>
      <c r="W1052" s="20" t="s">
        <v>116</v>
      </c>
      <c r="X1052" s="20" t="s">
        <v>328</v>
      </c>
      <c r="Y1052" s="20" t="s">
        <v>329</v>
      </c>
      <c r="Z1052" s="20" t="s">
        <v>26</v>
      </c>
      <c r="AA1052" s="20" t="s">
        <v>30</v>
      </c>
      <c r="AB1052" s="20" t="s">
        <v>330</v>
      </c>
      <c r="AC1052" s="20" t="s">
        <v>331</v>
      </c>
      <c r="AD1052" s="20" t="s">
        <v>332</v>
      </c>
    </row>
    <row r="1053" spans="2:30" x14ac:dyDescent="0.25">
      <c r="B1053" s="27" t="str">
        <f>IF(O1053="","Frêt",_xlfn.XLOOKUP(O1053,Catégories!A:A,Catégories!B:B,"inconnu"))</f>
        <v>Frêt</v>
      </c>
      <c r="C1053" s="10" t="str">
        <f>RIGHT(LOOKUP(L1053,'Recherche tracking'!A:A,'Recherche tracking'!B:B),16)</f>
        <v>8543814314754362</v>
      </c>
      <c r="D1053" s="20">
        <v>202606</v>
      </c>
      <c r="E1053" s="20">
        <v>51</v>
      </c>
      <c r="F1053" s="20">
        <v>1085442</v>
      </c>
      <c r="G1053" s="20" t="s">
        <v>20</v>
      </c>
      <c r="H1053" s="20" t="s">
        <v>20</v>
      </c>
      <c r="I1053" s="20" t="s">
        <v>118</v>
      </c>
      <c r="J1053" s="20" t="s">
        <v>1689</v>
      </c>
      <c r="K1053" s="20">
        <v>20260617</v>
      </c>
      <c r="L1053" s="20" t="s">
        <v>1688</v>
      </c>
      <c r="M1053" s="20" t="s">
        <v>111</v>
      </c>
      <c r="N1053" s="20">
        <v>19.399999999999999</v>
      </c>
      <c r="O1053" s="20" t="s">
        <v>84</v>
      </c>
      <c r="P1053" s="32">
        <v>0</v>
      </c>
      <c r="Q1053" s="20" t="s">
        <v>112</v>
      </c>
      <c r="R1053" s="20" t="s">
        <v>113</v>
      </c>
      <c r="S1053" s="20" t="s">
        <v>26</v>
      </c>
      <c r="T1053" s="20" t="s">
        <v>30</v>
      </c>
      <c r="U1053" s="20" t="s">
        <v>114</v>
      </c>
      <c r="V1053" s="20" t="s">
        <v>115</v>
      </c>
      <c r="W1053" s="20" t="s">
        <v>116</v>
      </c>
      <c r="X1053" s="20" t="s">
        <v>328</v>
      </c>
      <c r="Y1053" s="20" t="s">
        <v>329</v>
      </c>
      <c r="Z1053" s="20" t="s">
        <v>26</v>
      </c>
      <c r="AA1053" s="20" t="s">
        <v>30</v>
      </c>
      <c r="AB1053" s="20" t="s">
        <v>330</v>
      </c>
      <c r="AC1053" s="20" t="s">
        <v>331</v>
      </c>
      <c r="AD1053" s="20" t="s">
        <v>332</v>
      </c>
    </row>
    <row r="1054" spans="2:30" x14ac:dyDescent="0.25">
      <c r="B1054" s="27" t="str">
        <f>IF(O1054="","Frêt",_xlfn.XLOOKUP(O1054,Catégories!A:A,Catégories!B:B,"inconnu"))</f>
        <v>Frêt</v>
      </c>
      <c r="C1054" s="10" t="str">
        <f>RIGHT(LOOKUP(L1054,'Recherche tracking'!A:A,'Recherche tracking'!B:B),16)</f>
        <v>8543814314754362</v>
      </c>
      <c r="D1054" s="20">
        <v>202606</v>
      </c>
      <c r="E1054" s="20">
        <v>51</v>
      </c>
      <c r="F1054" s="20">
        <v>1085442</v>
      </c>
      <c r="G1054" s="20" t="s">
        <v>20</v>
      </c>
      <c r="H1054" s="20" t="s">
        <v>20</v>
      </c>
      <c r="I1054" s="20" t="s">
        <v>119</v>
      </c>
      <c r="J1054" s="20" t="s">
        <v>1689</v>
      </c>
      <c r="K1054" s="20">
        <v>20260617</v>
      </c>
      <c r="L1054" s="20" t="s">
        <v>1688</v>
      </c>
      <c r="M1054" s="20" t="s">
        <v>24</v>
      </c>
      <c r="N1054" s="20">
        <v>19.399999999999999</v>
      </c>
      <c r="O1054" s="20" t="s">
        <v>86</v>
      </c>
      <c r="P1054" s="32">
        <v>0</v>
      </c>
      <c r="Q1054" s="20" t="s">
        <v>112</v>
      </c>
      <c r="R1054" s="20" t="s">
        <v>113</v>
      </c>
      <c r="S1054" s="20" t="s">
        <v>26</v>
      </c>
      <c r="T1054" s="20" t="s">
        <v>30</v>
      </c>
      <c r="U1054" s="20" t="s">
        <v>114</v>
      </c>
      <c r="V1054" s="20" t="s">
        <v>115</v>
      </c>
      <c r="W1054" s="20" t="s">
        <v>116</v>
      </c>
      <c r="X1054" s="20" t="s">
        <v>328</v>
      </c>
      <c r="Y1054" s="20" t="s">
        <v>329</v>
      </c>
      <c r="Z1054" s="20" t="s">
        <v>26</v>
      </c>
      <c r="AA1054" s="20" t="s">
        <v>30</v>
      </c>
      <c r="AB1054" s="20" t="s">
        <v>330</v>
      </c>
      <c r="AC1054" s="20" t="s">
        <v>331</v>
      </c>
      <c r="AD1054" s="20" t="s">
        <v>332</v>
      </c>
    </row>
    <row r="1055" spans="2:30" x14ac:dyDescent="0.25">
      <c r="B1055" s="27" t="str">
        <f>IF(O1055="","Frêt",_xlfn.XLOOKUP(O1055,Catégories!A:A,Catégories!B:B,"inconnu"))</f>
        <v>Frêt</v>
      </c>
      <c r="C1055" s="10" t="str">
        <f>RIGHT(LOOKUP(L1055,'Recherche tracking'!A:A,'Recherche tracking'!B:B),16)</f>
        <v>8543814314754362</v>
      </c>
      <c r="D1055" s="20">
        <v>202606</v>
      </c>
      <c r="E1055" s="20">
        <v>51</v>
      </c>
      <c r="F1055" s="20">
        <v>1085442</v>
      </c>
      <c r="G1055" s="20" t="s">
        <v>20</v>
      </c>
      <c r="H1055" s="20" t="s">
        <v>20</v>
      </c>
      <c r="I1055" s="20" t="s">
        <v>118</v>
      </c>
      <c r="J1055" s="20" t="s">
        <v>1690</v>
      </c>
      <c r="K1055" s="20">
        <v>20260617</v>
      </c>
      <c r="L1055" s="20" t="s">
        <v>1688</v>
      </c>
      <c r="M1055" s="20" t="s">
        <v>111</v>
      </c>
      <c r="N1055" s="20">
        <v>3.5</v>
      </c>
      <c r="O1055" s="20" t="s">
        <v>84</v>
      </c>
      <c r="P1055" s="32">
        <v>0</v>
      </c>
      <c r="Q1055" s="20" t="s">
        <v>112</v>
      </c>
      <c r="R1055" s="20" t="s">
        <v>113</v>
      </c>
      <c r="S1055" s="20" t="s">
        <v>26</v>
      </c>
      <c r="T1055" s="20" t="s">
        <v>30</v>
      </c>
      <c r="U1055" s="20" t="s">
        <v>114</v>
      </c>
      <c r="V1055" s="20" t="s">
        <v>115</v>
      </c>
      <c r="W1055" s="20" t="s">
        <v>116</v>
      </c>
      <c r="X1055" s="20" t="s">
        <v>328</v>
      </c>
      <c r="Y1055" s="20" t="s">
        <v>329</v>
      </c>
      <c r="Z1055" s="20" t="s">
        <v>26</v>
      </c>
      <c r="AA1055" s="20" t="s">
        <v>30</v>
      </c>
      <c r="AB1055" s="20" t="s">
        <v>330</v>
      </c>
      <c r="AC1055" s="20" t="s">
        <v>331</v>
      </c>
      <c r="AD1055" s="20" t="s">
        <v>332</v>
      </c>
    </row>
    <row r="1056" spans="2:30" x14ac:dyDescent="0.25">
      <c r="B1056" s="27" t="str">
        <f>IF(O1056="","Frêt",_xlfn.XLOOKUP(O1056,Catégories!A:A,Catégories!B:B,"inconnu"))</f>
        <v>Frêt</v>
      </c>
      <c r="C1056" s="10" t="str">
        <f>RIGHT(LOOKUP(L1056,'Recherche tracking'!A:A,'Recherche tracking'!B:B),16)</f>
        <v>8543814314754362</v>
      </c>
      <c r="D1056" s="20">
        <v>202606</v>
      </c>
      <c r="E1056" s="20">
        <v>51</v>
      </c>
      <c r="F1056" s="20">
        <v>1085442</v>
      </c>
      <c r="G1056" s="20" t="s">
        <v>20</v>
      </c>
      <c r="H1056" s="20" t="s">
        <v>20</v>
      </c>
      <c r="I1056" s="20" t="s">
        <v>119</v>
      </c>
      <c r="J1056" s="20" t="s">
        <v>1690</v>
      </c>
      <c r="K1056" s="20">
        <v>20260617</v>
      </c>
      <c r="L1056" s="20" t="s">
        <v>1688</v>
      </c>
      <c r="M1056" s="20" t="s">
        <v>24</v>
      </c>
      <c r="N1056" s="20">
        <v>3.5</v>
      </c>
      <c r="O1056" s="20" t="s">
        <v>86</v>
      </c>
      <c r="P1056" s="32">
        <v>0</v>
      </c>
      <c r="Q1056" s="20" t="s">
        <v>112</v>
      </c>
      <c r="R1056" s="20" t="s">
        <v>113</v>
      </c>
      <c r="S1056" s="20" t="s">
        <v>26</v>
      </c>
      <c r="T1056" s="20" t="s">
        <v>30</v>
      </c>
      <c r="U1056" s="20" t="s">
        <v>114</v>
      </c>
      <c r="V1056" s="20" t="s">
        <v>115</v>
      </c>
      <c r="W1056" s="20" t="s">
        <v>116</v>
      </c>
      <c r="X1056" s="20" t="s">
        <v>328</v>
      </c>
      <c r="Y1056" s="20" t="s">
        <v>329</v>
      </c>
      <c r="Z1056" s="20" t="s">
        <v>26</v>
      </c>
      <c r="AA1056" s="20" t="s">
        <v>30</v>
      </c>
      <c r="AB1056" s="20" t="s">
        <v>330</v>
      </c>
      <c r="AC1056" s="20" t="s">
        <v>331</v>
      </c>
      <c r="AD1056" s="20" t="s">
        <v>332</v>
      </c>
    </row>
    <row r="1057" spans="2:30" x14ac:dyDescent="0.25">
      <c r="B1057" s="27" t="str">
        <f>IF(O1057="","Frêt",_xlfn.XLOOKUP(O1057,Catégories!A:A,Catégories!B:B,"inconnu"))</f>
        <v>Frêt</v>
      </c>
      <c r="C1057" s="10" t="str">
        <f>RIGHT(LOOKUP(L1057,'Recherche tracking'!A:A,'Recherche tracking'!B:B),16)</f>
        <v>8543814314754362</v>
      </c>
      <c r="D1057" s="20">
        <v>202606</v>
      </c>
      <c r="E1057" s="20">
        <v>51</v>
      </c>
      <c r="F1057" s="20">
        <v>1085442</v>
      </c>
      <c r="G1057" s="20" t="s">
        <v>20</v>
      </c>
      <c r="H1057" s="20" t="s">
        <v>20</v>
      </c>
      <c r="I1057" s="20" t="s">
        <v>119</v>
      </c>
      <c r="J1057" s="20" t="s">
        <v>1690</v>
      </c>
      <c r="K1057" s="20">
        <v>20260617</v>
      </c>
      <c r="L1057" s="20" t="s">
        <v>1688</v>
      </c>
      <c r="M1057" s="20" t="s">
        <v>24</v>
      </c>
      <c r="N1057" s="20">
        <v>3.5</v>
      </c>
      <c r="O1057" s="20" t="s">
        <v>98</v>
      </c>
      <c r="P1057" s="32">
        <v>1</v>
      </c>
      <c r="Q1057" s="20" t="s">
        <v>112</v>
      </c>
      <c r="R1057" s="20" t="s">
        <v>113</v>
      </c>
      <c r="S1057" s="20" t="s">
        <v>26</v>
      </c>
      <c r="T1057" s="20" t="s">
        <v>30</v>
      </c>
      <c r="U1057" s="20" t="s">
        <v>114</v>
      </c>
      <c r="V1057" s="20" t="s">
        <v>115</v>
      </c>
      <c r="W1057" s="20" t="s">
        <v>116</v>
      </c>
      <c r="X1057" s="20" t="s">
        <v>328</v>
      </c>
      <c r="Y1057" s="20" t="s">
        <v>329</v>
      </c>
      <c r="Z1057" s="20" t="s">
        <v>26</v>
      </c>
      <c r="AA1057" s="20" t="s">
        <v>30</v>
      </c>
      <c r="AB1057" s="20" t="s">
        <v>330</v>
      </c>
      <c r="AC1057" s="20" t="s">
        <v>331</v>
      </c>
      <c r="AD1057" s="20" t="s">
        <v>332</v>
      </c>
    </row>
    <row r="1058" spans="2:30" x14ac:dyDescent="0.25">
      <c r="B1058" s="27" t="str">
        <f>IF(O1058="","Frêt",_xlfn.XLOOKUP(O1058,Catégories!A:A,Catégories!B:B,"inconnu"))</f>
        <v>Frêt</v>
      </c>
      <c r="C1058" s="10" t="str">
        <f>RIGHT(LOOKUP(L1058,'Recherche tracking'!A:A,'Recherche tracking'!B:B),16)</f>
        <v>4943814314754399</v>
      </c>
      <c r="D1058" s="20">
        <v>202606</v>
      </c>
      <c r="E1058" s="20">
        <v>51</v>
      </c>
      <c r="F1058" s="20">
        <v>1085442</v>
      </c>
      <c r="G1058" s="20" t="s">
        <v>20</v>
      </c>
      <c r="H1058" s="20" t="s">
        <v>20</v>
      </c>
      <c r="I1058" s="20" t="s">
        <v>110</v>
      </c>
      <c r="J1058" s="20" t="s">
        <v>22</v>
      </c>
      <c r="K1058" s="20">
        <v>20260617</v>
      </c>
      <c r="L1058" s="20" t="s">
        <v>1691</v>
      </c>
      <c r="M1058" s="20" t="s">
        <v>111</v>
      </c>
      <c r="N1058" s="20">
        <v>3.6</v>
      </c>
      <c r="O1058" s="20" t="s">
        <v>84</v>
      </c>
      <c r="P1058" s="32">
        <v>4.93</v>
      </c>
      <c r="Q1058" s="20" t="s">
        <v>112</v>
      </c>
      <c r="R1058" s="20" t="s">
        <v>113</v>
      </c>
      <c r="S1058" s="20" t="s">
        <v>26</v>
      </c>
      <c r="T1058" s="20" t="s">
        <v>30</v>
      </c>
      <c r="U1058" s="20" t="s">
        <v>114</v>
      </c>
      <c r="V1058" s="20" t="s">
        <v>115</v>
      </c>
      <c r="W1058" s="20" t="s">
        <v>116</v>
      </c>
      <c r="X1058" s="20" t="s">
        <v>1692</v>
      </c>
      <c r="Y1058" s="20" t="s">
        <v>1693</v>
      </c>
      <c r="Z1058" s="20" t="s">
        <v>26</v>
      </c>
      <c r="AA1058" s="20" t="s">
        <v>30</v>
      </c>
      <c r="AB1058" s="20" t="s">
        <v>204</v>
      </c>
      <c r="AC1058" s="20" t="s">
        <v>1694</v>
      </c>
      <c r="AD1058" s="20" t="s">
        <v>1695</v>
      </c>
    </row>
    <row r="1059" spans="2:30" x14ac:dyDescent="0.25">
      <c r="B1059" s="27" t="str">
        <f>IF(O1059="","Frêt",_xlfn.XLOOKUP(O1059,Catégories!A:A,Catégories!B:B,"inconnu"))</f>
        <v>Frêt</v>
      </c>
      <c r="C1059" s="10" t="str">
        <f>RIGHT(LOOKUP(L1059,'Recherche tracking'!A:A,'Recherche tracking'!B:B),16)</f>
        <v>4943814314754399</v>
      </c>
      <c r="D1059" s="20">
        <v>202606</v>
      </c>
      <c r="E1059" s="20">
        <v>51</v>
      </c>
      <c r="F1059" s="20">
        <v>1085442</v>
      </c>
      <c r="G1059" s="20" t="s">
        <v>20</v>
      </c>
      <c r="H1059" s="20" t="s">
        <v>20</v>
      </c>
      <c r="I1059" s="20" t="s">
        <v>118</v>
      </c>
      <c r="J1059" s="20" t="s">
        <v>1696</v>
      </c>
      <c r="K1059" s="20">
        <v>20260617</v>
      </c>
      <c r="L1059" s="20" t="s">
        <v>1691</v>
      </c>
      <c r="M1059" s="20" t="s">
        <v>111</v>
      </c>
      <c r="N1059" s="20">
        <v>3.6</v>
      </c>
      <c r="O1059" s="20" t="s">
        <v>84</v>
      </c>
      <c r="P1059" s="32">
        <v>0</v>
      </c>
      <c r="Q1059" s="20" t="s">
        <v>112</v>
      </c>
      <c r="R1059" s="20" t="s">
        <v>113</v>
      </c>
      <c r="S1059" s="20" t="s">
        <v>26</v>
      </c>
      <c r="T1059" s="20" t="s">
        <v>30</v>
      </c>
      <c r="U1059" s="20" t="s">
        <v>114</v>
      </c>
      <c r="V1059" s="20" t="s">
        <v>115</v>
      </c>
      <c r="W1059" s="20" t="s">
        <v>116</v>
      </c>
      <c r="X1059" s="20" t="s">
        <v>1692</v>
      </c>
      <c r="Y1059" s="20" t="s">
        <v>1693</v>
      </c>
      <c r="Z1059" s="20" t="s">
        <v>26</v>
      </c>
      <c r="AA1059" s="20" t="s">
        <v>30</v>
      </c>
      <c r="AB1059" s="20" t="s">
        <v>204</v>
      </c>
      <c r="AC1059" s="20" t="s">
        <v>1694</v>
      </c>
      <c r="AD1059" s="20" t="s">
        <v>1695</v>
      </c>
    </row>
    <row r="1060" spans="2:30" x14ac:dyDescent="0.25">
      <c r="B1060" s="27" t="str">
        <f>IF(O1060="","Frêt",_xlfn.XLOOKUP(O1060,Catégories!A:A,Catégories!B:B,"inconnu"))</f>
        <v>Frêt</v>
      </c>
      <c r="C1060" s="10" t="str">
        <f>RIGHT(LOOKUP(L1060,'Recherche tracking'!A:A,'Recherche tracking'!B:B),16)</f>
        <v>4943814314754399</v>
      </c>
      <c r="D1060" s="20">
        <v>202606</v>
      </c>
      <c r="E1060" s="20">
        <v>51</v>
      </c>
      <c r="F1060" s="20">
        <v>1085442</v>
      </c>
      <c r="G1060" s="20" t="s">
        <v>20</v>
      </c>
      <c r="H1060" s="20" t="s">
        <v>20</v>
      </c>
      <c r="I1060" s="20" t="s">
        <v>119</v>
      </c>
      <c r="J1060" s="20" t="s">
        <v>1696</v>
      </c>
      <c r="K1060" s="20">
        <v>20260617</v>
      </c>
      <c r="L1060" s="20" t="s">
        <v>1691</v>
      </c>
      <c r="M1060" s="20" t="s">
        <v>24</v>
      </c>
      <c r="N1060" s="20">
        <v>3.6</v>
      </c>
      <c r="O1060" s="20" t="s">
        <v>86</v>
      </c>
      <c r="P1060" s="32">
        <v>0</v>
      </c>
      <c r="Q1060" s="20" t="s">
        <v>112</v>
      </c>
      <c r="R1060" s="20" t="s">
        <v>113</v>
      </c>
      <c r="S1060" s="20" t="s">
        <v>26</v>
      </c>
      <c r="T1060" s="20" t="s">
        <v>30</v>
      </c>
      <c r="U1060" s="20" t="s">
        <v>114</v>
      </c>
      <c r="V1060" s="20" t="s">
        <v>115</v>
      </c>
      <c r="W1060" s="20" t="s">
        <v>116</v>
      </c>
      <c r="X1060" s="20" t="s">
        <v>1692</v>
      </c>
      <c r="Y1060" s="20" t="s">
        <v>1693</v>
      </c>
      <c r="Z1060" s="20" t="s">
        <v>26</v>
      </c>
      <c r="AA1060" s="20" t="s">
        <v>30</v>
      </c>
      <c r="AB1060" s="20" t="s">
        <v>204</v>
      </c>
      <c r="AC1060" s="20" t="s">
        <v>1694</v>
      </c>
      <c r="AD1060" s="20" t="s">
        <v>1695</v>
      </c>
    </row>
    <row r="1061" spans="2:30" x14ac:dyDescent="0.25">
      <c r="B1061" s="27" t="str">
        <f>IF(O1061="","Frêt",_xlfn.XLOOKUP(O1061,Catégories!A:A,Catégories!B:B,"inconnu"))</f>
        <v>Frêt</v>
      </c>
      <c r="C1061" s="10" t="str">
        <f>RIGHT(LOOKUP(L1061,'Recherche tracking'!A:A,'Recherche tracking'!B:B),16)</f>
        <v>0643814314754297</v>
      </c>
      <c r="D1061" s="20">
        <v>202606</v>
      </c>
      <c r="E1061" s="20">
        <v>51</v>
      </c>
      <c r="F1061" s="20">
        <v>1085442</v>
      </c>
      <c r="G1061" s="20" t="s">
        <v>20</v>
      </c>
      <c r="H1061" s="20" t="s">
        <v>20</v>
      </c>
      <c r="I1061" s="20" t="s">
        <v>110</v>
      </c>
      <c r="J1061" s="20" t="s">
        <v>22</v>
      </c>
      <c r="K1061" s="20">
        <v>20260617</v>
      </c>
      <c r="L1061" s="20" t="s">
        <v>1697</v>
      </c>
      <c r="M1061" s="20" t="s">
        <v>111</v>
      </c>
      <c r="N1061" s="20">
        <v>18.7</v>
      </c>
      <c r="O1061" s="20" t="s">
        <v>84</v>
      </c>
      <c r="P1061" s="32">
        <v>8.83</v>
      </c>
      <c r="Q1061" s="20" t="s">
        <v>112</v>
      </c>
      <c r="R1061" s="20" t="s">
        <v>113</v>
      </c>
      <c r="S1061" s="20" t="s">
        <v>26</v>
      </c>
      <c r="T1061" s="20" t="s">
        <v>30</v>
      </c>
      <c r="U1061" s="20" t="s">
        <v>114</v>
      </c>
      <c r="V1061" s="20" t="s">
        <v>115</v>
      </c>
      <c r="W1061" s="20" t="s">
        <v>116</v>
      </c>
      <c r="X1061" s="20" t="s">
        <v>1698</v>
      </c>
      <c r="Y1061" s="20" t="s">
        <v>1699</v>
      </c>
      <c r="Z1061" s="20" t="s">
        <v>1700</v>
      </c>
      <c r="AA1061" s="20" t="s">
        <v>30</v>
      </c>
      <c r="AB1061" s="20" t="s">
        <v>171</v>
      </c>
      <c r="AC1061" s="20" t="s">
        <v>1701</v>
      </c>
      <c r="AD1061" s="20" t="s">
        <v>1702</v>
      </c>
    </row>
    <row r="1062" spans="2:30" x14ac:dyDescent="0.25">
      <c r="B1062" s="27" t="str">
        <f>IF(O1062="","Frêt",_xlfn.XLOOKUP(O1062,Catégories!A:A,Catégories!B:B,"inconnu"))</f>
        <v>Frêt</v>
      </c>
      <c r="C1062" s="10" t="str">
        <f>RIGHT(LOOKUP(L1062,'Recherche tracking'!A:A,'Recherche tracking'!B:B),16)</f>
        <v>0643814314754297</v>
      </c>
      <c r="D1062" s="20">
        <v>202606</v>
      </c>
      <c r="E1062" s="20">
        <v>51</v>
      </c>
      <c r="F1062" s="20">
        <v>1085442</v>
      </c>
      <c r="G1062" s="20" t="s">
        <v>20</v>
      </c>
      <c r="H1062" s="20" t="s">
        <v>20</v>
      </c>
      <c r="I1062" s="20" t="s">
        <v>118</v>
      </c>
      <c r="J1062" s="20" t="s">
        <v>1703</v>
      </c>
      <c r="K1062" s="20">
        <v>20260617</v>
      </c>
      <c r="L1062" s="20" t="s">
        <v>1697</v>
      </c>
      <c r="M1062" s="20" t="s">
        <v>111</v>
      </c>
      <c r="N1062" s="20">
        <v>18.7</v>
      </c>
      <c r="O1062" s="20" t="s">
        <v>84</v>
      </c>
      <c r="P1062" s="32">
        <v>0</v>
      </c>
      <c r="Q1062" s="20" t="s">
        <v>112</v>
      </c>
      <c r="R1062" s="20" t="s">
        <v>113</v>
      </c>
      <c r="S1062" s="20" t="s">
        <v>26</v>
      </c>
      <c r="T1062" s="20" t="s">
        <v>30</v>
      </c>
      <c r="U1062" s="20" t="s">
        <v>114</v>
      </c>
      <c r="V1062" s="20" t="s">
        <v>115</v>
      </c>
      <c r="W1062" s="20" t="s">
        <v>116</v>
      </c>
      <c r="X1062" s="20" t="s">
        <v>1698</v>
      </c>
      <c r="Y1062" s="20" t="s">
        <v>1699</v>
      </c>
      <c r="Z1062" s="20" t="s">
        <v>1700</v>
      </c>
      <c r="AA1062" s="20" t="s">
        <v>30</v>
      </c>
      <c r="AB1062" s="20" t="s">
        <v>171</v>
      </c>
      <c r="AC1062" s="20" t="s">
        <v>1701</v>
      </c>
      <c r="AD1062" s="20" t="s">
        <v>1702</v>
      </c>
    </row>
    <row r="1063" spans="2:30" x14ac:dyDescent="0.25">
      <c r="B1063" s="27" t="str">
        <f>IF(O1063="","Frêt",_xlfn.XLOOKUP(O1063,Catégories!A:A,Catégories!B:B,"inconnu"))</f>
        <v>Frêt</v>
      </c>
      <c r="C1063" s="10" t="str">
        <f>RIGHT(LOOKUP(L1063,'Recherche tracking'!A:A,'Recherche tracking'!B:B),16)</f>
        <v>0643814314754297</v>
      </c>
      <c r="D1063" s="20">
        <v>202606</v>
      </c>
      <c r="E1063" s="20">
        <v>51</v>
      </c>
      <c r="F1063" s="20">
        <v>1085442</v>
      </c>
      <c r="G1063" s="20" t="s">
        <v>20</v>
      </c>
      <c r="H1063" s="20" t="s">
        <v>20</v>
      </c>
      <c r="I1063" s="20" t="s">
        <v>119</v>
      </c>
      <c r="J1063" s="20" t="s">
        <v>1703</v>
      </c>
      <c r="K1063" s="20">
        <v>20260617</v>
      </c>
      <c r="L1063" s="20" t="s">
        <v>1697</v>
      </c>
      <c r="M1063" s="20" t="s">
        <v>24</v>
      </c>
      <c r="N1063" s="20">
        <v>18.7</v>
      </c>
      <c r="O1063" s="20" t="s">
        <v>86</v>
      </c>
      <c r="P1063" s="32">
        <v>0</v>
      </c>
      <c r="Q1063" s="20" t="s">
        <v>112</v>
      </c>
      <c r="R1063" s="20" t="s">
        <v>113</v>
      </c>
      <c r="S1063" s="20" t="s">
        <v>26</v>
      </c>
      <c r="T1063" s="20" t="s">
        <v>30</v>
      </c>
      <c r="U1063" s="20" t="s">
        <v>114</v>
      </c>
      <c r="V1063" s="20" t="s">
        <v>115</v>
      </c>
      <c r="W1063" s="20" t="s">
        <v>116</v>
      </c>
      <c r="X1063" s="20" t="s">
        <v>1698</v>
      </c>
      <c r="Y1063" s="20" t="s">
        <v>1699</v>
      </c>
      <c r="Z1063" s="20" t="s">
        <v>1700</v>
      </c>
      <c r="AA1063" s="20" t="s">
        <v>30</v>
      </c>
      <c r="AB1063" s="20" t="s">
        <v>171</v>
      </c>
      <c r="AC1063" s="20" t="s">
        <v>1701</v>
      </c>
      <c r="AD1063" s="20" t="s">
        <v>1702</v>
      </c>
    </row>
    <row r="1064" spans="2:30" x14ac:dyDescent="0.25">
      <c r="B1064" s="27" t="str">
        <f>IF(O1064="","Frêt",_xlfn.XLOOKUP(O1064,Catégories!A:A,Catégories!B:B,"inconnu"))</f>
        <v>Frêt</v>
      </c>
      <c r="C1064" s="10" t="str">
        <f>RIGHT(LOOKUP(L1064,'Recherche tracking'!A:A,'Recherche tracking'!B:B),16)</f>
        <v>6243814314754468</v>
      </c>
      <c r="D1064" s="20">
        <v>202606</v>
      </c>
      <c r="E1064" s="20">
        <v>51</v>
      </c>
      <c r="F1064" s="20">
        <v>1085442</v>
      </c>
      <c r="G1064" s="20" t="s">
        <v>20</v>
      </c>
      <c r="H1064" s="20" t="s">
        <v>20</v>
      </c>
      <c r="I1064" s="20" t="s">
        <v>110</v>
      </c>
      <c r="J1064" s="20" t="s">
        <v>22</v>
      </c>
      <c r="K1064" s="20">
        <v>20260618</v>
      </c>
      <c r="L1064" s="20" t="s">
        <v>1704</v>
      </c>
      <c r="M1064" s="20" t="s">
        <v>111</v>
      </c>
      <c r="N1064" s="20">
        <v>4.01</v>
      </c>
      <c r="O1064" s="20" t="s">
        <v>84</v>
      </c>
      <c r="P1064" s="32">
        <v>5.19</v>
      </c>
      <c r="Q1064" s="20" t="s">
        <v>112</v>
      </c>
      <c r="R1064" s="20" t="s">
        <v>113</v>
      </c>
      <c r="S1064" s="20" t="s">
        <v>26</v>
      </c>
      <c r="T1064" s="20" t="s">
        <v>30</v>
      </c>
      <c r="U1064" s="20" t="s">
        <v>114</v>
      </c>
      <c r="V1064" s="20" t="s">
        <v>115</v>
      </c>
      <c r="W1064" s="20" t="s">
        <v>116</v>
      </c>
      <c r="X1064" s="20" t="s">
        <v>452</v>
      </c>
      <c r="Y1064" s="20" t="s">
        <v>453</v>
      </c>
      <c r="Z1064" s="20" t="s">
        <v>26</v>
      </c>
      <c r="AA1064" s="20" t="s">
        <v>30</v>
      </c>
      <c r="AB1064" s="20" t="s">
        <v>199</v>
      </c>
      <c r="AC1064" s="20" t="s">
        <v>454</v>
      </c>
      <c r="AD1064" s="20" t="s">
        <v>455</v>
      </c>
    </row>
    <row r="1065" spans="2:30" x14ac:dyDescent="0.25">
      <c r="B1065" s="27" t="str">
        <f>IF(O1065="","Frêt",_xlfn.XLOOKUP(O1065,Catégories!A:A,Catégories!B:B,"inconnu"))</f>
        <v>Frêt</v>
      </c>
      <c r="C1065" s="10" t="str">
        <f>RIGHT(LOOKUP(L1065,'Recherche tracking'!A:A,'Recherche tracking'!B:B),16)</f>
        <v>6243814314754468</v>
      </c>
      <c r="D1065" s="20">
        <v>202606</v>
      </c>
      <c r="E1065" s="20">
        <v>51</v>
      </c>
      <c r="F1065" s="20">
        <v>1085442</v>
      </c>
      <c r="G1065" s="20" t="s">
        <v>20</v>
      </c>
      <c r="H1065" s="20" t="s">
        <v>20</v>
      </c>
      <c r="I1065" s="20" t="s">
        <v>118</v>
      </c>
      <c r="J1065" s="20" t="s">
        <v>1705</v>
      </c>
      <c r="K1065" s="20">
        <v>20260618</v>
      </c>
      <c r="L1065" s="20" t="s">
        <v>1704</v>
      </c>
      <c r="M1065" s="20" t="s">
        <v>111</v>
      </c>
      <c r="N1065" s="20">
        <v>4.01</v>
      </c>
      <c r="O1065" s="20" t="s">
        <v>84</v>
      </c>
      <c r="P1065" s="32">
        <v>0</v>
      </c>
      <c r="Q1065" s="20" t="s">
        <v>112</v>
      </c>
      <c r="R1065" s="20" t="s">
        <v>113</v>
      </c>
      <c r="S1065" s="20" t="s">
        <v>26</v>
      </c>
      <c r="T1065" s="20" t="s">
        <v>30</v>
      </c>
      <c r="U1065" s="20" t="s">
        <v>114</v>
      </c>
      <c r="V1065" s="20" t="s">
        <v>115</v>
      </c>
      <c r="W1065" s="20" t="s">
        <v>116</v>
      </c>
      <c r="X1065" s="20" t="s">
        <v>452</v>
      </c>
      <c r="Y1065" s="20" t="s">
        <v>453</v>
      </c>
      <c r="Z1065" s="20" t="s">
        <v>26</v>
      </c>
      <c r="AA1065" s="20" t="s">
        <v>30</v>
      </c>
      <c r="AB1065" s="20" t="s">
        <v>199</v>
      </c>
      <c r="AC1065" s="20" t="s">
        <v>454</v>
      </c>
      <c r="AD1065" s="20" t="s">
        <v>455</v>
      </c>
    </row>
    <row r="1066" spans="2:30" x14ac:dyDescent="0.25">
      <c r="B1066" s="27" t="str">
        <f>IF(O1066="","Frêt",_xlfn.XLOOKUP(O1066,Catégories!A:A,Catégories!B:B,"inconnu"))</f>
        <v>Frêt</v>
      </c>
      <c r="C1066" s="10" t="str">
        <f>RIGHT(LOOKUP(L1066,'Recherche tracking'!A:A,'Recherche tracking'!B:B),16)</f>
        <v>6243814314754468</v>
      </c>
      <c r="D1066" s="20">
        <v>202606</v>
      </c>
      <c r="E1066" s="20">
        <v>51</v>
      </c>
      <c r="F1066" s="20">
        <v>1085442</v>
      </c>
      <c r="G1066" s="20" t="s">
        <v>20</v>
      </c>
      <c r="H1066" s="20" t="s">
        <v>20</v>
      </c>
      <c r="I1066" s="20" t="s">
        <v>119</v>
      </c>
      <c r="J1066" s="20" t="s">
        <v>1705</v>
      </c>
      <c r="K1066" s="20">
        <v>20260618</v>
      </c>
      <c r="L1066" s="20" t="s">
        <v>1704</v>
      </c>
      <c r="M1066" s="20" t="s">
        <v>24</v>
      </c>
      <c r="N1066" s="20">
        <v>4.01</v>
      </c>
      <c r="O1066" s="20" t="s">
        <v>86</v>
      </c>
      <c r="P1066" s="32">
        <v>0</v>
      </c>
      <c r="Q1066" s="20" t="s">
        <v>112</v>
      </c>
      <c r="R1066" s="20" t="s">
        <v>113</v>
      </c>
      <c r="S1066" s="20" t="s">
        <v>26</v>
      </c>
      <c r="T1066" s="20" t="s">
        <v>30</v>
      </c>
      <c r="U1066" s="20" t="s">
        <v>114</v>
      </c>
      <c r="V1066" s="20" t="s">
        <v>115</v>
      </c>
      <c r="W1066" s="20" t="s">
        <v>116</v>
      </c>
      <c r="X1066" s="20" t="s">
        <v>452</v>
      </c>
      <c r="Y1066" s="20" t="s">
        <v>453</v>
      </c>
      <c r="Z1066" s="20" t="s">
        <v>26</v>
      </c>
      <c r="AA1066" s="20" t="s">
        <v>30</v>
      </c>
      <c r="AB1066" s="20" t="s">
        <v>199</v>
      </c>
      <c r="AC1066" s="20" t="s">
        <v>454</v>
      </c>
      <c r="AD1066" s="20" t="s">
        <v>455</v>
      </c>
    </row>
    <row r="1067" spans="2:30" x14ac:dyDescent="0.25">
      <c r="B1067" s="27" t="str">
        <f>IF(O1067="","Frêt",_xlfn.XLOOKUP(O1067,Catégories!A:A,Catégories!B:B,"inconnu"))</f>
        <v>Frêt</v>
      </c>
      <c r="C1067" s="10" t="str">
        <f>RIGHT(LOOKUP(L1067,'Recherche tracking'!A:A,'Recherche tracking'!B:B),16)</f>
        <v>2243814314754495</v>
      </c>
      <c r="D1067" s="20">
        <v>202606</v>
      </c>
      <c r="E1067" s="20">
        <v>51</v>
      </c>
      <c r="F1067" s="20">
        <v>1085442</v>
      </c>
      <c r="G1067" s="20" t="s">
        <v>20</v>
      </c>
      <c r="H1067" s="20" t="s">
        <v>20</v>
      </c>
      <c r="I1067" s="20" t="s">
        <v>110</v>
      </c>
      <c r="J1067" s="20" t="s">
        <v>22</v>
      </c>
      <c r="K1067" s="20">
        <v>20260618</v>
      </c>
      <c r="L1067" s="20" t="s">
        <v>1706</v>
      </c>
      <c r="M1067" s="20" t="s">
        <v>111</v>
      </c>
      <c r="N1067" s="20">
        <v>13.3</v>
      </c>
      <c r="O1067" s="20" t="s">
        <v>84</v>
      </c>
      <c r="P1067" s="32">
        <v>7.53</v>
      </c>
      <c r="Q1067" s="20" t="s">
        <v>112</v>
      </c>
      <c r="R1067" s="20" t="s">
        <v>113</v>
      </c>
      <c r="S1067" s="20" t="s">
        <v>26</v>
      </c>
      <c r="T1067" s="20" t="s">
        <v>30</v>
      </c>
      <c r="U1067" s="20" t="s">
        <v>114</v>
      </c>
      <c r="V1067" s="20" t="s">
        <v>115</v>
      </c>
      <c r="W1067" s="20" t="s">
        <v>116</v>
      </c>
      <c r="X1067" s="20" t="s">
        <v>1707</v>
      </c>
      <c r="Y1067" s="20" t="s">
        <v>1708</v>
      </c>
      <c r="Z1067" s="20" t="s">
        <v>26</v>
      </c>
      <c r="AA1067" s="20" t="s">
        <v>30</v>
      </c>
      <c r="AB1067" s="20" t="s">
        <v>146</v>
      </c>
      <c r="AC1067" s="20" t="s">
        <v>748</v>
      </c>
      <c r="AD1067" s="20" t="s">
        <v>1709</v>
      </c>
    </row>
    <row r="1068" spans="2:30" x14ac:dyDescent="0.25">
      <c r="B1068" s="27" t="str">
        <f>IF(O1068="","Frêt",_xlfn.XLOOKUP(O1068,Catégories!A:A,Catégories!B:B,"inconnu"))</f>
        <v>Frêt</v>
      </c>
      <c r="C1068" s="10" t="str">
        <f>RIGHT(LOOKUP(L1068,'Recherche tracking'!A:A,'Recherche tracking'!B:B),16)</f>
        <v>2243814314754495</v>
      </c>
      <c r="D1068" s="20">
        <v>202606</v>
      </c>
      <c r="E1068" s="20">
        <v>51</v>
      </c>
      <c r="F1068" s="20">
        <v>1085442</v>
      </c>
      <c r="G1068" s="20" t="s">
        <v>20</v>
      </c>
      <c r="H1068" s="20" t="s">
        <v>20</v>
      </c>
      <c r="I1068" s="20" t="s">
        <v>118</v>
      </c>
      <c r="J1068" s="20" t="s">
        <v>1710</v>
      </c>
      <c r="K1068" s="20">
        <v>20260618</v>
      </c>
      <c r="L1068" s="20" t="s">
        <v>1706</v>
      </c>
      <c r="M1068" s="20" t="s">
        <v>111</v>
      </c>
      <c r="N1068" s="20">
        <v>13.3</v>
      </c>
      <c r="O1068" s="20" t="s">
        <v>84</v>
      </c>
      <c r="P1068" s="32">
        <v>0</v>
      </c>
      <c r="Q1068" s="20" t="s">
        <v>112</v>
      </c>
      <c r="R1068" s="20" t="s">
        <v>113</v>
      </c>
      <c r="S1068" s="20" t="s">
        <v>26</v>
      </c>
      <c r="T1068" s="20" t="s">
        <v>30</v>
      </c>
      <c r="U1068" s="20" t="s">
        <v>114</v>
      </c>
      <c r="V1068" s="20" t="s">
        <v>115</v>
      </c>
      <c r="W1068" s="20" t="s">
        <v>116</v>
      </c>
      <c r="X1068" s="20" t="s">
        <v>1707</v>
      </c>
      <c r="Y1068" s="20" t="s">
        <v>1708</v>
      </c>
      <c r="Z1068" s="20" t="s">
        <v>26</v>
      </c>
      <c r="AA1068" s="20" t="s">
        <v>30</v>
      </c>
      <c r="AB1068" s="20" t="s">
        <v>146</v>
      </c>
      <c r="AC1068" s="20" t="s">
        <v>748</v>
      </c>
      <c r="AD1068" s="20" t="s">
        <v>1709</v>
      </c>
    </row>
    <row r="1069" spans="2:30" x14ac:dyDescent="0.25">
      <c r="B1069" s="27" t="str">
        <f>IF(O1069="","Frêt",_xlfn.XLOOKUP(O1069,Catégories!A:A,Catégories!B:B,"inconnu"))</f>
        <v>Frêt</v>
      </c>
      <c r="C1069" s="10" t="str">
        <f>RIGHT(LOOKUP(L1069,'Recherche tracking'!A:A,'Recherche tracking'!B:B),16)</f>
        <v>2243814314754495</v>
      </c>
      <c r="D1069" s="20">
        <v>202606</v>
      </c>
      <c r="E1069" s="20">
        <v>51</v>
      </c>
      <c r="F1069" s="20">
        <v>1085442</v>
      </c>
      <c r="G1069" s="20" t="s">
        <v>20</v>
      </c>
      <c r="H1069" s="20" t="s">
        <v>20</v>
      </c>
      <c r="I1069" s="20" t="s">
        <v>119</v>
      </c>
      <c r="J1069" s="20" t="s">
        <v>1710</v>
      </c>
      <c r="K1069" s="20">
        <v>20260618</v>
      </c>
      <c r="L1069" s="20" t="s">
        <v>1706</v>
      </c>
      <c r="M1069" s="20" t="s">
        <v>24</v>
      </c>
      <c r="N1069" s="20">
        <v>13.3</v>
      </c>
      <c r="O1069" s="20" t="s">
        <v>86</v>
      </c>
      <c r="P1069" s="32">
        <v>0</v>
      </c>
      <c r="Q1069" s="20" t="s">
        <v>112</v>
      </c>
      <c r="R1069" s="20" t="s">
        <v>113</v>
      </c>
      <c r="S1069" s="20" t="s">
        <v>26</v>
      </c>
      <c r="T1069" s="20" t="s">
        <v>30</v>
      </c>
      <c r="U1069" s="20" t="s">
        <v>114</v>
      </c>
      <c r="V1069" s="20" t="s">
        <v>115</v>
      </c>
      <c r="W1069" s="20" t="s">
        <v>116</v>
      </c>
      <c r="X1069" s="20" t="s">
        <v>1707</v>
      </c>
      <c r="Y1069" s="20" t="s">
        <v>1708</v>
      </c>
      <c r="Z1069" s="20" t="s">
        <v>26</v>
      </c>
      <c r="AA1069" s="20" t="s">
        <v>30</v>
      </c>
      <c r="AB1069" s="20" t="s">
        <v>146</v>
      </c>
      <c r="AC1069" s="20" t="s">
        <v>748</v>
      </c>
      <c r="AD1069" s="20" t="s">
        <v>1709</v>
      </c>
    </row>
    <row r="1070" spans="2:30" x14ac:dyDescent="0.25">
      <c r="B1070" s="27" t="str">
        <f>IF(O1070="","Frêt",_xlfn.XLOOKUP(O1070,Catégories!A:A,Catégories!B:B,"inconnu"))</f>
        <v>Frêt</v>
      </c>
      <c r="C1070" s="10" t="str">
        <f>RIGHT(LOOKUP(L1070,'Recherche tracking'!A:A,'Recherche tracking'!B:B),16)</f>
        <v>5143814314754436</v>
      </c>
      <c r="D1070" s="20">
        <v>202606</v>
      </c>
      <c r="E1070" s="20">
        <v>51</v>
      </c>
      <c r="F1070" s="20">
        <v>1085442</v>
      </c>
      <c r="G1070" s="20" t="s">
        <v>20</v>
      </c>
      <c r="H1070" s="20" t="s">
        <v>20</v>
      </c>
      <c r="I1070" s="20" t="s">
        <v>110</v>
      </c>
      <c r="J1070" s="20" t="s">
        <v>22</v>
      </c>
      <c r="K1070" s="20">
        <v>20260618</v>
      </c>
      <c r="L1070" s="20" t="s">
        <v>1711</v>
      </c>
      <c r="M1070" s="20" t="s">
        <v>111</v>
      </c>
      <c r="N1070" s="20">
        <v>4.0999999999999996</v>
      </c>
      <c r="O1070" s="20" t="s">
        <v>84</v>
      </c>
      <c r="P1070" s="32">
        <v>5.19</v>
      </c>
      <c r="Q1070" s="20" t="s">
        <v>112</v>
      </c>
      <c r="R1070" s="20" t="s">
        <v>113</v>
      </c>
      <c r="S1070" s="20" t="s">
        <v>26</v>
      </c>
      <c r="T1070" s="20" t="s">
        <v>30</v>
      </c>
      <c r="U1070" s="20" t="s">
        <v>114</v>
      </c>
      <c r="V1070" s="20" t="s">
        <v>115</v>
      </c>
      <c r="W1070" s="20" t="s">
        <v>116</v>
      </c>
      <c r="X1070" s="20" t="s">
        <v>1284</v>
      </c>
      <c r="Y1070" s="20" t="s">
        <v>1285</v>
      </c>
      <c r="Z1070" s="20" t="s">
        <v>26</v>
      </c>
      <c r="AA1070" s="20" t="s">
        <v>30</v>
      </c>
      <c r="AB1070" s="20" t="s">
        <v>222</v>
      </c>
      <c r="AC1070" s="20" t="s">
        <v>223</v>
      </c>
      <c r="AD1070" s="20" t="s">
        <v>224</v>
      </c>
    </row>
    <row r="1071" spans="2:30" x14ac:dyDescent="0.25">
      <c r="B1071" s="27" t="str">
        <f>IF(O1071="","Frêt",_xlfn.XLOOKUP(O1071,Catégories!A:A,Catégories!B:B,"inconnu"))</f>
        <v>Frêt</v>
      </c>
      <c r="C1071" s="10" t="str">
        <f>RIGHT(LOOKUP(L1071,'Recherche tracking'!A:A,'Recherche tracking'!B:B),16)</f>
        <v>5143814314754436</v>
      </c>
      <c r="D1071" s="20">
        <v>202606</v>
      </c>
      <c r="E1071" s="20">
        <v>51</v>
      </c>
      <c r="F1071" s="20">
        <v>1085442</v>
      </c>
      <c r="G1071" s="20" t="s">
        <v>20</v>
      </c>
      <c r="H1071" s="20" t="s">
        <v>20</v>
      </c>
      <c r="I1071" s="20" t="s">
        <v>118</v>
      </c>
      <c r="J1071" s="20" t="s">
        <v>1712</v>
      </c>
      <c r="K1071" s="20">
        <v>20260618</v>
      </c>
      <c r="L1071" s="20" t="s">
        <v>1711</v>
      </c>
      <c r="M1071" s="20" t="s">
        <v>111</v>
      </c>
      <c r="N1071" s="20">
        <v>4.0999999999999996</v>
      </c>
      <c r="O1071" s="20" t="s">
        <v>84</v>
      </c>
      <c r="P1071" s="32">
        <v>0</v>
      </c>
      <c r="Q1071" s="20" t="s">
        <v>112</v>
      </c>
      <c r="R1071" s="20" t="s">
        <v>113</v>
      </c>
      <c r="S1071" s="20" t="s">
        <v>26</v>
      </c>
      <c r="T1071" s="20" t="s">
        <v>30</v>
      </c>
      <c r="U1071" s="20" t="s">
        <v>114</v>
      </c>
      <c r="V1071" s="20" t="s">
        <v>115</v>
      </c>
      <c r="W1071" s="20" t="s">
        <v>116</v>
      </c>
      <c r="X1071" s="20" t="s">
        <v>1284</v>
      </c>
      <c r="Y1071" s="20" t="s">
        <v>1285</v>
      </c>
      <c r="Z1071" s="20" t="s">
        <v>26</v>
      </c>
      <c r="AA1071" s="20" t="s">
        <v>30</v>
      </c>
      <c r="AB1071" s="20" t="s">
        <v>222</v>
      </c>
      <c r="AC1071" s="20" t="s">
        <v>223</v>
      </c>
      <c r="AD1071" s="20" t="s">
        <v>224</v>
      </c>
    </row>
    <row r="1072" spans="2:30" x14ac:dyDescent="0.25">
      <c r="B1072" s="27" t="str">
        <f>IF(O1072="","Frêt",_xlfn.XLOOKUP(O1072,Catégories!A:A,Catégories!B:B,"inconnu"))</f>
        <v>Frêt</v>
      </c>
      <c r="C1072" s="10" t="str">
        <f>RIGHT(LOOKUP(L1072,'Recherche tracking'!A:A,'Recherche tracking'!B:B),16)</f>
        <v>5143814314754436</v>
      </c>
      <c r="D1072" s="20">
        <v>202606</v>
      </c>
      <c r="E1072" s="20">
        <v>51</v>
      </c>
      <c r="F1072" s="20">
        <v>1085442</v>
      </c>
      <c r="G1072" s="20" t="s">
        <v>20</v>
      </c>
      <c r="H1072" s="20" t="s">
        <v>20</v>
      </c>
      <c r="I1072" s="20" t="s">
        <v>119</v>
      </c>
      <c r="J1072" s="20" t="s">
        <v>1712</v>
      </c>
      <c r="K1072" s="20">
        <v>20260618</v>
      </c>
      <c r="L1072" s="20" t="s">
        <v>1711</v>
      </c>
      <c r="M1072" s="20" t="s">
        <v>24</v>
      </c>
      <c r="N1072" s="20">
        <v>4.0999999999999996</v>
      </c>
      <c r="O1072" s="20" t="s">
        <v>86</v>
      </c>
      <c r="P1072" s="32">
        <v>0</v>
      </c>
      <c r="Q1072" s="20" t="s">
        <v>112</v>
      </c>
      <c r="R1072" s="20" t="s">
        <v>113</v>
      </c>
      <c r="S1072" s="20" t="s">
        <v>26</v>
      </c>
      <c r="T1072" s="20" t="s">
        <v>30</v>
      </c>
      <c r="U1072" s="20" t="s">
        <v>114</v>
      </c>
      <c r="V1072" s="20" t="s">
        <v>115</v>
      </c>
      <c r="W1072" s="20" t="s">
        <v>116</v>
      </c>
      <c r="X1072" s="20" t="s">
        <v>1284</v>
      </c>
      <c r="Y1072" s="20" t="s">
        <v>1285</v>
      </c>
      <c r="Z1072" s="20" t="s">
        <v>26</v>
      </c>
      <c r="AA1072" s="20" t="s">
        <v>30</v>
      </c>
      <c r="AB1072" s="20" t="s">
        <v>222</v>
      </c>
      <c r="AC1072" s="20" t="s">
        <v>223</v>
      </c>
      <c r="AD1072" s="20" t="s">
        <v>224</v>
      </c>
    </row>
    <row r="1073" spans="2:30" x14ac:dyDescent="0.25">
      <c r="B1073" s="27" t="str">
        <f>IF(O1073="","Frêt",_xlfn.XLOOKUP(O1073,Catégories!A:A,Catégories!B:B,"inconnu"))</f>
        <v>Frêt</v>
      </c>
      <c r="C1073" s="10" t="str">
        <f>RIGHT(LOOKUP(L1073,'Recherche tracking'!A:A,'Recherche tracking'!B:B),16)</f>
        <v>6943814314754481</v>
      </c>
      <c r="D1073" s="20">
        <v>202606</v>
      </c>
      <c r="E1073" s="20">
        <v>51</v>
      </c>
      <c r="F1073" s="20">
        <v>1085442</v>
      </c>
      <c r="G1073" s="20" t="s">
        <v>20</v>
      </c>
      <c r="H1073" s="20" t="s">
        <v>20</v>
      </c>
      <c r="I1073" s="20" t="s">
        <v>110</v>
      </c>
      <c r="J1073" s="20" t="s">
        <v>22</v>
      </c>
      <c r="K1073" s="20">
        <v>20260618</v>
      </c>
      <c r="L1073" s="20" t="s">
        <v>1713</v>
      </c>
      <c r="M1073" s="20" t="s">
        <v>111</v>
      </c>
      <c r="N1073" s="20">
        <v>3.8</v>
      </c>
      <c r="O1073" s="20" t="s">
        <v>84</v>
      </c>
      <c r="P1073" s="32">
        <v>4.93</v>
      </c>
      <c r="Q1073" s="20" t="s">
        <v>112</v>
      </c>
      <c r="R1073" s="20" t="s">
        <v>113</v>
      </c>
      <c r="S1073" s="20" t="s">
        <v>26</v>
      </c>
      <c r="T1073" s="20" t="s">
        <v>30</v>
      </c>
      <c r="U1073" s="20" t="s">
        <v>114</v>
      </c>
      <c r="V1073" s="20" t="s">
        <v>115</v>
      </c>
      <c r="W1073" s="20" t="s">
        <v>116</v>
      </c>
      <c r="X1073" s="20" t="s">
        <v>1714</v>
      </c>
      <c r="Y1073" s="20" t="s">
        <v>1715</v>
      </c>
      <c r="Z1073" s="20" t="s">
        <v>26</v>
      </c>
      <c r="AA1073" s="20" t="s">
        <v>30</v>
      </c>
      <c r="AB1073" s="20" t="s">
        <v>161</v>
      </c>
      <c r="AC1073" s="20" t="s">
        <v>1716</v>
      </c>
      <c r="AD1073" s="20" t="s">
        <v>1717</v>
      </c>
    </row>
    <row r="1074" spans="2:30" x14ac:dyDescent="0.25">
      <c r="B1074" s="27" t="str">
        <f>IF(O1074="","Frêt",_xlfn.XLOOKUP(O1074,Catégories!A:A,Catégories!B:B,"inconnu"))</f>
        <v>Frêt</v>
      </c>
      <c r="C1074" s="10" t="str">
        <f>RIGHT(LOOKUP(L1074,'Recherche tracking'!A:A,'Recherche tracking'!B:B),16)</f>
        <v>6943814314754481</v>
      </c>
      <c r="D1074" s="20">
        <v>202606</v>
      </c>
      <c r="E1074" s="20">
        <v>51</v>
      </c>
      <c r="F1074" s="20">
        <v>1085442</v>
      </c>
      <c r="G1074" s="20" t="s">
        <v>20</v>
      </c>
      <c r="H1074" s="20" t="s">
        <v>20</v>
      </c>
      <c r="I1074" s="20" t="s">
        <v>118</v>
      </c>
      <c r="J1074" s="20" t="s">
        <v>1718</v>
      </c>
      <c r="K1074" s="20">
        <v>20260618</v>
      </c>
      <c r="L1074" s="20" t="s">
        <v>1713</v>
      </c>
      <c r="M1074" s="20" t="s">
        <v>111</v>
      </c>
      <c r="N1074" s="20">
        <v>3.8</v>
      </c>
      <c r="O1074" s="20" t="s">
        <v>84</v>
      </c>
      <c r="P1074" s="32">
        <v>0</v>
      </c>
      <c r="Q1074" s="20" t="s">
        <v>112</v>
      </c>
      <c r="R1074" s="20" t="s">
        <v>113</v>
      </c>
      <c r="S1074" s="20" t="s">
        <v>26</v>
      </c>
      <c r="T1074" s="20" t="s">
        <v>30</v>
      </c>
      <c r="U1074" s="20" t="s">
        <v>114</v>
      </c>
      <c r="V1074" s="20" t="s">
        <v>115</v>
      </c>
      <c r="W1074" s="20" t="s">
        <v>116</v>
      </c>
      <c r="X1074" s="20" t="s">
        <v>1714</v>
      </c>
      <c r="Y1074" s="20" t="s">
        <v>1715</v>
      </c>
      <c r="Z1074" s="20" t="s">
        <v>26</v>
      </c>
      <c r="AA1074" s="20" t="s">
        <v>30</v>
      </c>
      <c r="AB1074" s="20" t="s">
        <v>161</v>
      </c>
      <c r="AC1074" s="20" t="s">
        <v>1716</v>
      </c>
      <c r="AD1074" s="20" t="s">
        <v>1717</v>
      </c>
    </row>
    <row r="1075" spans="2:30" x14ac:dyDescent="0.25">
      <c r="B1075" s="27" t="str">
        <f>IF(O1075="","Frêt",_xlfn.XLOOKUP(O1075,Catégories!A:A,Catégories!B:B,"inconnu"))</f>
        <v>Frêt</v>
      </c>
      <c r="C1075" s="10" t="str">
        <f>RIGHT(LOOKUP(L1075,'Recherche tracking'!A:A,'Recherche tracking'!B:B),16)</f>
        <v>6943814314754481</v>
      </c>
      <c r="D1075" s="20">
        <v>202606</v>
      </c>
      <c r="E1075" s="20">
        <v>51</v>
      </c>
      <c r="F1075" s="20">
        <v>1085442</v>
      </c>
      <c r="G1075" s="20" t="s">
        <v>20</v>
      </c>
      <c r="H1075" s="20" t="s">
        <v>20</v>
      </c>
      <c r="I1075" s="20" t="s">
        <v>119</v>
      </c>
      <c r="J1075" s="20" t="s">
        <v>1718</v>
      </c>
      <c r="K1075" s="20">
        <v>20260618</v>
      </c>
      <c r="L1075" s="20" t="s">
        <v>1713</v>
      </c>
      <c r="M1075" s="20" t="s">
        <v>24</v>
      </c>
      <c r="N1075" s="20">
        <v>3.8</v>
      </c>
      <c r="O1075" s="20" t="s">
        <v>86</v>
      </c>
      <c r="P1075" s="32">
        <v>0</v>
      </c>
      <c r="Q1075" s="20" t="s">
        <v>112</v>
      </c>
      <c r="R1075" s="20" t="s">
        <v>113</v>
      </c>
      <c r="S1075" s="20" t="s">
        <v>26</v>
      </c>
      <c r="T1075" s="20" t="s">
        <v>30</v>
      </c>
      <c r="U1075" s="20" t="s">
        <v>114</v>
      </c>
      <c r="V1075" s="20" t="s">
        <v>115</v>
      </c>
      <c r="W1075" s="20" t="s">
        <v>116</v>
      </c>
      <c r="X1075" s="20" t="s">
        <v>1714</v>
      </c>
      <c r="Y1075" s="20" t="s">
        <v>1715</v>
      </c>
      <c r="Z1075" s="20" t="s">
        <v>26</v>
      </c>
      <c r="AA1075" s="20" t="s">
        <v>30</v>
      </c>
      <c r="AB1075" s="20" t="s">
        <v>161</v>
      </c>
      <c r="AC1075" s="20" t="s">
        <v>1716</v>
      </c>
      <c r="AD1075" s="20" t="s">
        <v>1717</v>
      </c>
    </row>
    <row r="1076" spans="2:30" x14ac:dyDescent="0.25">
      <c r="B1076" s="27" t="str">
        <f>IF(O1076="","Frêt",_xlfn.XLOOKUP(O1076,Catégories!A:A,Catégories!B:B,"inconnu"))</f>
        <v>Frêt</v>
      </c>
      <c r="C1076" s="10" t="str">
        <f>RIGHT(LOOKUP(L1076,'Recherche tracking'!A:A,'Recherche tracking'!B:B),16)</f>
        <v>7843814314754513</v>
      </c>
      <c r="D1076" s="20">
        <v>202606</v>
      </c>
      <c r="E1076" s="20">
        <v>51</v>
      </c>
      <c r="F1076" s="20">
        <v>1085442</v>
      </c>
      <c r="G1076" s="20" t="s">
        <v>20</v>
      </c>
      <c r="H1076" s="20" t="s">
        <v>20</v>
      </c>
      <c r="I1076" s="20" t="s">
        <v>110</v>
      </c>
      <c r="J1076" s="20" t="s">
        <v>22</v>
      </c>
      <c r="K1076" s="20">
        <v>20260618</v>
      </c>
      <c r="L1076" s="20" t="s">
        <v>1719</v>
      </c>
      <c r="M1076" s="20" t="s">
        <v>111</v>
      </c>
      <c r="N1076" s="20">
        <v>16.8</v>
      </c>
      <c r="O1076" s="20" t="s">
        <v>84</v>
      </c>
      <c r="P1076" s="32">
        <v>8.31</v>
      </c>
      <c r="Q1076" s="20" t="s">
        <v>112</v>
      </c>
      <c r="R1076" s="20" t="s">
        <v>113</v>
      </c>
      <c r="S1076" s="20" t="s">
        <v>26</v>
      </c>
      <c r="T1076" s="20" t="s">
        <v>30</v>
      </c>
      <c r="U1076" s="20" t="s">
        <v>114</v>
      </c>
      <c r="V1076" s="20" t="s">
        <v>115</v>
      </c>
      <c r="W1076" s="20" t="s">
        <v>116</v>
      </c>
      <c r="X1076" s="20" t="s">
        <v>1720</v>
      </c>
      <c r="Y1076" s="20" t="s">
        <v>1721</v>
      </c>
      <c r="Z1076" s="20" t="s">
        <v>1722</v>
      </c>
      <c r="AA1076" s="20" t="s">
        <v>30</v>
      </c>
      <c r="AB1076" s="20" t="s">
        <v>189</v>
      </c>
      <c r="AC1076" s="20" t="s">
        <v>227</v>
      </c>
      <c r="AD1076" s="20" t="s">
        <v>228</v>
      </c>
    </row>
    <row r="1077" spans="2:30" x14ac:dyDescent="0.25">
      <c r="B1077" s="27" t="str">
        <f>IF(O1077="","Frêt",_xlfn.XLOOKUP(O1077,Catégories!A:A,Catégories!B:B,"inconnu"))</f>
        <v>Frêt</v>
      </c>
      <c r="C1077" s="10" t="str">
        <f>RIGHT(LOOKUP(L1077,'Recherche tracking'!A:A,'Recherche tracking'!B:B),16)</f>
        <v>7843814314754513</v>
      </c>
      <c r="D1077" s="20">
        <v>202606</v>
      </c>
      <c r="E1077" s="20">
        <v>51</v>
      </c>
      <c r="F1077" s="20">
        <v>1085442</v>
      </c>
      <c r="G1077" s="20" t="s">
        <v>20</v>
      </c>
      <c r="H1077" s="20" t="s">
        <v>20</v>
      </c>
      <c r="I1077" s="20" t="s">
        <v>118</v>
      </c>
      <c r="J1077" s="20" t="s">
        <v>1723</v>
      </c>
      <c r="K1077" s="20">
        <v>20260618</v>
      </c>
      <c r="L1077" s="20" t="s">
        <v>1719</v>
      </c>
      <c r="M1077" s="20" t="s">
        <v>111</v>
      </c>
      <c r="N1077" s="20">
        <v>8.6999999999999993</v>
      </c>
      <c r="O1077" s="20" t="s">
        <v>84</v>
      </c>
      <c r="P1077" s="32">
        <v>0</v>
      </c>
      <c r="Q1077" s="20" t="s">
        <v>112</v>
      </c>
      <c r="R1077" s="20" t="s">
        <v>113</v>
      </c>
      <c r="S1077" s="20" t="s">
        <v>26</v>
      </c>
      <c r="T1077" s="20" t="s">
        <v>30</v>
      </c>
      <c r="U1077" s="20" t="s">
        <v>114</v>
      </c>
      <c r="V1077" s="20" t="s">
        <v>115</v>
      </c>
      <c r="W1077" s="20" t="s">
        <v>116</v>
      </c>
      <c r="X1077" s="20" t="s">
        <v>1720</v>
      </c>
      <c r="Y1077" s="20" t="s">
        <v>1721</v>
      </c>
      <c r="Z1077" s="20" t="s">
        <v>1722</v>
      </c>
      <c r="AA1077" s="20" t="s">
        <v>30</v>
      </c>
      <c r="AB1077" s="20" t="s">
        <v>189</v>
      </c>
      <c r="AC1077" s="20" t="s">
        <v>227</v>
      </c>
      <c r="AD1077" s="20" t="s">
        <v>228</v>
      </c>
    </row>
    <row r="1078" spans="2:30" x14ac:dyDescent="0.25">
      <c r="B1078" s="27" t="str">
        <f>IF(O1078="","Frêt",_xlfn.XLOOKUP(O1078,Catégories!A:A,Catégories!B:B,"inconnu"))</f>
        <v>Frêt</v>
      </c>
      <c r="C1078" s="10" t="str">
        <f>RIGHT(LOOKUP(L1078,'Recherche tracking'!A:A,'Recherche tracking'!B:B),16)</f>
        <v>7843814314754513</v>
      </c>
      <c r="D1078" s="20">
        <v>202606</v>
      </c>
      <c r="E1078" s="20">
        <v>51</v>
      </c>
      <c r="F1078" s="20">
        <v>1085442</v>
      </c>
      <c r="G1078" s="20" t="s">
        <v>20</v>
      </c>
      <c r="H1078" s="20" t="s">
        <v>20</v>
      </c>
      <c r="I1078" s="20" t="s">
        <v>119</v>
      </c>
      <c r="J1078" s="20" t="s">
        <v>1723</v>
      </c>
      <c r="K1078" s="20">
        <v>20260618</v>
      </c>
      <c r="L1078" s="20" t="s">
        <v>1719</v>
      </c>
      <c r="M1078" s="20" t="s">
        <v>24</v>
      </c>
      <c r="N1078" s="20">
        <v>8.6999999999999993</v>
      </c>
      <c r="O1078" s="20" t="s">
        <v>86</v>
      </c>
      <c r="P1078" s="32">
        <v>0</v>
      </c>
      <c r="Q1078" s="20" t="s">
        <v>112</v>
      </c>
      <c r="R1078" s="20" t="s">
        <v>113</v>
      </c>
      <c r="S1078" s="20" t="s">
        <v>26</v>
      </c>
      <c r="T1078" s="20" t="s">
        <v>30</v>
      </c>
      <c r="U1078" s="20" t="s">
        <v>114</v>
      </c>
      <c r="V1078" s="20" t="s">
        <v>115</v>
      </c>
      <c r="W1078" s="20" t="s">
        <v>116</v>
      </c>
      <c r="X1078" s="20" t="s">
        <v>1720</v>
      </c>
      <c r="Y1078" s="20" t="s">
        <v>1721</v>
      </c>
      <c r="Z1078" s="20" t="s">
        <v>1722</v>
      </c>
      <c r="AA1078" s="20" t="s">
        <v>30</v>
      </c>
      <c r="AB1078" s="20" t="s">
        <v>189</v>
      </c>
      <c r="AC1078" s="20" t="s">
        <v>227</v>
      </c>
      <c r="AD1078" s="20" t="s">
        <v>228</v>
      </c>
    </row>
    <row r="1079" spans="2:30" x14ac:dyDescent="0.25">
      <c r="B1079" s="27" t="str">
        <f>IF(O1079="","Frêt",_xlfn.XLOOKUP(O1079,Catégories!A:A,Catégories!B:B,"inconnu"))</f>
        <v>Frêt</v>
      </c>
      <c r="C1079" s="10" t="str">
        <f>RIGHT(LOOKUP(L1079,'Recherche tracking'!A:A,'Recherche tracking'!B:B),16)</f>
        <v>7843814314754513</v>
      </c>
      <c r="D1079" s="20">
        <v>202606</v>
      </c>
      <c r="E1079" s="20">
        <v>51</v>
      </c>
      <c r="F1079" s="20">
        <v>1085442</v>
      </c>
      <c r="G1079" s="20" t="s">
        <v>20</v>
      </c>
      <c r="H1079" s="20" t="s">
        <v>20</v>
      </c>
      <c r="I1079" s="20" t="s">
        <v>118</v>
      </c>
      <c r="J1079" s="20" t="s">
        <v>1724</v>
      </c>
      <c r="K1079" s="20">
        <v>20260618</v>
      </c>
      <c r="L1079" s="20" t="s">
        <v>1719</v>
      </c>
      <c r="M1079" s="20" t="s">
        <v>111</v>
      </c>
      <c r="N1079" s="20">
        <v>8.1</v>
      </c>
      <c r="O1079" s="20" t="s">
        <v>84</v>
      </c>
      <c r="P1079" s="32">
        <v>0</v>
      </c>
      <c r="Q1079" s="20" t="s">
        <v>112</v>
      </c>
      <c r="R1079" s="20" t="s">
        <v>113</v>
      </c>
      <c r="S1079" s="20" t="s">
        <v>26</v>
      </c>
      <c r="T1079" s="20" t="s">
        <v>30</v>
      </c>
      <c r="U1079" s="20" t="s">
        <v>114</v>
      </c>
      <c r="V1079" s="20" t="s">
        <v>115</v>
      </c>
      <c r="W1079" s="20" t="s">
        <v>116</v>
      </c>
      <c r="X1079" s="20" t="s">
        <v>1720</v>
      </c>
      <c r="Y1079" s="20" t="s">
        <v>1721</v>
      </c>
      <c r="Z1079" s="20" t="s">
        <v>1722</v>
      </c>
      <c r="AA1079" s="20" t="s">
        <v>30</v>
      </c>
      <c r="AB1079" s="20" t="s">
        <v>189</v>
      </c>
      <c r="AC1079" s="20" t="s">
        <v>227</v>
      </c>
      <c r="AD1079" s="20" t="s">
        <v>228</v>
      </c>
    </row>
    <row r="1080" spans="2:30" x14ac:dyDescent="0.25">
      <c r="B1080" s="27" t="str">
        <f>IF(O1080="","Frêt",_xlfn.XLOOKUP(O1080,Catégories!A:A,Catégories!B:B,"inconnu"))</f>
        <v>Frêt</v>
      </c>
      <c r="C1080" s="10" t="str">
        <f>RIGHT(LOOKUP(L1080,'Recherche tracking'!A:A,'Recherche tracking'!B:B),16)</f>
        <v>7843814314754513</v>
      </c>
      <c r="D1080" s="20">
        <v>202606</v>
      </c>
      <c r="E1080" s="20">
        <v>51</v>
      </c>
      <c r="F1080" s="20">
        <v>1085442</v>
      </c>
      <c r="G1080" s="20" t="s">
        <v>20</v>
      </c>
      <c r="H1080" s="20" t="s">
        <v>20</v>
      </c>
      <c r="I1080" s="20" t="s">
        <v>119</v>
      </c>
      <c r="J1080" s="20" t="s">
        <v>1724</v>
      </c>
      <c r="K1080" s="20">
        <v>20260618</v>
      </c>
      <c r="L1080" s="20" t="s">
        <v>1719</v>
      </c>
      <c r="M1080" s="20" t="s">
        <v>24</v>
      </c>
      <c r="N1080" s="20">
        <v>8.1</v>
      </c>
      <c r="O1080" s="20" t="s">
        <v>86</v>
      </c>
      <c r="P1080" s="32">
        <v>0</v>
      </c>
      <c r="Q1080" s="20" t="s">
        <v>112</v>
      </c>
      <c r="R1080" s="20" t="s">
        <v>113</v>
      </c>
      <c r="S1080" s="20" t="s">
        <v>26</v>
      </c>
      <c r="T1080" s="20" t="s">
        <v>30</v>
      </c>
      <c r="U1080" s="20" t="s">
        <v>114</v>
      </c>
      <c r="V1080" s="20" t="s">
        <v>115</v>
      </c>
      <c r="W1080" s="20" t="s">
        <v>116</v>
      </c>
      <c r="X1080" s="20" t="s">
        <v>1720</v>
      </c>
      <c r="Y1080" s="20" t="s">
        <v>1721</v>
      </c>
      <c r="Z1080" s="20" t="s">
        <v>1722</v>
      </c>
      <c r="AA1080" s="20" t="s">
        <v>30</v>
      </c>
      <c r="AB1080" s="20" t="s">
        <v>189</v>
      </c>
      <c r="AC1080" s="20" t="s">
        <v>227</v>
      </c>
      <c r="AD1080" s="20" t="s">
        <v>228</v>
      </c>
    </row>
    <row r="1081" spans="2:30" x14ac:dyDescent="0.25">
      <c r="B1081" s="27" t="str">
        <f>IF(O1081="","Frêt",_xlfn.XLOOKUP(O1081,Catégories!A:A,Catégories!B:B,"inconnu"))</f>
        <v>Frêt</v>
      </c>
      <c r="C1081" s="10" t="str">
        <f>RIGHT(LOOKUP(L1081,'Recherche tracking'!A:A,'Recherche tracking'!B:B),16)</f>
        <v>7843814314754513</v>
      </c>
      <c r="D1081" s="20">
        <v>202606</v>
      </c>
      <c r="E1081" s="20">
        <v>51</v>
      </c>
      <c r="F1081" s="20">
        <v>1085442</v>
      </c>
      <c r="G1081" s="20" t="s">
        <v>20</v>
      </c>
      <c r="H1081" s="20" t="s">
        <v>20</v>
      </c>
      <c r="I1081" s="20" t="s">
        <v>119</v>
      </c>
      <c r="J1081" s="20" t="s">
        <v>1724</v>
      </c>
      <c r="K1081" s="20">
        <v>20260618</v>
      </c>
      <c r="L1081" s="20" t="s">
        <v>1719</v>
      </c>
      <c r="M1081" s="20" t="s">
        <v>24</v>
      </c>
      <c r="N1081" s="20">
        <v>8.1</v>
      </c>
      <c r="O1081" s="20" t="s">
        <v>98</v>
      </c>
      <c r="P1081" s="32">
        <v>1</v>
      </c>
      <c r="Q1081" s="20" t="s">
        <v>112</v>
      </c>
      <c r="R1081" s="20" t="s">
        <v>113</v>
      </c>
      <c r="S1081" s="20" t="s">
        <v>26</v>
      </c>
      <c r="T1081" s="20" t="s">
        <v>30</v>
      </c>
      <c r="U1081" s="20" t="s">
        <v>114</v>
      </c>
      <c r="V1081" s="20" t="s">
        <v>115</v>
      </c>
      <c r="W1081" s="20" t="s">
        <v>116</v>
      </c>
      <c r="X1081" s="20" t="s">
        <v>1720</v>
      </c>
      <c r="Y1081" s="20" t="s">
        <v>1721</v>
      </c>
      <c r="Z1081" s="20" t="s">
        <v>1722</v>
      </c>
      <c r="AA1081" s="20" t="s">
        <v>30</v>
      </c>
      <c r="AB1081" s="20" t="s">
        <v>189</v>
      </c>
      <c r="AC1081" s="20" t="s">
        <v>227</v>
      </c>
      <c r="AD1081" s="20" t="s">
        <v>228</v>
      </c>
    </row>
    <row r="1082" spans="2:30" x14ac:dyDescent="0.25">
      <c r="B1082" s="27" t="str">
        <f>IF(O1082="","Frêt",_xlfn.XLOOKUP(O1082,Catégories!A:A,Catégories!B:B,"inconnu"))</f>
        <v>Frêt</v>
      </c>
      <c r="C1082" s="10" t="str">
        <f>RIGHT(LOOKUP(L1082,'Recherche tracking'!A:A,'Recherche tracking'!B:B),16)</f>
        <v>9243814314754412</v>
      </c>
      <c r="D1082" s="20">
        <v>202606</v>
      </c>
      <c r="E1082" s="20">
        <v>51</v>
      </c>
      <c r="F1082" s="20">
        <v>1085442</v>
      </c>
      <c r="G1082" s="20" t="s">
        <v>20</v>
      </c>
      <c r="H1082" s="20" t="s">
        <v>20</v>
      </c>
      <c r="I1082" s="20" t="s">
        <v>110</v>
      </c>
      <c r="J1082" s="20" t="s">
        <v>22</v>
      </c>
      <c r="K1082" s="20">
        <v>20260618</v>
      </c>
      <c r="L1082" s="20" t="s">
        <v>1725</v>
      </c>
      <c r="M1082" s="20" t="s">
        <v>111</v>
      </c>
      <c r="N1082" s="20">
        <v>4.2</v>
      </c>
      <c r="O1082" s="20" t="s">
        <v>84</v>
      </c>
      <c r="P1082" s="32">
        <v>5.19</v>
      </c>
      <c r="Q1082" s="20" t="s">
        <v>112</v>
      </c>
      <c r="R1082" s="20" t="s">
        <v>113</v>
      </c>
      <c r="S1082" s="20" t="s">
        <v>26</v>
      </c>
      <c r="T1082" s="20" t="s">
        <v>30</v>
      </c>
      <c r="U1082" s="20" t="s">
        <v>114</v>
      </c>
      <c r="V1082" s="20" t="s">
        <v>115</v>
      </c>
      <c r="W1082" s="20" t="s">
        <v>116</v>
      </c>
      <c r="X1082" s="20" t="s">
        <v>434</v>
      </c>
      <c r="Y1082" s="20" t="s">
        <v>435</v>
      </c>
      <c r="Z1082" s="20" t="s">
        <v>26</v>
      </c>
      <c r="AA1082" s="20" t="s">
        <v>30</v>
      </c>
      <c r="AB1082" s="20" t="s">
        <v>163</v>
      </c>
      <c r="AC1082" s="20" t="s">
        <v>436</v>
      </c>
      <c r="AD1082" s="20" t="s">
        <v>437</v>
      </c>
    </row>
    <row r="1083" spans="2:30" x14ac:dyDescent="0.25">
      <c r="B1083" s="27" t="str">
        <f>IF(O1083="","Frêt",_xlfn.XLOOKUP(O1083,Catégories!A:A,Catégories!B:B,"inconnu"))</f>
        <v>Frêt</v>
      </c>
      <c r="C1083" s="10" t="str">
        <f>RIGHT(LOOKUP(L1083,'Recherche tracking'!A:A,'Recherche tracking'!B:B),16)</f>
        <v>9243814314754412</v>
      </c>
      <c r="D1083" s="20">
        <v>202606</v>
      </c>
      <c r="E1083" s="20">
        <v>51</v>
      </c>
      <c r="F1083" s="20">
        <v>1085442</v>
      </c>
      <c r="G1083" s="20" t="s">
        <v>20</v>
      </c>
      <c r="H1083" s="20" t="s">
        <v>20</v>
      </c>
      <c r="I1083" s="20" t="s">
        <v>118</v>
      </c>
      <c r="J1083" s="20" t="s">
        <v>1726</v>
      </c>
      <c r="K1083" s="20">
        <v>20260618</v>
      </c>
      <c r="L1083" s="20" t="s">
        <v>1725</v>
      </c>
      <c r="M1083" s="20" t="s">
        <v>111</v>
      </c>
      <c r="N1083" s="20">
        <v>4.2</v>
      </c>
      <c r="O1083" s="20" t="s">
        <v>84</v>
      </c>
      <c r="P1083" s="32">
        <v>0</v>
      </c>
      <c r="Q1083" s="20" t="s">
        <v>112</v>
      </c>
      <c r="R1083" s="20" t="s">
        <v>113</v>
      </c>
      <c r="S1083" s="20" t="s">
        <v>26</v>
      </c>
      <c r="T1083" s="20" t="s">
        <v>30</v>
      </c>
      <c r="U1083" s="20" t="s">
        <v>114</v>
      </c>
      <c r="V1083" s="20" t="s">
        <v>115</v>
      </c>
      <c r="W1083" s="20" t="s">
        <v>116</v>
      </c>
      <c r="X1083" s="20" t="s">
        <v>434</v>
      </c>
      <c r="Y1083" s="20" t="s">
        <v>435</v>
      </c>
      <c r="Z1083" s="20" t="s">
        <v>26</v>
      </c>
      <c r="AA1083" s="20" t="s">
        <v>30</v>
      </c>
      <c r="AB1083" s="20" t="s">
        <v>163</v>
      </c>
      <c r="AC1083" s="20" t="s">
        <v>436</v>
      </c>
      <c r="AD1083" s="20" t="s">
        <v>437</v>
      </c>
    </row>
    <row r="1084" spans="2:30" x14ac:dyDescent="0.25">
      <c r="B1084" s="27" t="str">
        <f>IF(O1084="","Frêt",_xlfn.XLOOKUP(O1084,Catégories!A:A,Catégories!B:B,"inconnu"))</f>
        <v>Frêt</v>
      </c>
      <c r="C1084" s="10" t="str">
        <f>RIGHT(LOOKUP(L1084,'Recherche tracking'!A:A,'Recherche tracking'!B:B),16)</f>
        <v>9243814314754412</v>
      </c>
      <c r="D1084" s="20">
        <v>202606</v>
      </c>
      <c r="E1084" s="20">
        <v>51</v>
      </c>
      <c r="F1084" s="20">
        <v>1085442</v>
      </c>
      <c r="G1084" s="20" t="s">
        <v>20</v>
      </c>
      <c r="H1084" s="20" t="s">
        <v>20</v>
      </c>
      <c r="I1084" s="20" t="s">
        <v>119</v>
      </c>
      <c r="J1084" s="20" t="s">
        <v>1726</v>
      </c>
      <c r="K1084" s="20">
        <v>20260618</v>
      </c>
      <c r="L1084" s="20" t="s">
        <v>1725</v>
      </c>
      <c r="M1084" s="20" t="s">
        <v>24</v>
      </c>
      <c r="N1084" s="20">
        <v>4.2</v>
      </c>
      <c r="O1084" s="20" t="s">
        <v>86</v>
      </c>
      <c r="P1084" s="32">
        <v>0</v>
      </c>
      <c r="Q1084" s="20" t="s">
        <v>112</v>
      </c>
      <c r="R1084" s="20" t="s">
        <v>113</v>
      </c>
      <c r="S1084" s="20" t="s">
        <v>26</v>
      </c>
      <c r="T1084" s="20" t="s">
        <v>30</v>
      </c>
      <c r="U1084" s="20" t="s">
        <v>114</v>
      </c>
      <c r="V1084" s="20" t="s">
        <v>115</v>
      </c>
      <c r="W1084" s="20" t="s">
        <v>116</v>
      </c>
      <c r="X1084" s="20" t="s">
        <v>434</v>
      </c>
      <c r="Y1084" s="20" t="s">
        <v>435</v>
      </c>
      <c r="Z1084" s="20" t="s">
        <v>26</v>
      </c>
      <c r="AA1084" s="20" t="s">
        <v>30</v>
      </c>
      <c r="AB1084" s="20" t="s">
        <v>163</v>
      </c>
      <c r="AC1084" s="20" t="s">
        <v>436</v>
      </c>
      <c r="AD1084" s="20" t="s">
        <v>437</v>
      </c>
    </row>
    <row r="1085" spans="2:30" x14ac:dyDescent="0.25">
      <c r="B1085" s="27" t="str">
        <f>IF(O1085="","Frêt",_xlfn.XLOOKUP(O1085,Catégories!A:A,Catégories!B:B,"inconnu"))</f>
        <v>Frêt</v>
      </c>
      <c r="C1085" s="10" t="str">
        <f>RIGHT(LOOKUP(L1085,'Recherche tracking'!A:A,'Recherche tracking'!B:B),16)</f>
        <v>7443814314754543</v>
      </c>
      <c r="D1085" s="20">
        <v>202606</v>
      </c>
      <c r="E1085" s="20">
        <v>51</v>
      </c>
      <c r="F1085" s="20">
        <v>1085442</v>
      </c>
      <c r="G1085" s="20" t="s">
        <v>20</v>
      </c>
      <c r="H1085" s="20" t="s">
        <v>20</v>
      </c>
      <c r="I1085" s="20" t="s">
        <v>110</v>
      </c>
      <c r="J1085" s="20" t="s">
        <v>22</v>
      </c>
      <c r="K1085" s="20">
        <v>20260618</v>
      </c>
      <c r="L1085" s="20" t="s">
        <v>1727</v>
      </c>
      <c r="M1085" s="20" t="s">
        <v>111</v>
      </c>
      <c r="N1085" s="20">
        <v>37</v>
      </c>
      <c r="O1085" s="20" t="s">
        <v>84</v>
      </c>
      <c r="P1085" s="32">
        <v>13.51</v>
      </c>
      <c r="Q1085" s="20" t="s">
        <v>112</v>
      </c>
      <c r="R1085" s="20" t="s">
        <v>113</v>
      </c>
      <c r="S1085" s="20" t="s">
        <v>26</v>
      </c>
      <c r="T1085" s="20" t="s">
        <v>30</v>
      </c>
      <c r="U1085" s="20" t="s">
        <v>114</v>
      </c>
      <c r="V1085" s="20" t="s">
        <v>115</v>
      </c>
      <c r="W1085" s="20" t="s">
        <v>116</v>
      </c>
      <c r="X1085" s="20" t="s">
        <v>1728</v>
      </c>
      <c r="Y1085" s="20" t="s">
        <v>1729</v>
      </c>
      <c r="Z1085" s="20" t="s">
        <v>26</v>
      </c>
      <c r="AA1085" s="20" t="s">
        <v>30</v>
      </c>
      <c r="AB1085" s="20" t="s">
        <v>142</v>
      </c>
      <c r="AC1085" s="20" t="s">
        <v>465</v>
      </c>
      <c r="AD1085" s="20" t="s">
        <v>466</v>
      </c>
    </row>
    <row r="1086" spans="2:30" x14ac:dyDescent="0.25">
      <c r="B1086" s="27" t="str">
        <f>IF(O1086="","Frêt",_xlfn.XLOOKUP(O1086,Catégories!A:A,Catégories!B:B,"inconnu"))</f>
        <v>Frêt</v>
      </c>
      <c r="C1086" s="10" t="str">
        <f>RIGHT(LOOKUP(L1086,'Recherche tracking'!A:A,'Recherche tracking'!B:B),16)</f>
        <v>7443814314754543</v>
      </c>
      <c r="D1086" s="20">
        <v>202606</v>
      </c>
      <c r="E1086" s="20">
        <v>51</v>
      </c>
      <c r="F1086" s="20">
        <v>1085442</v>
      </c>
      <c r="G1086" s="20" t="s">
        <v>20</v>
      </c>
      <c r="H1086" s="20" t="s">
        <v>20</v>
      </c>
      <c r="I1086" s="20" t="s">
        <v>118</v>
      </c>
      <c r="J1086" s="20" t="s">
        <v>1730</v>
      </c>
      <c r="K1086" s="20">
        <v>20260618</v>
      </c>
      <c r="L1086" s="20" t="s">
        <v>1727</v>
      </c>
      <c r="M1086" s="20" t="s">
        <v>111</v>
      </c>
      <c r="N1086" s="20">
        <v>15.8</v>
      </c>
      <c r="O1086" s="20" t="s">
        <v>84</v>
      </c>
      <c r="P1086" s="32">
        <v>0</v>
      </c>
      <c r="Q1086" s="20" t="s">
        <v>112</v>
      </c>
      <c r="R1086" s="20" t="s">
        <v>113</v>
      </c>
      <c r="S1086" s="20" t="s">
        <v>26</v>
      </c>
      <c r="T1086" s="20" t="s">
        <v>30</v>
      </c>
      <c r="U1086" s="20" t="s">
        <v>114</v>
      </c>
      <c r="V1086" s="20" t="s">
        <v>115</v>
      </c>
      <c r="W1086" s="20" t="s">
        <v>116</v>
      </c>
      <c r="X1086" s="20" t="s">
        <v>1728</v>
      </c>
      <c r="Y1086" s="20" t="s">
        <v>1729</v>
      </c>
      <c r="Z1086" s="20" t="s">
        <v>26</v>
      </c>
      <c r="AA1086" s="20" t="s">
        <v>30</v>
      </c>
      <c r="AB1086" s="20" t="s">
        <v>142</v>
      </c>
      <c r="AC1086" s="20" t="s">
        <v>465</v>
      </c>
      <c r="AD1086" s="20" t="s">
        <v>466</v>
      </c>
    </row>
    <row r="1087" spans="2:30" x14ac:dyDescent="0.25">
      <c r="B1087" s="27" t="str">
        <f>IF(O1087="","Frêt",_xlfn.XLOOKUP(O1087,Catégories!A:A,Catégories!B:B,"inconnu"))</f>
        <v>Frêt</v>
      </c>
      <c r="C1087" s="10" t="str">
        <f>RIGHT(LOOKUP(L1087,'Recherche tracking'!A:A,'Recherche tracking'!B:B),16)</f>
        <v>7443814314754543</v>
      </c>
      <c r="D1087" s="20">
        <v>202606</v>
      </c>
      <c r="E1087" s="20">
        <v>51</v>
      </c>
      <c r="F1087" s="20">
        <v>1085442</v>
      </c>
      <c r="G1087" s="20" t="s">
        <v>20</v>
      </c>
      <c r="H1087" s="20" t="s">
        <v>20</v>
      </c>
      <c r="I1087" s="20" t="s">
        <v>119</v>
      </c>
      <c r="J1087" s="20" t="s">
        <v>1730</v>
      </c>
      <c r="K1087" s="20">
        <v>20260618</v>
      </c>
      <c r="L1087" s="20" t="s">
        <v>1727</v>
      </c>
      <c r="M1087" s="20" t="s">
        <v>24</v>
      </c>
      <c r="N1087" s="20">
        <v>15.8</v>
      </c>
      <c r="O1087" s="20" t="s">
        <v>86</v>
      </c>
      <c r="P1087" s="32">
        <v>0</v>
      </c>
      <c r="Q1087" s="20" t="s">
        <v>112</v>
      </c>
      <c r="R1087" s="20" t="s">
        <v>113</v>
      </c>
      <c r="S1087" s="20" t="s">
        <v>26</v>
      </c>
      <c r="T1087" s="20" t="s">
        <v>30</v>
      </c>
      <c r="U1087" s="20" t="s">
        <v>114</v>
      </c>
      <c r="V1087" s="20" t="s">
        <v>115</v>
      </c>
      <c r="W1087" s="20" t="s">
        <v>116</v>
      </c>
      <c r="X1087" s="20" t="s">
        <v>1728</v>
      </c>
      <c r="Y1087" s="20" t="s">
        <v>1729</v>
      </c>
      <c r="Z1087" s="20" t="s">
        <v>26</v>
      </c>
      <c r="AA1087" s="20" t="s">
        <v>30</v>
      </c>
      <c r="AB1087" s="20" t="s">
        <v>142</v>
      </c>
      <c r="AC1087" s="20" t="s">
        <v>465</v>
      </c>
      <c r="AD1087" s="20" t="s">
        <v>466</v>
      </c>
    </row>
    <row r="1088" spans="2:30" x14ac:dyDescent="0.25">
      <c r="B1088" s="27" t="str">
        <f>IF(O1088="","Frêt",_xlfn.XLOOKUP(O1088,Catégories!A:A,Catégories!B:B,"inconnu"))</f>
        <v>Frêt</v>
      </c>
      <c r="C1088" s="10" t="str">
        <f>RIGHT(LOOKUP(L1088,'Recherche tracking'!A:A,'Recherche tracking'!B:B),16)</f>
        <v>7443814314754543</v>
      </c>
      <c r="D1088" s="20">
        <v>202606</v>
      </c>
      <c r="E1088" s="20">
        <v>51</v>
      </c>
      <c r="F1088" s="20">
        <v>1085442</v>
      </c>
      <c r="G1088" s="20" t="s">
        <v>20</v>
      </c>
      <c r="H1088" s="20" t="s">
        <v>20</v>
      </c>
      <c r="I1088" s="20" t="s">
        <v>118</v>
      </c>
      <c r="J1088" s="20" t="s">
        <v>1731</v>
      </c>
      <c r="K1088" s="20">
        <v>20260618</v>
      </c>
      <c r="L1088" s="20" t="s">
        <v>1727</v>
      </c>
      <c r="M1088" s="20" t="s">
        <v>111</v>
      </c>
      <c r="N1088" s="20">
        <v>13.7</v>
      </c>
      <c r="O1088" s="20" t="s">
        <v>84</v>
      </c>
      <c r="P1088" s="32">
        <v>0</v>
      </c>
      <c r="Q1088" s="20" t="s">
        <v>112</v>
      </c>
      <c r="R1088" s="20" t="s">
        <v>113</v>
      </c>
      <c r="S1088" s="20" t="s">
        <v>26</v>
      </c>
      <c r="T1088" s="20" t="s">
        <v>30</v>
      </c>
      <c r="U1088" s="20" t="s">
        <v>114</v>
      </c>
      <c r="V1088" s="20" t="s">
        <v>115</v>
      </c>
      <c r="W1088" s="20" t="s">
        <v>116</v>
      </c>
      <c r="X1088" s="20" t="s">
        <v>1728</v>
      </c>
      <c r="Y1088" s="20" t="s">
        <v>1729</v>
      </c>
      <c r="Z1088" s="20" t="s">
        <v>26</v>
      </c>
      <c r="AA1088" s="20" t="s">
        <v>30</v>
      </c>
      <c r="AB1088" s="20" t="s">
        <v>142</v>
      </c>
      <c r="AC1088" s="20" t="s">
        <v>465</v>
      </c>
      <c r="AD1088" s="20" t="s">
        <v>466</v>
      </c>
    </row>
    <row r="1089" spans="2:30" x14ac:dyDescent="0.25">
      <c r="B1089" s="27" t="str">
        <f>IF(O1089="","Frêt",_xlfn.XLOOKUP(O1089,Catégories!A:A,Catégories!B:B,"inconnu"))</f>
        <v>Frêt</v>
      </c>
      <c r="C1089" s="10" t="str">
        <f>RIGHT(LOOKUP(L1089,'Recherche tracking'!A:A,'Recherche tracking'!B:B),16)</f>
        <v>7443814314754543</v>
      </c>
      <c r="D1089" s="20">
        <v>202606</v>
      </c>
      <c r="E1089" s="20">
        <v>51</v>
      </c>
      <c r="F1089" s="20">
        <v>1085442</v>
      </c>
      <c r="G1089" s="20" t="s">
        <v>20</v>
      </c>
      <c r="H1089" s="20" t="s">
        <v>20</v>
      </c>
      <c r="I1089" s="20" t="s">
        <v>119</v>
      </c>
      <c r="J1089" s="20" t="s">
        <v>1731</v>
      </c>
      <c r="K1089" s="20">
        <v>20260618</v>
      </c>
      <c r="L1089" s="20" t="s">
        <v>1727</v>
      </c>
      <c r="M1089" s="20" t="s">
        <v>24</v>
      </c>
      <c r="N1089" s="20">
        <v>13.7</v>
      </c>
      <c r="O1089" s="20" t="s">
        <v>86</v>
      </c>
      <c r="P1089" s="32">
        <v>0</v>
      </c>
      <c r="Q1089" s="20" t="s">
        <v>112</v>
      </c>
      <c r="R1089" s="20" t="s">
        <v>113</v>
      </c>
      <c r="S1089" s="20" t="s">
        <v>26</v>
      </c>
      <c r="T1089" s="20" t="s">
        <v>30</v>
      </c>
      <c r="U1089" s="20" t="s">
        <v>114</v>
      </c>
      <c r="V1089" s="20" t="s">
        <v>115</v>
      </c>
      <c r="W1089" s="20" t="s">
        <v>116</v>
      </c>
      <c r="X1089" s="20" t="s">
        <v>1728</v>
      </c>
      <c r="Y1089" s="20" t="s">
        <v>1729</v>
      </c>
      <c r="Z1089" s="20" t="s">
        <v>26</v>
      </c>
      <c r="AA1089" s="20" t="s">
        <v>30</v>
      </c>
      <c r="AB1089" s="20" t="s">
        <v>142</v>
      </c>
      <c r="AC1089" s="20" t="s">
        <v>465</v>
      </c>
      <c r="AD1089" s="20" t="s">
        <v>466</v>
      </c>
    </row>
    <row r="1090" spans="2:30" x14ac:dyDescent="0.25">
      <c r="B1090" s="27" t="str">
        <f>IF(O1090="","Frêt",_xlfn.XLOOKUP(O1090,Catégories!A:A,Catégories!B:B,"inconnu"))</f>
        <v>Frêt</v>
      </c>
      <c r="C1090" s="10" t="str">
        <f>RIGHT(LOOKUP(L1090,'Recherche tracking'!A:A,'Recherche tracking'!B:B),16)</f>
        <v>7443814314754543</v>
      </c>
      <c r="D1090" s="20">
        <v>202606</v>
      </c>
      <c r="E1090" s="20">
        <v>51</v>
      </c>
      <c r="F1090" s="20">
        <v>1085442</v>
      </c>
      <c r="G1090" s="20" t="s">
        <v>20</v>
      </c>
      <c r="H1090" s="20" t="s">
        <v>20</v>
      </c>
      <c r="I1090" s="20" t="s">
        <v>119</v>
      </c>
      <c r="J1090" s="20" t="s">
        <v>1731</v>
      </c>
      <c r="K1090" s="20">
        <v>20260618</v>
      </c>
      <c r="L1090" s="20" t="s">
        <v>1727</v>
      </c>
      <c r="M1090" s="20" t="s">
        <v>24</v>
      </c>
      <c r="N1090" s="20">
        <v>13.7</v>
      </c>
      <c r="O1090" s="20" t="s">
        <v>98</v>
      </c>
      <c r="P1090" s="32">
        <v>1</v>
      </c>
      <c r="Q1090" s="20" t="s">
        <v>112</v>
      </c>
      <c r="R1090" s="20" t="s">
        <v>113</v>
      </c>
      <c r="S1090" s="20" t="s">
        <v>26</v>
      </c>
      <c r="T1090" s="20" t="s">
        <v>30</v>
      </c>
      <c r="U1090" s="20" t="s">
        <v>114</v>
      </c>
      <c r="V1090" s="20" t="s">
        <v>115</v>
      </c>
      <c r="W1090" s="20" t="s">
        <v>116</v>
      </c>
      <c r="X1090" s="20" t="s">
        <v>1728</v>
      </c>
      <c r="Y1090" s="20" t="s">
        <v>1729</v>
      </c>
      <c r="Z1090" s="20" t="s">
        <v>26</v>
      </c>
      <c r="AA1090" s="20" t="s">
        <v>30</v>
      </c>
      <c r="AB1090" s="20" t="s">
        <v>142</v>
      </c>
      <c r="AC1090" s="20" t="s">
        <v>465</v>
      </c>
      <c r="AD1090" s="20" t="s">
        <v>466</v>
      </c>
    </row>
    <row r="1091" spans="2:30" x14ac:dyDescent="0.25">
      <c r="B1091" s="27" t="str">
        <f>IF(O1091="","Frêt",_xlfn.XLOOKUP(O1091,Catégories!A:A,Catégories!B:B,"inconnu"))</f>
        <v>Frêt</v>
      </c>
      <c r="C1091" s="10" t="str">
        <f>RIGHT(LOOKUP(L1091,'Recherche tracking'!A:A,'Recherche tracking'!B:B),16)</f>
        <v>7443814314754543</v>
      </c>
      <c r="D1091" s="20">
        <v>202606</v>
      </c>
      <c r="E1091" s="20">
        <v>51</v>
      </c>
      <c r="F1091" s="20">
        <v>1085442</v>
      </c>
      <c r="G1091" s="20" t="s">
        <v>20</v>
      </c>
      <c r="H1091" s="20" t="s">
        <v>20</v>
      </c>
      <c r="I1091" s="20" t="s">
        <v>118</v>
      </c>
      <c r="J1091" s="20" t="s">
        <v>1732</v>
      </c>
      <c r="K1091" s="20">
        <v>20260618</v>
      </c>
      <c r="L1091" s="20" t="s">
        <v>1727</v>
      </c>
      <c r="M1091" s="20" t="s">
        <v>111</v>
      </c>
      <c r="N1091" s="20">
        <v>7.5</v>
      </c>
      <c r="O1091" s="20" t="s">
        <v>84</v>
      </c>
      <c r="P1091" s="32">
        <v>0</v>
      </c>
      <c r="Q1091" s="20" t="s">
        <v>112</v>
      </c>
      <c r="R1091" s="20" t="s">
        <v>113</v>
      </c>
      <c r="S1091" s="20" t="s">
        <v>26</v>
      </c>
      <c r="T1091" s="20" t="s">
        <v>30</v>
      </c>
      <c r="U1091" s="20" t="s">
        <v>114</v>
      </c>
      <c r="V1091" s="20" t="s">
        <v>115</v>
      </c>
      <c r="W1091" s="20" t="s">
        <v>116</v>
      </c>
      <c r="X1091" s="20" t="s">
        <v>1728</v>
      </c>
      <c r="Y1091" s="20" t="s">
        <v>1729</v>
      </c>
      <c r="Z1091" s="20" t="s">
        <v>26</v>
      </c>
      <c r="AA1091" s="20" t="s">
        <v>30</v>
      </c>
      <c r="AB1091" s="20" t="s">
        <v>142</v>
      </c>
      <c r="AC1091" s="20" t="s">
        <v>465</v>
      </c>
      <c r="AD1091" s="20" t="s">
        <v>466</v>
      </c>
    </row>
    <row r="1092" spans="2:30" x14ac:dyDescent="0.25">
      <c r="B1092" s="27" t="str">
        <f>IF(O1092="","Frêt",_xlfn.XLOOKUP(O1092,Catégories!A:A,Catégories!B:B,"inconnu"))</f>
        <v>Frêt</v>
      </c>
      <c r="C1092" s="10" t="str">
        <f>RIGHT(LOOKUP(L1092,'Recherche tracking'!A:A,'Recherche tracking'!B:B),16)</f>
        <v>7443814314754543</v>
      </c>
      <c r="D1092" s="20">
        <v>202606</v>
      </c>
      <c r="E1092" s="20">
        <v>51</v>
      </c>
      <c r="F1092" s="20">
        <v>1085442</v>
      </c>
      <c r="G1092" s="20" t="s">
        <v>20</v>
      </c>
      <c r="H1092" s="20" t="s">
        <v>20</v>
      </c>
      <c r="I1092" s="20" t="s">
        <v>119</v>
      </c>
      <c r="J1092" s="20" t="s">
        <v>1732</v>
      </c>
      <c r="K1092" s="20">
        <v>20260618</v>
      </c>
      <c r="L1092" s="20" t="s">
        <v>1727</v>
      </c>
      <c r="M1092" s="20" t="s">
        <v>24</v>
      </c>
      <c r="N1092" s="20">
        <v>7.5</v>
      </c>
      <c r="O1092" s="20" t="s">
        <v>86</v>
      </c>
      <c r="P1092" s="32">
        <v>0</v>
      </c>
      <c r="Q1092" s="20" t="s">
        <v>112</v>
      </c>
      <c r="R1092" s="20" t="s">
        <v>113</v>
      </c>
      <c r="S1092" s="20" t="s">
        <v>26</v>
      </c>
      <c r="T1092" s="20" t="s">
        <v>30</v>
      </c>
      <c r="U1092" s="20" t="s">
        <v>114</v>
      </c>
      <c r="V1092" s="20" t="s">
        <v>115</v>
      </c>
      <c r="W1092" s="20" t="s">
        <v>116</v>
      </c>
      <c r="X1092" s="20" t="s">
        <v>1728</v>
      </c>
      <c r="Y1092" s="20" t="s">
        <v>1729</v>
      </c>
      <c r="Z1092" s="20" t="s">
        <v>26</v>
      </c>
      <c r="AA1092" s="20" t="s">
        <v>30</v>
      </c>
      <c r="AB1092" s="20" t="s">
        <v>142</v>
      </c>
      <c r="AC1092" s="20" t="s">
        <v>465</v>
      </c>
      <c r="AD1092" s="20" t="s">
        <v>466</v>
      </c>
    </row>
    <row r="1093" spans="2:30" x14ac:dyDescent="0.25">
      <c r="B1093" s="27" t="str">
        <f>IF(O1093="","Frêt",_xlfn.XLOOKUP(O1093,Catégories!A:A,Catégories!B:B,"inconnu"))</f>
        <v>Frêt</v>
      </c>
      <c r="C1093" s="10" t="str">
        <f>RIGHT(LOOKUP(L1093,'Recherche tracking'!A:A,'Recherche tracking'!B:B),16)</f>
        <v>7443814314754543</v>
      </c>
      <c r="D1093" s="20">
        <v>202606</v>
      </c>
      <c r="E1093" s="20">
        <v>51</v>
      </c>
      <c r="F1093" s="20">
        <v>1085442</v>
      </c>
      <c r="G1093" s="20" t="s">
        <v>20</v>
      </c>
      <c r="H1093" s="20" t="s">
        <v>20</v>
      </c>
      <c r="I1093" s="20" t="s">
        <v>119</v>
      </c>
      <c r="J1093" s="20" t="s">
        <v>1732</v>
      </c>
      <c r="K1093" s="20">
        <v>20260618</v>
      </c>
      <c r="L1093" s="20" t="s">
        <v>1727</v>
      </c>
      <c r="M1093" s="20" t="s">
        <v>24</v>
      </c>
      <c r="N1093" s="20">
        <v>7.5</v>
      </c>
      <c r="O1093" s="20" t="s">
        <v>98</v>
      </c>
      <c r="P1093" s="32">
        <v>1</v>
      </c>
      <c r="Q1093" s="20" t="s">
        <v>112</v>
      </c>
      <c r="R1093" s="20" t="s">
        <v>113</v>
      </c>
      <c r="S1093" s="20" t="s">
        <v>26</v>
      </c>
      <c r="T1093" s="20" t="s">
        <v>30</v>
      </c>
      <c r="U1093" s="20" t="s">
        <v>114</v>
      </c>
      <c r="V1093" s="20" t="s">
        <v>115</v>
      </c>
      <c r="W1093" s="20" t="s">
        <v>116</v>
      </c>
      <c r="X1093" s="20" t="s">
        <v>1728</v>
      </c>
      <c r="Y1093" s="20" t="s">
        <v>1729</v>
      </c>
      <c r="Z1093" s="20" t="s">
        <v>26</v>
      </c>
      <c r="AA1093" s="20" t="s">
        <v>30</v>
      </c>
      <c r="AB1093" s="20" t="s">
        <v>142</v>
      </c>
      <c r="AC1093" s="20" t="s">
        <v>465</v>
      </c>
      <c r="AD1093" s="20" t="s">
        <v>466</v>
      </c>
    </row>
    <row r="1094" spans="2:30" x14ac:dyDescent="0.25">
      <c r="B1094" s="27" t="str">
        <f>IF(O1094="","Frêt",_xlfn.XLOOKUP(O1094,Catégories!A:A,Catégories!B:B,"inconnu"))</f>
        <v>Frêt</v>
      </c>
      <c r="C1094" s="10" t="str">
        <f>RIGHT(LOOKUP(L1094,'Recherche tracking'!A:A,'Recherche tracking'!B:B),16)</f>
        <v>6743814314754458</v>
      </c>
      <c r="D1094" s="20">
        <v>202606</v>
      </c>
      <c r="E1094" s="20">
        <v>51</v>
      </c>
      <c r="F1094" s="20">
        <v>1085442</v>
      </c>
      <c r="G1094" s="20" t="s">
        <v>20</v>
      </c>
      <c r="H1094" s="20" t="s">
        <v>20</v>
      </c>
      <c r="I1094" s="20" t="s">
        <v>110</v>
      </c>
      <c r="J1094" s="20" t="s">
        <v>22</v>
      </c>
      <c r="K1094" s="20">
        <v>20260618</v>
      </c>
      <c r="L1094" s="20" t="s">
        <v>1733</v>
      </c>
      <c r="M1094" s="20" t="s">
        <v>111</v>
      </c>
      <c r="N1094" s="20">
        <v>17.28</v>
      </c>
      <c r="O1094" s="20" t="s">
        <v>84</v>
      </c>
      <c r="P1094" s="32">
        <v>8.57</v>
      </c>
      <c r="Q1094" s="20" t="s">
        <v>112</v>
      </c>
      <c r="R1094" s="20" t="s">
        <v>113</v>
      </c>
      <c r="S1094" s="20" t="s">
        <v>26</v>
      </c>
      <c r="T1094" s="20" t="s">
        <v>30</v>
      </c>
      <c r="U1094" s="20" t="s">
        <v>114</v>
      </c>
      <c r="V1094" s="20" t="s">
        <v>115</v>
      </c>
      <c r="W1094" s="20" t="s">
        <v>116</v>
      </c>
      <c r="X1094" s="20" t="s">
        <v>1734</v>
      </c>
      <c r="Y1094" s="20" t="s">
        <v>1735</v>
      </c>
      <c r="Z1094" s="20" t="s">
        <v>26</v>
      </c>
      <c r="AA1094" s="20" t="s">
        <v>30</v>
      </c>
      <c r="AB1094" s="20" t="s">
        <v>200</v>
      </c>
      <c r="AC1094" s="20" t="s">
        <v>1736</v>
      </c>
      <c r="AD1094" s="20" t="s">
        <v>1737</v>
      </c>
    </row>
    <row r="1095" spans="2:30" x14ac:dyDescent="0.25">
      <c r="B1095" s="27" t="str">
        <f>IF(O1095="","Frêt",_xlfn.XLOOKUP(O1095,Catégories!A:A,Catégories!B:B,"inconnu"))</f>
        <v>Frêt</v>
      </c>
      <c r="C1095" s="10" t="str">
        <f>RIGHT(LOOKUP(L1095,'Recherche tracking'!A:A,'Recherche tracking'!B:B),16)</f>
        <v>6743814314754458</v>
      </c>
      <c r="D1095" s="20">
        <v>202606</v>
      </c>
      <c r="E1095" s="20">
        <v>51</v>
      </c>
      <c r="F1095" s="20">
        <v>1085442</v>
      </c>
      <c r="G1095" s="20" t="s">
        <v>20</v>
      </c>
      <c r="H1095" s="20" t="s">
        <v>20</v>
      </c>
      <c r="I1095" s="20" t="s">
        <v>118</v>
      </c>
      <c r="J1095" s="20" t="s">
        <v>1738</v>
      </c>
      <c r="K1095" s="20">
        <v>20260618</v>
      </c>
      <c r="L1095" s="20" t="s">
        <v>1733</v>
      </c>
      <c r="M1095" s="20" t="s">
        <v>111</v>
      </c>
      <c r="N1095" s="20">
        <v>7.68</v>
      </c>
      <c r="O1095" s="20" t="s">
        <v>84</v>
      </c>
      <c r="P1095" s="32">
        <v>0</v>
      </c>
      <c r="Q1095" s="20" t="s">
        <v>112</v>
      </c>
      <c r="R1095" s="20" t="s">
        <v>113</v>
      </c>
      <c r="S1095" s="20" t="s">
        <v>26</v>
      </c>
      <c r="T1095" s="20" t="s">
        <v>30</v>
      </c>
      <c r="U1095" s="20" t="s">
        <v>114</v>
      </c>
      <c r="V1095" s="20" t="s">
        <v>115</v>
      </c>
      <c r="W1095" s="20" t="s">
        <v>116</v>
      </c>
      <c r="X1095" s="20" t="s">
        <v>1734</v>
      </c>
      <c r="Y1095" s="20" t="s">
        <v>1735</v>
      </c>
      <c r="Z1095" s="20" t="s">
        <v>26</v>
      </c>
      <c r="AA1095" s="20" t="s">
        <v>30</v>
      </c>
      <c r="AB1095" s="20" t="s">
        <v>200</v>
      </c>
      <c r="AC1095" s="20" t="s">
        <v>1736</v>
      </c>
      <c r="AD1095" s="20" t="s">
        <v>1737</v>
      </c>
    </row>
    <row r="1096" spans="2:30" x14ac:dyDescent="0.25">
      <c r="B1096" s="27" t="str">
        <f>IF(O1096="","Frêt",_xlfn.XLOOKUP(O1096,Catégories!A:A,Catégories!B:B,"inconnu"))</f>
        <v>Frêt</v>
      </c>
      <c r="C1096" s="10" t="str">
        <f>RIGHT(LOOKUP(L1096,'Recherche tracking'!A:A,'Recherche tracking'!B:B),16)</f>
        <v>6743814314754458</v>
      </c>
      <c r="D1096" s="20">
        <v>202606</v>
      </c>
      <c r="E1096" s="20">
        <v>51</v>
      </c>
      <c r="F1096" s="20">
        <v>1085442</v>
      </c>
      <c r="G1096" s="20" t="s">
        <v>20</v>
      </c>
      <c r="H1096" s="20" t="s">
        <v>20</v>
      </c>
      <c r="I1096" s="20" t="s">
        <v>119</v>
      </c>
      <c r="J1096" s="20" t="s">
        <v>1738</v>
      </c>
      <c r="K1096" s="20">
        <v>20260618</v>
      </c>
      <c r="L1096" s="20" t="s">
        <v>1733</v>
      </c>
      <c r="M1096" s="20" t="s">
        <v>24</v>
      </c>
      <c r="N1096" s="20">
        <v>7.68</v>
      </c>
      <c r="O1096" s="20" t="s">
        <v>86</v>
      </c>
      <c r="P1096" s="32">
        <v>0</v>
      </c>
      <c r="Q1096" s="20" t="s">
        <v>112</v>
      </c>
      <c r="R1096" s="20" t="s">
        <v>113</v>
      </c>
      <c r="S1096" s="20" t="s">
        <v>26</v>
      </c>
      <c r="T1096" s="20" t="s">
        <v>30</v>
      </c>
      <c r="U1096" s="20" t="s">
        <v>114</v>
      </c>
      <c r="V1096" s="20" t="s">
        <v>115</v>
      </c>
      <c r="W1096" s="20" t="s">
        <v>116</v>
      </c>
      <c r="X1096" s="20" t="s">
        <v>1734</v>
      </c>
      <c r="Y1096" s="20" t="s">
        <v>1735</v>
      </c>
      <c r="Z1096" s="20" t="s">
        <v>26</v>
      </c>
      <c r="AA1096" s="20" t="s">
        <v>30</v>
      </c>
      <c r="AB1096" s="20" t="s">
        <v>200</v>
      </c>
      <c r="AC1096" s="20" t="s">
        <v>1736</v>
      </c>
      <c r="AD1096" s="20" t="s">
        <v>1737</v>
      </c>
    </row>
    <row r="1097" spans="2:30" x14ac:dyDescent="0.25">
      <c r="B1097" s="27" t="str">
        <f>IF(O1097="","Frêt",_xlfn.XLOOKUP(O1097,Catégories!A:A,Catégories!B:B,"inconnu"))</f>
        <v>Frêt</v>
      </c>
      <c r="C1097" s="10" t="str">
        <f>RIGHT(LOOKUP(L1097,'Recherche tracking'!A:A,'Recherche tracking'!B:B),16)</f>
        <v>6743814314754458</v>
      </c>
      <c r="D1097" s="20">
        <v>202606</v>
      </c>
      <c r="E1097" s="20">
        <v>51</v>
      </c>
      <c r="F1097" s="20">
        <v>1085442</v>
      </c>
      <c r="G1097" s="20" t="s">
        <v>20</v>
      </c>
      <c r="H1097" s="20" t="s">
        <v>20</v>
      </c>
      <c r="I1097" s="20" t="s">
        <v>118</v>
      </c>
      <c r="J1097" s="20" t="s">
        <v>1739</v>
      </c>
      <c r="K1097" s="20">
        <v>20260618</v>
      </c>
      <c r="L1097" s="20" t="s">
        <v>1733</v>
      </c>
      <c r="M1097" s="20" t="s">
        <v>111</v>
      </c>
      <c r="N1097" s="20">
        <v>9.6</v>
      </c>
      <c r="O1097" s="20" t="s">
        <v>84</v>
      </c>
      <c r="P1097" s="32">
        <v>0</v>
      </c>
      <c r="Q1097" s="20" t="s">
        <v>112</v>
      </c>
      <c r="R1097" s="20" t="s">
        <v>113</v>
      </c>
      <c r="S1097" s="20" t="s">
        <v>26</v>
      </c>
      <c r="T1097" s="20" t="s">
        <v>30</v>
      </c>
      <c r="U1097" s="20" t="s">
        <v>114</v>
      </c>
      <c r="V1097" s="20" t="s">
        <v>115</v>
      </c>
      <c r="W1097" s="20" t="s">
        <v>116</v>
      </c>
      <c r="X1097" s="20" t="s">
        <v>1734</v>
      </c>
      <c r="Y1097" s="20" t="s">
        <v>1735</v>
      </c>
      <c r="Z1097" s="20" t="s">
        <v>26</v>
      </c>
      <c r="AA1097" s="20" t="s">
        <v>30</v>
      </c>
      <c r="AB1097" s="20" t="s">
        <v>200</v>
      </c>
      <c r="AC1097" s="20" t="s">
        <v>1736</v>
      </c>
      <c r="AD1097" s="20" t="s">
        <v>1737</v>
      </c>
    </row>
    <row r="1098" spans="2:30" x14ac:dyDescent="0.25">
      <c r="B1098" s="27" t="str">
        <f>IF(O1098="","Frêt",_xlfn.XLOOKUP(O1098,Catégories!A:A,Catégories!B:B,"inconnu"))</f>
        <v>Frêt</v>
      </c>
      <c r="C1098" s="10" t="str">
        <f>RIGHT(LOOKUP(L1098,'Recherche tracking'!A:A,'Recherche tracking'!B:B),16)</f>
        <v>6743814314754458</v>
      </c>
      <c r="D1098" s="20">
        <v>202606</v>
      </c>
      <c r="E1098" s="20">
        <v>51</v>
      </c>
      <c r="F1098" s="20">
        <v>1085442</v>
      </c>
      <c r="G1098" s="20" t="s">
        <v>20</v>
      </c>
      <c r="H1098" s="20" t="s">
        <v>20</v>
      </c>
      <c r="I1098" s="20" t="s">
        <v>119</v>
      </c>
      <c r="J1098" s="20" t="s">
        <v>1739</v>
      </c>
      <c r="K1098" s="20">
        <v>20260618</v>
      </c>
      <c r="L1098" s="20" t="s">
        <v>1733</v>
      </c>
      <c r="M1098" s="20" t="s">
        <v>24</v>
      </c>
      <c r="N1098" s="20">
        <v>9.6</v>
      </c>
      <c r="O1098" s="20" t="s">
        <v>86</v>
      </c>
      <c r="P1098" s="32">
        <v>0</v>
      </c>
      <c r="Q1098" s="20" t="s">
        <v>112</v>
      </c>
      <c r="R1098" s="20" t="s">
        <v>113</v>
      </c>
      <c r="S1098" s="20" t="s">
        <v>26</v>
      </c>
      <c r="T1098" s="20" t="s">
        <v>30</v>
      </c>
      <c r="U1098" s="20" t="s">
        <v>114</v>
      </c>
      <c r="V1098" s="20" t="s">
        <v>115</v>
      </c>
      <c r="W1098" s="20" t="s">
        <v>116</v>
      </c>
      <c r="X1098" s="20" t="s">
        <v>1734</v>
      </c>
      <c r="Y1098" s="20" t="s">
        <v>1735</v>
      </c>
      <c r="Z1098" s="20" t="s">
        <v>26</v>
      </c>
      <c r="AA1098" s="20" t="s">
        <v>30</v>
      </c>
      <c r="AB1098" s="20" t="s">
        <v>200</v>
      </c>
      <c r="AC1098" s="20" t="s">
        <v>1736</v>
      </c>
      <c r="AD1098" s="20" t="s">
        <v>1737</v>
      </c>
    </row>
    <row r="1099" spans="2:30" x14ac:dyDescent="0.25">
      <c r="B1099" s="27" t="str">
        <f>IF(O1099="","Frêt",_xlfn.XLOOKUP(O1099,Catégories!A:A,Catégories!B:B,"inconnu"))</f>
        <v>Frêt</v>
      </c>
      <c r="C1099" s="10" t="str">
        <f>RIGHT(LOOKUP(L1099,'Recherche tracking'!A:A,'Recherche tracking'!B:B),16)</f>
        <v>6743814314754458</v>
      </c>
      <c r="D1099" s="20">
        <v>202606</v>
      </c>
      <c r="E1099" s="20">
        <v>51</v>
      </c>
      <c r="F1099" s="20">
        <v>1085442</v>
      </c>
      <c r="G1099" s="20" t="s">
        <v>20</v>
      </c>
      <c r="H1099" s="20" t="s">
        <v>20</v>
      </c>
      <c r="I1099" s="20" t="s">
        <v>119</v>
      </c>
      <c r="J1099" s="20" t="s">
        <v>1739</v>
      </c>
      <c r="K1099" s="20">
        <v>20260618</v>
      </c>
      <c r="L1099" s="20" t="s">
        <v>1733</v>
      </c>
      <c r="M1099" s="20" t="s">
        <v>24</v>
      </c>
      <c r="N1099" s="20">
        <v>9.6</v>
      </c>
      <c r="O1099" s="20" t="s">
        <v>98</v>
      </c>
      <c r="P1099" s="32">
        <v>1</v>
      </c>
      <c r="Q1099" s="20" t="s">
        <v>112</v>
      </c>
      <c r="R1099" s="20" t="s">
        <v>113</v>
      </c>
      <c r="S1099" s="20" t="s">
        <v>26</v>
      </c>
      <c r="T1099" s="20" t="s">
        <v>30</v>
      </c>
      <c r="U1099" s="20" t="s">
        <v>114</v>
      </c>
      <c r="V1099" s="20" t="s">
        <v>115</v>
      </c>
      <c r="W1099" s="20" t="s">
        <v>116</v>
      </c>
      <c r="X1099" s="20" t="s">
        <v>1734</v>
      </c>
      <c r="Y1099" s="20" t="s">
        <v>1735</v>
      </c>
      <c r="Z1099" s="20" t="s">
        <v>26</v>
      </c>
      <c r="AA1099" s="20" t="s">
        <v>30</v>
      </c>
      <c r="AB1099" s="20" t="s">
        <v>200</v>
      </c>
      <c r="AC1099" s="20" t="s">
        <v>1736</v>
      </c>
      <c r="AD1099" s="20" t="s">
        <v>1737</v>
      </c>
    </row>
    <row r="1100" spans="2:30" x14ac:dyDescent="0.25">
      <c r="B1100" s="27" t="str">
        <f>IF(O1100="","Frêt",_xlfn.XLOOKUP(O1100,Catégories!A:A,Catégories!B:B,"inconnu"))</f>
        <v>Frêt</v>
      </c>
      <c r="C1100" s="10" t="str">
        <f>RIGHT(LOOKUP(L1100,'Recherche tracking'!A:A,'Recherche tracking'!B:B),16)</f>
        <v>7543814314754471</v>
      </c>
      <c r="D1100" s="20">
        <v>202606</v>
      </c>
      <c r="E1100" s="20">
        <v>51</v>
      </c>
      <c r="F1100" s="20">
        <v>1085442</v>
      </c>
      <c r="G1100" s="20" t="s">
        <v>20</v>
      </c>
      <c r="H1100" s="20" t="s">
        <v>20</v>
      </c>
      <c r="I1100" s="20" t="s">
        <v>110</v>
      </c>
      <c r="J1100" s="20" t="s">
        <v>22</v>
      </c>
      <c r="K1100" s="20">
        <v>20260618</v>
      </c>
      <c r="L1100" s="20" t="s">
        <v>1740</v>
      </c>
      <c r="M1100" s="20" t="s">
        <v>111</v>
      </c>
      <c r="N1100" s="20">
        <v>2.9</v>
      </c>
      <c r="O1100" s="20" t="s">
        <v>84</v>
      </c>
      <c r="P1100" s="32">
        <v>4.67</v>
      </c>
      <c r="Q1100" s="20" t="s">
        <v>112</v>
      </c>
      <c r="R1100" s="20" t="s">
        <v>113</v>
      </c>
      <c r="S1100" s="20" t="s">
        <v>26</v>
      </c>
      <c r="T1100" s="20" t="s">
        <v>30</v>
      </c>
      <c r="U1100" s="20" t="s">
        <v>114</v>
      </c>
      <c r="V1100" s="20" t="s">
        <v>115</v>
      </c>
      <c r="W1100" s="20" t="s">
        <v>116</v>
      </c>
      <c r="X1100" s="20" t="s">
        <v>1741</v>
      </c>
      <c r="Y1100" s="20" t="s">
        <v>1742</v>
      </c>
      <c r="Z1100" s="20" t="s">
        <v>26</v>
      </c>
      <c r="AA1100" s="20" t="s">
        <v>30</v>
      </c>
      <c r="AB1100" s="20" t="s">
        <v>117</v>
      </c>
      <c r="AC1100" s="20" t="s">
        <v>127</v>
      </c>
      <c r="AD1100" s="20" t="s">
        <v>120</v>
      </c>
    </row>
    <row r="1101" spans="2:30" x14ac:dyDescent="0.25">
      <c r="B1101" s="27" t="str">
        <f>IF(O1101="","Frêt",_xlfn.XLOOKUP(O1101,Catégories!A:A,Catégories!B:B,"inconnu"))</f>
        <v>Frêt</v>
      </c>
      <c r="C1101" s="10" t="str">
        <f>RIGHT(LOOKUP(L1101,'Recherche tracking'!A:A,'Recherche tracking'!B:B),16)</f>
        <v>7543814314754471</v>
      </c>
      <c r="D1101" s="20">
        <v>202606</v>
      </c>
      <c r="E1101" s="20">
        <v>51</v>
      </c>
      <c r="F1101" s="20">
        <v>1085442</v>
      </c>
      <c r="G1101" s="20" t="s">
        <v>20</v>
      </c>
      <c r="H1101" s="20" t="s">
        <v>20</v>
      </c>
      <c r="I1101" s="20" t="s">
        <v>118</v>
      </c>
      <c r="J1101" s="20" t="s">
        <v>1743</v>
      </c>
      <c r="K1101" s="20">
        <v>20260618</v>
      </c>
      <c r="L1101" s="20" t="s">
        <v>1740</v>
      </c>
      <c r="M1101" s="20" t="s">
        <v>111</v>
      </c>
      <c r="N1101" s="20">
        <v>2.9</v>
      </c>
      <c r="O1101" s="20" t="s">
        <v>84</v>
      </c>
      <c r="P1101" s="32">
        <v>0</v>
      </c>
      <c r="Q1101" s="20" t="s">
        <v>112</v>
      </c>
      <c r="R1101" s="20" t="s">
        <v>113</v>
      </c>
      <c r="S1101" s="20" t="s">
        <v>26</v>
      </c>
      <c r="T1101" s="20" t="s">
        <v>30</v>
      </c>
      <c r="U1101" s="20" t="s">
        <v>114</v>
      </c>
      <c r="V1101" s="20" t="s">
        <v>115</v>
      </c>
      <c r="W1101" s="20" t="s">
        <v>116</v>
      </c>
      <c r="X1101" s="20" t="s">
        <v>1741</v>
      </c>
      <c r="Y1101" s="20" t="s">
        <v>1742</v>
      </c>
      <c r="Z1101" s="20" t="s">
        <v>26</v>
      </c>
      <c r="AA1101" s="20" t="s">
        <v>30</v>
      </c>
      <c r="AB1101" s="20" t="s">
        <v>117</v>
      </c>
      <c r="AC1101" s="20" t="s">
        <v>127</v>
      </c>
      <c r="AD1101" s="20" t="s">
        <v>120</v>
      </c>
    </row>
    <row r="1102" spans="2:30" x14ac:dyDescent="0.25">
      <c r="B1102" s="27" t="str">
        <f>IF(O1102="","Frêt",_xlfn.XLOOKUP(O1102,Catégories!A:A,Catégories!B:B,"inconnu"))</f>
        <v>Frêt</v>
      </c>
      <c r="C1102" s="10" t="str">
        <f>RIGHT(LOOKUP(L1102,'Recherche tracking'!A:A,'Recherche tracking'!B:B),16)</f>
        <v>7543814314754471</v>
      </c>
      <c r="D1102" s="20">
        <v>202606</v>
      </c>
      <c r="E1102" s="20">
        <v>51</v>
      </c>
      <c r="F1102" s="20">
        <v>1085442</v>
      </c>
      <c r="G1102" s="20" t="s">
        <v>20</v>
      </c>
      <c r="H1102" s="20" t="s">
        <v>20</v>
      </c>
      <c r="I1102" s="20" t="s">
        <v>119</v>
      </c>
      <c r="J1102" s="20" t="s">
        <v>1743</v>
      </c>
      <c r="K1102" s="20">
        <v>20260618</v>
      </c>
      <c r="L1102" s="20" t="s">
        <v>1740</v>
      </c>
      <c r="M1102" s="20" t="s">
        <v>24</v>
      </c>
      <c r="N1102" s="20">
        <v>2.9</v>
      </c>
      <c r="O1102" s="20" t="s">
        <v>86</v>
      </c>
      <c r="P1102" s="32">
        <v>0</v>
      </c>
      <c r="Q1102" s="20" t="s">
        <v>112</v>
      </c>
      <c r="R1102" s="20" t="s">
        <v>113</v>
      </c>
      <c r="S1102" s="20" t="s">
        <v>26</v>
      </c>
      <c r="T1102" s="20" t="s">
        <v>30</v>
      </c>
      <c r="U1102" s="20" t="s">
        <v>114</v>
      </c>
      <c r="V1102" s="20" t="s">
        <v>115</v>
      </c>
      <c r="W1102" s="20" t="s">
        <v>116</v>
      </c>
      <c r="X1102" s="20" t="s">
        <v>1741</v>
      </c>
      <c r="Y1102" s="20" t="s">
        <v>1742</v>
      </c>
      <c r="Z1102" s="20" t="s">
        <v>26</v>
      </c>
      <c r="AA1102" s="20" t="s">
        <v>30</v>
      </c>
      <c r="AB1102" s="20" t="s">
        <v>117</v>
      </c>
      <c r="AC1102" s="20" t="s">
        <v>127</v>
      </c>
      <c r="AD1102" s="20" t="s">
        <v>120</v>
      </c>
    </row>
    <row r="1103" spans="2:30" x14ac:dyDescent="0.25">
      <c r="B1103" s="27" t="str">
        <f>IF(O1103="","Frêt",_xlfn.XLOOKUP(O1103,Catégories!A:A,Catégories!B:B,"inconnu"))</f>
        <v>Frêt</v>
      </c>
      <c r="C1103" s="10" t="str">
        <f>RIGHT(LOOKUP(L1103,'Recherche tracking'!A:A,'Recherche tracking'!B:B),16)</f>
        <v>3543814314754428</v>
      </c>
      <c r="D1103" s="20">
        <v>202606</v>
      </c>
      <c r="E1103" s="20">
        <v>51</v>
      </c>
      <c r="F1103" s="20">
        <v>1085442</v>
      </c>
      <c r="G1103" s="20" t="s">
        <v>20</v>
      </c>
      <c r="H1103" s="20" t="s">
        <v>20</v>
      </c>
      <c r="I1103" s="20" t="s">
        <v>110</v>
      </c>
      <c r="J1103" s="20" t="s">
        <v>22</v>
      </c>
      <c r="K1103" s="20">
        <v>20260618</v>
      </c>
      <c r="L1103" s="20" t="s">
        <v>1744</v>
      </c>
      <c r="M1103" s="20" t="s">
        <v>111</v>
      </c>
      <c r="N1103" s="20">
        <v>3.84</v>
      </c>
      <c r="O1103" s="20" t="s">
        <v>84</v>
      </c>
      <c r="P1103" s="32">
        <v>4.93</v>
      </c>
      <c r="Q1103" s="20" t="s">
        <v>112</v>
      </c>
      <c r="R1103" s="20" t="s">
        <v>113</v>
      </c>
      <c r="S1103" s="20" t="s">
        <v>26</v>
      </c>
      <c r="T1103" s="20" t="s">
        <v>30</v>
      </c>
      <c r="U1103" s="20" t="s">
        <v>114</v>
      </c>
      <c r="V1103" s="20" t="s">
        <v>115</v>
      </c>
      <c r="W1103" s="20" t="s">
        <v>116</v>
      </c>
      <c r="X1103" s="20" t="s">
        <v>238</v>
      </c>
      <c r="Y1103" s="20" t="s">
        <v>239</v>
      </c>
      <c r="Z1103" s="20" t="s">
        <v>26</v>
      </c>
      <c r="AA1103" s="20" t="s">
        <v>30</v>
      </c>
      <c r="AB1103" s="20" t="s">
        <v>159</v>
      </c>
      <c r="AC1103" s="20" t="s">
        <v>240</v>
      </c>
      <c r="AD1103" s="20" t="s">
        <v>241</v>
      </c>
    </row>
    <row r="1104" spans="2:30" x14ac:dyDescent="0.25">
      <c r="B1104" s="27" t="str">
        <f>IF(O1104="","Frêt",_xlfn.XLOOKUP(O1104,Catégories!A:A,Catégories!B:B,"inconnu"))</f>
        <v>Frêt</v>
      </c>
      <c r="C1104" s="10" t="str">
        <f>RIGHT(LOOKUP(L1104,'Recherche tracking'!A:A,'Recherche tracking'!B:B),16)</f>
        <v>3543814314754428</v>
      </c>
      <c r="D1104" s="20">
        <v>202606</v>
      </c>
      <c r="E1104" s="20">
        <v>51</v>
      </c>
      <c r="F1104" s="20">
        <v>1085442</v>
      </c>
      <c r="G1104" s="20" t="s">
        <v>20</v>
      </c>
      <c r="H1104" s="20" t="s">
        <v>20</v>
      </c>
      <c r="I1104" s="20" t="s">
        <v>118</v>
      </c>
      <c r="J1104" s="20" t="s">
        <v>1745</v>
      </c>
      <c r="K1104" s="20">
        <v>20260618</v>
      </c>
      <c r="L1104" s="20" t="s">
        <v>1744</v>
      </c>
      <c r="M1104" s="20" t="s">
        <v>111</v>
      </c>
      <c r="N1104" s="20">
        <v>3.84</v>
      </c>
      <c r="O1104" s="20" t="s">
        <v>84</v>
      </c>
      <c r="P1104" s="32">
        <v>0</v>
      </c>
      <c r="Q1104" s="20" t="s">
        <v>112</v>
      </c>
      <c r="R1104" s="20" t="s">
        <v>113</v>
      </c>
      <c r="S1104" s="20" t="s">
        <v>26</v>
      </c>
      <c r="T1104" s="20" t="s">
        <v>30</v>
      </c>
      <c r="U1104" s="20" t="s">
        <v>114</v>
      </c>
      <c r="V1104" s="20" t="s">
        <v>115</v>
      </c>
      <c r="W1104" s="20" t="s">
        <v>116</v>
      </c>
      <c r="X1104" s="20" t="s">
        <v>238</v>
      </c>
      <c r="Y1104" s="20" t="s">
        <v>239</v>
      </c>
      <c r="Z1104" s="20" t="s">
        <v>26</v>
      </c>
      <c r="AA1104" s="20" t="s">
        <v>30</v>
      </c>
      <c r="AB1104" s="20" t="s">
        <v>159</v>
      </c>
      <c r="AC1104" s="20" t="s">
        <v>240</v>
      </c>
      <c r="AD1104" s="20" t="s">
        <v>241</v>
      </c>
    </row>
    <row r="1105" spans="2:30" x14ac:dyDescent="0.25">
      <c r="B1105" s="27" t="str">
        <f>IF(O1105="","Frêt",_xlfn.XLOOKUP(O1105,Catégories!A:A,Catégories!B:B,"inconnu"))</f>
        <v>Frêt</v>
      </c>
      <c r="C1105" s="10" t="str">
        <f>RIGHT(LOOKUP(L1105,'Recherche tracking'!A:A,'Recherche tracking'!B:B),16)</f>
        <v>3543814314754428</v>
      </c>
      <c r="D1105" s="20">
        <v>202606</v>
      </c>
      <c r="E1105" s="20">
        <v>51</v>
      </c>
      <c r="F1105" s="20">
        <v>1085442</v>
      </c>
      <c r="G1105" s="20" t="s">
        <v>20</v>
      </c>
      <c r="H1105" s="20" t="s">
        <v>20</v>
      </c>
      <c r="I1105" s="20" t="s">
        <v>119</v>
      </c>
      <c r="J1105" s="20" t="s">
        <v>1745</v>
      </c>
      <c r="K1105" s="20">
        <v>20260618</v>
      </c>
      <c r="L1105" s="20" t="s">
        <v>1744</v>
      </c>
      <c r="M1105" s="20" t="s">
        <v>24</v>
      </c>
      <c r="N1105" s="20">
        <v>3.84</v>
      </c>
      <c r="O1105" s="20" t="s">
        <v>86</v>
      </c>
      <c r="P1105" s="32">
        <v>0</v>
      </c>
      <c r="Q1105" s="20" t="s">
        <v>112</v>
      </c>
      <c r="R1105" s="20" t="s">
        <v>113</v>
      </c>
      <c r="S1105" s="20" t="s">
        <v>26</v>
      </c>
      <c r="T1105" s="20" t="s">
        <v>30</v>
      </c>
      <c r="U1105" s="20" t="s">
        <v>114</v>
      </c>
      <c r="V1105" s="20" t="s">
        <v>115</v>
      </c>
      <c r="W1105" s="20" t="s">
        <v>116</v>
      </c>
      <c r="X1105" s="20" t="s">
        <v>238</v>
      </c>
      <c r="Y1105" s="20" t="s">
        <v>239</v>
      </c>
      <c r="Z1105" s="20" t="s">
        <v>26</v>
      </c>
      <c r="AA1105" s="20" t="s">
        <v>30</v>
      </c>
      <c r="AB1105" s="20" t="s">
        <v>159</v>
      </c>
      <c r="AC1105" s="20" t="s">
        <v>240</v>
      </c>
      <c r="AD1105" s="20" t="s">
        <v>241</v>
      </c>
    </row>
    <row r="1106" spans="2:30" x14ac:dyDescent="0.25">
      <c r="B1106" s="27" t="str">
        <f>IF(O1106="","Frêt",_xlfn.XLOOKUP(O1106,Catégories!A:A,Catégories!B:B,"inconnu"))</f>
        <v>Frêt</v>
      </c>
      <c r="C1106" s="10" t="str">
        <f>RIGHT(LOOKUP(L1106,'Recherche tracking'!A:A,'Recherche tracking'!B:B),16)</f>
        <v>3543814314754555</v>
      </c>
      <c r="D1106" s="20">
        <v>202606</v>
      </c>
      <c r="E1106" s="20">
        <v>51</v>
      </c>
      <c r="F1106" s="20">
        <v>1085442</v>
      </c>
      <c r="G1106" s="20" t="s">
        <v>20</v>
      </c>
      <c r="H1106" s="20" t="s">
        <v>20</v>
      </c>
      <c r="I1106" s="20" t="s">
        <v>110</v>
      </c>
      <c r="J1106" s="20" t="s">
        <v>22</v>
      </c>
      <c r="K1106" s="20">
        <v>20260619</v>
      </c>
      <c r="L1106" s="20" t="s">
        <v>1746</v>
      </c>
      <c r="M1106" s="20" t="s">
        <v>111</v>
      </c>
      <c r="N1106" s="20">
        <v>0.5</v>
      </c>
      <c r="O1106" s="20" t="s">
        <v>84</v>
      </c>
      <c r="P1106" s="32">
        <v>4.1500000000000004</v>
      </c>
      <c r="Q1106" s="20" t="s">
        <v>112</v>
      </c>
      <c r="R1106" s="20" t="s">
        <v>113</v>
      </c>
      <c r="S1106" s="20" t="s">
        <v>26</v>
      </c>
      <c r="T1106" s="20" t="s">
        <v>30</v>
      </c>
      <c r="U1106" s="20" t="s">
        <v>114</v>
      </c>
      <c r="V1106" s="20" t="s">
        <v>115</v>
      </c>
      <c r="W1106" s="20" t="s">
        <v>116</v>
      </c>
      <c r="X1106" s="20" t="s">
        <v>1747</v>
      </c>
      <c r="Y1106" s="20" t="s">
        <v>1748</v>
      </c>
      <c r="Z1106" s="20" t="s">
        <v>26</v>
      </c>
      <c r="AA1106" s="20" t="s">
        <v>30</v>
      </c>
      <c r="AB1106" s="20" t="s">
        <v>159</v>
      </c>
      <c r="AC1106" s="20" t="s">
        <v>1749</v>
      </c>
      <c r="AD1106" s="20" t="s">
        <v>1750</v>
      </c>
    </row>
    <row r="1107" spans="2:30" x14ac:dyDescent="0.25">
      <c r="B1107" s="27" t="str">
        <f>IF(O1107="","Frêt",_xlfn.XLOOKUP(O1107,Catégories!A:A,Catégories!B:B,"inconnu"))</f>
        <v>Frêt</v>
      </c>
      <c r="C1107" s="10" t="str">
        <f>RIGHT(LOOKUP(L1107,'Recherche tracking'!A:A,'Recherche tracking'!B:B),16)</f>
        <v>3543814314754555</v>
      </c>
      <c r="D1107" s="20">
        <v>202606</v>
      </c>
      <c r="E1107" s="20">
        <v>51</v>
      </c>
      <c r="F1107" s="20">
        <v>1085442</v>
      </c>
      <c r="G1107" s="20" t="s">
        <v>20</v>
      </c>
      <c r="H1107" s="20" t="s">
        <v>20</v>
      </c>
      <c r="I1107" s="20" t="s">
        <v>126</v>
      </c>
      <c r="J1107" s="20" t="s">
        <v>22</v>
      </c>
      <c r="K1107" s="20">
        <v>20260619</v>
      </c>
      <c r="L1107" s="20" t="s">
        <v>1746</v>
      </c>
      <c r="M1107" s="20" t="s">
        <v>24</v>
      </c>
      <c r="N1107" s="20">
        <v>0</v>
      </c>
      <c r="O1107" s="20" t="s">
        <v>91</v>
      </c>
      <c r="P1107" s="32">
        <v>0</v>
      </c>
      <c r="Q1107" s="20" t="s">
        <v>112</v>
      </c>
      <c r="R1107" s="20" t="s">
        <v>113</v>
      </c>
      <c r="S1107" s="20" t="s">
        <v>26</v>
      </c>
      <c r="T1107" s="20" t="s">
        <v>30</v>
      </c>
      <c r="U1107" s="20" t="s">
        <v>114</v>
      </c>
      <c r="V1107" s="20" t="s">
        <v>115</v>
      </c>
      <c r="W1107" s="20" t="s">
        <v>116</v>
      </c>
      <c r="X1107" s="20" t="s">
        <v>1747</v>
      </c>
      <c r="Y1107" s="20" t="s">
        <v>1748</v>
      </c>
      <c r="Z1107" s="20" t="s">
        <v>26</v>
      </c>
      <c r="AA1107" s="20" t="s">
        <v>30</v>
      </c>
      <c r="AB1107" s="20" t="s">
        <v>159</v>
      </c>
      <c r="AC1107" s="20" t="s">
        <v>1749</v>
      </c>
      <c r="AD1107" s="20" t="s">
        <v>1750</v>
      </c>
    </row>
    <row r="1108" spans="2:30" x14ac:dyDescent="0.25">
      <c r="B1108" s="27" t="str">
        <f>IF(O1108="","Frêt",_xlfn.XLOOKUP(O1108,Catégories!A:A,Catégories!B:B,"inconnu"))</f>
        <v>Frêt</v>
      </c>
      <c r="C1108" s="10" t="str">
        <f>RIGHT(LOOKUP(L1108,'Recherche tracking'!A:A,'Recherche tracking'!B:B),16)</f>
        <v>3543814314754555</v>
      </c>
      <c r="D1108" s="20">
        <v>202606</v>
      </c>
      <c r="E1108" s="20">
        <v>51</v>
      </c>
      <c r="F1108" s="20">
        <v>1085442</v>
      </c>
      <c r="G1108" s="20" t="s">
        <v>20</v>
      </c>
      <c r="H1108" s="20" t="s">
        <v>20</v>
      </c>
      <c r="I1108" s="20" t="s">
        <v>118</v>
      </c>
      <c r="J1108" s="20" t="s">
        <v>1751</v>
      </c>
      <c r="K1108" s="20">
        <v>20260619</v>
      </c>
      <c r="L1108" s="20" t="s">
        <v>1746</v>
      </c>
      <c r="M1108" s="20" t="s">
        <v>111</v>
      </c>
      <c r="N1108" s="20">
        <v>0.5</v>
      </c>
      <c r="O1108" s="20" t="s">
        <v>84</v>
      </c>
      <c r="P1108" s="32">
        <v>0</v>
      </c>
      <c r="Q1108" s="20" t="s">
        <v>112</v>
      </c>
      <c r="R1108" s="20" t="s">
        <v>113</v>
      </c>
      <c r="S1108" s="20" t="s">
        <v>26</v>
      </c>
      <c r="T1108" s="20" t="s">
        <v>30</v>
      </c>
      <c r="U1108" s="20" t="s">
        <v>114</v>
      </c>
      <c r="V1108" s="20" t="s">
        <v>115</v>
      </c>
      <c r="W1108" s="20" t="s">
        <v>116</v>
      </c>
      <c r="X1108" s="20" t="s">
        <v>1747</v>
      </c>
      <c r="Y1108" s="20" t="s">
        <v>1748</v>
      </c>
      <c r="Z1108" s="20" t="s">
        <v>26</v>
      </c>
      <c r="AA1108" s="20" t="s">
        <v>30</v>
      </c>
      <c r="AB1108" s="20" t="s">
        <v>159</v>
      </c>
      <c r="AC1108" s="20" t="s">
        <v>1749</v>
      </c>
      <c r="AD1108" s="20" t="s">
        <v>1750</v>
      </c>
    </row>
    <row r="1109" spans="2:30" x14ac:dyDescent="0.25">
      <c r="B1109" s="27" t="str">
        <f>IF(O1109="","Frêt",_xlfn.XLOOKUP(O1109,Catégories!A:A,Catégories!B:B,"inconnu"))</f>
        <v>Frêt</v>
      </c>
      <c r="C1109" s="10" t="str">
        <f>RIGHT(LOOKUP(L1109,'Recherche tracking'!A:A,'Recherche tracking'!B:B),16)</f>
        <v>3543814314754555</v>
      </c>
      <c r="D1109" s="20">
        <v>202606</v>
      </c>
      <c r="E1109" s="20">
        <v>51</v>
      </c>
      <c r="F1109" s="20">
        <v>1085442</v>
      </c>
      <c r="G1109" s="20" t="s">
        <v>20</v>
      </c>
      <c r="H1109" s="20" t="s">
        <v>20</v>
      </c>
      <c r="I1109" s="20" t="s">
        <v>119</v>
      </c>
      <c r="J1109" s="20" t="s">
        <v>1751</v>
      </c>
      <c r="K1109" s="20">
        <v>20260619</v>
      </c>
      <c r="L1109" s="20" t="s">
        <v>1746</v>
      </c>
      <c r="M1109" s="20" t="s">
        <v>24</v>
      </c>
      <c r="N1109" s="20">
        <v>0.5</v>
      </c>
      <c r="O1109" s="20" t="s">
        <v>86</v>
      </c>
      <c r="P1109" s="32">
        <v>0</v>
      </c>
      <c r="Q1109" s="20" t="s">
        <v>112</v>
      </c>
      <c r="R1109" s="20" t="s">
        <v>113</v>
      </c>
      <c r="S1109" s="20" t="s">
        <v>26</v>
      </c>
      <c r="T1109" s="20" t="s">
        <v>30</v>
      </c>
      <c r="U1109" s="20" t="s">
        <v>114</v>
      </c>
      <c r="V1109" s="20" t="s">
        <v>115</v>
      </c>
      <c r="W1109" s="20" t="s">
        <v>116</v>
      </c>
      <c r="X1109" s="20" t="s">
        <v>1747</v>
      </c>
      <c r="Y1109" s="20" t="s">
        <v>1748</v>
      </c>
      <c r="Z1109" s="20" t="s">
        <v>26</v>
      </c>
      <c r="AA1109" s="20" t="s">
        <v>30</v>
      </c>
      <c r="AB1109" s="20" t="s">
        <v>159</v>
      </c>
      <c r="AC1109" s="20" t="s">
        <v>1749</v>
      </c>
      <c r="AD1109" s="20" t="s">
        <v>1750</v>
      </c>
    </row>
    <row r="1110" spans="2:30" x14ac:dyDescent="0.25">
      <c r="B1110" s="27" t="str">
        <f>IF(O1110="","Frêt",_xlfn.XLOOKUP(O1110,Catégories!A:A,Catégories!B:B,"inconnu"))</f>
        <v>Frêt</v>
      </c>
      <c r="C1110" s="10" t="str">
        <f>RIGHT(LOOKUP(L1110,'Recherche tracking'!A:A,'Recherche tracking'!B:B),16)</f>
        <v>2183814314003143</v>
      </c>
      <c r="D1110" s="20">
        <v>202606</v>
      </c>
      <c r="E1110" s="20">
        <v>51</v>
      </c>
      <c r="F1110" s="20">
        <v>1085442</v>
      </c>
      <c r="G1110" s="20" t="s">
        <v>20</v>
      </c>
      <c r="H1110" s="20" t="s">
        <v>20</v>
      </c>
      <c r="I1110" s="20" t="s">
        <v>110</v>
      </c>
      <c r="J1110" s="20" t="s">
        <v>22</v>
      </c>
      <c r="K1110" s="20">
        <v>20260619</v>
      </c>
      <c r="L1110" s="20" t="s">
        <v>1752</v>
      </c>
      <c r="M1110" s="20" t="s">
        <v>111</v>
      </c>
      <c r="N1110" s="20">
        <v>1.6</v>
      </c>
      <c r="O1110" s="20" t="s">
        <v>84</v>
      </c>
      <c r="P1110" s="32">
        <v>4.41</v>
      </c>
      <c r="Q1110" s="20" t="s">
        <v>1162</v>
      </c>
      <c r="R1110" s="20" t="s">
        <v>26</v>
      </c>
      <c r="S1110" s="20" t="s">
        <v>26</v>
      </c>
      <c r="T1110" s="20" t="s">
        <v>30</v>
      </c>
      <c r="U1110" s="20" t="s">
        <v>121</v>
      </c>
      <c r="V1110" s="20" t="s">
        <v>122</v>
      </c>
      <c r="W1110" s="20" t="s">
        <v>123</v>
      </c>
      <c r="X1110" s="20" t="s">
        <v>124</v>
      </c>
      <c r="Y1110" s="20" t="s">
        <v>113</v>
      </c>
      <c r="Z1110" s="20" t="s">
        <v>26</v>
      </c>
      <c r="AA1110" s="20" t="s">
        <v>30</v>
      </c>
      <c r="AB1110" s="20" t="s">
        <v>114</v>
      </c>
      <c r="AC1110" s="20" t="s">
        <v>115</v>
      </c>
      <c r="AD1110" s="20" t="s">
        <v>125</v>
      </c>
    </row>
    <row r="1111" spans="2:30" x14ac:dyDescent="0.25">
      <c r="B1111" s="27" t="str">
        <f>IF(O1111="","Frêt",_xlfn.XLOOKUP(O1111,Catégories!A:A,Catégories!B:B,"inconnu"))</f>
        <v>Frêt</v>
      </c>
      <c r="C1111" s="10" t="str">
        <f>RIGHT(LOOKUP(L1111,'Recherche tracking'!A:A,'Recherche tracking'!B:B),16)</f>
        <v>2183814314003143</v>
      </c>
      <c r="D1111" s="20">
        <v>202606</v>
      </c>
      <c r="E1111" s="20">
        <v>51</v>
      </c>
      <c r="F1111" s="20">
        <v>1085442</v>
      </c>
      <c r="G1111" s="20" t="s">
        <v>20</v>
      </c>
      <c r="H1111" s="20" t="s">
        <v>20</v>
      </c>
      <c r="I1111" s="20" t="s">
        <v>118</v>
      </c>
      <c r="J1111" s="20" t="s">
        <v>1753</v>
      </c>
      <c r="K1111" s="20">
        <v>20260619</v>
      </c>
      <c r="L1111" s="20" t="s">
        <v>1752</v>
      </c>
      <c r="M1111" s="20" t="s">
        <v>111</v>
      </c>
      <c r="N1111" s="20">
        <v>1.6</v>
      </c>
      <c r="O1111" s="20" t="s">
        <v>84</v>
      </c>
      <c r="P1111" s="32">
        <v>0</v>
      </c>
      <c r="Q1111" s="20" t="s">
        <v>1162</v>
      </c>
      <c r="R1111" s="20" t="s">
        <v>26</v>
      </c>
      <c r="S1111" s="20" t="s">
        <v>26</v>
      </c>
      <c r="T1111" s="20" t="s">
        <v>30</v>
      </c>
      <c r="U1111" s="20" t="s">
        <v>121</v>
      </c>
      <c r="V1111" s="20" t="s">
        <v>122</v>
      </c>
      <c r="W1111" s="20" t="s">
        <v>123</v>
      </c>
      <c r="X1111" s="20" t="s">
        <v>124</v>
      </c>
      <c r="Y1111" s="20" t="s">
        <v>113</v>
      </c>
      <c r="Z1111" s="20" t="s">
        <v>26</v>
      </c>
      <c r="AA1111" s="20" t="s">
        <v>30</v>
      </c>
      <c r="AB1111" s="20" t="s">
        <v>114</v>
      </c>
      <c r="AC1111" s="20" t="s">
        <v>115</v>
      </c>
      <c r="AD1111" s="20" t="s">
        <v>125</v>
      </c>
    </row>
    <row r="1112" spans="2:30" x14ac:dyDescent="0.25">
      <c r="B1112" s="27" t="str">
        <f>IF(O1112="","Frêt",_xlfn.XLOOKUP(O1112,Catégories!A:A,Catégories!B:B,"inconnu"))</f>
        <v>Frêt</v>
      </c>
      <c r="C1112" s="10" t="str">
        <f>RIGHT(LOOKUP(L1112,'Recherche tracking'!A:A,'Recherche tracking'!B:B),16)</f>
        <v>2183814314003143</v>
      </c>
      <c r="D1112" s="20">
        <v>202606</v>
      </c>
      <c r="E1112" s="20">
        <v>51</v>
      </c>
      <c r="F1112" s="20">
        <v>1085442</v>
      </c>
      <c r="G1112" s="20" t="s">
        <v>20</v>
      </c>
      <c r="H1112" s="20" t="s">
        <v>20</v>
      </c>
      <c r="I1112" s="20" t="s">
        <v>119</v>
      </c>
      <c r="J1112" s="20" t="s">
        <v>1753</v>
      </c>
      <c r="K1112" s="20">
        <v>20260619</v>
      </c>
      <c r="L1112" s="20" t="s">
        <v>1752</v>
      </c>
      <c r="M1112" s="20" t="s">
        <v>24</v>
      </c>
      <c r="N1112" s="20">
        <v>1.6</v>
      </c>
      <c r="O1112" s="20" t="s">
        <v>86</v>
      </c>
      <c r="P1112" s="32">
        <v>0</v>
      </c>
      <c r="Q1112" s="20" t="s">
        <v>1162</v>
      </c>
      <c r="R1112" s="20" t="s">
        <v>26</v>
      </c>
      <c r="S1112" s="20" t="s">
        <v>26</v>
      </c>
      <c r="T1112" s="20" t="s">
        <v>30</v>
      </c>
      <c r="U1112" s="20" t="s">
        <v>121</v>
      </c>
      <c r="V1112" s="20" t="s">
        <v>122</v>
      </c>
      <c r="W1112" s="20" t="s">
        <v>123</v>
      </c>
      <c r="X1112" s="20" t="s">
        <v>124</v>
      </c>
      <c r="Y1112" s="20" t="s">
        <v>113</v>
      </c>
      <c r="Z1112" s="20" t="s">
        <v>26</v>
      </c>
      <c r="AA1112" s="20" t="s">
        <v>30</v>
      </c>
      <c r="AB1112" s="20" t="s">
        <v>114</v>
      </c>
      <c r="AC1112" s="20" t="s">
        <v>115</v>
      </c>
      <c r="AD1112" s="20" t="s">
        <v>125</v>
      </c>
    </row>
    <row r="1113" spans="2:30" x14ac:dyDescent="0.25">
      <c r="B1113" s="27" t="str">
        <f>IF(O1113="","Frêt",_xlfn.XLOOKUP(O1113,Catégories!A:A,Catégories!B:B,"inconnu"))</f>
        <v>Frêt</v>
      </c>
      <c r="C1113" s="10" t="str">
        <f>RIGHT(LOOKUP(L1113,'Recherche tracking'!A:A,'Recherche tracking'!B:B),16)</f>
        <v>7543814314754655</v>
      </c>
      <c r="D1113" s="20">
        <v>202606</v>
      </c>
      <c r="E1113" s="20">
        <v>51</v>
      </c>
      <c r="F1113" s="20">
        <v>1085442</v>
      </c>
      <c r="G1113" s="20" t="s">
        <v>20</v>
      </c>
      <c r="H1113" s="20" t="s">
        <v>20</v>
      </c>
      <c r="I1113" s="20" t="s">
        <v>110</v>
      </c>
      <c r="J1113" s="20" t="s">
        <v>22</v>
      </c>
      <c r="K1113" s="20">
        <v>20260619</v>
      </c>
      <c r="L1113" s="20" t="s">
        <v>1754</v>
      </c>
      <c r="M1113" s="20" t="s">
        <v>111</v>
      </c>
      <c r="N1113" s="20">
        <v>2</v>
      </c>
      <c r="O1113" s="20" t="s">
        <v>84</v>
      </c>
      <c r="P1113" s="32">
        <v>4.41</v>
      </c>
      <c r="Q1113" s="20" t="s">
        <v>112</v>
      </c>
      <c r="R1113" s="20" t="s">
        <v>113</v>
      </c>
      <c r="S1113" s="20" t="s">
        <v>26</v>
      </c>
      <c r="T1113" s="20" t="s">
        <v>30</v>
      </c>
      <c r="U1113" s="20" t="s">
        <v>114</v>
      </c>
      <c r="V1113" s="20" t="s">
        <v>115</v>
      </c>
      <c r="W1113" s="20" t="s">
        <v>116</v>
      </c>
      <c r="X1113" s="20" t="s">
        <v>149</v>
      </c>
      <c r="Y1113" s="20" t="s">
        <v>157</v>
      </c>
      <c r="Z1113" s="20" t="s">
        <v>26</v>
      </c>
      <c r="AA1113" s="20" t="s">
        <v>30</v>
      </c>
      <c r="AB1113" s="20" t="s">
        <v>117</v>
      </c>
      <c r="AC1113" s="20" t="s">
        <v>154</v>
      </c>
      <c r="AD1113" s="20" t="s">
        <v>120</v>
      </c>
    </row>
    <row r="1114" spans="2:30" x14ac:dyDescent="0.25">
      <c r="B1114" s="27" t="str">
        <f>IF(O1114="","Frêt",_xlfn.XLOOKUP(O1114,Catégories!A:A,Catégories!B:B,"inconnu"))</f>
        <v>Frêt</v>
      </c>
      <c r="C1114" s="10" t="str">
        <f>RIGHT(LOOKUP(L1114,'Recherche tracking'!A:A,'Recherche tracking'!B:B),16)</f>
        <v>7543814314754655</v>
      </c>
      <c r="D1114" s="20">
        <v>202606</v>
      </c>
      <c r="E1114" s="20">
        <v>51</v>
      </c>
      <c r="F1114" s="20">
        <v>1085442</v>
      </c>
      <c r="G1114" s="20" t="s">
        <v>20</v>
      </c>
      <c r="H1114" s="20" t="s">
        <v>20</v>
      </c>
      <c r="I1114" s="20" t="s">
        <v>118</v>
      </c>
      <c r="J1114" s="20" t="s">
        <v>1755</v>
      </c>
      <c r="K1114" s="20">
        <v>20260619</v>
      </c>
      <c r="L1114" s="20" t="s">
        <v>1754</v>
      </c>
      <c r="M1114" s="20" t="s">
        <v>111</v>
      </c>
      <c r="N1114" s="20">
        <v>2</v>
      </c>
      <c r="O1114" s="20" t="s">
        <v>84</v>
      </c>
      <c r="P1114" s="32">
        <v>0</v>
      </c>
      <c r="Q1114" s="20" t="s">
        <v>112</v>
      </c>
      <c r="R1114" s="20" t="s">
        <v>113</v>
      </c>
      <c r="S1114" s="20" t="s">
        <v>26</v>
      </c>
      <c r="T1114" s="20" t="s">
        <v>30</v>
      </c>
      <c r="U1114" s="20" t="s">
        <v>114</v>
      </c>
      <c r="V1114" s="20" t="s">
        <v>115</v>
      </c>
      <c r="W1114" s="20" t="s">
        <v>116</v>
      </c>
      <c r="X1114" s="20" t="s">
        <v>149</v>
      </c>
      <c r="Y1114" s="20" t="s">
        <v>157</v>
      </c>
      <c r="Z1114" s="20" t="s">
        <v>26</v>
      </c>
      <c r="AA1114" s="20" t="s">
        <v>30</v>
      </c>
      <c r="AB1114" s="20" t="s">
        <v>117</v>
      </c>
      <c r="AC1114" s="20" t="s">
        <v>154</v>
      </c>
      <c r="AD1114" s="20" t="s">
        <v>120</v>
      </c>
    </row>
    <row r="1115" spans="2:30" x14ac:dyDescent="0.25">
      <c r="B1115" s="27" t="str">
        <f>IF(O1115="","Frêt",_xlfn.XLOOKUP(O1115,Catégories!A:A,Catégories!B:B,"inconnu"))</f>
        <v>Frêt</v>
      </c>
      <c r="C1115" s="10" t="str">
        <f>RIGHT(LOOKUP(L1115,'Recherche tracking'!A:A,'Recherche tracking'!B:B),16)</f>
        <v>7543814314754655</v>
      </c>
      <c r="D1115" s="20">
        <v>202606</v>
      </c>
      <c r="E1115" s="20">
        <v>51</v>
      </c>
      <c r="F1115" s="20">
        <v>1085442</v>
      </c>
      <c r="G1115" s="20" t="s">
        <v>20</v>
      </c>
      <c r="H1115" s="20" t="s">
        <v>20</v>
      </c>
      <c r="I1115" s="20" t="s">
        <v>119</v>
      </c>
      <c r="J1115" s="20" t="s">
        <v>1755</v>
      </c>
      <c r="K1115" s="20">
        <v>20260619</v>
      </c>
      <c r="L1115" s="20" t="s">
        <v>1754</v>
      </c>
      <c r="M1115" s="20" t="s">
        <v>24</v>
      </c>
      <c r="N1115" s="20">
        <v>2</v>
      </c>
      <c r="O1115" s="20" t="s">
        <v>86</v>
      </c>
      <c r="P1115" s="32">
        <v>0</v>
      </c>
      <c r="Q1115" s="20" t="s">
        <v>112</v>
      </c>
      <c r="R1115" s="20" t="s">
        <v>113</v>
      </c>
      <c r="S1115" s="20" t="s">
        <v>26</v>
      </c>
      <c r="T1115" s="20" t="s">
        <v>30</v>
      </c>
      <c r="U1115" s="20" t="s">
        <v>114</v>
      </c>
      <c r="V1115" s="20" t="s">
        <v>115</v>
      </c>
      <c r="W1115" s="20" t="s">
        <v>116</v>
      </c>
      <c r="X1115" s="20" t="s">
        <v>149</v>
      </c>
      <c r="Y1115" s="20" t="s">
        <v>157</v>
      </c>
      <c r="Z1115" s="20" t="s">
        <v>26</v>
      </c>
      <c r="AA1115" s="20" t="s">
        <v>30</v>
      </c>
      <c r="AB1115" s="20" t="s">
        <v>117</v>
      </c>
      <c r="AC1115" s="20" t="s">
        <v>154</v>
      </c>
      <c r="AD1115" s="20" t="s">
        <v>120</v>
      </c>
    </row>
    <row r="1116" spans="2:30" x14ac:dyDescent="0.25">
      <c r="B1116" s="27" t="str">
        <f>IF(O1116="","Frêt",_xlfn.XLOOKUP(O1116,Catégories!A:A,Catégories!B:B,"inconnu"))</f>
        <v>Frêt</v>
      </c>
      <c r="C1116" s="10" t="str">
        <f>RIGHT(LOOKUP(L1116,'Recherche tracking'!A:A,'Recherche tracking'!B:B),16)</f>
        <v>0643814314754648</v>
      </c>
      <c r="D1116" s="20">
        <v>202606</v>
      </c>
      <c r="E1116" s="20">
        <v>51</v>
      </c>
      <c r="F1116" s="20">
        <v>1085442</v>
      </c>
      <c r="G1116" s="20" t="s">
        <v>20</v>
      </c>
      <c r="H1116" s="20" t="s">
        <v>20</v>
      </c>
      <c r="I1116" s="20" t="s">
        <v>110</v>
      </c>
      <c r="J1116" s="20" t="s">
        <v>22</v>
      </c>
      <c r="K1116" s="20">
        <v>20260619</v>
      </c>
      <c r="L1116" s="20" t="s">
        <v>1756</v>
      </c>
      <c r="M1116" s="20" t="s">
        <v>111</v>
      </c>
      <c r="N1116" s="20">
        <v>94.7</v>
      </c>
      <c r="O1116" s="20" t="s">
        <v>84</v>
      </c>
      <c r="P1116" s="32">
        <v>28.59</v>
      </c>
      <c r="Q1116" s="20" t="s">
        <v>112</v>
      </c>
      <c r="R1116" s="20" t="s">
        <v>113</v>
      </c>
      <c r="S1116" s="20" t="s">
        <v>26</v>
      </c>
      <c r="T1116" s="20" t="s">
        <v>30</v>
      </c>
      <c r="U1116" s="20" t="s">
        <v>114</v>
      </c>
      <c r="V1116" s="20" t="s">
        <v>115</v>
      </c>
      <c r="W1116" s="20" t="s">
        <v>116</v>
      </c>
      <c r="X1116" s="20" t="s">
        <v>1757</v>
      </c>
      <c r="Y1116" s="20" t="s">
        <v>1758</v>
      </c>
      <c r="Z1116" s="20" t="s">
        <v>1759</v>
      </c>
      <c r="AA1116" s="20" t="s">
        <v>30</v>
      </c>
      <c r="AB1116" s="20" t="s">
        <v>171</v>
      </c>
      <c r="AC1116" s="20" t="s">
        <v>1760</v>
      </c>
      <c r="AD1116" s="20" t="s">
        <v>1761</v>
      </c>
    </row>
    <row r="1117" spans="2:30" x14ac:dyDescent="0.25">
      <c r="B1117" s="27" t="str">
        <f>IF(O1117="","Frêt",_xlfn.XLOOKUP(O1117,Catégories!A:A,Catégories!B:B,"inconnu"))</f>
        <v>Frêt</v>
      </c>
      <c r="C1117" s="10" t="str">
        <f>RIGHT(LOOKUP(L1117,'Recherche tracking'!A:A,'Recherche tracking'!B:B),16)</f>
        <v>0643814314754648</v>
      </c>
      <c r="D1117" s="20">
        <v>202606</v>
      </c>
      <c r="E1117" s="20">
        <v>51</v>
      </c>
      <c r="F1117" s="20">
        <v>1085442</v>
      </c>
      <c r="G1117" s="20" t="s">
        <v>20</v>
      </c>
      <c r="H1117" s="20" t="s">
        <v>20</v>
      </c>
      <c r="I1117" s="20" t="s">
        <v>126</v>
      </c>
      <c r="J1117" s="20" t="s">
        <v>22</v>
      </c>
      <c r="K1117" s="20">
        <v>20260619</v>
      </c>
      <c r="L1117" s="20" t="s">
        <v>1756</v>
      </c>
      <c r="M1117" s="20" t="s">
        <v>24</v>
      </c>
      <c r="N1117" s="20">
        <v>0</v>
      </c>
      <c r="O1117" s="20" t="s">
        <v>31</v>
      </c>
      <c r="P1117" s="32">
        <v>8</v>
      </c>
      <c r="Q1117" s="20" t="s">
        <v>112</v>
      </c>
      <c r="R1117" s="20" t="s">
        <v>113</v>
      </c>
      <c r="S1117" s="20" t="s">
        <v>26</v>
      </c>
      <c r="T1117" s="20" t="s">
        <v>30</v>
      </c>
      <c r="U1117" s="20" t="s">
        <v>114</v>
      </c>
      <c r="V1117" s="20" t="s">
        <v>115</v>
      </c>
      <c r="W1117" s="20" t="s">
        <v>116</v>
      </c>
      <c r="X1117" s="20" t="s">
        <v>1757</v>
      </c>
      <c r="Y1117" s="20" t="s">
        <v>1758</v>
      </c>
      <c r="Z1117" s="20" t="s">
        <v>1759</v>
      </c>
      <c r="AA1117" s="20" t="s">
        <v>30</v>
      </c>
      <c r="AB1117" s="20" t="s">
        <v>171</v>
      </c>
      <c r="AC1117" s="20" t="s">
        <v>1760</v>
      </c>
      <c r="AD1117" s="20" t="s">
        <v>1761</v>
      </c>
    </row>
    <row r="1118" spans="2:30" x14ac:dyDescent="0.25">
      <c r="B1118" s="27" t="str">
        <f>IF(O1118="","Frêt",_xlfn.XLOOKUP(O1118,Catégories!A:A,Catégories!B:B,"inconnu"))</f>
        <v>Frêt</v>
      </c>
      <c r="C1118" s="10" t="str">
        <f>RIGHT(LOOKUP(L1118,'Recherche tracking'!A:A,'Recherche tracking'!B:B),16)</f>
        <v>0643814314754648</v>
      </c>
      <c r="D1118" s="20">
        <v>202606</v>
      </c>
      <c r="E1118" s="20">
        <v>51</v>
      </c>
      <c r="F1118" s="20">
        <v>1085442</v>
      </c>
      <c r="G1118" s="20" t="s">
        <v>20</v>
      </c>
      <c r="H1118" s="20" t="s">
        <v>20</v>
      </c>
      <c r="I1118" s="20" t="s">
        <v>118</v>
      </c>
      <c r="J1118" s="20" t="s">
        <v>1762</v>
      </c>
      <c r="K1118" s="20">
        <v>20260619</v>
      </c>
      <c r="L1118" s="20" t="s">
        <v>1756</v>
      </c>
      <c r="M1118" s="20" t="s">
        <v>111</v>
      </c>
      <c r="N1118" s="20">
        <v>9.8000000000000007</v>
      </c>
      <c r="O1118" s="20" t="s">
        <v>84</v>
      </c>
      <c r="P1118" s="32">
        <v>0</v>
      </c>
      <c r="Q1118" s="20" t="s">
        <v>112</v>
      </c>
      <c r="R1118" s="20" t="s">
        <v>113</v>
      </c>
      <c r="S1118" s="20" t="s">
        <v>26</v>
      </c>
      <c r="T1118" s="20" t="s">
        <v>30</v>
      </c>
      <c r="U1118" s="20" t="s">
        <v>114</v>
      </c>
      <c r="V1118" s="20" t="s">
        <v>115</v>
      </c>
      <c r="W1118" s="20" t="s">
        <v>116</v>
      </c>
      <c r="X1118" s="20" t="s">
        <v>1757</v>
      </c>
      <c r="Y1118" s="20" t="s">
        <v>1758</v>
      </c>
      <c r="Z1118" s="20" t="s">
        <v>1759</v>
      </c>
      <c r="AA1118" s="20" t="s">
        <v>30</v>
      </c>
      <c r="AB1118" s="20" t="s">
        <v>171</v>
      </c>
      <c r="AC1118" s="20" t="s">
        <v>1760</v>
      </c>
      <c r="AD1118" s="20" t="s">
        <v>1761</v>
      </c>
    </row>
    <row r="1119" spans="2:30" x14ac:dyDescent="0.25">
      <c r="B1119" s="27" t="str">
        <f>IF(O1119="","Frêt",_xlfn.XLOOKUP(O1119,Catégories!A:A,Catégories!B:B,"inconnu"))</f>
        <v>Frêt</v>
      </c>
      <c r="C1119" s="10" t="str">
        <f>RIGHT(LOOKUP(L1119,'Recherche tracking'!A:A,'Recherche tracking'!B:B),16)</f>
        <v>0643814314754648</v>
      </c>
      <c r="D1119" s="20">
        <v>202606</v>
      </c>
      <c r="E1119" s="20">
        <v>51</v>
      </c>
      <c r="F1119" s="20">
        <v>1085442</v>
      </c>
      <c r="G1119" s="20" t="s">
        <v>20</v>
      </c>
      <c r="H1119" s="20" t="s">
        <v>20</v>
      </c>
      <c r="I1119" s="20" t="s">
        <v>119</v>
      </c>
      <c r="J1119" s="20" t="s">
        <v>1762</v>
      </c>
      <c r="K1119" s="20">
        <v>20260619</v>
      </c>
      <c r="L1119" s="20" t="s">
        <v>1756</v>
      </c>
      <c r="M1119" s="20" t="s">
        <v>24</v>
      </c>
      <c r="N1119" s="20">
        <v>9.8000000000000007</v>
      </c>
      <c r="O1119" s="20" t="s">
        <v>86</v>
      </c>
      <c r="P1119" s="32">
        <v>0</v>
      </c>
      <c r="Q1119" s="20" t="s">
        <v>112</v>
      </c>
      <c r="R1119" s="20" t="s">
        <v>113</v>
      </c>
      <c r="S1119" s="20" t="s">
        <v>26</v>
      </c>
      <c r="T1119" s="20" t="s">
        <v>30</v>
      </c>
      <c r="U1119" s="20" t="s">
        <v>114</v>
      </c>
      <c r="V1119" s="20" t="s">
        <v>115</v>
      </c>
      <c r="W1119" s="20" t="s">
        <v>116</v>
      </c>
      <c r="X1119" s="20" t="s">
        <v>1757</v>
      </c>
      <c r="Y1119" s="20" t="s">
        <v>1758</v>
      </c>
      <c r="Z1119" s="20" t="s">
        <v>1759</v>
      </c>
      <c r="AA1119" s="20" t="s">
        <v>30</v>
      </c>
      <c r="AB1119" s="20" t="s">
        <v>171</v>
      </c>
      <c r="AC1119" s="20" t="s">
        <v>1760</v>
      </c>
      <c r="AD1119" s="20" t="s">
        <v>1761</v>
      </c>
    </row>
    <row r="1120" spans="2:30" x14ac:dyDescent="0.25">
      <c r="B1120" s="27" t="str">
        <f>IF(O1120="","Frêt",_xlfn.XLOOKUP(O1120,Catégories!A:A,Catégories!B:B,"inconnu"))</f>
        <v>Frêt</v>
      </c>
      <c r="C1120" s="10" t="str">
        <f>RIGHT(LOOKUP(L1120,'Recherche tracking'!A:A,'Recherche tracking'!B:B),16)</f>
        <v>0643814314754648</v>
      </c>
      <c r="D1120" s="20">
        <v>202606</v>
      </c>
      <c r="E1120" s="20">
        <v>51</v>
      </c>
      <c r="F1120" s="20">
        <v>1085442</v>
      </c>
      <c r="G1120" s="20" t="s">
        <v>20</v>
      </c>
      <c r="H1120" s="20" t="s">
        <v>20</v>
      </c>
      <c r="I1120" s="20" t="s">
        <v>118</v>
      </c>
      <c r="J1120" s="20" t="s">
        <v>1763</v>
      </c>
      <c r="K1120" s="20">
        <v>20260619</v>
      </c>
      <c r="L1120" s="20" t="s">
        <v>1756</v>
      </c>
      <c r="M1120" s="20" t="s">
        <v>111</v>
      </c>
      <c r="N1120" s="20">
        <v>9.9</v>
      </c>
      <c r="O1120" s="20" t="s">
        <v>84</v>
      </c>
      <c r="P1120" s="32">
        <v>0</v>
      </c>
      <c r="Q1120" s="20" t="s">
        <v>112</v>
      </c>
      <c r="R1120" s="20" t="s">
        <v>113</v>
      </c>
      <c r="S1120" s="20" t="s">
        <v>26</v>
      </c>
      <c r="T1120" s="20" t="s">
        <v>30</v>
      </c>
      <c r="U1120" s="20" t="s">
        <v>114</v>
      </c>
      <c r="V1120" s="20" t="s">
        <v>115</v>
      </c>
      <c r="W1120" s="20" t="s">
        <v>116</v>
      </c>
      <c r="X1120" s="20" t="s">
        <v>1757</v>
      </c>
      <c r="Y1120" s="20" t="s">
        <v>1758</v>
      </c>
      <c r="Z1120" s="20" t="s">
        <v>1759</v>
      </c>
      <c r="AA1120" s="20" t="s">
        <v>30</v>
      </c>
      <c r="AB1120" s="20" t="s">
        <v>171</v>
      </c>
      <c r="AC1120" s="20" t="s">
        <v>1760</v>
      </c>
      <c r="AD1120" s="20" t="s">
        <v>1761</v>
      </c>
    </row>
    <row r="1121" spans="2:30" x14ac:dyDescent="0.25">
      <c r="B1121" s="27" t="str">
        <f>IF(O1121="","Frêt",_xlfn.XLOOKUP(O1121,Catégories!A:A,Catégories!B:B,"inconnu"))</f>
        <v>Frêt</v>
      </c>
      <c r="C1121" s="10" t="str">
        <f>RIGHT(LOOKUP(L1121,'Recherche tracking'!A:A,'Recherche tracking'!B:B),16)</f>
        <v>0643814314754648</v>
      </c>
      <c r="D1121" s="20">
        <v>202606</v>
      </c>
      <c r="E1121" s="20">
        <v>51</v>
      </c>
      <c r="F1121" s="20">
        <v>1085442</v>
      </c>
      <c r="G1121" s="20" t="s">
        <v>20</v>
      </c>
      <c r="H1121" s="20" t="s">
        <v>20</v>
      </c>
      <c r="I1121" s="20" t="s">
        <v>119</v>
      </c>
      <c r="J1121" s="20" t="s">
        <v>1763</v>
      </c>
      <c r="K1121" s="20">
        <v>20260619</v>
      </c>
      <c r="L1121" s="20" t="s">
        <v>1756</v>
      </c>
      <c r="M1121" s="20" t="s">
        <v>24</v>
      </c>
      <c r="N1121" s="20">
        <v>9.9</v>
      </c>
      <c r="O1121" s="20" t="s">
        <v>86</v>
      </c>
      <c r="P1121" s="32">
        <v>0</v>
      </c>
      <c r="Q1121" s="20" t="s">
        <v>112</v>
      </c>
      <c r="R1121" s="20" t="s">
        <v>113</v>
      </c>
      <c r="S1121" s="20" t="s">
        <v>26</v>
      </c>
      <c r="T1121" s="20" t="s">
        <v>30</v>
      </c>
      <c r="U1121" s="20" t="s">
        <v>114</v>
      </c>
      <c r="V1121" s="20" t="s">
        <v>115</v>
      </c>
      <c r="W1121" s="20" t="s">
        <v>116</v>
      </c>
      <c r="X1121" s="20" t="s">
        <v>1757</v>
      </c>
      <c r="Y1121" s="20" t="s">
        <v>1758</v>
      </c>
      <c r="Z1121" s="20" t="s">
        <v>1759</v>
      </c>
      <c r="AA1121" s="20" t="s">
        <v>30</v>
      </c>
      <c r="AB1121" s="20" t="s">
        <v>171</v>
      </c>
      <c r="AC1121" s="20" t="s">
        <v>1760</v>
      </c>
      <c r="AD1121" s="20" t="s">
        <v>1761</v>
      </c>
    </row>
    <row r="1122" spans="2:30" x14ac:dyDescent="0.25">
      <c r="B1122" s="27" t="str">
        <f>IF(O1122="","Frêt",_xlfn.XLOOKUP(O1122,Catégories!A:A,Catégories!B:B,"inconnu"))</f>
        <v>Frêt</v>
      </c>
      <c r="C1122" s="10" t="str">
        <f>RIGHT(LOOKUP(L1122,'Recherche tracking'!A:A,'Recherche tracking'!B:B),16)</f>
        <v>0643814314754648</v>
      </c>
      <c r="D1122" s="20">
        <v>202606</v>
      </c>
      <c r="E1122" s="20">
        <v>51</v>
      </c>
      <c r="F1122" s="20">
        <v>1085442</v>
      </c>
      <c r="G1122" s="20" t="s">
        <v>20</v>
      </c>
      <c r="H1122" s="20" t="s">
        <v>20</v>
      </c>
      <c r="I1122" s="20" t="s">
        <v>119</v>
      </c>
      <c r="J1122" s="20" t="s">
        <v>1763</v>
      </c>
      <c r="K1122" s="20">
        <v>20260619</v>
      </c>
      <c r="L1122" s="20" t="s">
        <v>1756</v>
      </c>
      <c r="M1122" s="20" t="s">
        <v>24</v>
      </c>
      <c r="N1122" s="20">
        <v>9.9</v>
      </c>
      <c r="O1122" s="20" t="s">
        <v>98</v>
      </c>
      <c r="P1122" s="32">
        <v>1</v>
      </c>
      <c r="Q1122" s="20" t="s">
        <v>112</v>
      </c>
      <c r="R1122" s="20" t="s">
        <v>113</v>
      </c>
      <c r="S1122" s="20" t="s">
        <v>26</v>
      </c>
      <c r="T1122" s="20" t="s">
        <v>30</v>
      </c>
      <c r="U1122" s="20" t="s">
        <v>114</v>
      </c>
      <c r="V1122" s="20" t="s">
        <v>115</v>
      </c>
      <c r="W1122" s="20" t="s">
        <v>116</v>
      </c>
      <c r="X1122" s="20" t="s">
        <v>1757</v>
      </c>
      <c r="Y1122" s="20" t="s">
        <v>1758</v>
      </c>
      <c r="Z1122" s="20" t="s">
        <v>1759</v>
      </c>
      <c r="AA1122" s="20" t="s">
        <v>30</v>
      </c>
      <c r="AB1122" s="20" t="s">
        <v>171</v>
      </c>
      <c r="AC1122" s="20" t="s">
        <v>1760</v>
      </c>
      <c r="AD1122" s="20" t="s">
        <v>1761</v>
      </c>
    </row>
    <row r="1123" spans="2:30" x14ac:dyDescent="0.25">
      <c r="B1123" s="27" t="str">
        <f>IF(O1123="","Frêt",_xlfn.XLOOKUP(O1123,Catégories!A:A,Catégories!B:B,"inconnu"))</f>
        <v>Frêt</v>
      </c>
      <c r="C1123" s="10" t="str">
        <f>RIGHT(LOOKUP(L1123,'Recherche tracking'!A:A,'Recherche tracking'!B:B),16)</f>
        <v>0643814314754648</v>
      </c>
      <c r="D1123" s="20">
        <v>202606</v>
      </c>
      <c r="E1123" s="20">
        <v>51</v>
      </c>
      <c r="F1123" s="20">
        <v>1085442</v>
      </c>
      <c r="G1123" s="20" t="s">
        <v>20</v>
      </c>
      <c r="H1123" s="20" t="s">
        <v>20</v>
      </c>
      <c r="I1123" s="20" t="s">
        <v>118</v>
      </c>
      <c r="J1123" s="20" t="s">
        <v>1764</v>
      </c>
      <c r="K1123" s="20">
        <v>20260619</v>
      </c>
      <c r="L1123" s="20" t="s">
        <v>1756</v>
      </c>
      <c r="M1123" s="20" t="s">
        <v>111</v>
      </c>
      <c r="N1123" s="20">
        <v>13.6</v>
      </c>
      <c r="O1123" s="20" t="s">
        <v>84</v>
      </c>
      <c r="P1123" s="32">
        <v>0</v>
      </c>
      <c r="Q1123" s="20" t="s">
        <v>112</v>
      </c>
      <c r="R1123" s="20" t="s">
        <v>113</v>
      </c>
      <c r="S1123" s="20" t="s">
        <v>26</v>
      </c>
      <c r="T1123" s="20" t="s">
        <v>30</v>
      </c>
      <c r="U1123" s="20" t="s">
        <v>114</v>
      </c>
      <c r="V1123" s="20" t="s">
        <v>115</v>
      </c>
      <c r="W1123" s="20" t="s">
        <v>116</v>
      </c>
      <c r="X1123" s="20" t="s">
        <v>1757</v>
      </c>
      <c r="Y1123" s="20" t="s">
        <v>1758</v>
      </c>
      <c r="Z1123" s="20" t="s">
        <v>1759</v>
      </c>
      <c r="AA1123" s="20" t="s">
        <v>30</v>
      </c>
      <c r="AB1123" s="20" t="s">
        <v>171</v>
      </c>
      <c r="AC1123" s="20" t="s">
        <v>1760</v>
      </c>
      <c r="AD1123" s="20" t="s">
        <v>1761</v>
      </c>
    </row>
    <row r="1124" spans="2:30" x14ac:dyDescent="0.25">
      <c r="B1124" s="27" t="str">
        <f>IF(O1124="","Frêt",_xlfn.XLOOKUP(O1124,Catégories!A:A,Catégories!B:B,"inconnu"))</f>
        <v>Frêt</v>
      </c>
      <c r="C1124" s="10" t="str">
        <f>RIGHT(LOOKUP(L1124,'Recherche tracking'!A:A,'Recherche tracking'!B:B),16)</f>
        <v>0643814314754648</v>
      </c>
      <c r="D1124" s="20">
        <v>202606</v>
      </c>
      <c r="E1124" s="20">
        <v>51</v>
      </c>
      <c r="F1124" s="20">
        <v>1085442</v>
      </c>
      <c r="G1124" s="20" t="s">
        <v>20</v>
      </c>
      <c r="H1124" s="20" t="s">
        <v>20</v>
      </c>
      <c r="I1124" s="20" t="s">
        <v>119</v>
      </c>
      <c r="J1124" s="20" t="s">
        <v>1764</v>
      </c>
      <c r="K1124" s="20">
        <v>20260619</v>
      </c>
      <c r="L1124" s="20" t="s">
        <v>1756</v>
      </c>
      <c r="M1124" s="20" t="s">
        <v>24</v>
      </c>
      <c r="N1124" s="20">
        <v>13.6</v>
      </c>
      <c r="O1124" s="20" t="s">
        <v>86</v>
      </c>
      <c r="P1124" s="32">
        <v>0</v>
      </c>
      <c r="Q1124" s="20" t="s">
        <v>112</v>
      </c>
      <c r="R1124" s="20" t="s">
        <v>113</v>
      </c>
      <c r="S1124" s="20" t="s">
        <v>26</v>
      </c>
      <c r="T1124" s="20" t="s">
        <v>30</v>
      </c>
      <c r="U1124" s="20" t="s">
        <v>114</v>
      </c>
      <c r="V1124" s="20" t="s">
        <v>115</v>
      </c>
      <c r="W1124" s="20" t="s">
        <v>116</v>
      </c>
      <c r="X1124" s="20" t="s">
        <v>1757</v>
      </c>
      <c r="Y1124" s="20" t="s">
        <v>1758</v>
      </c>
      <c r="Z1124" s="20" t="s">
        <v>1759</v>
      </c>
      <c r="AA1124" s="20" t="s">
        <v>30</v>
      </c>
      <c r="AB1124" s="20" t="s">
        <v>171</v>
      </c>
      <c r="AC1124" s="20" t="s">
        <v>1760</v>
      </c>
      <c r="AD1124" s="20" t="s">
        <v>1761</v>
      </c>
    </row>
    <row r="1125" spans="2:30" x14ac:dyDescent="0.25">
      <c r="B1125" s="27" t="str">
        <f>IF(O1125="","Frêt",_xlfn.XLOOKUP(O1125,Catégories!A:A,Catégories!B:B,"inconnu"))</f>
        <v>Frêt</v>
      </c>
      <c r="C1125" s="10" t="str">
        <f>RIGHT(LOOKUP(L1125,'Recherche tracking'!A:A,'Recherche tracking'!B:B),16)</f>
        <v>0643814314754648</v>
      </c>
      <c r="D1125" s="20">
        <v>202606</v>
      </c>
      <c r="E1125" s="20">
        <v>51</v>
      </c>
      <c r="F1125" s="20">
        <v>1085442</v>
      </c>
      <c r="G1125" s="20" t="s">
        <v>20</v>
      </c>
      <c r="H1125" s="20" t="s">
        <v>20</v>
      </c>
      <c r="I1125" s="20" t="s">
        <v>119</v>
      </c>
      <c r="J1125" s="20" t="s">
        <v>1764</v>
      </c>
      <c r="K1125" s="20">
        <v>20260619</v>
      </c>
      <c r="L1125" s="20" t="s">
        <v>1756</v>
      </c>
      <c r="M1125" s="20" t="s">
        <v>24</v>
      </c>
      <c r="N1125" s="20">
        <v>13.6</v>
      </c>
      <c r="O1125" s="20" t="s">
        <v>98</v>
      </c>
      <c r="P1125" s="32">
        <v>1</v>
      </c>
      <c r="Q1125" s="20" t="s">
        <v>112</v>
      </c>
      <c r="R1125" s="20" t="s">
        <v>113</v>
      </c>
      <c r="S1125" s="20" t="s">
        <v>26</v>
      </c>
      <c r="T1125" s="20" t="s">
        <v>30</v>
      </c>
      <c r="U1125" s="20" t="s">
        <v>114</v>
      </c>
      <c r="V1125" s="20" t="s">
        <v>115</v>
      </c>
      <c r="W1125" s="20" t="s">
        <v>116</v>
      </c>
      <c r="X1125" s="20" t="s">
        <v>1757</v>
      </c>
      <c r="Y1125" s="20" t="s">
        <v>1758</v>
      </c>
      <c r="Z1125" s="20" t="s">
        <v>1759</v>
      </c>
      <c r="AA1125" s="20" t="s">
        <v>30</v>
      </c>
      <c r="AB1125" s="20" t="s">
        <v>171</v>
      </c>
      <c r="AC1125" s="20" t="s">
        <v>1760</v>
      </c>
      <c r="AD1125" s="20" t="s">
        <v>1761</v>
      </c>
    </row>
    <row r="1126" spans="2:30" x14ac:dyDescent="0.25">
      <c r="B1126" s="27" t="str">
        <f>IF(O1126="","Frêt",_xlfn.XLOOKUP(O1126,Catégories!A:A,Catégories!B:B,"inconnu"))</f>
        <v>Frêt</v>
      </c>
      <c r="C1126" s="10" t="str">
        <f>RIGHT(LOOKUP(L1126,'Recherche tracking'!A:A,'Recherche tracking'!B:B),16)</f>
        <v>0643814314754648</v>
      </c>
      <c r="D1126" s="20">
        <v>202606</v>
      </c>
      <c r="E1126" s="20">
        <v>51</v>
      </c>
      <c r="F1126" s="20">
        <v>1085442</v>
      </c>
      <c r="G1126" s="20" t="s">
        <v>20</v>
      </c>
      <c r="H1126" s="20" t="s">
        <v>20</v>
      </c>
      <c r="I1126" s="20" t="s">
        <v>118</v>
      </c>
      <c r="J1126" s="20" t="s">
        <v>1765</v>
      </c>
      <c r="K1126" s="20">
        <v>20260619</v>
      </c>
      <c r="L1126" s="20" t="s">
        <v>1756</v>
      </c>
      <c r="M1126" s="20" t="s">
        <v>111</v>
      </c>
      <c r="N1126" s="20">
        <v>9.8000000000000007</v>
      </c>
      <c r="O1126" s="20" t="s">
        <v>84</v>
      </c>
      <c r="P1126" s="32">
        <v>0</v>
      </c>
      <c r="Q1126" s="20" t="s">
        <v>112</v>
      </c>
      <c r="R1126" s="20" t="s">
        <v>113</v>
      </c>
      <c r="S1126" s="20" t="s">
        <v>26</v>
      </c>
      <c r="T1126" s="20" t="s">
        <v>30</v>
      </c>
      <c r="U1126" s="20" t="s">
        <v>114</v>
      </c>
      <c r="V1126" s="20" t="s">
        <v>115</v>
      </c>
      <c r="W1126" s="20" t="s">
        <v>116</v>
      </c>
      <c r="X1126" s="20" t="s">
        <v>1757</v>
      </c>
      <c r="Y1126" s="20" t="s">
        <v>1758</v>
      </c>
      <c r="Z1126" s="20" t="s">
        <v>1759</v>
      </c>
      <c r="AA1126" s="20" t="s">
        <v>30</v>
      </c>
      <c r="AB1126" s="20" t="s">
        <v>171</v>
      </c>
      <c r="AC1126" s="20" t="s">
        <v>1760</v>
      </c>
      <c r="AD1126" s="20" t="s">
        <v>1761</v>
      </c>
    </row>
    <row r="1127" spans="2:30" x14ac:dyDescent="0.25">
      <c r="B1127" s="27" t="str">
        <f>IF(O1127="","Frêt",_xlfn.XLOOKUP(O1127,Catégories!A:A,Catégories!B:B,"inconnu"))</f>
        <v>Frêt</v>
      </c>
      <c r="C1127" s="10" t="str">
        <f>RIGHT(LOOKUP(L1127,'Recherche tracking'!A:A,'Recherche tracking'!B:B),16)</f>
        <v>0643814314754648</v>
      </c>
      <c r="D1127" s="20">
        <v>202606</v>
      </c>
      <c r="E1127" s="20">
        <v>51</v>
      </c>
      <c r="F1127" s="20">
        <v>1085442</v>
      </c>
      <c r="G1127" s="20" t="s">
        <v>20</v>
      </c>
      <c r="H1127" s="20" t="s">
        <v>20</v>
      </c>
      <c r="I1127" s="20" t="s">
        <v>119</v>
      </c>
      <c r="J1127" s="20" t="s">
        <v>1765</v>
      </c>
      <c r="K1127" s="20">
        <v>20260619</v>
      </c>
      <c r="L1127" s="20" t="s">
        <v>1756</v>
      </c>
      <c r="M1127" s="20" t="s">
        <v>24</v>
      </c>
      <c r="N1127" s="20">
        <v>9.8000000000000007</v>
      </c>
      <c r="O1127" s="20" t="s">
        <v>86</v>
      </c>
      <c r="P1127" s="32">
        <v>0</v>
      </c>
      <c r="Q1127" s="20" t="s">
        <v>112</v>
      </c>
      <c r="R1127" s="20" t="s">
        <v>113</v>
      </c>
      <c r="S1127" s="20" t="s">
        <v>26</v>
      </c>
      <c r="T1127" s="20" t="s">
        <v>30</v>
      </c>
      <c r="U1127" s="20" t="s">
        <v>114</v>
      </c>
      <c r="V1127" s="20" t="s">
        <v>115</v>
      </c>
      <c r="W1127" s="20" t="s">
        <v>116</v>
      </c>
      <c r="X1127" s="20" t="s">
        <v>1757</v>
      </c>
      <c r="Y1127" s="20" t="s">
        <v>1758</v>
      </c>
      <c r="Z1127" s="20" t="s">
        <v>1759</v>
      </c>
      <c r="AA1127" s="20" t="s">
        <v>30</v>
      </c>
      <c r="AB1127" s="20" t="s">
        <v>171</v>
      </c>
      <c r="AC1127" s="20" t="s">
        <v>1760</v>
      </c>
      <c r="AD1127" s="20" t="s">
        <v>1761</v>
      </c>
    </row>
    <row r="1128" spans="2:30" x14ac:dyDescent="0.25">
      <c r="B1128" s="27" t="str">
        <f>IF(O1128="","Frêt",_xlfn.XLOOKUP(O1128,Catégories!A:A,Catégories!B:B,"inconnu"))</f>
        <v>Frêt</v>
      </c>
      <c r="C1128" s="10" t="str">
        <f>RIGHT(LOOKUP(L1128,'Recherche tracking'!A:A,'Recherche tracking'!B:B),16)</f>
        <v>0643814314754648</v>
      </c>
      <c r="D1128" s="20">
        <v>202606</v>
      </c>
      <c r="E1128" s="20">
        <v>51</v>
      </c>
      <c r="F1128" s="20">
        <v>1085442</v>
      </c>
      <c r="G1128" s="20" t="s">
        <v>20</v>
      </c>
      <c r="H1128" s="20" t="s">
        <v>20</v>
      </c>
      <c r="I1128" s="20" t="s">
        <v>119</v>
      </c>
      <c r="J1128" s="20" t="s">
        <v>1765</v>
      </c>
      <c r="K1128" s="20">
        <v>20260619</v>
      </c>
      <c r="L1128" s="20" t="s">
        <v>1756</v>
      </c>
      <c r="M1128" s="20" t="s">
        <v>24</v>
      </c>
      <c r="N1128" s="20">
        <v>9.8000000000000007</v>
      </c>
      <c r="O1128" s="20" t="s">
        <v>98</v>
      </c>
      <c r="P1128" s="32">
        <v>1</v>
      </c>
      <c r="Q1128" s="20" t="s">
        <v>112</v>
      </c>
      <c r="R1128" s="20" t="s">
        <v>113</v>
      </c>
      <c r="S1128" s="20" t="s">
        <v>26</v>
      </c>
      <c r="T1128" s="20" t="s">
        <v>30</v>
      </c>
      <c r="U1128" s="20" t="s">
        <v>114</v>
      </c>
      <c r="V1128" s="20" t="s">
        <v>115</v>
      </c>
      <c r="W1128" s="20" t="s">
        <v>116</v>
      </c>
      <c r="X1128" s="20" t="s">
        <v>1757</v>
      </c>
      <c r="Y1128" s="20" t="s">
        <v>1758</v>
      </c>
      <c r="Z1128" s="20" t="s">
        <v>1759</v>
      </c>
      <c r="AA1128" s="20" t="s">
        <v>30</v>
      </c>
      <c r="AB1128" s="20" t="s">
        <v>171</v>
      </c>
      <c r="AC1128" s="20" t="s">
        <v>1760</v>
      </c>
      <c r="AD1128" s="20" t="s">
        <v>1761</v>
      </c>
    </row>
    <row r="1129" spans="2:30" x14ac:dyDescent="0.25">
      <c r="B1129" s="27" t="str">
        <f>IF(O1129="","Frêt",_xlfn.XLOOKUP(O1129,Catégories!A:A,Catégories!B:B,"inconnu"))</f>
        <v>Frêt</v>
      </c>
      <c r="C1129" s="10" t="str">
        <f>RIGHT(LOOKUP(L1129,'Recherche tracking'!A:A,'Recherche tracking'!B:B),16)</f>
        <v>0643814314754648</v>
      </c>
      <c r="D1129" s="20">
        <v>202606</v>
      </c>
      <c r="E1129" s="20">
        <v>51</v>
      </c>
      <c r="F1129" s="20">
        <v>1085442</v>
      </c>
      <c r="G1129" s="20" t="s">
        <v>20</v>
      </c>
      <c r="H1129" s="20" t="s">
        <v>20</v>
      </c>
      <c r="I1129" s="20" t="s">
        <v>118</v>
      </c>
      <c r="J1129" s="20" t="s">
        <v>1766</v>
      </c>
      <c r="K1129" s="20">
        <v>20260619</v>
      </c>
      <c r="L1129" s="20" t="s">
        <v>1756</v>
      </c>
      <c r="M1129" s="20" t="s">
        <v>111</v>
      </c>
      <c r="N1129" s="20">
        <v>9.8000000000000007</v>
      </c>
      <c r="O1129" s="20" t="s">
        <v>84</v>
      </c>
      <c r="P1129" s="32">
        <v>0</v>
      </c>
      <c r="Q1129" s="20" t="s">
        <v>112</v>
      </c>
      <c r="R1129" s="20" t="s">
        <v>113</v>
      </c>
      <c r="S1129" s="20" t="s">
        <v>26</v>
      </c>
      <c r="T1129" s="20" t="s">
        <v>30</v>
      </c>
      <c r="U1129" s="20" t="s">
        <v>114</v>
      </c>
      <c r="V1129" s="20" t="s">
        <v>115</v>
      </c>
      <c r="W1129" s="20" t="s">
        <v>116</v>
      </c>
      <c r="X1129" s="20" t="s">
        <v>1757</v>
      </c>
      <c r="Y1129" s="20" t="s">
        <v>1758</v>
      </c>
      <c r="Z1129" s="20" t="s">
        <v>1759</v>
      </c>
      <c r="AA1129" s="20" t="s">
        <v>30</v>
      </c>
      <c r="AB1129" s="20" t="s">
        <v>171</v>
      </c>
      <c r="AC1129" s="20" t="s">
        <v>1760</v>
      </c>
      <c r="AD1129" s="20" t="s">
        <v>1761</v>
      </c>
    </row>
    <row r="1130" spans="2:30" x14ac:dyDescent="0.25">
      <c r="B1130" s="27" t="str">
        <f>IF(O1130="","Frêt",_xlfn.XLOOKUP(O1130,Catégories!A:A,Catégories!B:B,"inconnu"))</f>
        <v>Frêt</v>
      </c>
      <c r="C1130" s="10" t="str">
        <f>RIGHT(LOOKUP(L1130,'Recherche tracking'!A:A,'Recherche tracking'!B:B),16)</f>
        <v>0643814314754648</v>
      </c>
      <c r="D1130" s="20">
        <v>202606</v>
      </c>
      <c r="E1130" s="20">
        <v>51</v>
      </c>
      <c r="F1130" s="20">
        <v>1085442</v>
      </c>
      <c r="G1130" s="20" t="s">
        <v>20</v>
      </c>
      <c r="H1130" s="20" t="s">
        <v>20</v>
      </c>
      <c r="I1130" s="20" t="s">
        <v>119</v>
      </c>
      <c r="J1130" s="20" t="s">
        <v>1766</v>
      </c>
      <c r="K1130" s="20">
        <v>20260619</v>
      </c>
      <c r="L1130" s="20" t="s">
        <v>1756</v>
      </c>
      <c r="M1130" s="20" t="s">
        <v>24</v>
      </c>
      <c r="N1130" s="20">
        <v>9.8000000000000007</v>
      </c>
      <c r="O1130" s="20" t="s">
        <v>86</v>
      </c>
      <c r="P1130" s="32">
        <v>0</v>
      </c>
      <c r="Q1130" s="20" t="s">
        <v>112</v>
      </c>
      <c r="R1130" s="20" t="s">
        <v>113</v>
      </c>
      <c r="S1130" s="20" t="s">
        <v>26</v>
      </c>
      <c r="T1130" s="20" t="s">
        <v>30</v>
      </c>
      <c r="U1130" s="20" t="s">
        <v>114</v>
      </c>
      <c r="V1130" s="20" t="s">
        <v>115</v>
      </c>
      <c r="W1130" s="20" t="s">
        <v>116</v>
      </c>
      <c r="X1130" s="20" t="s">
        <v>1757</v>
      </c>
      <c r="Y1130" s="20" t="s">
        <v>1758</v>
      </c>
      <c r="Z1130" s="20" t="s">
        <v>1759</v>
      </c>
      <c r="AA1130" s="20" t="s">
        <v>30</v>
      </c>
      <c r="AB1130" s="20" t="s">
        <v>171</v>
      </c>
      <c r="AC1130" s="20" t="s">
        <v>1760</v>
      </c>
      <c r="AD1130" s="20" t="s">
        <v>1761</v>
      </c>
    </row>
    <row r="1131" spans="2:30" x14ac:dyDescent="0.25">
      <c r="B1131" s="27" t="str">
        <f>IF(O1131="","Frêt",_xlfn.XLOOKUP(O1131,Catégories!A:A,Catégories!B:B,"inconnu"))</f>
        <v>Frêt</v>
      </c>
      <c r="C1131" s="10" t="str">
        <f>RIGHT(LOOKUP(L1131,'Recherche tracking'!A:A,'Recherche tracking'!B:B),16)</f>
        <v>0643814314754648</v>
      </c>
      <c r="D1131" s="20">
        <v>202606</v>
      </c>
      <c r="E1131" s="20">
        <v>51</v>
      </c>
      <c r="F1131" s="20">
        <v>1085442</v>
      </c>
      <c r="G1131" s="20" t="s">
        <v>20</v>
      </c>
      <c r="H1131" s="20" t="s">
        <v>20</v>
      </c>
      <c r="I1131" s="20" t="s">
        <v>119</v>
      </c>
      <c r="J1131" s="20" t="s">
        <v>1766</v>
      </c>
      <c r="K1131" s="20">
        <v>20260619</v>
      </c>
      <c r="L1131" s="20" t="s">
        <v>1756</v>
      </c>
      <c r="M1131" s="20" t="s">
        <v>24</v>
      </c>
      <c r="N1131" s="20">
        <v>9.8000000000000007</v>
      </c>
      <c r="O1131" s="20" t="s">
        <v>98</v>
      </c>
      <c r="P1131" s="32">
        <v>1</v>
      </c>
      <c r="Q1131" s="20" t="s">
        <v>112</v>
      </c>
      <c r="R1131" s="20" t="s">
        <v>113</v>
      </c>
      <c r="S1131" s="20" t="s">
        <v>26</v>
      </c>
      <c r="T1131" s="20" t="s">
        <v>30</v>
      </c>
      <c r="U1131" s="20" t="s">
        <v>114</v>
      </c>
      <c r="V1131" s="20" t="s">
        <v>115</v>
      </c>
      <c r="W1131" s="20" t="s">
        <v>116</v>
      </c>
      <c r="X1131" s="20" t="s">
        <v>1757</v>
      </c>
      <c r="Y1131" s="20" t="s">
        <v>1758</v>
      </c>
      <c r="Z1131" s="20" t="s">
        <v>1759</v>
      </c>
      <c r="AA1131" s="20" t="s">
        <v>30</v>
      </c>
      <c r="AB1131" s="20" t="s">
        <v>171</v>
      </c>
      <c r="AC1131" s="20" t="s">
        <v>1760</v>
      </c>
      <c r="AD1131" s="20" t="s">
        <v>1761</v>
      </c>
    </row>
    <row r="1132" spans="2:30" x14ac:dyDescent="0.25">
      <c r="B1132" s="27" t="str">
        <f>IF(O1132="","Frêt",_xlfn.XLOOKUP(O1132,Catégories!A:A,Catégories!B:B,"inconnu"))</f>
        <v>Frêt</v>
      </c>
      <c r="C1132" s="10" t="str">
        <f>RIGHT(LOOKUP(L1132,'Recherche tracking'!A:A,'Recherche tracking'!B:B),16)</f>
        <v>0643814314754648</v>
      </c>
      <c r="D1132" s="20">
        <v>202606</v>
      </c>
      <c r="E1132" s="20">
        <v>51</v>
      </c>
      <c r="F1132" s="20">
        <v>1085442</v>
      </c>
      <c r="G1132" s="20" t="s">
        <v>20</v>
      </c>
      <c r="H1132" s="20" t="s">
        <v>20</v>
      </c>
      <c r="I1132" s="20" t="s">
        <v>118</v>
      </c>
      <c r="J1132" s="20" t="s">
        <v>1767</v>
      </c>
      <c r="K1132" s="20">
        <v>20260619</v>
      </c>
      <c r="L1132" s="20" t="s">
        <v>1756</v>
      </c>
      <c r="M1132" s="20" t="s">
        <v>111</v>
      </c>
      <c r="N1132" s="20">
        <v>9.8000000000000007</v>
      </c>
      <c r="O1132" s="20" t="s">
        <v>84</v>
      </c>
      <c r="P1132" s="32">
        <v>0</v>
      </c>
      <c r="Q1132" s="20" t="s">
        <v>112</v>
      </c>
      <c r="R1132" s="20" t="s">
        <v>113</v>
      </c>
      <c r="S1132" s="20" t="s">
        <v>26</v>
      </c>
      <c r="T1132" s="20" t="s">
        <v>30</v>
      </c>
      <c r="U1132" s="20" t="s">
        <v>114</v>
      </c>
      <c r="V1132" s="20" t="s">
        <v>115</v>
      </c>
      <c r="W1132" s="20" t="s">
        <v>116</v>
      </c>
      <c r="X1132" s="20" t="s">
        <v>1757</v>
      </c>
      <c r="Y1132" s="20" t="s">
        <v>1758</v>
      </c>
      <c r="Z1132" s="20" t="s">
        <v>1759</v>
      </c>
      <c r="AA1132" s="20" t="s">
        <v>30</v>
      </c>
      <c r="AB1132" s="20" t="s">
        <v>171</v>
      </c>
      <c r="AC1132" s="20" t="s">
        <v>1760</v>
      </c>
      <c r="AD1132" s="20" t="s">
        <v>1761</v>
      </c>
    </row>
    <row r="1133" spans="2:30" x14ac:dyDescent="0.25">
      <c r="B1133" s="27" t="str">
        <f>IF(O1133="","Frêt",_xlfn.XLOOKUP(O1133,Catégories!A:A,Catégories!B:B,"inconnu"))</f>
        <v>Frêt</v>
      </c>
      <c r="C1133" s="10" t="str">
        <f>RIGHT(LOOKUP(L1133,'Recherche tracking'!A:A,'Recherche tracking'!B:B),16)</f>
        <v>0643814314754648</v>
      </c>
      <c r="D1133" s="20">
        <v>202606</v>
      </c>
      <c r="E1133" s="20">
        <v>51</v>
      </c>
      <c r="F1133" s="20">
        <v>1085442</v>
      </c>
      <c r="G1133" s="20" t="s">
        <v>20</v>
      </c>
      <c r="H1133" s="20" t="s">
        <v>20</v>
      </c>
      <c r="I1133" s="20" t="s">
        <v>119</v>
      </c>
      <c r="J1133" s="20" t="s">
        <v>1767</v>
      </c>
      <c r="K1133" s="20">
        <v>20260619</v>
      </c>
      <c r="L1133" s="20" t="s">
        <v>1756</v>
      </c>
      <c r="M1133" s="20" t="s">
        <v>24</v>
      </c>
      <c r="N1133" s="20">
        <v>9.8000000000000007</v>
      </c>
      <c r="O1133" s="20" t="s">
        <v>86</v>
      </c>
      <c r="P1133" s="32">
        <v>0</v>
      </c>
      <c r="Q1133" s="20" t="s">
        <v>112</v>
      </c>
      <c r="R1133" s="20" t="s">
        <v>113</v>
      </c>
      <c r="S1133" s="20" t="s">
        <v>26</v>
      </c>
      <c r="T1133" s="20" t="s">
        <v>30</v>
      </c>
      <c r="U1133" s="20" t="s">
        <v>114</v>
      </c>
      <c r="V1133" s="20" t="s">
        <v>115</v>
      </c>
      <c r="W1133" s="20" t="s">
        <v>116</v>
      </c>
      <c r="X1133" s="20" t="s">
        <v>1757</v>
      </c>
      <c r="Y1133" s="20" t="s">
        <v>1758</v>
      </c>
      <c r="Z1133" s="20" t="s">
        <v>1759</v>
      </c>
      <c r="AA1133" s="20" t="s">
        <v>30</v>
      </c>
      <c r="AB1133" s="20" t="s">
        <v>171</v>
      </c>
      <c r="AC1133" s="20" t="s">
        <v>1760</v>
      </c>
      <c r="AD1133" s="20" t="s">
        <v>1761</v>
      </c>
    </row>
    <row r="1134" spans="2:30" x14ac:dyDescent="0.25">
      <c r="B1134" s="27" t="str">
        <f>IF(O1134="","Frêt",_xlfn.XLOOKUP(O1134,Catégories!A:A,Catégories!B:B,"inconnu"))</f>
        <v>Frêt</v>
      </c>
      <c r="C1134" s="10" t="str">
        <f>RIGHT(LOOKUP(L1134,'Recherche tracking'!A:A,'Recherche tracking'!B:B),16)</f>
        <v>0643814314754648</v>
      </c>
      <c r="D1134" s="20">
        <v>202606</v>
      </c>
      <c r="E1134" s="20">
        <v>51</v>
      </c>
      <c r="F1134" s="20">
        <v>1085442</v>
      </c>
      <c r="G1134" s="20" t="s">
        <v>20</v>
      </c>
      <c r="H1134" s="20" t="s">
        <v>20</v>
      </c>
      <c r="I1134" s="20" t="s">
        <v>119</v>
      </c>
      <c r="J1134" s="20" t="s">
        <v>1767</v>
      </c>
      <c r="K1134" s="20">
        <v>20260619</v>
      </c>
      <c r="L1134" s="20" t="s">
        <v>1756</v>
      </c>
      <c r="M1134" s="20" t="s">
        <v>24</v>
      </c>
      <c r="N1134" s="20">
        <v>9.8000000000000007</v>
      </c>
      <c r="O1134" s="20" t="s">
        <v>98</v>
      </c>
      <c r="P1134" s="32">
        <v>1</v>
      </c>
      <c r="Q1134" s="20" t="s">
        <v>112</v>
      </c>
      <c r="R1134" s="20" t="s">
        <v>113</v>
      </c>
      <c r="S1134" s="20" t="s">
        <v>26</v>
      </c>
      <c r="T1134" s="20" t="s">
        <v>30</v>
      </c>
      <c r="U1134" s="20" t="s">
        <v>114</v>
      </c>
      <c r="V1134" s="20" t="s">
        <v>115</v>
      </c>
      <c r="W1134" s="20" t="s">
        <v>116</v>
      </c>
      <c r="X1134" s="20" t="s">
        <v>1757</v>
      </c>
      <c r="Y1134" s="20" t="s">
        <v>1758</v>
      </c>
      <c r="Z1134" s="20" t="s">
        <v>1759</v>
      </c>
      <c r="AA1134" s="20" t="s">
        <v>30</v>
      </c>
      <c r="AB1134" s="20" t="s">
        <v>171</v>
      </c>
      <c r="AC1134" s="20" t="s">
        <v>1760</v>
      </c>
      <c r="AD1134" s="20" t="s">
        <v>1761</v>
      </c>
    </row>
    <row r="1135" spans="2:30" x14ac:dyDescent="0.25">
      <c r="B1135" s="27" t="str">
        <f>IF(O1135="","Frêt",_xlfn.XLOOKUP(O1135,Catégories!A:A,Catégories!B:B,"inconnu"))</f>
        <v>Frêt</v>
      </c>
      <c r="C1135" s="10" t="str">
        <f>RIGHT(LOOKUP(L1135,'Recherche tracking'!A:A,'Recherche tracking'!B:B),16)</f>
        <v>0643814314754648</v>
      </c>
      <c r="D1135" s="20">
        <v>202606</v>
      </c>
      <c r="E1135" s="20">
        <v>51</v>
      </c>
      <c r="F1135" s="20">
        <v>1085442</v>
      </c>
      <c r="G1135" s="20" t="s">
        <v>20</v>
      </c>
      <c r="H1135" s="20" t="s">
        <v>20</v>
      </c>
      <c r="I1135" s="20" t="s">
        <v>118</v>
      </c>
      <c r="J1135" s="20" t="s">
        <v>1768</v>
      </c>
      <c r="K1135" s="20">
        <v>20260619</v>
      </c>
      <c r="L1135" s="20" t="s">
        <v>1756</v>
      </c>
      <c r="M1135" s="20" t="s">
        <v>111</v>
      </c>
      <c r="N1135" s="20">
        <v>13.6</v>
      </c>
      <c r="O1135" s="20" t="s">
        <v>84</v>
      </c>
      <c r="P1135" s="32">
        <v>0</v>
      </c>
      <c r="Q1135" s="20" t="s">
        <v>112</v>
      </c>
      <c r="R1135" s="20" t="s">
        <v>113</v>
      </c>
      <c r="S1135" s="20" t="s">
        <v>26</v>
      </c>
      <c r="T1135" s="20" t="s">
        <v>30</v>
      </c>
      <c r="U1135" s="20" t="s">
        <v>114</v>
      </c>
      <c r="V1135" s="20" t="s">
        <v>115</v>
      </c>
      <c r="W1135" s="20" t="s">
        <v>116</v>
      </c>
      <c r="X1135" s="20" t="s">
        <v>1757</v>
      </c>
      <c r="Y1135" s="20" t="s">
        <v>1758</v>
      </c>
      <c r="Z1135" s="20" t="s">
        <v>1759</v>
      </c>
      <c r="AA1135" s="20" t="s">
        <v>30</v>
      </c>
      <c r="AB1135" s="20" t="s">
        <v>171</v>
      </c>
      <c r="AC1135" s="20" t="s">
        <v>1760</v>
      </c>
      <c r="AD1135" s="20" t="s">
        <v>1761</v>
      </c>
    </row>
    <row r="1136" spans="2:30" x14ac:dyDescent="0.25">
      <c r="B1136" s="27" t="str">
        <f>IF(O1136="","Frêt",_xlfn.XLOOKUP(O1136,Catégories!A:A,Catégories!B:B,"inconnu"))</f>
        <v>Frêt</v>
      </c>
      <c r="C1136" s="10" t="str">
        <f>RIGHT(LOOKUP(L1136,'Recherche tracking'!A:A,'Recherche tracking'!B:B),16)</f>
        <v>0643814314754648</v>
      </c>
      <c r="D1136" s="20">
        <v>202606</v>
      </c>
      <c r="E1136" s="20">
        <v>51</v>
      </c>
      <c r="F1136" s="20">
        <v>1085442</v>
      </c>
      <c r="G1136" s="20" t="s">
        <v>20</v>
      </c>
      <c r="H1136" s="20" t="s">
        <v>20</v>
      </c>
      <c r="I1136" s="20" t="s">
        <v>119</v>
      </c>
      <c r="J1136" s="20" t="s">
        <v>1768</v>
      </c>
      <c r="K1136" s="20">
        <v>20260619</v>
      </c>
      <c r="L1136" s="20" t="s">
        <v>1756</v>
      </c>
      <c r="M1136" s="20" t="s">
        <v>24</v>
      </c>
      <c r="N1136" s="20">
        <v>13.6</v>
      </c>
      <c r="O1136" s="20" t="s">
        <v>86</v>
      </c>
      <c r="P1136" s="32">
        <v>0</v>
      </c>
      <c r="Q1136" s="20" t="s">
        <v>112</v>
      </c>
      <c r="R1136" s="20" t="s">
        <v>113</v>
      </c>
      <c r="S1136" s="20" t="s">
        <v>26</v>
      </c>
      <c r="T1136" s="20" t="s">
        <v>30</v>
      </c>
      <c r="U1136" s="20" t="s">
        <v>114</v>
      </c>
      <c r="V1136" s="20" t="s">
        <v>115</v>
      </c>
      <c r="W1136" s="20" t="s">
        <v>116</v>
      </c>
      <c r="X1136" s="20" t="s">
        <v>1757</v>
      </c>
      <c r="Y1136" s="20" t="s">
        <v>1758</v>
      </c>
      <c r="Z1136" s="20" t="s">
        <v>1759</v>
      </c>
      <c r="AA1136" s="20" t="s">
        <v>30</v>
      </c>
      <c r="AB1136" s="20" t="s">
        <v>171</v>
      </c>
      <c r="AC1136" s="20" t="s">
        <v>1760</v>
      </c>
      <c r="AD1136" s="20" t="s">
        <v>1761</v>
      </c>
    </row>
    <row r="1137" spans="2:30" x14ac:dyDescent="0.25">
      <c r="B1137" s="27" t="str">
        <f>IF(O1137="","Frêt",_xlfn.XLOOKUP(O1137,Catégories!A:A,Catégories!B:B,"inconnu"))</f>
        <v>Frêt</v>
      </c>
      <c r="C1137" s="10" t="str">
        <f>RIGHT(LOOKUP(L1137,'Recherche tracking'!A:A,'Recherche tracking'!B:B),16)</f>
        <v>0643814314754648</v>
      </c>
      <c r="D1137" s="20">
        <v>202606</v>
      </c>
      <c r="E1137" s="20">
        <v>51</v>
      </c>
      <c r="F1137" s="20">
        <v>1085442</v>
      </c>
      <c r="G1137" s="20" t="s">
        <v>20</v>
      </c>
      <c r="H1137" s="20" t="s">
        <v>20</v>
      </c>
      <c r="I1137" s="20" t="s">
        <v>119</v>
      </c>
      <c r="J1137" s="20" t="s">
        <v>1768</v>
      </c>
      <c r="K1137" s="20">
        <v>20260619</v>
      </c>
      <c r="L1137" s="20" t="s">
        <v>1756</v>
      </c>
      <c r="M1137" s="20" t="s">
        <v>24</v>
      </c>
      <c r="N1137" s="20">
        <v>13.6</v>
      </c>
      <c r="O1137" s="20" t="s">
        <v>98</v>
      </c>
      <c r="P1137" s="32">
        <v>1</v>
      </c>
      <c r="Q1137" s="20" t="s">
        <v>112</v>
      </c>
      <c r="R1137" s="20" t="s">
        <v>113</v>
      </c>
      <c r="S1137" s="20" t="s">
        <v>26</v>
      </c>
      <c r="T1137" s="20" t="s">
        <v>30</v>
      </c>
      <c r="U1137" s="20" t="s">
        <v>114</v>
      </c>
      <c r="V1137" s="20" t="s">
        <v>115</v>
      </c>
      <c r="W1137" s="20" t="s">
        <v>116</v>
      </c>
      <c r="X1137" s="20" t="s">
        <v>1757</v>
      </c>
      <c r="Y1137" s="20" t="s">
        <v>1758</v>
      </c>
      <c r="Z1137" s="20" t="s">
        <v>1759</v>
      </c>
      <c r="AA1137" s="20" t="s">
        <v>30</v>
      </c>
      <c r="AB1137" s="20" t="s">
        <v>171</v>
      </c>
      <c r="AC1137" s="20" t="s">
        <v>1760</v>
      </c>
      <c r="AD1137" s="20" t="s">
        <v>1761</v>
      </c>
    </row>
    <row r="1138" spans="2:30" x14ac:dyDescent="0.25">
      <c r="B1138" s="27" t="str">
        <f>IF(O1138="","Frêt",_xlfn.XLOOKUP(O1138,Catégories!A:A,Catégories!B:B,"inconnu"))</f>
        <v>Frêt</v>
      </c>
      <c r="C1138" s="10" t="str">
        <f>RIGHT(LOOKUP(L1138,'Recherche tracking'!A:A,'Recherche tracking'!B:B),16)</f>
        <v>0643814314754648</v>
      </c>
      <c r="D1138" s="20">
        <v>202606</v>
      </c>
      <c r="E1138" s="20">
        <v>51</v>
      </c>
      <c r="F1138" s="20">
        <v>1085442</v>
      </c>
      <c r="G1138" s="20" t="s">
        <v>20</v>
      </c>
      <c r="H1138" s="20" t="s">
        <v>20</v>
      </c>
      <c r="I1138" s="20" t="s">
        <v>118</v>
      </c>
      <c r="J1138" s="20" t="s">
        <v>1769</v>
      </c>
      <c r="K1138" s="20">
        <v>20260619</v>
      </c>
      <c r="L1138" s="20" t="s">
        <v>1756</v>
      </c>
      <c r="M1138" s="20" t="s">
        <v>111</v>
      </c>
      <c r="N1138" s="20">
        <v>9.9</v>
      </c>
      <c r="O1138" s="20" t="s">
        <v>84</v>
      </c>
      <c r="P1138" s="32">
        <v>0</v>
      </c>
      <c r="Q1138" s="20" t="s">
        <v>112</v>
      </c>
      <c r="R1138" s="20" t="s">
        <v>113</v>
      </c>
      <c r="S1138" s="20" t="s">
        <v>26</v>
      </c>
      <c r="T1138" s="20" t="s">
        <v>30</v>
      </c>
      <c r="U1138" s="20" t="s">
        <v>114</v>
      </c>
      <c r="V1138" s="20" t="s">
        <v>115</v>
      </c>
      <c r="W1138" s="20" t="s">
        <v>116</v>
      </c>
      <c r="X1138" s="20" t="s">
        <v>1757</v>
      </c>
      <c r="Y1138" s="20" t="s">
        <v>1758</v>
      </c>
      <c r="Z1138" s="20" t="s">
        <v>1759</v>
      </c>
      <c r="AA1138" s="20" t="s">
        <v>30</v>
      </c>
      <c r="AB1138" s="20" t="s">
        <v>171</v>
      </c>
      <c r="AC1138" s="20" t="s">
        <v>1760</v>
      </c>
      <c r="AD1138" s="20" t="s">
        <v>1761</v>
      </c>
    </row>
    <row r="1139" spans="2:30" x14ac:dyDescent="0.25">
      <c r="B1139" s="27" t="str">
        <f>IF(O1139="","Frêt",_xlfn.XLOOKUP(O1139,Catégories!A:A,Catégories!B:B,"inconnu"))</f>
        <v>Frêt</v>
      </c>
      <c r="C1139" s="10" t="str">
        <f>RIGHT(LOOKUP(L1139,'Recherche tracking'!A:A,'Recherche tracking'!B:B),16)</f>
        <v>0643814314754648</v>
      </c>
      <c r="D1139" s="20">
        <v>202606</v>
      </c>
      <c r="E1139" s="20">
        <v>51</v>
      </c>
      <c r="F1139" s="20">
        <v>1085442</v>
      </c>
      <c r="G1139" s="20" t="s">
        <v>20</v>
      </c>
      <c r="H1139" s="20" t="s">
        <v>20</v>
      </c>
      <c r="I1139" s="20" t="s">
        <v>119</v>
      </c>
      <c r="J1139" s="20" t="s">
        <v>1769</v>
      </c>
      <c r="K1139" s="20">
        <v>20260619</v>
      </c>
      <c r="L1139" s="20" t="s">
        <v>1756</v>
      </c>
      <c r="M1139" s="20" t="s">
        <v>24</v>
      </c>
      <c r="N1139" s="20">
        <v>9.9</v>
      </c>
      <c r="O1139" s="20" t="s">
        <v>86</v>
      </c>
      <c r="P1139" s="32">
        <v>0</v>
      </c>
      <c r="Q1139" s="20" t="s">
        <v>112</v>
      </c>
      <c r="R1139" s="20" t="s">
        <v>113</v>
      </c>
      <c r="S1139" s="20" t="s">
        <v>26</v>
      </c>
      <c r="T1139" s="20" t="s">
        <v>30</v>
      </c>
      <c r="U1139" s="20" t="s">
        <v>114</v>
      </c>
      <c r="V1139" s="20" t="s">
        <v>115</v>
      </c>
      <c r="W1139" s="20" t="s">
        <v>116</v>
      </c>
      <c r="X1139" s="20" t="s">
        <v>1757</v>
      </c>
      <c r="Y1139" s="20" t="s">
        <v>1758</v>
      </c>
      <c r="Z1139" s="20" t="s">
        <v>1759</v>
      </c>
      <c r="AA1139" s="20" t="s">
        <v>30</v>
      </c>
      <c r="AB1139" s="20" t="s">
        <v>171</v>
      </c>
      <c r="AC1139" s="20" t="s">
        <v>1760</v>
      </c>
      <c r="AD1139" s="20" t="s">
        <v>1761</v>
      </c>
    </row>
    <row r="1140" spans="2:30" x14ac:dyDescent="0.25">
      <c r="B1140" s="27" t="str">
        <f>IF(O1140="","Frêt",_xlfn.XLOOKUP(O1140,Catégories!A:A,Catégories!B:B,"inconnu"))</f>
        <v>Frêt</v>
      </c>
      <c r="C1140" s="10" t="str">
        <f>RIGHT(LOOKUP(L1140,'Recherche tracking'!A:A,'Recherche tracking'!B:B),16)</f>
        <v>0643814314754648</v>
      </c>
      <c r="D1140" s="20">
        <v>202606</v>
      </c>
      <c r="E1140" s="20">
        <v>51</v>
      </c>
      <c r="F1140" s="20">
        <v>1085442</v>
      </c>
      <c r="G1140" s="20" t="s">
        <v>20</v>
      </c>
      <c r="H1140" s="20" t="s">
        <v>20</v>
      </c>
      <c r="I1140" s="20" t="s">
        <v>119</v>
      </c>
      <c r="J1140" s="20" t="s">
        <v>1769</v>
      </c>
      <c r="K1140" s="20">
        <v>20260619</v>
      </c>
      <c r="L1140" s="20" t="s">
        <v>1756</v>
      </c>
      <c r="M1140" s="20" t="s">
        <v>24</v>
      </c>
      <c r="N1140" s="20">
        <v>9.9</v>
      </c>
      <c r="O1140" s="20" t="s">
        <v>98</v>
      </c>
      <c r="P1140" s="32">
        <v>1</v>
      </c>
      <c r="Q1140" s="20" t="s">
        <v>112</v>
      </c>
      <c r="R1140" s="20" t="s">
        <v>113</v>
      </c>
      <c r="S1140" s="20" t="s">
        <v>26</v>
      </c>
      <c r="T1140" s="20" t="s">
        <v>30</v>
      </c>
      <c r="U1140" s="20" t="s">
        <v>114</v>
      </c>
      <c r="V1140" s="20" t="s">
        <v>115</v>
      </c>
      <c r="W1140" s="20" t="s">
        <v>116</v>
      </c>
      <c r="X1140" s="20" t="s">
        <v>1757</v>
      </c>
      <c r="Y1140" s="20" t="s">
        <v>1758</v>
      </c>
      <c r="Z1140" s="20" t="s">
        <v>1759</v>
      </c>
      <c r="AA1140" s="20" t="s">
        <v>30</v>
      </c>
      <c r="AB1140" s="20" t="s">
        <v>171</v>
      </c>
      <c r="AC1140" s="20" t="s">
        <v>1760</v>
      </c>
      <c r="AD1140" s="20" t="s">
        <v>1761</v>
      </c>
    </row>
    <row r="1141" spans="2:30" x14ac:dyDescent="0.25">
      <c r="B1141" s="27" t="str">
        <f>IF(O1141="","Frêt",_xlfn.XLOOKUP(O1141,Catégories!A:A,Catégories!B:B,"inconnu"))</f>
        <v>Frêt</v>
      </c>
      <c r="C1141" s="10" t="str">
        <f>RIGHT(LOOKUP(L1141,'Recherche tracking'!A:A,'Recherche tracking'!B:B),16)</f>
        <v>0643814314754648</v>
      </c>
      <c r="D1141" s="20">
        <v>202606</v>
      </c>
      <c r="E1141" s="20">
        <v>51</v>
      </c>
      <c r="F1141" s="20">
        <v>1085442</v>
      </c>
      <c r="G1141" s="20" t="s">
        <v>20</v>
      </c>
      <c r="H1141" s="20" t="s">
        <v>20</v>
      </c>
      <c r="I1141" s="20" t="s">
        <v>118</v>
      </c>
      <c r="J1141" s="20" t="s">
        <v>1770</v>
      </c>
      <c r="K1141" s="20">
        <v>20260619</v>
      </c>
      <c r="L1141" s="20" t="s">
        <v>1756</v>
      </c>
      <c r="M1141" s="20" t="s">
        <v>111</v>
      </c>
      <c r="N1141" s="20">
        <v>8.5</v>
      </c>
      <c r="O1141" s="20" t="s">
        <v>84</v>
      </c>
      <c r="P1141" s="32">
        <v>0</v>
      </c>
      <c r="Q1141" s="20" t="s">
        <v>112</v>
      </c>
      <c r="R1141" s="20" t="s">
        <v>113</v>
      </c>
      <c r="S1141" s="20" t="s">
        <v>26</v>
      </c>
      <c r="T1141" s="20" t="s">
        <v>30</v>
      </c>
      <c r="U1141" s="20" t="s">
        <v>114</v>
      </c>
      <c r="V1141" s="20" t="s">
        <v>115</v>
      </c>
      <c r="W1141" s="20" t="s">
        <v>116</v>
      </c>
      <c r="X1141" s="20" t="s">
        <v>1757</v>
      </c>
      <c r="Y1141" s="20" t="s">
        <v>1758</v>
      </c>
      <c r="Z1141" s="20" t="s">
        <v>1759</v>
      </c>
      <c r="AA1141" s="20" t="s">
        <v>30</v>
      </c>
      <c r="AB1141" s="20" t="s">
        <v>171</v>
      </c>
      <c r="AC1141" s="20" t="s">
        <v>1760</v>
      </c>
      <c r="AD1141" s="20" t="s">
        <v>1761</v>
      </c>
    </row>
    <row r="1142" spans="2:30" x14ac:dyDescent="0.25">
      <c r="B1142" s="27" t="str">
        <f>IF(O1142="","Frêt",_xlfn.XLOOKUP(O1142,Catégories!A:A,Catégories!B:B,"inconnu"))</f>
        <v>Frêt</v>
      </c>
      <c r="C1142" s="10" t="str">
        <f>RIGHT(LOOKUP(L1142,'Recherche tracking'!A:A,'Recherche tracking'!B:B),16)</f>
        <v>0643814314754648</v>
      </c>
      <c r="D1142" s="20">
        <v>202606</v>
      </c>
      <c r="E1142" s="20">
        <v>51</v>
      </c>
      <c r="F1142" s="20">
        <v>1085442</v>
      </c>
      <c r="G1142" s="20" t="s">
        <v>20</v>
      </c>
      <c r="H1142" s="20" t="s">
        <v>20</v>
      </c>
      <c r="I1142" s="20" t="s">
        <v>119</v>
      </c>
      <c r="J1142" s="20" t="s">
        <v>1770</v>
      </c>
      <c r="K1142" s="20">
        <v>20260619</v>
      </c>
      <c r="L1142" s="20" t="s">
        <v>1756</v>
      </c>
      <c r="M1142" s="20" t="s">
        <v>24</v>
      </c>
      <c r="N1142" s="20">
        <v>8.5</v>
      </c>
      <c r="O1142" s="20" t="s">
        <v>86</v>
      </c>
      <c r="P1142" s="32">
        <v>0</v>
      </c>
      <c r="Q1142" s="20" t="s">
        <v>112</v>
      </c>
      <c r="R1142" s="20" t="s">
        <v>113</v>
      </c>
      <c r="S1142" s="20" t="s">
        <v>26</v>
      </c>
      <c r="T1142" s="20" t="s">
        <v>30</v>
      </c>
      <c r="U1142" s="20" t="s">
        <v>114</v>
      </c>
      <c r="V1142" s="20" t="s">
        <v>115</v>
      </c>
      <c r="W1142" s="20" t="s">
        <v>116</v>
      </c>
      <c r="X1142" s="20" t="s">
        <v>1757</v>
      </c>
      <c r="Y1142" s="20" t="s">
        <v>1758</v>
      </c>
      <c r="Z1142" s="20" t="s">
        <v>1759</v>
      </c>
      <c r="AA1142" s="20" t="s">
        <v>30</v>
      </c>
      <c r="AB1142" s="20" t="s">
        <v>171</v>
      </c>
      <c r="AC1142" s="20" t="s">
        <v>1760</v>
      </c>
      <c r="AD1142" s="20" t="s">
        <v>1761</v>
      </c>
    </row>
    <row r="1143" spans="2:30" x14ac:dyDescent="0.25">
      <c r="B1143" s="27" t="str">
        <f>IF(O1143="","Frêt",_xlfn.XLOOKUP(O1143,Catégories!A:A,Catégories!B:B,"inconnu"))</f>
        <v>Frêt</v>
      </c>
      <c r="C1143" s="10" t="str">
        <f>RIGHT(LOOKUP(L1143,'Recherche tracking'!A:A,'Recherche tracking'!B:B),16)</f>
        <v>0643814314754648</v>
      </c>
      <c r="D1143" s="20">
        <v>202606</v>
      </c>
      <c r="E1143" s="20">
        <v>51</v>
      </c>
      <c r="F1143" s="20">
        <v>1085442</v>
      </c>
      <c r="G1143" s="20" t="s">
        <v>20</v>
      </c>
      <c r="H1143" s="20" t="s">
        <v>20</v>
      </c>
      <c r="I1143" s="20" t="s">
        <v>119</v>
      </c>
      <c r="J1143" s="20" t="s">
        <v>1770</v>
      </c>
      <c r="K1143" s="20">
        <v>20260619</v>
      </c>
      <c r="L1143" s="20" t="s">
        <v>1756</v>
      </c>
      <c r="M1143" s="20" t="s">
        <v>24</v>
      </c>
      <c r="N1143" s="20">
        <v>8.5</v>
      </c>
      <c r="O1143" s="20" t="s">
        <v>98</v>
      </c>
      <c r="P1143" s="32">
        <v>1</v>
      </c>
      <c r="Q1143" s="20" t="s">
        <v>112</v>
      </c>
      <c r="R1143" s="20" t="s">
        <v>113</v>
      </c>
      <c r="S1143" s="20" t="s">
        <v>26</v>
      </c>
      <c r="T1143" s="20" t="s">
        <v>30</v>
      </c>
      <c r="U1143" s="20" t="s">
        <v>114</v>
      </c>
      <c r="V1143" s="20" t="s">
        <v>115</v>
      </c>
      <c r="W1143" s="20" t="s">
        <v>116</v>
      </c>
      <c r="X1143" s="20" t="s">
        <v>1757</v>
      </c>
      <c r="Y1143" s="20" t="s">
        <v>1758</v>
      </c>
      <c r="Z1143" s="20" t="s">
        <v>1759</v>
      </c>
      <c r="AA1143" s="20" t="s">
        <v>30</v>
      </c>
      <c r="AB1143" s="20" t="s">
        <v>171</v>
      </c>
      <c r="AC1143" s="20" t="s">
        <v>1760</v>
      </c>
      <c r="AD1143" s="20" t="s">
        <v>1761</v>
      </c>
    </row>
    <row r="1144" spans="2:30" x14ac:dyDescent="0.25">
      <c r="B1144" s="27" t="str">
        <f>IF(O1144="","Frêt",_xlfn.XLOOKUP(O1144,Catégories!A:A,Catégories!B:B,"inconnu"))</f>
        <v>Frêt</v>
      </c>
      <c r="C1144" s="10" t="str">
        <f>RIGHT(LOOKUP(L1144,'Recherche tracking'!A:A,'Recherche tracking'!B:B),16)</f>
        <v>9543814314754754</v>
      </c>
      <c r="D1144" s="20">
        <v>202606</v>
      </c>
      <c r="E1144" s="20">
        <v>51</v>
      </c>
      <c r="F1144" s="20">
        <v>1085442</v>
      </c>
      <c r="G1144" s="20" t="s">
        <v>20</v>
      </c>
      <c r="H1144" s="20" t="s">
        <v>20</v>
      </c>
      <c r="I1144" s="20" t="s">
        <v>110</v>
      </c>
      <c r="J1144" s="20" t="s">
        <v>22</v>
      </c>
      <c r="K1144" s="20">
        <v>20260619</v>
      </c>
      <c r="L1144" s="20" t="s">
        <v>1771</v>
      </c>
      <c r="M1144" s="20" t="s">
        <v>111</v>
      </c>
      <c r="N1144" s="20">
        <v>0.8</v>
      </c>
      <c r="O1144" s="20" t="s">
        <v>84</v>
      </c>
      <c r="P1144" s="32">
        <v>4.1500000000000004</v>
      </c>
      <c r="Q1144" s="20" t="s">
        <v>112</v>
      </c>
      <c r="R1144" s="20" t="s">
        <v>113</v>
      </c>
      <c r="S1144" s="20" t="s">
        <v>26</v>
      </c>
      <c r="T1144" s="20" t="s">
        <v>30</v>
      </c>
      <c r="U1144" s="20" t="s">
        <v>114</v>
      </c>
      <c r="V1144" s="20" t="s">
        <v>115</v>
      </c>
      <c r="W1144" s="20" t="s">
        <v>116</v>
      </c>
      <c r="X1144" s="20" t="s">
        <v>1772</v>
      </c>
      <c r="Y1144" s="20" t="s">
        <v>1773</v>
      </c>
      <c r="Z1144" s="20" t="s">
        <v>26</v>
      </c>
      <c r="AA1144" s="20" t="s">
        <v>30</v>
      </c>
      <c r="AB1144" s="20" t="s">
        <v>242</v>
      </c>
      <c r="AC1144" s="20" t="s">
        <v>1774</v>
      </c>
      <c r="AD1144" s="20" t="s">
        <v>1775</v>
      </c>
    </row>
    <row r="1145" spans="2:30" x14ac:dyDescent="0.25">
      <c r="B1145" s="27" t="str">
        <f>IF(O1145="","Frêt",_xlfn.XLOOKUP(O1145,Catégories!A:A,Catégories!B:B,"inconnu"))</f>
        <v>Frêt</v>
      </c>
      <c r="C1145" s="10" t="str">
        <f>RIGHT(LOOKUP(L1145,'Recherche tracking'!A:A,'Recherche tracking'!B:B),16)</f>
        <v>9543814314754754</v>
      </c>
      <c r="D1145" s="20">
        <v>202606</v>
      </c>
      <c r="E1145" s="20">
        <v>51</v>
      </c>
      <c r="F1145" s="20">
        <v>1085442</v>
      </c>
      <c r="G1145" s="20" t="s">
        <v>20</v>
      </c>
      <c r="H1145" s="20" t="s">
        <v>20</v>
      </c>
      <c r="I1145" s="20" t="s">
        <v>118</v>
      </c>
      <c r="J1145" s="20" t="s">
        <v>1776</v>
      </c>
      <c r="K1145" s="20">
        <v>20260619</v>
      </c>
      <c r="L1145" s="20" t="s">
        <v>1771</v>
      </c>
      <c r="M1145" s="20" t="s">
        <v>111</v>
      </c>
      <c r="N1145" s="20">
        <v>0.8</v>
      </c>
      <c r="O1145" s="20" t="s">
        <v>84</v>
      </c>
      <c r="P1145" s="32">
        <v>0</v>
      </c>
      <c r="Q1145" s="20" t="s">
        <v>112</v>
      </c>
      <c r="R1145" s="20" t="s">
        <v>113</v>
      </c>
      <c r="S1145" s="20" t="s">
        <v>26</v>
      </c>
      <c r="T1145" s="20" t="s">
        <v>30</v>
      </c>
      <c r="U1145" s="20" t="s">
        <v>114</v>
      </c>
      <c r="V1145" s="20" t="s">
        <v>115</v>
      </c>
      <c r="W1145" s="20" t="s">
        <v>116</v>
      </c>
      <c r="X1145" s="20" t="s">
        <v>1772</v>
      </c>
      <c r="Y1145" s="20" t="s">
        <v>1773</v>
      </c>
      <c r="Z1145" s="20" t="s">
        <v>26</v>
      </c>
      <c r="AA1145" s="20" t="s">
        <v>30</v>
      </c>
      <c r="AB1145" s="20" t="s">
        <v>242</v>
      </c>
      <c r="AC1145" s="20" t="s">
        <v>1774</v>
      </c>
      <c r="AD1145" s="20" t="s">
        <v>1775</v>
      </c>
    </row>
    <row r="1146" spans="2:30" x14ac:dyDescent="0.25">
      <c r="B1146" s="27" t="str">
        <f>IF(O1146="","Frêt",_xlfn.XLOOKUP(O1146,Catégories!A:A,Catégories!B:B,"inconnu"))</f>
        <v>Frêt</v>
      </c>
      <c r="C1146" s="10" t="str">
        <f>RIGHT(LOOKUP(L1146,'Recherche tracking'!A:A,'Recherche tracking'!B:B),16)</f>
        <v>9543814314754754</v>
      </c>
      <c r="D1146" s="20">
        <v>202606</v>
      </c>
      <c r="E1146" s="20">
        <v>51</v>
      </c>
      <c r="F1146" s="20">
        <v>1085442</v>
      </c>
      <c r="G1146" s="20" t="s">
        <v>20</v>
      </c>
      <c r="H1146" s="20" t="s">
        <v>20</v>
      </c>
      <c r="I1146" s="20" t="s">
        <v>119</v>
      </c>
      <c r="J1146" s="20" t="s">
        <v>1776</v>
      </c>
      <c r="K1146" s="20">
        <v>20260619</v>
      </c>
      <c r="L1146" s="20" t="s">
        <v>1771</v>
      </c>
      <c r="M1146" s="20" t="s">
        <v>24</v>
      </c>
      <c r="N1146" s="20">
        <v>0.8</v>
      </c>
      <c r="O1146" s="20" t="s">
        <v>86</v>
      </c>
      <c r="P1146" s="32">
        <v>0</v>
      </c>
      <c r="Q1146" s="20" t="s">
        <v>112</v>
      </c>
      <c r="R1146" s="20" t="s">
        <v>113</v>
      </c>
      <c r="S1146" s="20" t="s">
        <v>26</v>
      </c>
      <c r="T1146" s="20" t="s">
        <v>30</v>
      </c>
      <c r="U1146" s="20" t="s">
        <v>114</v>
      </c>
      <c r="V1146" s="20" t="s">
        <v>115</v>
      </c>
      <c r="W1146" s="20" t="s">
        <v>116</v>
      </c>
      <c r="X1146" s="20" t="s">
        <v>1772</v>
      </c>
      <c r="Y1146" s="20" t="s">
        <v>1773</v>
      </c>
      <c r="Z1146" s="20" t="s">
        <v>26</v>
      </c>
      <c r="AA1146" s="20" t="s">
        <v>30</v>
      </c>
      <c r="AB1146" s="20" t="s">
        <v>242</v>
      </c>
      <c r="AC1146" s="20" t="s">
        <v>1774</v>
      </c>
      <c r="AD1146" s="20" t="s">
        <v>1775</v>
      </c>
    </row>
    <row r="1147" spans="2:30" x14ac:dyDescent="0.25">
      <c r="B1147" s="27" t="str">
        <f>IF(O1147="","Frêt",_xlfn.XLOOKUP(O1147,Catégories!A:A,Catégories!B:B,"inconnu"))</f>
        <v>Frêt</v>
      </c>
      <c r="C1147" s="10" t="str">
        <f>RIGHT(LOOKUP(L1147,'Recherche tracking'!A:A,'Recherche tracking'!B:B),16)</f>
        <v>3543814314754814</v>
      </c>
      <c r="D1147" s="20">
        <v>202606</v>
      </c>
      <c r="E1147" s="20">
        <v>51</v>
      </c>
      <c r="F1147" s="20">
        <v>1085442</v>
      </c>
      <c r="G1147" s="20" t="s">
        <v>20</v>
      </c>
      <c r="H1147" s="20" t="s">
        <v>20</v>
      </c>
      <c r="I1147" s="20" t="s">
        <v>110</v>
      </c>
      <c r="J1147" s="20" t="s">
        <v>22</v>
      </c>
      <c r="K1147" s="20">
        <v>20260622</v>
      </c>
      <c r="L1147" s="20" t="s">
        <v>1777</v>
      </c>
      <c r="M1147" s="20" t="s">
        <v>111</v>
      </c>
      <c r="N1147" s="20">
        <v>1.17</v>
      </c>
      <c r="O1147" s="20" t="s">
        <v>84</v>
      </c>
      <c r="P1147" s="32">
        <v>4.41</v>
      </c>
      <c r="Q1147" s="20" t="s">
        <v>112</v>
      </c>
      <c r="R1147" s="20" t="s">
        <v>113</v>
      </c>
      <c r="S1147" s="20" t="s">
        <v>26</v>
      </c>
      <c r="T1147" s="20" t="s">
        <v>30</v>
      </c>
      <c r="U1147" s="20" t="s">
        <v>114</v>
      </c>
      <c r="V1147" s="20" t="s">
        <v>115</v>
      </c>
      <c r="W1147" s="20" t="s">
        <v>116</v>
      </c>
      <c r="X1147" s="20" t="s">
        <v>1747</v>
      </c>
      <c r="Y1147" s="20" t="s">
        <v>1748</v>
      </c>
      <c r="Z1147" s="20" t="s">
        <v>26</v>
      </c>
      <c r="AA1147" s="20" t="s">
        <v>30</v>
      </c>
      <c r="AB1147" s="20" t="s">
        <v>159</v>
      </c>
      <c r="AC1147" s="20" t="s">
        <v>1749</v>
      </c>
      <c r="AD1147" s="20" t="s">
        <v>1750</v>
      </c>
    </row>
    <row r="1148" spans="2:30" x14ac:dyDescent="0.25">
      <c r="B1148" s="27" t="str">
        <f>IF(O1148="","Frêt",_xlfn.XLOOKUP(O1148,Catégories!A:A,Catégories!B:B,"inconnu"))</f>
        <v>Frêt</v>
      </c>
      <c r="C1148" s="10" t="str">
        <f>RIGHT(LOOKUP(L1148,'Recherche tracking'!A:A,'Recherche tracking'!B:B),16)</f>
        <v>3543814314754814</v>
      </c>
      <c r="D1148" s="20">
        <v>202606</v>
      </c>
      <c r="E1148" s="20">
        <v>51</v>
      </c>
      <c r="F1148" s="20">
        <v>1085442</v>
      </c>
      <c r="G1148" s="20" t="s">
        <v>20</v>
      </c>
      <c r="H1148" s="20" t="s">
        <v>20</v>
      </c>
      <c r="I1148" s="20" t="s">
        <v>118</v>
      </c>
      <c r="J1148" s="20" t="s">
        <v>1778</v>
      </c>
      <c r="K1148" s="20">
        <v>20260622</v>
      </c>
      <c r="L1148" s="20" t="s">
        <v>1777</v>
      </c>
      <c r="M1148" s="20" t="s">
        <v>111</v>
      </c>
      <c r="N1148" s="20">
        <v>1.17</v>
      </c>
      <c r="O1148" s="20" t="s">
        <v>84</v>
      </c>
      <c r="P1148" s="32">
        <v>0</v>
      </c>
      <c r="Q1148" s="20" t="s">
        <v>112</v>
      </c>
      <c r="R1148" s="20" t="s">
        <v>113</v>
      </c>
      <c r="S1148" s="20" t="s">
        <v>26</v>
      </c>
      <c r="T1148" s="20" t="s">
        <v>30</v>
      </c>
      <c r="U1148" s="20" t="s">
        <v>114</v>
      </c>
      <c r="V1148" s="20" t="s">
        <v>115</v>
      </c>
      <c r="W1148" s="20" t="s">
        <v>116</v>
      </c>
      <c r="X1148" s="20" t="s">
        <v>1747</v>
      </c>
      <c r="Y1148" s="20" t="s">
        <v>1748</v>
      </c>
      <c r="Z1148" s="20" t="s">
        <v>26</v>
      </c>
      <c r="AA1148" s="20" t="s">
        <v>30</v>
      </c>
      <c r="AB1148" s="20" t="s">
        <v>159</v>
      </c>
      <c r="AC1148" s="20" t="s">
        <v>1749</v>
      </c>
      <c r="AD1148" s="20" t="s">
        <v>1750</v>
      </c>
    </row>
    <row r="1149" spans="2:30" x14ac:dyDescent="0.25">
      <c r="B1149" s="27" t="str">
        <f>IF(O1149="","Frêt",_xlfn.XLOOKUP(O1149,Catégories!A:A,Catégories!B:B,"inconnu"))</f>
        <v>Frêt</v>
      </c>
      <c r="C1149" s="10" t="str">
        <f>RIGHT(LOOKUP(L1149,'Recherche tracking'!A:A,'Recherche tracking'!B:B),16)</f>
        <v>3543814314754814</v>
      </c>
      <c r="D1149" s="20">
        <v>202606</v>
      </c>
      <c r="E1149" s="20">
        <v>51</v>
      </c>
      <c r="F1149" s="20">
        <v>1085442</v>
      </c>
      <c r="G1149" s="20" t="s">
        <v>20</v>
      </c>
      <c r="H1149" s="20" t="s">
        <v>20</v>
      </c>
      <c r="I1149" s="20" t="s">
        <v>119</v>
      </c>
      <c r="J1149" s="20" t="s">
        <v>1778</v>
      </c>
      <c r="K1149" s="20">
        <v>20260622</v>
      </c>
      <c r="L1149" s="20" t="s">
        <v>1777</v>
      </c>
      <c r="M1149" s="20" t="s">
        <v>24</v>
      </c>
      <c r="N1149" s="20">
        <v>1.17</v>
      </c>
      <c r="O1149" s="20" t="s">
        <v>86</v>
      </c>
      <c r="P1149" s="32">
        <v>0</v>
      </c>
      <c r="Q1149" s="20" t="s">
        <v>112</v>
      </c>
      <c r="R1149" s="20" t="s">
        <v>113</v>
      </c>
      <c r="S1149" s="20" t="s">
        <v>26</v>
      </c>
      <c r="T1149" s="20" t="s">
        <v>30</v>
      </c>
      <c r="U1149" s="20" t="s">
        <v>114</v>
      </c>
      <c r="V1149" s="20" t="s">
        <v>115</v>
      </c>
      <c r="W1149" s="20" t="s">
        <v>116</v>
      </c>
      <c r="X1149" s="20" t="s">
        <v>1747</v>
      </c>
      <c r="Y1149" s="20" t="s">
        <v>1748</v>
      </c>
      <c r="Z1149" s="20" t="s">
        <v>26</v>
      </c>
      <c r="AA1149" s="20" t="s">
        <v>30</v>
      </c>
      <c r="AB1149" s="20" t="s">
        <v>159</v>
      </c>
      <c r="AC1149" s="20" t="s">
        <v>1749</v>
      </c>
      <c r="AD1149" s="20" t="s">
        <v>1750</v>
      </c>
    </row>
    <row r="1150" spans="2:30" x14ac:dyDescent="0.25">
      <c r="B1150" s="27" t="str">
        <f>IF(O1150="","Frêt",_xlfn.XLOOKUP(O1150,Catégories!A:A,Catégories!B:B,"inconnu"))</f>
        <v>Frêt</v>
      </c>
      <c r="C1150" s="10" t="str">
        <f>RIGHT(LOOKUP(L1150,'Recherche tracking'!A:A,'Recherche tracking'!B:B),16)</f>
        <v>8543814314754765</v>
      </c>
      <c r="D1150" s="20">
        <v>202606</v>
      </c>
      <c r="E1150" s="20">
        <v>51</v>
      </c>
      <c r="F1150" s="20">
        <v>1085442</v>
      </c>
      <c r="G1150" s="20" t="s">
        <v>20</v>
      </c>
      <c r="H1150" s="20" t="s">
        <v>20</v>
      </c>
      <c r="I1150" s="20" t="s">
        <v>110</v>
      </c>
      <c r="J1150" s="20" t="s">
        <v>22</v>
      </c>
      <c r="K1150" s="20">
        <v>20260622</v>
      </c>
      <c r="L1150" s="20" t="s">
        <v>1779</v>
      </c>
      <c r="M1150" s="20" t="s">
        <v>111</v>
      </c>
      <c r="N1150" s="20">
        <v>2.9</v>
      </c>
      <c r="O1150" s="20" t="s">
        <v>84</v>
      </c>
      <c r="P1150" s="32">
        <v>4.67</v>
      </c>
      <c r="Q1150" s="20" t="s">
        <v>112</v>
      </c>
      <c r="R1150" s="20" t="s">
        <v>113</v>
      </c>
      <c r="S1150" s="20" t="s">
        <v>26</v>
      </c>
      <c r="T1150" s="20" t="s">
        <v>30</v>
      </c>
      <c r="U1150" s="20" t="s">
        <v>114</v>
      </c>
      <c r="V1150" s="20" t="s">
        <v>115</v>
      </c>
      <c r="W1150" s="20" t="s">
        <v>116</v>
      </c>
      <c r="X1150" s="20" t="s">
        <v>366</v>
      </c>
      <c r="Y1150" s="20" t="s">
        <v>367</v>
      </c>
      <c r="Z1150" s="20" t="s">
        <v>26</v>
      </c>
      <c r="AA1150" s="20" t="s">
        <v>30</v>
      </c>
      <c r="AB1150" s="20" t="s">
        <v>330</v>
      </c>
      <c r="AC1150" s="20" t="s">
        <v>368</v>
      </c>
      <c r="AD1150" s="20" t="s">
        <v>369</v>
      </c>
    </row>
    <row r="1151" spans="2:30" x14ac:dyDescent="0.25">
      <c r="B1151" s="27" t="str">
        <f>IF(O1151="","Frêt",_xlfn.XLOOKUP(O1151,Catégories!A:A,Catégories!B:B,"inconnu"))</f>
        <v>Frêt</v>
      </c>
      <c r="C1151" s="10" t="str">
        <f>RIGHT(LOOKUP(L1151,'Recherche tracking'!A:A,'Recherche tracking'!B:B),16)</f>
        <v>8543814314754765</v>
      </c>
      <c r="D1151" s="20">
        <v>202606</v>
      </c>
      <c r="E1151" s="20">
        <v>51</v>
      </c>
      <c r="F1151" s="20">
        <v>1085442</v>
      </c>
      <c r="G1151" s="20" t="s">
        <v>20</v>
      </c>
      <c r="H1151" s="20" t="s">
        <v>20</v>
      </c>
      <c r="I1151" s="20" t="s">
        <v>118</v>
      </c>
      <c r="J1151" s="20" t="s">
        <v>1780</v>
      </c>
      <c r="K1151" s="20">
        <v>20260622</v>
      </c>
      <c r="L1151" s="20" t="s">
        <v>1779</v>
      </c>
      <c r="M1151" s="20" t="s">
        <v>111</v>
      </c>
      <c r="N1151" s="20">
        <v>2.9</v>
      </c>
      <c r="O1151" s="20" t="s">
        <v>84</v>
      </c>
      <c r="P1151" s="32">
        <v>0</v>
      </c>
      <c r="Q1151" s="20" t="s">
        <v>112</v>
      </c>
      <c r="R1151" s="20" t="s">
        <v>113</v>
      </c>
      <c r="S1151" s="20" t="s">
        <v>26</v>
      </c>
      <c r="T1151" s="20" t="s">
        <v>30</v>
      </c>
      <c r="U1151" s="20" t="s">
        <v>114</v>
      </c>
      <c r="V1151" s="20" t="s">
        <v>115</v>
      </c>
      <c r="W1151" s="20" t="s">
        <v>116</v>
      </c>
      <c r="X1151" s="20" t="s">
        <v>366</v>
      </c>
      <c r="Y1151" s="20" t="s">
        <v>367</v>
      </c>
      <c r="Z1151" s="20" t="s">
        <v>26</v>
      </c>
      <c r="AA1151" s="20" t="s">
        <v>30</v>
      </c>
      <c r="AB1151" s="20" t="s">
        <v>330</v>
      </c>
      <c r="AC1151" s="20" t="s">
        <v>368</v>
      </c>
      <c r="AD1151" s="20" t="s">
        <v>369</v>
      </c>
    </row>
    <row r="1152" spans="2:30" x14ac:dyDescent="0.25">
      <c r="B1152" s="27" t="str">
        <f>IF(O1152="","Frêt",_xlfn.XLOOKUP(O1152,Catégories!A:A,Catégories!B:B,"inconnu"))</f>
        <v>Frêt</v>
      </c>
      <c r="C1152" s="10" t="str">
        <f>RIGHT(LOOKUP(L1152,'Recherche tracking'!A:A,'Recherche tracking'!B:B),16)</f>
        <v>8543814314754765</v>
      </c>
      <c r="D1152" s="20">
        <v>202606</v>
      </c>
      <c r="E1152" s="20">
        <v>51</v>
      </c>
      <c r="F1152" s="20">
        <v>1085442</v>
      </c>
      <c r="G1152" s="20" t="s">
        <v>20</v>
      </c>
      <c r="H1152" s="20" t="s">
        <v>20</v>
      </c>
      <c r="I1152" s="20" t="s">
        <v>119</v>
      </c>
      <c r="J1152" s="20" t="s">
        <v>1780</v>
      </c>
      <c r="K1152" s="20">
        <v>20260622</v>
      </c>
      <c r="L1152" s="20" t="s">
        <v>1779</v>
      </c>
      <c r="M1152" s="20" t="s">
        <v>24</v>
      </c>
      <c r="N1152" s="20">
        <v>2.9</v>
      </c>
      <c r="O1152" s="20" t="s">
        <v>86</v>
      </c>
      <c r="P1152" s="32">
        <v>0</v>
      </c>
      <c r="Q1152" s="20" t="s">
        <v>112</v>
      </c>
      <c r="R1152" s="20" t="s">
        <v>113</v>
      </c>
      <c r="S1152" s="20" t="s">
        <v>26</v>
      </c>
      <c r="T1152" s="20" t="s">
        <v>30</v>
      </c>
      <c r="U1152" s="20" t="s">
        <v>114</v>
      </c>
      <c r="V1152" s="20" t="s">
        <v>115</v>
      </c>
      <c r="W1152" s="20" t="s">
        <v>116</v>
      </c>
      <c r="X1152" s="20" t="s">
        <v>366</v>
      </c>
      <c r="Y1152" s="20" t="s">
        <v>367</v>
      </c>
      <c r="Z1152" s="20" t="s">
        <v>26</v>
      </c>
      <c r="AA1152" s="20" t="s">
        <v>30</v>
      </c>
      <c r="AB1152" s="20" t="s">
        <v>330</v>
      </c>
      <c r="AC1152" s="20" t="s">
        <v>368</v>
      </c>
      <c r="AD1152" s="20" t="s">
        <v>369</v>
      </c>
    </row>
    <row r="1153" spans="2:30" x14ac:dyDescent="0.25">
      <c r="B1153" s="27" t="str">
        <f>IF(O1153="","Frêt",_xlfn.XLOOKUP(O1153,Catégories!A:A,Catégories!B:B,"inconnu"))</f>
        <v>Frêt</v>
      </c>
      <c r="C1153" s="10" t="str">
        <f>RIGHT(LOOKUP(L1153,'Recherche tracking'!A:A,'Recherche tracking'!B:B),16)</f>
        <v>1843814314754730</v>
      </c>
      <c r="D1153" s="20">
        <v>202606</v>
      </c>
      <c r="E1153" s="20">
        <v>51</v>
      </c>
      <c r="F1153" s="20">
        <v>1085442</v>
      </c>
      <c r="G1153" s="20" t="s">
        <v>20</v>
      </c>
      <c r="H1153" s="20" t="s">
        <v>20</v>
      </c>
      <c r="I1153" s="20" t="s">
        <v>110</v>
      </c>
      <c r="J1153" s="20" t="s">
        <v>22</v>
      </c>
      <c r="K1153" s="20">
        <v>20260622</v>
      </c>
      <c r="L1153" s="20" t="s">
        <v>1781</v>
      </c>
      <c r="M1153" s="20" t="s">
        <v>111</v>
      </c>
      <c r="N1153" s="20">
        <v>3.6</v>
      </c>
      <c r="O1153" s="20" t="s">
        <v>84</v>
      </c>
      <c r="P1153" s="32">
        <v>4.93</v>
      </c>
      <c r="Q1153" s="20" t="s">
        <v>112</v>
      </c>
      <c r="R1153" s="20" t="s">
        <v>113</v>
      </c>
      <c r="S1153" s="20" t="s">
        <v>26</v>
      </c>
      <c r="T1153" s="20" t="s">
        <v>30</v>
      </c>
      <c r="U1153" s="20" t="s">
        <v>114</v>
      </c>
      <c r="V1153" s="20" t="s">
        <v>115</v>
      </c>
      <c r="W1153" s="20" t="s">
        <v>116</v>
      </c>
      <c r="X1153" s="20" t="s">
        <v>1485</v>
      </c>
      <c r="Y1153" s="20" t="s">
        <v>1497</v>
      </c>
      <c r="Z1153" s="20" t="s">
        <v>26</v>
      </c>
      <c r="AA1153" s="20" t="s">
        <v>30</v>
      </c>
      <c r="AB1153" s="20" t="s">
        <v>1134</v>
      </c>
      <c r="AC1153" s="20" t="s">
        <v>1487</v>
      </c>
      <c r="AD1153" s="20" t="s">
        <v>1488</v>
      </c>
    </row>
    <row r="1154" spans="2:30" x14ac:dyDescent="0.25">
      <c r="B1154" s="27" t="str">
        <f>IF(O1154="","Frêt",_xlfn.XLOOKUP(O1154,Catégories!A:A,Catégories!B:B,"inconnu"))</f>
        <v>Frêt</v>
      </c>
      <c r="C1154" s="10" t="str">
        <f>RIGHT(LOOKUP(L1154,'Recherche tracking'!A:A,'Recherche tracking'!B:B),16)</f>
        <v>1843814314754730</v>
      </c>
      <c r="D1154" s="20">
        <v>202606</v>
      </c>
      <c r="E1154" s="20">
        <v>51</v>
      </c>
      <c r="F1154" s="20">
        <v>1085442</v>
      </c>
      <c r="G1154" s="20" t="s">
        <v>20</v>
      </c>
      <c r="H1154" s="20" t="s">
        <v>20</v>
      </c>
      <c r="I1154" s="20" t="s">
        <v>118</v>
      </c>
      <c r="J1154" s="20" t="s">
        <v>1782</v>
      </c>
      <c r="K1154" s="20">
        <v>20260622</v>
      </c>
      <c r="L1154" s="20" t="s">
        <v>1781</v>
      </c>
      <c r="M1154" s="20" t="s">
        <v>111</v>
      </c>
      <c r="N1154" s="20">
        <v>3.6</v>
      </c>
      <c r="O1154" s="20" t="s">
        <v>84</v>
      </c>
      <c r="P1154" s="32">
        <v>0</v>
      </c>
      <c r="Q1154" s="20" t="s">
        <v>112</v>
      </c>
      <c r="R1154" s="20" t="s">
        <v>113</v>
      </c>
      <c r="S1154" s="20" t="s">
        <v>26</v>
      </c>
      <c r="T1154" s="20" t="s">
        <v>30</v>
      </c>
      <c r="U1154" s="20" t="s">
        <v>114</v>
      </c>
      <c r="V1154" s="20" t="s">
        <v>115</v>
      </c>
      <c r="W1154" s="20" t="s">
        <v>116</v>
      </c>
      <c r="X1154" s="20" t="s">
        <v>1485</v>
      </c>
      <c r="Y1154" s="20" t="s">
        <v>1497</v>
      </c>
      <c r="Z1154" s="20" t="s">
        <v>26</v>
      </c>
      <c r="AA1154" s="20" t="s">
        <v>30</v>
      </c>
      <c r="AB1154" s="20" t="s">
        <v>1134</v>
      </c>
      <c r="AC1154" s="20" t="s">
        <v>1487</v>
      </c>
      <c r="AD1154" s="20" t="s">
        <v>1488</v>
      </c>
    </row>
    <row r="1155" spans="2:30" x14ac:dyDescent="0.25">
      <c r="B1155" s="27" t="str">
        <f>IF(O1155="","Frêt",_xlfn.XLOOKUP(O1155,Catégories!A:A,Catégories!B:B,"inconnu"))</f>
        <v>Frêt</v>
      </c>
      <c r="C1155" s="10" t="str">
        <f>RIGHT(LOOKUP(L1155,'Recherche tracking'!A:A,'Recherche tracking'!B:B),16)</f>
        <v>1843814314754730</v>
      </c>
      <c r="D1155" s="20">
        <v>202606</v>
      </c>
      <c r="E1155" s="20">
        <v>51</v>
      </c>
      <c r="F1155" s="20">
        <v>1085442</v>
      </c>
      <c r="G1155" s="20" t="s">
        <v>20</v>
      </c>
      <c r="H1155" s="20" t="s">
        <v>20</v>
      </c>
      <c r="I1155" s="20" t="s">
        <v>119</v>
      </c>
      <c r="J1155" s="20" t="s">
        <v>1782</v>
      </c>
      <c r="K1155" s="20">
        <v>20260622</v>
      </c>
      <c r="L1155" s="20" t="s">
        <v>1781</v>
      </c>
      <c r="M1155" s="20" t="s">
        <v>24</v>
      </c>
      <c r="N1155" s="20">
        <v>3.6</v>
      </c>
      <c r="O1155" s="20" t="s">
        <v>86</v>
      </c>
      <c r="P1155" s="32">
        <v>0</v>
      </c>
      <c r="Q1155" s="20" t="s">
        <v>112</v>
      </c>
      <c r="R1155" s="20" t="s">
        <v>113</v>
      </c>
      <c r="S1155" s="20" t="s">
        <v>26</v>
      </c>
      <c r="T1155" s="20" t="s">
        <v>30</v>
      </c>
      <c r="U1155" s="20" t="s">
        <v>114</v>
      </c>
      <c r="V1155" s="20" t="s">
        <v>115</v>
      </c>
      <c r="W1155" s="20" t="s">
        <v>116</v>
      </c>
      <c r="X1155" s="20" t="s">
        <v>1485</v>
      </c>
      <c r="Y1155" s="20" t="s">
        <v>1497</v>
      </c>
      <c r="Z1155" s="20" t="s">
        <v>26</v>
      </c>
      <c r="AA1155" s="20" t="s">
        <v>30</v>
      </c>
      <c r="AB1155" s="20" t="s">
        <v>1134</v>
      </c>
      <c r="AC1155" s="20" t="s">
        <v>1487</v>
      </c>
      <c r="AD1155" s="20" t="s">
        <v>1488</v>
      </c>
    </row>
    <row r="1156" spans="2:30" x14ac:dyDescent="0.25">
      <c r="B1156" s="27" t="str">
        <f>IF(O1156="","Frêt",_xlfn.XLOOKUP(O1156,Catégories!A:A,Catégories!B:B,"inconnu"))</f>
        <v>Frêt</v>
      </c>
      <c r="C1156" s="10" t="str">
        <f>RIGHT(LOOKUP(L1156,'Recherche tracking'!A:A,'Recherche tracking'!B:B),16)</f>
        <v>6343814314754822</v>
      </c>
      <c r="D1156" s="20">
        <v>202606</v>
      </c>
      <c r="E1156" s="20">
        <v>51</v>
      </c>
      <c r="F1156" s="20">
        <v>1085442</v>
      </c>
      <c r="G1156" s="20" t="s">
        <v>20</v>
      </c>
      <c r="H1156" s="20" t="s">
        <v>20</v>
      </c>
      <c r="I1156" s="20" t="s">
        <v>110</v>
      </c>
      <c r="J1156" s="20" t="s">
        <v>22</v>
      </c>
      <c r="K1156" s="20">
        <v>20260622</v>
      </c>
      <c r="L1156" s="20" t="s">
        <v>1783</v>
      </c>
      <c r="M1156" s="20" t="s">
        <v>111</v>
      </c>
      <c r="N1156" s="20">
        <v>3.8</v>
      </c>
      <c r="O1156" s="20" t="s">
        <v>84</v>
      </c>
      <c r="P1156" s="32">
        <v>4.93</v>
      </c>
      <c r="Q1156" s="20" t="s">
        <v>112</v>
      </c>
      <c r="R1156" s="20" t="s">
        <v>113</v>
      </c>
      <c r="S1156" s="20" t="s">
        <v>26</v>
      </c>
      <c r="T1156" s="20" t="s">
        <v>30</v>
      </c>
      <c r="U1156" s="20" t="s">
        <v>114</v>
      </c>
      <c r="V1156" s="20" t="s">
        <v>115</v>
      </c>
      <c r="W1156" s="20" t="s">
        <v>116</v>
      </c>
      <c r="X1156" s="20" t="s">
        <v>1784</v>
      </c>
      <c r="Y1156" s="20" t="s">
        <v>1785</v>
      </c>
      <c r="Z1156" s="20" t="s">
        <v>26</v>
      </c>
      <c r="AA1156" s="20" t="s">
        <v>30</v>
      </c>
      <c r="AB1156" s="20" t="s">
        <v>175</v>
      </c>
      <c r="AC1156" s="20" t="s">
        <v>1786</v>
      </c>
      <c r="AD1156" s="20" t="s">
        <v>1787</v>
      </c>
    </row>
    <row r="1157" spans="2:30" x14ac:dyDescent="0.25">
      <c r="B1157" s="27" t="str">
        <f>IF(O1157="","Frêt",_xlfn.XLOOKUP(O1157,Catégories!A:A,Catégories!B:B,"inconnu"))</f>
        <v>Frêt</v>
      </c>
      <c r="C1157" s="10" t="str">
        <f>RIGHT(LOOKUP(L1157,'Recherche tracking'!A:A,'Recherche tracking'!B:B),16)</f>
        <v>6343814314754822</v>
      </c>
      <c r="D1157" s="20">
        <v>202606</v>
      </c>
      <c r="E1157" s="20">
        <v>51</v>
      </c>
      <c r="F1157" s="20">
        <v>1085442</v>
      </c>
      <c r="G1157" s="20" t="s">
        <v>20</v>
      </c>
      <c r="H1157" s="20" t="s">
        <v>20</v>
      </c>
      <c r="I1157" s="20" t="s">
        <v>118</v>
      </c>
      <c r="J1157" s="20" t="s">
        <v>1788</v>
      </c>
      <c r="K1157" s="20">
        <v>20260622</v>
      </c>
      <c r="L1157" s="20" t="s">
        <v>1783</v>
      </c>
      <c r="M1157" s="20" t="s">
        <v>111</v>
      </c>
      <c r="N1157" s="20">
        <v>3.8</v>
      </c>
      <c r="O1157" s="20" t="s">
        <v>84</v>
      </c>
      <c r="P1157" s="32">
        <v>0</v>
      </c>
      <c r="Q1157" s="20" t="s">
        <v>112</v>
      </c>
      <c r="R1157" s="20" t="s">
        <v>113</v>
      </c>
      <c r="S1157" s="20" t="s">
        <v>26</v>
      </c>
      <c r="T1157" s="20" t="s">
        <v>30</v>
      </c>
      <c r="U1157" s="20" t="s">
        <v>114</v>
      </c>
      <c r="V1157" s="20" t="s">
        <v>115</v>
      </c>
      <c r="W1157" s="20" t="s">
        <v>116</v>
      </c>
      <c r="X1157" s="20" t="s">
        <v>1784</v>
      </c>
      <c r="Y1157" s="20" t="s">
        <v>1785</v>
      </c>
      <c r="Z1157" s="20" t="s">
        <v>26</v>
      </c>
      <c r="AA1157" s="20" t="s">
        <v>30</v>
      </c>
      <c r="AB1157" s="20" t="s">
        <v>175</v>
      </c>
      <c r="AC1157" s="20" t="s">
        <v>1786</v>
      </c>
      <c r="AD1157" s="20" t="s">
        <v>1787</v>
      </c>
    </row>
    <row r="1158" spans="2:30" x14ac:dyDescent="0.25">
      <c r="B1158" s="27" t="str">
        <f>IF(O1158="","Frêt",_xlfn.XLOOKUP(O1158,Catégories!A:A,Catégories!B:B,"inconnu"))</f>
        <v>Frêt</v>
      </c>
      <c r="C1158" s="10" t="str">
        <f>RIGHT(LOOKUP(L1158,'Recherche tracking'!A:A,'Recherche tracking'!B:B),16)</f>
        <v>6343814314754822</v>
      </c>
      <c r="D1158" s="20">
        <v>202606</v>
      </c>
      <c r="E1158" s="20">
        <v>51</v>
      </c>
      <c r="F1158" s="20">
        <v>1085442</v>
      </c>
      <c r="G1158" s="20" t="s">
        <v>20</v>
      </c>
      <c r="H1158" s="20" t="s">
        <v>20</v>
      </c>
      <c r="I1158" s="20" t="s">
        <v>119</v>
      </c>
      <c r="J1158" s="20" t="s">
        <v>1788</v>
      </c>
      <c r="K1158" s="20">
        <v>20260622</v>
      </c>
      <c r="L1158" s="20" t="s">
        <v>1783</v>
      </c>
      <c r="M1158" s="20" t="s">
        <v>24</v>
      </c>
      <c r="N1158" s="20">
        <v>3.8</v>
      </c>
      <c r="O1158" s="20" t="s">
        <v>86</v>
      </c>
      <c r="P1158" s="32">
        <v>0</v>
      </c>
      <c r="Q1158" s="20" t="s">
        <v>112</v>
      </c>
      <c r="R1158" s="20" t="s">
        <v>113</v>
      </c>
      <c r="S1158" s="20" t="s">
        <v>26</v>
      </c>
      <c r="T1158" s="20" t="s">
        <v>30</v>
      </c>
      <c r="U1158" s="20" t="s">
        <v>114</v>
      </c>
      <c r="V1158" s="20" t="s">
        <v>115</v>
      </c>
      <c r="W1158" s="20" t="s">
        <v>116</v>
      </c>
      <c r="X1158" s="20" t="s">
        <v>1784</v>
      </c>
      <c r="Y1158" s="20" t="s">
        <v>1785</v>
      </c>
      <c r="Z1158" s="20" t="s">
        <v>26</v>
      </c>
      <c r="AA1158" s="20" t="s">
        <v>30</v>
      </c>
      <c r="AB1158" s="20" t="s">
        <v>175</v>
      </c>
      <c r="AC1158" s="20" t="s">
        <v>1786</v>
      </c>
      <c r="AD1158" s="20" t="s">
        <v>1787</v>
      </c>
    </row>
    <row r="1159" spans="2:30" x14ac:dyDescent="0.25">
      <c r="B1159" s="27" t="str">
        <f>IF(O1159="","Frêt",_xlfn.XLOOKUP(O1159,Catégories!A:A,Catégories!B:B,"inconnu"))</f>
        <v>Frêt</v>
      </c>
      <c r="C1159" s="10" t="str">
        <f>RIGHT(LOOKUP(L1159,'Recherche tracking'!A:A,'Recherche tracking'!B:B),16)</f>
        <v>6943814314754745</v>
      </c>
      <c r="D1159" s="20">
        <v>202606</v>
      </c>
      <c r="E1159" s="20">
        <v>51</v>
      </c>
      <c r="F1159" s="20">
        <v>1085442</v>
      </c>
      <c r="G1159" s="20" t="s">
        <v>20</v>
      </c>
      <c r="H1159" s="20" t="s">
        <v>20</v>
      </c>
      <c r="I1159" s="20" t="s">
        <v>110</v>
      </c>
      <c r="J1159" s="20" t="s">
        <v>22</v>
      </c>
      <c r="K1159" s="20">
        <v>20260622</v>
      </c>
      <c r="L1159" s="20" t="s">
        <v>1789</v>
      </c>
      <c r="M1159" s="20" t="s">
        <v>111</v>
      </c>
      <c r="N1159" s="20">
        <v>11.6</v>
      </c>
      <c r="O1159" s="20" t="s">
        <v>84</v>
      </c>
      <c r="P1159" s="32">
        <v>7.01</v>
      </c>
      <c r="Q1159" s="20" t="s">
        <v>112</v>
      </c>
      <c r="R1159" s="20" t="s">
        <v>113</v>
      </c>
      <c r="S1159" s="20" t="s">
        <v>26</v>
      </c>
      <c r="T1159" s="20" t="s">
        <v>30</v>
      </c>
      <c r="U1159" s="20" t="s">
        <v>114</v>
      </c>
      <c r="V1159" s="20" t="s">
        <v>115</v>
      </c>
      <c r="W1159" s="20" t="s">
        <v>116</v>
      </c>
      <c r="X1159" s="20" t="s">
        <v>1790</v>
      </c>
      <c r="Y1159" s="20" t="s">
        <v>1791</v>
      </c>
      <c r="Z1159" s="20" t="s">
        <v>26</v>
      </c>
      <c r="AA1159" s="20" t="s">
        <v>30</v>
      </c>
      <c r="AB1159" s="20" t="s">
        <v>161</v>
      </c>
      <c r="AC1159" s="20" t="s">
        <v>1792</v>
      </c>
      <c r="AD1159" s="20" t="s">
        <v>1793</v>
      </c>
    </row>
    <row r="1160" spans="2:30" x14ac:dyDescent="0.25">
      <c r="B1160" s="27" t="str">
        <f>IF(O1160="","Frêt",_xlfn.XLOOKUP(O1160,Catégories!A:A,Catégories!B:B,"inconnu"))</f>
        <v>Frêt</v>
      </c>
      <c r="C1160" s="10" t="str">
        <f>RIGHT(LOOKUP(L1160,'Recherche tracking'!A:A,'Recherche tracking'!B:B),16)</f>
        <v>6943814314754745</v>
      </c>
      <c r="D1160" s="20">
        <v>202606</v>
      </c>
      <c r="E1160" s="20">
        <v>51</v>
      </c>
      <c r="F1160" s="20">
        <v>1085442</v>
      </c>
      <c r="G1160" s="20" t="s">
        <v>20</v>
      </c>
      <c r="H1160" s="20" t="s">
        <v>20</v>
      </c>
      <c r="I1160" s="20" t="s">
        <v>118</v>
      </c>
      <c r="J1160" s="20" t="s">
        <v>1794</v>
      </c>
      <c r="K1160" s="20">
        <v>20260622</v>
      </c>
      <c r="L1160" s="20" t="s">
        <v>1789</v>
      </c>
      <c r="M1160" s="20" t="s">
        <v>111</v>
      </c>
      <c r="N1160" s="20">
        <v>11.6</v>
      </c>
      <c r="O1160" s="20" t="s">
        <v>84</v>
      </c>
      <c r="P1160" s="32">
        <v>0</v>
      </c>
      <c r="Q1160" s="20" t="s">
        <v>112</v>
      </c>
      <c r="R1160" s="20" t="s">
        <v>113</v>
      </c>
      <c r="S1160" s="20" t="s">
        <v>26</v>
      </c>
      <c r="T1160" s="20" t="s">
        <v>30</v>
      </c>
      <c r="U1160" s="20" t="s">
        <v>114</v>
      </c>
      <c r="V1160" s="20" t="s">
        <v>115</v>
      </c>
      <c r="W1160" s="20" t="s">
        <v>116</v>
      </c>
      <c r="X1160" s="20" t="s">
        <v>1790</v>
      </c>
      <c r="Y1160" s="20" t="s">
        <v>1791</v>
      </c>
      <c r="Z1160" s="20" t="s">
        <v>26</v>
      </c>
      <c r="AA1160" s="20" t="s">
        <v>30</v>
      </c>
      <c r="AB1160" s="20" t="s">
        <v>161</v>
      </c>
      <c r="AC1160" s="20" t="s">
        <v>1792</v>
      </c>
      <c r="AD1160" s="20" t="s">
        <v>1793</v>
      </c>
    </row>
    <row r="1161" spans="2:30" x14ac:dyDescent="0.25">
      <c r="B1161" s="27" t="str">
        <f>IF(O1161="","Frêt",_xlfn.XLOOKUP(O1161,Catégories!A:A,Catégories!B:B,"inconnu"))</f>
        <v>Frêt</v>
      </c>
      <c r="C1161" s="10" t="str">
        <f>RIGHT(LOOKUP(L1161,'Recherche tracking'!A:A,'Recherche tracking'!B:B),16)</f>
        <v>6943814314754745</v>
      </c>
      <c r="D1161" s="20">
        <v>202606</v>
      </c>
      <c r="E1161" s="20">
        <v>51</v>
      </c>
      <c r="F1161" s="20">
        <v>1085442</v>
      </c>
      <c r="G1161" s="20" t="s">
        <v>20</v>
      </c>
      <c r="H1161" s="20" t="s">
        <v>20</v>
      </c>
      <c r="I1161" s="20" t="s">
        <v>119</v>
      </c>
      <c r="J1161" s="20" t="s">
        <v>1794</v>
      </c>
      <c r="K1161" s="20">
        <v>20260622</v>
      </c>
      <c r="L1161" s="20" t="s">
        <v>1789</v>
      </c>
      <c r="M1161" s="20" t="s">
        <v>24</v>
      </c>
      <c r="N1161" s="20">
        <v>11.6</v>
      </c>
      <c r="O1161" s="20" t="s">
        <v>86</v>
      </c>
      <c r="P1161" s="32">
        <v>0</v>
      </c>
      <c r="Q1161" s="20" t="s">
        <v>112</v>
      </c>
      <c r="R1161" s="20" t="s">
        <v>113</v>
      </c>
      <c r="S1161" s="20" t="s">
        <v>26</v>
      </c>
      <c r="T1161" s="20" t="s">
        <v>30</v>
      </c>
      <c r="U1161" s="20" t="s">
        <v>114</v>
      </c>
      <c r="V1161" s="20" t="s">
        <v>115</v>
      </c>
      <c r="W1161" s="20" t="s">
        <v>116</v>
      </c>
      <c r="X1161" s="20" t="s">
        <v>1790</v>
      </c>
      <c r="Y1161" s="20" t="s">
        <v>1791</v>
      </c>
      <c r="Z1161" s="20" t="s">
        <v>26</v>
      </c>
      <c r="AA1161" s="20" t="s">
        <v>30</v>
      </c>
      <c r="AB1161" s="20" t="s">
        <v>161</v>
      </c>
      <c r="AC1161" s="20" t="s">
        <v>1792</v>
      </c>
      <c r="AD1161" s="20" t="s">
        <v>1793</v>
      </c>
    </row>
    <row r="1162" spans="2:30" x14ac:dyDescent="0.25">
      <c r="B1162" s="27" t="str">
        <f>IF(O1162="","Frêt",_xlfn.XLOOKUP(O1162,Catégories!A:A,Catégories!B:B,"inconnu"))</f>
        <v>Frêt</v>
      </c>
      <c r="C1162" s="10" t="str">
        <f>RIGHT(LOOKUP(L1162,'Recherche tracking'!A:A,'Recherche tracking'!B:B),16)</f>
        <v>9443814314754803</v>
      </c>
      <c r="D1162" s="20">
        <v>202606</v>
      </c>
      <c r="E1162" s="20">
        <v>51</v>
      </c>
      <c r="F1162" s="20">
        <v>1085442</v>
      </c>
      <c r="G1162" s="20" t="s">
        <v>20</v>
      </c>
      <c r="H1162" s="20" t="s">
        <v>20</v>
      </c>
      <c r="I1162" s="20" t="s">
        <v>110</v>
      </c>
      <c r="J1162" s="20" t="s">
        <v>22</v>
      </c>
      <c r="K1162" s="20">
        <v>20260622</v>
      </c>
      <c r="L1162" s="20" t="s">
        <v>1795</v>
      </c>
      <c r="M1162" s="20" t="s">
        <v>111</v>
      </c>
      <c r="N1162" s="20">
        <v>3.2</v>
      </c>
      <c r="O1162" s="20" t="s">
        <v>84</v>
      </c>
      <c r="P1162" s="32">
        <v>4.93</v>
      </c>
      <c r="Q1162" s="20" t="s">
        <v>112</v>
      </c>
      <c r="R1162" s="20" t="s">
        <v>113</v>
      </c>
      <c r="S1162" s="20" t="s">
        <v>26</v>
      </c>
      <c r="T1162" s="20" t="s">
        <v>30</v>
      </c>
      <c r="U1162" s="20" t="s">
        <v>114</v>
      </c>
      <c r="V1162" s="20" t="s">
        <v>115</v>
      </c>
      <c r="W1162" s="20" t="s">
        <v>116</v>
      </c>
      <c r="X1162" s="20" t="s">
        <v>409</v>
      </c>
      <c r="Y1162" s="20" t="s">
        <v>410</v>
      </c>
      <c r="Z1162" s="20" t="s">
        <v>26</v>
      </c>
      <c r="AA1162" s="20" t="s">
        <v>30</v>
      </c>
      <c r="AB1162" s="20" t="s">
        <v>132</v>
      </c>
      <c r="AC1162" s="20" t="s">
        <v>411</v>
      </c>
      <c r="AD1162" s="20" t="s">
        <v>412</v>
      </c>
    </row>
    <row r="1163" spans="2:30" x14ac:dyDescent="0.25">
      <c r="B1163" s="27" t="str">
        <f>IF(O1163="","Frêt",_xlfn.XLOOKUP(O1163,Catégories!A:A,Catégories!B:B,"inconnu"))</f>
        <v>Frêt</v>
      </c>
      <c r="C1163" s="10" t="str">
        <f>RIGHT(LOOKUP(L1163,'Recherche tracking'!A:A,'Recherche tracking'!B:B),16)</f>
        <v>9443814314754803</v>
      </c>
      <c r="D1163" s="20">
        <v>202606</v>
      </c>
      <c r="E1163" s="20">
        <v>51</v>
      </c>
      <c r="F1163" s="20">
        <v>1085442</v>
      </c>
      <c r="G1163" s="20" t="s">
        <v>20</v>
      </c>
      <c r="H1163" s="20" t="s">
        <v>20</v>
      </c>
      <c r="I1163" s="20" t="s">
        <v>118</v>
      </c>
      <c r="J1163" s="20" t="s">
        <v>1796</v>
      </c>
      <c r="K1163" s="20">
        <v>20260622</v>
      </c>
      <c r="L1163" s="20" t="s">
        <v>1795</v>
      </c>
      <c r="M1163" s="20" t="s">
        <v>111</v>
      </c>
      <c r="N1163" s="20">
        <v>3.2</v>
      </c>
      <c r="O1163" s="20" t="s">
        <v>84</v>
      </c>
      <c r="P1163" s="32">
        <v>0</v>
      </c>
      <c r="Q1163" s="20" t="s">
        <v>112</v>
      </c>
      <c r="R1163" s="20" t="s">
        <v>113</v>
      </c>
      <c r="S1163" s="20" t="s">
        <v>26</v>
      </c>
      <c r="T1163" s="20" t="s">
        <v>30</v>
      </c>
      <c r="U1163" s="20" t="s">
        <v>114</v>
      </c>
      <c r="V1163" s="20" t="s">
        <v>115</v>
      </c>
      <c r="W1163" s="20" t="s">
        <v>116</v>
      </c>
      <c r="X1163" s="20" t="s">
        <v>409</v>
      </c>
      <c r="Y1163" s="20" t="s">
        <v>410</v>
      </c>
      <c r="Z1163" s="20" t="s">
        <v>26</v>
      </c>
      <c r="AA1163" s="20" t="s">
        <v>30</v>
      </c>
      <c r="AB1163" s="20" t="s">
        <v>132</v>
      </c>
      <c r="AC1163" s="20" t="s">
        <v>411</v>
      </c>
      <c r="AD1163" s="20" t="s">
        <v>412</v>
      </c>
    </row>
    <row r="1164" spans="2:30" x14ac:dyDescent="0.25">
      <c r="B1164" s="27" t="str">
        <f>IF(O1164="","Frêt",_xlfn.XLOOKUP(O1164,Catégories!A:A,Catégories!B:B,"inconnu"))</f>
        <v>Frêt</v>
      </c>
      <c r="C1164" s="10" t="str">
        <f>RIGHT(LOOKUP(L1164,'Recherche tracking'!A:A,'Recherche tracking'!B:B),16)</f>
        <v>9443814314754803</v>
      </c>
      <c r="D1164" s="20">
        <v>202606</v>
      </c>
      <c r="E1164" s="20">
        <v>51</v>
      </c>
      <c r="F1164" s="20">
        <v>1085442</v>
      </c>
      <c r="G1164" s="20" t="s">
        <v>20</v>
      </c>
      <c r="H1164" s="20" t="s">
        <v>20</v>
      </c>
      <c r="I1164" s="20" t="s">
        <v>119</v>
      </c>
      <c r="J1164" s="20" t="s">
        <v>1796</v>
      </c>
      <c r="K1164" s="20">
        <v>20260622</v>
      </c>
      <c r="L1164" s="20" t="s">
        <v>1795</v>
      </c>
      <c r="M1164" s="20" t="s">
        <v>24</v>
      </c>
      <c r="N1164" s="20">
        <v>3.2</v>
      </c>
      <c r="O1164" s="20" t="s">
        <v>86</v>
      </c>
      <c r="P1164" s="32">
        <v>0</v>
      </c>
      <c r="Q1164" s="20" t="s">
        <v>112</v>
      </c>
      <c r="R1164" s="20" t="s">
        <v>113</v>
      </c>
      <c r="S1164" s="20" t="s">
        <v>26</v>
      </c>
      <c r="T1164" s="20" t="s">
        <v>30</v>
      </c>
      <c r="U1164" s="20" t="s">
        <v>114</v>
      </c>
      <c r="V1164" s="20" t="s">
        <v>115</v>
      </c>
      <c r="W1164" s="20" t="s">
        <v>116</v>
      </c>
      <c r="X1164" s="20" t="s">
        <v>409</v>
      </c>
      <c r="Y1164" s="20" t="s">
        <v>410</v>
      </c>
      <c r="Z1164" s="20" t="s">
        <v>26</v>
      </c>
      <c r="AA1164" s="20" t="s">
        <v>30</v>
      </c>
      <c r="AB1164" s="20" t="s">
        <v>132</v>
      </c>
      <c r="AC1164" s="20" t="s">
        <v>411</v>
      </c>
      <c r="AD1164" s="20" t="s">
        <v>412</v>
      </c>
    </row>
    <row r="1165" spans="2:30" x14ac:dyDescent="0.25">
      <c r="B1165" s="27" t="str">
        <f>IF(O1165="","Frêt",_xlfn.XLOOKUP(O1165,Catégories!A:A,Catégories!B:B,"inconnu"))</f>
        <v>Frêt</v>
      </c>
      <c r="C1165" s="10" t="str">
        <f>RIGHT(LOOKUP(L1165,'Recherche tracking'!A:A,'Recherche tracking'!B:B),16)</f>
        <v>3443814314754679</v>
      </c>
      <c r="D1165" s="20">
        <v>202606</v>
      </c>
      <c r="E1165" s="20">
        <v>51</v>
      </c>
      <c r="F1165" s="20">
        <v>1085442</v>
      </c>
      <c r="G1165" s="20" t="s">
        <v>20</v>
      </c>
      <c r="H1165" s="20" t="s">
        <v>20</v>
      </c>
      <c r="I1165" s="20" t="s">
        <v>110</v>
      </c>
      <c r="J1165" s="20" t="s">
        <v>22</v>
      </c>
      <c r="K1165" s="20">
        <v>20260622</v>
      </c>
      <c r="L1165" s="20" t="s">
        <v>1797</v>
      </c>
      <c r="M1165" s="20" t="s">
        <v>111</v>
      </c>
      <c r="N1165" s="20">
        <v>3.2</v>
      </c>
      <c r="O1165" s="20" t="s">
        <v>84</v>
      </c>
      <c r="P1165" s="32">
        <v>4.93</v>
      </c>
      <c r="Q1165" s="20" t="s">
        <v>112</v>
      </c>
      <c r="R1165" s="20" t="s">
        <v>113</v>
      </c>
      <c r="S1165" s="20" t="s">
        <v>26</v>
      </c>
      <c r="T1165" s="20" t="s">
        <v>30</v>
      </c>
      <c r="U1165" s="20" t="s">
        <v>114</v>
      </c>
      <c r="V1165" s="20" t="s">
        <v>115</v>
      </c>
      <c r="W1165" s="20" t="s">
        <v>116</v>
      </c>
      <c r="X1165" s="20" t="s">
        <v>1798</v>
      </c>
      <c r="Y1165" s="20" t="s">
        <v>1799</v>
      </c>
      <c r="Z1165" s="20" t="s">
        <v>26</v>
      </c>
      <c r="AA1165" s="20" t="s">
        <v>30</v>
      </c>
      <c r="AB1165" s="20" t="s">
        <v>139</v>
      </c>
      <c r="AC1165" s="20" t="s">
        <v>181</v>
      </c>
      <c r="AD1165" s="20" t="s">
        <v>182</v>
      </c>
    </row>
    <row r="1166" spans="2:30" x14ac:dyDescent="0.25">
      <c r="B1166" s="27" t="str">
        <f>IF(O1166="","Frêt",_xlfn.XLOOKUP(O1166,Catégories!A:A,Catégories!B:B,"inconnu"))</f>
        <v>Frêt</v>
      </c>
      <c r="C1166" s="10" t="str">
        <f>RIGHT(LOOKUP(L1166,'Recherche tracking'!A:A,'Recherche tracking'!B:B),16)</f>
        <v>3443814314754679</v>
      </c>
      <c r="D1166" s="20">
        <v>202606</v>
      </c>
      <c r="E1166" s="20">
        <v>51</v>
      </c>
      <c r="F1166" s="20">
        <v>1085442</v>
      </c>
      <c r="G1166" s="20" t="s">
        <v>20</v>
      </c>
      <c r="H1166" s="20" t="s">
        <v>20</v>
      </c>
      <c r="I1166" s="20" t="s">
        <v>118</v>
      </c>
      <c r="J1166" s="20" t="s">
        <v>1800</v>
      </c>
      <c r="K1166" s="20">
        <v>20260622</v>
      </c>
      <c r="L1166" s="20" t="s">
        <v>1797</v>
      </c>
      <c r="M1166" s="20" t="s">
        <v>111</v>
      </c>
      <c r="N1166" s="20">
        <v>3.2</v>
      </c>
      <c r="O1166" s="20" t="s">
        <v>84</v>
      </c>
      <c r="P1166" s="32">
        <v>0</v>
      </c>
      <c r="Q1166" s="20" t="s">
        <v>112</v>
      </c>
      <c r="R1166" s="20" t="s">
        <v>113</v>
      </c>
      <c r="S1166" s="20" t="s">
        <v>26</v>
      </c>
      <c r="T1166" s="20" t="s">
        <v>30</v>
      </c>
      <c r="U1166" s="20" t="s">
        <v>114</v>
      </c>
      <c r="V1166" s="20" t="s">
        <v>115</v>
      </c>
      <c r="W1166" s="20" t="s">
        <v>116</v>
      </c>
      <c r="X1166" s="20" t="s">
        <v>1798</v>
      </c>
      <c r="Y1166" s="20" t="s">
        <v>1799</v>
      </c>
      <c r="Z1166" s="20" t="s">
        <v>26</v>
      </c>
      <c r="AA1166" s="20" t="s">
        <v>30</v>
      </c>
      <c r="AB1166" s="20" t="s">
        <v>139</v>
      </c>
      <c r="AC1166" s="20" t="s">
        <v>181</v>
      </c>
      <c r="AD1166" s="20" t="s">
        <v>182</v>
      </c>
    </row>
    <row r="1167" spans="2:30" x14ac:dyDescent="0.25">
      <c r="B1167" s="27" t="str">
        <f>IF(O1167="","Frêt",_xlfn.XLOOKUP(O1167,Catégories!A:A,Catégories!B:B,"inconnu"))</f>
        <v>Frêt</v>
      </c>
      <c r="C1167" s="10" t="str">
        <f>RIGHT(LOOKUP(L1167,'Recherche tracking'!A:A,'Recherche tracking'!B:B),16)</f>
        <v>3443814314754679</v>
      </c>
      <c r="D1167" s="20">
        <v>202606</v>
      </c>
      <c r="E1167" s="20">
        <v>51</v>
      </c>
      <c r="F1167" s="20">
        <v>1085442</v>
      </c>
      <c r="G1167" s="20" t="s">
        <v>20</v>
      </c>
      <c r="H1167" s="20" t="s">
        <v>20</v>
      </c>
      <c r="I1167" s="20" t="s">
        <v>119</v>
      </c>
      <c r="J1167" s="20" t="s">
        <v>1800</v>
      </c>
      <c r="K1167" s="20">
        <v>20260622</v>
      </c>
      <c r="L1167" s="20" t="s">
        <v>1797</v>
      </c>
      <c r="M1167" s="20" t="s">
        <v>24</v>
      </c>
      <c r="N1167" s="20">
        <v>3.2</v>
      </c>
      <c r="O1167" s="20" t="s">
        <v>86</v>
      </c>
      <c r="P1167" s="32">
        <v>0</v>
      </c>
      <c r="Q1167" s="20" t="s">
        <v>112</v>
      </c>
      <c r="R1167" s="20" t="s">
        <v>113</v>
      </c>
      <c r="S1167" s="20" t="s">
        <v>26</v>
      </c>
      <c r="T1167" s="20" t="s">
        <v>30</v>
      </c>
      <c r="U1167" s="20" t="s">
        <v>114</v>
      </c>
      <c r="V1167" s="20" t="s">
        <v>115</v>
      </c>
      <c r="W1167" s="20" t="s">
        <v>116</v>
      </c>
      <c r="X1167" s="20" t="s">
        <v>1798</v>
      </c>
      <c r="Y1167" s="20" t="s">
        <v>1799</v>
      </c>
      <c r="Z1167" s="20" t="s">
        <v>26</v>
      </c>
      <c r="AA1167" s="20" t="s">
        <v>30</v>
      </c>
      <c r="AB1167" s="20" t="s">
        <v>139</v>
      </c>
      <c r="AC1167" s="20" t="s">
        <v>181</v>
      </c>
      <c r="AD1167" s="20" t="s">
        <v>182</v>
      </c>
    </row>
    <row r="1168" spans="2:30" x14ac:dyDescent="0.25">
      <c r="B1168" s="27" t="str">
        <f>IF(O1168="","Frêt",_xlfn.XLOOKUP(O1168,Catégories!A:A,Catégories!B:B,"inconnu"))</f>
        <v>Frêt</v>
      </c>
      <c r="C1168" s="10" t="str">
        <f>RIGHT(LOOKUP(L1168,'Recherche tracking'!A:A,'Recherche tracking'!B:B),16)</f>
        <v>4443814314754841</v>
      </c>
      <c r="D1168" s="20">
        <v>202606</v>
      </c>
      <c r="E1168" s="20">
        <v>51</v>
      </c>
      <c r="F1168" s="20">
        <v>1085442</v>
      </c>
      <c r="G1168" s="20" t="s">
        <v>20</v>
      </c>
      <c r="H1168" s="20" t="s">
        <v>20</v>
      </c>
      <c r="I1168" s="20" t="s">
        <v>110</v>
      </c>
      <c r="J1168" s="20" t="s">
        <v>22</v>
      </c>
      <c r="K1168" s="20">
        <v>20260622</v>
      </c>
      <c r="L1168" s="20" t="s">
        <v>1801</v>
      </c>
      <c r="M1168" s="20" t="s">
        <v>111</v>
      </c>
      <c r="N1168" s="20">
        <v>4.18</v>
      </c>
      <c r="O1168" s="20" t="s">
        <v>84</v>
      </c>
      <c r="P1168" s="32">
        <v>5.19</v>
      </c>
      <c r="Q1168" s="20" t="s">
        <v>112</v>
      </c>
      <c r="R1168" s="20" t="s">
        <v>113</v>
      </c>
      <c r="S1168" s="20" t="s">
        <v>26</v>
      </c>
      <c r="T1168" s="20" t="s">
        <v>30</v>
      </c>
      <c r="U1168" s="20" t="s">
        <v>114</v>
      </c>
      <c r="V1168" s="20" t="s">
        <v>115</v>
      </c>
      <c r="W1168" s="20" t="s">
        <v>116</v>
      </c>
      <c r="X1168" s="20" t="s">
        <v>717</v>
      </c>
      <c r="Y1168" s="20" t="s">
        <v>718</v>
      </c>
      <c r="Z1168" s="20" t="s">
        <v>26</v>
      </c>
      <c r="AA1168" s="20" t="s">
        <v>30</v>
      </c>
      <c r="AB1168" s="20" t="s">
        <v>179</v>
      </c>
      <c r="AC1168" s="20" t="s">
        <v>719</v>
      </c>
      <c r="AD1168" s="20" t="s">
        <v>720</v>
      </c>
    </row>
    <row r="1169" spans="2:30" x14ac:dyDescent="0.25">
      <c r="B1169" s="27" t="str">
        <f>IF(O1169="","Frêt",_xlfn.XLOOKUP(O1169,Catégories!A:A,Catégories!B:B,"inconnu"))</f>
        <v>Frêt</v>
      </c>
      <c r="C1169" s="10" t="str">
        <f>RIGHT(LOOKUP(L1169,'Recherche tracking'!A:A,'Recherche tracking'!B:B),16)</f>
        <v>4443814314754841</v>
      </c>
      <c r="D1169" s="20">
        <v>202606</v>
      </c>
      <c r="E1169" s="20">
        <v>51</v>
      </c>
      <c r="F1169" s="20">
        <v>1085442</v>
      </c>
      <c r="G1169" s="20" t="s">
        <v>20</v>
      </c>
      <c r="H1169" s="20" t="s">
        <v>20</v>
      </c>
      <c r="I1169" s="20" t="s">
        <v>118</v>
      </c>
      <c r="J1169" s="20" t="s">
        <v>1802</v>
      </c>
      <c r="K1169" s="20">
        <v>20260622</v>
      </c>
      <c r="L1169" s="20" t="s">
        <v>1801</v>
      </c>
      <c r="M1169" s="20" t="s">
        <v>111</v>
      </c>
      <c r="N1169" s="20">
        <v>4.18</v>
      </c>
      <c r="O1169" s="20" t="s">
        <v>84</v>
      </c>
      <c r="P1169" s="32">
        <v>0</v>
      </c>
      <c r="Q1169" s="20" t="s">
        <v>112</v>
      </c>
      <c r="R1169" s="20" t="s">
        <v>113</v>
      </c>
      <c r="S1169" s="20" t="s">
        <v>26</v>
      </c>
      <c r="T1169" s="20" t="s">
        <v>30</v>
      </c>
      <c r="U1169" s="20" t="s">
        <v>114</v>
      </c>
      <c r="V1169" s="20" t="s">
        <v>115</v>
      </c>
      <c r="W1169" s="20" t="s">
        <v>116</v>
      </c>
      <c r="X1169" s="20" t="s">
        <v>717</v>
      </c>
      <c r="Y1169" s="20" t="s">
        <v>718</v>
      </c>
      <c r="Z1169" s="20" t="s">
        <v>26</v>
      </c>
      <c r="AA1169" s="20" t="s">
        <v>30</v>
      </c>
      <c r="AB1169" s="20" t="s">
        <v>179</v>
      </c>
      <c r="AC1169" s="20" t="s">
        <v>719</v>
      </c>
      <c r="AD1169" s="20" t="s">
        <v>720</v>
      </c>
    </row>
    <row r="1170" spans="2:30" x14ac:dyDescent="0.25">
      <c r="B1170" s="27" t="str">
        <f>IF(O1170="","Frêt",_xlfn.XLOOKUP(O1170,Catégories!A:A,Catégories!B:B,"inconnu"))</f>
        <v>Frêt</v>
      </c>
      <c r="C1170" s="10" t="str">
        <f>RIGHT(LOOKUP(L1170,'Recherche tracking'!A:A,'Recherche tracking'!B:B),16)</f>
        <v>4443814314754841</v>
      </c>
      <c r="D1170" s="20">
        <v>202606</v>
      </c>
      <c r="E1170" s="20">
        <v>51</v>
      </c>
      <c r="F1170" s="20">
        <v>1085442</v>
      </c>
      <c r="G1170" s="20" t="s">
        <v>20</v>
      </c>
      <c r="H1170" s="20" t="s">
        <v>20</v>
      </c>
      <c r="I1170" s="20" t="s">
        <v>119</v>
      </c>
      <c r="J1170" s="20" t="s">
        <v>1802</v>
      </c>
      <c r="K1170" s="20">
        <v>20260622</v>
      </c>
      <c r="L1170" s="20" t="s">
        <v>1801</v>
      </c>
      <c r="M1170" s="20" t="s">
        <v>24</v>
      </c>
      <c r="N1170" s="20">
        <v>4.18</v>
      </c>
      <c r="O1170" s="20" t="s">
        <v>86</v>
      </c>
      <c r="P1170" s="32">
        <v>0</v>
      </c>
      <c r="Q1170" s="20" t="s">
        <v>112</v>
      </c>
      <c r="R1170" s="20" t="s">
        <v>113</v>
      </c>
      <c r="S1170" s="20" t="s">
        <v>26</v>
      </c>
      <c r="T1170" s="20" t="s">
        <v>30</v>
      </c>
      <c r="U1170" s="20" t="s">
        <v>114</v>
      </c>
      <c r="V1170" s="20" t="s">
        <v>115</v>
      </c>
      <c r="W1170" s="20" t="s">
        <v>116</v>
      </c>
      <c r="X1170" s="20" t="s">
        <v>717</v>
      </c>
      <c r="Y1170" s="20" t="s">
        <v>718</v>
      </c>
      <c r="Z1170" s="20" t="s">
        <v>26</v>
      </c>
      <c r="AA1170" s="20" t="s">
        <v>30</v>
      </c>
      <c r="AB1170" s="20" t="s">
        <v>179</v>
      </c>
      <c r="AC1170" s="20" t="s">
        <v>719</v>
      </c>
      <c r="AD1170" s="20" t="s">
        <v>720</v>
      </c>
    </row>
    <row r="1171" spans="2:30" x14ac:dyDescent="0.25">
      <c r="B1171" s="27" t="str">
        <f>IF(O1171="","Frêt",_xlfn.XLOOKUP(O1171,Catégories!A:A,Catégories!B:B,"inconnu"))</f>
        <v>Frêt</v>
      </c>
      <c r="C1171" s="10" t="str">
        <f>RIGHT(LOOKUP(L1171,'Recherche tracking'!A:A,'Recherche tracking'!B:B),16)</f>
        <v>7143814314754777</v>
      </c>
      <c r="D1171" s="20">
        <v>202606</v>
      </c>
      <c r="E1171" s="20">
        <v>51</v>
      </c>
      <c r="F1171" s="20">
        <v>1085442</v>
      </c>
      <c r="G1171" s="20" t="s">
        <v>20</v>
      </c>
      <c r="H1171" s="20" t="s">
        <v>20</v>
      </c>
      <c r="I1171" s="20" t="s">
        <v>110</v>
      </c>
      <c r="J1171" s="20" t="s">
        <v>22</v>
      </c>
      <c r="K1171" s="20">
        <v>20260622</v>
      </c>
      <c r="L1171" s="20" t="s">
        <v>1803</v>
      </c>
      <c r="M1171" s="20" t="s">
        <v>111</v>
      </c>
      <c r="N1171" s="20">
        <v>7.4</v>
      </c>
      <c r="O1171" s="20" t="s">
        <v>84</v>
      </c>
      <c r="P1171" s="32">
        <v>5.97</v>
      </c>
      <c r="Q1171" s="20" t="s">
        <v>112</v>
      </c>
      <c r="R1171" s="20" t="s">
        <v>113</v>
      </c>
      <c r="S1171" s="20" t="s">
        <v>26</v>
      </c>
      <c r="T1171" s="20" t="s">
        <v>30</v>
      </c>
      <c r="U1171" s="20" t="s">
        <v>114</v>
      </c>
      <c r="V1171" s="20" t="s">
        <v>115</v>
      </c>
      <c r="W1171" s="20" t="s">
        <v>116</v>
      </c>
      <c r="X1171" s="20" t="s">
        <v>584</v>
      </c>
      <c r="Y1171" s="20" t="s">
        <v>585</v>
      </c>
      <c r="Z1171" s="20" t="s">
        <v>26</v>
      </c>
      <c r="AA1171" s="20" t="s">
        <v>30</v>
      </c>
      <c r="AB1171" s="20" t="s">
        <v>121</v>
      </c>
      <c r="AC1171" s="20" t="s">
        <v>586</v>
      </c>
      <c r="AD1171" s="20" t="s">
        <v>587</v>
      </c>
    </row>
    <row r="1172" spans="2:30" x14ac:dyDescent="0.25">
      <c r="B1172" s="27" t="str">
        <f>IF(O1172="","Frêt",_xlfn.XLOOKUP(O1172,Catégories!A:A,Catégories!B:B,"inconnu"))</f>
        <v>Frêt</v>
      </c>
      <c r="C1172" s="10" t="str">
        <f>RIGHT(LOOKUP(L1172,'Recherche tracking'!A:A,'Recherche tracking'!B:B),16)</f>
        <v>7143814314754777</v>
      </c>
      <c r="D1172" s="20">
        <v>202606</v>
      </c>
      <c r="E1172" s="20">
        <v>51</v>
      </c>
      <c r="F1172" s="20">
        <v>1085442</v>
      </c>
      <c r="G1172" s="20" t="s">
        <v>20</v>
      </c>
      <c r="H1172" s="20" t="s">
        <v>20</v>
      </c>
      <c r="I1172" s="20" t="s">
        <v>118</v>
      </c>
      <c r="J1172" s="20" t="s">
        <v>1804</v>
      </c>
      <c r="K1172" s="20">
        <v>20260622</v>
      </c>
      <c r="L1172" s="20" t="s">
        <v>1803</v>
      </c>
      <c r="M1172" s="20" t="s">
        <v>111</v>
      </c>
      <c r="N1172" s="20">
        <v>7.4</v>
      </c>
      <c r="O1172" s="20" t="s">
        <v>84</v>
      </c>
      <c r="P1172" s="32">
        <v>0</v>
      </c>
      <c r="Q1172" s="20" t="s">
        <v>112</v>
      </c>
      <c r="R1172" s="20" t="s">
        <v>113</v>
      </c>
      <c r="S1172" s="20" t="s">
        <v>26</v>
      </c>
      <c r="T1172" s="20" t="s">
        <v>30</v>
      </c>
      <c r="U1172" s="20" t="s">
        <v>114</v>
      </c>
      <c r="V1172" s="20" t="s">
        <v>115</v>
      </c>
      <c r="W1172" s="20" t="s">
        <v>116</v>
      </c>
      <c r="X1172" s="20" t="s">
        <v>584</v>
      </c>
      <c r="Y1172" s="20" t="s">
        <v>585</v>
      </c>
      <c r="Z1172" s="20" t="s">
        <v>26</v>
      </c>
      <c r="AA1172" s="20" t="s">
        <v>30</v>
      </c>
      <c r="AB1172" s="20" t="s">
        <v>121</v>
      </c>
      <c r="AC1172" s="20" t="s">
        <v>586</v>
      </c>
      <c r="AD1172" s="20" t="s">
        <v>587</v>
      </c>
    </row>
    <row r="1173" spans="2:30" x14ac:dyDescent="0.25">
      <c r="B1173" s="27" t="str">
        <f>IF(O1173="","Frêt",_xlfn.XLOOKUP(O1173,Catégories!A:A,Catégories!B:B,"inconnu"))</f>
        <v>Frêt</v>
      </c>
      <c r="C1173" s="10" t="str">
        <f>RIGHT(LOOKUP(L1173,'Recherche tracking'!A:A,'Recherche tracking'!B:B),16)</f>
        <v>7143814314754777</v>
      </c>
      <c r="D1173" s="20">
        <v>202606</v>
      </c>
      <c r="E1173" s="20">
        <v>51</v>
      </c>
      <c r="F1173" s="20">
        <v>1085442</v>
      </c>
      <c r="G1173" s="20" t="s">
        <v>20</v>
      </c>
      <c r="H1173" s="20" t="s">
        <v>20</v>
      </c>
      <c r="I1173" s="20" t="s">
        <v>119</v>
      </c>
      <c r="J1173" s="20" t="s">
        <v>1804</v>
      </c>
      <c r="K1173" s="20">
        <v>20260622</v>
      </c>
      <c r="L1173" s="20" t="s">
        <v>1803</v>
      </c>
      <c r="M1173" s="20" t="s">
        <v>24</v>
      </c>
      <c r="N1173" s="20">
        <v>7.4</v>
      </c>
      <c r="O1173" s="20" t="s">
        <v>86</v>
      </c>
      <c r="P1173" s="32">
        <v>0</v>
      </c>
      <c r="Q1173" s="20" t="s">
        <v>112</v>
      </c>
      <c r="R1173" s="20" t="s">
        <v>113</v>
      </c>
      <c r="S1173" s="20" t="s">
        <v>26</v>
      </c>
      <c r="T1173" s="20" t="s">
        <v>30</v>
      </c>
      <c r="U1173" s="20" t="s">
        <v>114</v>
      </c>
      <c r="V1173" s="20" t="s">
        <v>115</v>
      </c>
      <c r="W1173" s="20" t="s">
        <v>116</v>
      </c>
      <c r="X1173" s="20" t="s">
        <v>584</v>
      </c>
      <c r="Y1173" s="20" t="s">
        <v>585</v>
      </c>
      <c r="Z1173" s="20" t="s">
        <v>26</v>
      </c>
      <c r="AA1173" s="20" t="s">
        <v>30</v>
      </c>
      <c r="AB1173" s="20" t="s">
        <v>121</v>
      </c>
      <c r="AC1173" s="20" t="s">
        <v>586</v>
      </c>
      <c r="AD1173" s="20" t="s">
        <v>587</v>
      </c>
    </row>
    <row r="1174" spans="2:30" x14ac:dyDescent="0.25">
      <c r="B1174" s="27" t="str">
        <f>IF(O1174="","Frêt",_xlfn.XLOOKUP(O1174,Catégories!A:A,Catégories!B:B,"inconnu"))</f>
        <v>Frêt</v>
      </c>
      <c r="C1174" s="10" t="str">
        <f>RIGHT(LOOKUP(L1174,'Recherche tracking'!A:A,'Recherche tracking'!B:B),16)</f>
        <v>3443814314754725</v>
      </c>
      <c r="D1174" s="20">
        <v>202606</v>
      </c>
      <c r="E1174" s="20">
        <v>51</v>
      </c>
      <c r="F1174" s="20">
        <v>1085442</v>
      </c>
      <c r="G1174" s="20" t="s">
        <v>20</v>
      </c>
      <c r="H1174" s="20" t="s">
        <v>20</v>
      </c>
      <c r="I1174" s="20" t="s">
        <v>110</v>
      </c>
      <c r="J1174" s="20" t="s">
        <v>22</v>
      </c>
      <c r="K1174" s="20">
        <v>20260622</v>
      </c>
      <c r="L1174" s="20" t="s">
        <v>1805</v>
      </c>
      <c r="M1174" s="20" t="s">
        <v>111</v>
      </c>
      <c r="N1174" s="20">
        <v>4.5</v>
      </c>
      <c r="O1174" s="20" t="s">
        <v>84</v>
      </c>
      <c r="P1174" s="32">
        <v>5.19</v>
      </c>
      <c r="Q1174" s="20" t="s">
        <v>112</v>
      </c>
      <c r="R1174" s="20" t="s">
        <v>113</v>
      </c>
      <c r="S1174" s="20" t="s">
        <v>26</v>
      </c>
      <c r="T1174" s="20" t="s">
        <v>30</v>
      </c>
      <c r="U1174" s="20" t="s">
        <v>114</v>
      </c>
      <c r="V1174" s="20" t="s">
        <v>115</v>
      </c>
      <c r="W1174" s="20" t="s">
        <v>116</v>
      </c>
      <c r="X1174" s="20" t="s">
        <v>1806</v>
      </c>
      <c r="Y1174" s="20" t="s">
        <v>1807</v>
      </c>
      <c r="Z1174" s="20" t="s">
        <v>26</v>
      </c>
      <c r="AA1174" s="20" t="s">
        <v>30</v>
      </c>
      <c r="AB1174" s="20" t="s">
        <v>139</v>
      </c>
      <c r="AC1174" s="20" t="s">
        <v>1808</v>
      </c>
      <c r="AD1174" s="20" t="s">
        <v>1809</v>
      </c>
    </row>
    <row r="1175" spans="2:30" x14ac:dyDescent="0.25">
      <c r="B1175" s="27" t="str">
        <f>IF(O1175="","Frêt",_xlfn.XLOOKUP(O1175,Catégories!A:A,Catégories!B:B,"inconnu"))</f>
        <v>Frêt</v>
      </c>
      <c r="C1175" s="10" t="str">
        <f>RIGHT(LOOKUP(L1175,'Recherche tracking'!A:A,'Recherche tracking'!B:B),16)</f>
        <v>3443814314754725</v>
      </c>
      <c r="D1175" s="20">
        <v>202606</v>
      </c>
      <c r="E1175" s="20">
        <v>51</v>
      </c>
      <c r="F1175" s="20">
        <v>1085442</v>
      </c>
      <c r="G1175" s="20" t="s">
        <v>20</v>
      </c>
      <c r="H1175" s="20" t="s">
        <v>20</v>
      </c>
      <c r="I1175" s="20" t="s">
        <v>118</v>
      </c>
      <c r="J1175" s="20" t="s">
        <v>1810</v>
      </c>
      <c r="K1175" s="20">
        <v>20260622</v>
      </c>
      <c r="L1175" s="20" t="s">
        <v>1805</v>
      </c>
      <c r="M1175" s="20" t="s">
        <v>111</v>
      </c>
      <c r="N1175" s="20">
        <v>4.5</v>
      </c>
      <c r="O1175" s="20" t="s">
        <v>84</v>
      </c>
      <c r="P1175" s="32">
        <v>0</v>
      </c>
      <c r="Q1175" s="20" t="s">
        <v>112</v>
      </c>
      <c r="R1175" s="20" t="s">
        <v>113</v>
      </c>
      <c r="S1175" s="20" t="s">
        <v>26</v>
      </c>
      <c r="T1175" s="20" t="s">
        <v>30</v>
      </c>
      <c r="U1175" s="20" t="s">
        <v>114</v>
      </c>
      <c r="V1175" s="20" t="s">
        <v>115</v>
      </c>
      <c r="W1175" s="20" t="s">
        <v>116</v>
      </c>
      <c r="X1175" s="20" t="s">
        <v>1806</v>
      </c>
      <c r="Y1175" s="20" t="s">
        <v>1807</v>
      </c>
      <c r="Z1175" s="20" t="s">
        <v>26</v>
      </c>
      <c r="AA1175" s="20" t="s">
        <v>30</v>
      </c>
      <c r="AB1175" s="20" t="s">
        <v>139</v>
      </c>
      <c r="AC1175" s="20" t="s">
        <v>1808</v>
      </c>
      <c r="AD1175" s="20" t="s">
        <v>1809</v>
      </c>
    </row>
    <row r="1176" spans="2:30" x14ac:dyDescent="0.25">
      <c r="B1176" s="27" t="str">
        <f>IF(O1176="","Frêt",_xlfn.XLOOKUP(O1176,Catégories!A:A,Catégories!B:B,"inconnu"))</f>
        <v>Frêt</v>
      </c>
      <c r="C1176" s="10" t="str">
        <f>RIGHT(LOOKUP(L1176,'Recherche tracking'!A:A,'Recherche tracking'!B:B),16)</f>
        <v>3443814314754725</v>
      </c>
      <c r="D1176" s="20">
        <v>202606</v>
      </c>
      <c r="E1176" s="20">
        <v>51</v>
      </c>
      <c r="F1176" s="20">
        <v>1085442</v>
      </c>
      <c r="G1176" s="20" t="s">
        <v>20</v>
      </c>
      <c r="H1176" s="20" t="s">
        <v>20</v>
      </c>
      <c r="I1176" s="20" t="s">
        <v>119</v>
      </c>
      <c r="J1176" s="20" t="s">
        <v>1810</v>
      </c>
      <c r="K1176" s="20">
        <v>20260622</v>
      </c>
      <c r="L1176" s="20" t="s">
        <v>1805</v>
      </c>
      <c r="M1176" s="20" t="s">
        <v>24</v>
      </c>
      <c r="N1176" s="20">
        <v>4.5</v>
      </c>
      <c r="O1176" s="20" t="s">
        <v>86</v>
      </c>
      <c r="P1176" s="32">
        <v>0</v>
      </c>
      <c r="Q1176" s="20" t="s">
        <v>112</v>
      </c>
      <c r="R1176" s="20" t="s">
        <v>113</v>
      </c>
      <c r="S1176" s="20" t="s">
        <v>26</v>
      </c>
      <c r="T1176" s="20" t="s">
        <v>30</v>
      </c>
      <c r="U1176" s="20" t="s">
        <v>114</v>
      </c>
      <c r="V1176" s="20" t="s">
        <v>115</v>
      </c>
      <c r="W1176" s="20" t="s">
        <v>116</v>
      </c>
      <c r="X1176" s="20" t="s">
        <v>1806</v>
      </c>
      <c r="Y1176" s="20" t="s">
        <v>1807</v>
      </c>
      <c r="Z1176" s="20" t="s">
        <v>26</v>
      </c>
      <c r="AA1176" s="20" t="s">
        <v>30</v>
      </c>
      <c r="AB1176" s="20" t="s">
        <v>139</v>
      </c>
      <c r="AC1176" s="20" t="s">
        <v>1808</v>
      </c>
      <c r="AD1176" s="20" t="s">
        <v>1809</v>
      </c>
    </row>
    <row r="1177" spans="2:30" x14ac:dyDescent="0.25">
      <c r="B1177" s="27" t="str">
        <f>IF(O1177="","Frêt",_xlfn.XLOOKUP(O1177,Catégories!A:A,Catégories!B:B,"inconnu"))</f>
        <v>Frêt</v>
      </c>
      <c r="C1177" s="10" t="str">
        <f>RIGHT(LOOKUP(L1177,'Recherche tracking'!A:A,'Recherche tracking'!B:B),16)</f>
        <v>8443814314754797</v>
      </c>
      <c r="D1177" s="20">
        <v>202606</v>
      </c>
      <c r="E1177" s="20">
        <v>51</v>
      </c>
      <c r="F1177" s="20">
        <v>1085442</v>
      </c>
      <c r="G1177" s="20" t="s">
        <v>20</v>
      </c>
      <c r="H1177" s="20" t="s">
        <v>20</v>
      </c>
      <c r="I1177" s="20" t="s">
        <v>110</v>
      </c>
      <c r="J1177" s="20" t="s">
        <v>22</v>
      </c>
      <c r="K1177" s="20">
        <v>20260622</v>
      </c>
      <c r="L1177" s="20" t="s">
        <v>1811</v>
      </c>
      <c r="M1177" s="20" t="s">
        <v>111</v>
      </c>
      <c r="N1177" s="20">
        <v>3.84</v>
      </c>
      <c r="O1177" s="20" t="s">
        <v>84</v>
      </c>
      <c r="P1177" s="32">
        <v>4.93</v>
      </c>
      <c r="Q1177" s="20" t="s">
        <v>112</v>
      </c>
      <c r="R1177" s="20" t="s">
        <v>113</v>
      </c>
      <c r="S1177" s="20" t="s">
        <v>26</v>
      </c>
      <c r="T1177" s="20" t="s">
        <v>30</v>
      </c>
      <c r="U1177" s="20" t="s">
        <v>114</v>
      </c>
      <c r="V1177" s="20" t="s">
        <v>115</v>
      </c>
      <c r="W1177" s="20" t="s">
        <v>116</v>
      </c>
      <c r="X1177" s="20" t="s">
        <v>638</v>
      </c>
      <c r="Y1177" s="20" t="s">
        <v>639</v>
      </c>
      <c r="Z1177" s="20" t="s">
        <v>26</v>
      </c>
      <c r="AA1177" s="20" t="s">
        <v>30</v>
      </c>
      <c r="AB1177" s="20" t="s">
        <v>162</v>
      </c>
      <c r="AC1177" s="20" t="s">
        <v>640</v>
      </c>
      <c r="AD1177" s="20" t="s">
        <v>641</v>
      </c>
    </row>
    <row r="1178" spans="2:30" x14ac:dyDescent="0.25">
      <c r="B1178" s="27" t="str">
        <f>IF(O1178="","Frêt",_xlfn.XLOOKUP(O1178,Catégories!A:A,Catégories!B:B,"inconnu"))</f>
        <v>Frêt</v>
      </c>
      <c r="C1178" s="10" t="str">
        <f>RIGHT(LOOKUP(L1178,'Recherche tracking'!A:A,'Recherche tracking'!B:B),16)</f>
        <v>8443814314754797</v>
      </c>
      <c r="D1178" s="20">
        <v>202606</v>
      </c>
      <c r="E1178" s="20">
        <v>51</v>
      </c>
      <c r="F1178" s="20">
        <v>1085442</v>
      </c>
      <c r="G1178" s="20" t="s">
        <v>20</v>
      </c>
      <c r="H1178" s="20" t="s">
        <v>20</v>
      </c>
      <c r="I1178" s="20" t="s">
        <v>118</v>
      </c>
      <c r="J1178" s="20" t="s">
        <v>1812</v>
      </c>
      <c r="K1178" s="20">
        <v>20260622</v>
      </c>
      <c r="L1178" s="20" t="s">
        <v>1811</v>
      </c>
      <c r="M1178" s="20" t="s">
        <v>111</v>
      </c>
      <c r="N1178" s="20">
        <v>3.84</v>
      </c>
      <c r="O1178" s="20" t="s">
        <v>84</v>
      </c>
      <c r="P1178" s="32">
        <v>0</v>
      </c>
      <c r="Q1178" s="20" t="s">
        <v>112</v>
      </c>
      <c r="R1178" s="20" t="s">
        <v>113</v>
      </c>
      <c r="S1178" s="20" t="s">
        <v>26</v>
      </c>
      <c r="T1178" s="20" t="s">
        <v>30</v>
      </c>
      <c r="U1178" s="20" t="s">
        <v>114</v>
      </c>
      <c r="V1178" s="20" t="s">
        <v>115</v>
      </c>
      <c r="W1178" s="20" t="s">
        <v>116</v>
      </c>
      <c r="X1178" s="20" t="s">
        <v>638</v>
      </c>
      <c r="Y1178" s="20" t="s">
        <v>639</v>
      </c>
      <c r="Z1178" s="20" t="s">
        <v>26</v>
      </c>
      <c r="AA1178" s="20" t="s">
        <v>30</v>
      </c>
      <c r="AB1178" s="20" t="s">
        <v>162</v>
      </c>
      <c r="AC1178" s="20" t="s">
        <v>640</v>
      </c>
      <c r="AD1178" s="20" t="s">
        <v>641</v>
      </c>
    </row>
    <row r="1179" spans="2:30" x14ac:dyDescent="0.25">
      <c r="B1179" s="27" t="str">
        <f>IF(O1179="","Frêt",_xlfn.XLOOKUP(O1179,Catégories!A:A,Catégories!B:B,"inconnu"))</f>
        <v>Frêt</v>
      </c>
      <c r="C1179" s="10" t="str">
        <f>RIGHT(LOOKUP(L1179,'Recherche tracking'!A:A,'Recherche tracking'!B:B),16)</f>
        <v>8443814314754797</v>
      </c>
      <c r="D1179" s="20">
        <v>202606</v>
      </c>
      <c r="E1179" s="20">
        <v>51</v>
      </c>
      <c r="F1179" s="20">
        <v>1085442</v>
      </c>
      <c r="G1179" s="20" t="s">
        <v>20</v>
      </c>
      <c r="H1179" s="20" t="s">
        <v>20</v>
      </c>
      <c r="I1179" s="20" t="s">
        <v>119</v>
      </c>
      <c r="J1179" s="20" t="s">
        <v>1812</v>
      </c>
      <c r="K1179" s="20">
        <v>20260622</v>
      </c>
      <c r="L1179" s="20" t="s">
        <v>1811</v>
      </c>
      <c r="M1179" s="20" t="s">
        <v>24</v>
      </c>
      <c r="N1179" s="20">
        <v>3.84</v>
      </c>
      <c r="O1179" s="20" t="s">
        <v>86</v>
      </c>
      <c r="P1179" s="32">
        <v>0</v>
      </c>
      <c r="Q1179" s="20" t="s">
        <v>112</v>
      </c>
      <c r="R1179" s="20" t="s">
        <v>113</v>
      </c>
      <c r="S1179" s="20" t="s">
        <v>26</v>
      </c>
      <c r="T1179" s="20" t="s">
        <v>30</v>
      </c>
      <c r="U1179" s="20" t="s">
        <v>114</v>
      </c>
      <c r="V1179" s="20" t="s">
        <v>115</v>
      </c>
      <c r="W1179" s="20" t="s">
        <v>116</v>
      </c>
      <c r="X1179" s="20" t="s">
        <v>638</v>
      </c>
      <c r="Y1179" s="20" t="s">
        <v>639</v>
      </c>
      <c r="Z1179" s="20" t="s">
        <v>26</v>
      </c>
      <c r="AA1179" s="20" t="s">
        <v>30</v>
      </c>
      <c r="AB1179" s="20" t="s">
        <v>162</v>
      </c>
      <c r="AC1179" s="20" t="s">
        <v>640</v>
      </c>
      <c r="AD1179" s="20" t="s">
        <v>641</v>
      </c>
    </row>
    <row r="1180" spans="2:30" x14ac:dyDescent="0.25">
      <c r="B1180" s="27" t="str">
        <f>IF(O1180="","Frêt",_xlfn.XLOOKUP(O1180,Catégories!A:A,Catégories!B:B,"inconnu"))</f>
        <v>Frêt</v>
      </c>
      <c r="C1180" s="10" t="str">
        <f>RIGHT(LOOKUP(L1180,'Recherche tracking'!A:A,'Recherche tracking'!B:B),16)</f>
        <v>2643814314754839</v>
      </c>
      <c r="D1180" s="20">
        <v>202606</v>
      </c>
      <c r="E1180" s="20">
        <v>51</v>
      </c>
      <c r="F1180" s="20">
        <v>1085442</v>
      </c>
      <c r="G1180" s="20" t="s">
        <v>20</v>
      </c>
      <c r="H1180" s="20" t="s">
        <v>20</v>
      </c>
      <c r="I1180" s="20" t="s">
        <v>110</v>
      </c>
      <c r="J1180" s="20" t="s">
        <v>22</v>
      </c>
      <c r="K1180" s="20">
        <v>20260622</v>
      </c>
      <c r="L1180" s="20" t="s">
        <v>1813</v>
      </c>
      <c r="M1180" s="20" t="s">
        <v>111</v>
      </c>
      <c r="N1180" s="20">
        <v>3.5</v>
      </c>
      <c r="O1180" s="20" t="s">
        <v>84</v>
      </c>
      <c r="P1180" s="32">
        <v>4.93</v>
      </c>
      <c r="Q1180" s="20" t="s">
        <v>112</v>
      </c>
      <c r="R1180" s="20" t="s">
        <v>113</v>
      </c>
      <c r="S1180" s="20" t="s">
        <v>26</v>
      </c>
      <c r="T1180" s="20" t="s">
        <v>30</v>
      </c>
      <c r="U1180" s="20" t="s">
        <v>114</v>
      </c>
      <c r="V1180" s="20" t="s">
        <v>115</v>
      </c>
      <c r="W1180" s="20" t="s">
        <v>116</v>
      </c>
      <c r="X1180" s="20" t="s">
        <v>380</v>
      </c>
      <c r="Y1180" s="20" t="s">
        <v>381</v>
      </c>
      <c r="Z1180" s="20" t="s">
        <v>26</v>
      </c>
      <c r="AA1180" s="20" t="s">
        <v>30</v>
      </c>
      <c r="AB1180" s="20" t="s">
        <v>363</v>
      </c>
      <c r="AC1180" s="20" t="s">
        <v>382</v>
      </c>
      <c r="AD1180" s="20" t="s">
        <v>383</v>
      </c>
    </row>
    <row r="1181" spans="2:30" x14ac:dyDescent="0.25">
      <c r="B1181" s="27" t="str">
        <f>IF(O1181="","Frêt",_xlfn.XLOOKUP(O1181,Catégories!A:A,Catégories!B:B,"inconnu"))</f>
        <v>Frêt</v>
      </c>
      <c r="C1181" s="10" t="str">
        <f>RIGHT(LOOKUP(L1181,'Recherche tracking'!A:A,'Recherche tracking'!B:B),16)</f>
        <v>2643814314754839</v>
      </c>
      <c r="D1181" s="20">
        <v>202606</v>
      </c>
      <c r="E1181" s="20">
        <v>51</v>
      </c>
      <c r="F1181" s="20">
        <v>1085442</v>
      </c>
      <c r="G1181" s="20" t="s">
        <v>20</v>
      </c>
      <c r="H1181" s="20" t="s">
        <v>20</v>
      </c>
      <c r="I1181" s="20" t="s">
        <v>118</v>
      </c>
      <c r="J1181" s="20" t="s">
        <v>1814</v>
      </c>
      <c r="K1181" s="20">
        <v>20260622</v>
      </c>
      <c r="L1181" s="20" t="s">
        <v>1813</v>
      </c>
      <c r="M1181" s="20" t="s">
        <v>111</v>
      </c>
      <c r="N1181" s="20">
        <v>3.5</v>
      </c>
      <c r="O1181" s="20" t="s">
        <v>84</v>
      </c>
      <c r="P1181" s="32">
        <v>0</v>
      </c>
      <c r="Q1181" s="20" t="s">
        <v>112</v>
      </c>
      <c r="R1181" s="20" t="s">
        <v>113</v>
      </c>
      <c r="S1181" s="20" t="s">
        <v>26</v>
      </c>
      <c r="T1181" s="20" t="s">
        <v>30</v>
      </c>
      <c r="U1181" s="20" t="s">
        <v>114</v>
      </c>
      <c r="V1181" s="20" t="s">
        <v>115</v>
      </c>
      <c r="W1181" s="20" t="s">
        <v>116</v>
      </c>
      <c r="X1181" s="20" t="s">
        <v>380</v>
      </c>
      <c r="Y1181" s="20" t="s">
        <v>381</v>
      </c>
      <c r="Z1181" s="20" t="s">
        <v>26</v>
      </c>
      <c r="AA1181" s="20" t="s">
        <v>30</v>
      </c>
      <c r="AB1181" s="20" t="s">
        <v>363</v>
      </c>
      <c r="AC1181" s="20" t="s">
        <v>382</v>
      </c>
      <c r="AD1181" s="20" t="s">
        <v>383</v>
      </c>
    </row>
    <row r="1182" spans="2:30" x14ac:dyDescent="0.25">
      <c r="B1182" s="27" t="str">
        <f>IF(O1182="","Frêt",_xlfn.XLOOKUP(O1182,Catégories!A:A,Catégories!B:B,"inconnu"))</f>
        <v>Frêt</v>
      </c>
      <c r="C1182" s="10" t="str">
        <f>RIGHT(LOOKUP(L1182,'Recherche tracking'!A:A,'Recherche tracking'!B:B),16)</f>
        <v>2643814314754839</v>
      </c>
      <c r="D1182" s="20">
        <v>202606</v>
      </c>
      <c r="E1182" s="20">
        <v>51</v>
      </c>
      <c r="F1182" s="20">
        <v>1085442</v>
      </c>
      <c r="G1182" s="20" t="s">
        <v>20</v>
      </c>
      <c r="H1182" s="20" t="s">
        <v>20</v>
      </c>
      <c r="I1182" s="20" t="s">
        <v>119</v>
      </c>
      <c r="J1182" s="20" t="s">
        <v>1814</v>
      </c>
      <c r="K1182" s="20">
        <v>20260622</v>
      </c>
      <c r="L1182" s="20" t="s">
        <v>1813</v>
      </c>
      <c r="M1182" s="20" t="s">
        <v>24</v>
      </c>
      <c r="N1182" s="20">
        <v>3.5</v>
      </c>
      <c r="O1182" s="20" t="s">
        <v>86</v>
      </c>
      <c r="P1182" s="32">
        <v>0</v>
      </c>
      <c r="Q1182" s="20" t="s">
        <v>112</v>
      </c>
      <c r="R1182" s="20" t="s">
        <v>113</v>
      </c>
      <c r="S1182" s="20" t="s">
        <v>26</v>
      </c>
      <c r="T1182" s="20" t="s">
        <v>30</v>
      </c>
      <c r="U1182" s="20" t="s">
        <v>114</v>
      </c>
      <c r="V1182" s="20" t="s">
        <v>115</v>
      </c>
      <c r="W1182" s="20" t="s">
        <v>116</v>
      </c>
      <c r="X1182" s="20" t="s">
        <v>380</v>
      </c>
      <c r="Y1182" s="20" t="s">
        <v>381</v>
      </c>
      <c r="Z1182" s="20" t="s">
        <v>26</v>
      </c>
      <c r="AA1182" s="20" t="s">
        <v>30</v>
      </c>
      <c r="AB1182" s="20" t="s">
        <v>363</v>
      </c>
      <c r="AC1182" s="20" t="s">
        <v>382</v>
      </c>
      <c r="AD1182" s="20" t="s">
        <v>383</v>
      </c>
    </row>
    <row r="1183" spans="2:30" x14ac:dyDescent="0.25">
      <c r="B1183" s="27" t="str">
        <f>IF(O1183="","Frêt",_xlfn.XLOOKUP(O1183,Catégories!A:A,Catégories!B:B,"inconnu"))</f>
        <v>Frêt</v>
      </c>
      <c r="C1183" s="10" t="str">
        <f>RIGHT(LOOKUP(L1183,'Recherche tracking'!A:A,'Recherche tracking'!B:B),16)</f>
        <v>5443814314754703</v>
      </c>
      <c r="D1183" s="20">
        <v>202606</v>
      </c>
      <c r="E1183" s="20">
        <v>51</v>
      </c>
      <c r="F1183" s="20">
        <v>1085442</v>
      </c>
      <c r="G1183" s="20" t="s">
        <v>20</v>
      </c>
      <c r="H1183" s="20" t="s">
        <v>20</v>
      </c>
      <c r="I1183" s="20" t="s">
        <v>110</v>
      </c>
      <c r="J1183" s="20" t="s">
        <v>22</v>
      </c>
      <c r="K1183" s="20">
        <v>20260622</v>
      </c>
      <c r="L1183" s="20" t="s">
        <v>1815</v>
      </c>
      <c r="M1183" s="20" t="s">
        <v>111</v>
      </c>
      <c r="N1183" s="20">
        <v>6.01</v>
      </c>
      <c r="O1183" s="20" t="s">
        <v>84</v>
      </c>
      <c r="P1183" s="32">
        <v>5.71</v>
      </c>
      <c r="Q1183" s="20" t="s">
        <v>112</v>
      </c>
      <c r="R1183" s="20" t="s">
        <v>113</v>
      </c>
      <c r="S1183" s="20" t="s">
        <v>26</v>
      </c>
      <c r="T1183" s="20" t="s">
        <v>30</v>
      </c>
      <c r="U1183" s="20" t="s">
        <v>114</v>
      </c>
      <c r="V1183" s="20" t="s">
        <v>115</v>
      </c>
      <c r="W1183" s="20" t="s">
        <v>116</v>
      </c>
      <c r="X1183" s="20" t="s">
        <v>508</v>
      </c>
      <c r="Y1183" s="20" t="s">
        <v>509</v>
      </c>
      <c r="Z1183" s="20" t="s">
        <v>26</v>
      </c>
      <c r="AA1183" s="20" t="s">
        <v>30</v>
      </c>
      <c r="AB1183" s="20" t="s">
        <v>208</v>
      </c>
      <c r="AC1183" s="20" t="s">
        <v>309</v>
      </c>
      <c r="AD1183" s="20" t="s">
        <v>310</v>
      </c>
    </row>
    <row r="1184" spans="2:30" x14ac:dyDescent="0.25">
      <c r="B1184" s="27" t="str">
        <f>IF(O1184="","Frêt",_xlfn.XLOOKUP(O1184,Catégories!A:A,Catégories!B:B,"inconnu"))</f>
        <v>Frêt</v>
      </c>
      <c r="C1184" s="10" t="str">
        <f>RIGHT(LOOKUP(L1184,'Recherche tracking'!A:A,'Recherche tracking'!B:B),16)</f>
        <v>5443814314754703</v>
      </c>
      <c r="D1184" s="20">
        <v>202606</v>
      </c>
      <c r="E1184" s="20">
        <v>51</v>
      </c>
      <c r="F1184" s="20">
        <v>1085442</v>
      </c>
      <c r="G1184" s="20" t="s">
        <v>20</v>
      </c>
      <c r="H1184" s="20" t="s">
        <v>20</v>
      </c>
      <c r="I1184" s="20" t="s">
        <v>118</v>
      </c>
      <c r="J1184" s="20" t="s">
        <v>1816</v>
      </c>
      <c r="K1184" s="20">
        <v>20260622</v>
      </c>
      <c r="L1184" s="20" t="s">
        <v>1815</v>
      </c>
      <c r="M1184" s="20" t="s">
        <v>111</v>
      </c>
      <c r="N1184" s="20">
        <v>6.01</v>
      </c>
      <c r="O1184" s="20" t="s">
        <v>84</v>
      </c>
      <c r="P1184" s="32">
        <v>0</v>
      </c>
      <c r="Q1184" s="20" t="s">
        <v>112</v>
      </c>
      <c r="R1184" s="20" t="s">
        <v>113</v>
      </c>
      <c r="S1184" s="20" t="s">
        <v>26</v>
      </c>
      <c r="T1184" s="20" t="s">
        <v>30</v>
      </c>
      <c r="U1184" s="20" t="s">
        <v>114</v>
      </c>
      <c r="V1184" s="20" t="s">
        <v>115</v>
      </c>
      <c r="W1184" s="20" t="s">
        <v>116</v>
      </c>
      <c r="X1184" s="20" t="s">
        <v>508</v>
      </c>
      <c r="Y1184" s="20" t="s">
        <v>509</v>
      </c>
      <c r="Z1184" s="20" t="s">
        <v>26</v>
      </c>
      <c r="AA1184" s="20" t="s">
        <v>30</v>
      </c>
      <c r="AB1184" s="20" t="s">
        <v>208</v>
      </c>
      <c r="AC1184" s="20" t="s">
        <v>309</v>
      </c>
      <c r="AD1184" s="20" t="s">
        <v>310</v>
      </c>
    </row>
    <row r="1185" spans="2:30" x14ac:dyDescent="0.25">
      <c r="B1185" s="27" t="str">
        <f>IF(O1185="","Frêt",_xlfn.XLOOKUP(O1185,Catégories!A:A,Catégories!B:B,"inconnu"))</f>
        <v>Frêt</v>
      </c>
      <c r="C1185" s="10" t="str">
        <f>RIGHT(LOOKUP(L1185,'Recherche tracking'!A:A,'Recherche tracking'!B:B),16)</f>
        <v>5443814314754703</v>
      </c>
      <c r="D1185" s="20">
        <v>202606</v>
      </c>
      <c r="E1185" s="20">
        <v>51</v>
      </c>
      <c r="F1185" s="20">
        <v>1085442</v>
      </c>
      <c r="G1185" s="20" t="s">
        <v>20</v>
      </c>
      <c r="H1185" s="20" t="s">
        <v>20</v>
      </c>
      <c r="I1185" s="20" t="s">
        <v>119</v>
      </c>
      <c r="J1185" s="20" t="s">
        <v>1816</v>
      </c>
      <c r="K1185" s="20">
        <v>20260622</v>
      </c>
      <c r="L1185" s="20" t="s">
        <v>1815</v>
      </c>
      <c r="M1185" s="20" t="s">
        <v>24</v>
      </c>
      <c r="N1185" s="20">
        <v>6.01</v>
      </c>
      <c r="O1185" s="20" t="s">
        <v>86</v>
      </c>
      <c r="P1185" s="32">
        <v>0</v>
      </c>
      <c r="Q1185" s="20" t="s">
        <v>112</v>
      </c>
      <c r="R1185" s="20" t="s">
        <v>113</v>
      </c>
      <c r="S1185" s="20" t="s">
        <v>26</v>
      </c>
      <c r="T1185" s="20" t="s">
        <v>30</v>
      </c>
      <c r="U1185" s="20" t="s">
        <v>114</v>
      </c>
      <c r="V1185" s="20" t="s">
        <v>115</v>
      </c>
      <c r="W1185" s="20" t="s">
        <v>116</v>
      </c>
      <c r="X1185" s="20" t="s">
        <v>508</v>
      </c>
      <c r="Y1185" s="20" t="s">
        <v>509</v>
      </c>
      <c r="Z1185" s="20" t="s">
        <v>26</v>
      </c>
      <c r="AA1185" s="20" t="s">
        <v>30</v>
      </c>
      <c r="AB1185" s="20" t="s">
        <v>208</v>
      </c>
      <c r="AC1185" s="20" t="s">
        <v>309</v>
      </c>
      <c r="AD1185" s="20" t="s">
        <v>310</v>
      </c>
    </row>
    <row r="1186" spans="2:30" x14ac:dyDescent="0.25">
      <c r="B1186" s="27" t="str">
        <f>IF(O1186="","Frêt",_xlfn.XLOOKUP(O1186,Catégories!A:A,Catégories!B:B,"inconnu"))</f>
        <v>Frêt</v>
      </c>
      <c r="C1186" s="10" t="str">
        <f>RIGHT(LOOKUP(L1186,'Recherche tracking'!A:A,'Recherche tracking'!B:B),16)</f>
        <v>2443814314754713</v>
      </c>
      <c r="D1186" s="20">
        <v>202606</v>
      </c>
      <c r="E1186" s="20">
        <v>51</v>
      </c>
      <c r="F1186" s="20">
        <v>1085442</v>
      </c>
      <c r="G1186" s="20" t="s">
        <v>20</v>
      </c>
      <c r="H1186" s="20" t="s">
        <v>20</v>
      </c>
      <c r="I1186" s="20" t="s">
        <v>110</v>
      </c>
      <c r="J1186" s="20" t="s">
        <v>22</v>
      </c>
      <c r="K1186" s="20">
        <v>20260622</v>
      </c>
      <c r="L1186" s="20" t="s">
        <v>1817</v>
      </c>
      <c r="M1186" s="20" t="s">
        <v>111</v>
      </c>
      <c r="N1186" s="20">
        <v>4.2</v>
      </c>
      <c r="O1186" s="20" t="s">
        <v>84</v>
      </c>
      <c r="P1186" s="32">
        <v>5.19</v>
      </c>
      <c r="Q1186" s="20" t="s">
        <v>112</v>
      </c>
      <c r="R1186" s="20" t="s">
        <v>113</v>
      </c>
      <c r="S1186" s="20" t="s">
        <v>26</v>
      </c>
      <c r="T1186" s="20" t="s">
        <v>30</v>
      </c>
      <c r="U1186" s="20" t="s">
        <v>114</v>
      </c>
      <c r="V1186" s="20" t="s">
        <v>115</v>
      </c>
      <c r="W1186" s="20" t="s">
        <v>116</v>
      </c>
      <c r="X1186" s="20" t="s">
        <v>1818</v>
      </c>
      <c r="Y1186" s="20" t="s">
        <v>1819</v>
      </c>
      <c r="Z1186" s="20" t="s">
        <v>26</v>
      </c>
      <c r="AA1186" s="20" t="s">
        <v>30</v>
      </c>
      <c r="AB1186" s="20" t="s">
        <v>268</v>
      </c>
      <c r="AC1186" s="20" t="s">
        <v>1820</v>
      </c>
      <c r="AD1186" s="20" t="s">
        <v>1821</v>
      </c>
    </row>
    <row r="1187" spans="2:30" x14ac:dyDescent="0.25">
      <c r="B1187" s="27" t="str">
        <f>IF(O1187="","Frêt",_xlfn.XLOOKUP(O1187,Catégories!A:A,Catégories!B:B,"inconnu"))</f>
        <v>Frêt</v>
      </c>
      <c r="C1187" s="10" t="str">
        <f>RIGHT(LOOKUP(L1187,'Recherche tracking'!A:A,'Recherche tracking'!B:B),16)</f>
        <v>2443814314754713</v>
      </c>
      <c r="D1187" s="20">
        <v>202606</v>
      </c>
      <c r="E1187" s="20">
        <v>51</v>
      </c>
      <c r="F1187" s="20">
        <v>1085442</v>
      </c>
      <c r="G1187" s="20" t="s">
        <v>20</v>
      </c>
      <c r="H1187" s="20" t="s">
        <v>20</v>
      </c>
      <c r="I1187" s="20" t="s">
        <v>118</v>
      </c>
      <c r="J1187" s="20" t="s">
        <v>1822</v>
      </c>
      <c r="K1187" s="20">
        <v>20260622</v>
      </c>
      <c r="L1187" s="20" t="s">
        <v>1817</v>
      </c>
      <c r="M1187" s="20" t="s">
        <v>111</v>
      </c>
      <c r="N1187" s="20">
        <v>4.2</v>
      </c>
      <c r="O1187" s="20" t="s">
        <v>84</v>
      </c>
      <c r="P1187" s="32">
        <v>0</v>
      </c>
      <c r="Q1187" s="20" t="s">
        <v>112</v>
      </c>
      <c r="R1187" s="20" t="s">
        <v>113</v>
      </c>
      <c r="S1187" s="20" t="s">
        <v>26</v>
      </c>
      <c r="T1187" s="20" t="s">
        <v>30</v>
      </c>
      <c r="U1187" s="20" t="s">
        <v>114</v>
      </c>
      <c r="V1187" s="20" t="s">
        <v>115</v>
      </c>
      <c r="W1187" s="20" t="s">
        <v>116</v>
      </c>
      <c r="X1187" s="20" t="s">
        <v>1818</v>
      </c>
      <c r="Y1187" s="20" t="s">
        <v>1819</v>
      </c>
      <c r="Z1187" s="20" t="s">
        <v>26</v>
      </c>
      <c r="AA1187" s="20" t="s">
        <v>30</v>
      </c>
      <c r="AB1187" s="20" t="s">
        <v>268</v>
      </c>
      <c r="AC1187" s="20" t="s">
        <v>1820</v>
      </c>
      <c r="AD1187" s="20" t="s">
        <v>1821</v>
      </c>
    </row>
    <row r="1188" spans="2:30" x14ac:dyDescent="0.25">
      <c r="B1188" s="27" t="str">
        <f>IF(O1188="","Frêt",_xlfn.XLOOKUP(O1188,Catégories!A:A,Catégories!B:B,"inconnu"))</f>
        <v>Frêt</v>
      </c>
      <c r="C1188" s="10" t="str">
        <f>RIGHT(LOOKUP(L1188,'Recherche tracking'!A:A,'Recherche tracking'!B:B),16)</f>
        <v>2443814314754713</v>
      </c>
      <c r="D1188" s="20">
        <v>202606</v>
      </c>
      <c r="E1188" s="20">
        <v>51</v>
      </c>
      <c r="F1188" s="20">
        <v>1085442</v>
      </c>
      <c r="G1188" s="20" t="s">
        <v>20</v>
      </c>
      <c r="H1188" s="20" t="s">
        <v>20</v>
      </c>
      <c r="I1188" s="20" t="s">
        <v>119</v>
      </c>
      <c r="J1188" s="20" t="s">
        <v>1822</v>
      </c>
      <c r="K1188" s="20">
        <v>20260622</v>
      </c>
      <c r="L1188" s="20" t="s">
        <v>1817</v>
      </c>
      <c r="M1188" s="20" t="s">
        <v>24</v>
      </c>
      <c r="N1188" s="20">
        <v>4.2</v>
      </c>
      <c r="O1188" s="20" t="s">
        <v>86</v>
      </c>
      <c r="P1188" s="32">
        <v>0</v>
      </c>
      <c r="Q1188" s="20" t="s">
        <v>112</v>
      </c>
      <c r="R1188" s="20" t="s">
        <v>113</v>
      </c>
      <c r="S1188" s="20" t="s">
        <v>26</v>
      </c>
      <c r="T1188" s="20" t="s">
        <v>30</v>
      </c>
      <c r="U1188" s="20" t="s">
        <v>114</v>
      </c>
      <c r="V1188" s="20" t="s">
        <v>115</v>
      </c>
      <c r="W1188" s="20" t="s">
        <v>116</v>
      </c>
      <c r="X1188" s="20" t="s">
        <v>1818</v>
      </c>
      <c r="Y1188" s="20" t="s">
        <v>1819</v>
      </c>
      <c r="Z1188" s="20" t="s">
        <v>26</v>
      </c>
      <c r="AA1188" s="20" t="s">
        <v>30</v>
      </c>
      <c r="AB1188" s="20" t="s">
        <v>268</v>
      </c>
      <c r="AC1188" s="20" t="s">
        <v>1820</v>
      </c>
      <c r="AD1188" s="20" t="s">
        <v>1821</v>
      </c>
    </row>
    <row r="1189" spans="2:30" x14ac:dyDescent="0.25">
      <c r="B1189" s="27" t="str">
        <f>IF(O1189="","Frêt",_xlfn.XLOOKUP(O1189,Catégories!A:A,Catégories!B:B,"inconnu"))</f>
        <v>Frêt</v>
      </c>
      <c r="C1189" s="10" t="str">
        <f>RIGHT(LOOKUP(L1189,'Recherche tracking'!A:A,'Recherche tracking'!B:B),16)</f>
        <v>7443814314754693</v>
      </c>
      <c r="D1189" s="20">
        <v>202606</v>
      </c>
      <c r="E1189" s="20">
        <v>51</v>
      </c>
      <c r="F1189" s="20">
        <v>1085442</v>
      </c>
      <c r="G1189" s="20" t="s">
        <v>20</v>
      </c>
      <c r="H1189" s="20" t="s">
        <v>20</v>
      </c>
      <c r="I1189" s="20" t="s">
        <v>110</v>
      </c>
      <c r="J1189" s="20" t="s">
        <v>22</v>
      </c>
      <c r="K1189" s="20">
        <v>20260622</v>
      </c>
      <c r="L1189" s="20" t="s">
        <v>1823</v>
      </c>
      <c r="M1189" s="20" t="s">
        <v>111</v>
      </c>
      <c r="N1189" s="20">
        <v>4.0999999999999996</v>
      </c>
      <c r="O1189" s="20" t="s">
        <v>84</v>
      </c>
      <c r="P1189" s="32">
        <v>5.19</v>
      </c>
      <c r="Q1189" s="20" t="s">
        <v>112</v>
      </c>
      <c r="R1189" s="20" t="s">
        <v>113</v>
      </c>
      <c r="S1189" s="20" t="s">
        <v>26</v>
      </c>
      <c r="T1189" s="20" t="s">
        <v>30</v>
      </c>
      <c r="U1189" s="20" t="s">
        <v>114</v>
      </c>
      <c r="V1189" s="20" t="s">
        <v>115</v>
      </c>
      <c r="W1189" s="20" t="s">
        <v>116</v>
      </c>
      <c r="X1189" s="20" t="s">
        <v>1824</v>
      </c>
      <c r="Y1189" s="20" t="s">
        <v>1825</v>
      </c>
      <c r="Z1189" s="20" t="s">
        <v>26</v>
      </c>
      <c r="AA1189" s="20" t="s">
        <v>30</v>
      </c>
      <c r="AB1189" s="20" t="s">
        <v>142</v>
      </c>
      <c r="AC1189" s="20" t="s">
        <v>1826</v>
      </c>
      <c r="AD1189" s="20" t="s">
        <v>1827</v>
      </c>
    </row>
    <row r="1190" spans="2:30" x14ac:dyDescent="0.25">
      <c r="B1190" s="27" t="str">
        <f>IF(O1190="","Frêt",_xlfn.XLOOKUP(O1190,Catégories!A:A,Catégories!B:B,"inconnu"))</f>
        <v>Frêt</v>
      </c>
      <c r="C1190" s="10" t="str">
        <f>RIGHT(LOOKUP(L1190,'Recherche tracking'!A:A,'Recherche tracking'!B:B),16)</f>
        <v>7443814314754693</v>
      </c>
      <c r="D1190" s="20">
        <v>202606</v>
      </c>
      <c r="E1190" s="20">
        <v>51</v>
      </c>
      <c r="F1190" s="20">
        <v>1085442</v>
      </c>
      <c r="G1190" s="20" t="s">
        <v>20</v>
      </c>
      <c r="H1190" s="20" t="s">
        <v>20</v>
      </c>
      <c r="I1190" s="20" t="s">
        <v>118</v>
      </c>
      <c r="J1190" s="20" t="s">
        <v>1828</v>
      </c>
      <c r="K1190" s="20">
        <v>20260622</v>
      </c>
      <c r="L1190" s="20" t="s">
        <v>1823</v>
      </c>
      <c r="M1190" s="20" t="s">
        <v>111</v>
      </c>
      <c r="N1190" s="20">
        <v>4.0999999999999996</v>
      </c>
      <c r="O1190" s="20" t="s">
        <v>84</v>
      </c>
      <c r="P1190" s="32">
        <v>0</v>
      </c>
      <c r="Q1190" s="20" t="s">
        <v>112</v>
      </c>
      <c r="R1190" s="20" t="s">
        <v>113</v>
      </c>
      <c r="S1190" s="20" t="s">
        <v>26</v>
      </c>
      <c r="T1190" s="20" t="s">
        <v>30</v>
      </c>
      <c r="U1190" s="20" t="s">
        <v>114</v>
      </c>
      <c r="V1190" s="20" t="s">
        <v>115</v>
      </c>
      <c r="W1190" s="20" t="s">
        <v>116</v>
      </c>
      <c r="X1190" s="20" t="s">
        <v>1824</v>
      </c>
      <c r="Y1190" s="20" t="s">
        <v>1825</v>
      </c>
      <c r="Z1190" s="20" t="s">
        <v>26</v>
      </c>
      <c r="AA1190" s="20" t="s">
        <v>30</v>
      </c>
      <c r="AB1190" s="20" t="s">
        <v>142</v>
      </c>
      <c r="AC1190" s="20" t="s">
        <v>1826</v>
      </c>
      <c r="AD1190" s="20" t="s">
        <v>1827</v>
      </c>
    </row>
    <row r="1191" spans="2:30" x14ac:dyDescent="0.25">
      <c r="B1191" s="27" t="str">
        <f>IF(O1191="","Frêt",_xlfn.XLOOKUP(O1191,Catégories!A:A,Catégories!B:B,"inconnu"))</f>
        <v>Frêt</v>
      </c>
      <c r="C1191" s="10" t="str">
        <f>RIGHT(LOOKUP(L1191,'Recherche tracking'!A:A,'Recherche tracking'!B:B),16)</f>
        <v>7443814314754693</v>
      </c>
      <c r="D1191" s="20">
        <v>202606</v>
      </c>
      <c r="E1191" s="20">
        <v>51</v>
      </c>
      <c r="F1191" s="20">
        <v>1085442</v>
      </c>
      <c r="G1191" s="20" t="s">
        <v>20</v>
      </c>
      <c r="H1191" s="20" t="s">
        <v>20</v>
      </c>
      <c r="I1191" s="20" t="s">
        <v>119</v>
      </c>
      <c r="J1191" s="20" t="s">
        <v>1828</v>
      </c>
      <c r="K1191" s="20">
        <v>20260622</v>
      </c>
      <c r="L1191" s="20" t="s">
        <v>1823</v>
      </c>
      <c r="M1191" s="20" t="s">
        <v>24</v>
      </c>
      <c r="N1191" s="20">
        <v>4.0999999999999996</v>
      </c>
      <c r="O1191" s="20" t="s">
        <v>86</v>
      </c>
      <c r="P1191" s="32">
        <v>0</v>
      </c>
      <c r="Q1191" s="20" t="s">
        <v>112</v>
      </c>
      <c r="R1191" s="20" t="s">
        <v>113</v>
      </c>
      <c r="S1191" s="20" t="s">
        <v>26</v>
      </c>
      <c r="T1191" s="20" t="s">
        <v>30</v>
      </c>
      <c r="U1191" s="20" t="s">
        <v>114</v>
      </c>
      <c r="V1191" s="20" t="s">
        <v>115</v>
      </c>
      <c r="W1191" s="20" t="s">
        <v>116</v>
      </c>
      <c r="X1191" s="20" t="s">
        <v>1824</v>
      </c>
      <c r="Y1191" s="20" t="s">
        <v>1825</v>
      </c>
      <c r="Z1191" s="20" t="s">
        <v>26</v>
      </c>
      <c r="AA1191" s="20" t="s">
        <v>30</v>
      </c>
      <c r="AB1191" s="20" t="s">
        <v>142</v>
      </c>
      <c r="AC1191" s="20" t="s">
        <v>1826</v>
      </c>
      <c r="AD1191" s="20" t="s">
        <v>1827</v>
      </c>
    </row>
    <row r="1192" spans="2:30" x14ac:dyDescent="0.25">
      <c r="B1192" s="27" t="str">
        <f>IF(O1192="","Frêt",_xlfn.XLOOKUP(O1192,Catégories!A:A,Catégories!B:B,"inconnu"))</f>
        <v>Frêt</v>
      </c>
      <c r="C1192" s="10" t="str">
        <f>RIGHT(LOOKUP(L1192,'Recherche tracking'!A:A,'Recherche tracking'!B:B),16)</f>
        <v>2943814314754686</v>
      </c>
      <c r="D1192" s="20">
        <v>202606</v>
      </c>
      <c r="E1192" s="20">
        <v>51</v>
      </c>
      <c r="F1192" s="20">
        <v>1085442</v>
      </c>
      <c r="G1192" s="20" t="s">
        <v>20</v>
      </c>
      <c r="H1192" s="20" t="s">
        <v>20</v>
      </c>
      <c r="I1192" s="20" t="s">
        <v>110</v>
      </c>
      <c r="J1192" s="20" t="s">
        <v>22</v>
      </c>
      <c r="K1192" s="20">
        <v>20260622</v>
      </c>
      <c r="L1192" s="20" t="s">
        <v>1829</v>
      </c>
      <c r="M1192" s="20" t="s">
        <v>111</v>
      </c>
      <c r="N1192" s="20">
        <v>3.2</v>
      </c>
      <c r="O1192" s="20" t="s">
        <v>84</v>
      </c>
      <c r="P1192" s="32">
        <v>4.93</v>
      </c>
      <c r="Q1192" s="20" t="s">
        <v>112</v>
      </c>
      <c r="R1192" s="20" t="s">
        <v>113</v>
      </c>
      <c r="S1192" s="20" t="s">
        <v>26</v>
      </c>
      <c r="T1192" s="20" t="s">
        <v>30</v>
      </c>
      <c r="U1192" s="20" t="s">
        <v>114</v>
      </c>
      <c r="V1192" s="20" t="s">
        <v>115</v>
      </c>
      <c r="W1192" s="20" t="s">
        <v>116</v>
      </c>
      <c r="X1192" s="20" t="s">
        <v>1830</v>
      </c>
      <c r="Y1192" s="20" t="s">
        <v>1831</v>
      </c>
      <c r="Z1192" s="20" t="s">
        <v>26</v>
      </c>
      <c r="AA1192" s="20" t="s">
        <v>30</v>
      </c>
      <c r="AB1192" s="20" t="s">
        <v>201</v>
      </c>
      <c r="AC1192" s="20" t="s">
        <v>1832</v>
      </c>
      <c r="AD1192" s="20" t="s">
        <v>1833</v>
      </c>
    </row>
    <row r="1193" spans="2:30" x14ac:dyDescent="0.25">
      <c r="B1193" s="27" t="str">
        <f>IF(O1193="","Frêt",_xlfn.XLOOKUP(O1193,Catégories!A:A,Catégories!B:B,"inconnu"))</f>
        <v>Frêt</v>
      </c>
      <c r="C1193" s="10" t="str">
        <f>RIGHT(LOOKUP(L1193,'Recherche tracking'!A:A,'Recherche tracking'!B:B),16)</f>
        <v>2943814314754686</v>
      </c>
      <c r="D1193" s="20">
        <v>202606</v>
      </c>
      <c r="E1193" s="20">
        <v>51</v>
      </c>
      <c r="F1193" s="20">
        <v>1085442</v>
      </c>
      <c r="G1193" s="20" t="s">
        <v>20</v>
      </c>
      <c r="H1193" s="20" t="s">
        <v>20</v>
      </c>
      <c r="I1193" s="20" t="s">
        <v>118</v>
      </c>
      <c r="J1193" s="20" t="s">
        <v>1834</v>
      </c>
      <c r="K1193" s="20">
        <v>20260622</v>
      </c>
      <c r="L1193" s="20" t="s">
        <v>1829</v>
      </c>
      <c r="M1193" s="20" t="s">
        <v>111</v>
      </c>
      <c r="N1193" s="20">
        <v>3.2</v>
      </c>
      <c r="O1193" s="20" t="s">
        <v>84</v>
      </c>
      <c r="P1193" s="32">
        <v>0</v>
      </c>
      <c r="Q1193" s="20" t="s">
        <v>112</v>
      </c>
      <c r="R1193" s="20" t="s">
        <v>113</v>
      </c>
      <c r="S1193" s="20" t="s">
        <v>26</v>
      </c>
      <c r="T1193" s="20" t="s">
        <v>30</v>
      </c>
      <c r="U1193" s="20" t="s">
        <v>114</v>
      </c>
      <c r="V1193" s="20" t="s">
        <v>115</v>
      </c>
      <c r="W1193" s="20" t="s">
        <v>116</v>
      </c>
      <c r="X1193" s="20" t="s">
        <v>1830</v>
      </c>
      <c r="Y1193" s="20" t="s">
        <v>1831</v>
      </c>
      <c r="Z1193" s="20" t="s">
        <v>26</v>
      </c>
      <c r="AA1193" s="20" t="s">
        <v>30</v>
      </c>
      <c r="AB1193" s="20" t="s">
        <v>201</v>
      </c>
      <c r="AC1193" s="20" t="s">
        <v>1832</v>
      </c>
      <c r="AD1193" s="20" t="s">
        <v>1833</v>
      </c>
    </row>
    <row r="1194" spans="2:30" x14ac:dyDescent="0.25">
      <c r="B1194" s="27" t="str">
        <f>IF(O1194="","Frêt",_xlfn.XLOOKUP(O1194,Catégories!A:A,Catégories!B:B,"inconnu"))</f>
        <v>Frêt</v>
      </c>
      <c r="C1194" s="10" t="str">
        <f>RIGHT(LOOKUP(L1194,'Recherche tracking'!A:A,'Recherche tracking'!B:B),16)</f>
        <v>2943814314754686</v>
      </c>
      <c r="D1194" s="20">
        <v>202606</v>
      </c>
      <c r="E1194" s="20">
        <v>51</v>
      </c>
      <c r="F1194" s="20">
        <v>1085442</v>
      </c>
      <c r="G1194" s="20" t="s">
        <v>20</v>
      </c>
      <c r="H1194" s="20" t="s">
        <v>20</v>
      </c>
      <c r="I1194" s="20" t="s">
        <v>119</v>
      </c>
      <c r="J1194" s="20" t="s">
        <v>1834</v>
      </c>
      <c r="K1194" s="20">
        <v>20260622</v>
      </c>
      <c r="L1194" s="20" t="s">
        <v>1829</v>
      </c>
      <c r="M1194" s="20" t="s">
        <v>24</v>
      </c>
      <c r="N1194" s="20">
        <v>3.2</v>
      </c>
      <c r="O1194" s="20" t="s">
        <v>86</v>
      </c>
      <c r="P1194" s="32">
        <v>0</v>
      </c>
      <c r="Q1194" s="20" t="s">
        <v>112</v>
      </c>
      <c r="R1194" s="20" t="s">
        <v>113</v>
      </c>
      <c r="S1194" s="20" t="s">
        <v>26</v>
      </c>
      <c r="T1194" s="20" t="s">
        <v>30</v>
      </c>
      <c r="U1194" s="20" t="s">
        <v>114</v>
      </c>
      <c r="V1194" s="20" t="s">
        <v>115</v>
      </c>
      <c r="W1194" s="20" t="s">
        <v>116</v>
      </c>
      <c r="X1194" s="20" t="s">
        <v>1830</v>
      </c>
      <c r="Y1194" s="20" t="s">
        <v>1831</v>
      </c>
      <c r="Z1194" s="20" t="s">
        <v>26</v>
      </c>
      <c r="AA1194" s="20" t="s">
        <v>30</v>
      </c>
      <c r="AB1194" s="20" t="s">
        <v>201</v>
      </c>
      <c r="AC1194" s="20" t="s">
        <v>1832</v>
      </c>
      <c r="AD1194" s="20" t="s">
        <v>1833</v>
      </c>
    </row>
    <row r="1195" spans="2:30" x14ac:dyDescent="0.25">
      <c r="B1195" s="27" t="str">
        <f>IF(O1195="","Frêt",_xlfn.XLOOKUP(O1195,Catégories!A:A,Catégories!B:B,"inconnu"))</f>
        <v>Frêt</v>
      </c>
      <c r="C1195" s="10" t="str">
        <f>RIGHT(LOOKUP(L1195,'Recherche tracking'!A:A,'Recherche tracking'!B:B),16)</f>
        <v>6643814314754784</v>
      </c>
      <c r="D1195" s="20">
        <v>202606</v>
      </c>
      <c r="E1195" s="20">
        <v>51</v>
      </c>
      <c r="F1195" s="20">
        <v>1085442</v>
      </c>
      <c r="G1195" s="20" t="s">
        <v>20</v>
      </c>
      <c r="H1195" s="20" t="s">
        <v>20</v>
      </c>
      <c r="I1195" s="20" t="s">
        <v>110</v>
      </c>
      <c r="J1195" s="20" t="s">
        <v>22</v>
      </c>
      <c r="K1195" s="20">
        <v>20260622</v>
      </c>
      <c r="L1195" s="20" t="s">
        <v>1835</v>
      </c>
      <c r="M1195" s="20" t="s">
        <v>111</v>
      </c>
      <c r="N1195" s="20">
        <v>2.9</v>
      </c>
      <c r="O1195" s="20" t="s">
        <v>84</v>
      </c>
      <c r="P1195" s="32">
        <v>4.67</v>
      </c>
      <c r="Q1195" s="20" t="s">
        <v>112</v>
      </c>
      <c r="R1195" s="20" t="s">
        <v>113</v>
      </c>
      <c r="S1195" s="20" t="s">
        <v>26</v>
      </c>
      <c r="T1195" s="20" t="s">
        <v>30</v>
      </c>
      <c r="U1195" s="20" t="s">
        <v>114</v>
      </c>
      <c r="V1195" s="20" t="s">
        <v>115</v>
      </c>
      <c r="W1195" s="20" t="s">
        <v>116</v>
      </c>
      <c r="X1195" s="20" t="s">
        <v>1836</v>
      </c>
      <c r="Y1195" s="20" t="s">
        <v>1837</v>
      </c>
      <c r="Z1195" s="20" t="s">
        <v>26</v>
      </c>
      <c r="AA1195" s="20" t="s">
        <v>30</v>
      </c>
      <c r="AB1195" s="20" t="s">
        <v>1331</v>
      </c>
      <c r="AC1195" s="20" t="s">
        <v>1838</v>
      </c>
      <c r="AD1195" s="20" t="s">
        <v>1839</v>
      </c>
    </row>
    <row r="1196" spans="2:30" x14ac:dyDescent="0.25">
      <c r="B1196" s="27" t="str">
        <f>IF(O1196="","Frêt",_xlfn.XLOOKUP(O1196,Catégories!A:A,Catégories!B:B,"inconnu"))</f>
        <v>Frêt</v>
      </c>
      <c r="C1196" s="10" t="str">
        <f>RIGHT(LOOKUP(L1196,'Recherche tracking'!A:A,'Recherche tracking'!B:B),16)</f>
        <v>6643814314754784</v>
      </c>
      <c r="D1196" s="20">
        <v>202606</v>
      </c>
      <c r="E1196" s="20">
        <v>51</v>
      </c>
      <c r="F1196" s="20">
        <v>1085442</v>
      </c>
      <c r="G1196" s="20" t="s">
        <v>20</v>
      </c>
      <c r="H1196" s="20" t="s">
        <v>20</v>
      </c>
      <c r="I1196" s="20" t="s">
        <v>118</v>
      </c>
      <c r="J1196" s="20" t="s">
        <v>1840</v>
      </c>
      <c r="K1196" s="20">
        <v>20260622</v>
      </c>
      <c r="L1196" s="20" t="s">
        <v>1835</v>
      </c>
      <c r="M1196" s="20" t="s">
        <v>111</v>
      </c>
      <c r="N1196" s="20">
        <v>2.9</v>
      </c>
      <c r="O1196" s="20" t="s">
        <v>84</v>
      </c>
      <c r="P1196" s="32">
        <v>0</v>
      </c>
      <c r="Q1196" s="20" t="s">
        <v>112</v>
      </c>
      <c r="R1196" s="20" t="s">
        <v>113</v>
      </c>
      <c r="S1196" s="20" t="s">
        <v>26</v>
      </c>
      <c r="T1196" s="20" t="s">
        <v>30</v>
      </c>
      <c r="U1196" s="20" t="s">
        <v>114</v>
      </c>
      <c r="V1196" s="20" t="s">
        <v>115</v>
      </c>
      <c r="W1196" s="20" t="s">
        <v>116</v>
      </c>
      <c r="X1196" s="20" t="s">
        <v>1836</v>
      </c>
      <c r="Y1196" s="20" t="s">
        <v>1837</v>
      </c>
      <c r="Z1196" s="20" t="s">
        <v>26</v>
      </c>
      <c r="AA1196" s="20" t="s">
        <v>30</v>
      </c>
      <c r="AB1196" s="20" t="s">
        <v>1331</v>
      </c>
      <c r="AC1196" s="20" t="s">
        <v>1838</v>
      </c>
      <c r="AD1196" s="20" t="s">
        <v>1839</v>
      </c>
    </row>
    <row r="1197" spans="2:30" x14ac:dyDescent="0.25">
      <c r="B1197" s="27" t="str">
        <f>IF(O1197="","Frêt",_xlfn.XLOOKUP(O1197,Catégories!A:A,Catégories!B:B,"inconnu"))</f>
        <v>Frêt</v>
      </c>
      <c r="C1197" s="10" t="str">
        <f>RIGHT(LOOKUP(L1197,'Recherche tracking'!A:A,'Recherche tracking'!B:B),16)</f>
        <v>6643814314754784</v>
      </c>
      <c r="D1197" s="20">
        <v>202606</v>
      </c>
      <c r="E1197" s="20">
        <v>51</v>
      </c>
      <c r="F1197" s="20">
        <v>1085442</v>
      </c>
      <c r="G1197" s="20" t="s">
        <v>20</v>
      </c>
      <c r="H1197" s="20" t="s">
        <v>20</v>
      </c>
      <c r="I1197" s="20" t="s">
        <v>119</v>
      </c>
      <c r="J1197" s="20" t="s">
        <v>1840</v>
      </c>
      <c r="K1197" s="20">
        <v>20260622</v>
      </c>
      <c r="L1197" s="20" t="s">
        <v>1835</v>
      </c>
      <c r="M1197" s="20" t="s">
        <v>24</v>
      </c>
      <c r="N1197" s="20">
        <v>2.9</v>
      </c>
      <c r="O1197" s="20" t="s">
        <v>86</v>
      </c>
      <c r="P1197" s="32">
        <v>0</v>
      </c>
      <c r="Q1197" s="20" t="s">
        <v>112</v>
      </c>
      <c r="R1197" s="20" t="s">
        <v>113</v>
      </c>
      <c r="S1197" s="20" t="s">
        <v>26</v>
      </c>
      <c r="T1197" s="20" t="s">
        <v>30</v>
      </c>
      <c r="U1197" s="20" t="s">
        <v>114</v>
      </c>
      <c r="V1197" s="20" t="s">
        <v>115</v>
      </c>
      <c r="W1197" s="20" t="s">
        <v>116</v>
      </c>
      <c r="X1197" s="20" t="s">
        <v>1836</v>
      </c>
      <c r="Y1197" s="20" t="s">
        <v>1837</v>
      </c>
      <c r="Z1197" s="20" t="s">
        <v>26</v>
      </c>
      <c r="AA1197" s="20" t="s">
        <v>30</v>
      </c>
      <c r="AB1197" s="20" t="s">
        <v>1331</v>
      </c>
      <c r="AC1197" s="20" t="s">
        <v>1838</v>
      </c>
      <c r="AD1197" s="20" t="s">
        <v>1839</v>
      </c>
    </row>
    <row r="1198" spans="2:30" x14ac:dyDescent="0.25">
      <c r="B1198" s="27" t="str">
        <f>IF(O1198="","Frêt",_xlfn.XLOOKUP(O1198,Catégories!A:A,Catégories!B:B,"inconnu"))</f>
        <v>Frêt</v>
      </c>
      <c r="C1198" s="10" t="str">
        <f>RIGHT(LOOKUP(L1198,'Recherche tracking'!A:A,'Recherche tracking'!B:B),16)</f>
        <v>1443814314754661</v>
      </c>
      <c r="D1198" s="20">
        <v>202606</v>
      </c>
      <c r="E1198" s="20">
        <v>51</v>
      </c>
      <c r="F1198" s="20">
        <v>1085442</v>
      </c>
      <c r="G1198" s="20" t="s">
        <v>20</v>
      </c>
      <c r="H1198" s="20" t="s">
        <v>20</v>
      </c>
      <c r="I1198" s="20" t="s">
        <v>110</v>
      </c>
      <c r="J1198" s="20" t="s">
        <v>22</v>
      </c>
      <c r="K1198" s="20">
        <v>20260622</v>
      </c>
      <c r="L1198" s="20" t="s">
        <v>1841</v>
      </c>
      <c r="M1198" s="20" t="s">
        <v>111</v>
      </c>
      <c r="N1198" s="20">
        <v>8.6999999999999993</v>
      </c>
      <c r="O1198" s="20" t="s">
        <v>84</v>
      </c>
      <c r="P1198" s="32">
        <v>6.23</v>
      </c>
      <c r="Q1198" s="20" t="s">
        <v>112</v>
      </c>
      <c r="R1198" s="20" t="s">
        <v>113</v>
      </c>
      <c r="S1198" s="20" t="s">
        <v>26</v>
      </c>
      <c r="T1198" s="20" t="s">
        <v>30</v>
      </c>
      <c r="U1198" s="20" t="s">
        <v>114</v>
      </c>
      <c r="V1198" s="20" t="s">
        <v>115</v>
      </c>
      <c r="W1198" s="20" t="s">
        <v>116</v>
      </c>
      <c r="X1198" s="20" t="s">
        <v>264</v>
      </c>
      <c r="Y1198" s="20" t="s">
        <v>265</v>
      </c>
      <c r="Z1198" s="20" t="s">
        <v>26</v>
      </c>
      <c r="AA1198" s="20" t="s">
        <v>30</v>
      </c>
      <c r="AB1198" s="20" t="s">
        <v>226</v>
      </c>
      <c r="AC1198" s="20" t="s">
        <v>266</v>
      </c>
      <c r="AD1198" s="20" t="s">
        <v>408</v>
      </c>
    </row>
    <row r="1199" spans="2:30" x14ac:dyDescent="0.25">
      <c r="B1199" s="27" t="str">
        <f>IF(O1199="","Frêt",_xlfn.XLOOKUP(O1199,Catégories!A:A,Catégories!B:B,"inconnu"))</f>
        <v>Frêt</v>
      </c>
      <c r="C1199" s="10" t="str">
        <f>RIGHT(LOOKUP(L1199,'Recherche tracking'!A:A,'Recherche tracking'!B:B),16)</f>
        <v>1443814314754661</v>
      </c>
      <c r="D1199" s="20">
        <v>202606</v>
      </c>
      <c r="E1199" s="20">
        <v>51</v>
      </c>
      <c r="F1199" s="20">
        <v>1085442</v>
      </c>
      <c r="G1199" s="20" t="s">
        <v>20</v>
      </c>
      <c r="H1199" s="20" t="s">
        <v>20</v>
      </c>
      <c r="I1199" s="20" t="s">
        <v>118</v>
      </c>
      <c r="J1199" s="20" t="s">
        <v>1842</v>
      </c>
      <c r="K1199" s="20">
        <v>20260622</v>
      </c>
      <c r="L1199" s="20" t="s">
        <v>1841</v>
      </c>
      <c r="M1199" s="20" t="s">
        <v>111</v>
      </c>
      <c r="N1199" s="20">
        <v>8.6999999999999993</v>
      </c>
      <c r="O1199" s="20" t="s">
        <v>84</v>
      </c>
      <c r="P1199" s="32">
        <v>0</v>
      </c>
      <c r="Q1199" s="20" t="s">
        <v>112</v>
      </c>
      <c r="R1199" s="20" t="s">
        <v>113</v>
      </c>
      <c r="S1199" s="20" t="s">
        <v>26</v>
      </c>
      <c r="T1199" s="20" t="s">
        <v>30</v>
      </c>
      <c r="U1199" s="20" t="s">
        <v>114</v>
      </c>
      <c r="V1199" s="20" t="s">
        <v>115</v>
      </c>
      <c r="W1199" s="20" t="s">
        <v>116</v>
      </c>
      <c r="X1199" s="20" t="s">
        <v>264</v>
      </c>
      <c r="Y1199" s="20" t="s">
        <v>265</v>
      </c>
      <c r="Z1199" s="20" t="s">
        <v>26</v>
      </c>
      <c r="AA1199" s="20" t="s">
        <v>30</v>
      </c>
      <c r="AB1199" s="20" t="s">
        <v>226</v>
      </c>
      <c r="AC1199" s="20" t="s">
        <v>266</v>
      </c>
      <c r="AD1199" s="20" t="s">
        <v>408</v>
      </c>
    </row>
    <row r="1200" spans="2:30" x14ac:dyDescent="0.25">
      <c r="B1200" s="27" t="str">
        <f>IF(O1200="","Frêt",_xlfn.XLOOKUP(O1200,Catégories!A:A,Catégories!B:B,"inconnu"))</f>
        <v>Frêt</v>
      </c>
      <c r="C1200" s="10" t="str">
        <f>RIGHT(LOOKUP(L1200,'Recherche tracking'!A:A,'Recherche tracking'!B:B),16)</f>
        <v>1443814314754661</v>
      </c>
      <c r="D1200" s="20">
        <v>202606</v>
      </c>
      <c r="E1200" s="20">
        <v>51</v>
      </c>
      <c r="F1200" s="20">
        <v>1085442</v>
      </c>
      <c r="G1200" s="20" t="s">
        <v>20</v>
      </c>
      <c r="H1200" s="20" t="s">
        <v>20</v>
      </c>
      <c r="I1200" s="20" t="s">
        <v>119</v>
      </c>
      <c r="J1200" s="20" t="s">
        <v>1842</v>
      </c>
      <c r="K1200" s="20">
        <v>20260622</v>
      </c>
      <c r="L1200" s="20" t="s">
        <v>1841</v>
      </c>
      <c r="M1200" s="20" t="s">
        <v>24</v>
      </c>
      <c r="N1200" s="20">
        <v>8.6999999999999993</v>
      </c>
      <c r="O1200" s="20" t="s">
        <v>86</v>
      </c>
      <c r="P1200" s="32">
        <v>0</v>
      </c>
      <c r="Q1200" s="20" t="s">
        <v>112</v>
      </c>
      <c r="R1200" s="20" t="s">
        <v>113</v>
      </c>
      <c r="S1200" s="20" t="s">
        <v>26</v>
      </c>
      <c r="T1200" s="20" t="s">
        <v>30</v>
      </c>
      <c r="U1200" s="20" t="s">
        <v>114</v>
      </c>
      <c r="V1200" s="20" t="s">
        <v>115</v>
      </c>
      <c r="W1200" s="20" t="s">
        <v>116</v>
      </c>
      <c r="X1200" s="20" t="s">
        <v>264</v>
      </c>
      <c r="Y1200" s="20" t="s">
        <v>265</v>
      </c>
      <c r="Z1200" s="20" t="s">
        <v>26</v>
      </c>
      <c r="AA1200" s="20" t="s">
        <v>30</v>
      </c>
      <c r="AB1200" s="20" t="s">
        <v>226</v>
      </c>
      <c r="AC1200" s="20" t="s">
        <v>266</v>
      </c>
      <c r="AD1200" s="20" t="s">
        <v>408</v>
      </c>
    </row>
    <row r="1201" spans="2:30" x14ac:dyDescent="0.25">
      <c r="B1201" s="27" t="str">
        <f>IF(O1201="","Frêt",_xlfn.XLOOKUP(O1201,Catégories!A:A,Catégories!B:B,"inconnu"))</f>
        <v>Frêt</v>
      </c>
      <c r="C1201" s="10" t="str">
        <f>RIGHT(LOOKUP(L1201,'Recherche tracking'!A:A,'Recherche tracking'!B:B),16)</f>
        <v>7543814314755230</v>
      </c>
      <c r="D1201" s="20">
        <v>202606</v>
      </c>
      <c r="E1201" s="20">
        <v>51</v>
      </c>
      <c r="F1201" s="20">
        <v>1085442</v>
      </c>
      <c r="G1201" s="20" t="s">
        <v>20</v>
      </c>
      <c r="H1201" s="20" t="s">
        <v>20</v>
      </c>
      <c r="I1201" s="20" t="s">
        <v>110</v>
      </c>
      <c r="J1201" s="20" t="s">
        <v>22</v>
      </c>
      <c r="K1201" s="20">
        <v>20260623</v>
      </c>
      <c r="L1201" s="20" t="s">
        <v>1843</v>
      </c>
      <c r="M1201" s="20" t="s">
        <v>111</v>
      </c>
      <c r="N1201" s="20">
        <v>21.5</v>
      </c>
      <c r="O1201" s="20" t="s">
        <v>84</v>
      </c>
      <c r="P1201" s="32">
        <v>9.61</v>
      </c>
      <c r="Q1201" s="20" t="s">
        <v>112</v>
      </c>
      <c r="R1201" s="20" t="s">
        <v>113</v>
      </c>
      <c r="S1201" s="20" t="s">
        <v>26</v>
      </c>
      <c r="T1201" s="20" t="s">
        <v>30</v>
      </c>
      <c r="U1201" s="20" t="s">
        <v>114</v>
      </c>
      <c r="V1201" s="20" t="s">
        <v>115</v>
      </c>
      <c r="W1201" s="20" t="s">
        <v>116</v>
      </c>
      <c r="X1201" s="20" t="s">
        <v>303</v>
      </c>
      <c r="Y1201" s="20" t="s">
        <v>304</v>
      </c>
      <c r="Z1201" s="20" t="s">
        <v>26</v>
      </c>
      <c r="AA1201" s="20" t="s">
        <v>30</v>
      </c>
      <c r="AB1201" s="20" t="s">
        <v>117</v>
      </c>
      <c r="AC1201" s="20" t="s">
        <v>263</v>
      </c>
      <c r="AD1201" s="20" t="s">
        <v>305</v>
      </c>
    </row>
    <row r="1202" spans="2:30" x14ac:dyDescent="0.25">
      <c r="B1202" s="27" t="str">
        <f>IF(O1202="","Frêt",_xlfn.XLOOKUP(O1202,Catégories!A:A,Catégories!B:B,"inconnu"))</f>
        <v>Frêt</v>
      </c>
      <c r="C1202" s="10" t="str">
        <f>RIGHT(LOOKUP(L1202,'Recherche tracking'!A:A,'Recherche tracking'!B:B),16)</f>
        <v>7543814314755230</v>
      </c>
      <c r="D1202" s="20">
        <v>202606</v>
      </c>
      <c r="E1202" s="20">
        <v>51</v>
      </c>
      <c r="F1202" s="20">
        <v>1085442</v>
      </c>
      <c r="G1202" s="20" t="s">
        <v>20</v>
      </c>
      <c r="H1202" s="20" t="s">
        <v>20</v>
      </c>
      <c r="I1202" s="20" t="s">
        <v>118</v>
      </c>
      <c r="J1202" s="20" t="s">
        <v>1844</v>
      </c>
      <c r="K1202" s="20">
        <v>20260623</v>
      </c>
      <c r="L1202" s="20" t="s">
        <v>1843</v>
      </c>
      <c r="M1202" s="20" t="s">
        <v>111</v>
      </c>
      <c r="N1202" s="20">
        <v>19.100000000000001</v>
      </c>
      <c r="O1202" s="20" t="s">
        <v>84</v>
      </c>
      <c r="P1202" s="32">
        <v>0</v>
      </c>
      <c r="Q1202" s="20" t="s">
        <v>112</v>
      </c>
      <c r="R1202" s="20" t="s">
        <v>113</v>
      </c>
      <c r="S1202" s="20" t="s">
        <v>26</v>
      </c>
      <c r="T1202" s="20" t="s">
        <v>30</v>
      </c>
      <c r="U1202" s="20" t="s">
        <v>114</v>
      </c>
      <c r="V1202" s="20" t="s">
        <v>115</v>
      </c>
      <c r="W1202" s="20" t="s">
        <v>116</v>
      </c>
      <c r="X1202" s="20" t="s">
        <v>303</v>
      </c>
      <c r="Y1202" s="20" t="s">
        <v>304</v>
      </c>
      <c r="Z1202" s="20" t="s">
        <v>26</v>
      </c>
      <c r="AA1202" s="20" t="s">
        <v>30</v>
      </c>
      <c r="AB1202" s="20" t="s">
        <v>117</v>
      </c>
      <c r="AC1202" s="20" t="s">
        <v>263</v>
      </c>
      <c r="AD1202" s="20" t="s">
        <v>305</v>
      </c>
    </row>
    <row r="1203" spans="2:30" x14ac:dyDescent="0.25">
      <c r="B1203" s="27" t="str">
        <f>IF(O1203="","Frêt",_xlfn.XLOOKUP(O1203,Catégories!A:A,Catégories!B:B,"inconnu"))</f>
        <v>Frêt</v>
      </c>
      <c r="C1203" s="10" t="str">
        <f>RIGHT(LOOKUP(L1203,'Recherche tracking'!A:A,'Recherche tracking'!B:B),16)</f>
        <v>7543814314755230</v>
      </c>
      <c r="D1203" s="20">
        <v>202606</v>
      </c>
      <c r="E1203" s="20">
        <v>51</v>
      </c>
      <c r="F1203" s="20">
        <v>1085442</v>
      </c>
      <c r="G1203" s="20" t="s">
        <v>20</v>
      </c>
      <c r="H1203" s="20" t="s">
        <v>20</v>
      </c>
      <c r="I1203" s="20" t="s">
        <v>119</v>
      </c>
      <c r="J1203" s="20" t="s">
        <v>1844</v>
      </c>
      <c r="K1203" s="20">
        <v>20260623</v>
      </c>
      <c r="L1203" s="20" t="s">
        <v>1843</v>
      </c>
      <c r="M1203" s="20" t="s">
        <v>24</v>
      </c>
      <c r="N1203" s="20">
        <v>19.100000000000001</v>
      </c>
      <c r="O1203" s="20" t="s">
        <v>86</v>
      </c>
      <c r="P1203" s="32">
        <v>0</v>
      </c>
      <c r="Q1203" s="20" t="s">
        <v>112</v>
      </c>
      <c r="R1203" s="20" t="s">
        <v>113</v>
      </c>
      <c r="S1203" s="20" t="s">
        <v>26</v>
      </c>
      <c r="T1203" s="20" t="s">
        <v>30</v>
      </c>
      <c r="U1203" s="20" t="s">
        <v>114</v>
      </c>
      <c r="V1203" s="20" t="s">
        <v>115</v>
      </c>
      <c r="W1203" s="20" t="s">
        <v>116</v>
      </c>
      <c r="X1203" s="20" t="s">
        <v>303</v>
      </c>
      <c r="Y1203" s="20" t="s">
        <v>304</v>
      </c>
      <c r="Z1203" s="20" t="s">
        <v>26</v>
      </c>
      <c r="AA1203" s="20" t="s">
        <v>30</v>
      </c>
      <c r="AB1203" s="20" t="s">
        <v>117</v>
      </c>
      <c r="AC1203" s="20" t="s">
        <v>263</v>
      </c>
      <c r="AD1203" s="20" t="s">
        <v>305</v>
      </c>
    </row>
    <row r="1204" spans="2:30" x14ac:dyDescent="0.25">
      <c r="B1204" s="27" t="str">
        <f>IF(O1204="","Frêt",_xlfn.XLOOKUP(O1204,Catégories!A:A,Catégories!B:B,"inconnu"))</f>
        <v>Frêt</v>
      </c>
      <c r="C1204" s="10" t="str">
        <f>RIGHT(LOOKUP(L1204,'Recherche tracking'!A:A,'Recherche tracking'!B:B),16)</f>
        <v>7543814314755230</v>
      </c>
      <c r="D1204" s="20">
        <v>202606</v>
      </c>
      <c r="E1204" s="20">
        <v>51</v>
      </c>
      <c r="F1204" s="20">
        <v>1085442</v>
      </c>
      <c r="G1204" s="20" t="s">
        <v>20</v>
      </c>
      <c r="H1204" s="20" t="s">
        <v>20</v>
      </c>
      <c r="I1204" s="20" t="s">
        <v>118</v>
      </c>
      <c r="J1204" s="20" t="s">
        <v>1845</v>
      </c>
      <c r="K1204" s="20">
        <v>20260623</v>
      </c>
      <c r="L1204" s="20" t="s">
        <v>1843</v>
      </c>
      <c r="M1204" s="20" t="s">
        <v>111</v>
      </c>
      <c r="N1204" s="20">
        <v>2.4</v>
      </c>
      <c r="O1204" s="20" t="s">
        <v>84</v>
      </c>
      <c r="P1204" s="32">
        <v>0</v>
      </c>
      <c r="Q1204" s="20" t="s">
        <v>112</v>
      </c>
      <c r="R1204" s="20" t="s">
        <v>113</v>
      </c>
      <c r="S1204" s="20" t="s">
        <v>26</v>
      </c>
      <c r="T1204" s="20" t="s">
        <v>30</v>
      </c>
      <c r="U1204" s="20" t="s">
        <v>114</v>
      </c>
      <c r="V1204" s="20" t="s">
        <v>115</v>
      </c>
      <c r="W1204" s="20" t="s">
        <v>116</v>
      </c>
      <c r="X1204" s="20" t="s">
        <v>303</v>
      </c>
      <c r="Y1204" s="20" t="s">
        <v>304</v>
      </c>
      <c r="Z1204" s="20" t="s">
        <v>26</v>
      </c>
      <c r="AA1204" s="20" t="s">
        <v>30</v>
      </c>
      <c r="AB1204" s="20" t="s">
        <v>117</v>
      </c>
      <c r="AC1204" s="20" t="s">
        <v>263</v>
      </c>
      <c r="AD1204" s="20" t="s">
        <v>305</v>
      </c>
    </row>
    <row r="1205" spans="2:30" x14ac:dyDescent="0.25">
      <c r="B1205" s="27" t="str">
        <f>IF(O1205="","Frêt",_xlfn.XLOOKUP(O1205,Catégories!A:A,Catégories!B:B,"inconnu"))</f>
        <v>Frêt</v>
      </c>
      <c r="C1205" s="10" t="str">
        <f>RIGHT(LOOKUP(L1205,'Recherche tracking'!A:A,'Recherche tracking'!B:B),16)</f>
        <v>7543814314755230</v>
      </c>
      <c r="D1205" s="20">
        <v>202606</v>
      </c>
      <c r="E1205" s="20">
        <v>51</v>
      </c>
      <c r="F1205" s="20">
        <v>1085442</v>
      </c>
      <c r="G1205" s="20" t="s">
        <v>20</v>
      </c>
      <c r="H1205" s="20" t="s">
        <v>20</v>
      </c>
      <c r="I1205" s="20" t="s">
        <v>119</v>
      </c>
      <c r="J1205" s="20" t="s">
        <v>1845</v>
      </c>
      <c r="K1205" s="20">
        <v>20260623</v>
      </c>
      <c r="L1205" s="20" t="s">
        <v>1843</v>
      </c>
      <c r="M1205" s="20" t="s">
        <v>24</v>
      </c>
      <c r="N1205" s="20">
        <v>2.4</v>
      </c>
      <c r="O1205" s="20" t="s">
        <v>86</v>
      </c>
      <c r="P1205" s="32">
        <v>0</v>
      </c>
      <c r="Q1205" s="20" t="s">
        <v>112</v>
      </c>
      <c r="R1205" s="20" t="s">
        <v>113</v>
      </c>
      <c r="S1205" s="20" t="s">
        <v>26</v>
      </c>
      <c r="T1205" s="20" t="s">
        <v>30</v>
      </c>
      <c r="U1205" s="20" t="s">
        <v>114</v>
      </c>
      <c r="V1205" s="20" t="s">
        <v>115</v>
      </c>
      <c r="W1205" s="20" t="s">
        <v>116</v>
      </c>
      <c r="X1205" s="20" t="s">
        <v>303</v>
      </c>
      <c r="Y1205" s="20" t="s">
        <v>304</v>
      </c>
      <c r="Z1205" s="20" t="s">
        <v>26</v>
      </c>
      <c r="AA1205" s="20" t="s">
        <v>30</v>
      </c>
      <c r="AB1205" s="20" t="s">
        <v>117</v>
      </c>
      <c r="AC1205" s="20" t="s">
        <v>263</v>
      </c>
      <c r="AD1205" s="20" t="s">
        <v>305</v>
      </c>
    </row>
    <row r="1206" spans="2:30" x14ac:dyDescent="0.25">
      <c r="B1206" s="27" t="str">
        <f>IF(O1206="","Frêt",_xlfn.XLOOKUP(O1206,Catégories!A:A,Catégories!B:B,"inconnu"))</f>
        <v>Frêt</v>
      </c>
      <c r="C1206" s="10" t="str">
        <f>RIGHT(LOOKUP(L1206,'Recherche tracking'!A:A,'Recherche tracking'!B:B),16)</f>
        <v>7543814314755230</v>
      </c>
      <c r="D1206" s="20">
        <v>202606</v>
      </c>
      <c r="E1206" s="20">
        <v>51</v>
      </c>
      <c r="F1206" s="20">
        <v>1085442</v>
      </c>
      <c r="G1206" s="20" t="s">
        <v>20</v>
      </c>
      <c r="H1206" s="20" t="s">
        <v>20</v>
      </c>
      <c r="I1206" s="20" t="s">
        <v>119</v>
      </c>
      <c r="J1206" s="20" t="s">
        <v>1845</v>
      </c>
      <c r="K1206" s="20">
        <v>20260623</v>
      </c>
      <c r="L1206" s="20" t="s">
        <v>1843</v>
      </c>
      <c r="M1206" s="20" t="s">
        <v>24</v>
      </c>
      <c r="N1206" s="20">
        <v>2.4</v>
      </c>
      <c r="O1206" s="20" t="s">
        <v>98</v>
      </c>
      <c r="P1206" s="32">
        <v>1</v>
      </c>
      <c r="Q1206" s="20" t="s">
        <v>112</v>
      </c>
      <c r="R1206" s="20" t="s">
        <v>113</v>
      </c>
      <c r="S1206" s="20" t="s">
        <v>26</v>
      </c>
      <c r="T1206" s="20" t="s">
        <v>30</v>
      </c>
      <c r="U1206" s="20" t="s">
        <v>114</v>
      </c>
      <c r="V1206" s="20" t="s">
        <v>115</v>
      </c>
      <c r="W1206" s="20" t="s">
        <v>116</v>
      </c>
      <c r="X1206" s="20" t="s">
        <v>303</v>
      </c>
      <c r="Y1206" s="20" t="s">
        <v>304</v>
      </c>
      <c r="Z1206" s="20" t="s">
        <v>26</v>
      </c>
      <c r="AA1206" s="20" t="s">
        <v>30</v>
      </c>
      <c r="AB1206" s="20" t="s">
        <v>117</v>
      </c>
      <c r="AC1206" s="20" t="s">
        <v>263</v>
      </c>
      <c r="AD1206" s="20" t="s">
        <v>305</v>
      </c>
    </row>
    <row r="1207" spans="2:30" x14ac:dyDescent="0.25">
      <c r="B1207" s="27" t="str">
        <f>IF(O1207="","Frêt",_xlfn.XLOOKUP(O1207,Catégories!A:A,Catégories!B:B,"inconnu"))</f>
        <v>Frêt</v>
      </c>
      <c r="C1207" s="10" t="str">
        <f>RIGHT(LOOKUP(L1207,'Recherche tracking'!A:A,'Recherche tracking'!B:B),16)</f>
        <v>7543814314754914</v>
      </c>
      <c r="D1207" s="20">
        <v>202606</v>
      </c>
      <c r="E1207" s="20">
        <v>51</v>
      </c>
      <c r="F1207" s="20">
        <v>1085442</v>
      </c>
      <c r="G1207" s="20" t="s">
        <v>20</v>
      </c>
      <c r="H1207" s="20" t="s">
        <v>20</v>
      </c>
      <c r="I1207" s="20" t="s">
        <v>110</v>
      </c>
      <c r="J1207" s="20" t="s">
        <v>22</v>
      </c>
      <c r="K1207" s="20">
        <v>20260623</v>
      </c>
      <c r="L1207" s="20" t="s">
        <v>1846</v>
      </c>
      <c r="M1207" s="20" t="s">
        <v>111</v>
      </c>
      <c r="N1207" s="20">
        <v>11</v>
      </c>
      <c r="O1207" s="20" t="s">
        <v>84</v>
      </c>
      <c r="P1207" s="32">
        <v>6.75</v>
      </c>
      <c r="Q1207" s="20" t="s">
        <v>112</v>
      </c>
      <c r="R1207" s="20" t="s">
        <v>113</v>
      </c>
      <c r="S1207" s="20" t="s">
        <v>26</v>
      </c>
      <c r="T1207" s="20" t="s">
        <v>30</v>
      </c>
      <c r="U1207" s="20" t="s">
        <v>114</v>
      </c>
      <c r="V1207" s="20" t="s">
        <v>115</v>
      </c>
      <c r="W1207" s="20" t="s">
        <v>116</v>
      </c>
      <c r="X1207" s="20" t="s">
        <v>303</v>
      </c>
      <c r="Y1207" s="20" t="s">
        <v>958</v>
      </c>
      <c r="Z1207" s="20" t="s">
        <v>26</v>
      </c>
      <c r="AA1207" s="20" t="s">
        <v>30</v>
      </c>
      <c r="AB1207" s="20" t="s">
        <v>117</v>
      </c>
      <c r="AC1207" s="20" t="s">
        <v>959</v>
      </c>
      <c r="AD1207" s="20" t="s">
        <v>960</v>
      </c>
    </row>
    <row r="1208" spans="2:30" x14ac:dyDescent="0.25">
      <c r="B1208" s="27" t="str">
        <f>IF(O1208="","Frêt",_xlfn.XLOOKUP(O1208,Catégories!A:A,Catégories!B:B,"inconnu"))</f>
        <v>Frêt</v>
      </c>
      <c r="C1208" s="10" t="str">
        <f>RIGHT(LOOKUP(L1208,'Recherche tracking'!A:A,'Recherche tracking'!B:B),16)</f>
        <v>7543814314754914</v>
      </c>
      <c r="D1208" s="20">
        <v>202606</v>
      </c>
      <c r="E1208" s="20">
        <v>51</v>
      </c>
      <c r="F1208" s="20">
        <v>1085442</v>
      </c>
      <c r="G1208" s="20" t="s">
        <v>20</v>
      </c>
      <c r="H1208" s="20" t="s">
        <v>20</v>
      </c>
      <c r="I1208" s="20" t="s">
        <v>118</v>
      </c>
      <c r="J1208" s="20" t="s">
        <v>1847</v>
      </c>
      <c r="K1208" s="20">
        <v>20260623</v>
      </c>
      <c r="L1208" s="20" t="s">
        <v>1846</v>
      </c>
      <c r="M1208" s="20" t="s">
        <v>111</v>
      </c>
      <c r="N1208" s="20">
        <v>11</v>
      </c>
      <c r="O1208" s="20" t="s">
        <v>84</v>
      </c>
      <c r="P1208" s="32">
        <v>0</v>
      </c>
      <c r="Q1208" s="20" t="s">
        <v>112</v>
      </c>
      <c r="R1208" s="20" t="s">
        <v>113</v>
      </c>
      <c r="S1208" s="20" t="s">
        <v>26</v>
      </c>
      <c r="T1208" s="20" t="s">
        <v>30</v>
      </c>
      <c r="U1208" s="20" t="s">
        <v>114</v>
      </c>
      <c r="V1208" s="20" t="s">
        <v>115</v>
      </c>
      <c r="W1208" s="20" t="s">
        <v>116</v>
      </c>
      <c r="X1208" s="20" t="s">
        <v>303</v>
      </c>
      <c r="Y1208" s="20" t="s">
        <v>958</v>
      </c>
      <c r="Z1208" s="20" t="s">
        <v>26</v>
      </c>
      <c r="AA1208" s="20" t="s">
        <v>30</v>
      </c>
      <c r="AB1208" s="20" t="s">
        <v>117</v>
      </c>
      <c r="AC1208" s="20" t="s">
        <v>959</v>
      </c>
      <c r="AD1208" s="20" t="s">
        <v>960</v>
      </c>
    </row>
    <row r="1209" spans="2:30" x14ac:dyDescent="0.25">
      <c r="B1209" s="27" t="str">
        <f>IF(O1209="","Frêt",_xlfn.XLOOKUP(O1209,Catégories!A:A,Catégories!B:B,"inconnu"))</f>
        <v>Frêt</v>
      </c>
      <c r="C1209" s="10" t="str">
        <f>RIGHT(LOOKUP(L1209,'Recherche tracking'!A:A,'Recherche tracking'!B:B),16)</f>
        <v>7543814314754914</v>
      </c>
      <c r="D1209" s="20">
        <v>202606</v>
      </c>
      <c r="E1209" s="20">
        <v>51</v>
      </c>
      <c r="F1209" s="20">
        <v>1085442</v>
      </c>
      <c r="G1209" s="20" t="s">
        <v>20</v>
      </c>
      <c r="H1209" s="20" t="s">
        <v>20</v>
      </c>
      <c r="I1209" s="20" t="s">
        <v>119</v>
      </c>
      <c r="J1209" s="20" t="s">
        <v>1847</v>
      </c>
      <c r="K1209" s="20">
        <v>20260623</v>
      </c>
      <c r="L1209" s="20" t="s">
        <v>1846</v>
      </c>
      <c r="M1209" s="20" t="s">
        <v>24</v>
      </c>
      <c r="N1209" s="20">
        <v>11</v>
      </c>
      <c r="O1209" s="20" t="s">
        <v>86</v>
      </c>
      <c r="P1209" s="32">
        <v>0</v>
      </c>
      <c r="Q1209" s="20" t="s">
        <v>112</v>
      </c>
      <c r="R1209" s="20" t="s">
        <v>113</v>
      </c>
      <c r="S1209" s="20" t="s">
        <v>26</v>
      </c>
      <c r="T1209" s="20" t="s">
        <v>30</v>
      </c>
      <c r="U1209" s="20" t="s">
        <v>114</v>
      </c>
      <c r="V1209" s="20" t="s">
        <v>115</v>
      </c>
      <c r="W1209" s="20" t="s">
        <v>116</v>
      </c>
      <c r="X1209" s="20" t="s">
        <v>303</v>
      </c>
      <c r="Y1209" s="20" t="s">
        <v>958</v>
      </c>
      <c r="Z1209" s="20" t="s">
        <v>26</v>
      </c>
      <c r="AA1209" s="20" t="s">
        <v>30</v>
      </c>
      <c r="AB1209" s="20" t="s">
        <v>117</v>
      </c>
      <c r="AC1209" s="20" t="s">
        <v>959</v>
      </c>
      <c r="AD1209" s="20" t="s">
        <v>960</v>
      </c>
    </row>
    <row r="1210" spans="2:30" x14ac:dyDescent="0.25">
      <c r="B1210" s="27" t="str">
        <f>IF(O1210="","Frêt",_xlfn.XLOOKUP(O1210,Catégories!A:A,Catégories!B:B,"inconnu"))</f>
        <v>Frêt</v>
      </c>
      <c r="C1210" s="10" t="str">
        <f>RIGHT(LOOKUP(L1210,'Recherche tracking'!A:A,'Recherche tracking'!B:B),16)</f>
        <v>9243814314755026</v>
      </c>
      <c r="D1210" s="20">
        <v>202606</v>
      </c>
      <c r="E1210" s="20">
        <v>51</v>
      </c>
      <c r="F1210" s="20">
        <v>1085442</v>
      </c>
      <c r="G1210" s="20" t="s">
        <v>20</v>
      </c>
      <c r="H1210" s="20" t="s">
        <v>20</v>
      </c>
      <c r="I1210" s="20" t="s">
        <v>110</v>
      </c>
      <c r="J1210" s="20" t="s">
        <v>22</v>
      </c>
      <c r="K1210" s="20">
        <v>20260623</v>
      </c>
      <c r="L1210" s="20" t="s">
        <v>1848</v>
      </c>
      <c r="M1210" s="20" t="s">
        <v>111</v>
      </c>
      <c r="N1210" s="20">
        <v>8.4</v>
      </c>
      <c r="O1210" s="20" t="s">
        <v>84</v>
      </c>
      <c r="P1210" s="32">
        <v>6.23</v>
      </c>
      <c r="Q1210" s="20" t="s">
        <v>112</v>
      </c>
      <c r="R1210" s="20" t="s">
        <v>113</v>
      </c>
      <c r="S1210" s="20" t="s">
        <v>26</v>
      </c>
      <c r="T1210" s="20" t="s">
        <v>30</v>
      </c>
      <c r="U1210" s="20" t="s">
        <v>114</v>
      </c>
      <c r="V1210" s="20" t="s">
        <v>115</v>
      </c>
      <c r="W1210" s="20" t="s">
        <v>116</v>
      </c>
      <c r="X1210" s="20" t="s">
        <v>303</v>
      </c>
      <c r="Y1210" s="20" t="s">
        <v>420</v>
      </c>
      <c r="Z1210" s="20" t="s">
        <v>26</v>
      </c>
      <c r="AA1210" s="20" t="s">
        <v>30</v>
      </c>
      <c r="AB1210" s="20" t="s">
        <v>163</v>
      </c>
      <c r="AC1210" s="20" t="s">
        <v>433</v>
      </c>
      <c r="AD1210" s="20" t="s">
        <v>854</v>
      </c>
    </row>
    <row r="1211" spans="2:30" x14ac:dyDescent="0.25">
      <c r="B1211" s="27" t="str">
        <f>IF(O1211="","Frêt",_xlfn.XLOOKUP(O1211,Catégories!A:A,Catégories!B:B,"inconnu"))</f>
        <v>Frêt</v>
      </c>
      <c r="C1211" s="10" t="str">
        <f>RIGHT(LOOKUP(L1211,'Recherche tracking'!A:A,'Recherche tracking'!B:B),16)</f>
        <v>9243814314755026</v>
      </c>
      <c r="D1211" s="20">
        <v>202606</v>
      </c>
      <c r="E1211" s="20">
        <v>51</v>
      </c>
      <c r="F1211" s="20">
        <v>1085442</v>
      </c>
      <c r="G1211" s="20" t="s">
        <v>20</v>
      </c>
      <c r="H1211" s="20" t="s">
        <v>20</v>
      </c>
      <c r="I1211" s="20" t="s">
        <v>118</v>
      </c>
      <c r="J1211" s="20" t="s">
        <v>1849</v>
      </c>
      <c r="K1211" s="20">
        <v>20260623</v>
      </c>
      <c r="L1211" s="20" t="s">
        <v>1848</v>
      </c>
      <c r="M1211" s="20" t="s">
        <v>111</v>
      </c>
      <c r="N1211" s="20">
        <v>8.4</v>
      </c>
      <c r="O1211" s="20" t="s">
        <v>84</v>
      </c>
      <c r="P1211" s="32">
        <v>0</v>
      </c>
      <c r="Q1211" s="20" t="s">
        <v>112</v>
      </c>
      <c r="R1211" s="20" t="s">
        <v>113</v>
      </c>
      <c r="S1211" s="20" t="s">
        <v>26</v>
      </c>
      <c r="T1211" s="20" t="s">
        <v>30</v>
      </c>
      <c r="U1211" s="20" t="s">
        <v>114</v>
      </c>
      <c r="V1211" s="20" t="s">
        <v>115</v>
      </c>
      <c r="W1211" s="20" t="s">
        <v>116</v>
      </c>
      <c r="X1211" s="20" t="s">
        <v>303</v>
      </c>
      <c r="Y1211" s="20" t="s">
        <v>420</v>
      </c>
      <c r="Z1211" s="20" t="s">
        <v>26</v>
      </c>
      <c r="AA1211" s="20" t="s">
        <v>30</v>
      </c>
      <c r="AB1211" s="20" t="s">
        <v>163</v>
      </c>
      <c r="AC1211" s="20" t="s">
        <v>433</v>
      </c>
      <c r="AD1211" s="20" t="s">
        <v>854</v>
      </c>
    </row>
    <row r="1212" spans="2:30" x14ac:dyDescent="0.25">
      <c r="B1212" s="27" t="str">
        <f>IF(O1212="","Frêt",_xlfn.XLOOKUP(O1212,Catégories!A:A,Catégories!B:B,"inconnu"))</f>
        <v>Frêt</v>
      </c>
      <c r="C1212" s="10" t="str">
        <f>RIGHT(LOOKUP(L1212,'Recherche tracking'!A:A,'Recherche tracking'!B:B),16)</f>
        <v>9243814314755026</v>
      </c>
      <c r="D1212" s="20">
        <v>202606</v>
      </c>
      <c r="E1212" s="20">
        <v>51</v>
      </c>
      <c r="F1212" s="20">
        <v>1085442</v>
      </c>
      <c r="G1212" s="20" t="s">
        <v>20</v>
      </c>
      <c r="H1212" s="20" t="s">
        <v>20</v>
      </c>
      <c r="I1212" s="20" t="s">
        <v>119</v>
      </c>
      <c r="J1212" s="20" t="s">
        <v>1849</v>
      </c>
      <c r="K1212" s="20">
        <v>20260623</v>
      </c>
      <c r="L1212" s="20" t="s">
        <v>1848</v>
      </c>
      <c r="M1212" s="20" t="s">
        <v>24</v>
      </c>
      <c r="N1212" s="20">
        <v>8.4</v>
      </c>
      <c r="O1212" s="20" t="s">
        <v>86</v>
      </c>
      <c r="P1212" s="32">
        <v>0</v>
      </c>
      <c r="Q1212" s="20" t="s">
        <v>112</v>
      </c>
      <c r="R1212" s="20" t="s">
        <v>113</v>
      </c>
      <c r="S1212" s="20" t="s">
        <v>26</v>
      </c>
      <c r="T1212" s="20" t="s">
        <v>30</v>
      </c>
      <c r="U1212" s="20" t="s">
        <v>114</v>
      </c>
      <c r="V1212" s="20" t="s">
        <v>115</v>
      </c>
      <c r="W1212" s="20" t="s">
        <v>116</v>
      </c>
      <c r="X1212" s="20" t="s">
        <v>303</v>
      </c>
      <c r="Y1212" s="20" t="s">
        <v>420</v>
      </c>
      <c r="Z1212" s="20" t="s">
        <v>26</v>
      </c>
      <c r="AA1212" s="20" t="s">
        <v>30</v>
      </c>
      <c r="AB1212" s="20" t="s">
        <v>163</v>
      </c>
      <c r="AC1212" s="20" t="s">
        <v>433</v>
      </c>
      <c r="AD1212" s="20" t="s">
        <v>854</v>
      </c>
    </row>
    <row r="1213" spans="2:30" x14ac:dyDescent="0.25">
      <c r="B1213" s="27" t="str">
        <f>IF(O1213="","Frêt",_xlfn.XLOOKUP(O1213,Catégories!A:A,Catégories!B:B,"inconnu"))</f>
        <v>Frêt</v>
      </c>
      <c r="C1213" s="10" t="str">
        <f>RIGHT(LOOKUP(L1213,'Recherche tracking'!A:A,'Recherche tracking'!B:B),16)</f>
        <v>5643814314754933</v>
      </c>
      <c r="D1213" s="20">
        <v>202606</v>
      </c>
      <c r="E1213" s="20">
        <v>51</v>
      </c>
      <c r="F1213" s="20">
        <v>1085442</v>
      </c>
      <c r="G1213" s="20" t="s">
        <v>20</v>
      </c>
      <c r="H1213" s="20" t="s">
        <v>20</v>
      </c>
      <c r="I1213" s="20" t="s">
        <v>110</v>
      </c>
      <c r="J1213" s="20" t="s">
        <v>22</v>
      </c>
      <c r="K1213" s="20">
        <v>20260623</v>
      </c>
      <c r="L1213" s="20" t="s">
        <v>1850</v>
      </c>
      <c r="M1213" s="20" t="s">
        <v>111</v>
      </c>
      <c r="N1213" s="20">
        <v>9.9</v>
      </c>
      <c r="O1213" s="20" t="s">
        <v>84</v>
      </c>
      <c r="P1213" s="32">
        <v>6.49</v>
      </c>
      <c r="Q1213" s="20" t="s">
        <v>112</v>
      </c>
      <c r="R1213" s="20" t="s">
        <v>113</v>
      </c>
      <c r="S1213" s="20" t="s">
        <v>26</v>
      </c>
      <c r="T1213" s="20" t="s">
        <v>30</v>
      </c>
      <c r="U1213" s="20" t="s">
        <v>114</v>
      </c>
      <c r="V1213" s="20" t="s">
        <v>115</v>
      </c>
      <c r="W1213" s="20" t="s">
        <v>116</v>
      </c>
      <c r="X1213" s="20" t="s">
        <v>217</v>
      </c>
      <c r="Y1213" s="20" t="s">
        <v>1851</v>
      </c>
      <c r="Z1213" s="20" t="s">
        <v>26</v>
      </c>
      <c r="AA1213" s="20" t="s">
        <v>30</v>
      </c>
      <c r="AB1213" s="20" t="s">
        <v>219</v>
      </c>
      <c r="AC1213" s="20" t="s">
        <v>220</v>
      </c>
      <c r="AD1213" s="20" t="s">
        <v>221</v>
      </c>
    </row>
    <row r="1214" spans="2:30" x14ac:dyDescent="0.25">
      <c r="B1214" s="27" t="str">
        <f>IF(O1214="","Frêt",_xlfn.XLOOKUP(O1214,Catégories!A:A,Catégories!B:B,"inconnu"))</f>
        <v>Frêt</v>
      </c>
      <c r="C1214" s="10" t="str">
        <f>RIGHT(LOOKUP(L1214,'Recherche tracking'!A:A,'Recherche tracking'!B:B),16)</f>
        <v>5643814314754933</v>
      </c>
      <c r="D1214" s="20">
        <v>202606</v>
      </c>
      <c r="E1214" s="20">
        <v>51</v>
      </c>
      <c r="F1214" s="20">
        <v>1085442</v>
      </c>
      <c r="G1214" s="20" t="s">
        <v>20</v>
      </c>
      <c r="H1214" s="20" t="s">
        <v>20</v>
      </c>
      <c r="I1214" s="20" t="s">
        <v>118</v>
      </c>
      <c r="J1214" s="20" t="s">
        <v>1852</v>
      </c>
      <c r="K1214" s="20">
        <v>20260623</v>
      </c>
      <c r="L1214" s="20" t="s">
        <v>1850</v>
      </c>
      <c r="M1214" s="20" t="s">
        <v>111</v>
      </c>
      <c r="N1214" s="20">
        <v>9.9</v>
      </c>
      <c r="O1214" s="20" t="s">
        <v>84</v>
      </c>
      <c r="P1214" s="32">
        <v>0</v>
      </c>
      <c r="Q1214" s="20" t="s">
        <v>112</v>
      </c>
      <c r="R1214" s="20" t="s">
        <v>113</v>
      </c>
      <c r="S1214" s="20" t="s">
        <v>26</v>
      </c>
      <c r="T1214" s="20" t="s">
        <v>30</v>
      </c>
      <c r="U1214" s="20" t="s">
        <v>114</v>
      </c>
      <c r="V1214" s="20" t="s">
        <v>115</v>
      </c>
      <c r="W1214" s="20" t="s">
        <v>116</v>
      </c>
      <c r="X1214" s="20" t="s">
        <v>217</v>
      </c>
      <c r="Y1214" s="20" t="s">
        <v>1851</v>
      </c>
      <c r="Z1214" s="20" t="s">
        <v>26</v>
      </c>
      <c r="AA1214" s="20" t="s">
        <v>30</v>
      </c>
      <c r="AB1214" s="20" t="s">
        <v>219</v>
      </c>
      <c r="AC1214" s="20" t="s">
        <v>220</v>
      </c>
      <c r="AD1214" s="20" t="s">
        <v>221</v>
      </c>
    </row>
    <row r="1215" spans="2:30" x14ac:dyDescent="0.25">
      <c r="B1215" s="27" t="str">
        <f>IF(O1215="","Frêt",_xlfn.XLOOKUP(O1215,Catégories!A:A,Catégories!B:B,"inconnu"))</f>
        <v>Frêt</v>
      </c>
      <c r="C1215" s="10" t="str">
        <f>RIGHT(LOOKUP(L1215,'Recherche tracking'!A:A,'Recherche tracking'!B:B),16)</f>
        <v>5643814314754933</v>
      </c>
      <c r="D1215" s="20">
        <v>202606</v>
      </c>
      <c r="E1215" s="20">
        <v>51</v>
      </c>
      <c r="F1215" s="20">
        <v>1085442</v>
      </c>
      <c r="G1215" s="20" t="s">
        <v>20</v>
      </c>
      <c r="H1215" s="20" t="s">
        <v>20</v>
      </c>
      <c r="I1215" s="20" t="s">
        <v>119</v>
      </c>
      <c r="J1215" s="20" t="s">
        <v>1852</v>
      </c>
      <c r="K1215" s="20">
        <v>20260623</v>
      </c>
      <c r="L1215" s="20" t="s">
        <v>1850</v>
      </c>
      <c r="M1215" s="20" t="s">
        <v>24</v>
      </c>
      <c r="N1215" s="20">
        <v>9.9</v>
      </c>
      <c r="O1215" s="20" t="s">
        <v>86</v>
      </c>
      <c r="P1215" s="32">
        <v>0</v>
      </c>
      <c r="Q1215" s="20" t="s">
        <v>112</v>
      </c>
      <c r="R1215" s="20" t="s">
        <v>113</v>
      </c>
      <c r="S1215" s="20" t="s">
        <v>26</v>
      </c>
      <c r="T1215" s="20" t="s">
        <v>30</v>
      </c>
      <c r="U1215" s="20" t="s">
        <v>114</v>
      </c>
      <c r="V1215" s="20" t="s">
        <v>115</v>
      </c>
      <c r="W1215" s="20" t="s">
        <v>116</v>
      </c>
      <c r="X1215" s="20" t="s">
        <v>217</v>
      </c>
      <c r="Y1215" s="20" t="s">
        <v>1851</v>
      </c>
      <c r="Z1215" s="20" t="s">
        <v>26</v>
      </c>
      <c r="AA1215" s="20" t="s">
        <v>30</v>
      </c>
      <c r="AB1215" s="20" t="s">
        <v>219</v>
      </c>
      <c r="AC1215" s="20" t="s">
        <v>220</v>
      </c>
      <c r="AD1215" s="20" t="s">
        <v>221</v>
      </c>
    </row>
    <row r="1216" spans="2:30" x14ac:dyDescent="0.25">
      <c r="B1216" s="27" t="str">
        <f>IF(O1216="","Frêt",_xlfn.XLOOKUP(O1216,Catégories!A:A,Catégories!B:B,"inconnu"))</f>
        <v>Frêt</v>
      </c>
      <c r="C1216" s="10" t="str">
        <f>RIGHT(LOOKUP(L1216,'Recherche tracking'!A:A,'Recherche tracking'!B:B),16)</f>
        <v>2143814314755325</v>
      </c>
      <c r="D1216" s="20">
        <v>202606</v>
      </c>
      <c r="E1216" s="20">
        <v>51</v>
      </c>
      <c r="F1216" s="20">
        <v>1085442</v>
      </c>
      <c r="G1216" s="20" t="s">
        <v>20</v>
      </c>
      <c r="H1216" s="20" t="s">
        <v>20</v>
      </c>
      <c r="I1216" s="20" t="s">
        <v>110</v>
      </c>
      <c r="J1216" s="20" t="s">
        <v>22</v>
      </c>
      <c r="K1216" s="20">
        <v>20260623</v>
      </c>
      <c r="L1216" s="20" t="s">
        <v>1853</v>
      </c>
      <c r="M1216" s="20" t="s">
        <v>111</v>
      </c>
      <c r="N1216" s="20">
        <v>22.3</v>
      </c>
      <c r="O1216" s="20" t="s">
        <v>84</v>
      </c>
      <c r="P1216" s="32">
        <v>9.8699999999999992</v>
      </c>
      <c r="Q1216" s="20" t="s">
        <v>112</v>
      </c>
      <c r="R1216" s="20" t="s">
        <v>113</v>
      </c>
      <c r="S1216" s="20" t="s">
        <v>26</v>
      </c>
      <c r="T1216" s="20" t="s">
        <v>30</v>
      </c>
      <c r="U1216" s="20" t="s">
        <v>114</v>
      </c>
      <c r="V1216" s="20" t="s">
        <v>115</v>
      </c>
      <c r="W1216" s="20" t="s">
        <v>116</v>
      </c>
      <c r="X1216" s="20" t="s">
        <v>446</v>
      </c>
      <c r="Y1216" s="20" t="s">
        <v>447</v>
      </c>
      <c r="Z1216" s="20" t="s">
        <v>26</v>
      </c>
      <c r="AA1216" s="20" t="s">
        <v>30</v>
      </c>
      <c r="AB1216" s="20" t="s">
        <v>114</v>
      </c>
      <c r="AC1216" s="20" t="s">
        <v>427</v>
      </c>
      <c r="AD1216" s="20" t="s">
        <v>428</v>
      </c>
    </row>
    <row r="1217" spans="2:30" x14ac:dyDescent="0.25">
      <c r="B1217" s="27" t="str">
        <f>IF(O1217="","Frêt",_xlfn.XLOOKUP(O1217,Catégories!A:A,Catégories!B:B,"inconnu"))</f>
        <v>Frêt</v>
      </c>
      <c r="C1217" s="10" t="str">
        <f>RIGHT(LOOKUP(L1217,'Recherche tracking'!A:A,'Recherche tracking'!B:B),16)</f>
        <v>2143814314755325</v>
      </c>
      <c r="D1217" s="20">
        <v>202606</v>
      </c>
      <c r="E1217" s="20">
        <v>51</v>
      </c>
      <c r="F1217" s="20">
        <v>1085442</v>
      </c>
      <c r="G1217" s="20" t="s">
        <v>20</v>
      </c>
      <c r="H1217" s="20" t="s">
        <v>20</v>
      </c>
      <c r="I1217" s="20" t="s">
        <v>118</v>
      </c>
      <c r="J1217" s="20" t="s">
        <v>1854</v>
      </c>
      <c r="K1217" s="20">
        <v>20260623</v>
      </c>
      <c r="L1217" s="20" t="s">
        <v>1853</v>
      </c>
      <c r="M1217" s="20" t="s">
        <v>111</v>
      </c>
      <c r="N1217" s="20">
        <v>14.1</v>
      </c>
      <c r="O1217" s="20" t="s">
        <v>84</v>
      </c>
      <c r="P1217" s="32">
        <v>0</v>
      </c>
      <c r="Q1217" s="20" t="s">
        <v>112</v>
      </c>
      <c r="R1217" s="20" t="s">
        <v>113</v>
      </c>
      <c r="S1217" s="20" t="s">
        <v>26</v>
      </c>
      <c r="T1217" s="20" t="s">
        <v>30</v>
      </c>
      <c r="U1217" s="20" t="s">
        <v>114</v>
      </c>
      <c r="V1217" s="20" t="s">
        <v>115</v>
      </c>
      <c r="W1217" s="20" t="s">
        <v>116</v>
      </c>
      <c r="X1217" s="20" t="s">
        <v>446</v>
      </c>
      <c r="Y1217" s="20" t="s">
        <v>447</v>
      </c>
      <c r="Z1217" s="20" t="s">
        <v>26</v>
      </c>
      <c r="AA1217" s="20" t="s">
        <v>30</v>
      </c>
      <c r="AB1217" s="20" t="s">
        <v>114</v>
      </c>
      <c r="AC1217" s="20" t="s">
        <v>427</v>
      </c>
      <c r="AD1217" s="20" t="s">
        <v>428</v>
      </c>
    </row>
    <row r="1218" spans="2:30" x14ac:dyDescent="0.25">
      <c r="B1218" s="27" t="str">
        <f>IF(O1218="","Frêt",_xlfn.XLOOKUP(O1218,Catégories!A:A,Catégories!B:B,"inconnu"))</f>
        <v>Frêt</v>
      </c>
      <c r="C1218" s="10" t="str">
        <f>RIGHT(LOOKUP(L1218,'Recherche tracking'!A:A,'Recherche tracking'!B:B),16)</f>
        <v>2143814314755325</v>
      </c>
      <c r="D1218" s="20">
        <v>202606</v>
      </c>
      <c r="E1218" s="20">
        <v>51</v>
      </c>
      <c r="F1218" s="20">
        <v>1085442</v>
      </c>
      <c r="G1218" s="20" t="s">
        <v>20</v>
      </c>
      <c r="H1218" s="20" t="s">
        <v>20</v>
      </c>
      <c r="I1218" s="20" t="s">
        <v>119</v>
      </c>
      <c r="J1218" s="20" t="s">
        <v>1854</v>
      </c>
      <c r="K1218" s="20">
        <v>20260623</v>
      </c>
      <c r="L1218" s="20" t="s">
        <v>1853</v>
      </c>
      <c r="M1218" s="20" t="s">
        <v>24</v>
      </c>
      <c r="N1218" s="20">
        <v>14.1</v>
      </c>
      <c r="O1218" s="20" t="s">
        <v>86</v>
      </c>
      <c r="P1218" s="32">
        <v>0</v>
      </c>
      <c r="Q1218" s="20" t="s">
        <v>112</v>
      </c>
      <c r="R1218" s="20" t="s">
        <v>113</v>
      </c>
      <c r="S1218" s="20" t="s">
        <v>26</v>
      </c>
      <c r="T1218" s="20" t="s">
        <v>30</v>
      </c>
      <c r="U1218" s="20" t="s">
        <v>114</v>
      </c>
      <c r="V1218" s="20" t="s">
        <v>115</v>
      </c>
      <c r="W1218" s="20" t="s">
        <v>116</v>
      </c>
      <c r="X1218" s="20" t="s">
        <v>446</v>
      </c>
      <c r="Y1218" s="20" t="s">
        <v>447</v>
      </c>
      <c r="Z1218" s="20" t="s">
        <v>26</v>
      </c>
      <c r="AA1218" s="20" t="s">
        <v>30</v>
      </c>
      <c r="AB1218" s="20" t="s">
        <v>114</v>
      </c>
      <c r="AC1218" s="20" t="s">
        <v>427</v>
      </c>
      <c r="AD1218" s="20" t="s">
        <v>428</v>
      </c>
    </row>
    <row r="1219" spans="2:30" x14ac:dyDescent="0.25">
      <c r="B1219" s="27" t="str">
        <f>IF(O1219="","Frêt",_xlfn.XLOOKUP(O1219,Catégories!A:A,Catégories!B:B,"inconnu"))</f>
        <v>Frêt</v>
      </c>
      <c r="C1219" s="10" t="str">
        <f>RIGHT(LOOKUP(L1219,'Recherche tracking'!A:A,'Recherche tracking'!B:B),16)</f>
        <v>2143814314755325</v>
      </c>
      <c r="D1219" s="20">
        <v>202606</v>
      </c>
      <c r="E1219" s="20">
        <v>51</v>
      </c>
      <c r="F1219" s="20">
        <v>1085442</v>
      </c>
      <c r="G1219" s="20" t="s">
        <v>20</v>
      </c>
      <c r="H1219" s="20" t="s">
        <v>20</v>
      </c>
      <c r="I1219" s="20" t="s">
        <v>118</v>
      </c>
      <c r="J1219" s="20" t="s">
        <v>1855</v>
      </c>
      <c r="K1219" s="20">
        <v>20260623</v>
      </c>
      <c r="L1219" s="20" t="s">
        <v>1853</v>
      </c>
      <c r="M1219" s="20" t="s">
        <v>111</v>
      </c>
      <c r="N1219" s="20">
        <v>8.1999999999999993</v>
      </c>
      <c r="O1219" s="20" t="s">
        <v>84</v>
      </c>
      <c r="P1219" s="32">
        <v>0</v>
      </c>
      <c r="Q1219" s="20" t="s">
        <v>112</v>
      </c>
      <c r="R1219" s="20" t="s">
        <v>113</v>
      </c>
      <c r="S1219" s="20" t="s">
        <v>26</v>
      </c>
      <c r="T1219" s="20" t="s">
        <v>30</v>
      </c>
      <c r="U1219" s="20" t="s">
        <v>114</v>
      </c>
      <c r="V1219" s="20" t="s">
        <v>115</v>
      </c>
      <c r="W1219" s="20" t="s">
        <v>116</v>
      </c>
      <c r="X1219" s="20" t="s">
        <v>446</v>
      </c>
      <c r="Y1219" s="20" t="s">
        <v>447</v>
      </c>
      <c r="Z1219" s="20" t="s">
        <v>26</v>
      </c>
      <c r="AA1219" s="20" t="s">
        <v>30</v>
      </c>
      <c r="AB1219" s="20" t="s">
        <v>114</v>
      </c>
      <c r="AC1219" s="20" t="s">
        <v>427</v>
      </c>
      <c r="AD1219" s="20" t="s">
        <v>428</v>
      </c>
    </row>
    <row r="1220" spans="2:30" x14ac:dyDescent="0.25">
      <c r="B1220" s="27" t="str">
        <f>IF(O1220="","Frêt",_xlfn.XLOOKUP(O1220,Catégories!A:A,Catégories!B:B,"inconnu"))</f>
        <v>Frêt</v>
      </c>
      <c r="C1220" s="10" t="str">
        <f>RIGHT(LOOKUP(L1220,'Recherche tracking'!A:A,'Recherche tracking'!B:B),16)</f>
        <v>2143814314755325</v>
      </c>
      <c r="D1220" s="20">
        <v>202606</v>
      </c>
      <c r="E1220" s="20">
        <v>51</v>
      </c>
      <c r="F1220" s="20">
        <v>1085442</v>
      </c>
      <c r="G1220" s="20" t="s">
        <v>20</v>
      </c>
      <c r="H1220" s="20" t="s">
        <v>20</v>
      </c>
      <c r="I1220" s="20" t="s">
        <v>119</v>
      </c>
      <c r="J1220" s="20" t="s">
        <v>1855</v>
      </c>
      <c r="K1220" s="20">
        <v>20260623</v>
      </c>
      <c r="L1220" s="20" t="s">
        <v>1853</v>
      </c>
      <c r="M1220" s="20" t="s">
        <v>24</v>
      </c>
      <c r="N1220" s="20">
        <v>8.1999999999999993</v>
      </c>
      <c r="O1220" s="20" t="s">
        <v>86</v>
      </c>
      <c r="P1220" s="32">
        <v>0</v>
      </c>
      <c r="Q1220" s="20" t="s">
        <v>112</v>
      </c>
      <c r="R1220" s="20" t="s">
        <v>113</v>
      </c>
      <c r="S1220" s="20" t="s">
        <v>26</v>
      </c>
      <c r="T1220" s="20" t="s">
        <v>30</v>
      </c>
      <c r="U1220" s="20" t="s">
        <v>114</v>
      </c>
      <c r="V1220" s="20" t="s">
        <v>115</v>
      </c>
      <c r="W1220" s="20" t="s">
        <v>116</v>
      </c>
      <c r="X1220" s="20" t="s">
        <v>446</v>
      </c>
      <c r="Y1220" s="20" t="s">
        <v>447</v>
      </c>
      <c r="Z1220" s="20" t="s">
        <v>26</v>
      </c>
      <c r="AA1220" s="20" t="s">
        <v>30</v>
      </c>
      <c r="AB1220" s="20" t="s">
        <v>114</v>
      </c>
      <c r="AC1220" s="20" t="s">
        <v>427</v>
      </c>
      <c r="AD1220" s="20" t="s">
        <v>428</v>
      </c>
    </row>
    <row r="1221" spans="2:30" x14ac:dyDescent="0.25">
      <c r="B1221" s="27" t="str">
        <f>IF(O1221="","Frêt",_xlfn.XLOOKUP(O1221,Catégories!A:A,Catégories!B:B,"inconnu"))</f>
        <v>Frêt</v>
      </c>
      <c r="C1221" s="10" t="str">
        <f>RIGHT(LOOKUP(L1221,'Recherche tracking'!A:A,'Recherche tracking'!B:B),16)</f>
        <v>2143814314755325</v>
      </c>
      <c r="D1221" s="20">
        <v>202606</v>
      </c>
      <c r="E1221" s="20">
        <v>51</v>
      </c>
      <c r="F1221" s="20">
        <v>1085442</v>
      </c>
      <c r="G1221" s="20" t="s">
        <v>20</v>
      </c>
      <c r="H1221" s="20" t="s">
        <v>20</v>
      </c>
      <c r="I1221" s="20" t="s">
        <v>119</v>
      </c>
      <c r="J1221" s="20" t="s">
        <v>1855</v>
      </c>
      <c r="K1221" s="20">
        <v>20260623</v>
      </c>
      <c r="L1221" s="20" t="s">
        <v>1853</v>
      </c>
      <c r="M1221" s="20" t="s">
        <v>24</v>
      </c>
      <c r="N1221" s="20">
        <v>8.1999999999999993</v>
      </c>
      <c r="O1221" s="20" t="s">
        <v>98</v>
      </c>
      <c r="P1221" s="32">
        <v>1</v>
      </c>
      <c r="Q1221" s="20" t="s">
        <v>112</v>
      </c>
      <c r="R1221" s="20" t="s">
        <v>113</v>
      </c>
      <c r="S1221" s="20" t="s">
        <v>26</v>
      </c>
      <c r="T1221" s="20" t="s">
        <v>30</v>
      </c>
      <c r="U1221" s="20" t="s">
        <v>114</v>
      </c>
      <c r="V1221" s="20" t="s">
        <v>115</v>
      </c>
      <c r="W1221" s="20" t="s">
        <v>116</v>
      </c>
      <c r="X1221" s="20" t="s">
        <v>446</v>
      </c>
      <c r="Y1221" s="20" t="s">
        <v>447</v>
      </c>
      <c r="Z1221" s="20" t="s">
        <v>26</v>
      </c>
      <c r="AA1221" s="20" t="s">
        <v>30</v>
      </c>
      <c r="AB1221" s="20" t="s">
        <v>114</v>
      </c>
      <c r="AC1221" s="20" t="s">
        <v>427</v>
      </c>
      <c r="AD1221" s="20" t="s">
        <v>428</v>
      </c>
    </row>
    <row r="1222" spans="2:30" x14ac:dyDescent="0.25">
      <c r="B1222" s="27" t="str">
        <f>IF(O1222="","Frêt",_xlfn.XLOOKUP(O1222,Catégories!A:A,Catégories!B:B,"inconnu"))</f>
        <v>Frêt</v>
      </c>
      <c r="C1222" s="10" t="str">
        <f>RIGHT(LOOKUP(L1222,'Recherche tracking'!A:A,'Recherche tracking'!B:B),16)</f>
        <v>4943814314755065</v>
      </c>
      <c r="D1222" s="20">
        <v>202606</v>
      </c>
      <c r="E1222" s="20">
        <v>51</v>
      </c>
      <c r="F1222" s="20">
        <v>1085442</v>
      </c>
      <c r="G1222" s="20" t="s">
        <v>20</v>
      </c>
      <c r="H1222" s="20" t="s">
        <v>20</v>
      </c>
      <c r="I1222" s="20" t="s">
        <v>110</v>
      </c>
      <c r="J1222" s="20" t="s">
        <v>22</v>
      </c>
      <c r="K1222" s="20">
        <v>20260623</v>
      </c>
      <c r="L1222" s="20" t="s">
        <v>1856</v>
      </c>
      <c r="M1222" s="20" t="s">
        <v>111</v>
      </c>
      <c r="N1222" s="20">
        <v>4.01</v>
      </c>
      <c r="O1222" s="20" t="s">
        <v>84</v>
      </c>
      <c r="P1222" s="32">
        <v>5.19</v>
      </c>
      <c r="Q1222" s="20" t="s">
        <v>112</v>
      </c>
      <c r="R1222" s="20" t="s">
        <v>113</v>
      </c>
      <c r="S1222" s="20" t="s">
        <v>26</v>
      </c>
      <c r="T1222" s="20" t="s">
        <v>30</v>
      </c>
      <c r="U1222" s="20" t="s">
        <v>114</v>
      </c>
      <c r="V1222" s="20" t="s">
        <v>115</v>
      </c>
      <c r="W1222" s="20" t="s">
        <v>116</v>
      </c>
      <c r="X1222" s="20" t="s">
        <v>1857</v>
      </c>
      <c r="Y1222" s="20" t="s">
        <v>1858</v>
      </c>
      <c r="Z1222" s="20" t="s">
        <v>26</v>
      </c>
      <c r="AA1222" s="20" t="s">
        <v>30</v>
      </c>
      <c r="AB1222" s="20" t="s">
        <v>204</v>
      </c>
      <c r="AC1222" s="20" t="s">
        <v>1859</v>
      </c>
      <c r="AD1222" s="20" t="s">
        <v>206</v>
      </c>
    </row>
    <row r="1223" spans="2:30" x14ac:dyDescent="0.25">
      <c r="B1223" s="27" t="str">
        <f>IF(O1223="","Frêt",_xlfn.XLOOKUP(O1223,Catégories!A:A,Catégories!B:B,"inconnu"))</f>
        <v>Frêt</v>
      </c>
      <c r="C1223" s="10" t="str">
        <f>RIGHT(LOOKUP(L1223,'Recherche tracking'!A:A,'Recherche tracking'!B:B),16)</f>
        <v>4943814314755065</v>
      </c>
      <c r="D1223" s="20">
        <v>202606</v>
      </c>
      <c r="E1223" s="20">
        <v>51</v>
      </c>
      <c r="F1223" s="20">
        <v>1085442</v>
      </c>
      <c r="G1223" s="20" t="s">
        <v>20</v>
      </c>
      <c r="H1223" s="20" t="s">
        <v>20</v>
      </c>
      <c r="I1223" s="20" t="s">
        <v>118</v>
      </c>
      <c r="J1223" s="20" t="s">
        <v>1860</v>
      </c>
      <c r="K1223" s="20">
        <v>20260623</v>
      </c>
      <c r="L1223" s="20" t="s">
        <v>1856</v>
      </c>
      <c r="M1223" s="20" t="s">
        <v>111</v>
      </c>
      <c r="N1223" s="20">
        <v>4.01</v>
      </c>
      <c r="O1223" s="20" t="s">
        <v>84</v>
      </c>
      <c r="P1223" s="32">
        <v>0</v>
      </c>
      <c r="Q1223" s="20" t="s">
        <v>112</v>
      </c>
      <c r="R1223" s="20" t="s">
        <v>113</v>
      </c>
      <c r="S1223" s="20" t="s">
        <v>26</v>
      </c>
      <c r="T1223" s="20" t="s">
        <v>30</v>
      </c>
      <c r="U1223" s="20" t="s">
        <v>114</v>
      </c>
      <c r="V1223" s="20" t="s">
        <v>115</v>
      </c>
      <c r="W1223" s="20" t="s">
        <v>116</v>
      </c>
      <c r="X1223" s="20" t="s">
        <v>1857</v>
      </c>
      <c r="Y1223" s="20" t="s">
        <v>1858</v>
      </c>
      <c r="Z1223" s="20" t="s">
        <v>26</v>
      </c>
      <c r="AA1223" s="20" t="s">
        <v>30</v>
      </c>
      <c r="AB1223" s="20" t="s">
        <v>204</v>
      </c>
      <c r="AC1223" s="20" t="s">
        <v>1859</v>
      </c>
      <c r="AD1223" s="20" t="s">
        <v>206</v>
      </c>
    </row>
    <row r="1224" spans="2:30" x14ac:dyDescent="0.25">
      <c r="B1224" s="27" t="str">
        <f>IF(O1224="","Frêt",_xlfn.XLOOKUP(O1224,Catégories!A:A,Catégories!B:B,"inconnu"))</f>
        <v>Frêt</v>
      </c>
      <c r="C1224" s="10" t="str">
        <f>RIGHT(LOOKUP(L1224,'Recherche tracking'!A:A,'Recherche tracking'!B:B),16)</f>
        <v>4943814314755065</v>
      </c>
      <c r="D1224" s="20">
        <v>202606</v>
      </c>
      <c r="E1224" s="20">
        <v>51</v>
      </c>
      <c r="F1224" s="20">
        <v>1085442</v>
      </c>
      <c r="G1224" s="20" t="s">
        <v>20</v>
      </c>
      <c r="H1224" s="20" t="s">
        <v>20</v>
      </c>
      <c r="I1224" s="20" t="s">
        <v>119</v>
      </c>
      <c r="J1224" s="20" t="s">
        <v>1860</v>
      </c>
      <c r="K1224" s="20">
        <v>20260623</v>
      </c>
      <c r="L1224" s="20" t="s">
        <v>1856</v>
      </c>
      <c r="M1224" s="20" t="s">
        <v>24</v>
      </c>
      <c r="N1224" s="20">
        <v>4.01</v>
      </c>
      <c r="O1224" s="20" t="s">
        <v>86</v>
      </c>
      <c r="P1224" s="32">
        <v>0</v>
      </c>
      <c r="Q1224" s="20" t="s">
        <v>112</v>
      </c>
      <c r="R1224" s="20" t="s">
        <v>113</v>
      </c>
      <c r="S1224" s="20" t="s">
        <v>26</v>
      </c>
      <c r="T1224" s="20" t="s">
        <v>30</v>
      </c>
      <c r="U1224" s="20" t="s">
        <v>114</v>
      </c>
      <c r="V1224" s="20" t="s">
        <v>115</v>
      </c>
      <c r="W1224" s="20" t="s">
        <v>116</v>
      </c>
      <c r="X1224" s="20" t="s">
        <v>1857</v>
      </c>
      <c r="Y1224" s="20" t="s">
        <v>1858</v>
      </c>
      <c r="Z1224" s="20" t="s">
        <v>26</v>
      </c>
      <c r="AA1224" s="20" t="s">
        <v>30</v>
      </c>
      <c r="AB1224" s="20" t="s">
        <v>204</v>
      </c>
      <c r="AC1224" s="20" t="s">
        <v>1859</v>
      </c>
      <c r="AD1224" s="20" t="s">
        <v>206</v>
      </c>
    </row>
    <row r="1225" spans="2:30" x14ac:dyDescent="0.25">
      <c r="B1225" s="27" t="str">
        <f>IF(O1225="","Frêt",_xlfn.XLOOKUP(O1225,Catégories!A:A,Catégories!B:B,"inconnu"))</f>
        <v>Frêt</v>
      </c>
      <c r="C1225" s="10" t="str">
        <f>RIGHT(LOOKUP(L1225,'Recherche tracking'!A:A,'Recherche tracking'!B:B),16)</f>
        <v>8643814314754877</v>
      </c>
      <c r="D1225" s="20">
        <v>202606</v>
      </c>
      <c r="E1225" s="20">
        <v>51</v>
      </c>
      <c r="F1225" s="20">
        <v>1085442</v>
      </c>
      <c r="G1225" s="20" t="s">
        <v>20</v>
      </c>
      <c r="H1225" s="20" t="s">
        <v>20</v>
      </c>
      <c r="I1225" s="20" t="s">
        <v>110</v>
      </c>
      <c r="J1225" s="20" t="s">
        <v>22</v>
      </c>
      <c r="K1225" s="20">
        <v>20260623</v>
      </c>
      <c r="L1225" s="20" t="s">
        <v>1861</v>
      </c>
      <c r="M1225" s="20" t="s">
        <v>111</v>
      </c>
      <c r="N1225" s="20">
        <v>3.6</v>
      </c>
      <c r="O1225" s="20" t="s">
        <v>84</v>
      </c>
      <c r="P1225" s="32">
        <v>4.93</v>
      </c>
      <c r="Q1225" s="20" t="s">
        <v>112</v>
      </c>
      <c r="R1225" s="20" t="s">
        <v>113</v>
      </c>
      <c r="S1225" s="20" t="s">
        <v>26</v>
      </c>
      <c r="T1225" s="20" t="s">
        <v>30</v>
      </c>
      <c r="U1225" s="20" t="s">
        <v>114</v>
      </c>
      <c r="V1225" s="20" t="s">
        <v>115</v>
      </c>
      <c r="W1225" s="20" t="s">
        <v>116</v>
      </c>
      <c r="X1225" s="20" t="s">
        <v>333</v>
      </c>
      <c r="Y1225" s="20" t="s">
        <v>1862</v>
      </c>
      <c r="Z1225" s="20" t="s">
        <v>26</v>
      </c>
      <c r="AA1225" s="20" t="s">
        <v>30</v>
      </c>
      <c r="AB1225" s="20" t="s">
        <v>192</v>
      </c>
      <c r="AC1225" s="20" t="s">
        <v>335</v>
      </c>
      <c r="AD1225" s="20" t="s">
        <v>336</v>
      </c>
    </row>
    <row r="1226" spans="2:30" x14ac:dyDescent="0.25">
      <c r="B1226" s="27" t="str">
        <f>IF(O1226="","Frêt",_xlfn.XLOOKUP(O1226,Catégories!A:A,Catégories!B:B,"inconnu"))</f>
        <v>Frêt</v>
      </c>
      <c r="C1226" s="10" t="str">
        <f>RIGHT(LOOKUP(L1226,'Recherche tracking'!A:A,'Recherche tracking'!B:B),16)</f>
        <v>8643814314754877</v>
      </c>
      <c r="D1226" s="20">
        <v>202606</v>
      </c>
      <c r="E1226" s="20">
        <v>51</v>
      </c>
      <c r="F1226" s="20">
        <v>1085442</v>
      </c>
      <c r="G1226" s="20" t="s">
        <v>20</v>
      </c>
      <c r="H1226" s="20" t="s">
        <v>20</v>
      </c>
      <c r="I1226" s="20" t="s">
        <v>118</v>
      </c>
      <c r="J1226" s="20" t="s">
        <v>1863</v>
      </c>
      <c r="K1226" s="20">
        <v>20260623</v>
      </c>
      <c r="L1226" s="20" t="s">
        <v>1861</v>
      </c>
      <c r="M1226" s="20" t="s">
        <v>111</v>
      </c>
      <c r="N1226" s="20">
        <v>3.6</v>
      </c>
      <c r="O1226" s="20" t="s">
        <v>84</v>
      </c>
      <c r="P1226" s="32">
        <v>0</v>
      </c>
      <c r="Q1226" s="20" t="s">
        <v>112</v>
      </c>
      <c r="R1226" s="20" t="s">
        <v>113</v>
      </c>
      <c r="S1226" s="20" t="s">
        <v>26</v>
      </c>
      <c r="T1226" s="20" t="s">
        <v>30</v>
      </c>
      <c r="U1226" s="20" t="s">
        <v>114</v>
      </c>
      <c r="V1226" s="20" t="s">
        <v>115</v>
      </c>
      <c r="W1226" s="20" t="s">
        <v>116</v>
      </c>
      <c r="X1226" s="20" t="s">
        <v>333</v>
      </c>
      <c r="Y1226" s="20" t="s">
        <v>1862</v>
      </c>
      <c r="Z1226" s="20" t="s">
        <v>26</v>
      </c>
      <c r="AA1226" s="20" t="s">
        <v>30</v>
      </c>
      <c r="AB1226" s="20" t="s">
        <v>192</v>
      </c>
      <c r="AC1226" s="20" t="s">
        <v>335</v>
      </c>
      <c r="AD1226" s="20" t="s">
        <v>336</v>
      </c>
    </row>
    <row r="1227" spans="2:30" x14ac:dyDescent="0.25">
      <c r="B1227" s="27" t="str">
        <f>IF(O1227="","Frêt",_xlfn.XLOOKUP(O1227,Catégories!A:A,Catégories!B:B,"inconnu"))</f>
        <v>Frêt</v>
      </c>
      <c r="C1227" s="10" t="str">
        <f>RIGHT(LOOKUP(L1227,'Recherche tracking'!A:A,'Recherche tracking'!B:B),16)</f>
        <v>8643814314754877</v>
      </c>
      <c r="D1227" s="20">
        <v>202606</v>
      </c>
      <c r="E1227" s="20">
        <v>51</v>
      </c>
      <c r="F1227" s="20">
        <v>1085442</v>
      </c>
      <c r="G1227" s="20" t="s">
        <v>20</v>
      </c>
      <c r="H1227" s="20" t="s">
        <v>20</v>
      </c>
      <c r="I1227" s="20" t="s">
        <v>119</v>
      </c>
      <c r="J1227" s="20" t="s">
        <v>1863</v>
      </c>
      <c r="K1227" s="20">
        <v>20260623</v>
      </c>
      <c r="L1227" s="20" t="s">
        <v>1861</v>
      </c>
      <c r="M1227" s="20" t="s">
        <v>24</v>
      </c>
      <c r="N1227" s="20">
        <v>3.6</v>
      </c>
      <c r="O1227" s="20" t="s">
        <v>86</v>
      </c>
      <c r="P1227" s="32">
        <v>0</v>
      </c>
      <c r="Q1227" s="20" t="s">
        <v>112</v>
      </c>
      <c r="R1227" s="20" t="s">
        <v>113</v>
      </c>
      <c r="S1227" s="20" t="s">
        <v>26</v>
      </c>
      <c r="T1227" s="20" t="s">
        <v>30</v>
      </c>
      <c r="U1227" s="20" t="s">
        <v>114</v>
      </c>
      <c r="V1227" s="20" t="s">
        <v>115</v>
      </c>
      <c r="W1227" s="20" t="s">
        <v>116</v>
      </c>
      <c r="X1227" s="20" t="s">
        <v>333</v>
      </c>
      <c r="Y1227" s="20" t="s">
        <v>1862</v>
      </c>
      <c r="Z1227" s="20" t="s">
        <v>26</v>
      </c>
      <c r="AA1227" s="20" t="s">
        <v>30</v>
      </c>
      <c r="AB1227" s="20" t="s">
        <v>192</v>
      </c>
      <c r="AC1227" s="20" t="s">
        <v>335</v>
      </c>
      <c r="AD1227" s="20" t="s">
        <v>336</v>
      </c>
    </row>
    <row r="1228" spans="2:30" x14ac:dyDescent="0.25">
      <c r="B1228" s="27" t="str">
        <f>IF(O1228="","Frêt",_xlfn.XLOOKUP(O1228,Catégories!A:A,Catégories!B:B,"inconnu"))</f>
        <v>Frêt</v>
      </c>
      <c r="C1228" s="10" t="str">
        <f>RIGHT(LOOKUP(L1228,'Recherche tracking'!A:A,'Recherche tracking'!B:B),16)</f>
        <v>6443814314755100</v>
      </c>
      <c r="D1228" s="20">
        <v>202606</v>
      </c>
      <c r="E1228" s="20">
        <v>51</v>
      </c>
      <c r="F1228" s="20">
        <v>1085442</v>
      </c>
      <c r="G1228" s="20" t="s">
        <v>20</v>
      </c>
      <c r="H1228" s="20" t="s">
        <v>20</v>
      </c>
      <c r="I1228" s="20" t="s">
        <v>110</v>
      </c>
      <c r="J1228" s="20" t="s">
        <v>22</v>
      </c>
      <c r="K1228" s="20">
        <v>20260623</v>
      </c>
      <c r="L1228" s="20" t="s">
        <v>1864</v>
      </c>
      <c r="M1228" s="20" t="s">
        <v>111</v>
      </c>
      <c r="N1228" s="20">
        <v>2.9</v>
      </c>
      <c r="O1228" s="20" t="s">
        <v>84</v>
      </c>
      <c r="P1228" s="32">
        <v>4.67</v>
      </c>
      <c r="Q1228" s="20" t="s">
        <v>112</v>
      </c>
      <c r="R1228" s="20" t="s">
        <v>113</v>
      </c>
      <c r="S1228" s="20" t="s">
        <v>26</v>
      </c>
      <c r="T1228" s="20" t="s">
        <v>30</v>
      </c>
      <c r="U1228" s="20" t="s">
        <v>114</v>
      </c>
      <c r="V1228" s="20" t="s">
        <v>115</v>
      </c>
      <c r="W1228" s="20" t="s">
        <v>116</v>
      </c>
      <c r="X1228" s="20" t="s">
        <v>1865</v>
      </c>
      <c r="Y1228" s="20" t="s">
        <v>1866</v>
      </c>
      <c r="Z1228" s="20" t="s">
        <v>1867</v>
      </c>
      <c r="AA1228" s="20" t="s">
        <v>30</v>
      </c>
      <c r="AB1228" s="20" t="s">
        <v>143</v>
      </c>
      <c r="AC1228" s="20" t="s">
        <v>155</v>
      </c>
      <c r="AD1228" s="20" t="s">
        <v>156</v>
      </c>
    </row>
    <row r="1229" spans="2:30" x14ac:dyDescent="0.25">
      <c r="B1229" s="27" t="str">
        <f>IF(O1229="","Frêt",_xlfn.XLOOKUP(O1229,Catégories!A:A,Catégories!B:B,"inconnu"))</f>
        <v>Frêt</v>
      </c>
      <c r="C1229" s="10" t="str">
        <f>RIGHT(LOOKUP(L1229,'Recherche tracking'!A:A,'Recherche tracking'!B:B),16)</f>
        <v>6443814314755100</v>
      </c>
      <c r="D1229" s="20">
        <v>202606</v>
      </c>
      <c r="E1229" s="20">
        <v>51</v>
      </c>
      <c r="F1229" s="20">
        <v>1085442</v>
      </c>
      <c r="G1229" s="20" t="s">
        <v>20</v>
      </c>
      <c r="H1229" s="20" t="s">
        <v>20</v>
      </c>
      <c r="I1229" s="20" t="s">
        <v>118</v>
      </c>
      <c r="J1229" s="20" t="s">
        <v>1868</v>
      </c>
      <c r="K1229" s="20">
        <v>20260623</v>
      </c>
      <c r="L1229" s="20" t="s">
        <v>1864</v>
      </c>
      <c r="M1229" s="20" t="s">
        <v>111</v>
      </c>
      <c r="N1229" s="20">
        <v>2.9</v>
      </c>
      <c r="O1229" s="20" t="s">
        <v>84</v>
      </c>
      <c r="P1229" s="32">
        <v>0</v>
      </c>
      <c r="Q1229" s="20" t="s">
        <v>112</v>
      </c>
      <c r="R1229" s="20" t="s">
        <v>113</v>
      </c>
      <c r="S1229" s="20" t="s">
        <v>26</v>
      </c>
      <c r="T1229" s="20" t="s">
        <v>30</v>
      </c>
      <c r="U1229" s="20" t="s">
        <v>114</v>
      </c>
      <c r="V1229" s="20" t="s">
        <v>115</v>
      </c>
      <c r="W1229" s="20" t="s">
        <v>116</v>
      </c>
      <c r="X1229" s="20" t="s">
        <v>1865</v>
      </c>
      <c r="Y1229" s="20" t="s">
        <v>1866</v>
      </c>
      <c r="Z1229" s="20" t="s">
        <v>1867</v>
      </c>
      <c r="AA1229" s="20" t="s">
        <v>30</v>
      </c>
      <c r="AB1229" s="20" t="s">
        <v>143</v>
      </c>
      <c r="AC1229" s="20" t="s">
        <v>155</v>
      </c>
      <c r="AD1229" s="20" t="s">
        <v>156</v>
      </c>
    </row>
    <row r="1230" spans="2:30" x14ac:dyDescent="0.25">
      <c r="B1230" s="27" t="str">
        <f>IF(O1230="","Frêt",_xlfn.XLOOKUP(O1230,Catégories!A:A,Catégories!B:B,"inconnu"))</f>
        <v>Frêt</v>
      </c>
      <c r="C1230" s="10" t="str">
        <f>RIGHT(LOOKUP(L1230,'Recherche tracking'!A:A,'Recherche tracking'!B:B),16)</f>
        <v>6443814314755100</v>
      </c>
      <c r="D1230" s="20">
        <v>202606</v>
      </c>
      <c r="E1230" s="20">
        <v>51</v>
      </c>
      <c r="F1230" s="20">
        <v>1085442</v>
      </c>
      <c r="G1230" s="20" t="s">
        <v>20</v>
      </c>
      <c r="H1230" s="20" t="s">
        <v>20</v>
      </c>
      <c r="I1230" s="20" t="s">
        <v>119</v>
      </c>
      <c r="J1230" s="20" t="s">
        <v>1868</v>
      </c>
      <c r="K1230" s="20">
        <v>20260623</v>
      </c>
      <c r="L1230" s="20" t="s">
        <v>1864</v>
      </c>
      <c r="M1230" s="20" t="s">
        <v>24</v>
      </c>
      <c r="N1230" s="20">
        <v>2.9</v>
      </c>
      <c r="O1230" s="20" t="s">
        <v>86</v>
      </c>
      <c r="P1230" s="32">
        <v>0</v>
      </c>
      <c r="Q1230" s="20" t="s">
        <v>112</v>
      </c>
      <c r="R1230" s="20" t="s">
        <v>113</v>
      </c>
      <c r="S1230" s="20" t="s">
        <v>26</v>
      </c>
      <c r="T1230" s="20" t="s">
        <v>30</v>
      </c>
      <c r="U1230" s="20" t="s">
        <v>114</v>
      </c>
      <c r="V1230" s="20" t="s">
        <v>115</v>
      </c>
      <c r="W1230" s="20" t="s">
        <v>116</v>
      </c>
      <c r="X1230" s="20" t="s">
        <v>1865</v>
      </c>
      <c r="Y1230" s="20" t="s">
        <v>1866</v>
      </c>
      <c r="Z1230" s="20" t="s">
        <v>1867</v>
      </c>
      <c r="AA1230" s="20" t="s">
        <v>30</v>
      </c>
      <c r="AB1230" s="20" t="s">
        <v>143</v>
      </c>
      <c r="AC1230" s="20" t="s">
        <v>155</v>
      </c>
      <c r="AD1230" s="20" t="s">
        <v>156</v>
      </c>
    </row>
    <row r="1231" spans="2:30" x14ac:dyDescent="0.25">
      <c r="B1231" s="27" t="str">
        <f>IF(O1231="","Frêt",_xlfn.XLOOKUP(O1231,Catégories!A:A,Catégories!B:B,"inconnu"))</f>
        <v>Frêt</v>
      </c>
      <c r="C1231" s="10" t="str">
        <f>RIGHT(LOOKUP(L1231,'Recherche tracking'!A:A,'Recherche tracking'!B:B),16)</f>
        <v>6343814314754885</v>
      </c>
      <c r="D1231" s="20">
        <v>202606</v>
      </c>
      <c r="E1231" s="20">
        <v>51</v>
      </c>
      <c r="F1231" s="20">
        <v>1085442</v>
      </c>
      <c r="G1231" s="20" t="s">
        <v>20</v>
      </c>
      <c r="H1231" s="20" t="s">
        <v>20</v>
      </c>
      <c r="I1231" s="20" t="s">
        <v>110</v>
      </c>
      <c r="J1231" s="20" t="s">
        <v>22</v>
      </c>
      <c r="K1231" s="20">
        <v>20260623</v>
      </c>
      <c r="L1231" s="20" t="s">
        <v>1869</v>
      </c>
      <c r="M1231" s="20" t="s">
        <v>111</v>
      </c>
      <c r="N1231" s="20">
        <v>2.9</v>
      </c>
      <c r="O1231" s="20" t="s">
        <v>84</v>
      </c>
      <c r="P1231" s="32">
        <v>4.67</v>
      </c>
      <c r="Q1231" s="20" t="s">
        <v>112</v>
      </c>
      <c r="R1231" s="20" t="s">
        <v>113</v>
      </c>
      <c r="S1231" s="20" t="s">
        <v>26</v>
      </c>
      <c r="T1231" s="20" t="s">
        <v>30</v>
      </c>
      <c r="U1231" s="20" t="s">
        <v>114</v>
      </c>
      <c r="V1231" s="20" t="s">
        <v>115</v>
      </c>
      <c r="W1231" s="20" t="s">
        <v>116</v>
      </c>
      <c r="X1231" s="20" t="s">
        <v>345</v>
      </c>
      <c r="Y1231" s="20" t="s">
        <v>346</v>
      </c>
      <c r="Z1231" s="20" t="s">
        <v>26</v>
      </c>
      <c r="AA1231" s="20" t="s">
        <v>30</v>
      </c>
      <c r="AB1231" s="20" t="s">
        <v>175</v>
      </c>
      <c r="AC1231" s="20" t="s">
        <v>277</v>
      </c>
      <c r="AD1231" s="20" t="s">
        <v>285</v>
      </c>
    </row>
    <row r="1232" spans="2:30" x14ac:dyDescent="0.25">
      <c r="B1232" s="27" t="str">
        <f>IF(O1232="","Frêt",_xlfn.XLOOKUP(O1232,Catégories!A:A,Catégories!B:B,"inconnu"))</f>
        <v>Frêt</v>
      </c>
      <c r="C1232" s="10" t="str">
        <f>RIGHT(LOOKUP(L1232,'Recherche tracking'!A:A,'Recherche tracking'!B:B),16)</f>
        <v>6343814314754885</v>
      </c>
      <c r="D1232" s="20">
        <v>202606</v>
      </c>
      <c r="E1232" s="20">
        <v>51</v>
      </c>
      <c r="F1232" s="20">
        <v>1085442</v>
      </c>
      <c r="G1232" s="20" t="s">
        <v>20</v>
      </c>
      <c r="H1232" s="20" t="s">
        <v>20</v>
      </c>
      <c r="I1232" s="20" t="s">
        <v>118</v>
      </c>
      <c r="J1232" s="20" t="s">
        <v>1870</v>
      </c>
      <c r="K1232" s="20">
        <v>20260623</v>
      </c>
      <c r="L1232" s="20" t="s">
        <v>1869</v>
      </c>
      <c r="M1232" s="20" t="s">
        <v>111</v>
      </c>
      <c r="N1232" s="20">
        <v>2.9</v>
      </c>
      <c r="O1232" s="20" t="s">
        <v>84</v>
      </c>
      <c r="P1232" s="32">
        <v>0</v>
      </c>
      <c r="Q1232" s="20" t="s">
        <v>112</v>
      </c>
      <c r="R1232" s="20" t="s">
        <v>113</v>
      </c>
      <c r="S1232" s="20" t="s">
        <v>26</v>
      </c>
      <c r="T1232" s="20" t="s">
        <v>30</v>
      </c>
      <c r="U1232" s="20" t="s">
        <v>114</v>
      </c>
      <c r="V1232" s="20" t="s">
        <v>115</v>
      </c>
      <c r="W1232" s="20" t="s">
        <v>116</v>
      </c>
      <c r="X1232" s="20" t="s">
        <v>345</v>
      </c>
      <c r="Y1232" s="20" t="s">
        <v>346</v>
      </c>
      <c r="Z1232" s="20" t="s">
        <v>26</v>
      </c>
      <c r="AA1232" s="20" t="s">
        <v>30</v>
      </c>
      <c r="AB1232" s="20" t="s">
        <v>175</v>
      </c>
      <c r="AC1232" s="20" t="s">
        <v>277</v>
      </c>
      <c r="AD1232" s="20" t="s">
        <v>285</v>
      </c>
    </row>
    <row r="1233" spans="2:30" x14ac:dyDescent="0.25">
      <c r="B1233" s="27" t="str">
        <f>IF(O1233="","Frêt",_xlfn.XLOOKUP(O1233,Catégories!A:A,Catégories!B:B,"inconnu"))</f>
        <v>Frêt</v>
      </c>
      <c r="C1233" s="10" t="str">
        <f>RIGHT(LOOKUP(L1233,'Recherche tracking'!A:A,'Recherche tracking'!B:B),16)</f>
        <v>6343814314754885</v>
      </c>
      <c r="D1233" s="20">
        <v>202606</v>
      </c>
      <c r="E1233" s="20">
        <v>51</v>
      </c>
      <c r="F1233" s="20">
        <v>1085442</v>
      </c>
      <c r="G1233" s="20" t="s">
        <v>20</v>
      </c>
      <c r="H1233" s="20" t="s">
        <v>20</v>
      </c>
      <c r="I1233" s="20" t="s">
        <v>119</v>
      </c>
      <c r="J1233" s="20" t="s">
        <v>1870</v>
      </c>
      <c r="K1233" s="20">
        <v>20260623</v>
      </c>
      <c r="L1233" s="20" t="s">
        <v>1869</v>
      </c>
      <c r="M1233" s="20" t="s">
        <v>24</v>
      </c>
      <c r="N1233" s="20">
        <v>2.9</v>
      </c>
      <c r="O1233" s="20" t="s">
        <v>86</v>
      </c>
      <c r="P1233" s="32">
        <v>0</v>
      </c>
      <c r="Q1233" s="20" t="s">
        <v>112</v>
      </c>
      <c r="R1233" s="20" t="s">
        <v>113</v>
      </c>
      <c r="S1233" s="20" t="s">
        <v>26</v>
      </c>
      <c r="T1233" s="20" t="s">
        <v>30</v>
      </c>
      <c r="U1233" s="20" t="s">
        <v>114</v>
      </c>
      <c r="V1233" s="20" t="s">
        <v>115</v>
      </c>
      <c r="W1233" s="20" t="s">
        <v>116</v>
      </c>
      <c r="X1233" s="20" t="s">
        <v>345</v>
      </c>
      <c r="Y1233" s="20" t="s">
        <v>346</v>
      </c>
      <c r="Z1233" s="20" t="s">
        <v>26</v>
      </c>
      <c r="AA1233" s="20" t="s">
        <v>30</v>
      </c>
      <c r="AB1233" s="20" t="s">
        <v>175</v>
      </c>
      <c r="AC1233" s="20" t="s">
        <v>277</v>
      </c>
      <c r="AD1233" s="20" t="s">
        <v>285</v>
      </c>
    </row>
    <row r="1234" spans="2:30" x14ac:dyDescent="0.25">
      <c r="B1234" s="27" t="str">
        <f>IF(O1234="","Frêt",_xlfn.XLOOKUP(O1234,Catégories!A:A,Catégories!B:B,"inconnu"))</f>
        <v>Frêt</v>
      </c>
      <c r="C1234" s="10" t="str">
        <f>RIGHT(LOOKUP(L1234,'Recherche tracking'!A:A,'Recherche tracking'!B:B),16)</f>
        <v>2543814314754952</v>
      </c>
      <c r="D1234" s="20">
        <v>202606</v>
      </c>
      <c r="E1234" s="20">
        <v>51</v>
      </c>
      <c r="F1234" s="20">
        <v>1085442</v>
      </c>
      <c r="G1234" s="20" t="s">
        <v>20</v>
      </c>
      <c r="H1234" s="20" t="s">
        <v>20</v>
      </c>
      <c r="I1234" s="20" t="s">
        <v>110</v>
      </c>
      <c r="J1234" s="20" t="s">
        <v>22</v>
      </c>
      <c r="K1234" s="20">
        <v>20260623</v>
      </c>
      <c r="L1234" s="20" t="s">
        <v>1871</v>
      </c>
      <c r="M1234" s="20" t="s">
        <v>111</v>
      </c>
      <c r="N1234" s="20">
        <v>6.01</v>
      </c>
      <c r="O1234" s="20" t="s">
        <v>84</v>
      </c>
      <c r="P1234" s="25">
        <v>5.71</v>
      </c>
      <c r="Q1234" s="20" t="s">
        <v>112</v>
      </c>
      <c r="R1234" s="20" t="s">
        <v>113</v>
      </c>
      <c r="S1234" s="20" t="s">
        <v>26</v>
      </c>
      <c r="T1234" s="20" t="s">
        <v>30</v>
      </c>
      <c r="U1234" s="20" t="s">
        <v>114</v>
      </c>
      <c r="V1234" s="20" t="s">
        <v>115</v>
      </c>
      <c r="W1234" s="20" t="s">
        <v>116</v>
      </c>
      <c r="X1234" s="20" t="s">
        <v>575</v>
      </c>
      <c r="Y1234" s="20" t="s">
        <v>448</v>
      </c>
      <c r="Z1234" s="20" t="s">
        <v>26</v>
      </c>
      <c r="AA1234" s="20" t="s">
        <v>30</v>
      </c>
      <c r="AB1234" s="20" t="s">
        <v>449</v>
      </c>
      <c r="AC1234" s="20" t="s">
        <v>450</v>
      </c>
      <c r="AD1234" s="20" t="s">
        <v>451</v>
      </c>
    </row>
    <row r="1235" spans="2:30" x14ac:dyDescent="0.25">
      <c r="B1235" s="27" t="str">
        <f>IF(O1235="","Frêt",_xlfn.XLOOKUP(O1235,Catégories!A:A,Catégories!B:B,"inconnu"))</f>
        <v>Frêt</v>
      </c>
      <c r="C1235" s="10" t="str">
        <f>RIGHT(LOOKUP(L1235,'Recherche tracking'!A:A,'Recherche tracking'!B:B),16)</f>
        <v>2543814314754952</v>
      </c>
      <c r="D1235" s="20">
        <v>202606</v>
      </c>
      <c r="E1235" s="20">
        <v>51</v>
      </c>
      <c r="F1235" s="20">
        <v>1085442</v>
      </c>
      <c r="G1235" s="20" t="s">
        <v>20</v>
      </c>
      <c r="H1235" s="20" t="s">
        <v>20</v>
      </c>
      <c r="I1235" s="20" t="s">
        <v>118</v>
      </c>
      <c r="J1235" s="20" t="s">
        <v>1872</v>
      </c>
      <c r="K1235" s="20">
        <v>20260623</v>
      </c>
      <c r="L1235" s="20" t="s">
        <v>1871</v>
      </c>
      <c r="M1235" s="20" t="s">
        <v>111</v>
      </c>
      <c r="N1235" s="20">
        <v>6.01</v>
      </c>
      <c r="O1235" s="20" t="s">
        <v>84</v>
      </c>
      <c r="P1235" s="25">
        <v>0</v>
      </c>
      <c r="Q1235" s="20" t="s">
        <v>112</v>
      </c>
      <c r="R1235" s="20" t="s">
        <v>113</v>
      </c>
      <c r="S1235" s="20" t="s">
        <v>26</v>
      </c>
      <c r="T1235" s="20" t="s">
        <v>30</v>
      </c>
      <c r="U1235" s="20" t="s">
        <v>114</v>
      </c>
      <c r="V1235" s="20" t="s">
        <v>115</v>
      </c>
      <c r="W1235" s="20" t="s">
        <v>116</v>
      </c>
      <c r="X1235" s="20" t="s">
        <v>575</v>
      </c>
      <c r="Y1235" s="20" t="s">
        <v>448</v>
      </c>
      <c r="Z1235" s="20" t="s">
        <v>26</v>
      </c>
      <c r="AA1235" s="20" t="s">
        <v>30</v>
      </c>
      <c r="AB1235" s="20" t="s">
        <v>449</v>
      </c>
      <c r="AC1235" s="20" t="s">
        <v>450</v>
      </c>
      <c r="AD1235" s="20" t="s">
        <v>451</v>
      </c>
    </row>
    <row r="1236" spans="2:30" x14ac:dyDescent="0.25">
      <c r="B1236" s="27" t="str">
        <f>IF(O1236="","Frêt",_xlfn.XLOOKUP(O1236,Catégories!A:A,Catégories!B:B,"inconnu"))</f>
        <v>Frêt</v>
      </c>
      <c r="C1236" s="10" t="str">
        <f>RIGHT(LOOKUP(L1236,'Recherche tracking'!A:A,'Recherche tracking'!B:B),16)</f>
        <v>2543814314754952</v>
      </c>
      <c r="D1236" s="20">
        <v>202606</v>
      </c>
      <c r="E1236" s="20">
        <v>51</v>
      </c>
      <c r="F1236" s="20">
        <v>1085442</v>
      </c>
      <c r="G1236" s="20" t="s">
        <v>20</v>
      </c>
      <c r="H1236" s="20" t="s">
        <v>20</v>
      </c>
      <c r="I1236" s="20" t="s">
        <v>119</v>
      </c>
      <c r="J1236" s="20" t="s">
        <v>1872</v>
      </c>
      <c r="K1236" s="20">
        <v>20260623</v>
      </c>
      <c r="L1236" s="20" t="s">
        <v>1871</v>
      </c>
      <c r="M1236" s="20" t="s">
        <v>24</v>
      </c>
      <c r="N1236" s="20">
        <v>6.01</v>
      </c>
      <c r="O1236" s="20" t="s">
        <v>86</v>
      </c>
      <c r="P1236" s="25">
        <v>0</v>
      </c>
      <c r="Q1236" s="20" t="s">
        <v>112</v>
      </c>
      <c r="R1236" s="20" t="s">
        <v>113</v>
      </c>
      <c r="S1236" s="20" t="s">
        <v>26</v>
      </c>
      <c r="T1236" s="20" t="s">
        <v>30</v>
      </c>
      <c r="U1236" s="20" t="s">
        <v>114</v>
      </c>
      <c r="V1236" s="20" t="s">
        <v>115</v>
      </c>
      <c r="W1236" s="20" t="s">
        <v>116</v>
      </c>
      <c r="X1236" s="20" t="s">
        <v>575</v>
      </c>
      <c r="Y1236" s="20" t="s">
        <v>448</v>
      </c>
      <c r="Z1236" s="20" t="s">
        <v>26</v>
      </c>
      <c r="AA1236" s="20" t="s">
        <v>30</v>
      </c>
      <c r="AB1236" s="20" t="s">
        <v>449</v>
      </c>
      <c r="AC1236" s="20" t="s">
        <v>450</v>
      </c>
      <c r="AD1236" s="20" t="s">
        <v>451</v>
      </c>
    </row>
    <row r="1237" spans="2:30" x14ac:dyDescent="0.25">
      <c r="B1237" s="27" t="str">
        <f>IF(O1237="","Frêt",_xlfn.XLOOKUP(O1237,Catégories!A:A,Catégories!B:B,"inconnu"))</f>
        <v>Frêt</v>
      </c>
      <c r="C1237" s="10" t="str">
        <f>RIGHT(LOOKUP(L1237,'Recherche tracking'!A:A,'Recherche tracking'!B:B),16)</f>
        <v>7743814314755303</v>
      </c>
      <c r="D1237" s="20">
        <v>202606</v>
      </c>
      <c r="E1237" s="20">
        <v>51</v>
      </c>
      <c r="F1237" s="20">
        <v>1085442</v>
      </c>
      <c r="G1237" s="20" t="s">
        <v>20</v>
      </c>
      <c r="H1237" s="20" t="s">
        <v>20</v>
      </c>
      <c r="I1237" s="20" t="s">
        <v>110</v>
      </c>
      <c r="J1237" s="20" t="s">
        <v>22</v>
      </c>
      <c r="K1237" s="20">
        <v>20260623</v>
      </c>
      <c r="L1237" s="20" t="s">
        <v>1873</v>
      </c>
      <c r="M1237" s="20" t="s">
        <v>111</v>
      </c>
      <c r="N1237" s="20">
        <v>2</v>
      </c>
      <c r="O1237" s="20" t="s">
        <v>84</v>
      </c>
      <c r="P1237" s="25">
        <v>4.41</v>
      </c>
      <c r="Q1237" s="20" t="s">
        <v>112</v>
      </c>
      <c r="R1237" s="20" t="s">
        <v>113</v>
      </c>
      <c r="S1237" s="20" t="s">
        <v>26</v>
      </c>
      <c r="T1237" s="20" t="s">
        <v>30</v>
      </c>
      <c r="U1237" s="20" t="s">
        <v>114</v>
      </c>
      <c r="V1237" s="20" t="s">
        <v>115</v>
      </c>
      <c r="W1237" s="20" t="s">
        <v>116</v>
      </c>
      <c r="X1237" s="20" t="s">
        <v>1874</v>
      </c>
      <c r="Y1237" s="20" t="s">
        <v>1875</v>
      </c>
      <c r="Z1237" s="20" t="s">
        <v>26</v>
      </c>
      <c r="AA1237" s="20" t="s">
        <v>30</v>
      </c>
      <c r="AB1237" s="20" t="s">
        <v>229</v>
      </c>
      <c r="AC1237" s="20" t="s">
        <v>1876</v>
      </c>
      <c r="AD1237" s="20" t="s">
        <v>1877</v>
      </c>
    </row>
    <row r="1238" spans="2:30" x14ac:dyDescent="0.25">
      <c r="B1238" s="27" t="str">
        <f>IF(O1238="","Frêt",_xlfn.XLOOKUP(O1238,Catégories!A:A,Catégories!B:B,"inconnu"))</f>
        <v>Frêt</v>
      </c>
      <c r="C1238" s="10" t="str">
        <f>RIGHT(LOOKUP(L1238,'Recherche tracking'!A:A,'Recherche tracking'!B:B),16)</f>
        <v>7743814314755303</v>
      </c>
      <c r="D1238" s="20">
        <v>202606</v>
      </c>
      <c r="E1238" s="20">
        <v>51</v>
      </c>
      <c r="F1238" s="20">
        <v>1085442</v>
      </c>
      <c r="G1238" s="20" t="s">
        <v>20</v>
      </c>
      <c r="H1238" s="20" t="s">
        <v>20</v>
      </c>
      <c r="I1238" s="20" t="s">
        <v>118</v>
      </c>
      <c r="J1238" s="20" t="s">
        <v>1878</v>
      </c>
      <c r="K1238" s="20">
        <v>20260623</v>
      </c>
      <c r="L1238" s="20" t="s">
        <v>1873</v>
      </c>
      <c r="M1238" s="20" t="s">
        <v>111</v>
      </c>
      <c r="N1238" s="20">
        <v>2</v>
      </c>
      <c r="O1238" s="20" t="s">
        <v>84</v>
      </c>
      <c r="P1238" s="25">
        <v>0</v>
      </c>
      <c r="Q1238" s="20" t="s">
        <v>112</v>
      </c>
      <c r="R1238" s="20" t="s">
        <v>113</v>
      </c>
      <c r="S1238" s="20" t="s">
        <v>26</v>
      </c>
      <c r="T1238" s="20" t="s">
        <v>30</v>
      </c>
      <c r="U1238" s="20" t="s">
        <v>114</v>
      </c>
      <c r="V1238" s="20" t="s">
        <v>115</v>
      </c>
      <c r="W1238" s="20" t="s">
        <v>116</v>
      </c>
      <c r="X1238" s="20" t="s">
        <v>1874</v>
      </c>
      <c r="Y1238" s="20" t="s">
        <v>1875</v>
      </c>
      <c r="Z1238" s="20" t="s">
        <v>26</v>
      </c>
      <c r="AA1238" s="20" t="s">
        <v>30</v>
      </c>
      <c r="AB1238" s="20" t="s">
        <v>229</v>
      </c>
      <c r="AC1238" s="20" t="s">
        <v>1876</v>
      </c>
      <c r="AD1238" s="20" t="s">
        <v>1877</v>
      </c>
    </row>
    <row r="1239" spans="2:30" x14ac:dyDescent="0.25">
      <c r="B1239" s="27" t="str">
        <f>IF(O1239="","Frêt",_xlfn.XLOOKUP(O1239,Catégories!A:A,Catégories!B:B,"inconnu"))</f>
        <v>Frêt</v>
      </c>
      <c r="C1239" s="10" t="str">
        <f>RIGHT(LOOKUP(L1239,'Recherche tracking'!A:A,'Recherche tracking'!B:B),16)</f>
        <v>7743814314755303</v>
      </c>
      <c r="D1239" s="20">
        <v>202606</v>
      </c>
      <c r="E1239" s="20">
        <v>51</v>
      </c>
      <c r="F1239" s="20">
        <v>1085442</v>
      </c>
      <c r="G1239" s="20" t="s">
        <v>20</v>
      </c>
      <c r="H1239" s="20" t="s">
        <v>20</v>
      </c>
      <c r="I1239" s="20" t="s">
        <v>119</v>
      </c>
      <c r="J1239" s="20" t="s">
        <v>1878</v>
      </c>
      <c r="K1239" s="20">
        <v>20260623</v>
      </c>
      <c r="L1239" s="20" t="s">
        <v>1873</v>
      </c>
      <c r="M1239" s="20" t="s">
        <v>24</v>
      </c>
      <c r="N1239" s="20">
        <v>2</v>
      </c>
      <c r="O1239" s="20" t="s">
        <v>86</v>
      </c>
      <c r="P1239" s="25">
        <v>0</v>
      </c>
      <c r="Q1239" s="20" t="s">
        <v>112</v>
      </c>
      <c r="R1239" s="20" t="s">
        <v>113</v>
      </c>
      <c r="S1239" s="20" t="s">
        <v>26</v>
      </c>
      <c r="T1239" s="20" t="s">
        <v>30</v>
      </c>
      <c r="U1239" s="20" t="s">
        <v>114</v>
      </c>
      <c r="V1239" s="20" t="s">
        <v>115</v>
      </c>
      <c r="W1239" s="20" t="s">
        <v>116</v>
      </c>
      <c r="X1239" s="20" t="s">
        <v>1874</v>
      </c>
      <c r="Y1239" s="20" t="s">
        <v>1875</v>
      </c>
      <c r="Z1239" s="20" t="s">
        <v>26</v>
      </c>
      <c r="AA1239" s="20" t="s">
        <v>30</v>
      </c>
      <c r="AB1239" s="20" t="s">
        <v>229</v>
      </c>
      <c r="AC1239" s="20" t="s">
        <v>1876</v>
      </c>
      <c r="AD1239" s="20" t="s">
        <v>1877</v>
      </c>
    </row>
    <row r="1240" spans="2:30" x14ac:dyDescent="0.25">
      <c r="B1240" s="27" t="str">
        <f>IF(O1240="","Frêt",_xlfn.XLOOKUP(O1240,Catégories!A:A,Catégories!B:B,"inconnu"))</f>
        <v>Frêt</v>
      </c>
      <c r="C1240" s="10" t="str">
        <f>RIGHT(LOOKUP(L1240,'Recherche tracking'!A:A,'Recherche tracking'!B:B),16)</f>
        <v>8043814314755160</v>
      </c>
      <c r="D1240" s="20">
        <v>202606</v>
      </c>
      <c r="E1240" s="20">
        <v>51</v>
      </c>
      <c r="F1240" s="20">
        <v>1085442</v>
      </c>
      <c r="G1240" s="20" t="s">
        <v>20</v>
      </c>
      <c r="H1240" s="20" t="s">
        <v>20</v>
      </c>
      <c r="I1240" s="20" t="s">
        <v>110</v>
      </c>
      <c r="J1240" s="20" t="s">
        <v>22</v>
      </c>
      <c r="K1240" s="20">
        <v>20260623</v>
      </c>
      <c r="L1240" s="20" t="s">
        <v>1879</v>
      </c>
      <c r="M1240" s="20" t="s">
        <v>111</v>
      </c>
      <c r="N1240" s="20">
        <v>3</v>
      </c>
      <c r="O1240" s="20" t="s">
        <v>84</v>
      </c>
      <c r="P1240" s="25">
        <v>4.67</v>
      </c>
      <c r="Q1240" s="20" t="s">
        <v>112</v>
      </c>
      <c r="R1240" s="20" t="s">
        <v>113</v>
      </c>
      <c r="S1240" s="20" t="s">
        <v>26</v>
      </c>
      <c r="T1240" s="20" t="s">
        <v>30</v>
      </c>
      <c r="U1240" s="20" t="s">
        <v>114</v>
      </c>
      <c r="V1240" s="20" t="s">
        <v>115</v>
      </c>
      <c r="W1240" s="20" t="s">
        <v>116</v>
      </c>
      <c r="X1240" s="20" t="s">
        <v>578</v>
      </c>
      <c r="Y1240" s="20" t="s">
        <v>579</v>
      </c>
      <c r="Z1240" s="20" t="s">
        <v>26</v>
      </c>
      <c r="AA1240" s="20" t="s">
        <v>30</v>
      </c>
      <c r="AB1240" s="20" t="s">
        <v>197</v>
      </c>
      <c r="AC1240" s="20" t="s">
        <v>580</v>
      </c>
      <c r="AD1240" s="20" t="s">
        <v>581</v>
      </c>
    </row>
    <row r="1241" spans="2:30" x14ac:dyDescent="0.25">
      <c r="B1241" s="27" t="str">
        <f>IF(O1241="","Frêt",_xlfn.XLOOKUP(O1241,Catégories!A:A,Catégories!B:B,"inconnu"))</f>
        <v>Frêt</v>
      </c>
      <c r="C1241" s="10" t="str">
        <f>RIGHT(LOOKUP(L1241,'Recherche tracking'!A:A,'Recherche tracking'!B:B),16)</f>
        <v>8043814314755160</v>
      </c>
      <c r="D1241" s="20">
        <v>202606</v>
      </c>
      <c r="E1241" s="20">
        <v>51</v>
      </c>
      <c r="F1241" s="20">
        <v>1085442</v>
      </c>
      <c r="G1241" s="20" t="s">
        <v>20</v>
      </c>
      <c r="H1241" s="20" t="s">
        <v>20</v>
      </c>
      <c r="I1241" s="20" t="s">
        <v>118</v>
      </c>
      <c r="J1241" s="20" t="s">
        <v>1880</v>
      </c>
      <c r="K1241" s="20">
        <v>20260623</v>
      </c>
      <c r="L1241" s="20" t="s">
        <v>1879</v>
      </c>
      <c r="M1241" s="20" t="s">
        <v>111</v>
      </c>
      <c r="N1241" s="20">
        <v>3</v>
      </c>
      <c r="O1241" s="20" t="s">
        <v>84</v>
      </c>
      <c r="P1241" s="25">
        <v>0</v>
      </c>
      <c r="Q1241" s="20" t="s">
        <v>112</v>
      </c>
      <c r="R1241" s="20" t="s">
        <v>113</v>
      </c>
      <c r="S1241" s="20" t="s">
        <v>26</v>
      </c>
      <c r="T1241" s="20" t="s">
        <v>30</v>
      </c>
      <c r="U1241" s="20" t="s">
        <v>114</v>
      </c>
      <c r="V1241" s="20" t="s">
        <v>115</v>
      </c>
      <c r="W1241" s="20" t="s">
        <v>116</v>
      </c>
      <c r="X1241" s="20" t="s">
        <v>578</v>
      </c>
      <c r="Y1241" s="20" t="s">
        <v>579</v>
      </c>
      <c r="Z1241" s="20" t="s">
        <v>26</v>
      </c>
      <c r="AA1241" s="20" t="s">
        <v>30</v>
      </c>
      <c r="AB1241" s="20" t="s">
        <v>197</v>
      </c>
      <c r="AC1241" s="20" t="s">
        <v>580</v>
      </c>
      <c r="AD1241" s="20" t="s">
        <v>581</v>
      </c>
    </row>
    <row r="1242" spans="2:30" x14ac:dyDescent="0.25">
      <c r="B1242" s="27" t="str">
        <f>IF(O1242="","Frêt",_xlfn.XLOOKUP(O1242,Catégories!A:A,Catégories!B:B,"inconnu"))</f>
        <v>Frêt</v>
      </c>
      <c r="C1242" s="10" t="str">
        <f>RIGHT(LOOKUP(L1242,'Recherche tracking'!A:A,'Recherche tracking'!B:B),16)</f>
        <v>8043814314755160</v>
      </c>
      <c r="D1242" s="20">
        <v>202606</v>
      </c>
      <c r="E1242" s="20">
        <v>51</v>
      </c>
      <c r="F1242" s="20">
        <v>1085442</v>
      </c>
      <c r="G1242" s="20" t="s">
        <v>20</v>
      </c>
      <c r="H1242" s="20" t="s">
        <v>20</v>
      </c>
      <c r="I1242" s="20" t="s">
        <v>119</v>
      </c>
      <c r="J1242" s="20" t="s">
        <v>1880</v>
      </c>
      <c r="K1242" s="20">
        <v>20260623</v>
      </c>
      <c r="L1242" s="20" t="s">
        <v>1879</v>
      </c>
      <c r="M1242" s="20" t="s">
        <v>24</v>
      </c>
      <c r="N1242" s="20">
        <v>3</v>
      </c>
      <c r="O1242" s="20" t="s">
        <v>86</v>
      </c>
      <c r="P1242" s="25">
        <v>0</v>
      </c>
      <c r="Q1242" s="20" t="s">
        <v>112</v>
      </c>
      <c r="R1242" s="20" t="s">
        <v>113</v>
      </c>
      <c r="S1242" s="20" t="s">
        <v>26</v>
      </c>
      <c r="T1242" s="20" t="s">
        <v>30</v>
      </c>
      <c r="U1242" s="20" t="s">
        <v>114</v>
      </c>
      <c r="V1242" s="20" t="s">
        <v>115</v>
      </c>
      <c r="W1242" s="20" t="s">
        <v>116</v>
      </c>
      <c r="X1242" s="20" t="s">
        <v>578</v>
      </c>
      <c r="Y1242" s="20" t="s">
        <v>579</v>
      </c>
      <c r="Z1242" s="20" t="s">
        <v>26</v>
      </c>
      <c r="AA1242" s="20" t="s">
        <v>30</v>
      </c>
      <c r="AB1242" s="20" t="s">
        <v>197</v>
      </c>
      <c r="AC1242" s="20" t="s">
        <v>580</v>
      </c>
      <c r="AD1242" s="20" t="s">
        <v>581</v>
      </c>
    </row>
    <row r="1243" spans="2:30" x14ac:dyDescent="0.25">
      <c r="B1243" s="27" t="str">
        <f>IF(O1243="","Frêt",_xlfn.XLOOKUP(O1243,Catégories!A:A,Catégories!B:B,"inconnu"))</f>
        <v>Frêt</v>
      </c>
      <c r="C1243" s="10" t="str">
        <f>RIGHT(LOOKUP(L1243,'Recherche tracking'!A:A,'Recherche tracking'!B:B),16)</f>
        <v>7543814314755079</v>
      </c>
      <c r="D1243" s="20">
        <v>202606</v>
      </c>
      <c r="E1243" s="20">
        <v>51</v>
      </c>
      <c r="F1243" s="20">
        <v>1085442</v>
      </c>
      <c r="G1243" s="20" t="s">
        <v>20</v>
      </c>
      <c r="H1243" s="20" t="s">
        <v>20</v>
      </c>
      <c r="I1243" s="20" t="s">
        <v>110</v>
      </c>
      <c r="J1243" s="20" t="s">
        <v>22</v>
      </c>
      <c r="K1243" s="20">
        <v>20260623</v>
      </c>
      <c r="L1243" s="20" t="s">
        <v>1881</v>
      </c>
      <c r="M1243" s="20" t="s">
        <v>111</v>
      </c>
      <c r="N1243" s="20">
        <v>4.4000000000000004</v>
      </c>
      <c r="O1243" s="20" t="s">
        <v>84</v>
      </c>
      <c r="P1243" s="25">
        <v>5.19</v>
      </c>
      <c r="Q1243" s="20" t="s">
        <v>112</v>
      </c>
      <c r="R1243" s="20" t="s">
        <v>113</v>
      </c>
      <c r="S1243" s="20" t="s">
        <v>26</v>
      </c>
      <c r="T1243" s="20" t="s">
        <v>30</v>
      </c>
      <c r="U1243" s="20" t="s">
        <v>114</v>
      </c>
      <c r="V1243" s="20" t="s">
        <v>115</v>
      </c>
      <c r="W1243" s="20" t="s">
        <v>116</v>
      </c>
      <c r="X1243" s="20" t="s">
        <v>1557</v>
      </c>
      <c r="Y1243" s="20" t="s">
        <v>1558</v>
      </c>
      <c r="Z1243" s="20" t="s">
        <v>26</v>
      </c>
      <c r="AA1243" s="20" t="s">
        <v>30</v>
      </c>
      <c r="AB1243" s="20" t="s">
        <v>117</v>
      </c>
      <c r="AC1243" s="20" t="s">
        <v>1559</v>
      </c>
      <c r="AD1243" s="20" t="s">
        <v>120</v>
      </c>
    </row>
    <row r="1244" spans="2:30" x14ac:dyDescent="0.25">
      <c r="B1244" s="27" t="str">
        <f>IF(O1244="","Frêt",_xlfn.XLOOKUP(O1244,Catégories!A:A,Catégories!B:B,"inconnu"))</f>
        <v>Frêt</v>
      </c>
      <c r="C1244" s="10" t="str">
        <f>RIGHT(LOOKUP(L1244,'Recherche tracking'!A:A,'Recherche tracking'!B:B),16)</f>
        <v>7543814314755079</v>
      </c>
      <c r="D1244" s="20">
        <v>202606</v>
      </c>
      <c r="E1244" s="20">
        <v>51</v>
      </c>
      <c r="F1244" s="20">
        <v>1085442</v>
      </c>
      <c r="G1244" s="20" t="s">
        <v>20</v>
      </c>
      <c r="H1244" s="20" t="s">
        <v>20</v>
      </c>
      <c r="I1244" s="20" t="s">
        <v>118</v>
      </c>
      <c r="J1244" s="20" t="s">
        <v>1882</v>
      </c>
      <c r="K1244" s="20">
        <v>20260623</v>
      </c>
      <c r="L1244" s="20" t="s">
        <v>1881</v>
      </c>
      <c r="M1244" s="20" t="s">
        <v>111</v>
      </c>
      <c r="N1244" s="20">
        <v>4.4000000000000004</v>
      </c>
      <c r="O1244" s="20" t="s">
        <v>84</v>
      </c>
      <c r="P1244" s="25">
        <v>0</v>
      </c>
      <c r="Q1244" s="20" t="s">
        <v>112</v>
      </c>
      <c r="R1244" s="20" t="s">
        <v>113</v>
      </c>
      <c r="S1244" s="20" t="s">
        <v>26</v>
      </c>
      <c r="T1244" s="20" t="s">
        <v>30</v>
      </c>
      <c r="U1244" s="20" t="s">
        <v>114</v>
      </c>
      <c r="V1244" s="20" t="s">
        <v>115</v>
      </c>
      <c r="W1244" s="20" t="s">
        <v>116</v>
      </c>
      <c r="X1244" s="20" t="s">
        <v>1557</v>
      </c>
      <c r="Y1244" s="20" t="s">
        <v>1558</v>
      </c>
      <c r="Z1244" s="20" t="s">
        <v>26</v>
      </c>
      <c r="AA1244" s="20" t="s">
        <v>30</v>
      </c>
      <c r="AB1244" s="20" t="s">
        <v>117</v>
      </c>
      <c r="AC1244" s="20" t="s">
        <v>1559</v>
      </c>
      <c r="AD1244" s="20" t="s">
        <v>120</v>
      </c>
    </row>
    <row r="1245" spans="2:30" x14ac:dyDescent="0.25">
      <c r="B1245" s="27" t="str">
        <f>IF(O1245="","Frêt",_xlfn.XLOOKUP(O1245,Catégories!A:A,Catégories!B:B,"inconnu"))</f>
        <v>Frêt</v>
      </c>
      <c r="C1245" s="10" t="str">
        <f>RIGHT(LOOKUP(L1245,'Recherche tracking'!A:A,'Recherche tracking'!B:B),16)</f>
        <v>7543814314755079</v>
      </c>
      <c r="D1245" s="20">
        <v>202606</v>
      </c>
      <c r="E1245" s="20">
        <v>51</v>
      </c>
      <c r="F1245" s="20">
        <v>1085442</v>
      </c>
      <c r="G1245" s="20" t="s">
        <v>20</v>
      </c>
      <c r="H1245" s="20" t="s">
        <v>20</v>
      </c>
      <c r="I1245" s="20" t="s">
        <v>119</v>
      </c>
      <c r="J1245" s="20" t="s">
        <v>1882</v>
      </c>
      <c r="K1245" s="20">
        <v>20260623</v>
      </c>
      <c r="L1245" s="20" t="s">
        <v>1881</v>
      </c>
      <c r="M1245" s="20" t="s">
        <v>24</v>
      </c>
      <c r="N1245" s="20">
        <v>4.4000000000000004</v>
      </c>
      <c r="O1245" s="20" t="s">
        <v>86</v>
      </c>
      <c r="P1245" s="25">
        <v>0</v>
      </c>
      <c r="Q1245" s="20" t="s">
        <v>112</v>
      </c>
      <c r="R1245" s="20" t="s">
        <v>113</v>
      </c>
      <c r="S1245" s="20" t="s">
        <v>26</v>
      </c>
      <c r="T1245" s="20" t="s">
        <v>30</v>
      </c>
      <c r="U1245" s="20" t="s">
        <v>114</v>
      </c>
      <c r="V1245" s="20" t="s">
        <v>115</v>
      </c>
      <c r="W1245" s="20" t="s">
        <v>116</v>
      </c>
      <c r="X1245" s="20" t="s">
        <v>1557</v>
      </c>
      <c r="Y1245" s="20" t="s">
        <v>1558</v>
      </c>
      <c r="Z1245" s="20" t="s">
        <v>26</v>
      </c>
      <c r="AA1245" s="20" t="s">
        <v>30</v>
      </c>
      <c r="AB1245" s="20" t="s">
        <v>117</v>
      </c>
      <c r="AC1245" s="20" t="s">
        <v>1559</v>
      </c>
      <c r="AD1245" s="20" t="s">
        <v>120</v>
      </c>
    </row>
    <row r="1246" spans="2:30" x14ac:dyDescent="0.25">
      <c r="B1246" s="27" t="str">
        <f>IF(O1246="","Frêt",_xlfn.XLOOKUP(O1246,Catégories!A:A,Catégories!B:B,"inconnu"))</f>
        <v>Frêt</v>
      </c>
      <c r="C1246" s="10" t="str">
        <f>RIGHT(LOOKUP(L1246,'Recherche tracking'!A:A,'Recherche tracking'!B:B),16)</f>
        <v>1043814314754852</v>
      </c>
      <c r="D1246" s="20">
        <v>202606</v>
      </c>
      <c r="E1246" s="20">
        <v>51</v>
      </c>
      <c r="F1246" s="20">
        <v>1085442</v>
      </c>
      <c r="G1246" s="20" t="s">
        <v>20</v>
      </c>
      <c r="H1246" s="20" t="s">
        <v>20</v>
      </c>
      <c r="I1246" s="20" t="s">
        <v>110</v>
      </c>
      <c r="J1246" s="20" t="s">
        <v>22</v>
      </c>
      <c r="K1246" s="20">
        <v>20260623</v>
      </c>
      <c r="L1246" s="20" t="s">
        <v>1883</v>
      </c>
      <c r="M1246" s="20" t="s">
        <v>111</v>
      </c>
      <c r="N1246" s="20">
        <v>3.9</v>
      </c>
      <c r="O1246" s="20" t="s">
        <v>84</v>
      </c>
      <c r="P1246" s="25">
        <v>4.93</v>
      </c>
      <c r="Q1246" s="20" t="s">
        <v>112</v>
      </c>
      <c r="R1246" s="20" t="s">
        <v>113</v>
      </c>
      <c r="S1246" s="20" t="s">
        <v>26</v>
      </c>
      <c r="T1246" s="20" t="s">
        <v>30</v>
      </c>
      <c r="U1246" s="20" t="s">
        <v>114</v>
      </c>
      <c r="V1246" s="20" t="s">
        <v>115</v>
      </c>
      <c r="W1246" s="20" t="s">
        <v>116</v>
      </c>
      <c r="X1246" s="20" t="s">
        <v>504</v>
      </c>
      <c r="Y1246" s="20" t="s">
        <v>505</v>
      </c>
      <c r="Z1246" s="20" t="s">
        <v>26</v>
      </c>
      <c r="AA1246" s="20" t="s">
        <v>30</v>
      </c>
      <c r="AB1246" s="20" t="s">
        <v>300</v>
      </c>
      <c r="AC1246" s="20" t="s">
        <v>506</v>
      </c>
      <c r="AD1246" s="20" t="s">
        <v>507</v>
      </c>
    </row>
    <row r="1247" spans="2:30" x14ac:dyDescent="0.25">
      <c r="B1247" s="27" t="str">
        <f>IF(O1247="","Frêt",_xlfn.XLOOKUP(O1247,Catégories!A:A,Catégories!B:B,"inconnu"))</f>
        <v>Frêt</v>
      </c>
      <c r="C1247" s="10" t="str">
        <f>RIGHT(LOOKUP(L1247,'Recherche tracking'!A:A,'Recherche tracking'!B:B),16)</f>
        <v>1043814314754852</v>
      </c>
      <c r="D1247" s="20">
        <v>202606</v>
      </c>
      <c r="E1247" s="20">
        <v>51</v>
      </c>
      <c r="F1247" s="20">
        <v>1085442</v>
      </c>
      <c r="G1247" s="20" t="s">
        <v>20</v>
      </c>
      <c r="H1247" s="20" t="s">
        <v>20</v>
      </c>
      <c r="I1247" s="20" t="s">
        <v>118</v>
      </c>
      <c r="J1247" s="20" t="s">
        <v>1884</v>
      </c>
      <c r="K1247" s="20">
        <v>20260623</v>
      </c>
      <c r="L1247" s="20" t="s">
        <v>1883</v>
      </c>
      <c r="M1247" s="20" t="s">
        <v>111</v>
      </c>
      <c r="N1247" s="20">
        <v>3.9</v>
      </c>
      <c r="O1247" s="20" t="s">
        <v>84</v>
      </c>
      <c r="P1247" s="25">
        <v>0</v>
      </c>
      <c r="Q1247" s="20" t="s">
        <v>112</v>
      </c>
      <c r="R1247" s="20" t="s">
        <v>113</v>
      </c>
      <c r="S1247" s="20" t="s">
        <v>26</v>
      </c>
      <c r="T1247" s="20" t="s">
        <v>30</v>
      </c>
      <c r="U1247" s="20" t="s">
        <v>114</v>
      </c>
      <c r="V1247" s="20" t="s">
        <v>115</v>
      </c>
      <c r="W1247" s="20" t="s">
        <v>116</v>
      </c>
      <c r="X1247" s="20" t="s">
        <v>504</v>
      </c>
      <c r="Y1247" s="20" t="s">
        <v>505</v>
      </c>
      <c r="Z1247" s="20" t="s">
        <v>26</v>
      </c>
      <c r="AA1247" s="20" t="s">
        <v>30</v>
      </c>
      <c r="AB1247" s="20" t="s">
        <v>300</v>
      </c>
      <c r="AC1247" s="20" t="s">
        <v>506</v>
      </c>
      <c r="AD1247" s="20" t="s">
        <v>507</v>
      </c>
    </row>
    <row r="1248" spans="2:30" x14ac:dyDescent="0.25">
      <c r="B1248" s="27" t="str">
        <f>IF(O1248="","Frêt",_xlfn.XLOOKUP(O1248,Catégories!A:A,Catégories!B:B,"inconnu"))</f>
        <v>Frêt</v>
      </c>
      <c r="C1248" s="10" t="str">
        <f>RIGHT(LOOKUP(L1248,'Recherche tracking'!A:A,'Recherche tracking'!B:B),16)</f>
        <v>1043814314754852</v>
      </c>
      <c r="D1248" s="20">
        <v>202606</v>
      </c>
      <c r="E1248" s="20">
        <v>51</v>
      </c>
      <c r="F1248" s="20">
        <v>1085442</v>
      </c>
      <c r="G1248" s="20" t="s">
        <v>20</v>
      </c>
      <c r="H1248" s="20" t="s">
        <v>20</v>
      </c>
      <c r="I1248" s="20" t="s">
        <v>119</v>
      </c>
      <c r="J1248" s="20" t="s">
        <v>1884</v>
      </c>
      <c r="K1248" s="20">
        <v>20260623</v>
      </c>
      <c r="L1248" s="20" t="s">
        <v>1883</v>
      </c>
      <c r="M1248" s="20" t="s">
        <v>24</v>
      </c>
      <c r="N1248" s="20">
        <v>3.9</v>
      </c>
      <c r="O1248" s="20" t="s">
        <v>86</v>
      </c>
      <c r="P1248" s="25">
        <v>0</v>
      </c>
      <c r="Q1248" s="20" t="s">
        <v>112</v>
      </c>
      <c r="R1248" s="20" t="s">
        <v>113</v>
      </c>
      <c r="S1248" s="20" t="s">
        <v>26</v>
      </c>
      <c r="T1248" s="20" t="s">
        <v>30</v>
      </c>
      <c r="U1248" s="20" t="s">
        <v>114</v>
      </c>
      <c r="V1248" s="20" t="s">
        <v>115</v>
      </c>
      <c r="W1248" s="20" t="s">
        <v>116</v>
      </c>
      <c r="X1248" s="20" t="s">
        <v>504</v>
      </c>
      <c r="Y1248" s="20" t="s">
        <v>505</v>
      </c>
      <c r="Z1248" s="20" t="s">
        <v>26</v>
      </c>
      <c r="AA1248" s="20" t="s">
        <v>30</v>
      </c>
      <c r="AB1248" s="20" t="s">
        <v>300</v>
      </c>
      <c r="AC1248" s="20" t="s">
        <v>506</v>
      </c>
      <c r="AD1248" s="20" t="s">
        <v>507</v>
      </c>
    </row>
    <row r="1249" spans="2:30" x14ac:dyDescent="0.25">
      <c r="B1249" s="27" t="str">
        <f>IF(O1249="","Frêt",_xlfn.XLOOKUP(O1249,Catégories!A:A,Catégories!B:B,"inconnu"))</f>
        <v>Frêt</v>
      </c>
      <c r="C1249" s="10" t="str">
        <f>RIGHT(LOOKUP(L1249,'Recherche tracking'!A:A,'Recherche tracking'!B:B),16)</f>
        <v>7643814314755174</v>
      </c>
      <c r="D1249" s="20">
        <v>202606</v>
      </c>
      <c r="E1249" s="20">
        <v>51</v>
      </c>
      <c r="F1249" s="20">
        <v>1085442</v>
      </c>
      <c r="G1249" s="20" t="s">
        <v>20</v>
      </c>
      <c r="H1249" s="20" t="s">
        <v>20</v>
      </c>
      <c r="I1249" s="20" t="s">
        <v>110</v>
      </c>
      <c r="J1249" s="20" t="s">
        <v>22</v>
      </c>
      <c r="K1249" s="20">
        <v>20260623</v>
      </c>
      <c r="L1249" s="20" t="s">
        <v>1885</v>
      </c>
      <c r="M1249" s="20" t="s">
        <v>111</v>
      </c>
      <c r="N1249" s="20">
        <v>3.2</v>
      </c>
      <c r="O1249" s="20" t="s">
        <v>84</v>
      </c>
      <c r="P1249" s="25">
        <v>4.93</v>
      </c>
      <c r="Q1249" s="20" t="s">
        <v>112</v>
      </c>
      <c r="R1249" s="20" t="s">
        <v>113</v>
      </c>
      <c r="S1249" s="20" t="s">
        <v>26</v>
      </c>
      <c r="T1249" s="20" t="s">
        <v>30</v>
      </c>
      <c r="U1249" s="20" t="s">
        <v>114</v>
      </c>
      <c r="V1249" s="20" t="s">
        <v>115</v>
      </c>
      <c r="W1249" s="20" t="s">
        <v>116</v>
      </c>
      <c r="X1249" s="20" t="s">
        <v>965</v>
      </c>
      <c r="Y1249" s="20" t="s">
        <v>966</v>
      </c>
      <c r="Z1249" s="20" t="s">
        <v>26</v>
      </c>
      <c r="AA1249" s="20" t="s">
        <v>30</v>
      </c>
      <c r="AB1249" s="20" t="s">
        <v>131</v>
      </c>
      <c r="AC1249" s="20" t="s">
        <v>252</v>
      </c>
      <c r="AD1249" s="20" t="s">
        <v>253</v>
      </c>
    </row>
    <row r="1250" spans="2:30" x14ac:dyDescent="0.25">
      <c r="B1250" s="27" t="str">
        <f>IF(O1250="","Frêt",_xlfn.XLOOKUP(O1250,Catégories!A:A,Catégories!B:B,"inconnu"))</f>
        <v>Frêt</v>
      </c>
      <c r="C1250" s="10" t="str">
        <f>RIGHT(LOOKUP(L1250,'Recherche tracking'!A:A,'Recherche tracking'!B:B),16)</f>
        <v>7643814314755174</v>
      </c>
      <c r="D1250" s="20">
        <v>202606</v>
      </c>
      <c r="E1250" s="20">
        <v>51</v>
      </c>
      <c r="F1250" s="20">
        <v>1085442</v>
      </c>
      <c r="G1250" s="20" t="s">
        <v>20</v>
      </c>
      <c r="H1250" s="20" t="s">
        <v>20</v>
      </c>
      <c r="I1250" s="20" t="s">
        <v>118</v>
      </c>
      <c r="J1250" s="20" t="s">
        <v>1886</v>
      </c>
      <c r="K1250" s="20">
        <v>20260623</v>
      </c>
      <c r="L1250" s="20" t="s">
        <v>1885</v>
      </c>
      <c r="M1250" s="20" t="s">
        <v>111</v>
      </c>
      <c r="N1250" s="20">
        <v>3.2</v>
      </c>
      <c r="O1250" s="20" t="s">
        <v>84</v>
      </c>
      <c r="P1250" s="25">
        <v>0</v>
      </c>
      <c r="Q1250" s="20" t="s">
        <v>112</v>
      </c>
      <c r="R1250" s="20" t="s">
        <v>113</v>
      </c>
      <c r="S1250" s="20" t="s">
        <v>26</v>
      </c>
      <c r="T1250" s="20" t="s">
        <v>30</v>
      </c>
      <c r="U1250" s="20" t="s">
        <v>114</v>
      </c>
      <c r="V1250" s="20" t="s">
        <v>115</v>
      </c>
      <c r="W1250" s="20" t="s">
        <v>116</v>
      </c>
      <c r="X1250" s="20" t="s">
        <v>965</v>
      </c>
      <c r="Y1250" s="20" t="s">
        <v>966</v>
      </c>
      <c r="Z1250" s="20" t="s">
        <v>26</v>
      </c>
      <c r="AA1250" s="20" t="s">
        <v>30</v>
      </c>
      <c r="AB1250" s="20" t="s">
        <v>131</v>
      </c>
      <c r="AC1250" s="20" t="s">
        <v>252</v>
      </c>
      <c r="AD1250" s="20" t="s">
        <v>253</v>
      </c>
    </row>
    <row r="1251" spans="2:30" x14ac:dyDescent="0.25">
      <c r="B1251" s="27" t="str">
        <f>IF(O1251="","Frêt",_xlfn.XLOOKUP(O1251,Catégories!A:A,Catégories!B:B,"inconnu"))</f>
        <v>Frêt</v>
      </c>
      <c r="C1251" s="10" t="str">
        <f>RIGHT(LOOKUP(L1251,'Recherche tracking'!A:A,'Recherche tracking'!B:B),16)</f>
        <v>7643814314755174</v>
      </c>
      <c r="D1251" s="20">
        <v>202606</v>
      </c>
      <c r="E1251" s="20">
        <v>51</v>
      </c>
      <c r="F1251" s="20">
        <v>1085442</v>
      </c>
      <c r="G1251" s="20" t="s">
        <v>20</v>
      </c>
      <c r="H1251" s="20" t="s">
        <v>20</v>
      </c>
      <c r="I1251" s="20" t="s">
        <v>119</v>
      </c>
      <c r="J1251" s="20" t="s">
        <v>1886</v>
      </c>
      <c r="K1251" s="20">
        <v>20260623</v>
      </c>
      <c r="L1251" s="20" t="s">
        <v>1885</v>
      </c>
      <c r="M1251" s="20" t="s">
        <v>24</v>
      </c>
      <c r="N1251" s="20">
        <v>3.2</v>
      </c>
      <c r="O1251" s="20" t="s">
        <v>86</v>
      </c>
      <c r="P1251" s="25">
        <v>0</v>
      </c>
      <c r="Q1251" s="20" t="s">
        <v>112</v>
      </c>
      <c r="R1251" s="20" t="s">
        <v>113</v>
      </c>
      <c r="S1251" s="20" t="s">
        <v>26</v>
      </c>
      <c r="T1251" s="20" t="s">
        <v>30</v>
      </c>
      <c r="U1251" s="20" t="s">
        <v>114</v>
      </c>
      <c r="V1251" s="20" t="s">
        <v>115</v>
      </c>
      <c r="W1251" s="20" t="s">
        <v>116</v>
      </c>
      <c r="X1251" s="20" t="s">
        <v>965</v>
      </c>
      <c r="Y1251" s="20" t="s">
        <v>966</v>
      </c>
      <c r="Z1251" s="20" t="s">
        <v>26</v>
      </c>
      <c r="AA1251" s="20" t="s">
        <v>30</v>
      </c>
      <c r="AB1251" s="20" t="s">
        <v>131</v>
      </c>
      <c r="AC1251" s="20" t="s">
        <v>252</v>
      </c>
      <c r="AD1251" s="20" t="s">
        <v>253</v>
      </c>
    </row>
    <row r="1252" spans="2:30" x14ac:dyDescent="0.25">
      <c r="B1252" s="27" t="str">
        <f>IF(O1252="","Frêt",_xlfn.XLOOKUP(O1252,Catégories!A:A,Catégories!B:B,"inconnu"))</f>
        <v>Frêt</v>
      </c>
      <c r="C1252" s="10" t="str">
        <f>RIGHT(LOOKUP(L1252,'Recherche tracking'!A:A,'Recherche tracking'!B:B),16)</f>
        <v>2143814314754895</v>
      </c>
      <c r="D1252" s="20">
        <v>202606</v>
      </c>
      <c r="E1252" s="20">
        <v>51</v>
      </c>
      <c r="F1252" s="20">
        <v>1085442</v>
      </c>
      <c r="G1252" s="20" t="s">
        <v>20</v>
      </c>
      <c r="H1252" s="20" t="s">
        <v>20</v>
      </c>
      <c r="I1252" s="20" t="s">
        <v>110</v>
      </c>
      <c r="J1252" s="20" t="s">
        <v>22</v>
      </c>
      <c r="K1252" s="20">
        <v>20260623</v>
      </c>
      <c r="L1252" s="20" t="s">
        <v>1887</v>
      </c>
      <c r="M1252" s="20" t="s">
        <v>111</v>
      </c>
      <c r="N1252" s="20">
        <v>0.5</v>
      </c>
      <c r="O1252" s="20" t="s">
        <v>84</v>
      </c>
      <c r="P1252" s="25">
        <v>4.1500000000000004</v>
      </c>
      <c r="Q1252" s="20" t="s">
        <v>112</v>
      </c>
      <c r="R1252" s="20" t="s">
        <v>113</v>
      </c>
      <c r="S1252" s="20" t="s">
        <v>26</v>
      </c>
      <c r="T1252" s="20" t="s">
        <v>30</v>
      </c>
      <c r="U1252" s="20" t="s">
        <v>114</v>
      </c>
      <c r="V1252" s="20" t="s">
        <v>115</v>
      </c>
      <c r="W1252" s="20" t="s">
        <v>116</v>
      </c>
      <c r="X1252" s="20" t="s">
        <v>1888</v>
      </c>
      <c r="Y1252" s="20" t="s">
        <v>1889</v>
      </c>
      <c r="Z1252" s="20" t="s">
        <v>26</v>
      </c>
      <c r="AA1252" s="20" t="s">
        <v>30</v>
      </c>
      <c r="AB1252" s="20" t="s">
        <v>114</v>
      </c>
      <c r="AC1252" s="20" t="s">
        <v>115</v>
      </c>
      <c r="AD1252" s="20" t="s">
        <v>1890</v>
      </c>
    </row>
    <row r="1253" spans="2:30" x14ac:dyDescent="0.25">
      <c r="B1253" s="27" t="str">
        <f>IF(O1253="","Frêt",_xlfn.XLOOKUP(O1253,Catégories!A:A,Catégories!B:B,"inconnu"))</f>
        <v>Frêt</v>
      </c>
      <c r="C1253" s="10" t="str">
        <f>RIGHT(LOOKUP(L1253,'Recherche tracking'!A:A,'Recherche tracking'!B:B),16)</f>
        <v>2143814314754895</v>
      </c>
      <c r="D1253" s="20">
        <v>202606</v>
      </c>
      <c r="E1253" s="20">
        <v>51</v>
      </c>
      <c r="F1253" s="20">
        <v>1085442</v>
      </c>
      <c r="G1253" s="20" t="s">
        <v>20</v>
      </c>
      <c r="H1253" s="20" t="s">
        <v>20</v>
      </c>
      <c r="I1253" s="20" t="s">
        <v>118</v>
      </c>
      <c r="J1253" s="20" t="s">
        <v>1891</v>
      </c>
      <c r="K1253" s="20">
        <v>20260623</v>
      </c>
      <c r="L1253" s="20" t="s">
        <v>1887</v>
      </c>
      <c r="M1253" s="20" t="s">
        <v>111</v>
      </c>
      <c r="N1253" s="20">
        <v>0.5</v>
      </c>
      <c r="O1253" s="20" t="s">
        <v>84</v>
      </c>
      <c r="P1253" s="25">
        <v>0</v>
      </c>
      <c r="Q1253" s="20" t="s">
        <v>112</v>
      </c>
      <c r="R1253" s="20" t="s">
        <v>113</v>
      </c>
      <c r="S1253" s="20" t="s">
        <v>26</v>
      </c>
      <c r="T1253" s="20" t="s">
        <v>30</v>
      </c>
      <c r="U1253" s="20" t="s">
        <v>114</v>
      </c>
      <c r="V1253" s="20" t="s">
        <v>115</v>
      </c>
      <c r="W1253" s="20" t="s">
        <v>116</v>
      </c>
      <c r="X1253" s="20" t="s">
        <v>1888</v>
      </c>
      <c r="Y1253" s="20" t="s">
        <v>1889</v>
      </c>
      <c r="Z1253" s="20" t="s">
        <v>26</v>
      </c>
      <c r="AA1253" s="20" t="s">
        <v>30</v>
      </c>
      <c r="AB1253" s="20" t="s">
        <v>114</v>
      </c>
      <c r="AC1253" s="20" t="s">
        <v>115</v>
      </c>
      <c r="AD1253" s="20" t="s">
        <v>1890</v>
      </c>
    </row>
    <row r="1254" spans="2:30" x14ac:dyDescent="0.25">
      <c r="B1254" s="27" t="str">
        <f>IF(O1254="","Frêt",_xlfn.XLOOKUP(O1254,Catégories!A:A,Catégories!B:B,"inconnu"))</f>
        <v>Frêt</v>
      </c>
      <c r="C1254" s="10" t="str">
        <f>RIGHT(LOOKUP(L1254,'Recherche tracking'!A:A,'Recherche tracking'!B:B),16)</f>
        <v>2143814314754895</v>
      </c>
      <c r="D1254" s="20">
        <v>202606</v>
      </c>
      <c r="E1254" s="20">
        <v>51</v>
      </c>
      <c r="F1254" s="20">
        <v>1085442</v>
      </c>
      <c r="G1254" s="20" t="s">
        <v>20</v>
      </c>
      <c r="H1254" s="20" t="s">
        <v>20</v>
      </c>
      <c r="I1254" s="20" t="s">
        <v>119</v>
      </c>
      <c r="J1254" s="20" t="s">
        <v>1891</v>
      </c>
      <c r="K1254" s="20">
        <v>20260623</v>
      </c>
      <c r="L1254" s="20" t="s">
        <v>1887</v>
      </c>
      <c r="M1254" s="20" t="s">
        <v>24</v>
      </c>
      <c r="N1254" s="20">
        <v>0.5</v>
      </c>
      <c r="O1254" s="20" t="s">
        <v>86</v>
      </c>
      <c r="P1254" s="25">
        <v>0</v>
      </c>
      <c r="Q1254" s="20" t="s">
        <v>112</v>
      </c>
      <c r="R1254" s="20" t="s">
        <v>113</v>
      </c>
      <c r="S1254" s="20" t="s">
        <v>26</v>
      </c>
      <c r="T1254" s="20" t="s">
        <v>30</v>
      </c>
      <c r="U1254" s="20" t="s">
        <v>114</v>
      </c>
      <c r="V1254" s="20" t="s">
        <v>115</v>
      </c>
      <c r="W1254" s="20" t="s">
        <v>116</v>
      </c>
      <c r="X1254" s="20" t="s">
        <v>1888</v>
      </c>
      <c r="Y1254" s="20" t="s">
        <v>1889</v>
      </c>
      <c r="Z1254" s="20" t="s">
        <v>26</v>
      </c>
      <c r="AA1254" s="20" t="s">
        <v>30</v>
      </c>
      <c r="AB1254" s="20" t="s">
        <v>114</v>
      </c>
      <c r="AC1254" s="20" t="s">
        <v>115</v>
      </c>
      <c r="AD1254" s="20" t="s">
        <v>1890</v>
      </c>
    </row>
    <row r="1255" spans="2:30" x14ac:dyDescent="0.25">
      <c r="B1255" s="27" t="str">
        <f>IF(O1255="","Frêt",_xlfn.XLOOKUP(O1255,Catégories!A:A,Catégories!B:B,"inconnu"))</f>
        <v>Frêt</v>
      </c>
      <c r="C1255" s="10" t="str">
        <f>RIGHT(LOOKUP(L1255,'Recherche tracking'!A:A,'Recherche tracking'!B:B),16)</f>
        <v>7943814314755147</v>
      </c>
      <c r="D1255" s="20">
        <v>202606</v>
      </c>
      <c r="E1255" s="20">
        <v>51</v>
      </c>
      <c r="F1255" s="20">
        <v>1085442</v>
      </c>
      <c r="G1255" s="20" t="s">
        <v>20</v>
      </c>
      <c r="H1255" s="20" t="s">
        <v>20</v>
      </c>
      <c r="I1255" s="20" t="s">
        <v>110</v>
      </c>
      <c r="J1255" s="20" t="s">
        <v>22</v>
      </c>
      <c r="K1255" s="20">
        <v>20260623</v>
      </c>
      <c r="L1255" s="20" t="s">
        <v>1892</v>
      </c>
      <c r="M1255" s="20" t="s">
        <v>111</v>
      </c>
      <c r="N1255" s="20">
        <v>2.9</v>
      </c>
      <c r="O1255" s="20" t="s">
        <v>84</v>
      </c>
      <c r="P1255" s="25">
        <v>4.67</v>
      </c>
      <c r="Q1255" s="20" t="s">
        <v>112</v>
      </c>
      <c r="R1255" s="20" t="s">
        <v>113</v>
      </c>
      <c r="S1255" s="20" t="s">
        <v>26</v>
      </c>
      <c r="T1255" s="20" t="s">
        <v>30</v>
      </c>
      <c r="U1255" s="20" t="s">
        <v>114</v>
      </c>
      <c r="V1255" s="20" t="s">
        <v>115</v>
      </c>
      <c r="W1255" s="20" t="s">
        <v>116</v>
      </c>
      <c r="X1255" s="20" t="s">
        <v>1893</v>
      </c>
      <c r="Y1255" s="20" t="s">
        <v>1894</v>
      </c>
      <c r="Z1255" s="20" t="s">
        <v>26</v>
      </c>
      <c r="AA1255" s="20" t="s">
        <v>30</v>
      </c>
      <c r="AB1255" s="20" t="s">
        <v>403</v>
      </c>
      <c r="AC1255" s="20" t="s">
        <v>1895</v>
      </c>
      <c r="AD1255" s="20" t="s">
        <v>1896</v>
      </c>
    </row>
    <row r="1256" spans="2:30" x14ac:dyDescent="0.25">
      <c r="B1256" s="27" t="str">
        <f>IF(O1256="","Frêt",_xlfn.XLOOKUP(O1256,Catégories!A:A,Catégories!B:B,"inconnu"))</f>
        <v>Frêt</v>
      </c>
      <c r="C1256" s="10" t="str">
        <f>RIGHT(LOOKUP(L1256,'Recherche tracking'!A:A,'Recherche tracking'!B:B),16)</f>
        <v>7943814314755147</v>
      </c>
      <c r="D1256" s="20">
        <v>202606</v>
      </c>
      <c r="E1256" s="20">
        <v>51</v>
      </c>
      <c r="F1256" s="20">
        <v>1085442</v>
      </c>
      <c r="G1256" s="20" t="s">
        <v>20</v>
      </c>
      <c r="H1256" s="20" t="s">
        <v>20</v>
      </c>
      <c r="I1256" s="20" t="s">
        <v>118</v>
      </c>
      <c r="J1256" s="20" t="s">
        <v>1897</v>
      </c>
      <c r="K1256" s="20">
        <v>20260623</v>
      </c>
      <c r="L1256" s="20" t="s">
        <v>1892</v>
      </c>
      <c r="M1256" s="20" t="s">
        <v>111</v>
      </c>
      <c r="N1256" s="20">
        <v>2.9</v>
      </c>
      <c r="O1256" s="20" t="s">
        <v>84</v>
      </c>
      <c r="P1256" s="25">
        <v>0</v>
      </c>
      <c r="Q1256" s="20" t="s">
        <v>112</v>
      </c>
      <c r="R1256" s="20" t="s">
        <v>113</v>
      </c>
      <c r="S1256" s="20" t="s">
        <v>26</v>
      </c>
      <c r="T1256" s="20" t="s">
        <v>30</v>
      </c>
      <c r="U1256" s="20" t="s">
        <v>114</v>
      </c>
      <c r="V1256" s="20" t="s">
        <v>115</v>
      </c>
      <c r="W1256" s="20" t="s">
        <v>116</v>
      </c>
      <c r="X1256" s="20" t="s">
        <v>1893</v>
      </c>
      <c r="Y1256" s="20" t="s">
        <v>1894</v>
      </c>
      <c r="Z1256" s="20" t="s">
        <v>26</v>
      </c>
      <c r="AA1256" s="20" t="s">
        <v>30</v>
      </c>
      <c r="AB1256" s="20" t="s">
        <v>403</v>
      </c>
      <c r="AC1256" s="20" t="s">
        <v>1895</v>
      </c>
      <c r="AD1256" s="20" t="s">
        <v>1896</v>
      </c>
    </row>
    <row r="1257" spans="2:30" x14ac:dyDescent="0.25">
      <c r="B1257" s="27" t="str">
        <f>IF(O1257="","Frêt",_xlfn.XLOOKUP(O1257,Catégories!A:A,Catégories!B:B,"inconnu"))</f>
        <v>Frêt</v>
      </c>
      <c r="C1257" s="10" t="str">
        <f>RIGHT(LOOKUP(L1257,'Recherche tracking'!A:A,'Recherche tracking'!B:B),16)</f>
        <v>7943814314755147</v>
      </c>
      <c r="D1257" s="20">
        <v>202606</v>
      </c>
      <c r="E1257" s="20">
        <v>51</v>
      </c>
      <c r="F1257" s="20">
        <v>1085442</v>
      </c>
      <c r="G1257" s="20" t="s">
        <v>20</v>
      </c>
      <c r="H1257" s="20" t="s">
        <v>20</v>
      </c>
      <c r="I1257" s="20" t="s">
        <v>119</v>
      </c>
      <c r="J1257" s="20" t="s">
        <v>1897</v>
      </c>
      <c r="K1257" s="20">
        <v>20260623</v>
      </c>
      <c r="L1257" s="20" t="s">
        <v>1892</v>
      </c>
      <c r="M1257" s="20" t="s">
        <v>24</v>
      </c>
      <c r="N1257" s="20">
        <v>2.9</v>
      </c>
      <c r="O1257" s="20" t="s">
        <v>86</v>
      </c>
      <c r="P1257" s="25">
        <v>0</v>
      </c>
      <c r="Q1257" s="20" t="s">
        <v>112</v>
      </c>
      <c r="R1257" s="20" t="s">
        <v>113</v>
      </c>
      <c r="S1257" s="20" t="s">
        <v>26</v>
      </c>
      <c r="T1257" s="20" t="s">
        <v>30</v>
      </c>
      <c r="U1257" s="20" t="s">
        <v>114</v>
      </c>
      <c r="V1257" s="20" t="s">
        <v>115</v>
      </c>
      <c r="W1257" s="20" t="s">
        <v>116</v>
      </c>
      <c r="X1257" s="20" t="s">
        <v>1893</v>
      </c>
      <c r="Y1257" s="20" t="s">
        <v>1894</v>
      </c>
      <c r="Z1257" s="20" t="s">
        <v>26</v>
      </c>
      <c r="AA1257" s="20" t="s">
        <v>30</v>
      </c>
      <c r="AB1257" s="20" t="s">
        <v>403</v>
      </c>
      <c r="AC1257" s="20" t="s">
        <v>1895</v>
      </c>
      <c r="AD1257" s="20" t="s">
        <v>1896</v>
      </c>
    </row>
    <row r="1258" spans="2:30" x14ac:dyDescent="0.25">
      <c r="B1258" s="27" t="str">
        <f>IF(O1258="","Frêt",_xlfn.XLOOKUP(O1258,Catégories!A:A,Catégories!B:B,"inconnu"))</f>
        <v>Frêt</v>
      </c>
      <c r="C1258" s="10" t="str">
        <f>RIGHT(LOOKUP(L1258,'Recherche tracking'!A:A,'Recherche tracking'!B:B),16)</f>
        <v>7543814314755246</v>
      </c>
      <c r="D1258" s="20">
        <v>202606</v>
      </c>
      <c r="E1258" s="20">
        <v>51</v>
      </c>
      <c r="F1258" s="20">
        <v>1085442</v>
      </c>
      <c r="G1258" s="20" t="s">
        <v>20</v>
      </c>
      <c r="H1258" s="20" t="s">
        <v>20</v>
      </c>
      <c r="I1258" s="20" t="s">
        <v>110</v>
      </c>
      <c r="J1258" s="20" t="s">
        <v>22</v>
      </c>
      <c r="K1258" s="20">
        <v>20260623</v>
      </c>
      <c r="L1258" s="20" t="s">
        <v>1898</v>
      </c>
      <c r="M1258" s="20" t="s">
        <v>111</v>
      </c>
      <c r="N1258" s="20">
        <v>3.6</v>
      </c>
      <c r="O1258" s="20" t="s">
        <v>84</v>
      </c>
      <c r="P1258" s="25">
        <v>4.93</v>
      </c>
      <c r="Q1258" s="20" t="s">
        <v>112</v>
      </c>
      <c r="R1258" s="20" t="s">
        <v>113</v>
      </c>
      <c r="S1258" s="20" t="s">
        <v>26</v>
      </c>
      <c r="T1258" s="20" t="s">
        <v>30</v>
      </c>
      <c r="U1258" s="20" t="s">
        <v>114</v>
      </c>
      <c r="V1258" s="20" t="s">
        <v>115</v>
      </c>
      <c r="W1258" s="20" t="s">
        <v>116</v>
      </c>
      <c r="X1258" s="20" t="s">
        <v>1899</v>
      </c>
      <c r="Y1258" s="20" t="s">
        <v>1900</v>
      </c>
      <c r="Z1258" s="20" t="s">
        <v>26</v>
      </c>
      <c r="AA1258" s="20" t="s">
        <v>30</v>
      </c>
      <c r="AB1258" s="20" t="s">
        <v>117</v>
      </c>
      <c r="AC1258" s="20" t="s">
        <v>154</v>
      </c>
      <c r="AD1258" s="20" t="s">
        <v>120</v>
      </c>
    </row>
    <row r="1259" spans="2:30" x14ac:dyDescent="0.25">
      <c r="B1259" s="27" t="str">
        <f>IF(O1259="","Frêt",_xlfn.XLOOKUP(O1259,Catégories!A:A,Catégories!B:B,"inconnu"))</f>
        <v>Frêt</v>
      </c>
      <c r="C1259" s="10" t="str">
        <f>RIGHT(LOOKUP(L1259,'Recherche tracking'!A:A,'Recherche tracking'!B:B),16)</f>
        <v>7543814314755246</v>
      </c>
      <c r="D1259" s="20">
        <v>202606</v>
      </c>
      <c r="E1259" s="20">
        <v>51</v>
      </c>
      <c r="F1259" s="20">
        <v>1085442</v>
      </c>
      <c r="G1259" s="20" t="s">
        <v>20</v>
      </c>
      <c r="H1259" s="20" t="s">
        <v>20</v>
      </c>
      <c r="I1259" s="20" t="s">
        <v>118</v>
      </c>
      <c r="J1259" s="20" t="s">
        <v>1901</v>
      </c>
      <c r="K1259" s="20">
        <v>20260623</v>
      </c>
      <c r="L1259" s="20" t="s">
        <v>1898</v>
      </c>
      <c r="M1259" s="20" t="s">
        <v>111</v>
      </c>
      <c r="N1259" s="20">
        <v>3.6</v>
      </c>
      <c r="O1259" s="20" t="s">
        <v>84</v>
      </c>
      <c r="P1259" s="25">
        <v>0</v>
      </c>
      <c r="Q1259" s="20" t="s">
        <v>112</v>
      </c>
      <c r="R1259" s="20" t="s">
        <v>113</v>
      </c>
      <c r="S1259" s="20" t="s">
        <v>26</v>
      </c>
      <c r="T1259" s="20" t="s">
        <v>30</v>
      </c>
      <c r="U1259" s="20" t="s">
        <v>114</v>
      </c>
      <c r="V1259" s="20" t="s">
        <v>115</v>
      </c>
      <c r="W1259" s="20" t="s">
        <v>116</v>
      </c>
      <c r="X1259" s="20" t="s">
        <v>1899</v>
      </c>
      <c r="Y1259" s="20" t="s">
        <v>1900</v>
      </c>
      <c r="Z1259" s="20" t="s">
        <v>26</v>
      </c>
      <c r="AA1259" s="20" t="s">
        <v>30</v>
      </c>
      <c r="AB1259" s="20" t="s">
        <v>117</v>
      </c>
      <c r="AC1259" s="20" t="s">
        <v>154</v>
      </c>
      <c r="AD1259" s="20" t="s">
        <v>120</v>
      </c>
    </row>
    <row r="1260" spans="2:30" x14ac:dyDescent="0.25">
      <c r="B1260" s="27" t="str">
        <f>IF(O1260="","Frêt",_xlfn.XLOOKUP(O1260,Catégories!A:A,Catégories!B:B,"inconnu"))</f>
        <v>Frêt</v>
      </c>
      <c r="C1260" s="10" t="str">
        <f>RIGHT(LOOKUP(L1260,'Recherche tracking'!A:A,'Recherche tracking'!B:B),16)</f>
        <v>7543814314755246</v>
      </c>
      <c r="D1260" s="20">
        <v>202606</v>
      </c>
      <c r="E1260" s="20">
        <v>51</v>
      </c>
      <c r="F1260" s="20">
        <v>1085442</v>
      </c>
      <c r="G1260" s="20" t="s">
        <v>20</v>
      </c>
      <c r="H1260" s="20" t="s">
        <v>20</v>
      </c>
      <c r="I1260" s="20" t="s">
        <v>119</v>
      </c>
      <c r="J1260" s="20" t="s">
        <v>1901</v>
      </c>
      <c r="K1260" s="20">
        <v>20260623</v>
      </c>
      <c r="L1260" s="20" t="s">
        <v>1898</v>
      </c>
      <c r="M1260" s="20" t="s">
        <v>24</v>
      </c>
      <c r="N1260" s="20">
        <v>3.6</v>
      </c>
      <c r="O1260" s="20" t="s">
        <v>86</v>
      </c>
      <c r="P1260" s="25">
        <v>0</v>
      </c>
      <c r="Q1260" s="20" t="s">
        <v>112</v>
      </c>
      <c r="R1260" s="20" t="s">
        <v>113</v>
      </c>
      <c r="S1260" s="20" t="s">
        <v>26</v>
      </c>
      <c r="T1260" s="20" t="s">
        <v>30</v>
      </c>
      <c r="U1260" s="20" t="s">
        <v>114</v>
      </c>
      <c r="V1260" s="20" t="s">
        <v>115</v>
      </c>
      <c r="W1260" s="20" t="s">
        <v>116</v>
      </c>
      <c r="X1260" s="20" t="s">
        <v>1899</v>
      </c>
      <c r="Y1260" s="20" t="s">
        <v>1900</v>
      </c>
      <c r="Z1260" s="20" t="s">
        <v>26</v>
      </c>
      <c r="AA1260" s="20" t="s">
        <v>30</v>
      </c>
      <c r="AB1260" s="20" t="s">
        <v>117</v>
      </c>
      <c r="AC1260" s="20" t="s">
        <v>154</v>
      </c>
      <c r="AD1260" s="20" t="s">
        <v>120</v>
      </c>
    </row>
    <row r="1261" spans="2:30" x14ac:dyDescent="0.25">
      <c r="B1261" s="27" t="str">
        <f>IF(O1261="","Frêt",_xlfn.XLOOKUP(O1261,Catégories!A:A,Catégories!B:B,"inconnu"))</f>
        <v>Frêt</v>
      </c>
      <c r="C1261" s="10" t="str">
        <f>RIGHT(LOOKUP(L1261,'Recherche tracking'!A:A,'Recherche tracking'!B:B),16)</f>
        <v>9143814314754974</v>
      </c>
      <c r="D1261" s="20">
        <v>202606</v>
      </c>
      <c r="E1261" s="20">
        <v>51</v>
      </c>
      <c r="F1261" s="20">
        <v>1085442</v>
      </c>
      <c r="G1261" s="20" t="s">
        <v>20</v>
      </c>
      <c r="H1261" s="20" t="s">
        <v>20</v>
      </c>
      <c r="I1261" s="20" t="s">
        <v>110</v>
      </c>
      <c r="J1261" s="20" t="s">
        <v>22</v>
      </c>
      <c r="K1261" s="20">
        <v>20260623</v>
      </c>
      <c r="L1261" s="20" t="s">
        <v>1902</v>
      </c>
      <c r="M1261" s="20" t="s">
        <v>111</v>
      </c>
      <c r="N1261" s="20">
        <v>4.01</v>
      </c>
      <c r="O1261" s="20" t="s">
        <v>84</v>
      </c>
      <c r="P1261" s="25">
        <v>5.19</v>
      </c>
      <c r="Q1261" s="20" t="s">
        <v>112</v>
      </c>
      <c r="R1261" s="20" t="s">
        <v>113</v>
      </c>
      <c r="S1261" s="20" t="s">
        <v>26</v>
      </c>
      <c r="T1261" s="20" t="s">
        <v>30</v>
      </c>
      <c r="U1261" s="20" t="s">
        <v>114</v>
      </c>
      <c r="V1261" s="20" t="s">
        <v>115</v>
      </c>
      <c r="W1261" s="20" t="s">
        <v>116</v>
      </c>
      <c r="X1261" s="20" t="s">
        <v>1903</v>
      </c>
      <c r="Y1261" s="20" t="s">
        <v>1904</v>
      </c>
      <c r="Z1261" s="20" t="s">
        <v>26</v>
      </c>
      <c r="AA1261" s="20" t="s">
        <v>30</v>
      </c>
      <c r="AB1261" s="20" t="s">
        <v>160</v>
      </c>
      <c r="AC1261" s="20" t="s">
        <v>1905</v>
      </c>
      <c r="AD1261" s="20" t="s">
        <v>1906</v>
      </c>
    </row>
    <row r="1262" spans="2:30" x14ac:dyDescent="0.25">
      <c r="B1262" s="27" t="str">
        <f>IF(O1262="","Frêt",_xlfn.XLOOKUP(O1262,Catégories!A:A,Catégories!B:B,"inconnu"))</f>
        <v>Frêt</v>
      </c>
      <c r="C1262" s="10" t="str">
        <f>RIGHT(LOOKUP(L1262,'Recherche tracking'!A:A,'Recherche tracking'!B:B),16)</f>
        <v>9143814314754974</v>
      </c>
      <c r="D1262" s="20">
        <v>202606</v>
      </c>
      <c r="E1262" s="20">
        <v>51</v>
      </c>
      <c r="F1262" s="20">
        <v>1085442</v>
      </c>
      <c r="G1262" s="20" t="s">
        <v>20</v>
      </c>
      <c r="H1262" s="20" t="s">
        <v>20</v>
      </c>
      <c r="I1262" s="20" t="s">
        <v>118</v>
      </c>
      <c r="J1262" s="20" t="s">
        <v>1907</v>
      </c>
      <c r="K1262" s="20">
        <v>20260623</v>
      </c>
      <c r="L1262" s="20" t="s">
        <v>1902</v>
      </c>
      <c r="M1262" s="20" t="s">
        <v>111</v>
      </c>
      <c r="N1262" s="20">
        <v>4.01</v>
      </c>
      <c r="O1262" s="20" t="s">
        <v>84</v>
      </c>
      <c r="P1262" s="25">
        <v>0</v>
      </c>
      <c r="Q1262" s="20" t="s">
        <v>112</v>
      </c>
      <c r="R1262" s="20" t="s">
        <v>113</v>
      </c>
      <c r="S1262" s="20" t="s">
        <v>26</v>
      </c>
      <c r="T1262" s="20" t="s">
        <v>30</v>
      </c>
      <c r="U1262" s="20" t="s">
        <v>114</v>
      </c>
      <c r="V1262" s="20" t="s">
        <v>115</v>
      </c>
      <c r="W1262" s="20" t="s">
        <v>116</v>
      </c>
      <c r="X1262" s="20" t="s">
        <v>1903</v>
      </c>
      <c r="Y1262" s="20" t="s">
        <v>1904</v>
      </c>
      <c r="Z1262" s="20" t="s">
        <v>26</v>
      </c>
      <c r="AA1262" s="20" t="s">
        <v>30</v>
      </c>
      <c r="AB1262" s="20" t="s">
        <v>160</v>
      </c>
      <c r="AC1262" s="20" t="s">
        <v>1905</v>
      </c>
      <c r="AD1262" s="20" t="s">
        <v>1906</v>
      </c>
    </row>
    <row r="1263" spans="2:30" x14ac:dyDescent="0.25">
      <c r="B1263" s="27" t="str">
        <f>IF(O1263="","Frêt",_xlfn.XLOOKUP(O1263,Catégories!A:A,Catégories!B:B,"inconnu"))</f>
        <v>Frêt</v>
      </c>
      <c r="C1263" s="10" t="str">
        <f>RIGHT(LOOKUP(L1263,'Recherche tracking'!A:A,'Recherche tracking'!B:B),16)</f>
        <v>9143814314754974</v>
      </c>
      <c r="D1263" s="20">
        <v>202606</v>
      </c>
      <c r="E1263" s="20">
        <v>51</v>
      </c>
      <c r="F1263" s="20">
        <v>1085442</v>
      </c>
      <c r="G1263" s="20" t="s">
        <v>20</v>
      </c>
      <c r="H1263" s="20" t="s">
        <v>20</v>
      </c>
      <c r="I1263" s="20" t="s">
        <v>119</v>
      </c>
      <c r="J1263" s="20" t="s">
        <v>1907</v>
      </c>
      <c r="K1263" s="20">
        <v>20260623</v>
      </c>
      <c r="L1263" s="20" t="s">
        <v>1902</v>
      </c>
      <c r="M1263" s="20" t="s">
        <v>24</v>
      </c>
      <c r="N1263" s="20">
        <v>4.01</v>
      </c>
      <c r="O1263" s="20" t="s">
        <v>86</v>
      </c>
      <c r="P1263" s="25">
        <v>0</v>
      </c>
      <c r="Q1263" s="20" t="s">
        <v>112</v>
      </c>
      <c r="R1263" s="20" t="s">
        <v>113</v>
      </c>
      <c r="S1263" s="20" t="s">
        <v>26</v>
      </c>
      <c r="T1263" s="20" t="s">
        <v>30</v>
      </c>
      <c r="U1263" s="20" t="s">
        <v>114</v>
      </c>
      <c r="V1263" s="20" t="s">
        <v>115</v>
      </c>
      <c r="W1263" s="20" t="s">
        <v>116</v>
      </c>
      <c r="X1263" s="20" t="s">
        <v>1903</v>
      </c>
      <c r="Y1263" s="20" t="s">
        <v>1904</v>
      </c>
      <c r="Z1263" s="20" t="s">
        <v>26</v>
      </c>
      <c r="AA1263" s="20" t="s">
        <v>30</v>
      </c>
      <c r="AB1263" s="20" t="s">
        <v>160</v>
      </c>
      <c r="AC1263" s="20" t="s">
        <v>1905</v>
      </c>
      <c r="AD1263" s="20" t="s">
        <v>1906</v>
      </c>
    </row>
    <row r="1264" spans="2:30" x14ac:dyDescent="0.25">
      <c r="B1264" s="27" t="str">
        <f>IF(O1264="","Frêt",_xlfn.XLOOKUP(O1264,Catégories!A:A,Catégories!B:B,"inconnu"))</f>
        <v>Frêt</v>
      </c>
      <c r="C1264" s="10" t="str">
        <f>RIGHT(LOOKUP(L1264,'Recherche tracking'!A:A,'Recherche tracking'!B:B),16)</f>
        <v>5943814314755198</v>
      </c>
      <c r="D1264" s="20">
        <v>202606</v>
      </c>
      <c r="E1264" s="20">
        <v>51</v>
      </c>
      <c r="F1264" s="20">
        <v>1085442</v>
      </c>
      <c r="G1264" s="20" t="s">
        <v>20</v>
      </c>
      <c r="H1264" s="20" t="s">
        <v>20</v>
      </c>
      <c r="I1264" s="20" t="s">
        <v>110</v>
      </c>
      <c r="J1264" s="20" t="s">
        <v>22</v>
      </c>
      <c r="K1264" s="20">
        <v>20260623</v>
      </c>
      <c r="L1264" s="20" t="s">
        <v>1908</v>
      </c>
      <c r="M1264" s="20" t="s">
        <v>111</v>
      </c>
      <c r="N1264" s="20">
        <v>3.2</v>
      </c>
      <c r="O1264" s="20" t="s">
        <v>84</v>
      </c>
      <c r="P1264" s="25">
        <v>4.93</v>
      </c>
      <c r="Q1264" s="20" t="s">
        <v>112</v>
      </c>
      <c r="R1264" s="20" t="s">
        <v>113</v>
      </c>
      <c r="S1264" s="20" t="s">
        <v>26</v>
      </c>
      <c r="T1264" s="20" t="s">
        <v>30</v>
      </c>
      <c r="U1264" s="20" t="s">
        <v>114</v>
      </c>
      <c r="V1264" s="20" t="s">
        <v>115</v>
      </c>
      <c r="W1264" s="20" t="s">
        <v>116</v>
      </c>
      <c r="X1264" s="20" t="s">
        <v>1051</v>
      </c>
      <c r="Y1264" s="20" t="s">
        <v>469</v>
      </c>
      <c r="Z1264" s="20" t="s">
        <v>26</v>
      </c>
      <c r="AA1264" s="20" t="s">
        <v>30</v>
      </c>
      <c r="AB1264" s="20" t="s">
        <v>140</v>
      </c>
      <c r="AC1264" s="20" t="s">
        <v>470</v>
      </c>
      <c r="AD1264" s="20" t="s">
        <v>471</v>
      </c>
    </row>
    <row r="1265" spans="2:30" x14ac:dyDescent="0.25">
      <c r="B1265" s="27" t="str">
        <f>IF(O1265="","Frêt",_xlfn.XLOOKUP(O1265,Catégories!A:A,Catégories!B:B,"inconnu"))</f>
        <v>Frêt</v>
      </c>
      <c r="C1265" s="10" t="str">
        <f>RIGHT(LOOKUP(L1265,'Recherche tracking'!A:A,'Recherche tracking'!B:B),16)</f>
        <v>5943814314755198</v>
      </c>
      <c r="D1265" s="20">
        <v>202606</v>
      </c>
      <c r="E1265" s="20">
        <v>51</v>
      </c>
      <c r="F1265" s="20">
        <v>1085442</v>
      </c>
      <c r="G1265" s="20" t="s">
        <v>20</v>
      </c>
      <c r="H1265" s="20" t="s">
        <v>20</v>
      </c>
      <c r="I1265" s="20" t="s">
        <v>118</v>
      </c>
      <c r="J1265" s="20" t="s">
        <v>1909</v>
      </c>
      <c r="K1265" s="20">
        <v>20260623</v>
      </c>
      <c r="L1265" s="20" t="s">
        <v>1908</v>
      </c>
      <c r="M1265" s="20" t="s">
        <v>111</v>
      </c>
      <c r="N1265" s="20">
        <v>3.2</v>
      </c>
      <c r="O1265" s="20" t="s">
        <v>84</v>
      </c>
      <c r="P1265" s="25">
        <v>0</v>
      </c>
      <c r="Q1265" s="20" t="s">
        <v>112</v>
      </c>
      <c r="R1265" s="20" t="s">
        <v>113</v>
      </c>
      <c r="S1265" s="20" t="s">
        <v>26</v>
      </c>
      <c r="T1265" s="20" t="s">
        <v>30</v>
      </c>
      <c r="U1265" s="20" t="s">
        <v>114</v>
      </c>
      <c r="V1265" s="20" t="s">
        <v>115</v>
      </c>
      <c r="W1265" s="20" t="s">
        <v>116</v>
      </c>
      <c r="X1265" s="20" t="s">
        <v>1051</v>
      </c>
      <c r="Y1265" s="20" t="s">
        <v>469</v>
      </c>
      <c r="Z1265" s="20" t="s">
        <v>26</v>
      </c>
      <c r="AA1265" s="20" t="s">
        <v>30</v>
      </c>
      <c r="AB1265" s="20" t="s">
        <v>140</v>
      </c>
      <c r="AC1265" s="20" t="s">
        <v>470</v>
      </c>
      <c r="AD1265" s="20" t="s">
        <v>471</v>
      </c>
    </row>
    <row r="1266" spans="2:30" x14ac:dyDescent="0.25">
      <c r="B1266" s="27" t="str">
        <f>IF(O1266="","Frêt",_xlfn.XLOOKUP(O1266,Catégories!A:A,Catégories!B:B,"inconnu"))</f>
        <v>Frêt</v>
      </c>
      <c r="C1266" s="10" t="str">
        <f>RIGHT(LOOKUP(L1266,'Recherche tracking'!A:A,'Recherche tracking'!B:B),16)</f>
        <v>5943814314755198</v>
      </c>
      <c r="D1266" s="20">
        <v>202606</v>
      </c>
      <c r="E1266" s="20">
        <v>51</v>
      </c>
      <c r="F1266" s="20">
        <v>1085442</v>
      </c>
      <c r="G1266" s="20" t="s">
        <v>20</v>
      </c>
      <c r="H1266" s="20" t="s">
        <v>20</v>
      </c>
      <c r="I1266" s="20" t="s">
        <v>119</v>
      </c>
      <c r="J1266" s="20" t="s">
        <v>1909</v>
      </c>
      <c r="K1266" s="20">
        <v>20260623</v>
      </c>
      <c r="L1266" s="20" t="s">
        <v>1908</v>
      </c>
      <c r="M1266" s="20" t="s">
        <v>24</v>
      </c>
      <c r="N1266" s="20">
        <v>3.2</v>
      </c>
      <c r="O1266" s="20" t="s">
        <v>86</v>
      </c>
      <c r="P1266" s="25">
        <v>0</v>
      </c>
      <c r="Q1266" s="20" t="s">
        <v>112</v>
      </c>
      <c r="R1266" s="20" t="s">
        <v>113</v>
      </c>
      <c r="S1266" s="20" t="s">
        <v>26</v>
      </c>
      <c r="T1266" s="20" t="s">
        <v>30</v>
      </c>
      <c r="U1266" s="20" t="s">
        <v>114</v>
      </c>
      <c r="V1266" s="20" t="s">
        <v>115</v>
      </c>
      <c r="W1266" s="20" t="s">
        <v>116</v>
      </c>
      <c r="X1266" s="20" t="s">
        <v>1051</v>
      </c>
      <c r="Y1266" s="20" t="s">
        <v>469</v>
      </c>
      <c r="Z1266" s="20" t="s">
        <v>26</v>
      </c>
      <c r="AA1266" s="20" t="s">
        <v>30</v>
      </c>
      <c r="AB1266" s="20" t="s">
        <v>140</v>
      </c>
      <c r="AC1266" s="20" t="s">
        <v>470</v>
      </c>
      <c r="AD1266" s="20" t="s">
        <v>471</v>
      </c>
    </row>
    <row r="1267" spans="2:30" x14ac:dyDescent="0.25">
      <c r="B1267" s="27" t="str">
        <f>IF(O1267="","Frêt",_xlfn.XLOOKUP(O1267,Catégories!A:A,Catégories!B:B,"inconnu"))</f>
        <v>Frêt</v>
      </c>
      <c r="C1267" s="10" t="str">
        <f>RIGHT(LOOKUP(L1267,'Recherche tracking'!A:A,'Recherche tracking'!B:B),16)</f>
        <v>6443814314754945</v>
      </c>
      <c r="D1267" s="20">
        <v>202606</v>
      </c>
      <c r="E1267" s="20">
        <v>51</v>
      </c>
      <c r="F1267" s="20">
        <v>1085442</v>
      </c>
      <c r="G1267" s="20" t="s">
        <v>20</v>
      </c>
      <c r="H1267" s="20" t="s">
        <v>20</v>
      </c>
      <c r="I1267" s="20" t="s">
        <v>110</v>
      </c>
      <c r="J1267" s="20" t="s">
        <v>22</v>
      </c>
      <c r="K1267" s="20">
        <v>20260623</v>
      </c>
      <c r="L1267" s="20" t="s">
        <v>1910</v>
      </c>
      <c r="M1267" s="20" t="s">
        <v>111</v>
      </c>
      <c r="N1267" s="20">
        <v>0.5</v>
      </c>
      <c r="O1267" s="20" t="s">
        <v>84</v>
      </c>
      <c r="P1267" s="25">
        <v>4.1500000000000004</v>
      </c>
      <c r="Q1267" s="20" t="s">
        <v>112</v>
      </c>
      <c r="R1267" s="20" t="s">
        <v>113</v>
      </c>
      <c r="S1267" s="20" t="s">
        <v>26</v>
      </c>
      <c r="T1267" s="20" t="s">
        <v>30</v>
      </c>
      <c r="U1267" s="20" t="s">
        <v>114</v>
      </c>
      <c r="V1267" s="20" t="s">
        <v>115</v>
      </c>
      <c r="W1267" s="20" t="s">
        <v>116</v>
      </c>
      <c r="X1267" s="20" t="s">
        <v>1911</v>
      </c>
      <c r="Y1267" s="20" t="s">
        <v>1912</v>
      </c>
      <c r="Z1267" s="20" t="s">
        <v>1913</v>
      </c>
      <c r="AA1267" s="20" t="s">
        <v>30</v>
      </c>
      <c r="AB1267" s="20" t="s">
        <v>143</v>
      </c>
      <c r="AC1267" s="20" t="s">
        <v>1914</v>
      </c>
      <c r="AD1267" s="20" t="s">
        <v>1915</v>
      </c>
    </row>
    <row r="1268" spans="2:30" x14ac:dyDescent="0.25">
      <c r="B1268" s="27" t="str">
        <f>IF(O1268="","Frêt",_xlfn.XLOOKUP(O1268,Catégories!A:A,Catégories!B:B,"inconnu"))</f>
        <v>Frêt</v>
      </c>
      <c r="C1268" s="10" t="str">
        <f>RIGHT(LOOKUP(L1268,'Recherche tracking'!A:A,'Recherche tracking'!B:B),16)</f>
        <v>6443814314754945</v>
      </c>
      <c r="D1268" s="20">
        <v>202606</v>
      </c>
      <c r="E1268" s="20">
        <v>51</v>
      </c>
      <c r="F1268" s="20">
        <v>1085442</v>
      </c>
      <c r="G1268" s="20" t="s">
        <v>20</v>
      </c>
      <c r="H1268" s="20" t="s">
        <v>20</v>
      </c>
      <c r="I1268" s="20" t="s">
        <v>118</v>
      </c>
      <c r="J1268" s="20" t="s">
        <v>1916</v>
      </c>
      <c r="K1268" s="20">
        <v>20260623</v>
      </c>
      <c r="L1268" s="20" t="s">
        <v>1910</v>
      </c>
      <c r="M1268" s="20" t="s">
        <v>111</v>
      </c>
      <c r="N1268" s="20">
        <v>0.5</v>
      </c>
      <c r="O1268" s="20" t="s">
        <v>84</v>
      </c>
      <c r="P1268" s="25">
        <v>0</v>
      </c>
      <c r="Q1268" s="20" t="s">
        <v>112</v>
      </c>
      <c r="R1268" s="20" t="s">
        <v>113</v>
      </c>
      <c r="S1268" s="20" t="s">
        <v>26</v>
      </c>
      <c r="T1268" s="20" t="s">
        <v>30</v>
      </c>
      <c r="U1268" s="20" t="s">
        <v>114</v>
      </c>
      <c r="V1268" s="20" t="s">
        <v>115</v>
      </c>
      <c r="W1268" s="20" t="s">
        <v>116</v>
      </c>
      <c r="X1268" s="20" t="s">
        <v>1911</v>
      </c>
      <c r="Y1268" s="20" t="s">
        <v>1912</v>
      </c>
      <c r="Z1268" s="20" t="s">
        <v>1913</v>
      </c>
      <c r="AA1268" s="20" t="s">
        <v>30</v>
      </c>
      <c r="AB1268" s="20" t="s">
        <v>143</v>
      </c>
      <c r="AC1268" s="20" t="s">
        <v>1914</v>
      </c>
      <c r="AD1268" s="20" t="s">
        <v>1915</v>
      </c>
    </row>
    <row r="1269" spans="2:30" x14ac:dyDescent="0.25">
      <c r="B1269" s="27" t="str">
        <f>IF(O1269="","Frêt",_xlfn.XLOOKUP(O1269,Catégories!A:A,Catégories!B:B,"inconnu"))</f>
        <v>Frêt</v>
      </c>
      <c r="C1269" s="10" t="str">
        <f>RIGHT(LOOKUP(L1269,'Recherche tracking'!A:A,'Recherche tracking'!B:B),16)</f>
        <v>6443814314754945</v>
      </c>
      <c r="D1269" s="20">
        <v>202606</v>
      </c>
      <c r="E1269" s="20">
        <v>51</v>
      </c>
      <c r="F1269" s="20">
        <v>1085442</v>
      </c>
      <c r="G1269" s="20" t="s">
        <v>20</v>
      </c>
      <c r="H1269" s="20" t="s">
        <v>20</v>
      </c>
      <c r="I1269" s="20" t="s">
        <v>119</v>
      </c>
      <c r="J1269" s="20" t="s">
        <v>1916</v>
      </c>
      <c r="K1269" s="20">
        <v>20260623</v>
      </c>
      <c r="L1269" s="20" t="s">
        <v>1910</v>
      </c>
      <c r="M1269" s="20" t="s">
        <v>24</v>
      </c>
      <c r="N1269" s="20">
        <v>0.5</v>
      </c>
      <c r="O1269" s="20" t="s">
        <v>86</v>
      </c>
      <c r="P1269" s="25">
        <v>0</v>
      </c>
      <c r="Q1269" s="20" t="s">
        <v>112</v>
      </c>
      <c r="R1269" s="20" t="s">
        <v>113</v>
      </c>
      <c r="S1269" s="20" t="s">
        <v>26</v>
      </c>
      <c r="T1269" s="20" t="s">
        <v>30</v>
      </c>
      <c r="U1269" s="20" t="s">
        <v>114</v>
      </c>
      <c r="V1269" s="20" t="s">
        <v>115</v>
      </c>
      <c r="W1269" s="20" t="s">
        <v>116</v>
      </c>
      <c r="X1269" s="20" t="s">
        <v>1911</v>
      </c>
      <c r="Y1269" s="20" t="s">
        <v>1912</v>
      </c>
      <c r="Z1269" s="20" t="s">
        <v>1913</v>
      </c>
      <c r="AA1269" s="20" t="s">
        <v>30</v>
      </c>
      <c r="AB1269" s="20" t="s">
        <v>143</v>
      </c>
      <c r="AC1269" s="20" t="s">
        <v>1914</v>
      </c>
      <c r="AD1269" s="20" t="s">
        <v>1915</v>
      </c>
    </row>
    <row r="1270" spans="2:30" x14ac:dyDescent="0.25">
      <c r="B1270" s="27" t="str">
        <f>IF(O1270="","Frêt",_xlfn.XLOOKUP(O1270,Catégories!A:A,Catégories!B:B,"inconnu"))</f>
        <v>Frêt</v>
      </c>
      <c r="C1270" s="10" t="str">
        <f>RIGHT(LOOKUP(L1270,'Recherche tracking'!A:A,'Recherche tracking'!B:B),16)</f>
        <v>5943814314755090</v>
      </c>
      <c r="D1270" s="20">
        <v>202606</v>
      </c>
      <c r="E1270" s="20">
        <v>51</v>
      </c>
      <c r="F1270" s="20">
        <v>1085442</v>
      </c>
      <c r="G1270" s="20" t="s">
        <v>20</v>
      </c>
      <c r="H1270" s="20" t="s">
        <v>20</v>
      </c>
      <c r="I1270" s="20" t="s">
        <v>110</v>
      </c>
      <c r="J1270" s="20" t="s">
        <v>22</v>
      </c>
      <c r="K1270" s="20">
        <v>20260623</v>
      </c>
      <c r="L1270" s="20" t="s">
        <v>1917</v>
      </c>
      <c r="M1270" s="20" t="s">
        <v>111</v>
      </c>
      <c r="N1270" s="20">
        <v>3.01</v>
      </c>
      <c r="O1270" s="20" t="s">
        <v>84</v>
      </c>
      <c r="P1270" s="25">
        <v>4.93</v>
      </c>
      <c r="Q1270" s="20" t="s">
        <v>112</v>
      </c>
      <c r="R1270" s="20" t="s">
        <v>113</v>
      </c>
      <c r="S1270" s="20" t="s">
        <v>26</v>
      </c>
      <c r="T1270" s="20" t="s">
        <v>30</v>
      </c>
      <c r="U1270" s="20" t="s">
        <v>114</v>
      </c>
      <c r="V1270" s="20" t="s">
        <v>115</v>
      </c>
      <c r="W1270" s="20" t="s">
        <v>116</v>
      </c>
      <c r="X1270" s="20" t="s">
        <v>1918</v>
      </c>
      <c r="Y1270" s="20" t="s">
        <v>1919</v>
      </c>
      <c r="Z1270" s="20" t="s">
        <v>26</v>
      </c>
      <c r="AA1270" s="20" t="s">
        <v>30</v>
      </c>
      <c r="AB1270" s="20" t="s">
        <v>140</v>
      </c>
      <c r="AC1270" s="20" t="s">
        <v>1520</v>
      </c>
      <c r="AD1270" s="20" t="s">
        <v>1521</v>
      </c>
    </row>
    <row r="1271" spans="2:30" x14ac:dyDescent="0.25">
      <c r="B1271" s="27" t="str">
        <f>IF(O1271="","Frêt",_xlfn.XLOOKUP(O1271,Catégories!A:A,Catégories!B:B,"inconnu"))</f>
        <v>Frêt</v>
      </c>
      <c r="C1271" s="10" t="str">
        <f>RIGHT(LOOKUP(L1271,'Recherche tracking'!A:A,'Recherche tracking'!B:B),16)</f>
        <v>5943814314755090</v>
      </c>
      <c r="D1271" s="20">
        <v>202606</v>
      </c>
      <c r="E1271" s="20">
        <v>51</v>
      </c>
      <c r="F1271" s="20">
        <v>1085442</v>
      </c>
      <c r="G1271" s="20" t="s">
        <v>20</v>
      </c>
      <c r="H1271" s="20" t="s">
        <v>20</v>
      </c>
      <c r="I1271" s="20" t="s">
        <v>118</v>
      </c>
      <c r="J1271" s="20" t="s">
        <v>1920</v>
      </c>
      <c r="K1271" s="20">
        <v>20260623</v>
      </c>
      <c r="L1271" s="20" t="s">
        <v>1917</v>
      </c>
      <c r="M1271" s="20" t="s">
        <v>111</v>
      </c>
      <c r="N1271" s="20">
        <v>3.01</v>
      </c>
      <c r="O1271" s="20" t="s">
        <v>84</v>
      </c>
      <c r="P1271" s="25">
        <v>0</v>
      </c>
      <c r="Q1271" s="20" t="s">
        <v>112</v>
      </c>
      <c r="R1271" s="20" t="s">
        <v>113</v>
      </c>
      <c r="S1271" s="20" t="s">
        <v>26</v>
      </c>
      <c r="T1271" s="20" t="s">
        <v>30</v>
      </c>
      <c r="U1271" s="20" t="s">
        <v>114</v>
      </c>
      <c r="V1271" s="20" t="s">
        <v>115</v>
      </c>
      <c r="W1271" s="20" t="s">
        <v>116</v>
      </c>
      <c r="X1271" s="20" t="s">
        <v>1918</v>
      </c>
      <c r="Y1271" s="20" t="s">
        <v>1919</v>
      </c>
      <c r="Z1271" s="20" t="s">
        <v>26</v>
      </c>
      <c r="AA1271" s="20" t="s">
        <v>30</v>
      </c>
      <c r="AB1271" s="20" t="s">
        <v>140</v>
      </c>
      <c r="AC1271" s="20" t="s">
        <v>1520</v>
      </c>
      <c r="AD1271" s="20" t="s">
        <v>1521</v>
      </c>
    </row>
    <row r="1272" spans="2:30" x14ac:dyDescent="0.25">
      <c r="B1272" s="27" t="str">
        <f>IF(O1272="","Frêt",_xlfn.XLOOKUP(O1272,Catégories!A:A,Catégories!B:B,"inconnu"))</f>
        <v>Frêt</v>
      </c>
      <c r="C1272" s="10" t="str">
        <f>RIGHT(LOOKUP(L1272,'Recherche tracking'!A:A,'Recherche tracking'!B:B),16)</f>
        <v>5943814314755090</v>
      </c>
      <c r="D1272" s="20">
        <v>202606</v>
      </c>
      <c r="E1272" s="20">
        <v>51</v>
      </c>
      <c r="F1272" s="20">
        <v>1085442</v>
      </c>
      <c r="G1272" s="20" t="s">
        <v>20</v>
      </c>
      <c r="H1272" s="20" t="s">
        <v>20</v>
      </c>
      <c r="I1272" s="20" t="s">
        <v>119</v>
      </c>
      <c r="J1272" s="20" t="s">
        <v>1920</v>
      </c>
      <c r="K1272" s="20">
        <v>20260623</v>
      </c>
      <c r="L1272" s="20" t="s">
        <v>1917</v>
      </c>
      <c r="M1272" s="20" t="s">
        <v>24</v>
      </c>
      <c r="N1272" s="20">
        <v>3.01</v>
      </c>
      <c r="O1272" s="20" t="s">
        <v>86</v>
      </c>
      <c r="P1272" s="25">
        <v>0</v>
      </c>
      <c r="Q1272" s="20" t="s">
        <v>112</v>
      </c>
      <c r="R1272" s="20" t="s">
        <v>113</v>
      </c>
      <c r="S1272" s="20" t="s">
        <v>26</v>
      </c>
      <c r="T1272" s="20" t="s">
        <v>30</v>
      </c>
      <c r="U1272" s="20" t="s">
        <v>114</v>
      </c>
      <c r="V1272" s="20" t="s">
        <v>115</v>
      </c>
      <c r="W1272" s="20" t="s">
        <v>116</v>
      </c>
      <c r="X1272" s="20" t="s">
        <v>1918</v>
      </c>
      <c r="Y1272" s="20" t="s">
        <v>1919</v>
      </c>
      <c r="Z1272" s="20" t="s">
        <v>26</v>
      </c>
      <c r="AA1272" s="20" t="s">
        <v>30</v>
      </c>
      <c r="AB1272" s="20" t="s">
        <v>140</v>
      </c>
      <c r="AC1272" s="20" t="s">
        <v>1520</v>
      </c>
      <c r="AD1272" s="20" t="s">
        <v>1521</v>
      </c>
    </row>
    <row r="1273" spans="2:30" x14ac:dyDescent="0.25">
      <c r="B1273" s="27" t="str">
        <f>IF(O1273="","Frêt",_xlfn.XLOOKUP(O1273,Catégories!A:A,Catégories!B:B,"inconnu"))</f>
        <v>Frêt</v>
      </c>
      <c r="C1273" s="10" t="str">
        <f>RIGHT(LOOKUP(L1273,'Recherche tracking'!A:A,'Recherche tracking'!B:B),16)</f>
        <v>7643814314755116</v>
      </c>
      <c r="D1273" s="20">
        <v>202606</v>
      </c>
      <c r="E1273" s="20">
        <v>51</v>
      </c>
      <c r="F1273" s="20">
        <v>1085442</v>
      </c>
      <c r="G1273" s="20" t="s">
        <v>20</v>
      </c>
      <c r="H1273" s="20" t="s">
        <v>20</v>
      </c>
      <c r="I1273" s="20" t="s">
        <v>110</v>
      </c>
      <c r="J1273" s="20" t="s">
        <v>22</v>
      </c>
      <c r="K1273" s="20">
        <v>20260623</v>
      </c>
      <c r="L1273" s="20" t="s">
        <v>1921</v>
      </c>
      <c r="M1273" s="20" t="s">
        <v>111</v>
      </c>
      <c r="N1273" s="20">
        <v>2.6</v>
      </c>
      <c r="O1273" s="20" t="s">
        <v>84</v>
      </c>
      <c r="P1273" s="25">
        <v>4.67</v>
      </c>
      <c r="Q1273" s="20" t="s">
        <v>112</v>
      </c>
      <c r="R1273" s="20" t="s">
        <v>113</v>
      </c>
      <c r="S1273" s="20" t="s">
        <v>26</v>
      </c>
      <c r="T1273" s="20" t="s">
        <v>30</v>
      </c>
      <c r="U1273" s="20" t="s">
        <v>114</v>
      </c>
      <c r="V1273" s="20" t="s">
        <v>115</v>
      </c>
      <c r="W1273" s="20" t="s">
        <v>116</v>
      </c>
      <c r="X1273" s="20" t="s">
        <v>1922</v>
      </c>
      <c r="Y1273" s="20" t="s">
        <v>1923</v>
      </c>
      <c r="Z1273" s="20" t="s">
        <v>26</v>
      </c>
      <c r="AA1273" s="20" t="s">
        <v>30</v>
      </c>
      <c r="AB1273" s="20" t="s">
        <v>131</v>
      </c>
      <c r="AC1273" s="20" t="s">
        <v>252</v>
      </c>
      <c r="AD1273" s="20" t="s">
        <v>253</v>
      </c>
    </row>
    <row r="1274" spans="2:30" x14ac:dyDescent="0.25">
      <c r="B1274" s="27" t="str">
        <f>IF(O1274="","Frêt",_xlfn.XLOOKUP(O1274,Catégories!A:A,Catégories!B:B,"inconnu"))</f>
        <v>Frêt</v>
      </c>
      <c r="C1274" s="10" t="str">
        <f>RIGHT(LOOKUP(L1274,'Recherche tracking'!A:A,'Recherche tracking'!B:B),16)</f>
        <v>7643814314755116</v>
      </c>
      <c r="D1274" s="20">
        <v>202606</v>
      </c>
      <c r="E1274" s="20">
        <v>51</v>
      </c>
      <c r="F1274" s="20">
        <v>1085442</v>
      </c>
      <c r="G1274" s="20" t="s">
        <v>20</v>
      </c>
      <c r="H1274" s="20" t="s">
        <v>20</v>
      </c>
      <c r="I1274" s="20" t="s">
        <v>118</v>
      </c>
      <c r="J1274" s="20" t="s">
        <v>1924</v>
      </c>
      <c r="K1274" s="20">
        <v>20260623</v>
      </c>
      <c r="L1274" s="20" t="s">
        <v>1921</v>
      </c>
      <c r="M1274" s="20" t="s">
        <v>111</v>
      </c>
      <c r="N1274" s="20">
        <v>2.6</v>
      </c>
      <c r="O1274" s="20" t="s">
        <v>84</v>
      </c>
      <c r="P1274" s="25">
        <v>0</v>
      </c>
      <c r="Q1274" s="20" t="s">
        <v>112</v>
      </c>
      <c r="R1274" s="20" t="s">
        <v>113</v>
      </c>
      <c r="S1274" s="20" t="s">
        <v>26</v>
      </c>
      <c r="T1274" s="20" t="s">
        <v>30</v>
      </c>
      <c r="U1274" s="20" t="s">
        <v>114</v>
      </c>
      <c r="V1274" s="20" t="s">
        <v>115</v>
      </c>
      <c r="W1274" s="20" t="s">
        <v>116</v>
      </c>
      <c r="X1274" s="20" t="s">
        <v>1922</v>
      </c>
      <c r="Y1274" s="20" t="s">
        <v>1923</v>
      </c>
      <c r="Z1274" s="20" t="s">
        <v>26</v>
      </c>
      <c r="AA1274" s="20" t="s">
        <v>30</v>
      </c>
      <c r="AB1274" s="20" t="s">
        <v>131</v>
      </c>
      <c r="AC1274" s="20" t="s">
        <v>252</v>
      </c>
      <c r="AD1274" s="20" t="s">
        <v>253</v>
      </c>
    </row>
    <row r="1275" spans="2:30" x14ac:dyDescent="0.25">
      <c r="B1275" s="27" t="str">
        <f>IF(O1275="","Frêt",_xlfn.XLOOKUP(O1275,Catégories!A:A,Catégories!B:B,"inconnu"))</f>
        <v>Frêt</v>
      </c>
      <c r="C1275" s="10" t="str">
        <f>RIGHT(LOOKUP(L1275,'Recherche tracking'!A:A,'Recherche tracking'!B:B),16)</f>
        <v>7643814314755116</v>
      </c>
      <c r="D1275" s="20">
        <v>202606</v>
      </c>
      <c r="E1275" s="20">
        <v>51</v>
      </c>
      <c r="F1275" s="20">
        <v>1085442</v>
      </c>
      <c r="G1275" s="20" t="s">
        <v>20</v>
      </c>
      <c r="H1275" s="20" t="s">
        <v>20</v>
      </c>
      <c r="I1275" s="20" t="s">
        <v>119</v>
      </c>
      <c r="J1275" s="20" t="s">
        <v>1924</v>
      </c>
      <c r="K1275" s="20">
        <v>20260623</v>
      </c>
      <c r="L1275" s="20" t="s">
        <v>1921</v>
      </c>
      <c r="M1275" s="20" t="s">
        <v>24</v>
      </c>
      <c r="N1275" s="20">
        <v>2.6</v>
      </c>
      <c r="O1275" s="20" t="s">
        <v>86</v>
      </c>
      <c r="P1275" s="25">
        <v>0</v>
      </c>
      <c r="Q1275" s="20" t="s">
        <v>112</v>
      </c>
      <c r="R1275" s="20" t="s">
        <v>113</v>
      </c>
      <c r="S1275" s="20" t="s">
        <v>26</v>
      </c>
      <c r="T1275" s="20" t="s">
        <v>30</v>
      </c>
      <c r="U1275" s="20" t="s">
        <v>114</v>
      </c>
      <c r="V1275" s="20" t="s">
        <v>115</v>
      </c>
      <c r="W1275" s="20" t="s">
        <v>116</v>
      </c>
      <c r="X1275" s="20" t="s">
        <v>1922</v>
      </c>
      <c r="Y1275" s="20" t="s">
        <v>1923</v>
      </c>
      <c r="Z1275" s="20" t="s">
        <v>26</v>
      </c>
      <c r="AA1275" s="20" t="s">
        <v>30</v>
      </c>
      <c r="AB1275" s="20" t="s">
        <v>131</v>
      </c>
      <c r="AC1275" s="20" t="s">
        <v>252</v>
      </c>
      <c r="AD1275" s="20" t="s">
        <v>253</v>
      </c>
    </row>
    <row r="1276" spans="2:30" x14ac:dyDescent="0.25">
      <c r="B1276" s="27" t="str">
        <f>IF(O1276="","Frêt",_xlfn.XLOOKUP(O1276,Catégories!A:A,Catégories!B:B,"inconnu"))</f>
        <v>Frêt</v>
      </c>
      <c r="C1276" s="10" t="str">
        <f>RIGHT(LOOKUP(L1276,'Recherche tracking'!A:A,'Recherche tracking'!B:B),16)</f>
        <v>1343814314755134</v>
      </c>
      <c r="D1276" s="20">
        <v>202606</v>
      </c>
      <c r="E1276" s="20">
        <v>51</v>
      </c>
      <c r="F1276" s="20">
        <v>1085442</v>
      </c>
      <c r="G1276" s="20" t="s">
        <v>20</v>
      </c>
      <c r="H1276" s="20" t="s">
        <v>20</v>
      </c>
      <c r="I1276" s="20" t="s">
        <v>110</v>
      </c>
      <c r="J1276" s="20" t="s">
        <v>22</v>
      </c>
      <c r="K1276" s="20">
        <v>20260623</v>
      </c>
      <c r="L1276" s="20" t="s">
        <v>1925</v>
      </c>
      <c r="M1276" s="20" t="s">
        <v>111</v>
      </c>
      <c r="N1276" s="20">
        <v>2.6</v>
      </c>
      <c r="O1276" s="20" t="s">
        <v>84</v>
      </c>
      <c r="P1276" s="25">
        <v>4.67</v>
      </c>
      <c r="Q1276" s="20" t="s">
        <v>112</v>
      </c>
      <c r="R1276" s="20" t="s">
        <v>113</v>
      </c>
      <c r="S1276" s="20" t="s">
        <v>26</v>
      </c>
      <c r="T1276" s="20" t="s">
        <v>30</v>
      </c>
      <c r="U1276" s="20" t="s">
        <v>114</v>
      </c>
      <c r="V1276" s="20" t="s">
        <v>115</v>
      </c>
      <c r="W1276" s="20" t="s">
        <v>116</v>
      </c>
      <c r="X1276" s="20" t="s">
        <v>212</v>
      </c>
      <c r="Y1276" s="20" t="s">
        <v>213</v>
      </c>
      <c r="Z1276" s="20" t="s">
        <v>26</v>
      </c>
      <c r="AA1276" s="20" t="s">
        <v>30</v>
      </c>
      <c r="AB1276" s="20" t="s">
        <v>193</v>
      </c>
      <c r="AC1276" s="20" t="s">
        <v>214</v>
      </c>
      <c r="AD1276" s="20" t="s">
        <v>215</v>
      </c>
    </row>
    <row r="1277" spans="2:30" x14ac:dyDescent="0.25">
      <c r="B1277" s="27" t="str">
        <f>IF(O1277="","Frêt",_xlfn.XLOOKUP(O1277,Catégories!A:A,Catégories!B:B,"inconnu"))</f>
        <v>Frêt</v>
      </c>
      <c r="C1277" s="10" t="str">
        <f>RIGHT(LOOKUP(L1277,'Recherche tracking'!A:A,'Recherche tracking'!B:B),16)</f>
        <v>1343814314755134</v>
      </c>
      <c r="D1277" s="20">
        <v>202606</v>
      </c>
      <c r="E1277" s="20">
        <v>51</v>
      </c>
      <c r="F1277" s="20">
        <v>1085442</v>
      </c>
      <c r="G1277" s="20" t="s">
        <v>20</v>
      </c>
      <c r="H1277" s="20" t="s">
        <v>20</v>
      </c>
      <c r="I1277" s="20" t="s">
        <v>118</v>
      </c>
      <c r="J1277" s="20" t="s">
        <v>1926</v>
      </c>
      <c r="K1277" s="20">
        <v>20260623</v>
      </c>
      <c r="L1277" s="20" t="s">
        <v>1925</v>
      </c>
      <c r="M1277" s="20" t="s">
        <v>111</v>
      </c>
      <c r="N1277" s="20">
        <v>2.6</v>
      </c>
      <c r="O1277" s="20" t="s">
        <v>84</v>
      </c>
      <c r="P1277" s="25">
        <v>0</v>
      </c>
      <c r="Q1277" s="20" t="s">
        <v>112</v>
      </c>
      <c r="R1277" s="20" t="s">
        <v>113</v>
      </c>
      <c r="S1277" s="20" t="s">
        <v>26</v>
      </c>
      <c r="T1277" s="20" t="s">
        <v>30</v>
      </c>
      <c r="U1277" s="20" t="s">
        <v>114</v>
      </c>
      <c r="V1277" s="20" t="s">
        <v>115</v>
      </c>
      <c r="W1277" s="20" t="s">
        <v>116</v>
      </c>
      <c r="X1277" s="20" t="s">
        <v>212</v>
      </c>
      <c r="Y1277" s="20" t="s">
        <v>213</v>
      </c>
      <c r="Z1277" s="20" t="s">
        <v>26</v>
      </c>
      <c r="AA1277" s="20" t="s">
        <v>30</v>
      </c>
      <c r="AB1277" s="20" t="s">
        <v>193</v>
      </c>
      <c r="AC1277" s="20" t="s">
        <v>214</v>
      </c>
      <c r="AD1277" s="20" t="s">
        <v>215</v>
      </c>
    </row>
    <row r="1278" spans="2:30" x14ac:dyDescent="0.25">
      <c r="B1278" s="27" t="str">
        <f>IF(O1278="","Frêt",_xlfn.XLOOKUP(O1278,Catégories!A:A,Catégories!B:B,"inconnu"))</f>
        <v>Frêt</v>
      </c>
      <c r="C1278" s="10" t="str">
        <f>RIGHT(LOOKUP(L1278,'Recherche tracking'!A:A,'Recherche tracking'!B:B),16)</f>
        <v>1343814314755134</v>
      </c>
      <c r="D1278" s="20">
        <v>202606</v>
      </c>
      <c r="E1278" s="20">
        <v>51</v>
      </c>
      <c r="F1278" s="20">
        <v>1085442</v>
      </c>
      <c r="G1278" s="20" t="s">
        <v>20</v>
      </c>
      <c r="H1278" s="20" t="s">
        <v>20</v>
      </c>
      <c r="I1278" s="20" t="s">
        <v>119</v>
      </c>
      <c r="J1278" s="20" t="s">
        <v>1926</v>
      </c>
      <c r="K1278" s="20">
        <v>20260623</v>
      </c>
      <c r="L1278" s="20" t="s">
        <v>1925</v>
      </c>
      <c r="M1278" s="20" t="s">
        <v>24</v>
      </c>
      <c r="N1278" s="20">
        <v>2.6</v>
      </c>
      <c r="O1278" s="20" t="s">
        <v>86</v>
      </c>
      <c r="P1278" s="25">
        <v>0</v>
      </c>
      <c r="Q1278" s="20" t="s">
        <v>112</v>
      </c>
      <c r="R1278" s="20" t="s">
        <v>113</v>
      </c>
      <c r="S1278" s="20" t="s">
        <v>26</v>
      </c>
      <c r="T1278" s="20" t="s">
        <v>30</v>
      </c>
      <c r="U1278" s="20" t="s">
        <v>114</v>
      </c>
      <c r="V1278" s="20" t="s">
        <v>115</v>
      </c>
      <c r="W1278" s="20" t="s">
        <v>116</v>
      </c>
      <c r="X1278" s="20" t="s">
        <v>212</v>
      </c>
      <c r="Y1278" s="20" t="s">
        <v>213</v>
      </c>
      <c r="Z1278" s="20" t="s">
        <v>26</v>
      </c>
      <c r="AA1278" s="20" t="s">
        <v>30</v>
      </c>
      <c r="AB1278" s="20" t="s">
        <v>193</v>
      </c>
      <c r="AC1278" s="20" t="s">
        <v>214</v>
      </c>
      <c r="AD1278" s="20" t="s">
        <v>215</v>
      </c>
    </row>
    <row r="1279" spans="2:30" x14ac:dyDescent="0.25">
      <c r="B1279" s="27" t="str">
        <f>IF(O1279="","Frêt",_xlfn.XLOOKUP(O1279,Catégories!A:A,Catégories!B:B,"inconnu"))</f>
        <v>Frêt</v>
      </c>
      <c r="C1279" s="10" t="str">
        <f>RIGHT(LOOKUP(L1279,'Recherche tracking'!A:A,'Recherche tracking'!B:B),16)</f>
        <v>7543814314755125</v>
      </c>
      <c r="D1279" s="20">
        <v>202606</v>
      </c>
      <c r="E1279" s="20">
        <v>51</v>
      </c>
      <c r="F1279" s="20">
        <v>1085442</v>
      </c>
      <c r="G1279" s="20" t="s">
        <v>20</v>
      </c>
      <c r="H1279" s="20" t="s">
        <v>20</v>
      </c>
      <c r="I1279" s="20" t="s">
        <v>110</v>
      </c>
      <c r="J1279" s="20" t="s">
        <v>22</v>
      </c>
      <c r="K1279" s="20">
        <v>20260623</v>
      </c>
      <c r="L1279" s="20" t="s">
        <v>1927</v>
      </c>
      <c r="M1279" s="20" t="s">
        <v>111</v>
      </c>
      <c r="N1279" s="20">
        <v>2.9</v>
      </c>
      <c r="O1279" s="20" t="s">
        <v>84</v>
      </c>
      <c r="P1279" s="25">
        <v>4.67</v>
      </c>
      <c r="Q1279" s="20" t="s">
        <v>112</v>
      </c>
      <c r="R1279" s="20" t="s">
        <v>113</v>
      </c>
      <c r="S1279" s="20" t="s">
        <v>26</v>
      </c>
      <c r="T1279" s="20" t="s">
        <v>30</v>
      </c>
      <c r="U1279" s="20" t="s">
        <v>114</v>
      </c>
      <c r="V1279" s="20" t="s">
        <v>115</v>
      </c>
      <c r="W1279" s="20" t="s">
        <v>116</v>
      </c>
      <c r="X1279" s="20" t="s">
        <v>1928</v>
      </c>
      <c r="Y1279" s="20" t="s">
        <v>1929</v>
      </c>
      <c r="Z1279" s="20" t="s">
        <v>26</v>
      </c>
      <c r="AA1279" s="20" t="s">
        <v>30</v>
      </c>
      <c r="AB1279" s="20" t="s">
        <v>117</v>
      </c>
      <c r="AC1279" s="20" t="s">
        <v>127</v>
      </c>
      <c r="AD1279" s="20" t="s">
        <v>120</v>
      </c>
    </row>
    <row r="1280" spans="2:30" x14ac:dyDescent="0.25">
      <c r="B1280" s="27" t="str">
        <f>IF(O1280="","Frêt",_xlfn.XLOOKUP(O1280,Catégories!A:A,Catégories!B:B,"inconnu"))</f>
        <v>Frêt</v>
      </c>
      <c r="C1280" s="10" t="str">
        <f>RIGHT(LOOKUP(L1280,'Recherche tracking'!A:A,'Recherche tracking'!B:B),16)</f>
        <v>7543814314755125</v>
      </c>
      <c r="D1280" s="20">
        <v>202606</v>
      </c>
      <c r="E1280" s="20">
        <v>51</v>
      </c>
      <c r="F1280" s="20">
        <v>1085442</v>
      </c>
      <c r="G1280" s="20" t="s">
        <v>20</v>
      </c>
      <c r="H1280" s="20" t="s">
        <v>20</v>
      </c>
      <c r="I1280" s="20" t="s">
        <v>118</v>
      </c>
      <c r="J1280" s="20" t="s">
        <v>1930</v>
      </c>
      <c r="K1280" s="20">
        <v>20260623</v>
      </c>
      <c r="L1280" s="20" t="s">
        <v>1927</v>
      </c>
      <c r="M1280" s="20" t="s">
        <v>111</v>
      </c>
      <c r="N1280" s="20">
        <v>2.9</v>
      </c>
      <c r="O1280" s="20" t="s">
        <v>84</v>
      </c>
      <c r="P1280" s="25">
        <v>0</v>
      </c>
      <c r="Q1280" s="20" t="s">
        <v>112</v>
      </c>
      <c r="R1280" s="20" t="s">
        <v>113</v>
      </c>
      <c r="S1280" s="20" t="s">
        <v>26</v>
      </c>
      <c r="T1280" s="20" t="s">
        <v>30</v>
      </c>
      <c r="U1280" s="20" t="s">
        <v>114</v>
      </c>
      <c r="V1280" s="20" t="s">
        <v>115</v>
      </c>
      <c r="W1280" s="20" t="s">
        <v>116</v>
      </c>
      <c r="X1280" s="20" t="s">
        <v>1928</v>
      </c>
      <c r="Y1280" s="20" t="s">
        <v>1929</v>
      </c>
      <c r="Z1280" s="20" t="s">
        <v>26</v>
      </c>
      <c r="AA1280" s="20" t="s">
        <v>30</v>
      </c>
      <c r="AB1280" s="20" t="s">
        <v>117</v>
      </c>
      <c r="AC1280" s="20" t="s">
        <v>127</v>
      </c>
      <c r="AD1280" s="20" t="s">
        <v>120</v>
      </c>
    </row>
    <row r="1281" spans="2:30" x14ac:dyDescent="0.25">
      <c r="B1281" s="27" t="str">
        <f>IF(O1281="","Frêt",_xlfn.XLOOKUP(O1281,Catégories!A:A,Catégories!B:B,"inconnu"))</f>
        <v>Frêt</v>
      </c>
      <c r="C1281" s="10" t="str">
        <f>RIGHT(LOOKUP(L1281,'Recherche tracking'!A:A,'Recherche tracking'!B:B),16)</f>
        <v>7543814314755125</v>
      </c>
      <c r="D1281" s="20">
        <v>202606</v>
      </c>
      <c r="E1281" s="20">
        <v>51</v>
      </c>
      <c r="F1281" s="20">
        <v>1085442</v>
      </c>
      <c r="G1281" s="20" t="s">
        <v>20</v>
      </c>
      <c r="H1281" s="20" t="s">
        <v>20</v>
      </c>
      <c r="I1281" s="20" t="s">
        <v>119</v>
      </c>
      <c r="J1281" s="20" t="s">
        <v>1930</v>
      </c>
      <c r="K1281" s="20">
        <v>20260623</v>
      </c>
      <c r="L1281" s="20" t="s">
        <v>1927</v>
      </c>
      <c r="M1281" s="20" t="s">
        <v>24</v>
      </c>
      <c r="N1281" s="20">
        <v>2.9</v>
      </c>
      <c r="O1281" s="20" t="s">
        <v>86</v>
      </c>
      <c r="P1281" s="25">
        <v>0</v>
      </c>
      <c r="Q1281" s="20" t="s">
        <v>112</v>
      </c>
      <c r="R1281" s="20" t="s">
        <v>113</v>
      </c>
      <c r="S1281" s="20" t="s">
        <v>26</v>
      </c>
      <c r="T1281" s="20" t="s">
        <v>30</v>
      </c>
      <c r="U1281" s="20" t="s">
        <v>114</v>
      </c>
      <c r="V1281" s="20" t="s">
        <v>115</v>
      </c>
      <c r="W1281" s="20" t="s">
        <v>116</v>
      </c>
      <c r="X1281" s="20" t="s">
        <v>1928</v>
      </c>
      <c r="Y1281" s="20" t="s">
        <v>1929</v>
      </c>
      <c r="Z1281" s="20" t="s">
        <v>26</v>
      </c>
      <c r="AA1281" s="20" t="s">
        <v>30</v>
      </c>
      <c r="AB1281" s="20" t="s">
        <v>117</v>
      </c>
      <c r="AC1281" s="20" t="s">
        <v>127</v>
      </c>
      <c r="AD1281" s="20" t="s">
        <v>120</v>
      </c>
    </row>
    <row r="1282" spans="2:30" x14ac:dyDescent="0.25">
      <c r="B1282" s="27" t="str">
        <f>IF(O1282="","Frêt",_xlfn.XLOOKUP(O1282,Catégories!A:A,Catégories!B:B,"inconnu"))</f>
        <v>Frêt</v>
      </c>
      <c r="C1282" s="10" t="str">
        <f>RIGHT(LOOKUP(L1282,'Recherche tracking'!A:A,'Recherche tracking'!B:B),16)</f>
        <v>1343814314754969</v>
      </c>
      <c r="D1282" s="20">
        <v>202606</v>
      </c>
      <c r="E1282" s="20">
        <v>51</v>
      </c>
      <c r="F1282" s="20">
        <v>1085442</v>
      </c>
      <c r="G1282" s="20" t="s">
        <v>20</v>
      </c>
      <c r="H1282" s="20" t="s">
        <v>20</v>
      </c>
      <c r="I1282" s="20" t="s">
        <v>110</v>
      </c>
      <c r="J1282" s="20" t="s">
        <v>22</v>
      </c>
      <c r="K1282" s="20">
        <v>20260623</v>
      </c>
      <c r="L1282" s="20" t="s">
        <v>1931</v>
      </c>
      <c r="M1282" s="20" t="s">
        <v>111</v>
      </c>
      <c r="N1282" s="20">
        <v>4.0999999999999996</v>
      </c>
      <c r="O1282" s="20" t="s">
        <v>84</v>
      </c>
      <c r="P1282" s="25">
        <v>5.19</v>
      </c>
      <c r="Q1282" s="20" t="s">
        <v>112</v>
      </c>
      <c r="R1282" s="20" t="s">
        <v>113</v>
      </c>
      <c r="S1282" s="20" t="s">
        <v>26</v>
      </c>
      <c r="T1282" s="20" t="s">
        <v>30</v>
      </c>
      <c r="U1282" s="20" t="s">
        <v>114</v>
      </c>
      <c r="V1282" s="20" t="s">
        <v>115</v>
      </c>
      <c r="W1282" s="20" t="s">
        <v>116</v>
      </c>
      <c r="X1282" s="20" t="s">
        <v>787</v>
      </c>
      <c r="Y1282" s="20" t="s">
        <v>788</v>
      </c>
      <c r="Z1282" s="20" t="s">
        <v>26</v>
      </c>
      <c r="AA1282" s="20" t="s">
        <v>30</v>
      </c>
      <c r="AB1282" s="20" t="s">
        <v>193</v>
      </c>
      <c r="AC1282" s="20" t="s">
        <v>789</v>
      </c>
      <c r="AD1282" s="20" t="s">
        <v>790</v>
      </c>
    </row>
    <row r="1283" spans="2:30" x14ac:dyDescent="0.25">
      <c r="B1283" s="27" t="str">
        <f>IF(O1283="","Frêt",_xlfn.XLOOKUP(O1283,Catégories!A:A,Catégories!B:B,"inconnu"))</f>
        <v>Frêt</v>
      </c>
      <c r="C1283" s="10" t="str">
        <f>RIGHT(LOOKUP(L1283,'Recherche tracking'!A:A,'Recherche tracking'!B:B),16)</f>
        <v>1343814314754969</v>
      </c>
      <c r="D1283" s="20">
        <v>202606</v>
      </c>
      <c r="E1283" s="20">
        <v>51</v>
      </c>
      <c r="F1283" s="20">
        <v>1085442</v>
      </c>
      <c r="G1283" s="20" t="s">
        <v>20</v>
      </c>
      <c r="H1283" s="20" t="s">
        <v>20</v>
      </c>
      <c r="I1283" s="20" t="s">
        <v>118</v>
      </c>
      <c r="J1283" s="20" t="s">
        <v>1932</v>
      </c>
      <c r="K1283" s="20">
        <v>20260623</v>
      </c>
      <c r="L1283" s="20" t="s">
        <v>1931</v>
      </c>
      <c r="M1283" s="20" t="s">
        <v>111</v>
      </c>
      <c r="N1283" s="20">
        <v>4.0999999999999996</v>
      </c>
      <c r="O1283" s="20" t="s">
        <v>84</v>
      </c>
      <c r="P1283" s="25">
        <v>0</v>
      </c>
      <c r="Q1283" s="20" t="s">
        <v>112</v>
      </c>
      <c r="R1283" s="20" t="s">
        <v>113</v>
      </c>
      <c r="S1283" s="20" t="s">
        <v>26</v>
      </c>
      <c r="T1283" s="20" t="s">
        <v>30</v>
      </c>
      <c r="U1283" s="20" t="s">
        <v>114</v>
      </c>
      <c r="V1283" s="20" t="s">
        <v>115</v>
      </c>
      <c r="W1283" s="20" t="s">
        <v>116</v>
      </c>
      <c r="X1283" s="20" t="s">
        <v>787</v>
      </c>
      <c r="Y1283" s="20" t="s">
        <v>788</v>
      </c>
      <c r="Z1283" s="20" t="s">
        <v>26</v>
      </c>
      <c r="AA1283" s="20" t="s">
        <v>30</v>
      </c>
      <c r="AB1283" s="20" t="s">
        <v>193</v>
      </c>
      <c r="AC1283" s="20" t="s">
        <v>789</v>
      </c>
      <c r="AD1283" s="20" t="s">
        <v>790</v>
      </c>
    </row>
    <row r="1284" spans="2:30" x14ac:dyDescent="0.25">
      <c r="B1284" s="27" t="str">
        <f>IF(O1284="","Frêt",_xlfn.XLOOKUP(O1284,Catégories!A:A,Catégories!B:B,"inconnu"))</f>
        <v>Frêt</v>
      </c>
      <c r="C1284" s="10" t="str">
        <f>RIGHT(LOOKUP(L1284,'Recherche tracking'!A:A,'Recherche tracking'!B:B),16)</f>
        <v>1343814314754969</v>
      </c>
      <c r="D1284" s="20">
        <v>202606</v>
      </c>
      <c r="E1284" s="20">
        <v>51</v>
      </c>
      <c r="F1284" s="20">
        <v>1085442</v>
      </c>
      <c r="G1284" s="20" t="s">
        <v>20</v>
      </c>
      <c r="H1284" s="20" t="s">
        <v>20</v>
      </c>
      <c r="I1284" s="20" t="s">
        <v>119</v>
      </c>
      <c r="J1284" s="20" t="s">
        <v>1932</v>
      </c>
      <c r="K1284" s="20">
        <v>20260623</v>
      </c>
      <c r="L1284" s="20" t="s">
        <v>1931</v>
      </c>
      <c r="M1284" s="20" t="s">
        <v>24</v>
      </c>
      <c r="N1284" s="20">
        <v>4.0999999999999996</v>
      </c>
      <c r="O1284" s="20" t="s">
        <v>86</v>
      </c>
      <c r="P1284" s="25">
        <v>0</v>
      </c>
      <c r="Q1284" s="20" t="s">
        <v>112</v>
      </c>
      <c r="R1284" s="20" t="s">
        <v>113</v>
      </c>
      <c r="S1284" s="20" t="s">
        <v>26</v>
      </c>
      <c r="T1284" s="20" t="s">
        <v>30</v>
      </c>
      <c r="U1284" s="20" t="s">
        <v>114</v>
      </c>
      <c r="V1284" s="20" t="s">
        <v>115</v>
      </c>
      <c r="W1284" s="20" t="s">
        <v>116</v>
      </c>
      <c r="X1284" s="20" t="s">
        <v>787</v>
      </c>
      <c r="Y1284" s="20" t="s">
        <v>788</v>
      </c>
      <c r="Z1284" s="20" t="s">
        <v>26</v>
      </c>
      <c r="AA1284" s="20" t="s">
        <v>30</v>
      </c>
      <c r="AB1284" s="20" t="s">
        <v>193</v>
      </c>
      <c r="AC1284" s="20" t="s">
        <v>789</v>
      </c>
      <c r="AD1284" s="20" t="s">
        <v>790</v>
      </c>
    </row>
    <row r="1285" spans="2:30" x14ac:dyDescent="0.25">
      <c r="B1285" s="27" t="str">
        <f>IF(O1285="","Frêt",_xlfn.XLOOKUP(O1285,Catégories!A:A,Catégories!B:B,"inconnu"))</f>
        <v>Frêt</v>
      </c>
      <c r="C1285" s="10" t="str">
        <f>RIGHT(LOOKUP(L1285,'Recherche tracking'!A:A,'Recherche tracking'!B:B),16)</f>
        <v>5343814314754983</v>
      </c>
      <c r="D1285" s="20">
        <v>202606</v>
      </c>
      <c r="E1285" s="20">
        <v>51</v>
      </c>
      <c r="F1285" s="20">
        <v>1085442</v>
      </c>
      <c r="G1285" s="20" t="s">
        <v>20</v>
      </c>
      <c r="H1285" s="20" t="s">
        <v>20</v>
      </c>
      <c r="I1285" s="20" t="s">
        <v>110</v>
      </c>
      <c r="J1285" s="20" t="s">
        <v>22</v>
      </c>
      <c r="K1285" s="20">
        <v>20260623</v>
      </c>
      <c r="L1285" s="20" t="s">
        <v>1933</v>
      </c>
      <c r="M1285" s="20" t="s">
        <v>111</v>
      </c>
      <c r="N1285" s="20">
        <v>2.9</v>
      </c>
      <c r="O1285" s="20" t="s">
        <v>84</v>
      </c>
      <c r="P1285" s="25">
        <v>4.67</v>
      </c>
      <c r="Q1285" s="20" t="s">
        <v>112</v>
      </c>
      <c r="R1285" s="20" t="s">
        <v>113</v>
      </c>
      <c r="S1285" s="20" t="s">
        <v>26</v>
      </c>
      <c r="T1285" s="20" t="s">
        <v>30</v>
      </c>
      <c r="U1285" s="20" t="s">
        <v>114</v>
      </c>
      <c r="V1285" s="20" t="s">
        <v>115</v>
      </c>
      <c r="W1285" s="20" t="s">
        <v>116</v>
      </c>
      <c r="X1285" s="20" t="s">
        <v>1934</v>
      </c>
      <c r="Y1285" s="20" t="s">
        <v>1935</v>
      </c>
      <c r="Z1285" s="20" t="s">
        <v>26</v>
      </c>
      <c r="AA1285" s="20" t="s">
        <v>30</v>
      </c>
      <c r="AB1285" s="20" t="s">
        <v>360</v>
      </c>
      <c r="AC1285" s="20" t="s">
        <v>1936</v>
      </c>
      <c r="AD1285" s="20" t="s">
        <v>1937</v>
      </c>
    </row>
    <row r="1286" spans="2:30" x14ac:dyDescent="0.25">
      <c r="B1286" s="27" t="str">
        <f>IF(O1286="","Frêt",_xlfn.XLOOKUP(O1286,Catégories!A:A,Catégories!B:B,"inconnu"))</f>
        <v>Frêt</v>
      </c>
      <c r="C1286" s="10" t="str">
        <f>RIGHT(LOOKUP(L1286,'Recherche tracking'!A:A,'Recherche tracking'!B:B),16)</f>
        <v>5343814314754983</v>
      </c>
      <c r="D1286" s="20">
        <v>202606</v>
      </c>
      <c r="E1286" s="20">
        <v>51</v>
      </c>
      <c r="F1286" s="20">
        <v>1085442</v>
      </c>
      <c r="G1286" s="20" t="s">
        <v>20</v>
      </c>
      <c r="H1286" s="20" t="s">
        <v>20</v>
      </c>
      <c r="I1286" s="20" t="s">
        <v>118</v>
      </c>
      <c r="J1286" s="20" t="s">
        <v>1938</v>
      </c>
      <c r="K1286" s="20">
        <v>20260623</v>
      </c>
      <c r="L1286" s="20" t="s">
        <v>1933</v>
      </c>
      <c r="M1286" s="20" t="s">
        <v>111</v>
      </c>
      <c r="N1286" s="20">
        <v>2.9</v>
      </c>
      <c r="O1286" s="20" t="s">
        <v>84</v>
      </c>
      <c r="P1286" s="25">
        <v>0</v>
      </c>
      <c r="Q1286" s="20" t="s">
        <v>112</v>
      </c>
      <c r="R1286" s="20" t="s">
        <v>113</v>
      </c>
      <c r="S1286" s="20" t="s">
        <v>26</v>
      </c>
      <c r="T1286" s="20" t="s">
        <v>30</v>
      </c>
      <c r="U1286" s="20" t="s">
        <v>114</v>
      </c>
      <c r="V1286" s="20" t="s">
        <v>115</v>
      </c>
      <c r="W1286" s="20" t="s">
        <v>116</v>
      </c>
      <c r="X1286" s="20" t="s">
        <v>1934</v>
      </c>
      <c r="Y1286" s="20" t="s">
        <v>1935</v>
      </c>
      <c r="Z1286" s="20" t="s">
        <v>26</v>
      </c>
      <c r="AA1286" s="20" t="s">
        <v>30</v>
      </c>
      <c r="AB1286" s="20" t="s">
        <v>360</v>
      </c>
      <c r="AC1286" s="20" t="s">
        <v>1936</v>
      </c>
      <c r="AD1286" s="20" t="s">
        <v>1937</v>
      </c>
    </row>
    <row r="1287" spans="2:30" x14ac:dyDescent="0.25">
      <c r="B1287" s="27" t="str">
        <f>IF(O1287="","Frêt",_xlfn.XLOOKUP(O1287,Catégories!A:A,Catégories!B:B,"inconnu"))</f>
        <v>Frêt</v>
      </c>
      <c r="C1287" s="10" t="str">
        <f>RIGHT(LOOKUP(L1287,'Recherche tracking'!A:A,'Recherche tracking'!B:B),16)</f>
        <v>5343814314754983</v>
      </c>
      <c r="D1287" s="20">
        <v>202606</v>
      </c>
      <c r="E1287" s="20">
        <v>51</v>
      </c>
      <c r="F1287" s="20">
        <v>1085442</v>
      </c>
      <c r="G1287" s="20" t="s">
        <v>20</v>
      </c>
      <c r="H1287" s="20" t="s">
        <v>20</v>
      </c>
      <c r="I1287" s="20" t="s">
        <v>119</v>
      </c>
      <c r="J1287" s="20" t="s">
        <v>1938</v>
      </c>
      <c r="K1287" s="20">
        <v>20260623</v>
      </c>
      <c r="L1287" s="20" t="s">
        <v>1933</v>
      </c>
      <c r="M1287" s="20" t="s">
        <v>24</v>
      </c>
      <c r="N1287" s="20">
        <v>2.9</v>
      </c>
      <c r="O1287" s="20" t="s">
        <v>86</v>
      </c>
      <c r="P1287" s="25">
        <v>0</v>
      </c>
      <c r="Q1287" s="20" t="s">
        <v>112</v>
      </c>
      <c r="R1287" s="20" t="s">
        <v>113</v>
      </c>
      <c r="S1287" s="20" t="s">
        <v>26</v>
      </c>
      <c r="T1287" s="20" t="s">
        <v>30</v>
      </c>
      <c r="U1287" s="20" t="s">
        <v>114</v>
      </c>
      <c r="V1287" s="20" t="s">
        <v>115</v>
      </c>
      <c r="W1287" s="20" t="s">
        <v>116</v>
      </c>
      <c r="X1287" s="20" t="s">
        <v>1934</v>
      </c>
      <c r="Y1287" s="20" t="s">
        <v>1935</v>
      </c>
      <c r="Z1287" s="20" t="s">
        <v>26</v>
      </c>
      <c r="AA1287" s="20" t="s">
        <v>30</v>
      </c>
      <c r="AB1287" s="20" t="s">
        <v>360</v>
      </c>
      <c r="AC1287" s="20" t="s">
        <v>1936</v>
      </c>
      <c r="AD1287" s="20" t="s">
        <v>1937</v>
      </c>
    </row>
    <row r="1288" spans="2:30" x14ac:dyDescent="0.25">
      <c r="B1288" s="27" t="str">
        <f>IF(O1288="","Frêt",_xlfn.XLOOKUP(O1288,Catégories!A:A,Catégories!B:B,"inconnu"))</f>
        <v>Frêt</v>
      </c>
      <c r="C1288" s="10" t="str">
        <f>RIGHT(LOOKUP(L1288,'Recherche tracking'!A:A,'Recherche tracking'!B:B),16)</f>
        <v>4343814314755200</v>
      </c>
      <c r="D1288" s="20">
        <v>202606</v>
      </c>
      <c r="E1288" s="20">
        <v>51</v>
      </c>
      <c r="F1288" s="20">
        <v>1085442</v>
      </c>
      <c r="G1288" s="20" t="s">
        <v>20</v>
      </c>
      <c r="H1288" s="20" t="s">
        <v>20</v>
      </c>
      <c r="I1288" s="20" t="s">
        <v>110</v>
      </c>
      <c r="J1288" s="20" t="s">
        <v>22</v>
      </c>
      <c r="K1288" s="20">
        <v>20260623</v>
      </c>
      <c r="L1288" s="20" t="s">
        <v>1939</v>
      </c>
      <c r="M1288" s="20" t="s">
        <v>111</v>
      </c>
      <c r="N1288" s="20">
        <v>2.9</v>
      </c>
      <c r="O1288" s="20" t="s">
        <v>84</v>
      </c>
      <c r="P1288" s="25">
        <v>4.67</v>
      </c>
      <c r="Q1288" s="20" t="s">
        <v>112</v>
      </c>
      <c r="R1288" s="20" t="s">
        <v>113</v>
      </c>
      <c r="S1288" s="20" t="s">
        <v>26</v>
      </c>
      <c r="T1288" s="20" t="s">
        <v>30</v>
      </c>
      <c r="U1288" s="20" t="s">
        <v>114</v>
      </c>
      <c r="V1288" s="20" t="s">
        <v>115</v>
      </c>
      <c r="W1288" s="20" t="s">
        <v>116</v>
      </c>
      <c r="X1288" s="20" t="s">
        <v>1940</v>
      </c>
      <c r="Y1288" s="20" t="s">
        <v>1941</v>
      </c>
      <c r="Z1288" s="20" t="s">
        <v>26</v>
      </c>
      <c r="AA1288" s="20" t="s">
        <v>30</v>
      </c>
      <c r="AB1288" s="20" t="s">
        <v>1942</v>
      </c>
      <c r="AC1288" s="20" t="s">
        <v>1943</v>
      </c>
      <c r="AD1288" s="20" t="s">
        <v>1944</v>
      </c>
    </row>
    <row r="1289" spans="2:30" x14ac:dyDescent="0.25">
      <c r="B1289" s="27" t="str">
        <f>IF(O1289="","Frêt",_xlfn.XLOOKUP(O1289,Catégories!A:A,Catégories!B:B,"inconnu"))</f>
        <v>Frêt</v>
      </c>
      <c r="C1289" s="10" t="str">
        <f>RIGHT(LOOKUP(L1289,'Recherche tracking'!A:A,'Recherche tracking'!B:B),16)</f>
        <v>4343814314755200</v>
      </c>
      <c r="D1289" s="20">
        <v>202606</v>
      </c>
      <c r="E1289" s="20">
        <v>51</v>
      </c>
      <c r="F1289" s="20">
        <v>1085442</v>
      </c>
      <c r="G1289" s="20" t="s">
        <v>20</v>
      </c>
      <c r="H1289" s="20" t="s">
        <v>20</v>
      </c>
      <c r="I1289" s="20" t="s">
        <v>118</v>
      </c>
      <c r="J1289" s="20" t="s">
        <v>1945</v>
      </c>
      <c r="K1289" s="20">
        <v>20260623</v>
      </c>
      <c r="L1289" s="20" t="s">
        <v>1939</v>
      </c>
      <c r="M1289" s="20" t="s">
        <v>111</v>
      </c>
      <c r="N1289" s="20">
        <v>2.9</v>
      </c>
      <c r="O1289" s="20" t="s">
        <v>84</v>
      </c>
      <c r="P1289" s="25">
        <v>0</v>
      </c>
      <c r="Q1289" s="20" t="s">
        <v>112</v>
      </c>
      <c r="R1289" s="20" t="s">
        <v>113</v>
      </c>
      <c r="S1289" s="20" t="s">
        <v>26</v>
      </c>
      <c r="T1289" s="20" t="s">
        <v>30</v>
      </c>
      <c r="U1289" s="20" t="s">
        <v>114</v>
      </c>
      <c r="V1289" s="20" t="s">
        <v>115</v>
      </c>
      <c r="W1289" s="20" t="s">
        <v>116</v>
      </c>
      <c r="X1289" s="20" t="s">
        <v>1940</v>
      </c>
      <c r="Y1289" s="20" t="s">
        <v>1941</v>
      </c>
      <c r="Z1289" s="20" t="s">
        <v>26</v>
      </c>
      <c r="AA1289" s="20" t="s">
        <v>30</v>
      </c>
      <c r="AB1289" s="20" t="s">
        <v>1942</v>
      </c>
      <c r="AC1289" s="20" t="s">
        <v>1943</v>
      </c>
      <c r="AD1289" s="20" t="s">
        <v>1944</v>
      </c>
    </row>
    <row r="1290" spans="2:30" x14ac:dyDescent="0.25">
      <c r="B1290" s="27" t="str">
        <f>IF(O1290="","Frêt",_xlfn.XLOOKUP(O1290,Catégories!A:A,Catégories!B:B,"inconnu"))</f>
        <v>Frêt</v>
      </c>
      <c r="C1290" s="10" t="str">
        <f>RIGHT(LOOKUP(L1290,'Recherche tracking'!A:A,'Recherche tracking'!B:B),16)</f>
        <v>4343814314755200</v>
      </c>
      <c r="D1290" s="20">
        <v>202606</v>
      </c>
      <c r="E1290" s="20">
        <v>51</v>
      </c>
      <c r="F1290" s="20">
        <v>1085442</v>
      </c>
      <c r="G1290" s="20" t="s">
        <v>20</v>
      </c>
      <c r="H1290" s="20" t="s">
        <v>20</v>
      </c>
      <c r="I1290" s="20" t="s">
        <v>119</v>
      </c>
      <c r="J1290" s="20" t="s">
        <v>1945</v>
      </c>
      <c r="K1290" s="20">
        <v>20260623</v>
      </c>
      <c r="L1290" s="20" t="s">
        <v>1939</v>
      </c>
      <c r="M1290" s="20" t="s">
        <v>24</v>
      </c>
      <c r="N1290" s="20">
        <v>2.9</v>
      </c>
      <c r="O1290" s="20" t="s">
        <v>86</v>
      </c>
      <c r="P1290" s="25">
        <v>0</v>
      </c>
      <c r="Q1290" s="20" t="s">
        <v>112</v>
      </c>
      <c r="R1290" s="20" t="s">
        <v>113</v>
      </c>
      <c r="S1290" s="20" t="s">
        <v>26</v>
      </c>
      <c r="T1290" s="20" t="s">
        <v>30</v>
      </c>
      <c r="U1290" s="20" t="s">
        <v>114</v>
      </c>
      <c r="V1290" s="20" t="s">
        <v>115</v>
      </c>
      <c r="W1290" s="20" t="s">
        <v>116</v>
      </c>
      <c r="X1290" s="20" t="s">
        <v>1940</v>
      </c>
      <c r="Y1290" s="20" t="s">
        <v>1941</v>
      </c>
      <c r="Z1290" s="20" t="s">
        <v>26</v>
      </c>
      <c r="AA1290" s="20" t="s">
        <v>30</v>
      </c>
      <c r="AB1290" s="20" t="s">
        <v>1942</v>
      </c>
      <c r="AC1290" s="20" t="s">
        <v>1943</v>
      </c>
      <c r="AD1290" s="20" t="s">
        <v>1944</v>
      </c>
    </row>
    <row r="1291" spans="2:30" x14ac:dyDescent="0.25">
      <c r="B1291" s="27" t="str">
        <f>IF(O1291="","Frêt",_xlfn.XLOOKUP(O1291,Catégories!A:A,Catégories!B:B,"inconnu"))</f>
        <v>Frêt</v>
      </c>
      <c r="C1291" s="10" t="str">
        <f>RIGHT(LOOKUP(L1291,'Recherche tracking'!A:A,'Recherche tracking'!B:B),16)</f>
        <v>4543814314755377</v>
      </c>
      <c r="D1291" s="20">
        <v>202606</v>
      </c>
      <c r="E1291" s="20">
        <v>51</v>
      </c>
      <c r="F1291" s="20">
        <v>1085442</v>
      </c>
      <c r="G1291" s="20" t="s">
        <v>20</v>
      </c>
      <c r="H1291" s="20" t="s">
        <v>20</v>
      </c>
      <c r="I1291" s="20" t="s">
        <v>110</v>
      </c>
      <c r="J1291" s="20" t="s">
        <v>22</v>
      </c>
      <c r="K1291" s="20">
        <v>20260623</v>
      </c>
      <c r="L1291" s="20" t="s">
        <v>1946</v>
      </c>
      <c r="M1291" s="20" t="s">
        <v>111</v>
      </c>
      <c r="N1291" s="20">
        <v>38.700000000000003</v>
      </c>
      <c r="O1291" s="20" t="s">
        <v>84</v>
      </c>
      <c r="P1291" s="25">
        <v>14.03</v>
      </c>
      <c r="Q1291" s="20" t="s">
        <v>112</v>
      </c>
      <c r="R1291" s="20" t="s">
        <v>113</v>
      </c>
      <c r="S1291" s="20" t="s">
        <v>26</v>
      </c>
      <c r="T1291" s="20" t="s">
        <v>30</v>
      </c>
      <c r="U1291" s="20" t="s">
        <v>114</v>
      </c>
      <c r="V1291" s="20" t="s">
        <v>115</v>
      </c>
      <c r="W1291" s="20" t="s">
        <v>116</v>
      </c>
      <c r="X1291" s="20" t="s">
        <v>355</v>
      </c>
      <c r="Y1291" s="20" t="s">
        <v>356</v>
      </c>
      <c r="Z1291" s="20" t="s">
        <v>357</v>
      </c>
      <c r="AA1291" s="20" t="s">
        <v>30</v>
      </c>
      <c r="AB1291" s="20" t="s">
        <v>130</v>
      </c>
      <c r="AC1291" s="20" t="s">
        <v>358</v>
      </c>
      <c r="AD1291" s="20" t="s">
        <v>359</v>
      </c>
    </row>
    <row r="1292" spans="2:30" x14ac:dyDescent="0.25">
      <c r="B1292" s="27" t="str">
        <f>IF(O1292="","Frêt",_xlfn.XLOOKUP(O1292,Catégories!A:A,Catégories!B:B,"inconnu"))</f>
        <v>Frêt</v>
      </c>
      <c r="C1292" s="10" t="str">
        <f>RIGHT(LOOKUP(L1292,'Recherche tracking'!A:A,'Recherche tracking'!B:B),16)</f>
        <v>4543814314755377</v>
      </c>
      <c r="D1292" s="20">
        <v>202606</v>
      </c>
      <c r="E1292" s="20">
        <v>51</v>
      </c>
      <c r="F1292" s="20">
        <v>1085442</v>
      </c>
      <c r="G1292" s="20" t="s">
        <v>20</v>
      </c>
      <c r="H1292" s="20" t="s">
        <v>20</v>
      </c>
      <c r="I1292" s="20" t="s">
        <v>118</v>
      </c>
      <c r="J1292" s="20" t="s">
        <v>1947</v>
      </c>
      <c r="K1292" s="20">
        <v>20260623</v>
      </c>
      <c r="L1292" s="20" t="s">
        <v>1946</v>
      </c>
      <c r="M1292" s="20" t="s">
        <v>111</v>
      </c>
      <c r="N1292" s="20">
        <v>8.9</v>
      </c>
      <c r="O1292" s="20" t="s">
        <v>84</v>
      </c>
      <c r="P1292" s="25">
        <v>0</v>
      </c>
      <c r="Q1292" s="20" t="s">
        <v>112</v>
      </c>
      <c r="R1292" s="20" t="s">
        <v>113</v>
      </c>
      <c r="S1292" s="20" t="s">
        <v>26</v>
      </c>
      <c r="T1292" s="20" t="s">
        <v>30</v>
      </c>
      <c r="U1292" s="20" t="s">
        <v>114</v>
      </c>
      <c r="V1292" s="20" t="s">
        <v>115</v>
      </c>
      <c r="W1292" s="20" t="s">
        <v>116</v>
      </c>
      <c r="X1292" s="20" t="s">
        <v>355</v>
      </c>
      <c r="Y1292" s="20" t="s">
        <v>356</v>
      </c>
      <c r="Z1292" s="20" t="s">
        <v>357</v>
      </c>
      <c r="AA1292" s="20" t="s">
        <v>30</v>
      </c>
      <c r="AB1292" s="20" t="s">
        <v>130</v>
      </c>
      <c r="AC1292" s="20" t="s">
        <v>358</v>
      </c>
      <c r="AD1292" s="20" t="s">
        <v>359</v>
      </c>
    </row>
    <row r="1293" spans="2:30" x14ac:dyDescent="0.25">
      <c r="B1293" s="27" t="str">
        <f>IF(O1293="","Frêt",_xlfn.XLOOKUP(O1293,Catégories!A:A,Catégories!B:B,"inconnu"))</f>
        <v>Frêt</v>
      </c>
      <c r="C1293" s="10" t="str">
        <f>RIGHT(LOOKUP(L1293,'Recherche tracking'!A:A,'Recherche tracking'!B:B),16)</f>
        <v>4543814314755377</v>
      </c>
      <c r="D1293" s="20">
        <v>202606</v>
      </c>
      <c r="E1293" s="20">
        <v>51</v>
      </c>
      <c r="F1293" s="20">
        <v>1085442</v>
      </c>
      <c r="G1293" s="20" t="s">
        <v>20</v>
      </c>
      <c r="H1293" s="20" t="s">
        <v>20</v>
      </c>
      <c r="I1293" s="20" t="s">
        <v>119</v>
      </c>
      <c r="J1293" s="20" t="s">
        <v>1947</v>
      </c>
      <c r="K1293" s="20">
        <v>20260623</v>
      </c>
      <c r="L1293" s="20" t="s">
        <v>1946</v>
      </c>
      <c r="M1293" s="20" t="s">
        <v>24</v>
      </c>
      <c r="N1293" s="20">
        <v>8.9</v>
      </c>
      <c r="O1293" s="20" t="s">
        <v>86</v>
      </c>
      <c r="P1293" s="25">
        <v>0</v>
      </c>
      <c r="Q1293" s="20" t="s">
        <v>112</v>
      </c>
      <c r="R1293" s="20" t="s">
        <v>113</v>
      </c>
      <c r="S1293" s="20" t="s">
        <v>26</v>
      </c>
      <c r="T1293" s="20" t="s">
        <v>30</v>
      </c>
      <c r="U1293" s="20" t="s">
        <v>114</v>
      </c>
      <c r="V1293" s="20" t="s">
        <v>115</v>
      </c>
      <c r="W1293" s="20" t="s">
        <v>116</v>
      </c>
      <c r="X1293" s="20" t="s">
        <v>355</v>
      </c>
      <c r="Y1293" s="20" t="s">
        <v>356</v>
      </c>
      <c r="Z1293" s="20" t="s">
        <v>357</v>
      </c>
      <c r="AA1293" s="20" t="s">
        <v>30</v>
      </c>
      <c r="AB1293" s="20" t="s">
        <v>130</v>
      </c>
      <c r="AC1293" s="20" t="s">
        <v>358</v>
      </c>
      <c r="AD1293" s="20" t="s">
        <v>359</v>
      </c>
    </row>
    <row r="1294" spans="2:30" x14ac:dyDescent="0.25">
      <c r="B1294" s="27" t="str">
        <f>IF(O1294="","Frêt",_xlfn.XLOOKUP(O1294,Catégories!A:A,Catégories!B:B,"inconnu"))</f>
        <v>Frêt</v>
      </c>
      <c r="C1294" s="10" t="str">
        <f>RIGHT(LOOKUP(L1294,'Recherche tracking'!A:A,'Recherche tracking'!B:B),16)</f>
        <v>4543814314755377</v>
      </c>
      <c r="D1294" s="20">
        <v>202606</v>
      </c>
      <c r="E1294" s="20">
        <v>51</v>
      </c>
      <c r="F1294" s="20">
        <v>1085442</v>
      </c>
      <c r="G1294" s="20" t="s">
        <v>20</v>
      </c>
      <c r="H1294" s="20" t="s">
        <v>20</v>
      </c>
      <c r="I1294" s="20" t="s">
        <v>118</v>
      </c>
      <c r="J1294" s="20" t="s">
        <v>1948</v>
      </c>
      <c r="K1294" s="20">
        <v>20260623</v>
      </c>
      <c r="L1294" s="20" t="s">
        <v>1946</v>
      </c>
      <c r="M1294" s="20" t="s">
        <v>111</v>
      </c>
      <c r="N1294" s="20">
        <v>7.9</v>
      </c>
      <c r="O1294" s="20" t="s">
        <v>84</v>
      </c>
      <c r="P1294" s="25">
        <v>0</v>
      </c>
      <c r="Q1294" s="20" t="s">
        <v>112</v>
      </c>
      <c r="R1294" s="20" t="s">
        <v>113</v>
      </c>
      <c r="S1294" s="20" t="s">
        <v>26</v>
      </c>
      <c r="T1294" s="20" t="s">
        <v>30</v>
      </c>
      <c r="U1294" s="20" t="s">
        <v>114</v>
      </c>
      <c r="V1294" s="20" t="s">
        <v>115</v>
      </c>
      <c r="W1294" s="20" t="s">
        <v>116</v>
      </c>
      <c r="X1294" s="20" t="s">
        <v>355</v>
      </c>
      <c r="Y1294" s="20" t="s">
        <v>356</v>
      </c>
      <c r="Z1294" s="20" t="s">
        <v>357</v>
      </c>
      <c r="AA1294" s="20" t="s">
        <v>30</v>
      </c>
      <c r="AB1294" s="20" t="s">
        <v>130</v>
      </c>
      <c r="AC1294" s="20" t="s">
        <v>358</v>
      </c>
      <c r="AD1294" s="20" t="s">
        <v>359</v>
      </c>
    </row>
    <row r="1295" spans="2:30" x14ac:dyDescent="0.25">
      <c r="B1295" s="27" t="str">
        <f>IF(O1295="","Frêt",_xlfn.XLOOKUP(O1295,Catégories!A:A,Catégories!B:B,"inconnu"))</f>
        <v>Frêt</v>
      </c>
      <c r="C1295" s="10" t="str">
        <f>RIGHT(LOOKUP(L1295,'Recherche tracking'!A:A,'Recherche tracking'!B:B),16)</f>
        <v>4543814314755377</v>
      </c>
      <c r="D1295" s="20">
        <v>202606</v>
      </c>
      <c r="E1295" s="20">
        <v>51</v>
      </c>
      <c r="F1295" s="20">
        <v>1085442</v>
      </c>
      <c r="G1295" s="20" t="s">
        <v>20</v>
      </c>
      <c r="H1295" s="20" t="s">
        <v>20</v>
      </c>
      <c r="I1295" s="20" t="s">
        <v>119</v>
      </c>
      <c r="J1295" s="20" t="s">
        <v>1948</v>
      </c>
      <c r="K1295" s="20">
        <v>20260623</v>
      </c>
      <c r="L1295" s="20" t="s">
        <v>1946</v>
      </c>
      <c r="M1295" s="20" t="s">
        <v>24</v>
      </c>
      <c r="N1295" s="20">
        <v>7.9</v>
      </c>
      <c r="O1295" s="20" t="s">
        <v>86</v>
      </c>
      <c r="P1295" s="25">
        <v>0</v>
      </c>
      <c r="Q1295" s="20" t="s">
        <v>112</v>
      </c>
      <c r="R1295" s="20" t="s">
        <v>113</v>
      </c>
      <c r="S1295" s="20" t="s">
        <v>26</v>
      </c>
      <c r="T1295" s="20" t="s">
        <v>30</v>
      </c>
      <c r="U1295" s="20" t="s">
        <v>114</v>
      </c>
      <c r="V1295" s="20" t="s">
        <v>115</v>
      </c>
      <c r="W1295" s="20" t="s">
        <v>116</v>
      </c>
      <c r="X1295" s="20" t="s">
        <v>355</v>
      </c>
      <c r="Y1295" s="20" t="s">
        <v>356</v>
      </c>
      <c r="Z1295" s="20" t="s">
        <v>357</v>
      </c>
      <c r="AA1295" s="20" t="s">
        <v>30</v>
      </c>
      <c r="AB1295" s="20" t="s">
        <v>130</v>
      </c>
      <c r="AC1295" s="20" t="s">
        <v>358</v>
      </c>
      <c r="AD1295" s="20" t="s">
        <v>359</v>
      </c>
    </row>
    <row r="1296" spans="2:30" x14ac:dyDescent="0.25">
      <c r="B1296" s="27" t="str">
        <f>IF(O1296="","Frêt",_xlfn.XLOOKUP(O1296,Catégories!A:A,Catégories!B:B,"inconnu"))</f>
        <v>Frêt</v>
      </c>
      <c r="C1296" s="10" t="str">
        <f>RIGHT(LOOKUP(L1296,'Recherche tracking'!A:A,'Recherche tracking'!B:B),16)</f>
        <v>4543814314755377</v>
      </c>
      <c r="D1296" s="20">
        <v>202606</v>
      </c>
      <c r="E1296" s="20">
        <v>51</v>
      </c>
      <c r="F1296" s="20">
        <v>1085442</v>
      </c>
      <c r="G1296" s="20" t="s">
        <v>20</v>
      </c>
      <c r="H1296" s="20" t="s">
        <v>20</v>
      </c>
      <c r="I1296" s="20" t="s">
        <v>119</v>
      </c>
      <c r="J1296" s="20" t="s">
        <v>1948</v>
      </c>
      <c r="K1296" s="20">
        <v>20260623</v>
      </c>
      <c r="L1296" s="20" t="s">
        <v>1946</v>
      </c>
      <c r="M1296" s="20" t="s">
        <v>24</v>
      </c>
      <c r="N1296" s="20">
        <v>7.9</v>
      </c>
      <c r="O1296" s="20" t="s">
        <v>98</v>
      </c>
      <c r="P1296" s="25">
        <v>1</v>
      </c>
      <c r="Q1296" s="20" t="s">
        <v>112</v>
      </c>
      <c r="R1296" s="20" t="s">
        <v>113</v>
      </c>
      <c r="S1296" s="20" t="s">
        <v>26</v>
      </c>
      <c r="T1296" s="20" t="s">
        <v>30</v>
      </c>
      <c r="U1296" s="20" t="s">
        <v>114</v>
      </c>
      <c r="V1296" s="20" t="s">
        <v>115</v>
      </c>
      <c r="W1296" s="20" t="s">
        <v>116</v>
      </c>
      <c r="X1296" s="20" t="s">
        <v>355</v>
      </c>
      <c r="Y1296" s="20" t="s">
        <v>356</v>
      </c>
      <c r="Z1296" s="20" t="s">
        <v>357</v>
      </c>
      <c r="AA1296" s="20" t="s">
        <v>30</v>
      </c>
      <c r="AB1296" s="20" t="s">
        <v>130</v>
      </c>
      <c r="AC1296" s="20" t="s">
        <v>358</v>
      </c>
      <c r="AD1296" s="20" t="s">
        <v>359</v>
      </c>
    </row>
    <row r="1297" spans="2:30" x14ac:dyDescent="0.25">
      <c r="B1297" s="27" t="str">
        <f>IF(O1297="","Frêt",_xlfn.XLOOKUP(O1297,Catégories!A:A,Catégories!B:B,"inconnu"))</f>
        <v>Frêt</v>
      </c>
      <c r="C1297" s="10" t="str">
        <f>RIGHT(LOOKUP(L1297,'Recherche tracking'!A:A,'Recherche tracking'!B:B),16)</f>
        <v>4543814314755377</v>
      </c>
      <c r="D1297" s="20">
        <v>202606</v>
      </c>
      <c r="E1297" s="20">
        <v>51</v>
      </c>
      <c r="F1297" s="20">
        <v>1085442</v>
      </c>
      <c r="G1297" s="20" t="s">
        <v>20</v>
      </c>
      <c r="H1297" s="20" t="s">
        <v>20</v>
      </c>
      <c r="I1297" s="20" t="s">
        <v>118</v>
      </c>
      <c r="J1297" s="20" t="s">
        <v>1949</v>
      </c>
      <c r="K1297" s="20">
        <v>20260623</v>
      </c>
      <c r="L1297" s="20" t="s">
        <v>1946</v>
      </c>
      <c r="M1297" s="20" t="s">
        <v>111</v>
      </c>
      <c r="N1297" s="20">
        <v>8.9</v>
      </c>
      <c r="O1297" s="20" t="s">
        <v>84</v>
      </c>
      <c r="P1297" s="25">
        <v>0</v>
      </c>
      <c r="Q1297" s="20" t="s">
        <v>112</v>
      </c>
      <c r="R1297" s="20" t="s">
        <v>113</v>
      </c>
      <c r="S1297" s="20" t="s">
        <v>26</v>
      </c>
      <c r="T1297" s="20" t="s">
        <v>30</v>
      </c>
      <c r="U1297" s="20" t="s">
        <v>114</v>
      </c>
      <c r="V1297" s="20" t="s">
        <v>115</v>
      </c>
      <c r="W1297" s="20" t="s">
        <v>116</v>
      </c>
      <c r="X1297" s="20" t="s">
        <v>355</v>
      </c>
      <c r="Y1297" s="20" t="s">
        <v>356</v>
      </c>
      <c r="Z1297" s="20" t="s">
        <v>357</v>
      </c>
      <c r="AA1297" s="20" t="s">
        <v>30</v>
      </c>
      <c r="AB1297" s="20" t="s">
        <v>130</v>
      </c>
      <c r="AC1297" s="20" t="s">
        <v>358</v>
      </c>
      <c r="AD1297" s="20" t="s">
        <v>359</v>
      </c>
    </row>
    <row r="1298" spans="2:30" x14ac:dyDescent="0.25">
      <c r="B1298" s="27" t="str">
        <f>IF(O1298="","Frêt",_xlfn.XLOOKUP(O1298,Catégories!A:A,Catégories!B:B,"inconnu"))</f>
        <v>Frêt</v>
      </c>
      <c r="C1298" s="10" t="str">
        <f>RIGHT(LOOKUP(L1298,'Recherche tracking'!A:A,'Recherche tracking'!B:B),16)</f>
        <v>4543814314755377</v>
      </c>
      <c r="D1298" s="20">
        <v>202606</v>
      </c>
      <c r="E1298" s="20">
        <v>51</v>
      </c>
      <c r="F1298" s="20">
        <v>1085442</v>
      </c>
      <c r="G1298" s="20" t="s">
        <v>20</v>
      </c>
      <c r="H1298" s="20" t="s">
        <v>20</v>
      </c>
      <c r="I1298" s="20" t="s">
        <v>119</v>
      </c>
      <c r="J1298" s="20" t="s">
        <v>1949</v>
      </c>
      <c r="K1298" s="20">
        <v>20260623</v>
      </c>
      <c r="L1298" s="20" t="s">
        <v>1946</v>
      </c>
      <c r="M1298" s="20" t="s">
        <v>24</v>
      </c>
      <c r="N1298" s="20">
        <v>8.9</v>
      </c>
      <c r="O1298" s="20" t="s">
        <v>86</v>
      </c>
      <c r="P1298" s="25">
        <v>0</v>
      </c>
      <c r="Q1298" s="20" t="s">
        <v>112</v>
      </c>
      <c r="R1298" s="20" t="s">
        <v>113</v>
      </c>
      <c r="S1298" s="20" t="s">
        <v>26</v>
      </c>
      <c r="T1298" s="20" t="s">
        <v>30</v>
      </c>
      <c r="U1298" s="20" t="s">
        <v>114</v>
      </c>
      <c r="V1298" s="20" t="s">
        <v>115</v>
      </c>
      <c r="W1298" s="20" t="s">
        <v>116</v>
      </c>
      <c r="X1298" s="20" t="s">
        <v>355</v>
      </c>
      <c r="Y1298" s="20" t="s">
        <v>356</v>
      </c>
      <c r="Z1298" s="20" t="s">
        <v>357</v>
      </c>
      <c r="AA1298" s="20" t="s">
        <v>30</v>
      </c>
      <c r="AB1298" s="20" t="s">
        <v>130</v>
      </c>
      <c r="AC1298" s="20" t="s">
        <v>358</v>
      </c>
      <c r="AD1298" s="20" t="s">
        <v>359</v>
      </c>
    </row>
    <row r="1299" spans="2:30" x14ac:dyDescent="0.25">
      <c r="B1299" s="27" t="str">
        <f>IF(O1299="","Frêt",_xlfn.XLOOKUP(O1299,Catégories!A:A,Catégories!B:B,"inconnu"))</f>
        <v>Frêt</v>
      </c>
      <c r="C1299" s="10" t="str">
        <f>RIGHT(LOOKUP(L1299,'Recherche tracking'!A:A,'Recherche tracking'!B:B),16)</f>
        <v>4543814314755377</v>
      </c>
      <c r="D1299" s="20">
        <v>202606</v>
      </c>
      <c r="E1299" s="20">
        <v>51</v>
      </c>
      <c r="F1299" s="20">
        <v>1085442</v>
      </c>
      <c r="G1299" s="20" t="s">
        <v>20</v>
      </c>
      <c r="H1299" s="20" t="s">
        <v>20</v>
      </c>
      <c r="I1299" s="20" t="s">
        <v>119</v>
      </c>
      <c r="J1299" s="20" t="s">
        <v>1949</v>
      </c>
      <c r="K1299" s="20">
        <v>20260623</v>
      </c>
      <c r="L1299" s="20" t="s">
        <v>1946</v>
      </c>
      <c r="M1299" s="20" t="s">
        <v>24</v>
      </c>
      <c r="N1299" s="20">
        <v>8.9</v>
      </c>
      <c r="O1299" s="20" t="s">
        <v>98</v>
      </c>
      <c r="P1299" s="25">
        <v>1</v>
      </c>
      <c r="Q1299" s="20" t="s">
        <v>112</v>
      </c>
      <c r="R1299" s="20" t="s">
        <v>113</v>
      </c>
      <c r="S1299" s="20" t="s">
        <v>26</v>
      </c>
      <c r="T1299" s="20" t="s">
        <v>30</v>
      </c>
      <c r="U1299" s="20" t="s">
        <v>114</v>
      </c>
      <c r="V1299" s="20" t="s">
        <v>115</v>
      </c>
      <c r="W1299" s="20" t="s">
        <v>116</v>
      </c>
      <c r="X1299" s="20" t="s">
        <v>355</v>
      </c>
      <c r="Y1299" s="20" t="s">
        <v>356</v>
      </c>
      <c r="Z1299" s="20" t="s">
        <v>357</v>
      </c>
      <c r="AA1299" s="20" t="s">
        <v>30</v>
      </c>
      <c r="AB1299" s="20" t="s">
        <v>130</v>
      </c>
      <c r="AC1299" s="20" t="s">
        <v>358</v>
      </c>
      <c r="AD1299" s="20" t="s">
        <v>359</v>
      </c>
    </row>
    <row r="1300" spans="2:30" x14ac:dyDescent="0.25">
      <c r="B1300" s="27" t="str">
        <f>IF(O1300="","Frêt",_xlfn.XLOOKUP(O1300,Catégories!A:A,Catégories!B:B,"inconnu"))</f>
        <v>Frêt</v>
      </c>
      <c r="C1300" s="10" t="str">
        <f>RIGHT(LOOKUP(L1300,'Recherche tracking'!A:A,'Recherche tracking'!B:B),16)</f>
        <v>4543814314755377</v>
      </c>
      <c r="D1300" s="20">
        <v>202606</v>
      </c>
      <c r="E1300" s="20">
        <v>51</v>
      </c>
      <c r="F1300" s="20">
        <v>1085442</v>
      </c>
      <c r="G1300" s="20" t="s">
        <v>20</v>
      </c>
      <c r="H1300" s="20" t="s">
        <v>20</v>
      </c>
      <c r="I1300" s="20" t="s">
        <v>118</v>
      </c>
      <c r="J1300" s="20" t="s">
        <v>1950</v>
      </c>
      <c r="K1300" s="20">
        <v>20260623</v>
      </c>
      <c r="L1300" s="20" t="s">
        <v>1946</v>
      </c>
      <c r="M1300" s="20" t="s">
        <v>111</v>
      </c>
      <c r="N1300" s="20">
        <v>8.5</v>
      </c>
      <c r="O1300" s="20" t="s">
        <v>84</v>
      </c>
      <c r="P1300" s="25">
        <v>0</v>
      </c>
      <c r="Q1300" s="20" t="s">
        <v>112</v>
      </c>
      <c r="R1300" s="20" t="s">
        <v>113</v>
      </c>
      <c r="S1300" s="20" t="s">
        <v>26</v>
      </c>
      <c r="T1300" s="20" t="s">
        <v>30</v>
      </c>
      <c r="U1300" s="20" t="s">
        <v>114</v>
      </c>
      <c r="V1300" s="20" t="s">
        <v>115</v>
      </c>
      <c r="W1300" s="20" t="s">
        <v>116</v>
      </c>
      <c r="X1300" s="20" t="s">
        <v>355</v>
      </c>
      <c r="Y1300" s="20" t="s">
        <v>356</v>
      </c>
      <c r="Z1300" s="20" t="s">
        <v>357</v>
      </c>
      <c r="AA1300" s="20" t="s">
        <v>30</v>
      </c>
      <c r="AB1300" s="20" t="s">
        <v>130</v>
      </c>
      <c r="AC1300" s="20" t="s">
        <v>358</v>
      </c>
      <c r="AD1300" s="20" t="s">
        <v>359</v>
      </c>
    </row>
    <row r="1301" spans="2:30" x14ac:dyDescent="0.25">
      <c r="B1301" s="27" t="str">
        <f>IF(O1301="","Frêt",_xlfn.XLOOKUP(O1301,Catégories!A:A,Catégories!B:B,"inconnu"))</f>
        <v>Frêt</v>
      </c>
      <c r="C1301" s="10" t="str">
        <f>RIGHT(LOOKUP(L1301,'Recherche tracking'!A:A,'Recherche tracking'!B:B),16)</f>
        <v>4543814314755377</v>
      </c>
      <c r="D1301" s="20">
        <v>202606</v>
      </c>
      <c r="E1301" s="20">
        <v>51</v>
      </c>
      <c r="F1301" s="20">
        <v>1085442</v>
      </c>
      <c r="G1301" s="20" t="s">
        <v>20</v>
      </c>
      <c r="H1301" s="20" t="s">
        <v>20</v>
      </c>
      <c r="I1301" s="20" t="s">
        <v>119</v>
      </c>
      <c r="J1301" s="20" t="s">
        <v>1950</v>
      </c>
      <c r="K1301" s="20">
        <v>20260623</v>
      </c>
      <c r="L1301" s="20" t="s">
        <v>1946</v>
      </c>
      <c r="M1301" s="20" t="s">
        <v>24</v>
      </c>
      <c r="N1301" s="20">
        <v>8.5</v>
      </c>
      <c r="O1301" s="20" t="s">
        <v>86</v>
      </c>
      <c r="P1301" s="25">
        <v>0</v>
      </c>
      <c r="Q1301" s="20" t="s">
        <v>112</v>
      </c>
      <c r="R1301" s="20" t="s">
        <v>113</v>
      </c>
      <c r="S1301" s="20" t="s">
        <v>26</v>
      </c>
      <c r="T1301" s="20" t="s">
        <v>30</v>
      </c>
      <c r="U1301" s="20" t="s">
        <v>114</v>
      </c>
      <c r="V1301" s="20" t="s">
        <v>115</v>
      </c>
      <c r="W1301" s="20" t="s">
        <v>116</v>
      </c>
      <c r="X1301" s="20" t="s">
        <v>355</v>
      </c>
      <c r="Y1301" s="20" t="s">
        <v>356</v>
      </c>
      <c r="Z1301" s="20" t="s">
        <v>357</v>
      </c>
      <c r="AA1301" s="20" t="s">
        <v>30</v>
      </c>
      <c r="AB1301" s="20" t="s">
        <v>130</v>
      </c>
      <c r="AC1301" s="20" t="s">
        <v>358</v>
      </c>
      <c r="AD1301" s="20" t="s">
        <v>359</v>
      </c>
    </row>
    <row r="1302" spans="2:30" x14ac:dyDescent="0.25">
      <c r="B1302" s="27" t="str">
        <f>IF(O1302="","Frêt",_xlfn.XLOOKUP(O1302,Catégories!A:A,Catégories!B:B,"inconnu"))</f>
        <v>Frêt</v>
      </c>
      <c r="C1302" s="10" t="str">
        <f>RIGHT(LOOKUP(L1302,'Recherche tracking'!A:A,'Recherche tracking'!B:B),16)</f>
        <v>4543814314755377</v>
      </c>
      <c r="D1302" s="20">
        <v>202606</v>
      </c>
      <c r="E1302" s="20">
        <v>51</v>
      </c>
      <c r="F1302" s="20">
        <v>1085442</v>
      </c>
      <c r="G1302" s="20" t="s">
        <v>20</v>
      </c>
      <c r="H1302" s="20" t="s">
        <v>20</v>
      </c>
      <c r="I1302" s="20" t="s">
        <v>119</v>
      </c>
      <c r="J1302" s="20" t="s">
        <v>1950</v>
      </c>
      <c r="K1302" s="20">
        <v>20260623</v>
      </c>
      <c r="L1302" s="20" t="s">
        <v>1946</v>
      </c>
      <c r="M1302" s="20" t="s">
        <v>24</v>
      </c>
      <c r="N1302" s="20">
        <v>8.5</v>
      </c>
      <c r="O1302" s="20" t="s">
        <v>98</v>
      </c>
      <c r="P1302" s="25">
        <v>1</v>
      </c>
      <c r="Q1302" s="20" t="s">
        <v>112</v>
      </c>
      <c r="R1302" s="20" t="s">
        <v>113</v>
      </c>
      <c r="S1302" s="20" t="s">
        <v>26</v>
      </c>
      <c r="T1302" s="20" t="s">
        <v>30</v>
      </c>
      <c r="U1302" s="20" t="s">
        <v>114</v>
      </c>
      <c r="V1302" s="20" t="s">
        <v>115</v>
      </c>
      <c r="W1302" s="20" t="s">
        <v>116</v>
      </c>
      <c r="X1302" s="20" t="s">
        <v>355</v>
      </c>
      <c r="Y1302" s="20" t="s">
        <v>356</v>
      </c>
      <c r="Z1302" s="20" t="s">
        <v>357</v>
      </c>
      <c r="AA1302" s="20" t="s">
        <v>30</v>
      </c>
      <c r="AB1302" s="20" t="s">
        <v>130</v>
      </c>
      <c r="AC1302" s="20" t="s">
        <v>358</v>
      </c>
      <c r="AD1302" s="20" t="s">
        <v>359</v>
      </c>
    </row>
    <row r="1303" spans="2:30" x14ac:dyDescent="0.25">
      <c r="B1303" s="27" t="str">
        <f>IF(O1303="","Frêt",_xlfn.XLOOKUP(O1303,Catégories!A:A,Catégories!B:B,"inconnu"))</f>
        <v>Frêt</v>
      </c>
      <c r="C1303" s="10" t="str">
        <f>RIGHT(LOOKUP(L1303,'Recherche tracking'!A:A,'Recherche tracking'!B:B),16)</f>
        <v>4543814314755377</v>
      </c>
      <c r="D1303" s="20">
        <v>202606</v>
      </c>
      <c r="E1303" s="20">
        <v>51</v>
      </c>
      <c r="F1303" s="20">
        <v>1085442</v>
      </c>
      <c r="G1303" s="20" t="s">
        <v>20</v>
      </c>
      <c r="H1303" s="20" t="s">
        <v>20</v>
      </c>
      <c r="I1303" s="20" t="s">
        <v>118</v>
      </c>
      <c r="J1303" s="20" t="s">
        <v>1951</v>
      </c>
      <c r="K1303" s="20">
        <v>20260623</v>
      </c>
      <c r="L1303" s="20" t="s">
        <v>1946</v>
      </c>
      <c r="M1303" s="20" t="s">
        <v>111</v>
      </c>
      <c r="N1303" s="20">
        <v>4.5</v>
      </c>
      <c r="O1303" s="20" t="s">
        <v>84</v>
      </c>
      <c r="P1303" s="25">
        <v>0</v>
      </c>
      <c r="Q1303" s="20" t="s">
        <v>112</v>
      </c>
      <c r="R1303" s="20" t="s">
        <v>113</v>
      </c>
      <c r="S1303" s="20" t="s">
        <v>26</v>
      </c>
      <c r="T1303" s="20" t="s">
        <v>30</v>
      </c>
      <c r="U1303" s="20" t="s">
        <v>114</v>
      </c>
      <c r="V1303" s="20" t="s">
        <v>115</v>
      </c>
      <c r="W1303" s="20" t="s">
        <v>116</v>
      </c>
      <c r="X1303" s="20" t="s">
        <v>355</v>
      </c>
      <c r="Y1303" s="20" t="s">
        <v>356</v>
      </c>
      <c r="Z1303" s="20" t="s">
        <v>357</v>
      </c>
      <c r="AA1303" s="20" t="s">
        <v>30</v>
      </c>
      <c r="AB1303" s="20" t="s">
        <v>130</v>
      </c>
      <c r="AC1303" s="20" t="s">
        <v>358</v>
      </c>
      <c r="AD1303" s="20" t="s">
        <v>359</v>
      </c>
    </row>
    <row r="1304" spans="2:30" x14ac:dyDescent="0.25">
      <c r="B1304" s="27" t="str">
        <f>IF(O1304="","Frêt",_xlfn.XLOOKUP(O1304,Catégories!A:A,Catégories!B:B,"inconnu"))</f>
        <v>Frêt</v>
      </c>
      <c r="C1304" s="10" t="str">
        <f>RIGHT(LOOKUP(L1304,'Recherche tracking'!A:A,'Recherche tracking'!B:B),16)</f>
        <v>4543814314755377</v>
      </c>
      <c r="D1304" s="20">
        <v>202606</v>
      </c>
      <c r="E1304" s="20">
        <v>51</v>
      </c>
      <c r="F1304" s="20">
        <v>1085442</v>
      </c>
      <c r="G1304" s="20" t="s">
        <v>20</v>
      </c>
      <c r="H1304" s="20" t="s">
        <v>20</v>
      </c>
      <c r="I1304" s="20" t="s">
        <v>119</v>
      </c>
      <c r="J1304" s="20" t="s">
        <v>1951</v>
      </c>
      <c r="K1304" s="20">
        <v>20260623</v>
      </c>
      <c r="L1304" s="20" t="s">
        <v>1946</v>
      </c>
      <c r="M1304" s="20" t="s">
        <v>24</v>
      </c>
      <c r="N1304" s="20">
        <v>4.5</v>
      </c>
      <c r="O1304" s="20" t="s">
        <v>86</v>
      </c>
      <c r="P1304" s="25">
        <v>0</v>
      </c>
      <c r="Q1304" s="20" t="s">
        <v>112</v>
      </c>
      <c r="R1304" s="20" t="s">
        <v>113</v>
      </c>
      <c r="S1304" s="20" t="s">
        <v>26</v>
      </c>
      <c r="T1304" s="20" t="s">
        <v>30</v>
      </c>
      <c r="U1304" s="20" t="s">
        <v>114</v>
      </c>
      <c r="V1304" s="20" t="s">
        <v>115</v>
      </c>
      <c r="W1304" s="20" t="s">
        <v>116</v>
      </c>
      <c r="X1304" s="20" t="s">
        <v>355</v>
      </c>
      <c r="Y1304" s="20" t="s">
        <v>356</v>
      </c>
      <c r="Z1304" s="20" t="s">
        <v>357</v>
      </c>
      <c r="AA1304" s="20" t="s">
        <v>30</v>
      </c>
      <c r="AB1304" s="20" t="s">
        <v>130</v>
      </c>
      <c r="AC1304" s="20" t="s">
        <v>358</v>
      </c>
      <c r="AD1304" s="20" t="s">
        <v>359</v>
      </c>
    </row>
    <row r="1305" spans="2:30" x14ac:dyDescent="0.25">
      <c r="B1305" s="27" t="str">
        <f>IF(O1305="","Frêt",_xlfn.XLOOKUP(O1305,Catégories!A:A,Catégories!B:B,"inconnu"))</f>
        <v>Frêt</v>
      </c>
      <c r="C1305" s="10" t="str">
        <f>RIGHT(LOOKUP(L1305,'Recherche tracking'!A:A,'Recherche tracking'!B:B),16)</f>
        <v>4543814314755377</v>
      </c>
      <c r="D1305" s="20">
        <v>202606</v>
      </c>
      <c r="E1305" s="20">
        <v>51</v>
      </c>
      <c r="F1305" s="20">
        <v>1085442</v>
      </c>
      <c r="G1305" s="20" t="s">
        <v>20</v>
      </c>
      <c r="H1305" s="20" t="s">
        <v>20</v>
      </c>
      <c r="I1305" s="20" t="s">
        <v>119</v>
      </c>
      <c r="J1305" s="20" t="s">
        <v>1951</v>
      </c>
      <c r="K1305" s="20">
        <v>20260623</v>
      </c>
      <c r="L1305" s="20" t="s">
        <v>1946</v>
      </c>
      <c r="M1305" s="20" t="s">
        <v>24</v>
      </c>
      <c r="N1305" s="20">
        <v>4.5</v>
      </c>
      <c r="O1305" s="20" t="s">
        <v>98</v>
      </c>
      <c r="P1305" s="25">
        <v>1</v>
      </c>
      <c r="Q1305" s="20" t="s">
        <v>112</v>
      </c>
      <c r="R1305" s="20" t="s">
        <v>113</v>
      </c>
      <c r="S1305" s="20" t="s">
        <v>26</v>
      </c>
      <c r="T1305" s="20" t="s">
        <v>30</v>
      </c>
      <c r="U1305" s="20" t="s">
        <v>114</v>
      </c>
      <c r="V1305" s="20" t="s">
        <v>115</v>
      </c>
      <c r="W1305" s="20" t="s">
        <v>116</v>
      </c>
      <c r="X1305" s="20" t="s">
        <v>355</v>
      </c>
      <c r="Y1305" s="20" t="s">
        <v>356</v>
      </c>
      <c r="Z1305" s="20" t="s">
        <v>357</v>
      </c>
      <c r="AA1305" s="20" t="s">
        <v>30</v>
      </c>
      <c r="AB1305" s="20" t="s">
        <v>130</v>
      </c>
      <c r="AC1305" s="20" t="s">
        <v>358</v>
      </c>
      <c r="AD1305" s="20" t="s">
        <v>359</v>
      </c>
    </row>
    <row r="1306" spans="2:30" x14ac:dyDescent="0.25">
      <c r="B1306" s="27" t="str">
        <f>IF(O1306="","Frêt",_xlfn.XLOOKUP(O1306,Catégories!A:A,Catégories!B:B,"inconnu"))</f>
        <v>Frêt</v>
      </c>
      <c r="C1306" s="10" t="str">
        <f>RIGHT(LOOKUP(L1306,'Recherche tracking'!A:A,'Recherche tracking'!B:B),16)</f>
        <v>1443814314755217</v>
      </c>
      <c r="D1306" s="20">
        <v>202606</v>
      </c>
      <c r="E1306" s="20">
        <v>51</v>
      </c>
      <c r="F1306" s="20">
        <v>1085442</v>
      </c>
      <c r="G1306" s="20" t="s">
        <v>20</v>
      </c>
      <c r="H1306" s="20" t="s">
        <v>20</v>
      </c>
      <c r="I1306" s="20" t="s">
        <v>110</v>
      </c>
      <c r="J1306" s="20" t="s">
        <v>22</v>
      </c>
      <c r="K1306" s="20">
        <v>20260623</v>
      </c>
      <c r="L1306" s="20" t="s">
        <v>1952</v>
      </c>
      <c r="M1306" s="20" t="s">
        <v>111</v>
      </c>
      <c r="N1306" s="20">
        <v>3.01</v>
      </c>
      <c r="O1306" s="20" t="s">
        <v>84</v>
      </c>
      <c r="P1306" s="25">
        <v>4.93</v>
      </c>
      <c r="Q1306" s="20" t="s">
        <v>112</v>
      </c>
      <c r="R1306" s="20" t="s">
        <v>113</v>
      </c>
      <c r="S1306" s="20" t="s">
        <v>26</v>
      </c>
      <c r="T1306" s="20" t="s">
        <v>30</v>
      </c>
      <c r="U1306" s="20" t="s">
        <v>114</v>
      </c>
      <c r="V1306" s="20" t="s">
        <v>115</v>
      </c>
      <c r="W1306" s="20" t="s">
        <v>116</v>
      </c>
      <c r="X1306" s="20" t="s">
        <v>1064</v>
      </c>
      <c r="Y1306" s="20" t="s">
        <v>1065</v>
      </c>
      <c r="Z1306" s="20" t="s">
        <v>26</v>
      </c>
      <c r="AA1306" s="20" t="s">
        <v>30</v>
      </c>
      <c r="AB1306" s="20" t="s">
        <v>226</v>
      </c>
      <c r="AC1306" s="20" t="s">
        <v>292</v>
      </c>
      <c r="AD1306" s="20" t="s">
        <v>293</v>
      </c>
    </row>
    <row r="1307" spans="2:30" x14ac:dyDescent="0.25">
      <c r="B1307" s="27" t="str">
        <f>IF(O1307="","Frêt",_xlfn.XLOOKUP(O1307,Catégories!A:A,Catégories!B:B,"inconnu"))</f>
        <v>Frêt</v>
      </c>
      <c r="C1307" s="10" t="str">
        <f>RIGHT(LOOKUP(L1307,'Recherche tracking'!A:A,'Recherche tracking'!B:B),16)</f>
        <v>1443814314755217</v>
      </c>
      <c r="D1307" s="20">
        <v>202606</v>
      </c>
      <c r="E1307" s="20">
        <v>51</v>
      </c>
      <c r="F1307" s="20">
        <v>1085442</v>
      </c>
      <c r="G1307" s="20" t="s">
        <v>20</v>
      </c>
      <c r="H1307" s="20" t="s">
        <v>20</v>
      </c>
      <c r="I1307" s="20" t="s">
        <v>118</v>
      </c>
      <c r="J1307" s="20" t="s">
        <v>1953</v>
      </c>
      <c r="K1307" s="20">
        <v>20260623</v>
      </c>
      <c r="L1307" s="20" t="s">
        <v>1952</v>
      </c>
      <c r="M1307" s="20" t="s">
        <v>111</v>
      </c>
      <c r="N1307" s="20">
        <v>3.01</v>
      </c>
      <c r="O1307" s="20" t="s">
        <v>84</v>
      </c>
      <c r="P1307" s="25">
        <v>0</v>
      </c>
      <c r="Q1307" s="20" t="s">
        <v>112</v>
      </c>
      <c r="R1307" s="20" t="s">
        <v>113</v>
      </c>
      <c r="S1307" s="20" t="s">
        <v>26</v>
      </c>
      <c r="T1307" s="20" t="s">
        <v>30</v>
      </c>
      <c r="U1307" s="20" t="s">
        <v>114</v>
      </c>
      <c r="V1307" s="20" t="s">
        <v>115</v>
      </c>
      <c r="W1307" s="20" t="s">
        <v>116</v>
      </c>
      <c r="X1307" s="20" t="s">
        <v>1064</v>
      </c>
      <c r="Y1307" s="20" t="s">
        <v>1065</v>
      </c>
      <c r="Z1307" s="20" t="s">
        <v>26</v>
      </c>
      <c r="AA1307" s="20" t="s">
        <v>30</v>
      </c>
      <c r="AB1307" s="20" t="s">
        <v>226</v>
      </c>
      <c r="AC1307" s="20" t="s">
        <v>292</v>
      </c>
      <c r="AD1307" s="20" t="s">
        <v>293</v>
      </c>
    </row>
    <row r="1308" spans="2:30" x14ac:dyDescent="0.25">
      <c r="B1308" s="27" t="str">
        <f>IF(O1308="","Frêt",_xlfn.XLOOKUP(O1308,Catégories!A:A,Catégories!B:B,"inconnu"))</f>
        <v>Frêt</v>
      </c>
      <c r="C1308" s="10" t="str">
        <f>RIGHT(LOOKUP(L1308,'Recherche tracking'!A:A,'Recherche tracking'!B:B),16)</f>
        <v>1443814314755217</v>
      </c>
      <c r="D1308" s="20">
        <v>202606</v>
      </c>
      <c r="E1308" s="20">
        <v>51</v>
      </c>
      <c r="F1308" s="20">
        <v>1085442</v>
      </c>
      <c r="G1308" s="20" t="s">
        <v>20</v>
      </c>
      <c r="H1308" s="20" t="s">
        <v>20</v>
      </c>
      <c r="I1308" s="20" t="s">
        <v>119</v>
      </c>
      <c r="J1308" s="20" t="s">
        <v>1953</v>
      </c>
      <c r="K1308" s="20">
        <v>20260623</v>
      </c>
      <c r="L1308" s="20" t="s">
        <v>1952</v>
      </c>
      <c r="M1308" s="20" t="s">
        <v>24</v>
      </c>
      <c r="N1308" s="20">
        <v>3.01</v>
      </c>
      <c r="O1308" s="20" t="s">
        <v>86</v>
      </c>
      <c r="P1308" s="25">
        <v>0</v>
      </c>
      <c r="Q1308" s="20" t="s">
        <v>112</v>
      </c>
      <c r="R1308" s="20" t="s">
        <v>113</v>
      </c>
      <c r="S1308" s="20" t="s">
        <v>26</v>
      </c>
      <c r="T1308" s="20" t="s">
        <v>30</v>
      </c>
      <c r="U1308" s="20" t="s">
        <v>114</v>
      </c>
      <c r="V1308" s="20" t="s">
        <v>115</v>
      </c>
      <c r="W1308" s="20" t="s">
        <v>116</v>
      </c>
      <c r="X1308" s="20" t="s">
        <v>1064</v>
      </c>
      <c r="Y1308" s="20" t="s">
        <v>1065</v>
      </c>
      <c r="Z1308" s="20" t="s">
        <v>26</v>
      </c>
      <c r="AA1308" s="20" t="s">
        <v>30</v>
      </c>
      <c r="AB1308" s="20" t="s">
        <v>226</v>
      </c>
      <c r="AC1308" s="20" t="s">
        <v>292</v>
      </c>
      <c r="AD1308" s="20" t="s">
        <v>293</v>
      </c>
    </row>
    <row r="1309" spans="2:30" x14ac:dyDescent="0.25">
      <c r="B1309" s="27" t="str">
        <f>IF(O1309="","Frêt",_xlfn.XLOOKUP(O1309,Catégories!A:A,Catégories!B:B,"inconnu"))</f>
        <v>Frêt</v>
      </c>
      <c r="C1309" s="10" t="str">
        <f>RIGHT(LOOKUP(L1309,'Recherche tracking'!A:A,'Recherche tracking'!B:B),16)</f>
        <v>1743814314754900</v>
      </c>
      <c r="D1309" s="20">
        <v>202606</v>
      </c>
      <c r="E1309" s="20">
        <v>51</v>
      </c>
      <c r="F1309" s="20">
        <v>1085442</v>
      </c>
      <c r="G1309" s="20" t="s">
        <v>20</v>
      </c>
      <c r="H1309" s="20" t="s">
        <v>20</v>
      </c>
      <c r="I1309" s="20" t="s">
        <v>110</v>
      </c>
      <c r="J1309" s="20" t="s">
        <v>22</v>
      </c>
      <c r="K1309" s="20">
        <v>20260623</v>
      </c>
      <c r="L1309" s="20" t="s">
        <v>1954</v>
      </c>
      <c r="M1309" s="20" t="s">
        <v>111</v>
      </c>
      <c r="N1309" s="20">
        <v>10.7</v>
      </c>
      <c r="O1309" s="20" t="s">
        <v>84</v>
      </c>
      <c r="P1309" s="25">
        <v>6.75</v>
      </c>
      <c r="Q1309" s="20" t="s">
        <v>112</v>
      </c>
      <c r="R1309" s="20" t="s">
        <v>113</v>
      </c>
      <c r="S1309" s="20" t="s">
        <v>26</v>
      </c>
      <c r="T1309" s="20" t="s">
        <v>30</v>
      </c>
      <c r="U1309" s="20" t="s">
        <v>114</v>
      </c>
      <c r="V1309" s="20" t="s">
        <v>115</v>
      </c>
      <c r="W1309" s="20" t="s">
        <v>116</v>
      </c>
      <c r="X1309" s="20" t="s">
        <v>233</v>
      </c>
      <c r="Y1309" s="20" t="s">
        <v>234</v>
      </c>
      <c r="Z1309" s="20" t="s">
        <v>26</v>
      </c>
      <c r="AA1309" s="20" t="s">
        <v>30</v>
      </c>
      <c r="AB1309" s="20" t="s">
        <v>172</v>
      </c>
      <c r="AC1309" s="20" t="s">
        <v>173</v>
      </c>
      <c r="AD1309" s="20" t="s">
        <v>174</v>
      </c>
    </row>
    <row r="1310" spans="2:30" x14ac:dyDescent="0.25">
      <c r="B1310" s="27" t="str">
        <f>IF(O1310="","Frêt",_xlfn.XLOOKUP(O1310,Catégories!A:A,Catégories!B:B,"inconnu"))</f>
        <v>Frêt</v>
      </c>
      <c r="C1310" s="10" t="str">
        <f>RIGHT(LOOKUP(L1310,'Recherche tracking'!A:A,'Recherche tracking'!B:B),16)</f>
        <v>1743814314754900</v>
      </c>
      <c r="D1310" s="20">
        <v>202606</v>
      </c>
      <c r="E1310" s="20">
        <v>51</v>
      </c>
      <c r="F1310" s="20">
        <v>1085442</v>
      </c>
      <c r="G1310" s="20" t="s">
        <v>20</v>
      </c>
      <c r="H1310" s="20" t="s">
        <v>20</v>
      </c>
      <c r="I1310" s="20" t="s">
        <v>118</v>
      </c>
      <c r="J1310" s="20" t="s">
        <v>1955</v>
      </c>
      <c r="K1310" s="20">
        <v>20260623</v>
      </c>
      <c r="L1310" s="20" t="s">
        <v>1954</v>
      </c>
      <c r="M1310" s="20" t="s">
        <v>111</v>
      </c>
      <c r="N1310" s="20">
        <v>10.7</v>
      </c>
      <c r="O1310" s="20" t="s">
        <v>84</v>
      </c>
      <c r="P1310" s="25">
        <v>0</v>
      </c>
      <c r="Q1310" s="20" t="s">
        <v>112</v>
      </c>
      <c r="R1310" s="20" t="s">
        <v>113</v>
      </c>
      <c r="S1310" s="20" t="s">
        <v>26</v>
      </c>
      <c r="T1310" s="20" t="s">
        <v>30</v>
      </c>
      <c r="U1310" s="20" t="s">
        <v>114</v>
      </c>
      <c r="V1310" s="20" t="s">
        <v>115</v>
      </c>
      <c r="W1310" s="20" t="s">
        <v>116</v>
      </c>
      <c r="X1310" s="20" t="s">
        <v>233</v>
      </c>
      <c r="Y1310" s="20" t="s">
        <v>234</v>
      </c>
      <c r="Z1310" s="20" t="s">
        <v>26</v>
      </c>
      <c r="AA1310" s="20" t="s">
        <v>30</v>
      </c>
      <c r="AB1310" s="20" t="s">
        <v>172</v>
      </c>
      <c r="AC1310" s="20" t="s">
        <v>173</v>
      </c>
      <c r="AD1310" s="20" t="s">
        <v>174</v>
      </c>
    </row>
    <row r="1311" spans="2:30" x14ac:dyDescent="0.25">
      <c r="B1311" s="27" t="str">
        <f>IF(O1311="","Frêt",_xlfn.XLOOKUP(O1311,Catégories!A:A,Catégories!B:B,"inconnu"))</f>
        <v>Frêt</v>
      </c>
      <c r="C1311" s="10" t="str">
        <f>RIGHT(LOOKUP(L1311,'Recherche tracking'!A:A,'Recherche tracking'!B:B),16)</f>
        <v>1743814314754900</v>
      </c>
      <c r="D1311" s="20">
        <v>202606</v>
      </c>
      <c r="E1311" s="20">
        <v>51</v>
      </c>
      <c r="F1311" s="20">
        <v>1085442</v>
      </c>
      <c r="G1311" s="20" t="s">
        <v>20</v>
      </c>
      <c r="H1311" s="20" t="s">
        <v>20</v>
      </c>
      <c r="I1311" s="20" t="s">
        <v>119</v>
      </c>
      <c r="J1311" s="20" t="s">
        <v>1955</v>
      </c>
      <c r="K1311" s="20">
        <v>20260623</v>
      </c>
      <c r="L1311" s="20" t="s">
        <v>1954</v>
      </c>
      <c r="M1311" s="20" t="s">
        <v>24</v>
      </c>
      <c r="N1311" s="20">
        <v>10.7</v>
      </c>
      <c r="O1311" s="20" t="s">
        <v>86</v>
      </c>
      <c r="P1311" s="25">
        <v>0</v>
      </c>
      <c r="Q1311" s="20" t="s">
        <v>112</v>
      </c>
      <c r="R1311" s="20" t="s">
        <v>113</v>
      </c>
      <c r="S1311" s="20" t="s">
        <v>26</v>
      </c>
      <c r="T1311" s="20" t="s">
        <v>30</v>
      </c>
      <c r="U1311" s="20" t="s">
        <v>114</v>
      </c>
      <c r="V1311" s="20" t="s">
        <v>115</v>
      </c>
      <c r="W1311" s="20" t="s">
        <v>116</v>
      </c>
      <c r="X1311" s="20" t="s">
        <v>233</v>
      </c>
      <c r="Y1311" s="20" t="s">
        <v>234</v>
      </c>
      <c r="Z1311" s="20" t="s">
        <v>26</v>
      </c>
      <c r="AA1311" s="20" t="s">
        <v>30</v>
      </c>
      <c r="AB1311" s="20" t="s">
        <v>172</v>
      </c>
      <c r="AC1311" s="20" t="s">
        <v>173</v>
      </c>
      <c r="AD1311" s="20" t="s">
        <v>174</v>
      </c>
    </row>
    <row r="1312" spans="2:30" x14ac:dyDescent="0.25">
      <c r="B1312" s="27" t="str">
        <f>IF(O1312="","Frêt",_xlfn.XLOOKUP(O1312,Catégories!A:A,Catégories!B:B,"inconnu"))</f>
        <v>Frêt</v>
      </c>
      <c r="C1312" s="10" t="str">
        <f>RIGHT(LOOKUP(L1312,'Recherche tracking'!A:A,'Recherche tracking'!B:B),16)</f>
        <v>7543814314755040</v>
      </c>
      <c r="D1312" s="20">
        <v>202606</v>
      </c>
      <c r="E1312" s="20">
        <v>51</v>
      </c>
      <c r="F1312" s="20">
        <v>1085442</v>
      </c>
      <c r="G1312" s="20" t="s">
        <v>20</v>
      </c>
      <c r="H1312" s="20" t="s">
        <v>20</v>
      </c>
      <c r="I1312" s="20" t="s">
        <v>110</v>
      </c>
      <c r="J1312" s="20" t="s">
        <v>22</v>
      </c>
      <c r="K1312" s="20">
        <v>20260623</v>
      </c>
      <c r="L1312" s="20" t="s">
        <v>1956</v>
      </c>
      <c r="M1312" s="20" t="s">
        <v>111</v>
      </c>
      <c r="N1312" s="20">
        <v>3.2</v>
      </c>
      <c r="O1312" s="20" t="s">
        <v>84</v>
      </c>
      <c r="P1312" s="25">
        <v>4.93</v>
      </c>
      <c r="Q1312" s="20" t="s">
        <v>112</v>
      </c>
      <c r="R1312" s="20" t="s">
        <v>113</v>
      </c>
      <c r="S1312" s="20" t="s">
        <v>26</v>
      </c>
      <c r="T1312" s="20" t="s">
        <v>30</v>
      </c>
      <c r="U1312" s="20" t="s">
        <v>114</v>
      </c>
      <c r="V1312" s="20" t="s">
        <v>115</v>
      </c>
      <c r="W1312" s="20" t="s">
        <v>116</v>
      </c>
      <c r="X1312" s="20" t="s">
        <v>458</v>
      </c>
      <c r="Y1312" s="20" t="s">
        <v>459</v>
      </c>
      <c r="Z1312" s="20" t="s">
        <v>26</v>
      </c>
      <c r="AA1312" s="20" t="s">
        <v>30</v>
      </c>
      <c r="AB1312" s="20" t="s">
        <v>117</v>
      </c>
      <c r="AC1312" s="20" t="s">
        <v>145</v>
      </c>
      <c r="AD1312" s="20" t="s">
        <v>120</v>
      </c>
    </row>
    <row r="1313" spans="2:30" x14ac:dyDescent="0.25">
      <c r="B1313" s="27" t="str">
        <f>IF(O1313="","Frêt",_xlfn.XLOOKUP(O1313,Catégories!A:A,Catégories!B:B,"inconnu"))</f>
        <v>Frêt</v>
      </c>
      <c r="C1313" s="10" t="str">
        <f>RIGHT(LOOKUP(L1313,'Recherche tracking'!A:A,'Recherche tracking'!B:B),16)</f>
        <v>7543814314755040</v>
      </c>
      <c r="D1313" s="20">
        <v>202606</v>
      </c>
      <c r="E1313" s="20">
        <v>51</v>
      </c>
      <c r="F1313" s="20">
        <v>1085442</v>
      </c>
      <c r="G1313" s="20" t="s">
        <v>20</v>
      </c>
      <c r="H1313" s="20" t="s">
        <v>20</v>
      </c>
      <c r="I1313" s="20" t="s">
        <v>118</v>
      </c>
      <c r="J1313" s="20" t="s">
        <v>1957</v>
      </c>
      <c r="K1313" s="20">
        <v>20260623</v>
      </c>
      <c r="L1313" s="20" t="s">
        <v>1956</v>
      </c>
      <c r="M1313" s="20" t="s">
        <v>111</v>
      </c>
      <c r="N1313" s="20">
        <v>3.2</v>
      </c>
      <c r="O1313" s="20" t="s">
        <v>84</v>
      </c>
      <c r="P1313" s="25">
        <v>0</v>
      </c>
      <c r="Q1313" s="20" t="s">
        <v>112</v>
      </c>
      <c r="R1313" s="20" t="s">
        <v>113</v>
      </c>
      <c r="S1313" s="20" t="s">
        <v>26</v>
      </c>
      <c r="T1313" s="20" t="s">
        <v>30</v>
      </c>
      <c r="U1313" s="20" t="s">
        <v>114</v>
      </c>
      <c r="V1313" s="20" t="s">
        <v>115</v>
      </c>
      <c r="W1313" s="20" t="s">
        <v>116</v>
      </c>
      <c r="X1313" s="20" t="s">
        <v>458</v>
      </c>
      <c r="Y1313" s="20" t="s">
        <v>459</v>
      </c>
      <c r="Z1313" s="20" t="s">
        <v>26</v>
      </c>
      <c r="AA1313" s="20" t="s">
        <v>30</v>
      </c>
      <c r="AB1313" s="20" t="s">
        <v>117</v>
      </c>
      <c r="AC1313" s="20" t="s">
        <v>145</v>
      </c>
      <c r="AD1313" s="20" t="s">
        <v>120</v>
      </c>
    </row>
    <row r="1314" spans="2:30" x14ac:dyDescent="0.25">
      <c r="B1314" s="27" t="str">
        <f>IF(O1314="","Frêt",_xlfn.XLOOKUP(O1314,Catégories!A:A,Catégories!B:B,"inconnu"))</f>
        <v>Frêt</v>
      </c>
      <c r="C1314" s="10" t="str">
        <f>RIGHT(LOOKUP(L1314,'Recherche tracking'!A:A,'Recherche tracking'!B:B),16)</f>
        <v>7543814314755040</v>
      </c>
      <c r="D1314" s="20">
        <v>202606</v>
      </c>
      <c r="E1314" s="20">
        <v>51</v>
      </c>
      <c r="F1314" s="20">
        <v>1085442</v>
      </c>
      <c r="G1314" s="20" t="s">
        <v>20</v>
      </c>
      <c r="H1314" s="20" t="s">
        <v>20</v>
      </c>
      <c r="I1314" s="20" t="s">
        <v>119</v>
      </c>
      <c r="J1314" s="20" t="s">
        <v>1957</v>
      </c>
      <c r="K1314" s="20">
        <v>20260623</v>
      </c>
      <c r="L1314" s="20" t="s">
        <v>1956</v>
      </c>
      <c r="M1314" s="20" t="s">
        <v>24</v>
      </c>
      <c r="N1314" s="20">
        <v>3.2</v>
      </c>
      <c r="O1314" s="20" t="s">
        <v>86</v>
      </c>
      <c r="P1314" s="25">
        <v>0</v>
      </c>
      <c r="Q1314" s="20" t="s">
        <v>112</v>
      </c>
      <c r="R1314" s="20" t="s">
        <v>113</v>
      </c>
      <c r="S1314" s="20" t="s">
        <v>26</v>
      </c>
      <c r="T1314" s="20" t="s">
        <v>30</v>
      </c>
      <c r="U1314" s="20" t="s">
        <v>114</v>
      </c>
      <c r="V1314" s="20" t="s">
        <v>115</v>
      </c>
      <c r="W1314" s="20" t="s">
        <v>116</v>
      </c>
      <c r="X1314" s="20" t="s">
        <v>458</v>
      </c>
      <c r="Y1314" s="20" t="s">
        <v>459</v>
      </c>
      <c r="Z1314" s="20" t="s">
        <v>26</v>
      </c>
      <c r="AA1314" s="20" t="s">
        <v>30</v>
      </c>
      <c r="AB1314" s="20" t="s">
        <v>117</v>
      </c>
      <c r="AC1314" s="20" t="s">
        <v>145</v>
      </c>
      <c r="AD1314" s="20" t="s">
        <v>120</v>
      </c>
    </row>
    <row r="1315" spans="2:30" x14ac:dyDescent="0.25">
      <c r="B1315" s="27" t="str">
        <f>IF(O1315="","Frêt",_xlfn.XLOOKUP(O1315,Catégories!A:A,Catégories!B:B,"inconnu"))</f>
        <v>Frêt</v>
      </c>
      <c r="C1315" s="10" t="str">
        <f>RIGHT(LOOKUP(L1315,'Recherche tracking'!A:A,'Recherche tracking'!B:B),16)</f>
        <v>7543814314755033</v>
      </c>
      <c r="D1315" s="20">
        <v>202606</v>
      </c>
      <c r="E1315" s="20">
        <v>51</v>
      </c>
      <c r="F1315" s="20">
        <v>1085442</v>
      </c>
      <c r="G1315" s="20" t="s">
        <v>20</v>
      </c>
      <c r="H1315" s="20" t="s">
        <v>20</v>
      </c>
      <c r="I1315" s="20" t="s">
        <v>110</v>
      </c>
      <c r="J1315" s="20" t="s">
        <v>22</v>
      </c>
      <c r="K1315" s="20">
        <v>20260623</v>
      </c>
      <c r="L1315" s="20" t="s">
        <v>1958</v>
      </c>
      <c r="M1315" s="20" t="s">
        <v>111</v>
      </c>
      <c r="N1315" s="20">
        <v>3.6</v>
      </c>
      <c r="O1315" s="20" t="s">
        <v>84</v>
      </c>
      <c r="P1315" s="25">
        <v>4.93</v>
      </c>
      <c r="Q1315" s="20" t="s">
        <v>112</v>
      </c>
      <c r="R1315" s="20" t="s">
        <v>113</v>
      </c>
      <c r="S1315" s="20" t="s">
        <v>26</v>
      </c>
      <c r="T1315" s="20" t="s">
        <v>30</v>
      </c>
      <c r="U1315" s="20" t="s">
        <v>114</v>
      </c>
      <c r="V1315" s="20" t="s">
        <v>115</v>
      </c>
      <c r="W1315" s="20" t="s">
        <v>116</v>
      </c>
      <c r="X1315" s="20" t="s">
        <v>1592</v>
      </c>
      <c r="Y1315" s="20" t="s">
        <v>1474</v>
      </c>
      <c r="Z1315" s="20" t="s">
        <v>26</v>
      </c>
      <c r="AA1315" s="20" t="s">
        <v>30</v>
      </c>
      <c r="AB1315" s="20" t="s">
        <v>117</v>
      </c>
      <c r="AC1315" s="20" t="s">
        <v>1006</v>
      </c>
      <c r="AD1315" s="20" t="s">
        <v>120</v>
      </c>
    </row>
    <row r="1316" spans="2:30" x14ac:dyDescent="0.25">
      <c r="B1316" s="27" t="str">
        <f>IF(O1316="","Frêt",_xlfn.XLOOKUP(O1316,Catégories!A:A,Catégories!B:B,"inconnu"))</f>
        <v>Frêt</v>
      </c>
      <c r="C1316" s="10" t="str">
        <f>RIGHT(LOOKUP(L1316,'Recherche tracking'!A:A,'Recherche tracking'!B:B),16)</f>
        <v>7543814314755033</v>
      </c>
      <c r="D1316" s="20">
        <v>202606</v>
      </c>
      <c r="E1316" s="20">
        <v>51</v>
      </c>
      <c r="F1316" s="20">
        <v>1085442</v>
      </c>
      <c r="G1316" s="20" t="s">
        <v>20</v>
      </c>
      <c r="H1316" s="20" t="s">
        <v>20</v>
      </c>
      <c r="I1316" s="20" t="s">
        <v>118</v>
      </c>
      <c r="J1316" s="20" t="s">
        <v>1959</v>
      </c>
      <c r="K1316" s="20">
        <v>20260623</v>
      </c>
      <c r="L1316" s="20" t="s">
        <v>1958</v>
      </c>
      <c r="M1316" s="20" t="s">
        <v>111</v>
      </c>
      <c r="N1316" s="20">
        <v>3.6</v>
      </c>
      <c r="O1316" s="20" t="s">
        <v>84</v>
      </c>
      <c r="P1316" s="25">
        <v>0</v>
      </c>
      <c r="Q1316" s="20" t="s">
        <v>112</v>
      </c>
      <c r="R1316" s="20" t="s">
        <v>113</v>
      </c>
      <c r="S1316" s="20" t="s">
        <v>26</v>
      </c>
      <c r="T1316" s="20" t="s">
        <v>30</v>
      </c>
      <c r="U1316" s="20" t="s">
        <v>114</v>
      </c>
      <c r="V1316" s="20" t="s">
        <v>115</v>
      </c>
      <c r="W1316" s="20" t="s">
        <v>116</v>
      </c>
      <c r="X1316" s="20" t="s">
        <v>1592</v>
      </c>
      <c r="Y1316" s="20" t="s">
        <v>1474</v>
      </c>
      <c r="Z1316" s="20" t="s">
        <v>26</v>
      </c>
      <c r="AA1316" s="20" t="s">
        <v>30</v>
      </c>
      <c r="AB1316" s="20" t="s">
        <v>117</v>
      </c>
      <c r="AC1316" s="20" t="s">
        <v>1006</v>
      </c>
      <c r="AD1316" s="20" t="s">
        <v>120</v>
      </c>
    </row>
    <row r="1317" spans="2:30" x14ac:dyDescent="0.25">
      <c r="B1317" s="27" t="str">
        <f>IF(O1317="","Frêt",_xlfn.XLOOKUP(O1317,Catégories!A:A,Catégories!B:B,"inconnu"))</f>
        <v>Frêt</v>
      </c>
      <c r="C1317" s="10" t="str">
        <f>RIGHT(LOOKUP(L1317,'Recherche tracking'!A:A,'Recherche tracking'!B:B),16)</f>
        <v>7543814314755033</v>
      </c>
      <c r="D1317" s="20">
        <v>202606</v>
      </c>
      <c r="E1317" s="20">
        <v>51</v>
      </c>
      <c r="F1317" s="20">
        <v>1085442</v>
      </c>
      <c r="G1317" s="20" t="s">
        <v>20</v>
      </c>
      <c r="H1317" s="20" t="s">
        <v>20</v>
      </c>
      <c r="I1317" s="20" t="s">
        <v>119</v>
      </c>
      <c r="J1317" s="20" t="s">
        <v>1959</v>
      </c>
      <c r="K1317" s="20">
        <v>20260623</v>
      </c>
      <c r="L1317" s="20" t="s">
        <v>1958</v>
      </c>
      <c r="M1317" s="20" t="s">
        <v>24</v>
      </c>
      <c r="N1317" s="20">
        <v>3.6</v>
      </c>
      <c r="O1317" s="20" t="s">
        <v>86</v>
      </c>
      <c r="P1317" s="25">
        <v>0</v>
      </c>
      <c r="Q1317" s="20" t="s">
        <v>112</v>
      </c>
      <c r="R1317" s="20" t="s">
        <v>113</v>
      </c>
      <c r="S1317" s="20" t="s">
        <v>26</v>
      </c>
      <c r="T1317" s="20" t="s">
        <v>30</v>
      </c>
      <c r="U1317" s="20" t="s">
        <v>114</v>
      </c>
      <c r="V1317" s="20" t="s">
        <v>115</v>
      </c>
      <c r="W1317" s="20" t="s">
        <v>116</v>
      </c>
      <c r="X1317" s="20" t="s">
        <v>1592</v>
      </c>
      <c r="Y1317" s="20" t="s">
        <v>1474</v>
      </c>
      <c r="Z1317" s="20" t="s">
        <v>26</v>
      </c>
      <c r="AA1317" s="20" t="s">
        <v>30</v>
      </c>
      <c r="AB1317" s="20" t="s">
        <v>117</v>
      </c>
      <c r="AC1317" s="20" t="s">
        <v>1006</v>
      </c>
      <c r="AD1317" s="20" t="s">
        <v>120</v>
      </c>
    </row>
    <row r="1318" spans="2:30" x14ac:dyDescent="0.25">
      <c r="B1318" s="27" t="str">
        <f>IF(O1318="","Frêt",_xlfn.XLOOKUP(O1318,Catégories!A:A,Catégories!B:B,"inconnu"))</f>
        <v>Frêt</v>
      </c>
      <c r="C1318" s="10" t="str">
        <f>RIGHT(LOOKUP(L1318,'Recherche tracking'!A:A,'Recherche tracking'!B:B),16)</f>
        <v>1743814314755006</v>
      </c>
      <c r="D1318" s="20">
        <v>202606</v>
      </c>
      <c r="E1318" s="20">
        <v>51</v>
      </c>
      <c r="F1318" s="20">
        <v>1085442</v>
      </c>
      <c r="G1318" s="20" t="s">
        <v>20</v>
      </c>
      <c r="H1318" s="20" t="s">
        <v>20</v>
      </c>
      <c r="I1318" s="20" t="s">
        <v>110</v>
      </c>
      <c r="J1318" s="20" t="s">
        <v>22</v>
      </c>
      <c r="K1318" s="20">
        <v>20260623</v>
      </c>
      <c r="L1318" s="20" t="s">
        <v>1960</v>
      </c>
      <c r="M1318" s="20" t="s">
        <v>111</v>
      </c>
      <c r="N1318" s="20">
        <v>3.7</v>
      </c>
      <c r="O1318" s="20" t="s">
        <v>84</v>
      </c>
      <c r="P1318" s="25">
        <v>4.93</v>
      </c>
      <c r="Q1318" s="20" t="s">
        <v>112</v>
      </c>
      <c r="R1318" s="20" t="s">
        <v>113</v>
      </c>
      <c r="S1318" s="20" t="s">
        <v>26</v>
      </c>
      <c r="T1318" s="20" t="s">
        <v>30</v>
      </c>
      <c r="U1318" s="20" t="s">
        <v>114</v>
      </c>
      <c r="V1318" s="20" t="s">
        <v>115</v>
      </c>
      <c r="W1318" s="20" t="s">
        <v>116</v>
      </c>
      <c r="X1318" s="20" t="s">
        <v>1961</v>
      </c>
      <c r="Y1318" s="20" t="s">
        <v>1962</v>
      </c>
      <c r="Z1318" s="20" t="s">
        <v>26</v>
      </c>
      <c r="AA1318" s="20" t="s">
        <v>30</v>
      </c>
      <c r="AB1318" s="20" t="s">
        <v>172</v>
      </c>
      <c r="AC1318" s="20" t="s">
        <v>1963</v>
      </c>
      <c r="AD1318" s="20" t="s">
        <v>1964</v>
      </c>
    </row>
    <row r="1319" spans="2:30" x14ac:dyDescent="0.25">
      <c r="B1319" s="27" t="str">
        <f>IF(O1319="","Frêt",_xlfn.XLOOKUP(O1319,Catégories!A:A,Catégories!B:B,"inconnu"))</f>
        <v>Frêt</v>
      </c>
      <c r="C1319" s="10" t="str">
        <f>RIGHT(LOOKUP(L1319,'Recherche tracking'!A:A,'Recherche tracking'!B:B),16)</f>
        <v>1743814314755006</v>
      </c>
      <c r="D1319" s="20">
        <v>202606</v>
      </c>
      <c r="E1319" s="20">
        <v>51</v>
      </c>
      <c r="F1319" s="20">
        <v>1085442</v>
      </c>
      <c r="G1319" s="20" t="s">
        <v>20</v>
      </c>
      <c r="H1319" s="20" t="s">
        <v>20</v>
      </c>
      <c r="I1319" s="20" t="s">
        <v>118</v>
      </c>
      <c r="J1319" s="20" t="s">
        <v>1965</v>
      </c>
      <c r="K1319" s="20">
        <v>20260623</v>
      </c>
      <c r="L1319" s="20" t="s">
        <v>1960</v>
      </c>
      <c r="M1319" s="20" t="s">
        <v>111</v>
      </c>
      <c r="N1319" s="20">
        <v>3.7</v>
      </c>
      <c r="O1319" s="20" t="s">
        <v>84</v>
      </c>
      <c r="P1319" s="25">
        <v>0</v>
      </c>
      <c r="Q1319" s="20" t="s">
        <v>112</v>
      </c>
      <c r="R1319" s="20" t="s">
        <v>113</v>
      </c>
      <c r="S1319" s="20" t="s">
        <v>26</v>
      </c>
      <c r="T1319" s="20" t="s">
        <v>30</v>
      </c>
      <c r="U1319" s="20" t="s">
        <v>114</v>
      </c>
      <c r="V1319" s="20" t="s">
        <v>115</v>
      </c>
      <c r="W1319" s="20" t="s">
        <v>116</v>
      </c>
      <c r="X1319" s="20" t="s">
        <v>1961</v>
      </c>
      <c r="Y1319" s="20" t="s">
        <v>1962</v>
      </c>
      <c r="Z1319" s="20" t="s">
        <v>26</v>
      </c>
      <c r="AA1319" s="20" t="s">
        <v>30</v>
      </c>
      <c r="AB1319" s="20" t="s">
        <v>172</v>
      </c>
      <c r="AC1319" s="20" t="s">
        <v>1963</v>
      </c>
      <c r="AD1319" s="20" t="s">
        <v>1964</v>
      </c>
    </row>
    <row r="1320" spans="2:30" x14ac:dyDescent="0.25">
      <c r="B1320" s="27" t="str">
        <f>IF(O1320="","Frêt",_xlfn.XLOOKUP(O1320,Catégories!A:A,Catégories!B:B,"inconnu"))</f>
        <v>Frêt</v>
      </c>
      <c r="C1320" s="10" t="str">
        <f>RIGHT(LOOKUP(L1320,'Recherche tracking'!A:A,'Recherche tracking'!B:B),16)</f>
        <v>1743814314755006</v>
      </c>
      <c r="D1320" s="20">
        <v>202606</v>
      </c>
      <c r="E1320" s="20">
        <v>51</v>
      </c>
      <c r="F1320" s="20">
        <v>1085442</v>
      </c>
      <c r="G1320" s="20" t="s">
        <v>20</v>
      </c>
      <c r="H1320" s="20" t="s">
        <v>20</v>
      </c>
      <c r="I1320" s="20" t="s">
        <v>119</v>
      </c>
      <c r="J1320" s="20" t="s">
        <v>1965</v>
      </c>
      <c r="K1320" s="20">
        <v>20260623</v>
      </c>
      <c r="L1320" s="20" t="s">
        <v>1960</v>
      </c>
      <c r="M1320" s="20" t="s">
        <v>24</v>
      </c>
      <c r="N1320" s="20">
        <v>3.7</v>
      </c>
      <c r="O1320" s="20" t="s">
        <v>86</v>
      </c>
      <c r="P1320" s="25">
        <v>0</v>
      </c>
      <c r="Q1320" s="20" t="s">
        <v>112</v>
      </c>
      <c r="R1320" s="20" t="s">
        <v>113</v>
      </c>
      <c r="S1320" s="20" t="s">
        <v>26</v>
      </c>
      <c r="T1320" s="20" t="s">
        <v>30</v>
      </c>
      <c r="U1320" s="20" t="s">
        <v>114</v>
      </c>
      <c r="V1320" s="20" t="s">
        <v>115</v>
      </c>
      <c r="W1320" s="20" t="s">
        <v>116</v>
      </c>
      <c r="X1320" s="20" t="s">
        <v>1961</v>
      </c>
      <c r="Y1320" s="20" t="s">
        <v>1962</v>
      </c>
      <c r="Z1320" s="20" t="s">
        <v>26</v>
      </c>
      <c r="AA1320" s="20" t="s">
        <v>30</v>
      </c>
      <c r="AB1320" s="20" t="s">
        <v>172</v>
      </c>
      <c r="AC1320" s="20" t="s">
        <v>1963</v>
      </c>
      <c r="AD1320" s="20" t="s">
        <v>1964</v>
      </c>
    </row>
    <row r="1321" spans="2:30" x14ac:dyDescent="0.25">
      <c r="B1321" s="27" t="str">
        <f>IF(O1321="","Frêt",_xlfn.XLOOKUP(O1321,Catégories!A:A,Catégories!B:B,"inconnu"))</f>
        <v>Frêt</v>
      </c>
      <c r="C1321" s="10" t="str">
        <f>RIGHT(LOOKUP(L1321,'Recherche tracking'!A:A,'Recherche tracking'!B:B),16)</f>
        <v>6343814314755154</v>
      </c>
      <c r="D1321" s="20">
        <v>202606</v>
      </c>
      <c r="E1321" s="20">
        <v>51</v>
      </c>
      <c r="F1321" s="20">
        <v>1085442</v>
      </c>
      <c r="G1321" s="20" t="s">
        <v>20</v>
      </c>
      <c r="H1321" s="20" t="s">
        <v>20</v>
      </c>
      <c r="I1321" s="20" t="s">
        <v>110</v>
      </c>
      <c r="J1321" s="20" t="s">
        <v>22</v>
      </c>
      <c r="K1321" s="20">
        <v>20260623</v>
      </c>
      <c r="L1321" s="20" t="s">
        <v>1966</v>
      </c>
      <c r="M1321" s="20" t="s">
        <v>111</v>
      </c>
      <c r="N1321" s="20">
        <v>2.9</v>
      </c>
      <c r="O1321" s="20" t="s">
        <v>84</v>
      </c>
      <c r="P1321" s="25">
        <v>4.67</v>
      </c>
      <c r="Q1321" s="20" t="s">
        <v>112</v>
      </c>
      <c r="R1321" s="20" t="s">
        <v>113</v>
      </c>
      <c r="S1321" s="20" t="s">
        <v>26</v>
      </c>
      <c r="T1321" s="20" t="s">
        <v>30</v>
      </c>
      <c r="U1321" s="20" t="s">
        <v>114</v>
      </c>
      <c r="V1321" s="20" t="s">
        <v>115</v>
      </c>
      <c r="W1321" s="20" t="s">
        <v>116</v>
      </c>
      <c r="X1321" s="20" t="s">
        <v>1967</v>
      </c>
      <c r="Y1321" s="20" t="s">
        <v>1968</v>
      </c>
      <c r="Z1321" s="20" t="s">
        <v>1969</v>
      </c>
      <c r="AA1321" s="20" t="s">
        <v>30</v>
      </c>
      <c r="AB1321" s="20" t="s">
        <v>175</v>
      </c>
      <c r="AC1321" s="20" t="s">
        <v>1970</v>
      </c>
      <c r="AD1321" s="20" t="s">
        <v>1971</v>
      </c>
    </row>
    <row r="1322" spans="2:30" x14ac:dyDescent="0.25">
      <c r="B1322" s="27" t="str">
        <f>IF(O1322="","Frêt",_xlfn.XLOOKUP(O1322,Catégories!A:A,Catégories!B:B,"inconnu"))</f>
        <v>Frêt</v>
      </c>
      <c r="C1322" s="10" t="str">
        <f>RIGHT(LOOKUP(L1322,'Recherche tracking'!A:A,'Recherche tracking'!B:B),16)</f>
        <v>6343814314755154</v>
      </c>
      <c r="D1322" s="20">
        <v>202606</v>
      </c>
      <c r="E1322" s="20">
        <v>51</v>
      </c>
      <c r="F1322" s="20">
        <v>1085442</v>
      </c>
      <c r="G1322" s="20" t="s">
        <v>20</v>
      </c>
      <c r="H1322" s="20" t="s">
        <v>20</v>
      </c>
      <c r="I1322" s="20" t="s">
        <v>118</v>
      </c>
      <c r="J1322" s="20" t="s">
        <v>1972</v>
      </c>
      <c r="K1322" s="20">
        <v>20260623</v>
      </c>
      <c r="L1322" s="20" t="s">
        <v>1966</v>
      </c>
      <c r="M1322" s="20" t="s">
        <v>111</v>
      </c>
      <c r="N1322" s="20">
        <v>2.9</v>
      </c>
      <c r="O1322" s="20" t="s">
        <v>84</v>
      </c>
      <c r="P1322" s="25">
        <v>0</v>
      </c>
      <c r="Q1322" s="20" t="s">
        <v>112</v>
      </c>
      <c r="R1322" s="20" t="s">
        <v>113</v>
      </c>
      <c r="S1322" s="20" t="s">
        <v>26</v>
      </c>
      <c r="T1322" s="20" t="s">
        <v>30</v>
      </c>
      <c r="U1322" s="20" t="s">
        <v>114</v>
      </c>
      <c r="V1322" s="20" t="s">
        <v>115</v>
      </c>
      <c r="W1322" s="20" t="s">
        <v>116</v>
      </c>
      <c r="X1322" s="20" t="s">
        <v>1967</v>
      </c>
      <c r="Y1322" s="20" t="s">
        <v>1968</v>
      </c>
      <c r="Z1322" s="20" t="s">
        <v>1969</v>
      </c>
      <c r="AA1322" s="20" t="s">
        <v>30</v>
      </c>
      <c r="AB1322" s="20" t="s">
        <v>175</v>
      </c>
      <c r="AC1322" s="20" t="s">
        <v>1970</v>
      </c>
      <c r="AD1322" s="20" t="s">
        <v>1971</v>
      </c>
    </row>
    <row r="1323" spans="2:30" x14ac:dyDescent="0.25">
      <c r="B1323" s="27" t="str">
        <f>IF(O1323="","Frêt",_xlfn.XLOOKUP(O1323,Catégories!A:A,Catégories!B:B,"inconnu"))</f>
        <v>Frêt</v>
      </c>
      <c r="C1323" s="10" t="str">
        <f>RIGHT(LOOKUP(L1323,'Recherche tracking'!A:A,'Recherche tracking'!B:B),16)</f>
        <v>6343814314755154</v>
      </c>
      <c r="D1323" s="20">
        <v>202606</v>
      </c>
      <c r="E1323" s="20">
        <v>51</v>
      </c>
      <c r="F1323" s="20">
        <v>1085442</v>
      </c>
      <c r="G1323" s="20" t="s">
        <v>20</v>
      </c>
      <c r="H1323" s="20" t="s">
        <v>20</v>
      </c>
      <c r="I1323" s="20" t="s">
        <v>119</v>
      </c>
      <c r="J1323" s="20" t="s">
        <v>1972</v>
      </c>
      <c r="K1323" s="20">
        <v>20260623</v>
      </c>
      <c r="L1323" s="20" t="s">
        <v>1966</v>
      </c>
      <c r="M1323" s="20" t="s">
        <v>24</v>
      </c>
      <c r="N1323" s="20">
        <v>2.9</v>
      </c>
      <c r="O1323" s="20" t="s">
        <v>86</v>
      </c>
      <c r="P1323" s="25">
        <v>0</v>
      </c>
      <c r="Q1323" s="20" t="s">
        <v>112</v>
      </c>
      <c r="R1323" s="20" t="s">
        <v>113</v>
      </c>
      <c r="S1323" s="20" t="s">
        <v>26</v>
      </c>
      <c r="T1323" s="20" t="s">
        <v>30</v>
      </c>
      <c r="U1323" s="20" t="s">
        <v>114</v>
      </c>
      <c r="V1323" s="20" t="s">
        <v>115</v>
      </c>
      <c r="W1323" s="20" t="s">
        <v>116</v>
      </c>
      <c r="X1323" s="20" t="s">
        <v>1967</v>
      </c>
      <c r="Y1323" s="20" t="s">
        <v>1968</v>
      </c>
      <c r="Z1323" s="20" t="s">
        <v>1969</v>
      </c>
      <c r="AA1323" s="20" t="s">
        <v>30</v>
      </c>
      <c r="AB1323" s="20" t="s">
        <v>175</v>
      </c>
      <c r="AC1323" s="20" t="s">
        <v>1970</v>
      </c>
      <c r="AD1323" s="20" t="s">
        <v>1971</v>
      </c>
    </row>
    <row r="1324" spans="2:30" x14ac:dyDescent="0.25">
      <c r="B1324" s="27" t="str">
        <f>IF(O1324="","Frêt",_xlfn.XLOOKUP(O1324,Catégories!A:A,Catégories!B:B,"inconnu"))</f>
        <v>Frêt</v>
      </c>
      <c r="C1324" s="10" t="str">
        <f>RIGHT(LOOKUP(L1324,'Recherche tracking'!A:A,'Recherche tracking'!B:B),16)</f>
        <v>3843814314754925</v>
      </c>
      <c r="D1324" s="20">
        <v>202606</v>
      </c>
      <c r="E1324" s="20">
        <v>51</v>
      </c>
      <c r="F1324" s="20">
        <v>1085442</v>
      </c>
      <c r="G1324" s="20" t="s">
        <v>20</v>
      </c>
      <c r="H1324" s="20" t="s">
        <v>20</v>
      </c>
      <c r="I1324" s="20" t="s">
        <v>110</v>
      </c>
      <c r="J1324" s="20" t="s">
        <v>22</v>
      </c>
      <c r="K1324" s="20">
        <v>20260623</v>
      </c>
      <c r="L1324" s="20" t="s">
        <v>1973</v>
      </c>
      <c r="M1324" s="20" t="s">
        <v>111</v>
      </c>
      <c r="N1324" s="20">
        <v>17.54</v>
      </c>
      <c r="O1324" s="20" t="s">
        <v>84</v>
      </c>
      <c r="P1324" s="25">
        <v>8.57</v>
      </c>
      <c r="Q1324" s="20" t="s">
        <v>112</v>
      </c>
      <c r="R1324" s="20" t="s">
        <v>113</v>
      </c>
      <c r="S1324" s="20" t="s">
        <v>26</v>
      </c>
      <c r="T1324" s="20" t="s">
        <v>30</v>
      </c>
      <c r="U1324" s="20" t="s">
        <v>114</v>
      </c>
      <c r="V1324" s="20" t="s">
        <v>115</v>
      </c>
      <c r="W1324" s="20" t="s">
        <v>116</v>
      </c>
      <c r="X1324" s="20" t="s">
        <v>1974</v>
      </c>
      <c r="Y1324" s="20" t="s">
        <v>1975</v>
      </c>
      <c r="Z1324" s="20" t="s">
        <v>26</v>
      </c>
      <c r="AA1324" s="20" t="s">
        <v>30</v>
      </c>
      <c r="AB1324" s="20" t="s">
        <v>190</v>
      </c>
      <c r="AC1324" s="20" t="s">
        <v>1976</v>
      </c>
      <c r="AD1324" s="20" t="s">
        <v>1977</v>
      </c>
    </row>
    <row r="1325" spans="2:30" x14ac:dyDescent="0.25">
      <c r="B1325" s="27" t="str">
        <f>IF(O1325="","Frêt",_xlfn.XLOOKUP(O1325,Catégories!A:A,Catégories!B:B,"inconnu"))</f>
        <v>Frêt</v>
      </c>
      <c r="C1325" s="10" t="str">
        <f>RIGHT(LOOKUP(L1325,'Recherche tracking'!A:A,'Recherche tracking'!B:B),16)</f>
        <v>3843814314754925</v>
      </c>
      <c r="D1325" s="20">
        <v>202606</v>
      </c>
      <c r="E1325" s="20">
        <v>51</v>
      </c>
      <c r="F1325" s="20">
        <v>1085442</v>
      </c>
      <c r="G1325" s="20" t="s">
        <v>20</v>
      </c>
      <c r="H1325" s="20" t="s">
        <v>20</v>
      </c>
      <c r="I1325" s="20" t="s">
        <v>118</v>
      </c>
      <c r="J1325" s="20" t="s">
        <v>1978</v>
      </c>
      <c r="K1325" s="20">
        <v>20260623</v>
      </c>
      <c r="L1325" s="20" t="s">
        <v>1973</v>
      </c>
      <c r="M1325" s="20" t="s">
        <v>111</v>
      </c>
      <c r="N1325" s="20">
        <v>17.54</v>
      </c>
      <c r="O1325" s="20" t="s">
        <v>84</v>
      </c>
      <c r="P1325" s="25">
        <v>0</v>
      </c>
      <c r="Q1325" s="20" t="s">
        <v>112</v>
      </c>
      <c r="R1325" s="20" t="s">
        <v>113</v>
      </c>
      <c r="S1325" s="20" t="s">
        <v>26</v>
      </c>
      <c r="T1325" s="20" t="s">
        <v>30</v>
      </c>
      <c r="U1325" s="20" t="s">
        <v>114</v>
      </c>
      <c r="V1325" s="20" t="s">
        <v>115</v>
      </c>
      <c r="W1325" s="20" t="s">
        <v>116</v>
      </c>
      <c r="X1325" s="20" t="s">
        <v>1974</v>
      </c>
      <c r="Y1325" s="20" t="s">
        <v>1975</v>
      </c>
      <c r="Z1325" s="20" t="s">
        <v>26</v>
      </c>
      <c r="AA1325" s="20" t="s">
        <v>30</v>
      </c>
      <c r="AB1325" s="20" t="s">
        <v>190</v>
      </c>
      <c r="AC1325" s="20" t="s">
        <v>1976</v>
      </c>
      <c r="AD1325" s="20" t="s">
        <v>1977</v>
      </c>
    </row>
    <row r="1326" spans="2:30" x14ac:dyDescent="0.25">
      <c r="B1326" s="27" t="str">
        <f>IF(O1326="","Frêt",_xlfn.XLOOKUP(O1326,Catégories!A:A,Catégories!B:B,"inconnu"))</f>
        <v>Frêt</v>
      </c>
      <c r="C1326" s="10" t="str">
        <f>RIGHT(LOOKUP(L1326,'Recherche tracking'!A:A,'Recherche tracking'!B:B),16)</f>
        <v>3843814314754925</v>
      </c>
      <c r="D1326" s="20">
        <v>202606</v>
      </c>
      <c r="E1326" s="20">
        <v>51</v>
      </c>
      <c r="F1326" s="20">
        <v>1085442</v>
      </c>
      <c r="G1326" s="20" t="s">
        <v>20</v>
      </c>
      <c r="H1326" s="20" t="s">
        <v>20</v>
      </c>
      <c r="I1326" s="20" t="s">
        <v>119</v>
      </c>
      <c r="J1326" s="20" t="s">
        <v>1978</v>
      </c>
      <c r="K1326" s="20">
        <v>20260623</v>
      </c>
      <c r="L1326" s="20" t="s">
        <v>1973</v>
      </c>
      <c r="M1326" s="20" t="s">
        <v>24</v>
      </c>
      <c r="N1326" s="20">
        <v>17.54</v>
      </c>
      <c r="O1326" s="20" t="s">
        <v>86</v>
      </c>
      <c r="P1326" s="25">
        <v>0</v>
      </c>
      <c r="Q1326" s="20" t="s">
        <v>112</v>
      </c>
      <c r="R1326" s="20" t="s">
        <v>113</v>
      </c>
      <c r="S1326" s="20" t="s">
        <v>26</v>
      </c>
      <c r="T1326" s="20" t="s">
        <v>30</v>
      </c>
      <c r="U1326" s="20" t="s">
        <v>114</v>
      </c>
      <c r="V1326" s="20" t="s">
        <v>115</v>
      </c>
      <c r="W1326" s="20" t="s">
        <v>116</v>
      </c>
      <c r="X1326" s="20" t="s">
        <v>1974</v>
      </c>
      <c r="Y1326" s="20" t="s">
        <v>1975</v>
      </c>
      <c r="Z1326" s="20" t="s">
        <v>26</v>
      </c>
      <c r="AA1326" s="20" t="s">
        <v>30</v>
      </c>
      <c r="AB1326" s="20" t="s">
        <v>190</v>
      </c>
      <c r="AC1326" s="20" t="s">
        <v>1976</v>
      </c>
      <c r="AD1326" s="20" t="s">
        <v>1977</v>
      </c>
    </row>
    <row r="1327" spans="2:30" x14ac:dyDescent="0.25">
      <c r="B1327" s="27" t="str">
        <f>IF(O1327="","Frêt",_xlfn.XLOOKUP(O1327,Catégories!A:A,Catégories!B:B,"inconnu"))</f>
        <v>Frêt</v>
      </c>
      <c r="C1327" s="10" t="str">
        <f>RIGHT(LOOKUP(L1327,'Recherche tracking'!A:A,'Recherche tracking'!B:B),16)</f>
        <v>7543814314755056</v>
      </c>
      <c r="D1327" s="20">
        <v>202606</v>
      </c>
      <c r="E1327" s="20">
        <v>51</v>
      </c>
      <c r="F1327" s="20">
        <v>1085442</v>
      </c>
      <c r="G1327" s="20" t="s">
        <v>20</v>
      </c>
      <c r="H1327" s="20" t="s">
        <v>20</v>
      </c>
      <c r="I1327" s="20" t="s">
        <v>110</v>
      </c>
      <c r="J1327" s="20" t="s">
        <v>22</v>
      </c>
      <c r="K1327" s="20">
        <v>20260623</v>
      </c>
      <c r="L1327" s="20" t="s">
        <v>1979</v>
      </c>
      <c r="M1327" s="20" t="s">
        <v>111</v>
      </c>
      <c r="N1327" s="20">
        <v>3.6</v>
      </c>
      <c r="O1327" s="20" t="s">
        <v>84</v>
      </c>
      <c r="P1327" s="25">
        <v>4.93</v>
      </c>
      <c r="Q1327" s="20" t="s">
        <v>112</v>
      </c>
      <c r="R1327" s="20" t="s">
        <v>113</v>
      </c>
      <c r="S1327" s="20" t="s">
        <v>26</v>
      </c>
      <c r="T1327" s="20" t="s">
        <v>30</v>
      </c>
      <c r="U1327" s="20" t="s">
        <v>114</v>
      </c>
      <c r="V1327" s="20" t="s">
        <v>115</v>
      </c>
      <c r="W1327" s="20" t="s">
        <v>116</v>
      </c>
      <c r="X1327" s="20" t="s">
        <v>526</v>
      </c>
      <c r="Y1327" s="20" t="s">
        <v>527</v>
      </c>
      <c r="Z1327" s="20" t="s">
        <v>26</v>
      </c>
      <c r="AA1327" s="20" t="s">
        <v>30</v>
      </c>
      <c r="AB1327" s="20" t="s">
        <v>117</v>
      </c>
      <c r="AC1327" s="20" t="s">
        <v>127</v>
      </c>
      <c r="AD1327" s="20" t="s">
        <v>120</v>
      </c>
    </row>
    <row r="1328" spans="2:30" x14ac:dyDescent="0.25">
      <c r="B1328" s="27" t="str">
        <f>IF(O1328="","Frêt",_xlfn.XLOOKUP(O1328,Catégories!A:A,Catégories!B:B,"inconnu"))</f>
        <v>Frêt</v>
      </c>
      <c r="C1328" s="10" t="str">
        <f>RIGHT(LOOKUP(L1328,'Recherche tracking'!A:A,'Recherche tracking'!B:B),16)</f>
        <v>7543814314755056</v>
      </c>
      <c r="D1328" s="20">
        <v>202606</v>
      </c>
      <c r="E1328" s="20">
        <v>51</v>
      </c>
      <c r="F1328" s="20">
        <v>1085442</v>
      </c>
      <c r="G1328" s="20" t="s">
        <v>20</v>
      </c>
      <c r="H1328" s="20" t="s">
        <v>20</v>
      </c>
      <c r="I1328" s="20" t="s">
        <v>118</v>
      </c>
      <c r="J1328" s="20" t="s">
        <v>1980</v>
      </c>
      <c r="K1328" s="20">
        <v>20260623</v>
      </c>
      <c r="L1328" s="20" t="s">
        <v>1979</v>
      </c>
      <c r="M1328" s="20" t="s">
        <v>111</v>
      </c>
      <c r="N1328" s="20">
        <v>3.6</v>
      </c>
      <c r="O1328" s="20" t="s">
        <v>84</v>
      </c>
      <c r="P1328" s="25">
        <v>0</v>
      </c>
      <c r="Q1328" s="20" t="s">
        <v>112</v>
      </c>
      <c r="R1328" s="20" t="s">
        <v>113</v>
      </c>
      <c r="S1328" s="20" t="s">
        <v>26</v>
      </c>
      <c r="T1328" s="20" t="s">
        <v>30</v>
      </c>
      <c r="U1328" s="20" t="s">
        <v>114</v>
      </c>
      <c r="V1328" s="20" t="s">
        <v>115</v>
      </c>
      <c r="W1328" s="20" t="s">
        <v>116</v>
      </c>
      <c r="X1328" s="20" t="s">
        <v>526</v>
      </c>
      <c r="Y1328" s="20" t="s">
        <v>527</v>
      </c>
      <c r="Z1328" s="20" t="s">
        <v>26</v>
      </c>
      <c r="AA1328" s="20" t="s">
        <v>30</v>
      </c>
      <c r="AB1328" s="20" t="s">
        <v>117</v>
      </c>
      <c r="AC1328" s="20" t="s">
        <v>127</v>
      </c>
      <c r="AD1328" s="20" t="s">
        <v>120</v>
      </c>
    </row>
    <row r="1329" spans="2:30" x14ac:dyDescent="0.25">
      <c r="B1329" s="27" t="str">
        <f>IF(O1329="","Frêt",_xlfn.XLOOKUP(O1329,Catégories!A:A,Catégories!B:B,"inconnu"))</f>
        <v>Frêt</v>
      </c>
      <c r="C1329" s="10" t="str">
        <f>RIGHT(LOOKUP(L1329,'Recherche tracking'!A:A,'Recherche tracking'!B:B),16)</f>
        <v>7543814314755056</v>
      </c>
      <c r="D1329" s="20">
        <v>202606</v>
      </c>
      <c r="E1329" s="20">
        <v>51</v>
      </c>
      <c r="F1329" s="20">
        <v>1085442</v>
      </c>
      <c r="G1329" s="20" t="s">
        <v>20</v>
      </c>
      <c r="H1329" s="20" t="s">
        <v>20</v>
      </c>
      <c r="I1329" s="20" t="s">
        <v>119</v>
      </c>
      <c r="J1329" s="20" t="s">
        <v>1980</v>
      </c>
      <c r="K1329" s="20">
        <v>20260623</v>
      </c>
      <c r="L1329" s="20" t="s">
        <v>1979</v>
      </c>
      <c r="M1329" s="20" t="s">
        <v>24</v>
      </c>
      <c r="N1329" s="20">
        <v>3.6</v>
      </c>
      <c r="O1329" s="20" t="s">
        <v>86</v>
      </c>
      <c r="P1329" s="25">
        <v>0</v>
      </c>
      <c r="Q1329" s="20" t="s">
        <v>112</v>
      </c>
      <c r="R1329" s="20" t="s">
        <v>113</v>
      </c>
      <c r="S1329" s="20" t="s">
        <v>26</v>
      </c>
      <c r="T1329" s="20" t="s">
        <v>30</v>
      </c>
      <c r="U1329" s="20" t="s">
        <v>114</v>
      </c>
      <c r="V1329" s="20" t="s">
        <v>115</v>
      </c>
      <c r="W1329" s="20" t="s">
        <v>116</v>
      </c>
      <c r="X1329" s="20" t="s">
        <v>526</v>
      </c>
      <c r="Y1329" s="20" t="s">
        <v>527</v>
      </c>
      <c r="Z1329" s="20" t="s">
        <v>26</v>
      </c>
      <c r="AA1329" s="20" t="s">
        <v>30</v>
      </c>
      <c r="AB1329" s="20" t="s">
        <v>117</v>
      </c>
      <c r="AC1329" s="20" t="s">
        <v>127</v>
      </c>
      <c r="AD1329" s="20" t="s">
        <v>120</v>
      </c>
    </row>
    <row r="1330" spans="2:30" x14ac:dyDescent="0.25">
      <c r="B1330" s="27" t="str">
        <f>IF(O1330="","Frêt",_xlfn.XLOOKUP(O1330,Catégories!A:A,Catégories!B:B,"inconnu"))</f>
        <v>Frêt</v>
      </c>
      <c r="C1330" s="10" t="str">
        <f>RIGHT(LOOKUP(L1330,'Recherche tracking'!A:A,'Recherche tracking'!B:B),16)</f>
        <v>8143814314755081</v>
      </c>
      <c r="D1330" s="20">
        <v>202606</v>
      </c>
      <c r="E1330" s="20">
        <v>51</v>
      </c>
      <c r="F1330" s="20">
        <v>1085442</v>
      </c>
      <c r="G1330" s="20" t="s">
        <v>20</v>
      </c>
      <c r="H1330" s="20" t="s">
        <v>20</v>
      </c>
      <c r="I1330" s="20" t="s">
        <v>110</v>
      </c>
      <c r="J1330" s="20" t="s">
        <v>22</v>
      </c>
      <c r="K1330" s="20">
        <v>20260623</v>
      </c>
      <c r="L1330" s="20" t="s">
        <v>1981</v>
      </c>
      <c r="M1330" s="20" t="s">
        <v>111</v>
      </c>
      <c r="N1330" s="20">
        <v>2.6</v>
      </c>
      <c r="O1330" s="20" t="s">
        <v>84</v>
      </c>
      <c r="P1330" s="25">
        <v>4.67</v>
      </c>
      <c r="Q1330" s="20" t="s">
        <v>112</v>
      </c>
      <c r="R1330" s="20" t="s">
        <v>113</v>
      </c>
      <c r="S1330" s="20" t="s">
        <v>26</v>
      </c>
      <c r="T1330" s="20" t="s">
        <v>30</v>
      </c>
      <c r="U1330" s="20" t="s">
        <v>114</v>
      </c>
      <c r="V1330" s="20" t="s">
        <v>115</v>
      </c>
      <c r="W1330" s="20" t="s">
        <v>116</v>
      </c>
      <c r="X1330" s="20" t="s">
        <v>1982</v>
      </c>
      <c r="Y1330" s="20" t="s">
        <v>1983</v>
      </c>
      <c r="Z1330" s="20" t="s">
        <v>26</v>
      </c>
      <c r="AA1330" s="20" t="s">
        <v>30</v>
      </c>
      <c r="AB1330" s="20" t="s">
        <v>211</v>
      </c>
      <c r="AC1330" s="20" t="s">
        <v>1984</v>
      </c>
      <c r="AD1330" s="20" t="s">
        <v>1985</v>
      </c>
    </row>
    <row r="1331" spans="2:30" x14ac:dyDescent="0.25">
      <c r="B1331" s="27" t="str">
        <f>IF(O1331="","Frêt",_xlfn.XLOOKUP(O1331,Catégories!A:A,Catégories!B:B,"inconnu"))</f>
        <v>Frêt</v>
      </c>
      <c r="C1331" s="10" t="str">
        <f>RIGHT(LOOKUP(L1331,'Recherche tracking'!A:A,'Recherche tracking'!B:B),16)</f>
        <v>8143814314755081</v>
      </c>
      <c r="D1331" s="20">
        <v>202606</v>
      </c>
      <c r="E1331" s="20">
        <v>51</v>
      </c>
      <c r="F1331" s="20">
        <v>1085442</v>
      </c>
      <c r="G1331" s="20" t="s">
        <v>20</v>
      </c>
      <c r="H1331" s="20" t="s">
        <v>20</v>
      </c>
      <c r="I1331" s="20" t="s">
        <v>118</v>
      </c>
      <c r="J1331" s="20" t="s">
        <v>1986</v>
      </c>
      <c r="K1331" s="20">
        <v>20260623</v>
      </c>
      <c r="L1331" s="20" t="s">
        <v>1981</v>
      </c>
      <c r="M1331" s="20" t="s">
        <v>111</v>
      </c>
      <c r="N1331" s="20">
        <v>2.6</v>
      </c>
      <c r="O1331" s="20" t="s">
        <v>84</v>
      </c>
      <c r="P1331" s="25">
        <v>0</v>
      </c>
      <c r="Q1331" s="20" t="s">
        <v>112</v>
      </c>
      <c r="R1331" s="20" t="s">
        <v>113</v>
      </c>
      <c r="S1331" s="20" t="s">
        <v>26</v>
      </c>
      <c r="T1331" s="20" t="s">
        <v>30</v>
      </c>
      <c r="U1331" s="20" t="s">
        <v>114</v>
      </c>
      <c r="V1331" s="20" t="s">
        <v>115</v>
      </c>
      <c r="W1331" s="20" t="s">
        <v>116</v>
      </c>
      <c r="X1331" s="20" t="s">
        <v>1982</v>
      </c>
      <c r="Y1331" s="20" t="s">
        <v>1983</v>
      </c>
      <c r="Z1331" s="20" t="s">
        <v>26</v>
      </c>
      <c r="AA1331" s="20" t="s">
        <v>30</v>
      </c>
      <c r="AB1331" s="20" t="s">
        <v>211</v>
      </c>
      <c r="AC1331" s="20" t="s">
        <v>1984</v>
      </c>
      <c r="AD1331" s="20" t="s">
        <v>1985</v>
      </c>
    </row>
    <row r="1332" spans="2:30" x14ac:dyDescent="0.25">
      <c r="B1332" s="27" t="str">
        <f>IF(O1332="","Frêt",_xlfn.XLOOKUP(O1332,Catégories!A:A,Catégories!B:B,"inconnu"))</f>
        <v>Frêt</v>
      </c>
      <c r="C1332" s="10" t="str">
        <f>RIGHT(LOOKUP(L1332,'Recherche tracking'!A:A,'Recherche tracking'!B:B),16)</f>
        <v>8143814314755081</v>
      </c>
      <c r="D1332" s="20">
        <v>202606</v>
      </c>
      <c r="E1332" s="20">
        <v>51</v>
      </c>
      <c r="F1332" s="20">
        <v>1085442</v>
      </c>
      <c r="G1332" s="20" t="s">
        <v>20</v>
      </c>
      <c r="H1332" s="20" t="s">
        <v>20</v>
      </c>
      <c r="I1332" s="20" t="s">
        <v>119</v>
      </c>
      <c r="J1332" s="20" t="s">
        <v>1986</v>
      </c>
      <c r="K1332" s="20">
        <v>20260623</v>
      </c>
      <c r="L1332" s="20" t="s">
        <v>1981</v>
      </c>
      <c r="M1332" s="20" t="s">
        <v>24</v>
      </c>
      <c r="N1332" s="20">
        <v>2.6</v>
      </c>
      <c r="O1332" s="20" t="s">
        <v>86</v>
      </c>
      <c r="P1332" s="25">
        <v>0</v>
      </c>
      <c r="Q1332" s="20" t="s">
        <v>112</v>
      </c>
      <c r="R1332" s="20" t="s">
        <v>113</v>
      </c>
      <c r="S1332" s="20" t="s">
        <v>26</v>
      </c>
      <c r="T1332" s="20" t="s">
        <v>30</v>
      </c>
      <c r="U1332" s="20" t="s">
        <v>114</v>
      </c>
      <c r="V1332" s="20" t="s">
        <v>115</v>
      </c>
      <c r="W1332" s="20" t="s">
        <v>116</v>
      </c>
      <c r="X1332" s="20" t="s">
        <v>1982</v>
      </c>
      <c r="Y1332" s="20" t="s">
        <v>1983</v>
      </c>
      <c r="Z1332" s="20" t="s">
        <v>26</v>
      </c>
      <c r="AA1332" s="20" t="s">
        <v>30</v>
      </c>
      <c r="AB1332" s="20" t="s">
        <v>211</v>
      </c>
      <c r="AC1332" s="20" t="s">
        <v>1984</v>
      </c>
      <c r="AD1332" s="20" t="s">
        <v>1985</v>
      </c>
    </row>
    <row r="1333" spans="2:30" x14ac:dyDescent="0.25">
      <c r="B1333" s="27" t="str">
        <f>IF(O1333="","Frêt",_xlfn.XLOOKUP(O1333,Catégories!A:A,Catégories!B:B,"inconnu"))</f>
        <v>Frêt</v>
      </c>
      <c r="C1333" s="10" t="str">
        <f>RIGHT(LOOKUP(L1333,'Recherche tracking'!A:A,'Recherche tracking'!B:B),16)</f>
        <v>3543814314754866</v>
      </c>
      <c r="D1333" s="20">
        <v>202606</v>
      </c>
      <c r="E1333" s="20">
        <v>51</v>
      </c>
      <c r="F1333" s="20">
        <v>1085442</v>
      </c>
      <c r="G1333" s="20" t="s">
        <v>20</v>
      </c>
      <c r="H1333" s="20" t="s">
        <v>20</v>
      </c>
      <c r="I1333" s="20" t="s">
        <v>110</v>
      </c>
      <c r="J1333" s="20" t="s">
        <v>22</v>
      </c>
      <c r="K1333" s="20">
        <v>20260623</v>
      </c>
      <c r="L1333" s="20" t="s">
        <v>1987</v>
      </c>
      <c r="M1333" s="20" t="s">
        <v>111</v>
      </c>
      <c r="N1333" s="20">
        <v>3.01</v>
      </c>
      <c r="O1333" s="20" t="s">
        <v>84</v>
      </c>
      <c r="P1333" s="25">
        <v>4.93</v>
      </c>
      <c r="Q1333" s="20" t="s">
        <v>112</v>
      </c>
      <c r="R1333" s="20" t="s">
        <v>113</v>
      </c>
      <c r="S1333" s="20" t="s">
        <v>26</v>
      </c>
      <c r="T1333" s="20" t="s">
        <v>30</v>
      </c>
      <c r="U1333" s="20" t="s">
        <v>114</v>
      </c>
      <c r="V1333" s="20" t="s">
        <v>115</v>
      </c>
      <c r="W1333" s="20" t="s">
        <v>116</v>
      </c>
      <c r="X1333" s="20" t="s">
        <v>1988</v>
      </c>
      <c r="Y1333" s="20" t="s">
        <v>1989</v>
      </c>
      <c r="Z1333" s="20" t="s">
        <v>26</v>
      </c>
      <c r="AA1333" s="20" t="s">
        <v>30</v>
      </c>
      <c r="AB1333" s="20" t="s">
        <v>159</v>
      </c>
      <c r="AC1333" s="20" t="s">
        <v>1990</v>
      </c>
      <c r="AD1333" s="20" t="s">
        <v>1991</v>
      </c>
    </row>
    <row r="1334" spans="2:30" x14ac:dyDescent="0.25">
      <c r="B1334" s="27" t="str">
        <f>IF(O1334="","Frêt",_xlfn.XLOOKUP(O1334,Catégories!A:A,Catégories!B:B,"inconnu"))</f>
        <v>Frêt</v>
      </c>
      <c r="C1334" s="10" t="str">
        <f>RIGHT(LOOKUP(L1334,'Recherche tracking'!A:A,'Recherche tracking'!B:B),16)</f>
        <v>3543814314754866</v>
      </c>
      <c r="D1334" s="20">
        <v>202606</v>
      </c>
      <c r="E1334" s="20">
        <v>51</v>
      </c>
      <c r="F1334" s="20">
        <v>1085442</v>
      </c>
      <c r="G1334" s="20" t="s">
        <v>20</v>
      </c>
      <c r="H1334" s="20" t="s">
        <v>20</v>
      </c>
      <c r="I1334" s="20" t="s">
        <v>118</v>
      </c>
      <c r="J1334" s="20" t="s">
        <v>1992</v>
      </c>
      <c r="K1334" s="20">
        <v>20260623</v>
      </c>
      <c r="L1334" s="20" t="s">
        <v>1987</v>
      </c>
      <c r="M1334" s="20" t="s">
        <v>111</v>
      </c>
      <c r="N1334" s="20">
        <v>3.01</v>
      </c>
      <c r="O1334" s="20" t="s">
        <v>84</v>
      </c>
      <c r="P1334" s="25">
        <v>0</v>
      </c>
      <c r="Q1334" s="20" t="s">
        <v>112</v>
      </c>
      <c r="R1334" s="20" t="s">
        <v>113</v>
      </c>
      <c r="S1334" s="20" t="s">
        <v>26</v>
      </c>
      <c r="T1334" s="20" t="s">
        <v>30</v>
      </c>
      <c r="U1334" s="20" t="s">
        <v>114</v>
      </c>
      <c r="V1334" s="20" t="s">
        <v>115</v>
      </c>
      <c r="W1334" s="20" t="s">
        <v>116</v>
      </c>
      <c r="X1334" s="20" t="s">
        <v>1988</v>
      </c>
      <c r="Y1334" s="20" t="s">
        <v>1989</v>
      </c>
      <c r="Z1334" s="20" t="s">
        <v>26</v>
      </c>
      <c r="AA1334" s="20" t="s">
        <v>30</v>
      </c>
      <c r="AB1334" s="20" t="s">
        <v>159</v>
      </c>
      <c r="AC1334" s="20" t="s">
        <v>1990</v>
      </c>
      <c r="AD1334" s="20" t="s">
        <v>1991</v>
      </c>
    </row>
    <row r="1335" spans="2:30" x14ac:dyDescent="0.25">
      <c r="B1335" s="27" t="str">
        <f>IF(O1335="","Frêt",_xlfn.XLOOKUP(O1335,Catégories!A:A,Catégories!B:B,"inconnu"))</f>
        <v>Frêt</v>
      </c>
      <c r="C1335" s="10" t="str">
        <f>RIGHT(LOOKUP(L1335,'Recherche tracking'!A:A,'Recherche tracking'!B:B),16)</f>
        <v>3543814314754866</v>
      </c>
      <c r="D1335" s="20">
        <v>202606</v>
      </c>
      <c r="E1335" s="20">
        <v>51</v>
      </c>
      <c r="F1335" s="20">
        <v>1085442</v>
      </c>
      <c r="G1335" s="20" t="s">
        <v>20</v>
      </c>
      <c r="H1335" s="20" t="s">
        <v>20</v>
      </c>
      <c r="I1335" s="20" t="s">
        <v>119</v>
      </c>
      <c r="J1335" s="20" t="s">
        <v>1992</v>
      </c>
      <c r="K1335" s="20">
        <v>20260623</v>
      </c>
      <c r="L1335" s="20" t="s">
        <v>1987</v>
      </c>
      <c r="M1335" s="20" t="s">
        <v>24</v>
      </c>
      <c r="N1335" s="20">
        <v>3.01</v>
      </c>
      <c r="O1335" s="20" t="s">
        <v>86</v>
      </c>
      <c r="P1335" s="25">
        <v>0</v>
      </c>
      <c r="Q1335" s="20" t="s">
        <v>112</v>
      </c>
      <c r="R1335" s="20" t="s">
        <v>113</v>
      </c>
      <c r="S1335" s="20" t="s">
        <v>26</v>
      </c>
      <c r="T1335" s="20" t="s">
        <v>30</v>
      </c>
      <c r="U1335" s="20" t="s">
        <v>114</v>
      </c>
      <c r="V1335" s="20" t="s">
        <v>115</v>
      </c>
      <c r="W1335" s="20" t="s">
        <v>116</v>
      </c>
      <c r="X1335" s="20" t="s">
        <v>1988</v>
      </c>
      <c r="Y1335" s="20" t="s">
        <v>1989</v>
      </c>
      <c r="Z1335" s="20" t="s">
        <v>26</v>
      </c>
      <c r="AA1335" s="20" t="s">
        <v>30</v>
      </c>
      <c r="AB1335" s="20" t="s">
        <v>159</v>
      </c>
      <c r="AC1335" s="20" t="s">
        <v>1990</v>
      </c>
      <c r="AD1335" s="20" t="s">
        <v>1991</v>
      </c>
    </row>
    <row r="1336" spans="2:30" x14ac:dyDescent="0.25">
      <c r="B1336" s="27" t="str">
        <f>IF(O1336="","Frêt",_xlfn.XLOOKUP(O1336,Catégories!A:A,Catégories!B:B,"inconnu"))</f>
        <v>Frêt</v>
      </c>
      <c r="C1336" s="10" t="str">
        <f>RIGHT(LOOKUP(L1336,'Recherche tracking'!A:A,'Recherche tracking'!B:B),16)</f>
        <v>4743814314755019</v>
      </c>
      <c r="D1336" s="20">
        <v>202606</v>
      </c>
      <c r="E1336" s="20">
        <v>51</v>
      </c>
      <c r="F1336" s="20">
        <v>1085442</v>
      </c>
      <c r="G1336" s="20" t="s">
        <v>20</v>
      </c>
      <c r="H1336" s="20" t="s">
        <v>20</v>
      </c>
      <c r="I1336" s="20" t="s">
        <v>110</v>
      </c>
      <c r="J1336" s="20" t="s">
        <v>22</v>
      </c>
      <c r="K1336" s="20">
        <v>20260623</v>
      </c>
      <c r="L1336" s="20" t="s">
        <v>1993</v>
      </c>
      <c r="M1336" s="20" t="s">
        <v>111</v>
      </c>
      <c r="N1336" s="20">
        <v>3.2</v>
      </c>
      <c r="O1336" s="20" t="s">
        <v>84</v>
      </c>
      <c r="P1336" s="25">
        <v>4.93</v>
      </c>
      <c r="Q1336" s="20" t="s">
        <v>112</v>
      </c>
      <c r="R1336" s="20" t="s">
        <v>113</v>
      </c>
      <c r="S1336" s="20" t="s">
        <v>26</v>
      </c>
      <c r="T1336" s="20" t="s">
        <v>30</v>
      </c>
      <c r="U1336" s="20" t="s">
        <v>114</v>
      </c>
      <c r="V1336" s="20" t="s">
        <v>115</v>
      </c>
      <c r="W1336" s="20" t="s">
        <v>116</v>
      </c>
      <c r="X1336" s="20" t="s">
        <v>393</v>
      </c>
      <c r="Y1336" s="20" t="s">
        <v>394</v>
      </c>
      <c r="Z1336" s="20" t="s">
        <v>26</v>
      </c>
      <c r="AA1336" s="20" t="s">
        <v>30</v>
      </c>
      <c r="AB1336" s="20" t="s">
        <v>275</v>
      </c>
      <c r="AC1336" s="20" t="s">
        <v>395</v>
      </c>
      <c r="AD1336" s="20" t="s">
        <v>396</v>
      </c>
    </row>
    <row r="1337" spans="2:30" x14ac:dyDescent="0.25">
      <c r="B1337" s="27" t="str">
        <f>IF(O1337="","Frêt",_xlfn.XLOOKUP(O1337,Catégories!A:A,Catégories!B:B,"inconnu"))</f>
        <v>Frêt</v>
      </c>
      <c r="C1337" s="10" t="str">
        <f>RIGHT(LOOKUP(L1337,'Recherche tracking'!A:A,'Recherche tracking'!B:B),16)</f>
        <v>4743814314755019</v>
      </c>
      <c r="D1337" s="20">
        <v>202606</v>
      </c>
      <c r="E1337" s="20">
        <v>51</v>
      </c>
      <c r="F1337" s="20">
        <v>1085442</v>
      </c>
      <c r="G1337" s="20" t="s">
        <v>20</v>
      </c>
      <c r="H1337" s="20" t="s">
        <v>20</v>
      </c>
      <c r="I1337" s="20" t="s">
        <v>118</v>
      </c>
      <c r="J1337" s="20" t="s">
        <v>1994</v>
      </c>
      <c r="K1337" s="20">
        <v>20260623</v>
      </c>
      <c r="L1337" s="20" t="s">
        <v>1993</v>
      </c>
      <c r="M1337" s="20" t="s">
        <v>111</v>
      </c>
      <c r="N1337" s="20">
        <v>3.2</v>
      </c>
      <c r="O1337" s="20" t="s">
        <v>84</v>
      </c>
      <c r="P1337" s="25">
        <v>0</v>
      </c>
      <c r="Q1337" s="20" t="s">
        <v>112</v>
      </c>
      <c r="R1337" s="20" t="s">
        <v>113</v>
      </c>
      <c r="S1337" s="20" t="s">
        <v>26</v>
      </c>
      <c r="T1337" s="20" t="s">
        <v>30</v>
      </c>
      <c r="U1337" s="20" t="s">
        <v>114</v>
      </c>
      <c r="V1337" s="20" t="s">
        <v>115</v>
      </c>
      <c r="W1337" s="20" t="s">
        <v>116</v>
      </c>
      <c r="X1337" s="20" t="s">
        <v>393</v>
      </c>
      <c r="Y1337" s="20" t="s">
        <v>394</v>
      </c>
      <c r="Z1337" s="20" t="s">
        <v>26</v>
      </c>
      <c r="AA1337" s="20" t="s">
        <v>30</v>
      </c>
      <c r="AB1337" s="20" t="s">
        <v>275</v>
      </c>
      <c r="AC1337" s="20" t="s">
        <v>395</v>
      </c>
      <c r="AD1337" s="20" t="s">
        <v>396</v>
      </c>
    </row>
    <row r="1338" spans="2:30" x14ac:dyDescent="0.25">
      <c r="B1338" s="27" t="str">
        <f>IF(O1338="","Frêt",_xlfn.XLOOKUP(O1338,Catégories!A:A,Catégories!B:B,"inconnu"))</f>
        <v>Frêt</v>
      </c>
      <c r="C1338" s="10" t="str">
        <f>RIGHT(LOOKUP(L1338,'Recherche tracking'!A:A,'Recherche tracking'!B:B),16)</f>
        <v>4743814314755019</v>
      </c>
      <c r="D1338" s="20">
        <v>202606</v>
      </c>
      <c r="E1338" s="20">
        <v>51</v>
      </c>
      <c r="F1338" s="20">
        <v>1085442</v>
      </c>
      <c r="G1338" s="20" t="s">
        <v>20</v>
      </c>
      <c r="H1338" s="20" t="s">
        <v>20</v>
      </c>
      <c r="I1338" s="20" t="s">
        <v>119</v>
      </c>
      <c r="J1338" s="20" t="s">
        <v>1994</v>
      </c>
      <c r="K1338" s="20">
        <v>20260623</v>
      </c>
      <c r="L1338" s="20" t="s">
        <v>1993</v>
      </c>
      <c r="M1338" s="20" t="s">
        <v>24</v>
      </c>
      <c r="N1338" s="20">
        <v>3.2</v>
      </c>
      <c r="O1338" s="20" t="s">
        <v>86</v>
      </c>
      <c r="P1338" s="25">
        <v>0</v>
      </c>
      <c r="Q1338" s="20" t="s">
        <v>112</v>
      </c>
      <c r="R1338" s="20" t="s">
        <v>113</v>
      </c>
      <c r="S1338" s="20" t="s">
        <v>26</v>
      </c>
      <c r="T1338" s="20" t="s">
        <v>30</v>
      </c>
      <c r="U1338" s="20" t="s">
        <v>114</v>
      </c>
      <c r="V1338" s="20" t="s">
        <v>115</v>
      </c>
      <c r="W1338" s="20" t="s">
        <v>116</v>
      </c>
      <c r="X1338" s="20" t="s">
        <v>393</v>
      </c>
      <c r="Y1338" s="20" t="s">
        <v>394</v>
      </c>
      <c r="Z1338" s="20" t="s">
        <v>26</v>
      </c>
      <c r="AA1338" s="20" t="s">
        <v>30</v>
      </c>
      <c r="AB1338" s="20" t="s">
        <v>275</v>
      </c>
      <c r="AC1338" s="20" t="s">
        <v>395</v>
      </c>
      <c r="AD1338" s="20" t="s">
        <v>396</v>
      </c>
    </row>
    <row r="1339" spans="2:30" x14ac:dyDescent="0.25">
      <c r="B1339" s="27" t="str">
        <f>IF(O1339="","Frêt",_xlfn.XLOOKUP(O1339,Catégories!A:A,Catégories!B:B,"inconnu"))</f>
        <v>Frêt</v>
      </c>
      <c r="C1339" s="10" t="str">
        <f>RIGHT(LOOKUP(L1339,'Recherche tracking'!A:A,'Recherche tracking'!B:B),16)</f>
        <v>3543814314755181</v>
      </c>
      <c r="D1339" s="20">
        <v>202606</v>
      </c>
      <c r="E1339" s="20">
        <v>51</v>
      </c>
      <c r="F1339" s="20">
        <v>1085442</v>
      </c>
      <c r="G1339" s="20" t="s">
        <v>20</v>
      </c>
      <c r="H1339" s="20" t="s">
        <v>20</v>
      </c>
      <c r="I1339" s="20" t="s">
        <v>110</v>
      </c>
      <c r="J1339" s="20" t="s">
        <v>22</v>
      </c>
      <c r="K1339" s="20">
        <v>20260623</v>
      </c>
      <c r="L1339" s="20" t="s">
        <v>1995</v>
      </c>
      <c r="M1339" s="20" t="s">
        <v>111</v>
      </c>
      <c r="N1339" s="20">
        <v>3.01</v>
      </c>
      <c r="O1339" s="20" t="s">
        <v>84</v>
      </c>
      <c r="P1339" s="25">
        <v>4.93</v>
      </c>
      <c r="Q1339" s="20" t="s">
        <v>112</v>
      </c>
      <c r="R1339" s="20" t="s">
        <v>113</v>
      </c>
      <c r="S1339" s="20" t="s">
        <v>26</v>
      </c>
      <c r="T1339" s="20" t="s">
        <v>30</v>
      </c>
      <c r="U1339" s="20" t="s">
        <v>114</v>
      </c>
      <c r="V1339" s="20" t="s">
        <v>115</v>
      </c>
      <c r="W1339" s="20" t="s">
        <v>116</v>
      </c>
      <c r="X1339" s="20" t="s">
        <v>462</v>
      </c>
      <c r="Y1339" s="20" t="s">
        <v>286</v>
      </c>
      <c r="Z1339" s="20" t="s">
        <v>26</v>
      </c>
      <c r="AA1339" s="20" t="s">
        <v>30</v>
      </c>
      <c r="AB1339" s="20" t="s">
        <v>159</v>
      </c>
      <c r="AC1339" s="20" t="s">
        <v>287</v>
      </c>
      <c r="AD1339" s="20" t="s">
        <v>288</v>
      </c>
    </row>
    <row r="1340" spans="2:30" x14ac:dyDescent="0.25">
      <c r="B1340" s="27" t="str">
        <f>IF(O1340="","Frêt",_xlfn.XLOOKUP(O1340,Catégories!A:A,Catégories!B:B,"inconnu"))</f>
        <v>Frêt</v>
      </c>
      <c r="C1340" s="10" t="str">
        <f>RIGHT(LOOKUP(L1340,'Recherche tracking'!A:A,'Recherche tracking'!B:B),16)</f>
        <v>3543814314755181</v>
      </c>
      <c r="D1340" s="20">
        <v>202606</v>
      </c>
      <c r="E1340" s="20">
        <v>51</v>
      </c>
      <c r="F1340" s="20">
        <v>1085442</v>
      </c>
      <c r="G1340" s="20" t="s">
        <v>20</v>
      </c>
      <c r="H1340" s="20" t="s">
        <v>20</v>
      </c>
      <c r="I1340" s="20" t="s">
        <v>118</v>
      </c>
      <c r="J1340" s="20" t="s">
        <v>1996</v>
      </c>
      <c r="K1340" s="20">
        <v>20260623</v>
      </c>
      <c r="L1340" s="20" t="s">
        <v>1995</v>
      </c>
      <c r="M1340" s="20" t="s">
        <v>111</v>
      </c>
      <c r="N1340" s="20">
        <v>3.01</v>
      </c>
      <c r="O1340" s="20" t="s">
        <v>84</v>
      </c>
      <c r="P1340" s="25">
        <v>0</v>
      </c>
      <c r="Q1340" s="20" t="s">
        <v>112</v>
      </c>
      <c r="R1340" s="20" t="s">
        <v>113</v>
      </c>
      <c r="S1340" s="20" t="s">
        <v>26</v>
      </c>
      <c r="T1340" s="20" t="s">
        <v>30</v>
      </c>
      <c r="U1340" s="20" t="s">
        <v>114</v>
      </c>
      <c r="V1340" s="20" t="s">
        <v>115</v>
      </c>
      <c r="W1340" s="20" t="s">
        <v>116</v>
      </c>
      <c r="X1340" s="20" t="s">
        <v>462</v>
      </c>
      <c r="Y1340" s="20" t="s">
        <v>286</v>
      </c>
      <c r="Z1340" s="20" t="s">
        <v>26</v>
      </c>
      <c r="AA1340" s="20" t="s">
        <v>30</v>
      </c>
      <c r="AB1340" s="20" t="s">
        <v>159</v>
      </c>
      <c r="AC1340" s="20" t="s">
        <v>287</v>
      </c>
      <c r="AD1340" s="20" t="s">
        <v>288</v>
      </c>
    </row>
    <row r="1341" spans="2:30" x14ac:dyDescent="0.25">
      <c r="B1341" s="27" t="str">
        <f>IF(O1341="","Frêt",_xlfn.XLOOKUP(O1341,Catégories!A:A,Catégories!B:B,"inconnu"))</f>
        <v>Frêt</v>
      </c>
      <c r="C1341" s="10" t="str">
        <f>RIGHT(LOOKUP(L1341,'Recherche tracking'!A:A,'Recherche tracking'!B:B),16)</f>
        <v>3543814314755181</v>
      </c>
      <c r="D1341" s="20">
        <v>202606</v>
      </c>
      <c r="E1341" s="20">
        <v>51</v>
      </c>
      <c r="F1341" s="20">
        <v>1085442</v>
      </c>
      <c r="G1341" s="20" t="s">
        <v>20</v>
      </c>
      <c r="H1341" s="20" t="s">
        <v>20</v>
      </c>
      <c r="I1341" s="20" t="s">
        <v>119</v>
      </c>
      <c r="J1341" s="20" t="s">
        <v>1996</v>
      </c>
      <c r="K1341" s="20">
        <v>20260623</v>
      </c>
      <c r="L1341" s="20" t="s">
        <v>1995</v>
      </c>
      <c r="M1341" s="20" t="s">
        <v>24</v>
      </c>
      <c r="N1341" s="20">
        <v>3.01</v>
      </c>
      <c r="O1341" s="20" t="s">
        <v>86</v>
      </c>
      <c r="P1341" s="25">
        <v>0</v>
      </c>
      <c r="Q1341" s="20" t="s">
        <v>112</v>
      </c>
      <c r="R1341" s="20" t="s">
        <v>113</v>
      </c>
      <c r="S1341" s="20" t="s">
        <v>26</v>
      </c>
      <c r="T1341" s="20" t="s">
        <v>30</v>
      </c>
      <c r="U1341" s="20" t="s">
        <v>114</v>
      </c>
      <c r="V1341" s="20" t="s">
        <v>115</v>
      </c>
      <c r="W1341" s="20" t="s">
        <v>116</v>
      </c>
      <c r="X1341" s="20" t="s">
        <v>462</v>
      </c>
      <c r="Y1341" s="20" t="s">
        <v>286</v>
      </c>
      <c r="Z1341" s="20" t="s">
        <v>26</v>
      </c>
      <c r="AA1341" s="20" t="s">
        <v>30</v>
      </c>
      <c r="AB1341" s="20" t="s">
        <v>159</v>
      </c>
      <c r="AC1341" s="20" t="s">
        <v>287</v>
      </c>
      <c r="AD1341" s="20" t="s">
        <v>288</v>
      </c>
    </row>
    <row r="1342" spans="2:30" x14ac:dyDescent="0.25">
      <c r="B1342" s="27" t="str">
        <f>IF(O1342="","Frêt",_xlfn.XLOOKUP(O1342,Catégories!A:A,Catégories!B:B,"inconnu"))</f>
        <v>Frêt</v>
      </c>
      <c r="C1342" s="10" t="str">
        <f>RIGHT(LOOKUP(L1342,'Recherche tracking'!A:A,'Recherche tracking'!B:B),16)</f>
        <v>2743814314754992</v>
      </c>
      <c r="D1342" s="20">
        <v>202606</v>
      </c>
      <c r="E1342" s="20">
        <v>51</v>
      </c>
      <c r="F1342" s="20">
        <v>1085442</v>
      </c>
      <c r="G1342" s="20" t="s">
        <v>20</v>
      </c>
      <c r="H1342" s="20" t="s">
        <v>20</v>
      </c>
      <c r="I1342" s="20" t="s">
        <v>110</v>
      </c>
      <c r="J1342" s="20" t="s">
        <v>22</v>
      </c>
      <c r="K1342" s="20">
        <v>20260624</v>
      </c>
      <c r="L1342" s="20" t="s">
        <v>1997</v>
      </c>
      <c r="M1342" s="20" t="s">
        <v>111</v>
      </c>
      <c r="N1342" s="20">
        <v>3.9</v>
      </c>
      <c r="O1342" s="20" t="s">
        <v>84</v>
      </c>
      <c r="P1342" s="25">
        <v>4.93</v>
      </c>
      <c r="Q1342" s="20" t="s">
        <v>112</v>
      </c>
      <c r="R1342" s="20" t="s">
        <v>113</v>
      </c>
      <c r="S1342" s="20" t="s">
        <v>26</v>
      </c>
      <c r="T1342" s="20" t="s">
        <v>30</v>
      </c>
      <c r="U1342" s="20" t="s">
        <v>114</v>
      </c>
      <c r="V1342" s="20" t="s">
        <v>115</v>
      </c>
      <c r="W1342" s="20" t="s">
        <v>116</v>
      </c>
      <c r="X1342" s="20" t="s">
        <v>422</v>
      </c>
      <c r="Y1342" s="20" t="s">
        <v>423</v>
      </c>
      <c r="Z1342" s="20" t="s">
        <v>26</v>
      </c>
      <c r="AA1342" s="20" t="s">
        <v>30</v>
      </c>
      <c r="AB1342" s="20" t="s">
        <v>424</v>
      </c>
      <c r="AC1342" s="20" t="s">
        <v>425</v>
      </c>
      <c r="AD1342" s="20" t="s">
        <v>426</v>
      </c>
    </row>
    <row r="1343" spans="2:30" x14ac:dyDescent="0.25">
      <c r="B1343" s="27" t="str">
        <f>IF(O1343="","Frêt",_xlfn.XLOOKUP(O1343,Catégories!A:A,Catégories!B:B,"inconnu"))</f>
        <v>Frêt</v>
      </c>
      <c r="C1343" s="10" t="str">
        <f>RIGHT(LOOKUP(L1343,'Recherche tracking'!A:A,'Recherche tracking'!B:B),16)</f>
        <v>2743814314754992</v>
      </c>
      <c r="D1343" s="20">
        <v>202606</v>
      </c>
      <c r="E1343" s="20">
        <v>51</v>
      </c>
      <c r="F1343" s="20">
        <v>1085442</v>
      </c>
      <c r="G1343" s="20" t="s">
        <v>20</v>
      </c>
      <c r="H1343" s="20" t="s">
        <v>20</v>
      </c>
      <c r="I1343" s="20" t="s">
        <v>118</v>
      </c>
      <c r="J1343" s="20" t="s">
        <v>1998</v>
      </c>
      <c r="K1343" s="20">
        <v>20260624</v>
      </c>
      <c r="L1343" s="20" t="s">
        <v>1997</v>
      </c>
      <c r="M1343" s="20" t="s">
        <v>111</v>
      </c>
      <c r="N1343" s="20">
        <v>3.9</v>
      </c>
      <c r="O1343" s="20" t="s">
        <v>84</v>
      </c>
      <c r="P1343" s="25">
        <v>0</v>
      </c>
      <c r="Q1343" s="20" t="s">
        <v>112</v>
      </c>
      <c r="R1343" s="20" t="s">
        <v>113</v>
      </c>
      <c r="S1343" s="20" t="s">
        <v>26</v>
      </c>
      <c r="T1343" s="20" t="s">
        <v>30</v>
      </c>
      <c r="U1343" s="20" t="s">
        <v>114</v>
      </c>
      <c r="V1343" s="20" t="s">
        <v>115</v>
      </c>
      <c r="W1343" s="20" t="s">
        <v>116</v>
      </c>
      <c r="X1343" s="20" t="s">
        <v>422</v>
      </c>
      <c r="Y1343" s="20" t="s">
        <v>423</v>
      </c>
      <c r="Z1343" s="20" t="s">
        <v>26</v>
      </c>
      <c r="AA1343" s="20" t="s">
        <v>30</v>
      </c>
      <c r="AB1343" s="20" t="s">
        <v>424</v>
      </c>
      <c r="AC1343" s="20" t="s">
        <v>425</v>
      </c>
      <c r="AD1343" s="20" t="s">
        <v>426</v>
      </c>
    </row>
    <row r="1344" spans="2:30" x14ac:dyDescent="0.25">
      <c r="B1344" s="27" t="str">
        <f>IF(O1344="","Frêt",_xlfn.XLOOKUP(O1344,Catégories!A:A,Catégories!B:B,"inconnu"))</f>
        <v>Frêt</v>
      </c>
      <c r="C1344" s="10" t="str">
        <f>RIGHT(LOOKUP(L1344,'Recherche tracking'!A:A,'Recherche tracking'!B:B),16)</f>
        <v>2743814314754992</v>
      </c>
      <c r="D1344" s="20">
        <v>202606</v>
      </c>
      <c r="E1344" s="20">
        <v>51</v>
      </c>
      <c r="F1344" s="20">
        <v>1085442</v>
      </c>
      <c r="G1344" s="20" t="s">
        <v>20</v>
      </c>
      <c r="H1344" s="20" t="s">
        <v>20</v>
      </c>
      <c r="I1344" s="20" t="s">
        <v>119</v>
      </c>
      <c r="J1344" s="20" t="s">
        <v>1998</v>
      </c>
      <c r="K1344" s="20">
        <v>20260624</v>
      </c>
      <c r="L1344" s="20" t="s">
        <v>1997</v>
      </c>
      <c r="M1344" s="20" t="s">
        <v>24</v>
      </c>
      <c r="N1344" s="20">
        <v>3.9</v>
      </c>
      <c r="O1344" s="20" t="s">
        <v>86</v>
      </c>
      <c r="P1344" s="25">
        <v>0</v>
      </c>
      <c r="Q1344" s="20" t="s">
        <v>112</v>
      </c>
      <c r="R1344" s="20" t="s">
        <v>113</v>
      </c>
      <c r="S1344" s="20" t="s">
        <v>26</v>
      </c>
      <c r="T1344" s="20" t="s">
        <v>30</v>
      </c>
      <c r="U1344" s="20" t="s">
        <v>114</v>
      </c>
      <c r="V1344" s="20" t="s">
        <v>115</v>
      </c>
      <c r="W1344" s="20" t="s">
        <v>116</v>
      </c>
      <c r="X1344" s="20" t="s">
        <v>422</v>
      </c>
      <c r="Y1344" s="20" t="s">
        <v>423</v>
      </c>
      <c r="Z1344" s="20" t="s">
        <v>26</v>
      </c>
      <c r="AA1344" s="20" t="s">
        <v>30</v>
      </c>
      <c r="AB1344" s="20" t="s">
        <v>424</v>
      </c>
      <c r="AC1344" s="20" t="s">
        <v>425</v>
      </c>
      <c r="AD1344" s="20" t="s">
        <v>426</v>
      </c>
    </row>
    <row r="1345" spans="2:30" x14ac:dyDescent="0.25">
      <c r="B1345" s="27" t="str">
        <f>IF(O1345="","Frêt",_xlfn.XLOOKUP(O1345,Catégories!A:A,Catégories!B:B,"inconnu"))</f>
        <v>Frêt</v>
      </c>
      <c r="C1345" s="10" t="str">
        <f>RIGHT(LOOKUP(L1345,'Recherche tracking'!A:A,'Recherche tracking'!B:B),16)</f>
        <v>7543814314755488</v>
      </c>
      <c r="D1345" s="20">
        <v>202606</v>
      </c>
      <c r="E1345" s="20">
        <v>51</v>
      </c>
      <c r="F1345" s="20">
        <v>1085442</v>
      </c>
      <c r="G1345" s="20" t="s">
        <v>20</v>
      </c>
      <c r="H1345" s="20" t="s">
        <v>20</v>
      </c>
      <c r="I1345" s="20" t="s">
        <v>110</v>
      </c>
      <c r="J1345" s="20" t="s">
        <v>22</v>
      </c>
      <c r="K1345" s="20">
        <v>20260624</v>
      </c>
      <c r="L1345" s="20" t="s">
        <v>1999</v>
      </c>
      <c r="M1345" s="20" t="s">
        <v>111</v>
      </c>
      <c r="N1345" s="20">
        <v>0.8</v>
      </c>
      <c r="O1345" s="20" t="s">
        <v>84</v>
      </c>
      <c r="P1345" s="25">
        <v>4.1500000000000004</v>
      </c>
      <c r="Q1345" s="20" t="s">
        <v>124</v>
      </c>
      <c r="R1345" s="20" t="s">
        <v>113</v>
      </c>
      <c r="S1345" s="20" t="s">
        <v>26</v>
      </c>
      <c r="T1345" s="20" t="s">
        <v>30</v>
      </c>
      <c r="U1345" s="20" t="s">
        <v>114</v>
      </c>
      <c r="V1345" s="20" t="s">
        <v>115</v>
      </c>
      <c r="W1345" s="20" t="s">
        <v>116</v>
      </c>
      <c r="X1345" s="20" t="s">
        <v>2000</v>
      </c>
      <c r="Y1345" s="20" t="s">
        <v>2000</v>
      </c>
      <c r="Z1345" s="20" t="s">
        <v>2000</v>
      </c>
      <c r="AA1345" s="20" t="s">
        <v>30</v>
      </c>
      <c r="AB1345" s="20" t="s">
        <v>117</v>
      </c>
      <c r="AC1345" s="20" t="s">
        <v>29</v>
      </c>
      <c r="AD1345" s="20" t="s">
        <v>2001</v>
      </c>
    </row>
    <row r="1346" spans="2:30" x14ac:dyDescent="0.25">
      <c r="B1346" s="27" t="str">
        <f>IF(O1346="","Frêt",_xlfn.XLOOKUP(O1346,Catégories!A:A,Catégories!B:B,"inconnu"))</f>
        <v>Frêt</v>
      </c>
      <c r="C1346" s="10" t="str">
        <f>RIGHT(LOOKUP(L1346,'Recherche tracking'!A:A,'Recherche tracking'!B:B),16)</f>
        <v>7543814314755488</v>
      </c>
      <c r="D1346" s="20">
        <v>202606</v>
      </c>
      <c r="E1346" s="20">
        <v>51</v>
      </c>
      <c r="F1346" s="20">
        <v>1085442</v>
      </c>
      <c r="G1346" s="20" t="s">
        <v>20</v>
      </c>
      <c r="H1346" s="20" t="s">
        <v>20</v>
      </c>
      <c r="I1346" s="20" t="s">
        <v>118</v>
      </c>
      <c r="J1346" s="20" t="s">
        <v>2002</v>
      </c>
      <c r="K1346" s="20">
        <v>20260624</v>
      </c>
      <c r="L1346" s="20" t="s">
        <v>1999</v>
      </c>
      <c r="M1346" s="20" t="s">
        <v>111</v>
      </c>
      <c r="N1346" s="20">
        <v>0.8</v>
      </c>
      <c r="O1346" s="20" t="s">
        <v>84</v>
      </c>
      <c r="P1346" s="25">
        <v>0</v>
      </c>
      <c r="Q1346" s="20" t="s">
        <v>124</v>
      </c>
      <c r="R1346" s="20" t="s">
        <v>113</v>
      </c>
      <c r="S1346" s="20" t="s">
        <v>26</v>
      </c>
      <c r="T1346" s="20" t="s">
        <v>30</v>
      </c>
      <c r="U1346" s="20" t="s">
        <v>114</v>
      </c>
      <c r="V1346" s="20" t="s">
        <v>115</v>
      </c>
      <c r="W1346" s="20" t="s">
        <v>116</v>
      </c>
      <c r="X1346" s="20" t="s">
        <v>2000</v>
      </c>
      <c r="Y1346" s="20" t="s">
        <v>2000</v>
      </c>
      <c r="Z1346" s="20" t="s">
        <v>2000</v>
      </c>
      <c r="AA1346" s="20" t="s">
        <v>30</v>
      </c>
      <c r="AB1346" s="20" t="s">
        <v>117</v>
      </c>
      <c r="AC1346" s="20" t="s">
        <v>29</v>
      </c>
      <c r="AD1346" s="20" t="s">
        <v>2001</v>
      </c>
    </row>
    <row r="1347" spans="2:30" x14ac:dyDescent="0.25">
      <c r="B1347" s="27" t="str">
        <f>IF(O1347="","Frêt",_xlfn.XLOOKUP(O1347,Catégories!A:A,Catégories!B:B,"inconnu"))</f>
        <v>Frêt</v>
      </c>
      <c r="C1347" s="10" t="str">
        <f>RIGHT(LOOKUP(L1347,'Recherche tracking'!A:A,'Recherche tracking'!B:B),16)</f>
        <v>7543814314755488</v>
      </c>
      <c r="D1347" s="20">
        <v>202606</v>
      </c>
      <c r="E1347" s="20">
        <v>51</v>
      </c>
      <c r="F1347" s="20">
        <v>1085442</v>
      </c>
      <c r="G1347" s="20" t="s">
        <v>20</v>
      </c>
      <c r="H1347" s="20" t="s">
        <v>20</v>
      </c>
      <c r="I1347" s="20" t="s">
        <v>119</v>
      </c>
      <c r="J1347" s="20" t="s">
        <v>2002</v>
      </c>
      <c r="K1347" s="20">
        <v>20260624</v>
      </c>
      <c r="L1347" s="20" t="s">
        <v>1999</v>
      </c>
      <c r="M1347" s="20" t="s">
        <v>24</v>
      </c>
      <c r="N1347" s="20">
        <v>0.8</v>
      </c>
      <c r="O1347" s="20" t="s">
        <v>86</v>
      </c>
      <c r="P1347" s="25">
        <v>0</v>
      </c>
      <c r="Q1347" s="20" t="s">
        <v>124</v>
      </c>
      <c r="R1347" s="20" t="s">
        <v>113</v>
      </c>
      <c r="S1347" s="20" t="s">
        <v>26</v>
      </c>
      <c r="T1347" s="20" t="s">
        <v>30</v>
      </c>
      <c r="U1347" s="20" t="s">
        <v>114</v>
      </c>
      <c r="V1347" s="20" t="s">
        <v>115</v>
      </c>
      <c r="W1347" s="20" t="s">
        <v>116</v>
      </c>
      <c r="X1347" s="20" t="s">
        <v>2000</v>
      </c>
      <c r="Y1347" s="20" t="s">
        <v>2000</v>
      </c>
      <c r="Z1347" s="20" t="s">
        <v>2000</v>
      </c>
      <c r="AA1347" s="20" t="s">
        <v>30</v>
      </c>
      <c r="AB1347" s="20" t="s">
        <v>117</v>
      </c>
      <c r="AC1347" s="20" t="s">
        <v>29</v>
      </c>
      <c r="AD1347" s="20" t="s">
        <v>2001</v>
      </c>
    </row>
    <row r="1348" spans="2:30" x14ac:dyDescent="0.25">
      <c r="B1348" s="27" t="str">
        <f>IF(O1348="","Frêt",_xlfn.XLOOKUP(O1348,Catégories!A:A,Catégories!B:B,"inconnu"))</f>
        <v>Frêt</v>
      </c>
      <c r="C1348" s="10" t="str">
        <f>RIGHT(LOOKUP(L1348,'Recherche tracking'!A:A,'Recherche tracking'!B:B),16)</f>
        <v>2183814314003195</v>
      </c>
      <c r="D1348" s="20">
        <v>202606</v>
      </c>
      <c r="E1348" s="20">
        <v>51</v>
      </c>
      <c r="F1348" s="20">
        <v>1085442</v>
      </c>
      <c r="G1348" s="20" t="s">
        <v>20</v>
      </c>
      <c r="H1348" s="20" t="s">
        <v>20</v>
      </c>
      <c r="I1348" s="20" t="s">
        <v>110</v>
      </c>
      <c r="J1348" s="20" t="s">
        <v>22</v>
      </c>
      <c r="K1348" s="20">
        <v>20260624</v>
      </c>
      <c r="L1348" s="20" t="s">
        <v>2003</v>
      </c>
      <c r="M1348" s="20" t="s">
        <v>111</v>
      </c>
      <c r="N1348" s="20">
        <v>23.1</v>
      </c>
      <c r="O1348" s="20" t="s">
        <v>84</v>
      </c>
      <c r="P1348" s="25">
        <v>10.130000000000001</v>
      </c>
      <c r="Q1348" s="20" t="s">
        <v>128</v>
      </c>
      <c r="R1348" s="20" t="s">
        <v>166</v>
      </c>
      <c r="S1348" s="20" t="s">
        <v>26</v>
      </c>
      <c r="T1348" s="20" t="s">
        <v>30</v>
      </c>
      <c r="U1348" s="20" t="s">
        <v>121</v>
      </c>
      <c r="V1348" s="20" t="s">
        <v>122</v>
      </c>
      <c r="W1348" s="20" t="s">
        <v>123</v>
      </c>
      <c r="X1348" s="20" t="s">
        <v>124</v>
      </c>
      <c r="Y1348" s="20" t="s">
        <v>113</v>
      </c>
      <c r="Z1348" s="20" t="s">
        <v>26</v>
      </c>
      <c r="AA1348" s="20" t="s">
        <v>30</v>
      </c>
      <c r="AB1348" s="20" t="s">
        <v>114</v>
      </c>
      <c r="AC1348" s="20" t="s">
        <v>115</v>
      </c>
      <c r="AD1348" s="20" t="s">
        <v>125</v>
      </c>
    </row>
    <row r="1349" spans="2:30" x14ac:dyDescent="0.25">
      <c r="B1349" s="27" t="str">
        <f>IF(O1349="","Frêt",_xlfn.XLOOKUP(O1349,Catégories!A:A,Catégories!B:B,"inconnu"))</f>
        <v>Frêt</v>
      </c>
      <c r="C1349" s="10" t="str">
        <f>RIGHT(LOOKUP(L1349,'Recherche tracking'!A:A,'Recherche tracking'!B:B),16)</f>
        <v>2183814314003195</v>
      </c>
      <c r="D1349" s="20">
        <v>202606</v>
      </c>
      <c r="E1349" s="20">
        <v>51</v>
      </c>
      <c r="F1349" s="20">
        <v>1085442</v>
      </c>
      <c r="G1349" s="20" t="s">
        <v>20</v>
      </c>
      <c r="H1349" s="20" t="s">
        <v>20</v>
      </c>
      <c r="I1349" s="20" t="s">
        <v>118</v>
      </c>
      <c r="J1349" s="20" t="s">
        <v>2004</v>
      </c>
      <c r="K1349" s="20">
        <v>20260624</v>
      </c>
      <c r="L1349" s="20" t="s">
        <v>2003</v>
      </c>
      <c r="M1349" s="20" t="s">
        <v>111</v>
      </c>
      <c r="N1349" s="20">
        <v>4.5</v>
      </c>
      <c r="O1349" s="20" t="s">
        <v>84</v>
      </c>
      <c r="P1349" s="25">
        <v>0</v>
      </c>
      <c r="Q1349" s="20" t="s">
        <v>128</v>
      </c>
      <c r="R1349" s="20" t="s">
        <v>166</v>
      </c>
      <c r="S1349" s="20" t="s">
        <v>26</v>
      </c>
      <c r="T1349" s="20" t="s">
        <v>30</v>
      </c>
      <c r="U1349" s="20" t="s">
        <v>121</v>
      </c>
      <c r="V1349" s="20" t="s">
        <v>122</v>
      </c>
      <c r="W1349" s="20" t="s">
        <v>123</v>
      </c>
      <c r="X1349" s="20" t="s">
        <v>124</v>
      </c>
      <c r="Y1349" s="20" t="s">
        <v>113</v>
      </c>
      <c r="Z1349" s="20" t="s">
        <v>26</v>
      </c>
      <c r="AA1349" s="20" t="s">
        <v>30</v>
      </c>
      <c r="AB1349" s="20" t="s">
        <v>114</v>
      </c>
      <c r="AC1349" s="20" t="s">
        <v>115</v>
      </c>
      <c r="AD1349" s="20" t="s">
        <v>125</v>
      </c>
    </row>
    <row r="1350" spans="2:30" x14ac:dyDescent="0.25">
      <c r="B1350" s="27" t="str">
        <f>IF(O1350="","Frêt",_xlfn.XLOOKUP(O1350,Catégories!A:A,Catégories!B:B,"inconnu"))</f>
        <v>Frêt</v>
      </c>
      <c r="C1350" s="10" t="str">
        <f>RIGHT(LOOKUP(L1350,'Recherche tracking'!A:A,'Recherche tracking'!B:B),16)</f>
        <v>2183814314003195</v>
      </c>
      <c r="D1350" s="20">
        <v>202606</v>
      </c>
      <c r="E1350" s="20">
        <v>51</v>
      </c>
      <c r="F1350" s="20">
        <v>1085442</v>
      </c>
      <c r="G1350" s="20" t="s">
        <v>20</v>
      </c>
      <c r="H1350" s="20" t="s">
        <v>20</v>
      </c>
      <c r="I1350" s="20" t="s">
        <v>119</v>
      </c>
      <c r="J1350" s="20" t="s">
        <v>2004</v>
      </c>
      <c r="K1350" s="20">
        <v>20260624</v>
      </c>
      <c r="L1350" s="20" t="s">
        <v>2003</v>
      </c>
      <c r="M1350" s="20" t="s">
        <v>24</v>
      </c>
      <c r="N1350" s="20">
        <v>4.5</v>
      </c>
      <c r="O1350" s="20" t="s">
        <v>86</v>
      </c>
      <c r="P1350" s="25">
        <v>0</v>
      </c>
      <c r="Q1350" s="20" t="s">
        <v>128</v>
      </c>
      <c r="R1350" s="20" t="s">
        <v>166</v>
      </c>
      <c r="S1350" s="20" t="s">
        <v>26</v>
      </c>
      <c r="T1350" s="20" t="s">
        <v>30</v>
      </c>
      <c r="U1350" s="20" t="s">
        <v>121</v>
      </c>
      <c r="V1350" s="20" t="s">
        <v>122</v>
      </c>
      <c r="W1350" s="20" t="s">
        <v>123</v>
      </c>
      <c r="X1350" s="20" t="s">
        <v>124</v>
      </c>
      <c r="Y1350" s="20" t="s">
        <v>113</v>
      </c>
      <c r="Z1350" s="20" t="s">
        <v>26</v>
      </c>
      <c r="AA1350" s="20" t="s">
        <v>30</v>
      </c>
      <c r="AB1350" s="20" t="s">
        <v>114</v>
      </c>
      <c r="AC1350" s="20" t="s">
        <v>115</v>
      </c>
      <c r="AD1350" s="20" t="s">
        <v>125</v>
      </c>
    </row>
    <row r="1351" spans="2:30" x14ac:dyDescent="0.25">
      <c r="B1351" s="27" t="str">
        <f>IF(O1351="","Frêt",_xlfn.XLOOKUP(O1351,Catégories!A:A,Catégories!B:B,"inconnu"))</f>
        <v>Frêt</v>
      </c>
      <c r="C1351" s="10" t="str">
        <f>RIGHT(LOOKUP(L1351,'Recherche tracking'!A:A,'Recherche tracking'!B:B),16)</f>
        <v>2183814314003195</v>
      </c>
      <c r="D1351" s="20">
        <v>202606</v>
      </c>
      <c r="E1351" s="20">
        <v>51</v>
      </c>
      <c r="F1351" s="20">
        <v>1085442</v>
      </c>
      <c r="G1351" s="20" t="s">
        <v>20</v>
      </c>
      <c r="H1351" s="20" t="s">
        <v>20</v>
      </c>
      <c r="I1351" s="20" t="s">
        <v>118</v>
      </c>
      <c r="J1351" s="20" t="s">
        <v>2005</v>
      </c>
      <c r="K1351" s="20">
        <v>20260624</v>
      </c>
      <c r="L1351" s="20" t="s">
        <v>2003</v>
      </c>
      <c r="M1351" s="20" t="s">
        <v>111</v>
      </c>
      <c r="N1351" s="20">
        <v>4.5999999999999996</v>
      </c>
      <c r="O1351" s="20" t="s">
        <v>84</v>
      </c>
      <c r="P1351" s="25">
        <v>0</v>
      </c>
      <c r="Q1351" s="20" t="s">
        <v>128</v>
      </c>
      <c r="R1351" s="20" t="s">
        <v>166</v>
      </c>
      <c r="S1351" s="20" t="s">
        <v>26</v>
      </c>
      <c r="T1351" s="20" t="s">
        <v>30</v>
      </c>
      <c r="U1351" s="20" t="s">
        <v>121</v>
      </c>
      <c r="V1351" s="20" t="s">
        <v>122</v>
      </c>
      <c r="W1351" s="20" t="s">
        <v>123</v>
      </c>
      <c r="X1351" s="20" t="s">
        <v>124</v>
      </c>
      <c r="Y1351" s="20" t="s">
        <v>113</v>
      </c>
      <c r="Z1351" s="20" t="s">
        <v>26</v>
      </c>
      <c r="AA1351" s="20" t="s">
        <v>30</v>
      </c>
      <c r="AB1351" s="20" t="s">
        <v>114</v>
      </c>
      <c r="AC1351" s="20" t="s">
        <v>115</v>
      </c>
      <c r="AD1351" s="20" t="s">
        <v>125</v>
      </c>
    </row>
    <row r="1352" spans="2:30" x14ac:dyDescent="0.25">
      <c r="B1352" s="27" t="str">
        <f>IF(O1352="","Frêt",_xlfn.XLOOKUP(O1352,Catégories!A:A,Catégories!B:B,"inconnu"))</f>
        <v>Frêt</v>
      </c>
      <c r="C1352" s="10" t="str">
        <f>RIGHT(LOOKUP(L1352,'Recherche tracking'!A:A,'Recherche tracking'!B:B),16)</f>
        <v>2183814314003195</v>
      </c>
      <c r="D1352" s="20">
        <v>202606</v>
      </c>
      <c r="E1352" s="20">
        <v>51</v>
      </c>
      <c r="F1352" s="20">
        <v>1085442</v>
      </c>
      <c r="G1352" s="20" t="s">
        <v>20</v>
      </c>
      <c r="H1352" s="20" t="s">
        <v>20</v>
      </c>
      <c r="I1352" s="20" t="s">
        <v>119</v>
      </c>
      <c r="J1352" s="20" t="s">
        <v>2005</v>
      </c>
      <c r="K1352" s="20">
        <v>20260624</v>
      </c>
      <c r="L1352" s="20" t="s">
        <v>2003</v>
      </c>
      <c r="M1352" s="20" t="s">
        <v>24</v>
      </c>
      <c r="N1352" s="20">
        <v>4.5999999999999996</v>
      </c>
      <c r="O1352" s="20" t="s">
        <v>86</v>
      </c>
      <c r="P1352" s="25">
        <v>0</v>
      </c>
      <c r="Q1352" s="20" t="s">
        <v>128</v>
      </c>
      <c r="R1352" s="20" t="s">
        <v>166</v>
      </c>
      <c r="S1352" s="20" t="s">
        <v>26</v>
      </c>
      <c r="T1352" s="20" t="s">
        <v>30</v>
      </c>
      <c r="U1352" s="20" t="s">
        <v>121</v>
      </c>
      <c r="V1352" s="20" t="s">
        <v>122</v>
      </c>
      <c r="W1352" s="20" t="s">
        <v>123</v>
      </c>
      <c r="X1352" s="20" t="s">
        <v>124</v>
      </c>
      <c r="Y1352" s="20" t="s">
        <v>113</v>
      </c>
      <c r="Z1352" s="20" t="s">
        <v>26</v>
      </c>
      <c r="AA1352" s="20" t="s">
        <v>30</v>
      </c>
      <c r="AB1352" s="20" t="s">
        <v>114</v>
      </c>
      <c r="AC1352" s="20" t="s">
        <v>115</v>
      </c>
      <c r="AD1352" s="20" t="s">
        <v>125</v>
      </c>
    </row>
    <row r="1353" spans="2:30" x14ac:dyDescent="0.25">
      <c r="B1353" s="27" t="str">
        <f>IF(O1353="","Frêt",_xlfn.XLOOKUP(O1353,Catégories!A:A,Catégories!B:B,"inconnu"))</f>
        <v>Frêt</v>
      </c>
      <c r="C1353" s="10" t="str">
        <f>RIGHT(LOOKUP(L1353,'Recherche tracking'!A:A,'Recherche tracking'!B:B),16)</f>
        <v>2183814314003195</v>
      </c>
      <c r="D1353" s="20">
        <v>202606</v>
      </c>
      <c r="E1353" s="20">
        <v>51</v>
      </c>
      <c r="F1353" s="20">
        <v>1085442</v>
      </c>
      <c r="G1353" s="20" t="s">
        <v>20</v>
      </c>
      <c r="H1353" s="20" t="s">
        <v>20</v>
      </c>
      <c r="I1353" s="20" t="s">
        <v>119</v>
      </c>
      <c r="J1353" s="20" t="s">
        <v>2005</v>
      </c>
      <c r="K1353" s="20">
        <v>20260624</v>
      </c>
      <c r="L1353" s="20" t="s">
        <v>2003</v>
      </c>
      <c r="M1353" s="20" t="s">
        <v>24</v>
      </c>
      <c r="N1353" s="20">
        <v>4.5999999999999996</v>
      </c>
      <c r="O1353" s="20" t="s">
        <v>98</v>
      </c>
      <c r="P1353" s="25">
        <v>1</v>
      </c>
      <c r="Q1353" s="20" t="s">
        <v>128</v>
      </c>
      <c r="R1353" s="20" t="s">
        <v>166</v>
      </c>
      <c r="S1353" s="20" t="s">
        <v>26</v>
      </c>
      <c r="T1353" s="20" t="s">
        <v>30</v>
      </c>
      <c r="U1353" s="20" t="s">
        <v>121</v>
      </c>
      <c r="V1353" s="20" t="s">
        <v>122</v>
      </c>
      <c r="W1353" s="20" t="s">
        <v>123</v>
      </c>
      <c r="X1353" s="20" t="s">
        <v>124</v>
      </c>
      <c r="Y1353" s="20" t="s">
        <v>113</v>
      </c>
      <c r="Z1353" s="20" t="s">
        <v>26</v>
      </c>
      <c r="AA1353" s="20" t="s">
        <v>30</v>
      </c>
      <c r="AB1353" s="20" t="s">
        <v>114</v>
      </c>
      <c r="AC1353" s="20" t="s">
        <v>115</v>
      </c>
      <c r="AD1353" s="20" t="s">
        <v>125</v>
      </c>
    </row>
    <row r="1354" spans="2:30" x14ac:dyDescent="0.25">
      <c r="B1354" s="27" t="str">
        <f>IF(O1354="","Frêt",_xlfn.XLOOKUP(O1354,Catégories!A:A,Catégories!B:B,"inconnu"))</f>
        <v>Frêt</v>
      </c>
      <c r="C1354" s="10" t="str">
        <f>RIGHT(LOOKUP(L1354,'Recherche tracking'!A:A,'Recherche tracking'!B:B),16)</f>
        <v>2183814314003195</v>
      </c>
      <c r="D1354" s="20">
        <v>202606</v>
      </c>
      <c r="E1354" s="20">
        <v>51</v>
      </c>
      <c r="F1354" s="20">
        <v>1085442</v>
      </c>
      <c r="G1354" s="20" t="s">
        <v>20</v>
      </c>
      <c r="H1354" s="20" t="s">
        <v>20</v>
      </c>
      <c r="I1354" s="20" t="s">
        <v>118</v>
      </c>
      <c r="J1354" s="20" t="s">
        <v>2006</v>
      </c>
      <c r="K1354" s="20">
        <v>20260624</v>
      </c>
      <c r="L1354" s="20" t="s">
        <v>2003</v>
      </c>
      <c r="M1354" s="20" t="s">
        <v>111</v>
      </c>
      <c r="N1354" s="20">
        <v>4.9000000000000004</v>
      </c>
      <c r="O1354" s="20" t="s">
        <v>84</v>
      </c>
      <c r="P1354" s="25">
        <v>0</v>
      </c>
      <c r="Q1354" s="20" t="s">
        <v>128</v>
      </c>
      <c r="R1354" s="20" t="s">
        <v>166</v>
      </c>
      <c r="S1354" s="20" t="s">
        <v>26</v>
      </c>
      <c r="T1354" s="20" t="s">
        <v>30</v>
      </c>
      <c r="U1354" s="20" t="s">
        <v>121</v>
      </c>
      <c r="V1354" s="20" t="s">
        <v>122</v>
      </c>
      <c r="W1354" s="20" t="s">
        <v>123</v>
      </c>
      <c r="X1354" s="20" t="s">
        <v>124</v>
      </c>
      <c r="Y1354" s="20" t="s">
        <v>113</v>
      </c>
      <c r="Z1354" s="20" t="s">
        <v>26</v>
      </c>
      <c r="AA1354" s="20" t="s">
        <v>30</v>
      </c>
      <c r="AB1354" s="20" t="s">
        <v>114</v>
      </c>
      <c r="AC1354" s="20" t="s">
        <v>115</v>
      </c>
      <c r="AD1354" s="20" t="s">
        <v>125</v>
      </c>
    </row>
    <row r="1355" spans="2:30" x14ac:dyDescent="0.25">
      <c r="B1355" s="27" t="str">
        <f>IF(O1355="","Frêt",_xlfn.XLOOKUP(O1355,Catégories!A:A,Catégories!B:B,"inconnu"))</f>
        <v>Frêt</v>
      </c>
      <c r="C1355" s="10" t="str">
        <f>RIGHT(LOOKUP(L1355,'Recherche tracking'!A:A,'Recherche tracking'!B:B),16)</f>
        <v>2183814314003195</v>
      </c>
      <c r="D1355" s="20">
        <v>202606</v>
      </c>
      <c r="E1355" s="20">
        <v>51</v>
      </c>
      <c r="F1355" s="20">
        <v>1085442</v>
      </c>
      <c r="G1355" s="20" t="s">
        <v>20</v>
      </c>
      <c r="H1355" s="20" t="s">
        <v>20</v>
      </c>
      <c r="I1355" s="20" t="s">
        <v>119</v>
      </c>
      <c r="J1355" s="20" t="s">
        <v>2006</v>
      </c>
      <c r="K1355" s="20">
        <v>20260624</v>
      </c>
      <c r="L1355" s="20" t="s">
        <v>2003</v>
      </c>
      <c r="M1355" s="20" t="s">
        <v>24</v>
      </c>
      <c r="N1355" s="20">
        <v>4.9000000000000004</v>
      </c>
      <c r="O1355" s="20" t="s">
        <v>86</v>
      </c>
      <c r="P1355" s="25">
        <v>0</v>
      </c>
      <c r="Q1355" s="20" t="s">
        <v>128</v>
      </c>
      <c r="R1355" s="20" t="s">
        <v>166</v>
      </c>
      <c r="S1355" s="20" t="s">
        <v>26</v>
      </c>
      <c r="T1355" s="20" t="s">
        <v>30</v>
      </c>
      <c r="U1355" s="20" t="s">
        <v>121</v>
      </c>
      <c r="V1355" s="20" t="s">
        <v>122</v>
      </c>
      <c r="W1355" s="20" t="s">
        <v>123</v>
      </c>
      <c r="X1355" s="20" t="s">
        <v>124</v>
      </c>
      <c r="Y1355" s="20" t="s">
        <v>113</v>
      </c>
      <c r="Z1355" s="20" t="s">
        <v>26</v>
      </c>
      <c r="AA1355" s="20" t="s">
        <v>30</v>
      </c>
      <c r="AB1355" s="20" t="s">
        <v>114</v>
      </c>
      <c r="AC1355" s="20" t="s">
        <v>115</v>
      </c>
      <c r="AD1355" s="20" t="s">
        <v>125</v>
      </c>
    </row>
    <row r="1356" spans="2:30" x14ac:dyDescent="0.25">
      <c r="B1356" s="27" t="str">
        <f>IF(O1356="","Frêt",_xlfn.XLOOKUP(O1356,Catégories!A:A,Catégories!B:B,"inconnu"))</f>
        <v>Frêt</v>
      </c>
      <c r="C1356" s="10" t="str">
        <f>RIGHT(LOOKUP(L1356,'Recherche tracking'!A:A,'Recherche tracking'!B:B),16)</f>
        <v>2183814314003195</v>
      </c>
      <c r="D1356" s="20">
        <v>202606</v>
      </c>
      <c r="E1356" s="20">
        <v>51</v>
      </c>
      <c r="F1356" s="20">
        <v>1085442</v>
      </c>
      <c r="G1356" s="20" t="s">
        <v>20</v>
      </c>
      <c r="H1356" s="20" t="s">
        <v>20</v>
      </c>
      <c r="I1356" s="20" t="s">
        <v>119</v>
      </c>
      <c r="J1356" s="20" t="s">
        <v>2006</v>
      </c>
      <c r="K1356" s="20">
        <v>20260624</v>
      </c>
      <c r="L1356" s="20" t="s">
        <v>2003</v>
      </c>
      <c r="M1356" s="20" t="s">
        <v>24</v>
      </c>
      <c r="N1356" s="20">
        <v>4.9000000000000004</v>
      </c>
      <c r="O1356" s="20" t="s">
        <v>98</v>
      </c>
      <c r="P1356" s="25">
        <v>1</v>
      </c>
      <c r="Q1356" s="20" t="s">
        <v>128</v>
      </c>
      <c r="R1356" s="20" t="s">
        <v>166</v>
      </c>
      <c r="S1356" s="20" t="s">
        <v>26</v>
      </c>
      <c r="T1356" s="20" t="s">
        <v>30</v>
      </c>
      <c r="U1356" s="20" t="s">
        <v>121</v>
      </c>
      <c r="V1356" s="20" t="s">
        <v>122</v>
      </c>
      <c r="W1356" s="20" t="s">
        <v>123</v>
      </c>
      <c r="X1356" s="20" t="s">
        <v>124</v>
      </c>
      <c r="Y1356" s="20" t="s">
        <v>113</v>
      </c>
      <c r="Z1356" s="20" t="s">
        <v>26</v>
      </c>
      <c r="AA1356" s="20" t="s">
        <v>30</v>
      </c>
      <c r="AB1356" s="20" t="s">
        <v>114</v>
      </c>
      <c r="AC1356" s="20" t="s">
        <v>115</v>
      </c>
      <c r="AD1356" s="20" t="s">
        <v>125</v>
      </c>
    </row>
    <row r="1357" spans="2:30" x14ac:dyDescent="0.25">
      <c r="B1357" s="27" t="str">
        <f>IF(O1357="","Frêt",_xlfn.XLOOKUP(O1357,Catégories!A:A,Catégories!B:B,"inconnu"))</f>
        <v>Frêt</v>
      </c>
      <c r="C1357" s="10" t="str">
        <f>RIGHT(LOOKUP(L1357,'Recherche tracking'!A:A,'Recherche tracking'!B:B),16)</f>
        <v>2183814314003195</v>
      </c>
      <c r="D1357" s="20">
        <v>202606</v>
      </c>
      <c r="E1357" s="20">
        <v>51</v>
      </c>
      <c r="F1357" s="20">
        <v>1085442</v>
      </c>
      <c r="G1357" s="20" t="s">
        <v>20</v>
      </c>
      <c r="H1357" s="20" t="s">
        <v>20</v>
      </c>
      <c r="I1357" s="20" t="s">
        <v>118</v>
      </c>
      <c r="J1357" s="20" t="s">
        <v>2007</v>
      </c>
      <c r="K1357" s="20">
        <v>20260624</v>
      </c>
      <c r="L1357" s="20" t="s">
        <v>2003</v>
      </c>
      <c r="M1357" s="20" t="s">
        <v>111</v>
      </c>
      <c r="N1357" s="20">
        <v>4.5999999999999996</v>
      </c>
      <c r="O1357" s="20" t="s">
        <v>84</v>
      </c>
      <c r="P1357" s="25">
        <v>0</v>
      </c>
      <c r="Q1357" s="20" t="s">
        <v>128</v>
      </c>
      <c r="R1357" s="20" t="s">
        <v>166</v>
      </c>
      <c r="S1357" s="20" t="s">
        <v>26</v>
      </c>
      <c r="T1357" s="20" t="s">
        <v>30</v>
      </c>
      <c r="U1357" s="20" t="s">
        <v>121</v>
      </c>
      <c r="V1357" s="20" t="s">
        <v>122</v>
      </c>
      <c r="W1357" s="20" t="s">
        <v>123</v>
      </c>
      <c r="X1357" s="20" t="s">
        <v>124</v>
      </c>
      <c r="Y1357" s="20" t="s">
        <v>113</v>
      </c>
      <c r="Z1357" s="20" t="s">
        <v>26</v>
      </c>
      <c r="AA1357" s="20" t="s">
        <v>30</v>
      </c>
      <c r="AB1357" s="20" t="s">
        <v>114</v>
      </c>
      <c r="AC1357" s="20" t="s">
        <v>115</v>
      </c>
      <c r="AD1357" s="20" t="s">
        <v>125</v>
      </c>
    </row>
    <row r="1358" spans="2:30" x14ac:dyDescent="0.25">
      <c r="B1358" s="27" t="str">
        <f>IF(O1358="","Frêt",_xlfn.XLOOKUP(O1358,Catégories!A:A,Catégories!B:B,"inconnu"))</f>
        <v>Frêt</v>
      </c>
      <c r="C1358" s="10" t="str">
        <f>RIGHT(LOOKUP(L1358,'Recherche tracking'!A:A,'Recherche tracking'!B:B),16)</f>
        <v>2183814314003195</v>
      </c>
      <c r="D1358" s="20">
        <v>202606</v>
      </c>
      <c r="E1358" s="20">
        <v>51</v>
      </c>
      <c r="F1358" s="20">
        <v>1085442</v>
      </c>
      <c r="G1358" s="20" t="s">
        <v>20</v>
      </c>
      <c r="H1358" s="20" t="s">
        <v>20</v>
      </c>
      <c r="I1358" s="20" t="s">
        <v>119</v>
      </c>
      <c r="J1358" s="20" t="s">
        <v>2007</v>
      </c>
      <c r="K1358" s="20">
        <v>20260624</v>
      </c>
      <c r="L1358" s="20" t="s">
        <v>2003</v>
      </c>
      <c r="M1358" s="20" t="s">
        <v>24</v>
      </c>
      <c r="N1358" s="20">
        <v>4.5999999999999996</v>
      </c>
      <c r="O1358" s="20" t="s">
        <v>86</v>
      </c>
      <c r="P1358" s="25">
        <v>0</v>
      </c>
      <c r="Q1358" s="20" t="s">
        <v>128</v>
      </c>
      <c r="R1358" s="20" t="s">
        <v>166</v>
      </c>
      <c r="S1358" s="20" t="s">
        <v>26</v>
      </c>
      <c r="T1358" s="20" t="s">
        <v>30</v>
      </c>
      <c r="U1358" s="20" t="s">
        <v>121</v>
      </c>
      <c r="V1358" s="20" t="s">
        <v>122</v>
      </c>
      <c r="W1358" s="20" t="s">
        <v>123</v>
      </c>
      <c r="X1358" s="20" t="s">
        <v>124</v>
      </c>
      <c r="Y1358" s="20" t="s">
        <v>113</v>
      </c>
      <c r="Z1358" s="20" t="s">
        <v>26</v>
      </c>
      <c r="AA1358" s="20" t="s">
        <v>30</v>
      </c>
      <c r="AB1358" s="20" t="s">
        <v>114</v>
      </c>
      <c r="AC1358" s="20" t="s">
        <v>115</v>
      </c>
      <c r="AD1358" s="20" t="s">
        <v>125</v>
      </c>
    </row>
    <row r="1359" spans="2:30" x14ac:dyDescent="0.25">
      <c r="B1359" s="27" t="str">
        <f>IF(O1359="","Frêt",_xlfn.XLOOKUP(O1359,Catégories!A:A,Catégories!B:B,"inconnu"))</f>
        <v>Frêt</v>
      </c>
      <c r="C1359" s="10" t="str">
        <f>RIGHT(LOOKUP(L1359,'Recherche tracking'!A:A,'Recherche tracking'!B:B),16)</f>
        <v>2183814314003195</v>
      </c>
      <c r="D1359" s="20">
        <v>202606</v>
      </c>
      <c r="E1359" s="20">
        <v>51</v>
      </c>
      <c r="F1359" s="20">
        <v>1085442</v>
      </c>
      <c r="G1359" s="20" t="s">
        <v>20</v>
      </c>
      <c r="H1359" s="20" t="s">
        <v>20</v>
      </c>
      <c r="I1359" s="20" t="s">
        <v>119</v>
      </c>
      <c r="J1359" s="20" t="s">
        <v>2007</v>
      </c>
      <c r="K1359" s="20">
        <v>20260624</v>
      </c>
      <c r="L1359" s="20" t="s">
        <v>2003</v>
      </c>
      <c r="M1359" s="20" t="s">
        <v>24</v>
      </c>
      <c r="N1359" s="20">
        <v>4.5999999999999996</v>
      </c>
      <c r="O1359" s="20" t="s">
        <v>98</v>
      </c>
      <c r="P1359" s="25">
        <v>1</v>
      </c>
      <c r="Q1359" s="20" t="s">
        <v>128</v>
      </c>
      <c r="R1359" s="20" t="s">
        <v>166</v>
      </c>
      <c r="S1359" s="20" t="s">
        <v>26</v>
      </c>
      <c r="T1359" s="20" t="s">
        <v>30</v>
      </c>
      <c r="U1359" s="20" t="s">
        <v>121</v>
      </c>
      <c r="V1359" s="20" t="s">
        <v>122</v>
      </c>
      <c r="W1359" s="20" t="s">
        <v>123</v>
      </c>
      <c r="X1359" s="20" t="s">
        <v>124</v>
      </c>
      <c r="Y1359" s="20" t="s">
        <v>113</v>
      </c>
      <c r="Z1359" s="20" t="s">
        <v>26</v>
      </c>
      <c r="AA1359" s="20" t="s">
        <v>30</v>
      </c>
      <c r="AB1359" s="20" t="s">
        <v>114</v>
      </c>
      <c r="AC1359" s="20" t="s">
        <v>115</v>
      </c>
      <c r="AD1359" s="20" t="s">
        <v>125</v>
      </c>
    </row>
    <row r="1360" spans="2:30" x14ac:dyDescent="0.25">
      <c r="B1360" s="27" t="str">
        <f>IF(O1360="","Frêt",_xlfn.XLOOKUP(O1360,Catégories!A:A,Catégories!B:B,"inconnu"))</f>
        <v>Frêt</v>
      </c>
      <c r="C1360" s="10" t="str">
        <f>RIGHT(LOOKUP(L1360,'Recherche tracking'!A:A,'Recherche tracking'!B:B),16)</f>
        <v>2183814314003195</v>
      </c>
      <c r="D1360" s="20">
        <v>202606</v>
      </c>
      <c r="E1360" s="20">
        <v>51</v>
      </c>
      <c r="F1360" s="20">
        <v>1085442</v>
      </c>
      <c r="G1360" s="20" t="s">
        <v>20</v>
      </c>
      <c r="H1360" s="20" t="s">
        <v>20</v>
      </c>
      <c r="I1360" s="20" t="s">
        <v>118</v>
      </c>
      <c r="J1360" s="20" t="s">
        <v>2008</v>
      </c>
      <c r="K1360" s="20">
        <v>20260624</v>
      </c>
      <c r="L1360" s="20" t="s">
        <v>2003</v>
      </c>
      <c r="M1360" s="20" t="s">
        <v>111</v>
      </c>
      <c r="N1360" s="20">
        <v>4.5</v>
      </c>
      <c r="O1360" s="20" t="s">
        <v>84</v>
      </c>
      <c r="P1360" s="25">
        <v>0</v>
      </c>
      <c r="Q1360" s="20" t="s">
        <v>128</v>
      </c>
      <c r="R1360" s="20" t="s">
        <v>166</v>
      </c>
      <c r="S1360" s="20" t="s">
        <v>26</v>
      </c>
      <c r="T1360" s="20" t="s">
        <v>30</v>
      </c>
      <c r="U1360" s="20" t="s">
        <v>121</v>
      </c>
      <c r="V1360" s="20" t="s">
        <v>122</v>
      </c>
      <c r="W1360" s="20" t="s">
        <v>123</v>
      </c>
      <c r="X1360" s="20" t="s">
        <v>124</v>
      </c>
      <c r="Y1360" s="20" t="s">
        <v>113</v>
      </c>
      <c r="Z1360" s="20" t="s">
        <v>26</v>
      </c>
      <c r="AA1360" s="20" t="s">
        <v>30</v>
      </c>
      <c r="AB1360" s="20" t="s">
        <v>114</v>
      </c>
      <c r="AC1360" s="20" t="s">
        <v>115</v>
      </c>
      <c r="AD1360" s="20" t="s">
        <v>125</v>
      </c>
    </row>
    <row r="1361" spans="2:30" x14ac:dyDescent="0.25">
      <c r="B1361" s="27" t="str">
        <f>IF(O1361="","Frêt",_xlfn.XLOOKUP(O1361,Catégories!A:A,Catégories!B:B,"inconnu"))</f>
        <v>Frêt</v>
      </c>
      <c r="C1361" s="10" t="str">
        <f>RIGHT(LOOKUP(L1361,'Recherche tracking'!A:A,'Recherche tracking'!B:B),16)</f>
        <v>2183814314003195</v>
      </c>
      <c r="D1361" s="20">
        <v>202606</v>
      </c>
      <c r="E1361" s="20">
        <v>51</v>
      </c>
      <c r="F1361" s="20">
        <v>1085442</v>
      </c>
      <c r="G1361" s="20" t="s">
        <v>20</v>
      </c>
      <c r="H1361" s="20" t="s">
        <v>20</v>
      </c>
      <c r="I1361" s="20" t="s">
        <v>119</v>
      </c>
      <c r="J1361" s="20" t="s">
        <v>2008</v>
      </c>
      <c r="K1361" s="20">
        <v>20260624</v>
      </c>
      <c r="L1361" s="20" t="s">
        <v>2003</v>
      </c>
      <c r="M1361" s="20" t="s">
        <v>24</v>
      </c>
      <c r="N1361" s="20">
        <v>4.5</v>
      </c>
      <c r="O1361" s="20" t="s">
        <v>86</v>
      </c>
      <c r="P1361" s="25">
        <v>0</v>
      </c>
      <c r="Q1361" s="20" t="s">
        <v>128</v>
      </c>
      <c r="R1361" s="20" t="s">
        <v>166</v>
      </c>
      <c r="S1361" s="20" t="s">
        <v>26</v>
      </c>
      <c r="T1361" s="20" t="s">
        <v>30</v>
      </c>
      <c r="U1361" s="20" t="s">
        <v>121</v>
      </c>
      <c r="V1361" s="20" t="s">
        <v>122</v>
      </c>
      <c r="W1361" s="20" t="s">
        <v>123</v>
      </c>
      <c r="X1361" s="20" t="s">
        <v>124</v>
      </c>
      <c r="Y1361" s="20" t="s">
        <v>113</v>
      </c>
      <c r="Z1361" s="20" t="s">
        <v>26</v>
      </c>
      <c r="AA1361" s="20" t="s">
        <v>30</v>
      </c>
      <c r="AB1361" s="20" t="s">
        <v>114</v>
      </c>
      <c r="AC1361" s="20" t="s">
        <v>115</v>
      </c>
      <c r="AD1361" s="20" t="s">
        <v>125</v>
      </c>
    </row>
    <row r="1362" spans="2:30" x14ac:dyDescent="0.25">
      <c r="B1362" s="27" t="str">
        <f>IF(O1362="","Frêt",_xlfn.XLOOKUP(O1362,Catégories!A:A,Catégories!B:B,"inconnu"))</f>
        <v>Frêt</v>
      </c>
      <c r="C1362" s="10" t="str">
        <f>RIGHT(LOOKUP(L1362,'Recherche tracking'!A:A,'Recherche tracking'!B:B),16)</f>
        <v>2183814314003195</v>
      </c>
      <c r="D1362" s="20">
        <v>202606</v>
      </c>
      <c r="E1362" s="20">
        <v>51</v>
      </c>
      <c r="F1362" s="20">
        <v>1085442</v>
      </c>
      <c r="G1362" s="20" t="s">
        <v>20</v>
      </c>
      <c r="H1362" s="20" t="s">
        <v>20</v>
      </c>
      <c r="I1362" s="20" t="s">
        <v>119</v>
      </c>
      <c r="J1362" s="20" t="s">
        <v>2008</v>
      </c>
      <c r="K1362" s="20">
        <v>20260624</v>
      </c>
      <c r="L1362" s="20" t="s">
        <v>2003</v>
      </c>
      <c r="M1362" s="20" t="s">
        <v>24</v>
      </c>
      <c r="N1362" s="20">
        <v>4.5</v>
      </c>
      <c r="O1362" s="20" t="s">
        <v>98</v>
      </c>
      <c r="P1362" s="25">
        <v>1</v>
      </c>
      <c r="Q1362" s="20" t="s">
        <v>128</v>
      </c>
      <c r="R1362" s="20" t="s">
        <v>166</v>
      </c>
      <c r="S1362" s="20" t="s">
        <v>26</v>
      </c>
      <c r="T1362" s="20" t="s">
        <v>30</v>
      </c>
      <c r="U1362" s="20" t="s">
        <v>121</v>
      </c>
      <c r="V1362" s="20" t="s">
        <v>122</v>
      </c>
      <c r="W1362" s="20" t="s">
        <v>123</v>
      </c>
      <c r="X1362" s="20" t="s">
        <v>124</v>
      </c>
      <c r="Y1362" s="20" t="s">
        <v>113</v>
      </c>
      <c r="Z1362" s="20" t="s">
        <v>26</v>
      </c>
      <c r="AA1362" s="20" t="s">
        <v>30</v>
      </c>
      <c r="AB1362" s="20" t="s">
        <v>114</v>
      </c>
      <c r="AC1362" s="20" t="s">
        <v>115</v>
      </c>
      <c r="AD1362" s="20" t="s">
        <v>125</v>
      </c>
    </row>
    <row r="1363" spans="2:30" x14ac:dyDescent="0.25">
      <c r="B1363" s="27" t="str">
        <f>IF(O1363="","Frêt",_xlfn.XLOOKUP(O1363,Catégories!A:A,Catégories!B:B,"inconnu"))</f>
        <v>Frêt</v>
      </c>
      <c r="C1363" s="10" t="str">
        <f>RIGHT(LOOKUP(L1363,'Recherche tracking'!A:A,'Recherche tracking'!B:B),16)</f>
        <v>4743814314755445</v>
      </c>
      <c r="D1363" s="20">
        <v>202606</v>
      </c>
      <c r="E1363" s="20">
        <v>51</v>
      </c>
      <c r="F1363" s="20">
        <v>1085442</v>
      </c>
      <c r="G1363" s="20" t="s">
        <v>20</v>
      </c>
      <c r="H1363" s="20" t="s">
        <v>20</v>
      </c>
      <c r="I1363" s="20" t="s">
        <v>110</v>
      </c>
      <c r="J1363" s="20" t="s">
        <v>22</v>
      </c>
      <c r="K1363" s="20">
        <v>20260624</v>
      </c>
      <c r="L1363" s="20" t="s">
        <v>2009</v>
      </c>
      <c r="M1363" s="20" t="s">
        <v>111</v>
      </c>
      <c r="N1363" s="20">
        <v>3.01</v>
      </c>
      <c r="O1363" s="20" t="s">
        <v>84</v>
      </c>
      <c r="P1363" s="25">
        <v>4.93</v>
      </c>
      <c r="Q1363" s="20" t="s">
        <v>112</v>
      </c>
      <c r="R1363" s="20" t="s">
        <v>113</v>
      </c>
      <c r="S1363" s="20" t="s">
        <v>26</v>
      </c>
      <c r="T1363" s="20" t="s">
        <v>30</v>
      </c>
      <c r="U1363" s="20" t="s">
        <v>114</v>
      </c>
      <c r="V1363" s="20" t="s">
        <v>115</v>
      </c>
      <c r="W1363" s="20" t="s">
        <v>116</v>
      </c>
      <c r="X1363" s="20" t="s">
        <v>2010</v>
      </c>
      <c r="Y1363" s="20" t="s">
        <v>2011</v>
      </c>
      <c r="Z1363" s="20" t="s">
        <v>26</v>
      </c>
      <c r="AA1363" s="20" t="s">
        <v>30</v>
      </c>
      <c r="AB1363" s="20" t="s">
        <v>275</v>
      </c>
      <c r="AC1363" s="20" t="s">
        <v>2012</v>
      </c>
      <c r="AD1363" s="20" t="s">
        <v>2013</v>
      </c>
    </row>
    <row r="1364" spans="2:30" x14ac:dyDescent="0.25">
      <c r="B1364" s="27" t="str">
        <f>IF(O1364="","Frêt",_xlfn.XLOOKUP(O1364,Catégories!A:A,Catégories!B:B,"inconnu"))</f>
        <v>Frêt</v>
      </c>
      <c r="C1364" s="10" t="str">
        <f>RIGHT(LOOKUP(L1364,'Recherche tracking'!A:A,'Recherche tracking'!B:B),16)</f>
        <v>4743814314755445</v>
      </c>
      <c r="D1364" s="20">
        <v>202606</v>
      </c>
      <c r="E1364" s="20">
        <v>51</v>
      </c>
      <c r="F1364" s="20">
        <v>1085442</v>
      </c>
      <c r="G1364" s="20" t="s">
        <v>20</v>
      </c>
      <c r="H1364" s="20" t="s">
        <v>20</v>
      </c>
      <c r="I1364" s="20" t="s">
        <v>118</v>
      </c>
      <c r="J1364" s="20" t="s">
        <v>2014</v>
      </c>
      <c r="K1364" s="20">
        <v>20260624</v>
      </c>
      <c r="L1364" s="20" t="s">
        <v>2009</v>
      </c>
      <c r="M1364" s="20" t="s">
        <v>111</v>
      </c>
      <c r="N1364" s="20">
        <v>3.01</v>
      </c>
      <c r="O1364" s="20" t="s">
        <v>84</v>
      </c>
      <c r="P1364" s="25">
        <v>0</v>
      </c>
      <c r="Q1364" s="20" t="s">
        <v>112</v>
      </c>
      <c r="R1364" s="20" t="s">
        <v>113</v>
      </c>
      <c r="S1364" s="20" t="s">
        <v>26</v>
      </c>
      <c r="T1364" s="20" t="s">
        <v>30</v>
      </c>
      <c r="U1364" s="20" t="s">
        <v>114</v>
      </c>
      <c r="V1364" s="20" t="s">
        <v>115</v>
      </c>
      <c r="W1364" s="20" t="s">
        <v>116</v>
      </c>
      <c r="X1364" s="20" t="s">
        <v>2010</v>
      </c>
      <c r="Y1364" s="20" t="s">
        <v>2011</v>
      </c>
      <c r="Z1364" s="20" t="s">
        <v>26</v>
      </c>
      <c r="AA1364" s="20" t="s">
        <v>30</v>
      </c>
      <c r="AB1364" s="20" t="s">
        <v>275</v>
      </c>
      <c r="AC1364" s="20" t="s">
        <v>2012</v>
      </c>
      <c r="AD1364" s="20" t="s">
        <v>2013</v>
      </c>
    </row>
    <row r="1365" spans="2:30" x14ac:dyDescent="0.25">
      <c r="B1365" s="27" t="str">
        <f>IF(O1365="","Frêt",_xlfn.XLOOKUP(O1365,Catégories!A:A,Catégories!B:B,"inconnu"))</f>
        <v>Frêt</v>
      </c>
      <c r="C1365" s="10" t="str">
        <f>RIGHT(LOOKUP(L1365,'Recherche tracking'!A:A,'Recherche tracking'!B:B),16)</f>
        <v>4743814314755445</v>
      </c>
      <c r="D1365" s="20">
        <v>202606</v>
      </c>
      <c r="E1365" s="20">
        <v>51</v>
      </c>
      <c r="F1365" s="20">
        <v>1085442</v>
      </c>
      <c r="G1365" s="20" t="s">
        <v>20</v>
      </c>
      <c r="H1365" s="20" t="s">
        <v>20</v>
      </c>
      <c r="I1365" s="20" t="s">
        <v>119</v>
      </c>
      <c r="J1365" s="20" t="s">
        <v>2014</v>
      </c>
      <c r="K1365" s="20">
        <v>20260624</v>
      </c>
      <c r="L1365" s="20" t="s">
        <v>2009</v>
      </c>
      <c r="M1365" s="20" t="s">
        <v>24</v>
      </c>
      <c r="N1365" s="20">
        <v>3.01</v>
      </c>
      <c r="O1365" s="20" t="s">
        <v>86</v>
      </c>
      <c r="P1365" s="25">
        <v>0</v>
      </c>
      <c r="Q1365" s="20" t="s">
        <v>112</v>
      </c>
      <c r="R1365" s="20" t="s">
        <v>113</v>
      </c>
      <c r="S1365" s="20" t="s">
        <v>26</v>
      </c>
      <c r="T1365" s="20" t="s">
        <v>30</v>
      </c>
      <c r="U1365" s="20" t="s">
        <v>114</v>
      </c>
      <c r="V1365" s="20" t="s">
        <v>115</v>
      </c>
      <c r="W1365" s="20" t="s">
        <v>116</v>
      </c>
      <c r="X1365" s="20" t="s">
        <v>2010</v>
      </c>
      <c r="Y1365" s="20" t="s">
        <v>2011</v>
      </c>
      <c r="Z1365" s="20" t="s">
        <v>26</v>
      </c>
      <c r="AA1365" s="20" t="s">
        <v>30</v>
      </c>
      <c r="AB1365" s="20" t="s">
        <v>275</v>
      </c>
      <c r="AC1365" s="20" t="s">
        <v>2012</v>
      </c>
      <c r="AD1365" s="20" t="s">
        <v>2013</v>
      </c>
    </row>
    <row r="1366" spans="2:30" x14ac:dyDescent="0.25">
      <c r="B1366" s="27" t="str">
        <f>IF(O1366="","Frêt",_xlfn.XLOOKUP(O1366,Catégories!A:A,Catégories!B:B,"inconnu"))</f>
        <v>Frêt</v>
      </c>
      <c r="C1366" s="10" t="str">
        <f>RIGHT(LOOKUP(L1366,'Recherche tracking'!A:A,'Recherche tracking'!B:B),16)</f>
        <v>3443814314756541</v>
      </c>
      <c r="D1366" s="20">
        <v>202606</v>
      </c>
      <c r="E1366" s="20">
        <v>51</v>
      </c>
      <c r="F1366" s="20">
        <v>1085442</v>
      </c>
      <c r="G1366" s="20" t="s">
        <v>20</v>
      </c>
      <c r="H1366" s="20" t="s">
        <v>20</v>
      </c>
      <c r="I1366" s="20" t="s">
        <v>110</v>
      </c>
      <c r="J1366" s="20" t="s">
        <v>22</v>
      </c>
      <c r="K1366" s="20">
        <v>20260624</v>
      </c>
      <c r="L1366" s="20" t="s">
        <v>2015</v>
      </c>
      <c r="M1366" s="20" t="s">
        <v>111</v>
      </c>
      <c r="N1366" s="20">
        <v>17.899999999999999</v>
      </c>
      <c r="O1366" s="20" t="s">
        <v>84</v>
      </c>
      <c r="P1366" s="25">
        <v>8.57</v>
      </c>
      <c r="Q1366" s="20" t="s">
        <v>112</v>
      </c>
      <c r="R1366" s="20" t="s">
        <v>113</v>
      </c>
      <c r="S1366" s="20" t="s">
        <v>26</v>
      </c>
      <c r="T1366" s="20" t="s">
        <v>30</v>
      </c>
      <c r="U1366" s="20" t="s">
        <v>114</v>
      </c>
      <c r="V1366" s="20" t="s">
        <v>115</v>
      </c>
      <c r="W1366" s="20" t="s">
        <v>116</v>
      </c>
      <c r="X1366" s="20" t="s">
        <v>2016</v>
      </c>
      <c r="Y1366" s="20" t="s">
        <v>2017</v>
      </c>
      <c r="Z1366" s="20" t="s">
        <v>26</v>
      </c>
      <c r="AA1366" s="20" t="s">
        <v>30</v>
      </c>
      <c r="AB1366" s="20" t="s">
        <v>139</v>
      </c>
      <c r="AC1366" s="20" t="s">
        <v>2018</v>
      </c>
      <c r="AD1366" s="20" t="s">
        <v>2019</v>
      </c>
    </row>
    <row r="1367" spans="2:30" x14ac:dyDescent="0.25">
      <c r="B1367" s="27" t="str">
        <f>IF(O1367="","Frêt",_xlfn.XLOOKUP(O1367,Catégories!A:A,Catégories!B:B,"inconnu"))</f>
        <v>Frêt</v>
      </c>
      <c r="C1367" s="10" t="str">
        <f>RIGHT(LOOKUP(L1367,'Recherche tracking'!A:A,'Recherche tracking'!B:B),16)</f>
        <v>3443814314756541</v>
      </c>
      <c r="D1367" s="20">
        <v>202606</v>
      </c>
      <c r="E1367" s="20">
        <v>51</v>
      </c>
      <c r="F1367" s="20">
        <v>1085442</v>
      </c>
      <c r="G1367" s="20" t="s">
        <v>20</v>
      </c>
      <c r="H1367" s="20" t="s">
        <v>20</v>
      </c>
      <c r="I1367" s="20" t="s">
        <v>118</v>
      </c>
      <c r="J1367" s="20" t="s">
        <v>2020</v>
      </c>
      <c r="K1367" s="20">
        <v>20260624</v>
      </c>
      <c r="L1367" s="20" t="s">
        <v>2015</v>
      </c>
      <c r="M1367" s="20" t="s">
        <v>111</v>
      </c>
      <c r="N1367" s="20">
        <v>9.1</v>
      </c>
      <c r="O1367" s="20" t="s">
        <v>84</v>
      </c>
      <c r="P1367" s="25">
        <v>0</v>
      </c>
      <c r="Q1367" s="20" t="s">
        <v>112</v>
      </c>
      <c r="R1367" s="20" t="s">
        <v>113</v>
      </c>
      <c r="S1367" s="20" t="s">
        <v>26</v>
      </c>
      <c r="T1367" s="20" t="s">
        <v>30</v>
      </c>
      <c r="U1367" s="20" t="s">
        <v>114</v>
      </c>
      <c r="V1367" s="20" t="s">
        <v>115</v>
      </c>
      <c r="W1367" s="20" t="s">
        <v>116</v>
      </c>
      <c r="X1367" s="20" t="s">
        <v>2016</v>
      </c>
      <c r="Y1367" s="20" t="s">
        <v>2017</v>
      </c>
      <c r="Z1367" s="20" t="s">
        <v>26</v>
      </c>
      <c r="AA1367" s="20" t="s">
        <v>30</v>
      </c>
      <c r="AB1367" s="20" t="s">
        <v>139</v>
      </c>
      <c r="AC1367" s="20" t="s">
        <v>2018</v>
      </c>
      <c r="AD1367" s="20" t="s">
        <v>2019</v>
      </c>
    </row>
    <row r="1368" spans="2:30" x14ac:dyDescent="0.25">
      <c r="B1368" s="27" t="str">
        <f>IF(O1368="","Frêt",_xlfn.XLOOKUP(O1368,Catégories!A:A,Catégories!B:B,"inconnu"))</f>
        <v>Frêt</v>
      </c>
      <c r="C1368" s="10" t="str">
        <f>RIGHT(LOOKUP(L1368,'Recherche tracking'!A:A,'Recherche tracking'!B:B),16)</f>
        <v>3443814314756541</v>
      </c>
      <c r="D1368" s="20">
        <v>202606</v>
      </c>
      <c r="E1368" s="20">
        <v>51</v>
      </c>
      <c r="F1368" s="20">
        <v>1085442</v>
      </c>
      <c r="G1368" s="20" t="s">
        <v>20</v>
      </c>
      <c r="H1368" s="20" t="s">
        <v>20</v>
      </c>
      <c r="I1368" s="20" t="s">
        <v>119</v>
      </c>
      <c r="J1368" s="20" t="s">
        <v>2020</v>
      </c>
      <c r="K1368" s="20">
        <v>20260624</v>
      </c>
      <c r="L1368" s="20" t="s">
        <v>2015</v>
      </c>
      <c r="M1368" s="20" t="s">
        <v>24</v>
      </c>
      <c r="N1368" s="20">
        <v>9.1</v>
      </c>
      <c r="O1368" s="20" t="s">
        <v>86</v>
      </c>
      <c r="P1368" s="25">
        <v>0</v>
      </c>
      <c r="Q1368" s="20" t="s">
        <v>112</v>
      </c>
      <c r="R1368" s="20" t="s">
        <v>113</v>
      </c>
      <c r="S1368" s="20" t="s">
        <v>26</v>
      </c>
      <c r="T1368" s="20" t="s">
        <v>30</v>
      </c>
      <c r="U1368" s="20" t="s">
        <v>114</v>
      </c>
      <c r="V1368" s="20" t="s">
        <v>115</v>
      </c>
      <c r="W1368" s="20" t="s">
        <v>116</v>
      </c>
      <c r="X1368" s="20" t="s">
        <v>2016</v>
      </c>
      <c r="Y1368" s="20" t="s">
        <v>2017</v>
      </c>
      <c r="Z1368" s="20" t="s">
        <v>26</v>
      </c>
      <c r="AA1368" s="20" t="s">
        <v>30</v>
      </c>
      <c r="AB1368" s="20" t="s">
        <v>139</v>
      </c>
      <c r="AC1368" s="20" t="s">
        <v>2018</v>
      </c>
      <c r="AD1368" s="20" t="s">
        <v>2019</v>
      </c>
    </row>
    <row r="1369" spans="2:30" x14ac:dyDescent="0.25">
      <c r="B1369" s="27" t="str">
        <f>IF(O1369="","Frêt",_xlfn.XLOOKUP(O1369,Catégories!A:A,Catégories!B:B,"inconnu"))</f>
        <v>Frêt</v>
      </c>
      <c r="C1369" s="10" t="str">
        <f>RIGHT(LOOKUP(L1369,'Recherche tracking'!A:A,'Recherche tracking'!B:B),16)</f>
        <v>3443814314756541</v>
      </c>
      <c r="D1369" s="20">
        <v>202606</v>
      </c>
      <c r="E1369" s="20">
        <v>51</v>
      </c>
      <c r="F1369" s="20">
        <v>1085442</v>
      </c>
      <c r="G1369" s="20" t="s">
        <v>20</v>
      </c>
      <c r="H1369" s="20" t="s">
        <v>20</v>
      </c>
      <c r="I1369" s="20" t="s">
        <v>118</v>
      </c>
      <c r="J1369" s="20" t="s">
        <v>2021</v>
      </c>
      <c r="K1369" s="20">
        <v>20260624</v>
      </c>
      <c r="L1369" s="20" t="s">
        <v>2015</v>
      </c>
      <c r="M1369" s="20" t="s">
        <v>111</v>
      </c>
      <c r="N1369" s="20">
        <v>8.8000000000000007</v>
      </c>
      <c r="O1369" s="20" t="s">
        <v>84</v>
      </c>
      <c r="P1369" s="25">
        <v>0</v>
      </c>
      <c r="Q1369" s="20" t="s">
        <v>112</v>
      </c>
      <c r="R1369" s="20" t="s">
        <v>113</v>
      </c>
      <c r="S1369" s="20" t="s">
        <v>26</v>
      </c>
      <c r="T1369" s="20" t="s">
        <v>30</v>
      </c>
      <c r="U1369" s="20" t="s">
        <v>114</v>
      </c>
      <c r="V1369" s="20" t="s">
        <v>115</v>
      </c>
      <c r="W1369" s="20" t="s">
        <v>116</v>
      </c>
      <c r="X1369" s="20" t="s">
        <v>2016</v>
      </c>
      <c r="Y1369" s="20" t="s">
        <v>2017</v>
      </c>
      <c r="Z1369" s="20" t="s">
        <v>26</v>
      </c>
      <c r="AA1369" s="20" t="s">
        <v>30</v>
      </c>
      <c r="AB1369" s="20" t="s">
        <v>139</v>
      </c>
      <c r="AC1369" s="20" t="s">
        <v>2018</v>
      </c>
      <c r="AD1369" s="20" t="s">
        <v>2019</v>
      </c>
    </row>
    <row r="1370" spans="2:30" x14ac:dyDescent="0.25">
      <c r="B1370" s="27" t="str">
        <f>IF(O1370="","Frêt",_xlfn.XLOOKUP(O1370,Catégories!A:A,Catégories!B:B,"inconnu"))</f>
        <v>Frêt</v>
      </c>
      <c r="C1370" s="10" t="str">
        <f>RIGHT(LOOKUP(L1370,'Recherche tracking'!A:A,'Recherche tracking'!B:B),16)</f>
        <v>3443814314756541</v>
      </c>
      <c r="D1370" s="20">
        <v>202606</v>
      </c>
      <c r="E1370" s="20">
        <v>51</v>
      </c>
      <c r="F1370" s="20">
        <v>1085442</v>
      </c>
      <c r="G1370" s="20" t="s">
        <v>20</v>
      </c>
      <c r="H1370" s="20" t="s">
        <v>20</v>
      </c>
      <c r="I1370" s="20" t="s">
        <v>119</v>
      </c>
      <c r="J1370" s="20" t="s">
        <v>2021</v>
      </c>
      <c r="K1370" s="20">
        <v>20260624</v>
      </c>
      <c r="L1370" s="20" t="s">
        <v>2015</v>
      </c>
      <c r="M1370" s="20" t="s">
        <v>24</v>
      </c>
      <c r="N1370" s="20">
        <v>8.8000000000000007</v>
      </c>
      <c r="O1370" s="20" t="s">
        <v>86</v>
      </c>
      <c r="P1370" s="25">
        <v>0</v>
      </c>
      <c r="Q1370" s="20" t="s">
        <v>112</v>
      </c>
      <c r="R1370" s="20" t="s">
        <v>113</v>
      </c>
      <c r="S1370" s="20" t="s">
        <v>26</v>
      </c>
      <c r="T1370" s="20" t="s">
        <v>30</v>
      </c>
      <c r="U1370" s="20" t="s">
        <v>114</v>
      </c>
      <c r="V1370" s="20" t="s">
        <v>115</v>
      </c>
      <c r="W1370" s="20" t="s">
        <v>116</v>
      </c>
      <c r="X1370" s="20" t="s">
        <v>2016</v>
      </c>
      <c r="Y1370" s="20" t="s">
        <v>2017</v>
      </c>
      <c r="Z1370" s="20" t="s">
        <v>26</v>
      </c>
      <c r="AA1370" s="20" t="s">
        <v>30</v>
      </c>
      <c r="AB1370" s="20" t="s">
        <v>139</v>
      </c>
      <c r="AC1370" s="20" t="s">
        <v>2018</v>
      </c>
      <c r="AD1370" s="20" t="s">
        <v>2019</v>
      </c>
    </row>
    <row r="1371" spans="2:30" x14ac:dyDescent="0.25">
      <c r="B1371" s="27" t="str">
        <f>IF(O1371="","Frêt",_xlfn.XLOOKUP(O1371,Catégories!A:A,Catégories!B:B,"inconnu"))</f>
        <v>Frêt</v>
      </c>
      <c r="C1371" s="10" t="str">
        <f>RIGHT(LOOKUP(L1371,'Recherche tracking'!A:A,'Recherche tracking'!B:B),16)</f>
        <v>3443814314756541</v>
      </c>
      <c r="D1371" s="20">
        <v>202606</v>
      </c>
      <c r="E1371" s="20">
        <v>51</v>
      </c>
      <c r="F1371" s="20">
        <v>1085442</v>
      </c>
      <c r="G1371" s="20" t="s">
        <v>20</v>
      </c>
      <c r="H1371" s="20" t="s">
        <v>20</v>
      </c>
      <c r="I1371" s="20" t="s">
        <v>119</v>
      </c>
      <c r="J1371" s="20" t="s">
        <v>2021</v>
      </c>
      <c r="K1371" s="20">
        <v>20260624</v>
      </c>
      <c r="L1371" s="20" t="s">
        <v>2015</v>
      </c>
      <c r="M1371" s="20" t="s">
        <v>24</v>
      </c>
      <c r="N1371" s="20">
        <v>8.8000000000000007</v>
      </c>
      <c r="O1371" s="20" t="s">
        <v>98</v>
      </c>
      <c r="P1371" s="25">
        <v>1</v>
      </c>
      <c r="Q1371" s="20" t="s">
        <v>112</v>
      </c>
      <c r="R1371" s="20" t="s">
        <v>113</v>
      </c>
      <c r="S1371" s="20" t="s">
        <v>26</v>
      </c>
      <c r="T1371" s="20" t="s">
        <v>30</v>
      </c>
      <c r="U1371" s="20" t="s">
        <v>114</v>
      </c>
      <c r="V1371" s="20" t="s">
        <v>115</v>
      </c>
      <c r="W1371" s="20" t="s">
        <v>116</v>
      </c>
      <c r="X1371" s="20" t="s">
        <v>2016</v>
      </c>
      <c r="Y1371" s="20" t="s">
        <v>2017</v>
      </c>
      <c r="Z1371" s="20" t="s">
        <v>26</v>
      </c>
      <c r="AA1371" s="20" t="s">
        <v>30</v>
      </c>
      <c r="AB1371" s="20" t="s">
        <v>139</v>
      </c>
      <c r="AC1371" s="20" t="s">
        <v>2018</v>
      </c>
      <c r="AD1371" s="20" t="s">
        <v>2019</v>
      </c>
    </row>
    <row r="1372" spans="2:30" x14ac:dyDescent="0.25">
      <c r="B1372" s="27" t="str">
        <f>IF(O1372="","Frêt",_xlfn.XLOOKUP(O1372,Catégories!A:A,Catégories!B:B,"inconnu"))</f>
        <v>Frêt</v>
      </c>
      <c r="C1372" s="10" t="str">
        <f>RIGHT(LOOKUP(L1372,'Recherche tracking'!A:A,'Recherche tracking'!B:B),16)</f>
        <v>9243814314755464</v>
      </c>
      <c r="D1372" s="20">
        <v>202606</v>
      </c>
      <c r="E1372" s="20">
        <v>51</v>
      </c>
      <c r="F1372" s="20">
        <v>1085442</v>
      </c>
      <c r="G1372" s="20" t="s">
        <v>20</v>
      </c>
      <c r="H1372" s="20" t="s">
        <v>20</v>
      </c>
      <c r="I1372" s="20" t="s">
        <v>110</v>
      </c>
      <c r="J1372" s="20" t="s">
        <v>22</v>
      </c>
      <c r="K1372" s="20">
        <v>20260624</v>
      </c>
      <c r="L1372" s="20" t="s">
        <v>2022</v>
      </c>
      <c r="M1372" s="20" t="s">
        <v>111</v>
      </c>
      <c r="N1372" s="20">
        <v>3.84</v>
      </c>
      <c r="O1372" s="20" t="s">
        <v>84</v>
      </c>
      <c r="P1372" s="25">
        <v>4.93</v>
      </c>
      <c r="Q1372" s="20" t="s">
        <v>112</v>
      </c>
      <c r="R1372" s="20" t="s">
        <v>113</v>
      </c>
      <c r="S1372" s="20" t="s">
        <v>26</v>
      </c>
      <c r="T1372" s="20" t="s">
        <v>30</v>
      </c>
      <c r="U1372" s="20" t="s">
        <v>114</v>
      </c>
      <c r="V1372" s="20" t="s">
        <v>115</v>
      </c>
      <c r="W1372" s="20" t="s">
        <v>116</v>
      </c>
      <c r="X1372" s="20" t="s">
        <v>1557</v>
      </c>
      <c r="Y1372" s="20" t="s">
        <v>1562</v>
      </c>
      <c r="Z1372" s="20" t="s">
        <v>26</v>
      </c>
      <c r="AA1372" s="20" t="s">
        <v>30</v>
      </c>
      <c r="AB1372" s="20" t="s">
        <v>163</v>
      </c>
      <c r="AC1372" s="20" t="s">
        <v>433</v>
      </c>
      <c r="AD1372" s="20" t="s">
        <v>854</v>
      </c>
    </row>
    <row r="1373" spans="2:30" x14ac:dyDescent="0.25">
      <c r="B1373" s="27" t="str">
        <f>IF(O1373="","Frêt",_xlfn.XLOOKUP(O1373,Catégories!A:A,Catégories!B:B,"inconnu"))</f>
        <v>Frêt</v>
      </c>
      <c r="C1373" s="10" t="str">
        <f>RIGHT(LOOKUP(L1373,'Recherche tracking'!A:A,'Recherche tracking'!B:B),16)</f>
        <v>9243814314755464</v>
      </c>
      <c r="D1373" s="20">
        <v>202606</v>
      </c>
      <c r="E1373" s="20">
        <v>51</v>
      </c>
      <c r="F1373" s="20">
        <v>1085442</v>
      </c>
      <c r="G1373" s="20" t="s">
        <v>20</v>
      </c>
      <c r="H1373" s="20" t="s">
        <v>20</v>
      </c>
      <c r="I1373" s="20" t="s">
        <v>118</v>
      </c>
      <c r="J1373" s="20" t="s">
        <v>2023</v>
      </c>
      <c r="K1373" s="20">
        <v>20260624</v>
      </c>
      <c r="L1373" s="20" t="s">
        <v>2022</v>
      </c>
      <c r="M1373" s="20" t="s">
        <v>111</v>
      </c>
      <c r="N1373" s="20">
        <v>3.84</v>
      </c>
      <c r="O1373" s="20" t="s">
        <v>84</v>
      </c>
      <c r="P1373" s="25">
        <v>0</v>
      </c>
      <c r="Q1373" s="20" t="s">
        <v>112</v>
      </c>
      <c r="R1373" s="20" t="s">
        <v>113</v>
      </c>
      <c r="S1373" s="20" t="s">
        <v>26</v>
      </c>
      <c r="T1373" s="20" t="s">
        <v>30</v>
      </c>
      <c r="U1373" s="20" t="s">
        <v>114</v>
      </c>
      <c r="V1373" s="20" t="s">
        <v>115</v>
      </c>
      <c r="W1373" s="20" t="s">
        <v>116</v>
      </c>
      <c r="X1373" s="20" t="s">
        <v>1557</v>
      </c>
      <c r="Y1373" s="20" t="s">
        <v>1562</v>
      </c>
      <c r="Z1373" s="20" t="s">
        <v>26</v>
      </c>
      <c r="AA1373" s="20" t="s">
        <v>30</v>
      </c>
      <c r="AB1373" s="20" t="s">
        <v>163</v>
      </c>
      <c r="AC1373" s="20" t="s">
        <v>433</v>
      </c>
      <c r="AD1373" s="20" t="s">
        <v>854</v>
      </c>
    </row>
    <row r="1374" spans="2:30" x14ac:dyDescent="0.25">
      <c r="B1374" s="27" t="str">
        <f>IF(O1374="","Frêt",_xlfn.XLOOKUP(O1374,Catégories!A:A,Catégories!B:B,"inconnu"))</f>
        <v>Frêt</v>
      </c>
      <c r="C1374" s="10" t="str">
        <f>RIGHT(LOOKUP(L1374,'Recherche tracking'!A:A,'Recherche tracking'!B:B),16)</f>
        <v>9243814314755464</v>
      </c>
      <c r="D1374" s="20">
        <v>202606</v>
      </c>
      <c r="E1374" s="20">
        <v>51</v>
      </c>
      <c r="F1374" s="20">
        <v>1085442</v>
      </c>
      <c r="G1374" s="20" t="s">
        <v>20</v>
      </c>
      <c r="H1374" s="20" t="s">
        <v>20</v>
      </c>
      <c r="I1374" s="20" t="s">
        <v>119</v>
      </c>
      <c r="J1374" s="20" t="s">
        <v>2023</v>
      </c>
      <c r="K1374" s="20">
        <v>20260624</v>
      </c>
      <c r="L1374" s="20" t="s">
        <v>2022</v>
      </c>
      <c r="M1374" s="20" t="s">
        <v>24</v>
      </c>
      <c r="N1374" s="20">
        <v>3.84</v>
      </c>
      <c r="O1374" s="20" t="s">
        <v>86</v>
      </c>
      <c r="P1374" s="25">
        <v>0</v>
      </c>
      <c r="Q1374" s="20" t="s">
        <v>112</v>
      </c>
      <c r="R1374" s="20" t="s">
        <v>113</v>
      </c>
      <c r="S1374" s="20" t="s">
        <v>26</v>
      </c>
      <c r="T1374" s="20" t="s">
        <v>30</v>
      </c>
      <c r="U1374" s="20" t="s">
        <v>114</v>
      </c>
      <c r="V1374" s="20" t="s">
        <v>115</v>
      </c>
      <c r="W1374" s="20" t="s">
        <v>116</v>
      </c>
      <c r="X1374" s="20" t="s">
        <v>1557</v>
      </c>
      <c r="Y1374" s="20" t="s">
        <v>1562</v>
      </c>
      <c r="Z1374" s="20" t="s">
        <v>26</v>
      </c>
      <c r="AA1374" s="20" t="s">
        <v>30</v>
      </c>
      <c r="AB1374" s="20" t="s">
        <v>163</v>
      </c>
      <c r="AC1374" s="20" t="s">
        <v>433</v>
      </c>
      <c r="AD1374" s="20" t="s">
        <v>854</v>
      </c>
    </row>
    <row r="1375" spans="2:30" x14ac:dyDescent="0.25">
      <c r="B1375" s="27" t="str">
        <f>IF(O1375="","Frêt",_xlfn.XLOOKUP(O1375,Catégories!A:A,Catégories!B:B,"inconnu"))</f>
        <v>Frêt</v>
      </c>
      <c r="C1375" s="10" t="str">
        <f>RIGHT(LOOKUP(L1375,'Recherche tracking'!A:A,'Recherche tracking'!B:B),16)</f>
        <v>8443814314756019</v>
      </c>
      <c r="D1375" s="20">
        <v>202606</v>
      </c>
      <c r="E1375" s="20">
        <v>51</v>
      </c>
      <c r="F1375" s="20">
        <v>1085442</v>
      </c>
      <c r="G1375" s="20" t="s">
        <v>20</v>
      </c>
      <c r="H1375" s="20" t="s">
        <v>20</v>
      </c>
      <c r="I1375" s="20" t="s">
        <v>110</v>
      </c>
      <c r="J1375" s="20" t="s">
        <v>22</v>
      </c>
      <c r="K1375" s="20">
        <v>20260624</v>
      </c>
      <c r="L1375" s="20" t="s">
        <v>2024</v>
      </c>
      <c r="M1375" s="20" t="s">
        <v>111</v>
      </c>
      <c r="N1375" s="20">
        <v>3.01</v>
      </c>
      <c r="O1375" s="20" t="s">
        <v>84</v>
      </c>
      <c r="P1375" s="25">
        <v>4.93</v>
      </c>
      <c r="Q1375" s="20" t="s">
        <v>112</v>
      </c>
      <c r="R1375" s="20" t="s">
        <v>113</v>
      </c>
      <c r="S1375" s="20" t="s">
        <v>26</v>
      </c>
      <c r="T1375" s="20" t="s">
        <v>30</v>
      </c>
      <c r="U1375" s="20" t="s">
        <v>114</v>
      </c>
      <c r="V1375" s="20" t="s">
        <v>115</v>
      </c>
      <c r="W1375" s="20" t="s">
        <v>116</v>
      </c>
      <c r="X1375" s="20" t="s">
        <v>2025</v>
      </c>
      <c r="Y1375" s="20" t="s">
        <v>2026</v>
      </c>
      <c r="Z1375" s="20" t="s">
        <v>26</v>
      </c>
      <c r="AA1375" s="20" t="s">
        <v>30</v>
      </c>
      <c r="AB1375" s="20" t="s">
        <v>162</v>
      </c>
      <c r="AC1375" s="20" t="s">
        <v>640</v>
      </c>
      <c r="AD1375" s="20" t="s">
        <v>641</v>
      </c>
    </row>
    <row r="1376" spans="2:30" x14ac:dyDescent="0.25">
      <c r="B1376" s="27" t="str">
        <f>IF(O1376="","Frêt",_xlfn.XLOOKUP(O1376,Catégories!A:A,Catégories!B:B,"inconnu"))</f>
        <v>Frêt</v>
      </c>
      <c r="C1376" s="10" t="str">
        <f>RIGHT(LOOKUP(L1376,'Recherche tracking'!A:A,'Recherche tracking'!B:B),16)</f>
        <v>8443814314756019</v>
      </c>
      <c r="D1376" s="20">
        <v>202606</v>
      </c>
      <c r="E1376" s="20">
        <v>51</v>
      </c>
      <c r="F1376" s="20">
        <v>1085442</v>
      </c>
      <c r="G1376" s="20" t="s">
        <v>20</v>
      </c>
      <c r="H1376" s="20" t="s">
        <v>20</v>
      </c>
      <c r="I1376" s="20" t="s">
        <v>118</v>
      </c>
      <c r="J1376" s="20" t="s">
        <v>2027</v>
      </c>
      <c r="K1376" s="20">
        <v>20260624</v>
      </c>
      <c r="L1376" s="20" t="s">
        <v>2024</v>
      </c>
      <c r="M1376" s="20" t="s">
        <v>111</v>
      </c>
      <c r="N1376" s="20">
        <v>3.01</v>
      </c>
      <c r="O1376" s="20" t="s">
        <v>84</v>
      </c>
      <c r="P1376" s="25">
        <v>0</v>
      </c>
      <c r="Q1376" s="20" t="s">
        <v>112</v>
      </c>
      <c r="R1376" s="20" t="s">
        <v>113</v>
      </c>
      <c r="S1376" s="20" t="s">
        <v>26</v>
      </c>
      <c r="T1376" s="20" t="s">
        <v>30</v>
      </c>
      <c r="U1376" s="20" t="s">
        <v>114</v>
      </c>
      <c r="V1376" s="20" t="s">
        <v>115</v>
      </c>
      <c r="W1376" s="20" t="s">
        <v>116</v>
      </c>
      <c r="X1376" s="20" t="s">
        <v>2025</v>
      </c>
      <c r="Y1376" s="20" t="s">
        <v>2026</v>
      </c>
      <c r="Z1376" s="20" t="s">
        <v>26</v>
      </c>
      <c r="AA1376" s="20" t="s">
        <v>30</v>
      </c>
      <c r="AB1376" s="20" t="s">
        <v>162</v>
      </c>
      <c r="AC1376" s="20" t="s">
        <v>640</v>
      </c>
      <c r="AD1376" s="20" t="s">
        <v>641</v>
      </c>
    </row>
    <row r="1377" spans="2:30" x14ac:dyDescent="0.25">
      <c r="B1377" s="27" t="str">
        <f>IF(O1377="","Frêt",_xlfn.XLOOKUP(O1377,Catégories!A:A,Catégories!B:B,"inconnu"))</f>
        <v>Frêt</v>
      </c>
      <c r="C1377" s="10" t="str">
        <f>RIGHT(LOOKUP(L1377,'Recherche tracking'!A:A,'Recherche tracking'!B:B),16)</f>
        <v>8443814314756019</v>
      </c>
      <c r="D1377" s="20">
        <v>202606</v>
      </c>
      <c r="E1377" s="20">
        <v>51</v>
      </c>
      <c r="F1377" s="20">
        <v>1085442</v>
      </c>
      <c r="G1377" s="20" t="s">
        <v>20</v>
      </c>
      <c r="H1377" s="20" t="s">
        <v>20</v>
      </c>
      <c r="I1377" s="20" t="s">
        <v>119</v>
      </c>
      <c r="J1377" s="20" t="s">
        <v>2027</v>
      </c>
      <c r="K1377" s="20">
        <v>20260624</v>
      </c>
      <c r="L1377" s="20" t="s">
        <v>2024</v>
      </c>
      <c r="M1377" s="20" t="s">
        <v>24</v>
      </c>
      <c r="N1377" s="20">
        <v>3.01</v>
      </c>
      <c r="O1377" s="20" t="s">
        <v>86</v>
      </c>
      <c r="P1377" s="25">
        <v>0</v>
      </c>
      <c r="Q1377" s="20" t="s">
        <v>112</v>
      </c>
      <c r="R1377" s="20" t="s">
        <v>113</v>
      </c>
      <c r="S1377" s="20" t="s">
        <v>26</v>
      </c>
      <c r="T1377" s="20" t="s">
        <v>30</v>
      </c>
      <c r="U1377" s="20" t="s">
        <v>114</v>
      </c>
      <c r="V1377" s="20" t="s">
        <v>115</v>
      </c>
      <c r="W1377" s="20" t="s">
        <v>116</v>
      </c>
      <c r="X1377" s="20" t="s">
        <v>2025</v>
      </c>
      <c r="Y1377" s="20" t="s">
        <v>2026</v>
      </c>
      <c r="Z1377" s="20" t="s">
        <v>26</v>
      </c>
      <c r="AA1377" s="20" t="s">
        <v>30</v>
      </c>
      <c r="AB1377" s="20" t="s">
        <v>162</v>
      </c>
      <c r="AC1377" s="20" t="s">
        <v>640</v>
      </c>
      <c r="AD1377" s="20" t="s">
        <v>641</v>
      </c>
    </row>
    <row r="1378" spans="2:30" x14ac:dyDescent="0.25">
      <c r="B1378" s="27" t="str">
        <f>IF(O1378="","Frêt",_xlfn.XLOOKUP(O1378,Catégories!A:A,Catégories!B:B,"inconnu"))</f>
        <v>Frêt</v>
      </c>
      <c r="C1378" s="10" t="str">
        <f>RIGHT(LOOKUP(L1378,'Recherche tracking'!A:A,'Recherche tracking'!B:B),16)</f>
        <v>7443814314756497</v>
      </c>
      <c r="D1378" s="20">
        <v>202606</v>
      </c>
      <c r="E1378" s="20">
        <v>51</v>
      </c>
      <c r="F1378" s="20">
        <v>1085442</v>
      </c>
      <c r="G1378" s="20" t="s">
        <v>20</v>
      </c>
      <c r="H1378" s="20" t="s">
        <v>20</v>
      </c>
      <c r="I1378" s="20" t="s">
        <v>110</v>
      </c>
      <c r="J1378" s="20" t="s">
        <v>22</v>
      </c>
      <c r="K1378" s="20">
        <v>20260624</v>
      </c>
      <c r="L1378" s="20" t="s">
        <v>2028</v>
      </c>
      <c r="M1378" s="20" t="s">
        <v>111</v>
      </c>
      <c r="N1378" s="20">
        <v>33.5</v>
      </c>
      <c r="O1378" s="20" t="s">
        <v>84</v>
      </c>
      <c r="P1378" s="25">
        <v>12.73</v>
      </c>
      <c r="Q1378" s="20" t="s">
        <v>112</v>
      </c>
      <c r="R1378" s="20" t="s">
        <v>113</v>
      </c>
      <c r="S1378" s="20" t="s">
        <v>26</v>
      </c>
      <c r="T1378" s="20" t="s">
        <v>30</v>
      </c>
      <c r="U1378" s="20" t="s">
        <v>114</v>
      </c>
      <c r="V1378" s="20" t="s">
        <v>115</v>
      </c>
      <c r="W1378" s="20" t="s">
        <v>116</v>
      </c>
      <c r="X1378" s="20" t="s">
        <v>2029</v>
      </c>
      <c r="Y1378" s="20" t="s">
        <v>2030</v>
      </c>
      <c r="Z1378" s="20" t="s">
        <v>26</v>
      </c>
      <c r="AA1378" s="20" t="s">
        <v>30</v>
      </c>
      <c r="AB1378" s="20" t="s">
        <v>142</v>
      </c>
      <c r="AC1378" s="20" t="s">
        <v>552</v>
      </c>
      <c r="AD1378" s="20" t="s">
        <v>553</v>
      </c>
    </row>
    <row r="1379" spans="2:30" x14ac:dyDescent="0.25">
      <c r="B1379" s="27" t="str">
        <f>IF(O1379="","Frêt",_xlfn.XLOOKUP(O1379,Catégories!A:A,Catégories!B:B,"inconnu"))</f>
        <v>Frêt</v>
      </c>
      <c r="C1379" s="10" t="str">
        <f>RIGHT(LOOKUP(L1379,'Recherche tracking'!A:A,'Recherche tracking'!B:B),16)</f>
        <v>7443814314756497</v>
      </c>
      <c r="D1379" s="20">
        <v>202606</v>
      </c>
      <c r="E1379" s="20">
        <v>51</v>
      </c>
      <c r="F1379" s="20">
        <v>1085442</v>
      </c>
      <c r="G1379" s="20" t="s">
        <v>20</v>
      </c>
      <c r="H1379" s="20" t="s">
        <v>20</v>
      </c>
      <c r="I1379" s="20" t="s">
        <v>118</v>
      </c>
      <c r="J1379" s="20" t="s">
        <v>2031</v>
      </c>
      <c r="K1379" s="20">
        <v>20260624</v>
      </c>
      <c r="L1379" s="20" t="s">
        <v>2028</v>
      </c>
      <c r="M1379" s="20" t="s">
        <v>111</v>
      </c>
      <c r="N1379" s="20">
        <v>14.7</v>
      </c>
      <c r="O1379" s="20" t="s">
        <v>84</v>
      </c>
      <c r="P1379" s="25">
        <v>0</v>
      </c>
      <c r="Q1379" s="20" t="s">
        <v>112</v>
      </c>
      <c r="R1379" s="20" t="s">
        <v>113</v>
      </c>
      <c r="S1379" s="20" t="s">
        <v>26</v>
      </c>
      <c r="T1379" s="20" t="s">
        <v>30</v>
      </c>
      <c r="U1379" s="20" t="s">
        <v>114</v>
      </c>
      <c r="V1379" s="20" t="s">
        <v>115</v>
      </c>
      <c r="W1379" s="20" t="s">
        <v>116</v>
      </c>
      <c r="X1379" s="20" t="s">
        <v>2029</v>
      </c>
      <c r="Y1379" s="20" t="s">
        <v>2030</v>
      </c>
      <c r="Z1379" s="20" t="s">
        <v>26</v>
      </c>
      <c r="AA1379" s="20" t="s">
        <v>30</v>
      </c>
      <c r="AB1379" s="20" t="s">
        <v>142</v>
      </c>
      <c r="AC1379" s="20" t="s">
        <v>552</v>
      </c>
      <c r="AD1379" s="20" t="s">
        <v>553</v>
      </c>
    </row>
    <row r="1380" spans="2:30" x14ac:dyDescent="0.25">
      <c r="B1380" s="27" t="str">
        <f>IF(O1380="","Frêt",_xlfn.XLOOKUP(O1380,Catégories!A:A,Catégories!B:B,"inconnu"))</f>
        <v>Frêt</v>
      </c>
      <c r="C1380" s="10" t="str">
        <f>RIGHT(LOOKUP(L1380,'Recherche tracking'!A:A,'Recherche tracking'!B:B),16)</f>
        <v>7443814314756497</v>
      </c>
      <c r="D1380" s="20">
        <v>202606</v>
      </c>
      <c r="E1380" s="20">
        <v>51</v>
      </c>
      <c r="F1380" s="20">
        <v>1085442</v>
      </c>
      <c r="G1380" s="20" t="s">
        <v>20</v>
      </c>
      <c r="H1380" s="20" t="s">
        <v>20</v>
      </c>
      <c r="I1380" s="20" t="s">
        <v>119</v>
      </c>
      <c r="J1380" s="20" t="s">
        <v>2031</v>
      </c>
      <c r="K1380" s="20">
        <v>20260624</v>
      </c>
      <c r="L1380" s="20" t="s">
        <v>2028</v>
      </c>
      <c r="M1380" s="20" t="s">
        <v>24</v>
      </c>
      <c r="N1380" s="20">
        <v>14.7</v>
      </c>
      <c r="O1380" s="20" t="s">
        <v>86</v>
      </c>
      <c r="P1380" s="25">
        <v>0</v>
      </c>
      <c r="Q1380" s="20" t="s">
        <v>112</v>
      </c>
      <c r="R1380" s="20" t="s">
        <v>113</v>
      </c>
      <c r="S1380" s="20" t="s">
        <v>26</v>
      </c>
      <c r="T1380" s="20" t="s">
        <v>30</v>
      </c>
      <c r="U1380" s="20" t="s">
        <v>114</v>
      </c>
      <c r="V1380" s="20" t="s">
        <v>115</v>
      </c>
      <c r="W1380" s="20" t="s">
        <v>116</v>
      </c>
      <c r="X1380" s="20" t="s">
        <v>2029</v>
      </c>
      <c r="Y1380" s="20" t="s">
        <v>2030</v>
      </c>
      <c r="Z1380" s="20" t="s">
        <v>26</v>
      </c>
      <c r="AA1380" s="20" t="s">
        <v>30</v>
      </c>
      <c r="AB1380" s="20" t="s">
        <v>142</v>
      </c>
      <c r="AC1380" s="20" t="s">
        <v>552</v>
      </c>
      <c r="AD1380" s="20" t="s">
        <v>553</v>
      </c>
    </row>
    <row r="1381" spans="2:30" x14ac:dyDescent="0.25">
      <c r="B1381" s="27" t="str">
        <f>IF(O1381="","Frêt",_xlfn.XLOOKUP(O1381,Catégories!A:A,Catégories!B:B,"inconnu"))</f>
        <v xml:space="preserve">Zones éloignées </v>
      </c>
      <c r="C1381" s="10" t="str">
        <f>RIGHT(LOOKUP(L1381,'Recherche tracking'!A:A,'Recherche tracking'!B:B),16)</f>
        <v>7443814314756497</v>
      </c>
      <c r="D1381" s="20">
        <v>202606</v>
      </c>
      <c r="E1381" s="20">
        <v>51</v>
      </c>
      <c r="F1381" s="20">
        <v>1085442</v>
      </c>
      <c r="G1381" s="20" t="s">
        <v>20</v>
      </c>
      <c r="H1381" s="20" t="s">
        <v>20</v>
      </c>
      <c r="I1381" s="20" t="s">
        <v>119</v>
      </c>
      <c r="J1381" s="20" t="s">
        <v>2031</v>
      </c>
      <c r="K1381" s="20">
        <v>20260624</v>
      </c>
      <c r="L1381" s="20" t="s">
        <v>2028</v>
      </c>
      <c r="M1381" s="20" t="s">
        <v>24</v>
      </c>
      <c r="N1381" s="20">
        <v>14.7</v>
      </c>
      <c r="O1381" s="20" t="s">
        <v>88</v>
      </c>
      <c r="P1381" s="25">
        <v>5</v>
      </c>
      <c r="Q1381" s="20" t="s">
        <v>112</v>
      </c>
      <c r="R1381" s="20" t="s">
        <v>113</v>
      </c>
      <c r="S1381" s="20" t="s">
        <v>26</v>
      </c>
      <c r="T1381" s="20" t="s">
        <v>30</v>
      </c>
      <c r="U1381" s="20" t="s">
        <v>114</v>
      </c>
      <c r="V1381" s="20" t="s">
        <v>115</v>
      </c>
      <c r="W1381" s="20" t="s">
        <v>116</v>
      </c>
      <c r="X1381" s="20" t="s">
        <v>2029</v>
      </c>
      <c r="Y1381" s="20" t="s">
        <v>2030</v>
      </c>
      <c r="Z1381" s="20" t="s">
        <v>26</v>
      </c>
      <c r="AA1381" s="20" t="s">
        <v>30</v>
      </c>
      <c r="AB1381" s="20" t="s">
        <v>142</v>
      </c>
      <c r="AC1381" s="20" t="s">
        <v>552</v>
      </c>
      <c r="AD1381" s="20" t="s">
        <v>553</v>
      </c>
    </row>
    <row r="1382" spans="2:30" x14ac:dyDescent="0.25">
      <c r="B1382" s="27" t="str">
        <f>IF(O1382="","Frêt",_xlfn.XLOOKUP(O1382,Catégories!A:A,Catégories!B:B,"inconnu"))</f>
        <v>Frêt</v>
      </c>
      <c r="C1382" s="10" t="str">
        <f>RIGHT(LOOKUP(L1382,'Recherche tracking'!A:A,'Recherche tracking'!B:B),16)</f>
        <v>7443814314756497</v>
      </c>
      <c r="D1382" s="20">
        <v>202606</v>
      </c>
      <c r="E1382" s="20">
        <v>51</v>
      </c>
      <c r="F1382" s="20">
        <v>1085442</v>
      </c>
      <c r="G1382" s="20" t="s">
        <v>20</v>
      </c>
      <c r="H1382" s="20" t="s">
        <v>20</v>
      </c>
      <c r="I1382" s="20" t="s">
        <v>118</v>
      </c>
      <c r="J1382" s="20" t="s">
        <v>2032</v>
      </c>
      <c r="K1382" s="20">
        <v>20260624</v>
      </c>
      <c r="L1382" s="20" t="s">
        <v>2028</v>
      </c>
      <c r="M1382" s="20" t="s">
        <v>111</v>
      </c>
      <c r="N1382" s="20">
        <v>18.8</v>
      </c>
      <c r="O1382" s="20" t="s">
        <v>84</v>
      </c>
      <c r="P1382" s="25">
        <v>0</v>
      </c>
      <c r="Q1382" s="20" t="s">
        <v>112</v>
      </c>
      <c r="R1382" s="20" t="s">
        <v>113</v>
      </c>
      <c r="S1382" s="20" t="s">
        <v>26</v>
      </c>
      <c r="T1382" s="20" t="s">
        <v>30</v>
      </c>
      <c r="U1382" s="20" t="s">
        <v>114</v>
      </c>
      <c r="V1382" s="20" t="s">
        <v>115</v>
      </c>
      <c r="W1382" s="20" t="s">
        <v>116</v>
      </c>
      <c r="X1382" s="20" t="s">
        <v>2029</v>
      </c>
      <c r="Y1382" s="20" t="s">
        <v>2030</v>
      </c>
      <c r="Z1382" s="20" t="s">
        <v>26</v>
      </c>
      <c r="AA1382" s="20" t="s">
        <v>30</v>
      </c>
      <c r="AB1382" s="20" t="s">
        <v>142</v>
      </c>
      <c r="AC1382" s="20" t="s">
        <v>552</v>
      </c>
      <c r="AD1382" s="20" t="s">
        <v>553</v>
      </c>
    </row>
    <row r="1383" spans="2:30" x14ac:dyDescent="0.25">
      <c r="B1383" s="27" t="str">
        <f>IF(O1383="","Frêt",_xlfn.XLOOKUP(O1383,Catégories!A:A,Catégories!B:B,"inconnu"))</f>
        <v>Frêt</v>
      </c>
      <c r="C1383" s="10" t="str">
        <f>RIGHT(LOOKUP(L1383,'Recherche tracking'!A:A,'Recherche tracking'!B:B),16)</f>
        <v>7443814314756497</v>
      </c>
      <c r="D1383" s="20">
        <v>202606</v>
      </c>
      <c r="E1383" s="20">
        <v>51</v>
      </c>
      <c r="F1383" s="20">
        <v>1085442</v>
      </c>
      <c r="G1383" s="20" t="s">
        <v>20</v>
      </c>
      <c r="H1383" s="20" t="s">
        <v>20</v>
      </c>
      <c r="I1383" s="20" t="s">
        <v>119</v>
      </c>
      <c r="J1383" s="20" t="s">
        <v>2032</v>
      </c>
      <c r="K1383" s="20">
        <v>20260624</v>
      </c>
      <c r="L1383" s="20" t="s">
        <v>2028</v>
      </c>
      <c r="M1383" s="20" t="s">
        <v>24</v>
      </c>
      <c r="N1383" s="20">
        <v>18.8</v>
      </c>
      <c r="O1383" s="20" t="s">
        <v>86</v>
      </c>
      <c r="P1383" s="25">
        <v>0</v>
      </c>
      <c r="Q1383" s="20" t="s">
        <v>112</v>
      </c>
      <c r="R1383" s="20" t="s">
        <v>113</v>
      </c>
      <c r="S1383" s="20" t="s">
        <v>26</v>
      </c>
      <c r="T1383" s="20" t="s">
        <v>30</v>
      </c>
      <c r="U1383" s="20" t="s">
        <v>114</v>
      </c>
      <c r="V1383" s="20" t="s">
        <v>115</v>
      </c>
      <c r="W1383" s="20" t="s">
        <v>116</v>
      </c>
      <c r="X1383" s="20" t="s">
        <v>2029</v>
      </c>
      <c r="Y1383" s="20" t="s">
        <v>2030</v>
      </c>
      <c r="Z1383" s="20" t="s">
        <v>26</v>
      </c>
      <c r="AA1383" s="20" t="s">
        <v>30</v>
      </c>
      <c r="AB1383" s="20" t="s">
        <v>142</v>
      </c>
      <c r="AC1383" s="20" t="s">
        <v>552</v>
      </c>
      <c r="AD1383" s="20" t="s">
        <v>553</v>
      </c>
    </row>
    <row r="1384" spans="2:30" x14ac:dyDescent="0.25">
      <c r="B1384" s="27" t="str">
        <f>IF(O1384="","Frêt",_xlfn.XLOOKUP(O1384,Catégories!A:A,Catégories!B:B,"inconnu"))</f>
        <v>Frêt</v>
      </c>
      <c r="C1384" s="10" t="str">
        <f>RIGHT(LOOKUP(L1384,'Recherche tracking'!A:A,'Recherche tracking'!B:B),16)</f>
        <v>7443814314756497</v>
      </c>
      <c r="D1384" s="20">
        <v>202606</v>
      </c>
      <c r="E1384" s="20">
        <v>51</v>
      </c>
      <c r="F1384" s="20">
        <v>1085442</v>
      </c>
      <c r="G1384" s="20" t="s">
        <v>20</v>
      </c>
      <c r="H1384" s="20" t="s">
        <v>20</v>
      </c>
      <c r="I1384" s="20" t="s">
        <v>119</v>
      </c>
      <c r="J1384" s="20" t="s">
        <v>2032</v>
      </c>
      <c r="K1384" s="20">
        <v>20260624</v>
      </c>
      <c r="L1384" s="20" t="s">
        <v>2028</v>
      </c>
      <c r="M1384" s="20" t="s">
        <v>24</v>
      </c>
      <c r="N1384" s="20">
        <v>18.8</v>
      </c>
      <c r="O1384" s="20" t="s">
        <v>98</v>
      </c>
      <c r="P1384" s="25">
        <v>1</v>
      </c>
      <c r="Q1384" s="20" t="s">
        <v>112</v>
      </c>
      <c r="R1384" s="20" t="s">
        <v>113</v>
      </c>
      <c r="S1384" s="20" t="s">
        <v>26</v>
      </c>
      <c r="T1384" s="20" t="s">
        <v>30</v>
      </c>
      <c r="U1384" s="20" t="s">
        <v>114</v>
      </c>
      <c r="V1384" s="20" t="s">
        <v>115</v>
      </c>
      <c r="W1384" s="20" t="s">
        <v>116</v>
      </c>
      <c r="X1384" s="20" t="s">
        <v>2029</v>
      </c>
      <c r="Y1384" s="20" t="s">
        <v>2030</v>
      </c>
      <c r="Z1384" s="20" t="s">
        <v>26</v>
      </c>
      <c r="AA1384" s="20" t="s">
        <v>30</v>
      </c>
      <c r="AB1384" s="20" t="s">
        <v>142</v>
      </c>
      <c r="AC1384" s="20" t="s">
        <v>552</v>
      </c>
      <c r="AD1384" s="20" t="s">
        <v>553</v>
      </c>
    </row>
    <row r="1385" spans="2:30" x14ac:dyDescent="0.25">
      <c r="B1385" s="27" t="str">
        <f>IF(O1385="","Frêt",_xlfn.XLOOKUP(O1385,Catégories!A:A,Catégories!B:B,"inconnu"))</f>
        <v xml:space="preserve">Zones éloignées </v>
      </c>
      <c r="C1385" s="10" t="str">
        <f>RIGHT(LOOKUP(L1385,'Recherche tracking'!A:A,'Recherche tracking'!B:B),16)</f>
        <v>7443814314756497</v>
      </c>
      <c r="D1385" s="20">
        <v>202606</v>
      </c>
      <c r="E1385" s="20">
        <v>51</v>
      </c>
      <c r="F1385" s="20">
        <v>1085442</v>
      </c>
      <c r="G1385" s="20" t="s">
        <v>20</v>
      </c>
      <c r="H1385" s="20" t="s">
        <v>20</v>
      </c>
      <c r="I1385" s="20" t="s">
        <v>119</v>
      </c>
      <c r="J1385" s="20" t="s">
        <v>2032</v>
      </c>
      <c r="K1385" s="20">
        <v>20260624</v>
      </c>
      <c r="L1385" s="20" t="s">
        <v>2028</v>
      </c>
      <c r="M1385" s="20" t="s">
        <v>24</v>
      </c>
      <c r="N1385" s="20">
        <v>18.8</v>
      </c>
      <c r="O1385" s="20" t="s">
        <v>88</v>
      </c>
      <c r="P1385" s="25">
        <v>5</v>
      </c>
      <c r="Q1385" s="20" t="s">
        <v>112</v>
      </c>
      <c r="R1385" s="20" t="s">
        <v>113</v>
      </c>
      <c r="S1385" s="20" t="s">
        <v>26</v>
      </c>
      <c r="T1385" s="20" t="s">
        <v>30</v>
      </c>
      <c r="U1385" s="20" t="s">
        <v>114</v>
      </c>
      <c r="V1385" s="20" t="s">
        <v>115</v>
      </c>
      <c r="W1385" s="20" t="s">
        <v>116</v>
      </c>
      <c r="X1385" s="20" t="s">
        <v>2029</v>
      </c>
      <c r="Y1385" s="20" t="s">
        <v>2030</v>
      </c>
      <c r="Z1385" s="20" t="s">
        <v>26</v>
      </c>
      <c r="AA1385" s="20" t="s">
        <v>30</v>
      </c>
      <c r="AB1385" s="20" t="s">
        <v>142</v>
      </c>
      <c r="AC1385" s="20" t="s">
        <v>552</v>
      </c>
      <c r="AD1385" s="20" t="s">
        <v>553</v>
      </c>
    </row>
    <row r="1386" spans="2:30" x14ac:dyDescent="0.25">
      <c r="B1386" s="27" t="str">
        <f>IF(O1386="","Frêt",_xlfn.XLOOKUP(O1386,Catégories!A:A,Catégories!B:B,"inconnu"))</f>
        <v>Frêt</v>
      </c>
      <c r="C1386" s="10" t="str">
        <f>RIGHT(LOOKUP(L1386,'Recherche tracking'!A:A,'Recherche tracking'!B:B),16)</f>
        <v>6943814314756515</v>
      </c>
      <c r="D1386" s="20">
        <v>202606</v>
      </c>
      <c r="E1386" s="20">
        <v>51</v>
      </c>
      <c r="F1386" s="20">
        <v>1085442</v>
      </c>
      <c r="G1386" s="20" t="s">
        <v>20</v>
      </c>
      <c r="H1386" s="20" t="s">
        <v>20</v>
      </c>
      <c r="I1386" s="20" t="s">
        <v>110</v>
      </c>
      <c r="J1386" s="20" t="s">
        <v>22</v>
      </c>
      <c r="K1386" s="20">
        <v>20260624</v>
      </c>
      <c r="L1386" s="20" t="s">
        <v>2033</v>
      </c>
      <c r="M1386" s="20" t="s">
        <v>111</v>
      </c>
      <c r="N1386" s="20">
        <v>13.14</v>
      </c>
      <c r="O1386" s="20" t="s">
        <v>84</v>
      </c>
      <c r="P1386" s="25">
        <v>7.53</v>
      </c>
      <c r="Q1386" s="20" t="s">
        <v>112</v>
      </c>
      <c r="R1386" s="20" t="s">
        <v>113</v>
      </c>
      <c r="S1386" s="20" t="s">
        <v>26</v>
      </c>
      <c r="T1386" s="20" t="s">
        <v>30</v>
      </c>
      <c r="U1386" s="20" t="s">
        <v>114</v>
      </c>
      <c r="V1386" s="20" t="s">
        <v>115</v>
      </c>
      <c r="W1386" s="20" t="s">
        <v>116</v>
      </c>
      <c r="X1386" s="20" t="s">
        <v>2034</v>
      </c>
      <c r="Y1386" s="20" t="s">
        <v>2035</v>
      </c>
      <c r="Z1386" s="20" t="s">
        <v>26</v>
      </c>
      <c r="AA1386" s="20" t="s">
        <v>30</v>
      </c>
      <c r="AB1386" s="20" t="s">
        <v>161</v>
      </c>
      <c r="AC1386" s="20" t="s">
        <v>2036</v>
      </c>
      <c r="AD1386" s="20" t="s">
        <v>2037</v>
      </c>
    </row>
    <row r="1387" spans="2:30" x14ac:dyDescent="0.25">
      <c r="B1387" s="27" t="str">
        <f>IF(O1387="","Frêt",_xlfn.XLOOKUP(O1387,Catégories!A:A,Catégories!B:B,"inconnu"))</f>
        <v>Frêt</v>
      </c>
      <c r="C1387" s="10" t="str">
        <f>RIGHT(LOOKUP(L1387,'Recherche tracking'!A:A,'Recherche tracking'!B:B),16)</f>
        <v>6943814314756515</v>
      </c>
      <c r="D1387" s="20">
        <v>202606</v>
      </c>
      <c r="E1387" s="20">
        <v>51</v>
      </c>
      <c r="F1387" s="20">
        <v>1085442</v>
      </c>
      <c r="G1387" s="20" t="s">
        <v>20</v>
      </c>
      <c r="H1387" s="20" t="s">
        <v>20</v>
      </c>
      <c r="I1387" s="20" t="s">
        <v>118</v>
      </c>
      <c r="J1387" s="20" t="s">
        <v>2038</v>
      </c>
      <c r="K1387" s="20">
        <v>20260624</v>
      </c>
      <c r="L1387" s="20" t="s">
        <v>2033</v>
      </c>
      <c r="M1387" s="20" t="s">
        <v>111</v>
      </c>
      <c r="N1387" s="20">
        <v>9.3000000000000007</v>
      </c>
      <c r="O1387" s="20" t="s">
        <v>84</v>
      </c>
      <c r="P1387" s="25">
        <v>0</v>
      </c>
      <c r="Q1387" s="20" t="s">
        <v>112</v>
      </c>
      <c r="R1387" s="20" t="s">
        <v>113</v>
      </c>
      <c r="S1387" s="20" t="s">
        <v>26</v>
      </c>
      <c r="T1387" s="20" t="s">
        <v>30</v>
      </c>
      <c r="U1387" s="20" t="s">
        <v>114</v>
      </c>
      <c r="V1387" s="20" t="s">
        <v>115</v>
      </c>
      <c r="W1387" s="20" t="s">
        <v>116</v>
      </c>
      <c r="X1387" s="20" t="s">
        <v>2034</v>
      </c>
      <c r="Y1387" s="20" t="s">
        <v>2035</v>
      </c>
      <c r="Z1387" s="20" t="s">
        <v>26</v>
      </c>
      <c r="AA1387" s="20" t="s">
        <v>30</v>
      </c>
      <c r="AB1387" s="20" t="s">
        <v>161</v>
      </c>
      <c r="AC1387" s="20" t="s">
        <v>2036</v>
      </c>
      <c r="AD1387" s="20" t="s">
        <v>2037</v>
      </c>
    </row>
    <row r="1388" spans="2:30" x14ac:dyDescent="0.25">
      <c r="B1388" s="27" t="str">
        <f>IF(O1388="","Frêt",_xlfn.XLOOKUP(O1388,Catégories!A:A,Catégories!B:B,"inconnu"))</f>
        <v>Frêt</v>
      </c>
      <c r="C1388" s="10" t="str">
        <f>RIGHT(LOOKUP(L1388,'Recherche tracking'!A:A,'Recherche tracking'!B:B),16)</f>
        <v>6943814314756515</v>
      </c>
      <c r="D1388" s="20">
        <v>202606</v>
      </c>
      <c r="E1388" s="20">
        <v>51</v>
      </c>
      <c r="F1388" s="20">
        <v>1085442</v>
      </c>
      <c r="G1388" s="20" t="s">
        <v>20</v>
      </c>
      <c r="H1388" s="20" t="s">
        <v>20</v>
      </c>
      <c r="I1388" s="20" t="s">
        <v>119</v>
      </c>
      <c r="J1388" s="20" t="s">
        <v>2038</v>
      </c>
      <c r="K1388" s="20">
        <v>20260624</v>
      </c>
      <c r="L1388" s="20" t="s">
        <v>2033</v>
      </c>
      <c r="M1388" s="20" t="s">
        <v>24</v>
      </c>
      <c r="N1388" s="20">
        <v>9.3000000000000007</v>
      </c>
      <c r="O1388" s="20" t="s">
        <v>86</v>
      </c>
      <c r="P1388" s="25">
        <v>0</v>
      </c>
      <c r="Q1388" s="20" t="s">
        <v>112</v>
      </c>
      <c r="R1388" s="20" t="s">
        <v>113</v>
      </c>
      <c r="S1388" s="20" t="s">
        <v>26</v>
      </c>
      <c r="T1388" s="20" t="s">
        <v>30</v>
      </c>
      <c r="U1388" s="20" t="s">
        <v>114</v>
      </c>
      <c r="V1388" s="20" t="s">
        <v>115</v>
      </c>
      <c r="W1388" s="20" t="s">
        <v>116</v>
      </c>
      <c r="X1388" s="20" t="s">
        <v>2034</v>
      </c>
      <c r="Y1388" s="20" t="s">
        <v>2035</v>
      </c>
      <c r="Z1388" s="20" t="s">
        <v>26</v>
      </c>
      <c r="AA1388" s="20" t="s">
        <v>30</v>
      </c>
      <c r="AB1388" s="20" t="s">
        <v>161</v>
      </c>
      <c r="AC1388" s="20" t="s">
        <v>2036</v>
      </c>
      <c r="AD1388" s="20" t="s">
        <v>2037</v>
      </c>
    </row>
    <row r="1389" spans="2:30" x14ac:dyDescent="0.25">
      <c r="B1389" s="27" t="str">
        <f>IF(O1389="","Frêt",_xlfn.XLOOKUP(O1389,Catégories!A:A,Catégories!B:B,"inconnu"))</f>
        <v>Frêt</v>
      </c>
      <c r="C1389" s="10" t="str">
        <f>RIGHT(LOOKUP(L1389,'Recherche tracking'!A:A,'Recherche tracking'!B:B),16)</f>
        <v>6943814314756515</v>
      </c>
      <c r="D1389" s="20">
        <v>202606</v>
      </c>
      <c r="E1389" s="20">
        <v>51</v>
      </c>
      <c r="F1389" s="20">
        <v>1085442</v>
      </c>
      <c r="G1389" s="20" t="s">
        <v>20</v>
      </c>
      <c r="H1389" s="20" t="s">
        <v>20</v>
      </c>
      <c r="I1389" s="20" t="s">
        <v>118</v>
      </c>
      <c r="J1389" s="20" t="s">
        <v>2039</v>
      </c>
      <c r="K1389" s="20">
        <v>20260624</v>
      </c>
      <c r="L1389" s="20" t="s">
        <v>2033</v>
      </c>
      <c r="M1389" s="20" t="s">
        <v>111</v>
      </c>
      <c r="N1389" s="20">
        <v>3.84</v>
      </c>
      <c r="O1389" s="20" t="s">
        <v>84</v>
      </c>
      <c r="P1389" s="25">
        <v>0</v>
      </c>
      <c r="Q1389" s="20" t="s">
        <v>112</v>
      </c>
      <c r="R1389" s="20" t="s">
        <v>113</v>
      </c>
      <c r="S1389" s="20" t="s">
        <v>26</v>
      </c>
      <c r="T1389" s="20" t="s">
        <v>30</v>
      </c>
      <c r="U1389" s="20" t="s">
        <v>114</v>
      </c>
      <c r="V1389" s="20" t="s">
        <v>115</v>
      </c>
      <c r="W1389" s="20" t="s">
        <v>116</v>
      </c>
      <c r="X1389" s="20" t="s">
        <v>2034</v>
      </c>
      <c r="Y1389" s="20" t="s">
        <v>2035</v>
      </c>
      <c r="Z1389" s="20" t="s">
        <v>26</v>
      </c>
      <c r="AA1389" s="20" t="s">
        <v>30</v>
      </c>
      <c r="AB1389" s="20" t="s">
        <v>161</v>
      </c>
      <c r="AC1389" s="20" t="s">
        <v>2036</v>
      </c>
      <c r="AD1389" s="20" t="s">
        <v>2037</v>
      </c>
    </row>
    <row r="1390" spans="2:30" x14ac:dyDescent="0.25">
      <c r="B1390" s="27" t="str">
        <f>IF(O1390="","Frêt",_xlfn.XLOOKUP(O1390,Catégories!A:A,Catégories!B:B,"inconnu"))</f>
        <v>Frêt</v>
      </c>
      <c r="C1390" s="10" t="str">
        <f>RIGHT(LOOKUP(L1390,'Recherche tracking'!A:A,'Recherche tracking'!B:B),16)</f>
        <v>6943814314756515</v>
      </c>
      <c r="D1390" s="20">
        <v>202606</v>
      </c>
      <c r="E1390" s="20">
        <v>51</v>
      </c>
      <c r="F1390" s="20">
        <v>1085442</v>
      </c>
      <c r="G1390" s="20" t="s">
        <v>20</v>
      </c>
      <c r="H1390" s="20" t="s">
        <v>20</v>
      </c>
      <c r="I1390" s="20" t="s">
        <v>119</v>
      </c>
      <c r="J1390" s="20" t="s">
        <v>2039</v>
      </c>
      <c r="K1390" s="20">
        <v>20260624</v>
      </c>
      <c r="L1390" s="20" t="s">
        <v>2033</v>
      </c>
      <c r="M1390" s="20" t="s">
        <v>24</v>
      </c>
      <c r="N1390" s="20">
        <v>3.84</v>
      </c>
      <c r="O1390" s="20" t="s">
        <v>86</v>
      </c>
      <c r="P1390" s="25">
        <v>0</v>
      </c>
      <c r="Q1390" s="20" t="s">
        <v>112</v>
      </c>
      <c r="R1390" s="20" t="s">
        <v>113</v>
      </c>
      <c r="S1390" s="20" t="s">
        <v>26</v>
      </c>
      <c r="T1390" s="20" t="s">
        <v>30</v>
      </c>
      <c r="U1390" s="20" t="s">
        <v>114</v>
      </c>
      <c r="V1390" s="20" t="s">
        <v>115</v>
      </c>
      <c r="W1390" s="20" t="s">
        <v>116</v>
      </c>
      <c r="X1390" s="20" t="s">
        <v>2034</v>
      </c>
      <c r="Y1390" s="20" t="s">
        <v>2035</v>
      </c>
      <c r="Z1390" s="20" t="s">
        <v>26</v>
      </c>
      <c r="AA1390" s="20" t="s">
        <v>30</v>
      </c>
      <c r="AB1390" s="20" t="s">
        <v>161</v>
      </c>
      <c r="AC1390" s="20" t="s">
        <v>2036</v>
      </c>
      <c r="AD1390" s="20" t="s">
        <v>2037</v>
      </c>
    </row>
    <row r="1391" spans="2:30" x14ac:dyDescent="0.25">
      <c r="B1391" s="27" t="str">
        <f>IF(O1391="","Frêt",_xlfn.XLOOKUP(O1391,Catégories!A:A,Catégories!B:B,"inconnu"))</f>
        <v>Frêt</v>
      </c>
      <c r="C1391" s="10" t="str">
        <f>RIGHT(LOOKUP(L1391,'Recherche tracking'!A:A,'Recherche tracking'!B:B),16)</f>
        <v>6943814314756515</v>
      </c>
      <c r="D1391" s="20">
        <v>202606</v>
      </c>
      <c r="E1391" s="20">
        <v>51</v>
      </c>
      <c r="F1391" s="20">
        <v>1085442</v>
      </c>
      <c r="G1391" s="20" t="s">
        <v>20</v>
      </c>
      <c r="H1391" s="20" t="s">
        <v>20</v>
      </c>
      <c r="I1391" s="20" t="s">
        <v>119</v>
      </c>
      <c r="J1391" s="20" t="s">
        <v>2039</v>
      </c>
      <c r="K1391" s="20">
        <v>20260624</v>
      </c>
      <c r="L1391" s="20" t="s">
        <v>2033</v>
      </c>
      <c r="M1391" s="20" t="s">
        <v>24</v>
      </c>
      <c r="N1391" s="20">
        <v>3.84</v>
      </c>
      <c r="O1391" s="20" t="s">
        <v>98</v>
      </c>
      <c r="P1391" s="25">
        <v>1</v>
      </c>
      <c r="Q1391" s="20" t="s">
        <v>112</v>
      </c>
      <c r="R1391" s="20" t="s">
        <v>113</v>
      </c>
      <c r="S1391" s="20" t="s">
        <v>26</v>
      </c>
      <c r="T1391" s="20" t="s">
        <v>30</v>
      </c>
      <c r="U1391" s="20" t="s">
        <v>114</v>
      </c>
      <c r="V1391" s="20" t="s">
        <v>115</v>
      </c>
      <c r="W1391" s="20" t="s">
        <v>116</v>
      </c>
      <c r="X1391" s="20" t="s">
        <v>2034</v>
      </c>
      <c r="Y1391" s="20" t="s">
        <v>2035</v>
      </c>
      <c r="Z1391" s="20" t="s">
        <v>26</v>
      </c>
      <c r="AA1391" s="20" t="s">
        <v>30</v>
      </c>
      <c r="AB1391" s="20" t="s">
        <v>161</v>
      </c>
      <c r="AC1391" s="20" t="s">
        <v>2036</v>
      </c>
      <c r="AD1391" s="20" t="s">
        <v>2037</v>
      </c>
    </row>
    <row r="1392" spans="2:30" x14ac:dyDescent="0.25">
      <c r="B1392" s="27" t="str">
        <f>IF(O1392="","Frêt",_xlfn.XLOOKUP(O1392,Catégories!A:A,Catégories!B:B,"inconnu"))</f>
        <v>Frêt</v>
      </c>
      <c r="C1392" s="10" t="str">
        <f>RIGHT(LOOKUP(L1392,'Recherche tracking'!A:A,'Recherche tracking'!B:B),16)</f>
        <v>4543814314755390</v>
      </c>
      <c r="D1392" s="20">
        <v>202606</v>
      </c>
      <c r="E1392" s="20">
        <v>51</v>
      </c>
      <c r="F1392" s="20">
        <v>1085442</v>
      </c>
      <c r="G1392" s="20" t="s">
        <v>20</v>
      </c>
      <c r="H1392" s="20" t="s">
        <v>20</v>
      </c>
      <c r="I1392" s="20" t="s">
        <v>110</v>
      </c>
      <c r="J1392" s="20" t="s">
        <v>22</v>
      </c>
      <c r="K1392" s="20">
        <v>20260624</v>
      </c>
      <c r="L1392" s="20" t="s">
        <v>2040</v>
      </c>
      <c r="M1392" s="20" t="s">
        <v>111</v>
      </c>
      <c r="N1392" s="20">
        <v>19.2</v>
      </c>
      <c r="O1392" s="20" t="s">
        <v>84</v>
      </c>
      <c r="P1392" s="25">
        <v>9.09</v>
      </c>
      <c r="Q1392" s="20" t="s">
        <v>112</v>
      </c>
      <c r="R1392" s="20" t="s">
        <v>113</v>
      </c>
      <c r="S1392" s="20" t="s">
        <v>26</v>
      </c>
      <c r="T1392" s="20" t="s">
        <v>30</v>
      </c>
      <c r="U1392" s="20" t="s">
        <v>114</v>
      </c>
      <c r="V1392" s="20" t="s">
        <v>115</v>
      </c>
      <c r="W1392" s="20" t="s">
        <v>116</v>
      </c>
      <c r="X1392" s="20" t="s">
        <v>2041</v>
      </c>
      <c r="Y1392" s="20" t="s">
        <v>2042</v>
      </c>
      <c r="Z1392" s="20" t="s">
        <v>26</v>
      </c>
      <c r="AA1392" s="20" t="s">
        <v>30</v>
      </c>
      <c r="AB1392" s="20" t="s">
        <v>130</v>
      </c>
      <c r="AC1392" s="20" t="s">
        <v>627</v>
      </c>
      <c r="AD1392" s="20" t="s">
        <v>628</v>
      </c>
    </row>
    <row r="1393" spans="2:30" x14ac:dyDescent="0.25">
      <c r="B1393" s="27" t="str">
        <f>IF(O1393="","Frêt",_xlfn.XLOOKUP(O1393,Catégories!A:A,Catégories!B:B,"inconnu"))</f>
        <v>Frêt</v>
      </c>
      <c r="C1393" s="10" t="str">
        <f>RIGHT(LOOKUP(L1393,'Recherche tracking'!A:A,'Recherche tracking'!B:B),16)</f>
        <v>4543814314755390</v>
      </c>
      <c r="D1393" s="20">
        <v>202606</v>
      </c>
      <c r="E1393" s="20">
        <v>51</v>
      </c>
      <c r="F1393" s="20">
        <v>1085442</v>
      </c>
      <c r="G1393" s="20" t="s">
        <v>20</v>
      </c>
      <c r="H1393" s="20" t="s">
        <v>20</v>
      </c>
      <c r="I1393" s="20" t="s">
        <v>118</v>
      </c>
      <c r="J1393" s="20" t="s">
        <v>2043</v>
      </c>
      <c r="K1393" s="20">
        <v>20260624</v>
      </c>
      <c r="L1393" s="20" t="s">
        <v>2040</v>
      </c>
      <c r="M1393" s="20" t="s">
        <v>111</v>
      </c>
      <c r="N1393" s="20">
        <v>9.6</v>
      </c>
      <c r="O1393" s="20" t="s">
        <v>84</v>
      </c>
      <c r="P1393" s="25">
        <v>0</v>
      </c>
      <c r="Q1393" s="20" t="s">
        <v>112</v>
      </c>
      <c r="R1393" s="20" t="s">
        <v>113</v>
      </c>
      <c r="S1393" s="20" t="s">
        <v>26</v>
      </c>
      <c r="T1393" s="20" t="s">
        <v>30</v>
      </c>
      <c r="U1393" s="20" t="s">
        <v>114</v>
      </c>
      <c r="V1393" s="20" t="s">
        <v>115</v>
      </c>
      <c r="W1393" s="20" t="s">
        <v>116</v>
      </c>
      <c r="X1393" s="20" t="s">
        <v>2041</v>
      </c>
      <c r="Y1393" s="20" t="s">
        <v>2042</v>
      </c>
      <c r="Z1393" s="20" t="s">
        <v>26</v>
      </c>
      <c r="AA1393" s="20" t="s">
        <v>30</v>
      </c>
      <c r="AB1393" s="20" t="s">
        <v>130</v>
      </c>
      <c r="AC1393" s="20" t="s">
        <v>627</v>
      </c>
      <c r="AD1393" s="20" t="s">
        <v>628</v>
      </c>
    </row>
    <row r="1394" spans="2:30" x14ac:dyDescent="0.25">
      <c r="B1394" s="27" t="str">
        <f>IF(O1394="","Frêt",_xlfn.XLOOKUP(O1394,Catégories!A:A,Catégories!B:B,"inconnu"))</f>
        <v>Frêt</v>
      </c>
      <c r="C1394" s="10" t="str">
        <f>RIGHT(LOOKUP(L1394,'Recherche tracking'!A:A,'Recherche tracking'!B:B),16)</f>
        <v>4543814314755390</v>
      </c>
      <c r="D1394" s="20">
        <v>202606</v>
      </c>
      <c r="E1394" s="20">
        <v>51</v>
      </c>
      <c r="F1394" s="20">
        <v>1085442</v>
      </c>
      <c r="G1394" s="20" t="s">
        <v>20</v>
      </c>
      <c r="H1394" s="20" t="s">
        <v>20</v>
      </c>
      <c r="I1394" s="20" t="s">
        <v>119</v>
      </c>
      <c r="J1394" s="20" t="s">
        <v>2043</v>
      </c>
      <c r="K1394" s="20">
        <v>20260624</v>
      </c>
      <c r="L1394" s="20" t="s">
        <v>2040</v>
      </c>
      <c r="M1394" s="20" t="s">
        <v>24</v>
      </c>
      <c r="N1394" s="20">
        <v>9.6</v>
      </c>
      <c r="O1394" s="20" t="s">
        <v>86</v>
      </c>
      <c r="P1394" s="25">
        <v>0</v>
      </c>
      <c r="Q1394" s="20" t="s">
        <v>112</v>
      </c>
      <c r="R1394" s="20" t="s">
        <v>113</v>
      </c>
      <c r="S1394" s="20" t="s">
        <v>26</v>
      </c>
      <c r="T1394" s="20" t="s">
        <v>30</v>
      </c>
      <c r="U1394" s="20" t="s">
        <v>114</v>
      </c>
      <c r="V1394" s="20" t="s">
        <v>115</v>
      </c>
      <c r="W1394" s="20" t="s">
        <v>116</v>
      </c>
      <c r="X1394" s="20" t="s">
        <v>2041</v>
      </c>
      <c r="Y1394" s="20" t="s">
        <v>2042</v>
      </c>
      <c r="Z1394" s="20" t="s">
        <v>26</v>
      </c>
      <c r="AA1394" s="20" t="s">
        <v>30</v>
      </c>
      <c r="AB1394" s="20" t="s">
        <v>130</v>
      </c>
      <c r="AC1394" s="20" t="s">
        <v>627</v>
      </c>
      <c r="AD1394" s="20" t="s">
        <v>628</v>
      </c>
    </row>
    <row r="1395" spans="2:30" x14ac:dyDescent="0.25">
      <c r="B1395" s="27" t="str">
        <f>IF(O1395="","Frêt",_xlfn.XLOOKUP(O1395,Catégories!A:A,Catégories!B:B,"inconnu"))</f>
        <v>Frêt</v>
      </c>
      <c r="C1395" s="10" t="str">
        <f>RIGHT(LOOKUP(L1395,'Recherche tracking'!A:A,'Recherche tracking'!B:B),16)</f>
        <v>4543814314755390</v>
      </c>
      <c r="D1395" s="20">
        <v>202606</v>
      </c>
      <c r="E1395" s="20">
        <v>51</v>
      </c>
      <c r="F1395" s="20">
        <v>1085442</v>
      </c>
      <c r="G1395" s="20" t="s">
        <v>20</v>
      </c>
      <c r="H1395" s="20" t="s">
        <v>20</v>
      </c>
      <c r="I1395" s="20" t="s">
        <v>118</v>
      </c>
      <c r="J1395" s="20" t="s">
        <v>2044</v>
      </c>
      <c r="K1395" s="20">
        <v>20260624</v>
      </c>
      <c r="L1395" s="20" t="s">
        <v>2040</v>
      </c>
      <c r="M1395" s="20" t="s">
        <v>111</v>
      </c>
      <c r="N1395" s="20">
        <v>9.6</v>
      </c>
      <c r="O1395" s="20" t="s">
        <v>84</v>
      </c>
      <c r="P1395" s="25">
        <v>0</v>
      </c>
      <c r="Q1395" s="20" t="s">
        <v>112</v>
      </c>
      <c r="R1395" s="20" t="s">
        <v>113</v>
      </c>
      <c r="S1395" s="20" t="s">
        <v>26</v>
      </c>
      <c r="T1395" s="20" t="s">
        <v>30</v>
      </c>
      <c r="U1395" s="20" t="s">
        <v>114</v>
      </c>
      <c r="V1395" s="20" t="s">
        <v>115</v>
      </c>
      <c r="W1395" s="20" t="s">
        <v>116</v>
      </c>
      <c r="X1395" s="20" t="s">
        <v>2041</v>
      </c>
      <c r="Y1395" s="20" t="s">
        <v>2042</v>
      </c>
      <c r="Z1395" s="20" t="s">
        <v>26</v>
      </c>
      <c r="AA1395" s="20" t="s">
        <v>30</v>
      </c>
      <c r="AB1395" s="20" t="s">
        <v>130</v>
      </c>
      <c r="AC1395" s="20" t="s">
        <v>627</v>
      </c>
      <c r="AD1395" s="20" t="s">
        <v>628</v>
      </c>
    </row>
    <row r="1396" spans="2:30" x14ac:dyDescent="0.25">
      <c r="B1396" s="27" t="str">
        <f>IF(O1396="","Frêt",_xlfn.XLOOKUP(O1396,Catégories!A:A,Catégories!B:B,"inconnu"))</f>
        <v>Frêt</v>
      </c>
      <c r="C1396" s="10" t="str">
        <f>RIGHT(LOOKUP(L1396,'Recherche tracking'!A:A,'Recherche tracking'!B:B),16)</f>
        <v>4543814314755390</v>
      </c>
      <c r="D1396" s="20">
        <v>202606</v>
      </c>
      <c r="E1396" s="20">
        <v>51</v>
      </c>
      <c r="F1396" s="20">
        <v>1085442</v>
      </c>
      <c r="G1396" s="20" t="s">
        <v>20</v>
      </c>
      <c r="H1396" s="20" t="s">
        <v>20</v>
      </c>
      <c r="I1396" s="20" t="s">
        <v>119</v>
      </c>
      <c r="J1396" s="20" t="s">
        <v>2044</v>
      </c>
      <c r="K1396" s="20">
        <v>20260624</v>
      </c>
      <c r="L1396" s="20" t="s">
        <v>2040</v>
      </c>
      <c r="M1396" s="20" t="s">
        <v>24</v>
      </c>
      <c r="N1396" s="20">
        <v>9.6</v>
      </c>
      <c r="O1396" s="20" t="s">
        <v>86</v>
      </c>
      <c r="P1396" s="25">
        <v>0</v>
      </c>
      <c r="Q1396" s="20" t="s">
        <v>112</v>
      </c>
      <c r="R1396" s="20" t="s">
        <v>113</v>
      </c>
      <c r="S1396" s="20" t="s">
        <v>26</v>
      </c>
      <c r="T1396" s="20" t="s">
        <v>30</v>
      </c>
      <c r="U1396" s="20" t="s">
        <v>114</v>
      </c>
      <c r="V1396" s="20" t="s">
        <v>115</v>
      </c>
      <c r="W1396" s="20" t="s">
        <v>116</v>
      </c>
      <c r="X1396" s="20" t="s">
        <v>2041</v>
      </c>
      <c r="Y1396" s="20" t="s">
        <v>2042</v>
      </c>
      <c r="Z1396" s="20" t="s">
        <v>26</v>
      </c>
      <c r="AA1396" s="20" t="s">
        <v>30</v>
      </c>
      <c r="AB1396" s="20" t="s">
        <v>130</v>
      </c>
      <c r="AC1396" s="20" t="s">
        <v>627</v>
      </c>
      <c r="AD1396" s="20" t="s">
        <v>628</v>
      </c>
    </row>
    <row r="1397" spans="2:30" x14ac:dyDescent="0.25">
      <c r="B1397" s="27" t="str">
        <f>IF(O1397="","Frêt",_xlfn.XLOOKUP(O1397,Catégories!A:A,Catégories!B:B,"inconnu"))</f>
        <v>Frêt</v>
      </c>
      <c r="C1397" s="10" t="str">
        <f>RIGHT(LOOKUP(L1397,'Recherche tracking'!A:A,'Recherche tracking'!B:B),16)</f>
        <v>4543814314755390</v>
      </c>
      <c r="D1397" s="20">
        <v>202606</v>
      </c>
      <c r="E1397" s="20">
        <v>51</v>
      </c>
      <c r="F1397" s="20">
        <v>1085442</v>
      </c>
      <c r="G1397" s="20" t="s">
        <v>20</v>
      </c>
      <c r="H1397" s="20" t="s">
        <v>20</v>
      </c>
      <c r="I1397" s="20" t="s">
        <v>119</v>
      </c>
      <c r="J1397" s="20" t="s">
        <v>2044</v>
      </c>
      <c r="K1397" s="20">
        <v>20260624</v>
      </c>
      <c r="L1397" s="20" t="s">
        <v>2040</v>
      </c>
      <c r="M1397" s="20" t="s">
        <v>24</v>
      </c>
      <c r="N1397" s="20">
        <v>9.6</v>
      </c>
      <c r="O1397" s="20" t="s">
        <v>98</v>
      </c>
      <c r="P1397" s="25">
        <v>1</v>
      </c>
      <c r="Q1397" s="20" t="s">
        <v>112</v>
      </c>
      <c r="R1397" s="20" t="s">
        <v>113</v>
      </c>
      <c r="S1397" s="20" t="s">
        <v>26</v>
      </c>
      <c r="T1397" s="20" t="s">
        <v>30</v>
      </c>
      <c r="U1397" s="20" t="s">
        <v>114</v>
      </c>
      <c r="V1397" s="20" t="s">
        <v>115</v>
      </c>
      <c r="W1397" s="20" t="s">
        <v>116</v>
      </c>
      <c r="X1397" s="20" t="s">
        <v>2041</v>
      </c>
      <c r="Y1397" s="20" t="s">
        <v>2042</v>
      </c>
      <c r="Z1397" s="20" t="s">
        <v>26</v>
      </c>
      <c r="AA1397" s="20" t="s">
        <v>30</v>
      </c>
      <c r="AB1397" s="20" t="s">
        <v>130</v>
      </c>
      <c r="AC1397" s="20" t="s">
        <v>627</v>
      </c>
      <c r="AD1397" s="20" t="s">
        <v>628</v>
      </c>
    </row>
    <row r="1398" spans="2:30" x14ac:dyDescent="0.25">
      <c r="B1398" s="27" t="str">
        <f>IF(O1398="","Frêt",_xlfn.XLOOKUP(O1398,Catégories!A:A,Catégories!B:B,"inconnu"))</f>
        <v>Frêt</v>
      </c>
      <c r="C1398" s="10" t="str">
        <f>RIGHT(LOOKUP(L1398,'Recherche tracking'!A:A,'Recherche tracking'!B:B),16)</f>
        <v>5943814314756526</v>
      </c>
      <c r="D1398" s="20">
        <v>202606</v>
      </c>
      <c r="E1398" s="20">
        <v>51</v>
      </c>
      <c r="F1398" s="20">
        <v>1085442</v>
      </c>
      <c r="G1398" s="20" t="s">
        <v>20</v>
      </c>
      <c r="H1398" s="20" t="s">
        <v>20</v>
      </c>
      <c r="I1398" s="20" t="s">
        <v>110</v>
      </c>
      <c r="J1398" s="20" t="s">
        <v>22</v>
      </c>
      <c r="K1398" s="20">
        <v>20260624</v>
      </c>
      <c r="L1398" s="20" t="s">
        <v>2045</v>
      </c>
      <c r="M1398" s="20" t="s">
        <v>111</v>
      </c>
      <c r="N1398" s="20">
        <v>9</v>
      </c>
      <c r="O1398" s="20" t="s">
        <v>84</v>
      </c>
      <c r="P1398" s="25">
        <v>6.23</v>
      </c>
      <c r="Q1398" s="20" t="s">
        <v>112</v>
      </c>
      <c r="R1398" s="20" t="s">
        <v>113</v>
      </c>
      <c r="S1398" s="20" t="s">
        <v>26</v>
      </c>
      <c r="T1398" s="20" t="s">
        <v>30</v>
      </c>
      <c r="U1398" s="20" t="s">
        <v>114</v>
      </c>
      <c r="V1398" s="20" t="s">
        <v>115</v>
      </c>
      <c r="W1398" s="20" t="s">
        <v>116</v>
      </c>
      <c r="X1398" s="20" t="s">
        <v>891</v>
      </c>
      <c r="Y1398" s="20" t="s">
        <v>892</v>
      </c>
      <c r="Z1398" s="20" t="s">
        <v>26</v>
      </c>
      <c r="AA1398" s="20" t="s">
        <v>30</v>
      </c>
      <c r="AB1398" s="20" t="s">
        <v>140</v>
      </c>
      <c r="AC1398" s="20" t="s">
        <v>150</v>
      </c>
      <c r="AD1398" s="20" t="s">
        <v>151</v>
      </c>
    </row>
    <row r="1399" spans="2:30" x14ac:dyDescent="0.25">
      <c r="B1399" s="27" t="str">
        <f>IF(O1399="","Frêt",_xlfn.XLOOKUP(O1399,Catégories!A:A,Catégories!B:B,"inconnu"))</f>
        <v>Frêt</v>
      </c>
      <c r="C1399" s="10" t="str">
        <f>RIGHT(LOOKUP(L1399,'Recherche tracking'!A:A,'Recherche tracking'!B:B),16)</f>
        <v>5943814314756526</v>
      </c>
      <c r="D1399" s="20">
        <v>202606</v>
      </c>
      <c r="E1399" s="20">
        <v>51</v>
      </c>
      <c r="F1399" s="20">
        <v>1085442</v>
      </c>
      <c r="G1399" s="20" t="s">
        <v>20</v>
      </c>
      <c r="H1399" s="20" t="s">
        <v>20</v>
      </c>
      <c r="I1399" s="20" t="s">
        <v>118</v>
      </c>
      <c r="J1399" s="20" t="s">
        <v>2046</v>
      </c>
      <c r="K1399" s="20">
        <v>20260624</v>
      </c>
      <c r="L1399" s="20" t="s">
        <v>2045</v>
      </c>
      <c r="M1399" s="20" t="s">
        <v>111</v>
      </c>
      <c r="N1399" s="20">
        <v>9</v>
      </c>
      <c r="O1399" s="20" t="s">
        <v>84</v>
      </c>
      <c r="P1399" s="25">
        <v>0</v>
      </c>
      <c r="Q1399" s="20" t="s">
        <v>112</v>
      </c>
      <c r="R1399" s="20" t="s">
        <v>113</v>
      </c>
      <c r="S1399" s="20" t="s">
        <v>26</v>
      </c>
      <c r="T1399" s="20" t="s">
        <v>30</v>
      </c>
      <c r="U1399" s="20" t="s">
        <v>114</v>
      </c>
      <c r="V1399" s="20" t="s">
        <v>115</v>
      </c>
      <c r="W1399" s="20" t="s">
        <v>116</v>
      </c>
      <c r="X1399" s="20" t="s">
        <v>891</v>
      </c>
      <c r="Y1399" s="20" t="s">
        <v>892</v>
      </c>
      <c r="Z1399" s="20" t="s">
        <v>26</v>
      </c>
      <c r="AA1399" s="20" t="s">
        <v>30</v>
      </c>
      <c r="AB1399" s="20" t="s">
        <v>140</v>
      </c>
      <c r="AC1399" s="20" t="s">
        <v>150</v>
      </c>
      <c r="AD1399" s="20" t="s">
        <v>151</v>
      </c>
    </row>
    <row r="1400" spans="2:30" x14ac:dyDescent="0.25">
      <c r="B1400" s="27" t="str">
        <f>IF(O1400="","Frêt",_xlfn.XLOOKUP(O1400,Catégories!A:A,Catégories!B:B,"inconnu"))</f>
        <v>Frêt</v>
      </c>
      <c r="C1400" s="10" t="str">
        <f>RIGHT(LOOKUP(L1400,'Recherche tracking'!A:A,'Recherche tracking'!B:B),16)</f>
        <v>5943814314756526</v>
      </c>
      <c r="D1400" s="20">
        <v>202606</v>
      </c>
      <c r="E1400" s="20">
        <v>51</v>
      </c>
      <c r="F1400" s="20">
        <v>1085442</v>
      </c>
      <c r="G1400" s="20" t="s">
        <v>20</v>
      </c>
      <c r="H1400" s="20" t="s">
        <v>20</v>
      </c>
      <c r="I1400" s="20" t="s">
        <v>119</v>
      </c>
      <c r="J1400" s="20" t="s">
        <v>2046</v>
      </c>
      <c r="K1400" s="20">
        <v>20260624</v>
      </c>
      <c r="L1400" s="20" t="s">
        <v>2045</v>
      </c>
      <c r="M1400" s="20" t="s">
        <v>24</v>
      </c>
      <c r="N1400" s="20">
        <v>9</v>
      </c>
      <c r="O1400" s="20" t="s">
        <v>86</v>
      </c>
      <c r="P1400" s="25">
        <v>0</v>
      </c>
      <c r="Q1400" s="20" t="s">
        <v>112</v>
      </c>
      <c r="R1400" s="20" t="s">
        <v>113</v>
      </c>
      <c r="S1400" s="20" t="s">
        <v>26</v>
      </c>
      <c r="T1400" s="20" t="s">
        <v>30</v>
      </c>
      <c r="U1400" s="20" t="s">
        <v>114</v>
      </c>
      <c r="V1400" s="20" t="s">
        <v>115</v>
      </c>
      <c r="W1400" s="20" t="s">
        <v>116</v>
      </c>
      <c r="X1400" s="20" t="s">
        <v>891</v>
      </c>
      <c r="Y1400" s="20" t="s">
        <v>892</v>
      </c>
      <c r="Z1400" s="20" t="s">
        <v>26</v>
      </c>
      <c r="AA1400" s="20" t="s">
        <v>30</v>
      </c>
      <c r="AB1400" s="20" t="s">
        <v>140</v>
      </c>
      <c r="AC1400" s="20" t="s">
        <v>150</v>
      </c>
      <c r="AD1400" s="20" t="s">
        <v>151</v>
      </c>
    </row>
    <row r="1401" spans="2:30" x14ac:dyDescent="0.25">
      <c r="B1401" s="27" t="str">
        <f>IF(O1401="","Frêt",_xlfn.XLOOKUP(O1401,Catégories!A:A,Catégories!B:B,"inconnu"))</f>
        <v>Frêt</v>
      </c>
      <c r="C1401" s="10" t="str">
        <f>RIGHT(LOOKUP(L1401,'Recherche tracking'!A:A,'Recherche tracking'!B:B),16)</f>
        <v>7543814314756177</v>
      </c>
      <c r="D1401" s="20">
        <v>202606</v>
      </c>
      <c r="E1401" s="20">
        <v>51</v>
      </c>
      <c r="F1401" s="20">
        <v>1085442</v>
      </c>
      <c r="G1401" s="20" t="s">
        <v>20</v>
      </c>
      <c r="H1401" s="20" t="s">
        <v>20</v>
      </c>
      <c r="I1401" s="20" t="s">
        <v>110</v>
      </c>
      <c r="J1401" s="20" t="s">
        <v>22</v>
      </c>
      <c r="K1401" s="20">
        <v>20260624</v>
      </c>
      <c r="L1401" s="20" t="s">
        <v>2047</v>
      </c>
      <c r="M1401" s="20" t="s">
        <v>111</v>
      </c>
      <c r="N1401" s="20">
        <v>0.8</v>
      </c>
      <c r="O1401" s="20" t="s">
        <v>84</v>
      </c>
      <c r="P1401" s="25">
        <v>4.1500000000000004</v>
      </c>
      <c r="Q1401" s="20" t="s">
        <v>112</v>
      </c>
      <c r="R1401" s="20" t="s">
        <v>113</v>
      </c>
      <c r="S1401" s="20" t="s">
        <v>26</v>
      </c>
      <c r="T1401" s="20" t="s">
        <v>30</v>
      </c>
      <c r="U1401" s="20" t="s">
        <v>114</v>
      </c>
      <c r="V1401" s="20" t="s">
        <v>115</v>
      </c>
      <c r="W1401" s="20" t="s">
        <v>116</v>
      </c>
      <c r="X1401" s="20" t="s">
        <v>2048</v>
      </c>
      <c r="Y1401" s="20" t="s">
        <v>2049</v>
      </c>
      <c r="Z1401" s="20" t="s">
        <v>26</v>
      </c>
      <c r="AA1401" s="20" t="s">
        <v>30</v>
      </c>
      <c r="AB1401" s="20" t="s">
        <v>117</v>
      </c>
      <c r="AC1401" s="20" t="s">
        <v>289</v>
      </c>
      <c r="AD1401" s="20" t="s">
        <v>2050</v>
      </c>
    </row>
    <row r="1402" spans="2:30" x14ac:dyDescent="0.25">
      <c r="B1402" s="27" t="str">
        <f>IF(O1402="","Frêt",_xlfn.XLOOKUP(O1402,Catégories!A:A,Catégories!B:B,"inconnu"))</f>
        <v>Frêt</v>
      </c>
      <c r="C1402" s="10" t="str">
        <f>RIGHT(LOOKUP(L1402,'Recherche tracking'!A:A,'Recherche tracking'!B:B),16)</f>
        <v>7543814314756177</v>
      </c>
      <c r="D1402" s="20">
        <v>202606</v>
      </c>
      <c r="E1402" s="20">
        <v>51</v>
      </c>
      <c r="F1402" s="20">
        <v>1085442</v>
      </c>
      <c r="G1402" s="20" t="s">
        <v>20</v>
      </c>
      <c r="H1402" s="20" t="s">
        <v>20</v>
      </c>
      <c r="I1402" s="20" t="s">
        <v>118</v>
      </c>
      <c r="J1402" s="20" t="s">
        <v>2051</v>
      </c>
      <c r="K1402" s="20">
        <v>20260624</v>
      </c>
      <c r="L1402" s="20" t="s">
        <v>2047</v>
      </c>
      <c r="M1402" s="20" t="s">
        <v>111</v>
      </c>
      <c r="N1402" s="20">
        <v>0.8</v>
      </c>
      <c r="O1402" s="20" t="s">
        <v>84</v>
      </c>
      <c r="P1402" s="25">
        <v>0</v>
      </c>
      <c r="Q1402" s="20" t="s">
        <v>112</v>
      </c>
      <c r="R1402" s="20" t="s">
        <v>113</v>
      </c>
      <c r="S1402" s="20" t="s">
        <v>26</v>
      </c>
      <c r="T1402" s="20" t="s">
        <v>30</v>
      </c>
      <c r="U1402" s="20" t="s">
        <v>114</v>
      </c>
      <c r="V1402" s="20" t="s">
        <v>115</v>
      </c>
      <c r="W1402" s="20" t="s">
        <v>116</v>
      </c>
      <c r="X1402" s="20" t="s">
        <v>2048</v>
      </c>
      <c r="Y1402" s="20" t="s">
        <v>2049</v>
      </c>
      <c r="Z1402" s="20" t="s">
        <v>26</v>
      </c>
      <c r="AA1402" s="20" t="s">
        <v>30</v>
      </c>
      <c r="AB1402" s="20" t="s">
        <v>117</v>
      </c>
      <c r="AC1402" s="20" t="s">
        <v>289</v>
      </c>
      <c r="AD1402" s="20" t="s">
        <v>2050</v>
      </c>
    </row>
    <row r="1403" spans="2:30" x14ac:dyDescent="0.25">
      <c r="B1403" s="27" t="str">
        <f>IF(O1403="","Frêt",_xlfn.XLOOKUP(O1403,Catégories!A:A,Catégories!B:B,"inconnu"))</f>
        <v>Frêt</v>
      </c>
      <c r="C1403" s="10" t="str">
        <f>RIGHT(LOOKUP(L1403,'Recherche tracking'!A:A,'Recherche tracking'!B:B),16)</f>
        <v>7543814314756177</v>
      </c>
      <c r="D1403" s="20">
        <v>202606</v>
      </c>
      <c r="E1403" s="20">
        <v>51</v>
      </c>
      <c r="F1403" s="20">
        <v>1085442</v>
      </c>
      <c r="G1403" s="20" t="s">
        <v>20</v>
      </c>
      <c r="H1403" s="20" t="s">
        <v>20</v>
      </c>
      <c r="I1403" s="20" t="s">
        <v>119</v>
      </c>
      <c r="J1403" s="20" t="s">
        <v>2051</v>
      </c>
      <c r="K1403" s="20">
        <v>20260624</v>
      </c>
      <c r="L1403" s="20" t="s">
        <v>2047</v>
      </c>
      <c r="M1403" s="20" t="s">
        <v>24</v>
      </c>
      <c r="N1403" s="20">
        <v>0.8</v>
      </c>
      <c r="O1403" s="20" t="s">
        <v>86</v>
      </c>
      <c r="P1403" s="25">
        <v>0</v>
      </c>
      <c r="Q1403" s="20" t="s">
        <v>112</v>
      </c>
      <c r="R1403" s="20" t="s">
        <v>113</v>
      </c>
      <c r="S1403" s="20" t="s">
        <v>26</v>
      </c>
      <c r="T1403" s="20" t="s">
        <v>30</v>
      </c>
      <c r="U1403" s="20" t="s">
        <v>114</v>
      </c>
      <c r="V1403" s="20" t="s">
        <v>115</v>
      </c>
      <c r="W1403" s="20" t="s">
        <v>116</v>
      </c>
      <c r="X1403" s="20" t="s">
        <v>2048</v>
      </c>
      <c r="Y1403" s="20" t="s">
        <v>2049</v>
      </c>
      <c r="Z1403" s="20" t="s">
        <v>26</v>
      </c>
      <c r="AA1403" s="20" t="s">
        <v>30</v>
      </c>
      <c r="AB1403" s="20" t="s">
        <v>117</v>
      </c>
      <c r="AC1403" s="20" t="s">
        <v>289</v>
      </c>
      <c r="AD1403" s="20" t="s">
        <v>2050</v>
      </c>
    </row>
    <row r="1404" spans="2:30" x14ac:dyDescent="0.25">
      <c r="B1404" s="27" t="str">
        <f>IF(O1404="","Frêt",_xlfn.XLOOKUP(O1404,Catégories!A:A,Catégories!B:B,"inconnu"))</f>
        <v>Frêt</v>
      </c>
      <c r="C1404" s="10" t="str">
        <f>RIGHT(LOOKUP(L1404,'Recherche tracking'!A:A,'Recherche tracking'!B:B),16)</f>
        <v>5743814314755452</v>
      </c>
      <c r="D1404" s="20">
        <v>202606</v>
      </c>
      <c r="E1404" s="20">
        <v>51</v>
      </c>
      <c r="F1404" s="20">
        <v>1085442</v>
      </c>
      <c r="G1404" s="20" t="s">
        <v>20</v>
      </c>
      <c r="H1404" s="20" t="s">
        <v>20</v>
      </c>
      <c r="I1404" s="20" t="s">
        <v>110</v>
      </c>
      <c r="J1404" s="20" t="s">
        <v>22</v>
      </c>
      <c r="K1404" s="20">
        <v>20260624</v>
      </c>
      <c r="L1404" s="20" t="s">
        <v>2052</v>
      </c>
      <c r="M1404" s="20" t="s">
        <v>111</v>
      </c>
      <c r="N1404" s="20">
        <v>2.9</v>
      </c>
      <c r="O1404" s="20" t="s">
        <v>84</v>
      </c>
      <c r="P1404" s="25">
        <v>4.67</v>
      </c>
      <c r="Q1404" s="20" t="s">
        <v>112</v>
      </c>
      <c r="R1404" s="20" t="s">
        <v>113</v>
      </c>
      <c r="S1404" s="20" t="s">
        <v>26</v>
      </c>
      <c r="T1404" s="20" t="s">
        <v>30</v>
      </c>
      <c r="U1404" s="20" t="s">
        <v>114</v>
      </c>
      <c r="V1404" s="20" t="s">
        <v>115</v>
      </c>
      <c r="W1404" s="20" t="s">
        <v>116</v>
      </c>
      <c r="X1404" s="20" t="s">
        <v>1054</v>
      </c>
      <c r="Y1404" s="20" t="s">
        <v>1055</v>
      </c>
      <c r="Z1404" s="20" t="s">
        <v>26</v>
      </c>
      <c r="AA1404" s="20" t="s">
        <v>30</v>
      </c>
      <c r="AB1404" s="20" t="s">
        <v>158</v>
      </c>
      <c r="AC1404" s="20" t="s">
        <v>183</v>
      </c>
      <c r="AD1404" s="20" t="s">
        <v>184</v>
      </c>
    </row>
    <row r="1405" spans="2:30" x14ac:dyDescent="0.25">
      <c r="B1405" s="27" t="str">
        <f>IF(O1405="","Frêt",_xlfn.XLOOKUP(O1405,Catégories!A:A,Catégories!B:B,"inconnu"))</f>
        <v>Frêt</v>
      </c>
      <c r="C1405" s="10" t="str">
        <f>RIGHT(LOOKUP(L1405,'Recherche tracking'!A:A,'Recherche tracking'!B:B),16)</f>
        <v>5743814314755452</v>
      </c>
      <c r="D1405" s="20">
        <v>202606</v>
      </c>
      <c r="E1405" s="20">
        <v>51</v>
      </c>
      <c r="F1405" s="20">
        <v>1085442</v>
      </c>
      <c r="G1405" s="20" t="s">
        <v>20</v>
      </c>
      <c r="H1405" s="20" t="s">
        <v>20</v>
      </c>
      <c r="I1405" s="20" t="s">
        <v>118</v>
      </c>
      <c r="J1405" s="20" t="s">
        <v>2053</v>
      </c>
      <c r="K1405" s="20">
        <v>20260624</v>
      </c>
      <c r="L1405" s="20" t="s">
        <v>2052</v>
      </c>
      <c r="M1405" s="20" t="s">
        <v>111</v>
      </c>
      <c r="N1405" s="20">
        <v>2.9</v>
      </c>
      <c r="O1405" s="20" t="s">
        <v>84</v>
      </c>
      <c r="P1405" s="25">
        <v>0</v>
      </c>
      <c r="Q1405" s="20" t="s">
        <v>112</v>
      </c>
      <c r="R1405" s="20" t="s">
        <v>113</v>
      </c>
      <c r="S1405" s="20" t="s">
        <v>26</v>
      </c>
      <c r="T1405" s="20" t="s">
        <v>30</v>
      </c>
      <c r="U1405" s="20" t="s">
        <v>114</v>
      </c>
      <c r="V1405" s="20" t="s">
        <v>115</v>
      </c>
      <c r="W1405" s="20" t="s">
        <v>116</v>
      </c>
      <c r="X1405" s="20" t="s">
        <v>1054</v>
      </c>
      <c r="Y1405" s="20" t="s">
        <v>1055</v>
      </c>
      <c r="Z1405" s="20" t="s">
        <v>26</v>
      </c>
      <c r="AA1405" s="20" t="s">
        <v>30</v>
      </c>
      <c r="AB1405" s="20" t="s">
        <v>158</v>
      </c>
      <c r="AC1405" s="20" t="s">
        <v>183</v>
      </c>
      <c r="AD1405" s="20" t="s">
        <v>184</v>
      </c>
    </row>
    <row r="1406" spans="2:30" x14ac:dyDescent="0.25">
      <c r="B1406" s="27" t="str">
        <f>IF(O1406="","Frêt",_xlfn.XLOOKUP(O1406,Catégories!A:A,Catégories!B:B,"inconnu"))</f>
        <v>Frêt</v>
      </c>
      <c r="C1406" s="10" t="str">
        <f>RIGHT(LOOKUP(L1406,'Recherche tracking'!A:A,'Recherche tracking'!B:B),16)</f>
        <v>5743814314755452</v>
      </c>
      <c r="D1406" s="20">
        <v>202606</v>
      </c>
      <c r="E1406" s="20">
        <v>51</v>
      </c>
      <c r="F1406" s="20">
        <v>1085442</v>
      </c>
      <c r="G1406" s="20" t="s">
        <v>20</v>
      </c>
      <c r="H1406" s="20" t="s">
        <v>20</v>
      </c>
      <c r="I1406" s="20" t="s">
        <v>119</v>
      </c>
      <c r="J1406" s="20" t="s">
        <v>2053</v>
      </c>
      <c r="K1406" s="20">
        <v>20260624</v>
      </c>
      <c r="L1406" s="20" t="s">
        <v>2052</v>
      </c>
      <c r="M1406" s="20" t="s">
        <v>24</v>
      </c>
      <c r="N1406" s="20">
        <v>2.9</v>
      </c>
      <c r="O1406" s="20" t="s">
        <v>86</v>
      </c>
      <c r="P1406" s="25">
        <v>0</v>
      </c>
      <c r="Q1406" s="20" t="s">
        <v>112</v>
      </c>
      <c r="R1406" s="20" t="s">
        <v>113</v>
      </c>
      <c r="S1406" s="20" t="s">
        <v>26</v>
      </c>
      <c r="T1406" s="20" t="s">
        <v>30</v>
      </c>
      <c r="U1406" s="20" t="s">
        <v>114</v>
      </c>
      <c r="V1406" s="20" t="s">
        <v>115</v>
      </c>
      <c r="W1406" s="20" t="s">
        <v>116</v>
      </c>
      <c r="X1406" s="20" t="s">
        <v>1054</v>
      </c>
      <c r="Y1406" s="20" t="s">
        <v>1055</v>
      </c>
      <c r="Z1406" s="20" t="s">
        <v>26</v>
      </c>
      <c r="AA1406" s="20" t="s">
        <v>30</v>
      </c>
      <c r="AB1406" s="20" t="s">
        <v>158</v>
      </c>
      <c r="AC1406" s="20" t="s">
        <v>183</v>
      </c>
      <c r="AD1406" s="20" t="s">
        <v>184</v>
      </c>
    </row>
    <row r="1407" spans="2:30" x14ac:dyDescent="0.25">
      <c r="B1407" s="27" t="str">
        <f>IF(O1407="","Frêt",_xlfn.XLOOKUP(O1407,Catégories!A:A,Catégories!B:B,"inconnu"))</f>
        <v>Frêt</v>
      </c>
      <c r="C1407" s="10" t="str">
        <f>RIGHT(LOOKUP(L1407,'Recherche tracking'!A:A,'Recherche tracking'!B:B),16)</f>
        <v>1343814314755785</v>
      </c>
      <c r="D1407" s="20">
        <v>202606</v>
      </c>
      <c r="E1407" s="20">
        <v>51</v>
      </c>
      <c r="F1407" s="20">
        <v>1085442</v>
      </c>
      <c r="G1407" s="20" t="s">
        <v>20</v>
      </c>
      <c r="H1407" s="20" t="s">
        <v>20</v>
      </c>
      <c r="I1407" s="20" t="s">
        <v>110</v>
      </c>
      <c r="J1407" s="20" t="s">
        <v>22</v>
      </c>
      <c r="K1407" s="20">
        <v>20260624</v>
      </c>
      <c r="L1407" s="20" t="s">
        <v>2054</v>
      </c>
      <c r="M1407" s="20" t="s">
        <v>111</v>
      </c>
      <c r="N1407" s="20">
        <v>0.8</v>
      </c>
      <c r="O1407" s="20" t="s">
        <v>84</v>
      </c>
      <c r="P1407" s="25">
        <v>4.1500000000000004</v>
      </c>
      <c r="Q1407" s="20" t="s">
        <v>112</v>
      </c>
      <c r="R1407" s="20" t="s">
        <v>113</v>
      </c>
      <c r="S1407" s="20" t="s">
        <v>26</v>
      </c>
      <c r="T1407" s="20" t="s">
        <v>30</v>
      </c>
      <c r="U1407" s="20" t="s">
        <v>114</v>
      </c>
      <c r="V1407" s="20" t="s">
        <v>115</v>
      </c>
      <c r="W1407" s="20" t="s">
        <v>116</v>
      </c>
      <c r="X1407" s="20" t="s">
        <v>2055</v>
      </c>
      <c r="Y1407" s="20" t="s">
        <v>2056</v>
      </c>
      <c r="Z1407" s="20" t="s">
        <v>26</v>
      </c>
      <c r="AA1407" s="20" t="s">
        <v>30</v>
      </c>
      <c r="AB1407" s="20" t="s">
        <v>193</v>
      </c>
      <c r="AC1407" s="20" t="s">
        <v>214</v>
      </c>
      <c r="AD1407" s="20" t="s">
        <v>714</v>
      </c>
    </row>
    <row r="1408" spans="2:30" x14ac:dyDescent="0.25">
      <c r="B1408" s="27" t="str">
        <f>IF(O1408="","Frêt",_xlfn.XLOOKUP(O1408,Catégories!A:A,Catégories!B:B,"inconnu"))</f>
        <v>Frêt</v>
      </c>
      <c r="C1408" s="10" t="str">
        <f>RIGHT(LOOKUP(L1408,'Recherche tracking'!A:A,'Recherche tracking'!B:B),16)</f>
        <v>1343814314755785</v>
      </c>
      <c r="D1408" s="20">
        <v>202606</v>
      </c>
      <c r="E1408" s="20">
        <v>51</v>
      </c>
      <c r="F1408" s="20">
        <v>1085442</v>
      </c>
      <c r="G1408" s="20" t="s">
        <v>20</v>
      </c>
      <c r="H1408" s="20" t="s">
        <v>20</v>
      </c>
      <c r="I1408" s="20" t="s">
        <v>118</v>
      </c>
      <c r="J1408" s="20" t="s">
        <v>2057</v>
      </c>
      <c r="K1408" s="20">
        <v>20260624</v>
      </c>
      <c r="L1408" s="20" t="s">
        <v>2054</v>
      </c>
      <c r="M1408" s="20" t="s">
        <v>111</v>
      </c>
      <c r="N1408" s="20">
        <v>0.8</v>
      </c>
      <c r="O1408" s="20" t="s">
        <v>84</v>
      </c>
      <c r="P1408" s="25">
        <v>0</v>
      </c>
      <c r="Q1408" s="20" t="s">
        <v>112</v>
      </c>
      <c r="R1408" s="20" t="s">
        <v>113</v>
      </c>
      <c r="S1408" s="20" t="s">
        <v>26</v>
      </c>
      <c r="T1408" s="20" t="s">
        <v>30</v>
      </c>
      <c r="U1408" s="20" t="s">
        <v>114</v>
      </c>
      <c r="V1408" s="20" t="s">
        <v>115</v>
      </c>
      <c r="W1408" s="20" t="s">
        <v>116</v>
      </c>
      <c r="X1408" s="20" t="s">
        <v>2055</v>
      </c>
      <c r="Y1408" s="20" t="s">
        <v>2056</v>
      </c>
      <c r="Z1408" s="20" t="s">
        <v>26</v>
      </c>
      <c r="AA1408" s="20" t="s">
        <v>30</v>
      </c>
      <c r="AB1408" s="20" t="s">
        <v>193</v>
      </c>
      <c r="AC1408" s="20" t="s">
        <v>214</v>
      </c>
      <c r="AD1408" s="20" t="s">
        <v>714</v>
      </c>
    </row>
    <row r="1409" spans="2:30" x14ac:dyDescent="0.25">
      <c r="B1409" s="27" t="str">
        <f>IF(O1409="","Frêt",_xlfn.XLOOKUP(O1409,Catégories!A:A,Catégories!B:B,"inconnu"))</f>
        <v>Frêt</v>
      </c>
      <c r="C1409" s="10" t="str">
        <f>RIGHT(LOOKUP(L1409,'Recherche tracking'!A:A,'Recherche tracking'!B:B),16)</f>
        <v>1343814314755785</v>
      </c>
      <c r="D1409" s="20">
        <v>202606</v>
      </c>
      <c r="E1409" s="20">
        <v>51</v>
      </c>
      <c r="F1409" s="20">
        <v>1085442</v>
      </c>
      <c r="G1409" s="20" t="s">
        <v>20</v>
      </c>
      <c r="H1409" s="20" t="s">
        <v>20</v>
      </c>
      <c r="I1409" s="20" t="s">
        <v>119</v>
      </c>
      <c r="J1409" s="20" t="s">
        <v>2057</v>
      </c>
      <c r="K1409" s="20">
        <v>20260624</v>
      </c>
      <c r="L1409" s="20" t="s">
        <v>2054</v>
      </c>
      <c r="M1409" s="20" t="s">
        <v>24</v>
      </c>
      <c r="N1409" s="20">
        <v>0.8</v>
      </c>
      <c r="O1409" s="20" t="s">
        <v>86</v>
      </c>
      <c r="P1409" s="25">
        <v>0</v>
      </c>
      <c r="Q1409" s="20" t="s">
        <v>112</v>
      </c>
      <c r="R1409" s="20" t="s">
        <v>113</v>
      </c>
      <c r="S1409" s="20" t="s">
        <v>26</v>
      </c>
      <c r="T1409" s="20" t="s">
        <v>30</v>
      </c>
      <c r="U1409" s="20" t="s">
        <v>114</v>
      </c>
      <c r="V1409" s="20" t="s">
        <v>115</v>
      </c>
      <c r="W1409" s="20" t="s">
        <v>116</v>
      </c>
      <c r="X1409" s="20" t="s">
        <v>2055</v>
      </c>
      <c r="Y1409" s="20" t="s">
        <v>2056</v>
      </c>
      <c r="Z1409" s="20" t="s">
        <v>26</v>
      </c>
      <c r="AA1409" s="20" t="s">
        <v>30</v>
      </c>
      <c r="AB1409" s="20" t="s">
        <v>193</v>
      </c>
      <c r="AC1409" s="20" t="s">
        <v>214</v>
      </c>
      <c r="AD1409" s="20" t="s">
        <v>714</v>
      </c>
    </row>
    <row r="1410" spans="2:30" x14ac:dyDescent="0.25">
      <c r="B1410" s="27" t="str">
        <f>IF(O1410="","Frêt",_xlfn.XLOOKUP(O1410,Catégories!A:A,Catégories!B:B,"inconnu"))</f>
        <v>Frêt</v>
      </c>
      <c r="C1410" s="10" t="str">
        <f>RIGHT(LOOKUP(L1410,'Recherche tracking'!A:A,'Recherche tracking'!B:B),16)</f>
        <v>9443814314755728</v>
      </c>
      <c r="D1410" s="20">
        <v>202606</v>
      </c>
      <c r="E1410" s="20">
        <v>51</v>
      </c>
      <c r="F1410" s="20">
        <v>1085442</v>
      </c>
      <c r="G1410" s="20" t="s">
        <v>20</v>
      </c>
      <c r="H1410" s="20" t="s">
        <v>20</v>
      </c>
      <c r="I1410" s="20" t="s">
        <v>110</v>
      </c>
      <c r="J1410" s="20" t="s">
        <v>22</v>
      </c>
      <c r="K1410" s="20">
        <v>20260624</v>
      </c>
      <c r="L1410" s="20" t="s">
        <v>2058</v>
      </c>
      <c r="M1410" s="20" t="s">
        <v>111</v>
      </c>
      <c r="N1410" s="20">
        <v>2.84</v>
      </c>
      <c r="O1410" s="20" t="s">
        <v>84</v>
      </c>
      <c r="P1410" s="25">
        <v>4.67</v>
      </c>
      <c r="Q1410" s="20" t="s">
        <v>112</v>
      </c>
      <c r="R1410" s="20" t="s">
        <v>113</v>
      </c>
      <c r="S1410" s="20" t="s">
        <v>26</v>
      </c>
      <c r="T1410" s="20" t="s">
        <v>30</v>
      </c>
      <c r="U1410" s="20" t="s">
        <v>114</v>
      </c>
      <c r="V1410" s="20" t="s">
        <v>115</v>
      </c>
      <c r="W1410" s="20" t="s">
        <v>116</v>
      </c>
      <c r="X1410" s="20" t="s">
        <v>2059</v>
      </c>
      <c r="Y1410" s="20" t="s">
        <v>2060</v>
      </c>
      <c r="Z1410" s="20" t="s">
        <v>2061</v>
      </c>
      <c r="AA1410" s="20" t="s">
        <v>30</v>
      </c>
      <c r="AB1410" s="20" t="s">
        <v>132</v>
      </c>
      <c r="AC1410" s="20" t="s">
        <v>2062</v>
      </c>
      <c r="AD1410" s="20" t="s">
        <v>2063</v>
      </c>
    </row>
    <row r="1411" spans="2:30" x14ac:dyDescent="0.25">
      <c r="B1411" s="27" t="str">
        <f>IF(O1411="","Frêt",_xlfn.XLOOKUP(O1411,Catégories!A:A,Catégories!B:B,"inconnu"))</f>
        <v>Frêt</v>
      </c>
      <c r="C1411" s="10" t="str">
        <f>RIGHT(LOOKUP(L1411,'Recherche tracking'!A:A,'Recherche tracking'!B:B),16)</f>
        <v>9443814314755728</v>
      </c>
      <c r="D1411" s="20">
        <v>202606</v>
      </c>
      <c r="E1411" s="20">
        <v>51</v>
      </c>
      <c r="F1411" s="20">
        <v>1085442</v>
      </c>
      <c r="G1411" s="20" t="s">
        <v>20</v>
      </c>
      <c r="H1411" s="20" t="s">
        <v>20</v>
      </c>
      <c r="I1411" s="20" t="s">
        <v>118</v>
      </c>
      <c r="J1411" s="20" t="s">
        <v>2064</v>
      </c>
      <c r="K1411" s="20">
        <v>20260624</v>
      </c>
      <c r="L1411" s="20" t="s">
        <v>2058</v>
      </c>
      <c r="M1411" s="20" t="s">
        <v>111</v>
      </c>
      <c r="N1411" s="20">
        <v>2.84</v>
      </c>
      <c r="O1411" s="20" t="s">
        <v>84</v>
      </c>
      <c r="P1411" s="25">
        <v>0</v>
      </c>
      <c r="Q1411" s="20" t="s">
        <v>112</v>
      </c>
      <c r="R1411" s="20" t="s">
        <v>113</v>
      </c>
      <c r="S1411" s="20" t="s">
        <v>26</v>
      </c>
      <c r="T1411" s="20" t="s">
        <v>30</v>
      </c>
      <c r="U1411" s="20" t="s">
        <v>114</v>
      </c>
      <c r="V1411" s="20" t="s">
        <v>115</v>
      </c>
      <c r="W1411" s="20" t="s">
        <v>116</v>
      </c>
      <c r="X1411" s="20" t="s">
        <v>2059</v>
      </c>
      <c r="Y1411" s="20" t="s">
        <v>2060</v>
      </c>
      <c r="Z1411" s="20" t="s">
        <v>2061</v>
      </c>
      <c r="AA1411" s="20" t="s">
        <v>30</v>
      </c>
      <c r="AB1411" s="20" t="s">
        <v>132</v>
      </c>
      <c r="AC1411" s="20" t="s">
        <v>2062</v>
      </c>
      <c r="AD1411" s="20" t="s">
        <v>2063</v>
      </c>
    </row>
    <row r="1412" spans="2:30" x14ac:dyDescent="0.25">
      <c r="B1412" s="27" t="str">
        <f>IF(O1412="","Frêt",_xlfn.XLOOKUP(O1412,Catégories!A:A,Catégories!B:B,"inconnu"))</f>
        <v>Frêt</v>
      </c>
      <c r="C1412" s="10" t="str">
        <f>RIGHT(LOOKUP(L1412,'Recherche tracking'!A:A,'Recherche tracking'!B:B),16)</f>
        <v>9443814314755728</v>
      </c>
      <c r="D1412" s="20">
        <v>202606</v>
      </c>
      <c r="E1412" s="20">
        <v>51</v>
      </c>
      <c r="F1412" s="20">
        <v>1085442</v>
      </c>
      <c r="G1412" s="20" t="s">
        <v>20</v>
      </c>
      <c r="H1412" s="20" t="s">
        <v>20</v>
      </c>
      <c r="I1412" s="20" t="s">
        <v>119</v>
      </c>
      <c r="J1412" s="20" t="s">
        <v>2064</v>
      </c>
      <c r="K1412" s="20">
        <v>20260624</v>
      </c>
      <c r="L1412" s="20" t="s">
        <v>2058</v>
      </c>
      <c r="M1412" s="20" t="s">
        <v>24</v>
      </c>
      <c r="N1412" s="20">
        <v>2.84</v>
      </c>
      <c r="O1412" s="20" t="s">
        <v>86</v>
      </c>
      <c r="P1412" s="25">
        <v>0</v>
      </c>
      <c r="Q1412" s="20" t="s">
        <v>112</v>
      </c>
      <c r="R1412" s="20" t="s">
        <v>113</v>
      </c>
      <c r="S1412" s="20" t="s">
        <v>26</v>
      </c>
      <c r="T1412" s="20" t="s">
        <v>30</v>
      </c>
      <c r="U1412" s="20" t="s">
        <v>114</v>
      </c>
      <c r="V1412" s="20" t="s">
        <v>115</v>
      </c>
      <c r="W1412" s="20" t="s">
        <v>116</v>
      </c>
      <c r="X1412" s="20" t="s">
        <v>2059</v>
      </c>
      <c r="Y1412" s="20" t="s">
        <v>2060</v>
      </c>
      <c r="Z1412" s="20" t="s">
        <v>2061</v>
      </c>
      <c r="AA1412" s="20" t="s">
        <v>30</v>
      </c>
      <c r="AB1412" s="20" t="s">
        <v>132</v>
      </c>
      <c r="AC1412" s="20" t="s">
        <v>2062</v>
      </c>
      <c r="AD1412" s="20" t="s">
        <v>2063</v>
      </c>
    </row>
    <row r="1413" spans="2:30" x14ac:dyDescent="0.25">
      <c r="B1413" s="27" t="str">
        <f>IF(O1413="","Frêt",_xlfn.XLOOKUP(O1413,Catégories!A:A,Catégories!B:B,"inconnu"))</f>
        <v>Frêt</v>
      </c>
      <c r="C1413" s="10" t="str">
        <f>RIGHT(LOOKUP(L1413,'Recherche tracking'!A:A,'Recherche tracking'!B:B),16)</f>
        <v>9243814314755579</v>
      </c>
      <c r="D1413" s="20">
        <v>202606</v>
      </c>
      <c r="E1413" s="20">
        <v>51</v>
      </c>
      <c r="F1413" s="20">
        <v>1085442</v>
      </c>
      <c r="G1413" s="20" t="s">
        <v>20</v>
      </c>
      <c r="H1413" s="20" t="s">
        <v>20</v>
      </c>
      <c r="I1413" s="20" t="s">
        <v>110</v>
      </c>
      <c r="J1413" s="20" t="s">
        <v>22</v>
      </c>
      <c r="K1413" s="20">
        <v>20260624</v>
      </c>
      <c r="L1413" s="20" t="s">
        <v>2065</v>
      </c>
      <c r="M1413" s="20" t="s">
        <v>111</v>
      </c>
      <c r="N1413" s="20">
        <v>0.8</v>
      </c>
      <c r="O1413" s="20" t="s">
        <v>84</v>
      </c>
      <c r="P1413" s="25">
        <v>4.1500000000000004</v>
      </c>
      <c r="Q1413" s="20" t="s">
        <v>112</v>
      </c>
      <c r="R1413" s="20" t="s">
        <v>113</v>
      </c>
      <c r="S1413" s="20" t="s">
        <v>26</v>
      </c>
      <c r="T1413" s="20" t="s">
        <v>30</v>
      </c>
      <c r="U1413" s="20" t="s">
        <v>114</v>
      </c>
      <c r="V1413" s="20" t="s">
        <v>115</v>
      </c>
      <c r="W1413" s="20" t="s">
        <v>116</v>
      </c>
      <c r="X1413" s="20" t="s">
        <v>2066</v>
      </c>
      <c r="Y1413" s="20" t="s">
        <v>2067</v>
      </c>
      <c r="Z1413" s="20" t="s">
        <v>26</v>
      </c>
      <c r="AA1413" s="20" t="s">
        <v>30</v>
      </c>
      <c r="AB1413" s="20" t="s">
        <v>163</v>
      </c>
      <c r="AC1413" s="20" t="s">
        <v>1645</v>
      </c>
      <c r="AD1413" s="20" t="s">
        <v>1646</v>
      </c>
    </row>
    <row r="1414" spans="2:30" x14ac:dyDescent="0.25">
      <c r="B1414" s="27" t="str">
        <f>IF(O1414="","Frêt",_xlfn.XLOOKUP(O1414,Catégories!A:A,Catégories!B:B,"inconnu"))</f>
        <v>Frêt</v>
      </c>
      <c r="C1414" s="10" t="str">
        <f>RIGHT(LOOKUP(L1414,'Recherche tracking'!A:A,'Recherche tracking'!B:B),16)</f>
        <v>9243814314755579</v>
      </c>
      <c r="D1414" s="20">
        <v>202606</v>
      </c>
      <c r="E1414" s="20">
        <v>51</v>
      </c>
      <c r="F1414" s="20">
        <v>1085442</v>
      </c>
      <c r="G1414" s="20" t="s">
        <v>20</v>
      </c>
      <c r="H1414" s="20" t="s">
        <v>20</v>
      </c>
      <c r="I1414" s="20" t="s">
        <v>118</v>
      </c>
      <c r="J1414" s="20" t="s">
        <v>2068</v>
      </c>
      <c r="K1414" s="20">
        <v>20260624</v>
      </c>
      <c r="L1414" s="20" t="s">
        <v>2065</v>
      </c>
      <c r="M1414" s="20" t="s">
        <v>111</v>
      </c>
      <c r="N1414" s="20">
        <v>0.8</v>
      </c>
      <c r="O1414" s="20" t="s">
        <v>84</v>
      </c>
      <c r="P1414" s="25">
        <v>0</v>
      </c>
      <c r="Q1414" s="20" t="s">
        <v>112</v>
      </c>
      <c r="R1414" s="20" t="s">
        <v>113</v>
      </c>
      <c r="S1414" s="20" t="s">
        <v>26</v>
      </c>
      <c r="T1414" s="20" t="s">
        <v>30</v>
      </c>
      <c r="U1414" s="20" t="s">
        <v>114</v>
      </c>
      <c r="V1414" s="20" t="s">
        <v>115</v>
      </c>
      <c r="W1414" s="20" t="s">
        <v>116</v>
      </c>
      <c r="X1414" s="20" t="s">
        <v>2066</v>
      </c>
      <c r="Y1414" s="20" t="s">
        <v>2067</v>
      </c>
      <c r="Z1414" s="20" t="s">
        <v>26</v>
      </c>
      <c r="AA1414" s="20" t="s">
        <v>30</v>
      </c>
      <c r="AB1414" s="20" t="s">
        <v>163</v>
      </c>
      <c r="AC1414" s="20" t="s">
        <v>1645</v>
      </c>
      <c r="AD1414" s="20" t="s">
        <v>1646</v>
      </c>
    </row>
    <row r="1415" spans="2:30" x14ac:dyDescent="0.25">
      <c r="B1415" s="27" t="str">
        <f>IF(O1415="","Frêt",_xlfn.XLOOKUP(O1415,Catégories!A:A,Catégories!B:B,"inconnu"))</f>
        <v>Frêt</v>
      </c>
      <c r="C1415" s="10" t="str">
        <f>RIGHT(LOOKUP(L1415,'Recherche tracking'!A:A,'Recherche tracking'!B:B),16)</f>
        <v>9243814314755579</v>
      </c>
      <c r="D1415" s="20">
        <v>202606</v>
      </c>
      <c r="E1415" s="20">
        <v>51</v>
      </c>
      <c r="F1415" s="20">
        <v>1085442</v>
      </c>
      <c r="G1415" s="20" t="s">
        <v>20</v>
      </c>
      <c r="H1415" s="20" t="s">
        <v>20</v>
      </c>
      <c r="I1415" s="20" t="s">
        <v>119</v>
      </c>
      <c r="J1415" s="20" t="s">
        <v>2068</v>
      </c>
      <c r="K1415" s="20">
        <v>20260624</v>
      </c>
      <c r="L1415" s="20" t="s">
        <v>2065</v>
      </c>
      <c r="M1415" s="20" t="s">
        <v>24</v>
      </c>
      <c r="N1415" s="20">
        <v>0.8</v>
      </c>
      <c r="O1415" s="20" t="s">
        <v>86</v>
      </c>
      <c r="P1415" s="25">
        <v>0</v>
      </c>
      <c r="Q1415" s="20" t="s">
        <v>112</v>
      </c>
      <c r="R1415" s="20" t="s">
        <v>113</v>
      </c>
      <c r="S1415" s="20" t="s">
        <v>26</v>
      </c>
      <c r="T1415" s="20" t="s">
        <v>30</v>
      </c>
      <c r="U1415" s="20" t="s">
        <v>114</v>
      </c>
      <c r="V1415" s="20" t="s">
        <v>115</v>
      </c>
      <c r="W1415" s="20" t="s">
        <v>116</v>
      </c>
      <c r="X1415" s="20" t="s">
        <v>2066</v>
      </c>
      <c r="Y1415" s="20" t="s">
        <v>2067</v>
      </c>
      <c r="Z1415" s="20" t="s">
        <v>26</v>
      </c>
      <c r="AA1415" s="20" t="s">
        <v>30</v>
      </c>
      <c r="AB1415" s="20" t="s">
        <v>163</v>
      </c>
      <c r="AC1415" s="20" t="s">
        <v>1645</v>
      </c>
      <c r="AD1415" s="20" t="s">
        <v>1646</v>
      </c>
    </row>
    <row r="1416" spans="2:30" x14ac:dyDescent="0.25">
      <c r="B1416" s="27" t="str">
        <f>IF(O1416="","Frêt",_xlfn.XLOOKUP(O1416,Catégories!A:A,Catégories!B:B,"inconnu"))</f>
        <v>Frêt</v>
      </c>
      <c r="C1416" s="10" t="str">
        <f>RIGHT(LOOKUP(L1416,'Recherche tracking'!A:A,'Recherche tracking'!B:B),16)</f>
        <v>7543814314755610</v>
      </c>
      <c r="D1416" s="20">
        <v>202606</v>
      </c>
      <c r="E1416" s="20">
        <v>51</v>
      </c>
      <c r="F1416" s="20">
        <v>1085442</v>
      </c>
      <c r="G1416" s="20" t="s">
        <v>20</v>
      </c>
      <c r="H1416" s="20" t="s">
        <v>20</v>
      </c>
      <c r="I1416" s="20" t="s">
        <v>110</v>
      </c>
      <c r="J1416" s="20" t="s">
        <v>22</v>
      </c>
      <c r="K1416" s="20">
        <v>20260624</v>
      </c>
      <c r="L1416" s="20" t="s">
        <v>2069</v>
      </c>
      <c r="M1416" s="20" t="s">
        <v>111</v>
      </c>
      <c r="N1416" s="20">
        <v>0.8</v>
      </c>
      <c r="O1416" s="20" t="s">
        <v>84</v>
      </c>
      <c r="P1416" s="25">
        <v>4.1500000000000004</v>
      </c>
      <c r="Q1416" s="20" t="s">
        <v>112</v>
      </c>
      <c r="R1416" s="20" t="s">
        <v>113</v>
      </c>
      <c r="S1416" s="20" t="s">
        <v>26</v>
      </c>
      <c r="T1416" s="20" t="s">
        <v>30</v>
      </c>
      <c r="U1416" s="20" t="s">
        <v>114</v>
      </c>
      <c r="V1416" s="20" t="s">
        <v>115</v>
      </c>
      <c r="W1416" s="20" t="s">
        <v>116</v>
      </c>
      <c r="X1416" s="20" t="s">
        <v>2070</v>
      </c>
      <c r="Y1416" s="20" t="s">
        <v>2071</v>
      </c>
      <c r="Z1416" s="20" t="s">
        <v>2072</v>
      </c>
      <c r="AA1416" s="20" t="s">
        <v>30</v>
      </c>
      <c r="AB1416" s="20" t="s">
        <v>117</v>
      </c>
      <c r="AC1416" s="20" t="s">
        <v>2073</v>
      </c>
      <c r="AD1416" s="20" t="s">
        <v>2074</v>
      </c>
    </row>
    <row r="1417" spans="2:30" x14ac:dyDescent="0.25">
      <c r="B1417" s="27" t="str">
        <f>IF(O1417="","Frêt",_xlfn.XLOOKUP(O1417,Catégories!A:A,Catégories!B:B,"inconnu"))</f>
        <v>Frêt</v>
      </c>
      <c r="C1417" s="10" t="str">
        <f>RIGHT(LOOKUP(L1417,'Recherche tracking'!A:A,'Recherche tracking'!B:B),16)</f>
        <v>7543814314755610</v>
      </c>
      <c r="D1417" s="20">
        <v>202606</v>
      </c>
      <c r="E1417" s="20">
        <v>51</v>
      </c>
      <c r="F1417" s="20">
        <v>1085442</v>
      </c>
      <c r="G1417" s="20" t="s">
        <v>20</v>
      </c>
      <c r="H1417" s="20" t="s">
        <v>20</v>
      </c>
      <c r="I1417" s="20" t="s">
        <v>118</v>
      </c>
      <c r="J1417" s="20" t="s">
        <v>2075</v>
      </c>
      <c r="K1417" s="20">
        <v>20260624</v>
      </c>
      <c r="L1417" s="20" t="s">
        <v>2069</v>
      </c>
      <c r="M1417" s="20" t="s">
        <v>111</v>
      </c>
      <c r="N1417" s="20">
        <v>0.8</v>
      </c>
      <c r="O1417" s="20" t="s">
        <v>84</v>
      </c>
      <c r="P1417" s="25">
        <v>0</v>
      </c>
      <c r="Q1417" s="20" t="s">
        <v>112</v>
      </c>
      <c r="R1417" s="20" t="s">
        <v>113</v>
      </c>
      <c r="S1417" s="20" t="s">
        <v>26</v>
      </c>
      <c r="T1417" s="20" t="s">
        <v>30</v>
      </c>
      <c r="U1417" s="20" t="s">
        <v>114</v>
      </c>
      <c r="V1417" s="20" t="s">
        <v>115</v>
      </c>
      <c r="W1417" s="20" t="s">
        <v>116</v>
      </c>
      <c r="X1417" s="20" t="s">
        <v>2070</v>
      </c>
      <c r="Y1417" s="20" t="s">
        <v>2071</v>
      </c>
      <c r="Z1417" s="20" t="s">
        <v>2072</v>
      </c>
      <c r="AA1417" s="20" t="s">
        <v>30</v>
      </c>
      <c r="AB1417" s="20" t="s">
        <v>117</v>
      </c>
      <c r="AC1417" s="20" t="s">
        <v>2073</v>
      </c>
      <c r="AD1417" s="20" t="s">
        <v>2074</v>
      </c>
    </row>
    <row r="1418" spans="2:30" x14ac:dyDescent="0.25">
      <c r="B1418" s="27" t="str">
        <f>IF(O1418="","Frêt",_xlfn.XLOOKUP(O1418,Catégories!A:A,Catégories!B:B,"inconnu"))</f>
        <v>Frêt</v>
      </c>
      <c r="C1418" s="10" t="str">
        <f>RIGHT(LOOKUP(L1418,'Recherche tracking'!A:A,'Recherche tracking'!B:B),16)</f>
        <v>7543814314755610</v>
      </c>
      <c r="D1418" s="20">
        <v>202606</v>
      </c>
      <c r="E1418" s="20">
        <v>51</v>
      </c>
      <c r="F1418" s="20">
        <v>1085442</v>
      </c>
      <c r="G1418" s="20" t="s">
        <v>20</v>
      </c>
      <c r="H1418" s="20" t="s">
        <v>20</v>
      </c>
      <c r="I1418" s="20" t="s">
        <v>119</v>
      </c>
      <c r="J1418" s="20" t="s">
        <v>2075</v>
      </c>
      <c r="K1418" s="20">
        <v>20260624</v>
      </c>
      <c r="L1418" s="20" t="s">
        <v>2069</v>
      </c>
      <c r="M1418" s="20" t="s">
        <v>24</v>
      </c>
      <c r="N1418" s="20">
        <v>0.8</v>
      </c>
      <c r="O1418" s="20" t="s">
        <v>86</v>
      </c>
      <c r="P1418" s="25">
        <v>0</v>
      </c>
      <c r="Q1418" s="20" t="s">
        <v>112</v>
      </c>
      <c r="R1418" s="20" t="s">
        <v>113</v>
      </c>
      <c r="S1418" s="20" t="s">
        <v>26</v>
      </c>
      <c r="T1418" s="20" t="s">
        <v>30</v>
      </c>
      <c r="U1418" s="20" t="s">
        <v>114</v>
      </c>
      <c r="V1418" s="20" t="s">
        <v>115</v>
      </c>
      <c r="W1418" s="20" t="s">
        <v>116</v>
      </c>
      <c r="X1418" s="20" t="s">
        <v>2070</v>
      </c>
      <c r="Y1418" s="20" t="s">
        <v>2071</v>
      </c>
      <c r="Z1418" s="20" t="s">
        <v>2072</v>
      </c>
      <c r="AA1418" s="20" t="s">
        <v>30</v>
      </c>
      <c r="AB1418" s="20" t="s">
        <v>117</v>
      </c>
      <c r="AC1418" s="20" t="s">
        <v>2073</v>
      </c>
      <c r="AD1418" s="20" t="s">
        <v>2074</v>
      </c>
    </row>
    <row r="1419" spans="2:30" x14ac:dyDescent="0.25">
      <c r="B1419" s="27" t="str">
        <f>IF(O1419="","Frêt",_xlfn.XLOOKUP(O1419,Catégories!A:A,Catégories!B:B,"inconnu"))</f>
        <v>Frêt</v>
      </c>
      <c r="C1419" s="10" t="str">
        <f>RIGHT(LOOKUP(L1419,'Recherche tracking'!A:A,'Recherche tracking'!B:B),16)</f>
        <v>7543814314755845</v>
      </c>
      <c r="D1419" s="20">
        <v>202606</v>
      </c>
      <c r="E1419" s="20">
        <v>51</v>
      </c>
      <c r="F1419" s="20">
        <v>1085442</v>
      </c>
      <c r="G1419" s="20" t="s">
        <v>20</v>
      </c>
      <c r="H1419" s="20" t="s">
        <v>20</v>
      </c>
      <c r="I1419" s="20" t="s">
        <v>110</v>
      </c>
      <c r="J1419" s="20" t="s">
        <v>22</v>
      </c>
      <c r="K1419" s="20">
        <v>20260624</v>
      </c>
      <c r="L1419" s="20" t="s">
        <v>2076</v>
      </c>
      <c r="M1419" s="20" t="s">
        <v>111</v>
      </c>
      <c r="N1419" s="20">
        <v>0.8</v>
      </c>
      <c r="O1419" s="20" t="s">
        <v>84</v>
      </c>
      <c r="P1419" s="25">
        <v>4.1500000000000004</v>
      </c>
      <c r="Q1419" s="20" t="s">
        <v>112</v>
      </c>
      <c r="R1419" s="20" t="s">
        <v>113</v>
      </c>
      <c r="S1419" s="20" t="s">
        <v>26</v>
      </c>
      <c r="T1419" s="20" t="s">
        <v>30</v>
      </c>
      <c r="U1419" s="20" t="s">
        <v>114</v>
      </c>
      <c r="V1419" s="20" t="s">
        <v>115</v>
      </c>
      <c r="W1419" s="20" t="s">
        <v>116</v>
      </c>
      <c r="X1419" s="20" t="s">
        <v>2077</v>
      </c>
      <c r="Y1419" s="20" t="s">
        <v>2078</v>
      </c>
      <c r="Z1419" s="20" t="s">
        <v>26</v>
      </c>
      <c r="AA1419" s="20" t="s">
        <v>30</v>
      </c>
      <c r="AB1419" s="20" t="s">
        <v>117</v>
      </c>
      <c r="AC1419" s="20" t="s">
        <v>1006</v>
      </c>
      <c r="AD1419" s="20" t="s">
        <v>2079</v>
      </c>
    </row>
    <row r="1420" spans="2:30" x14ac:dyDescent="0.25">
      <c r="B1420" s="27" t="str">
        <f>IF(O1420="","Frêt",_xlfn.XLOOKUP(O1420,Catégories!A:A,Catégories!B:B,"inconnu"))</f>
        <v>Frêt</v>
      </c>
      <c r="C1420" s="10" t="str">
        <f>RIGHT(LOOKUP(L1420,'Recherche tracking'!A:A,'Recherche tracking'!B:B),16)</f>
        <v>7543814314755845</v>
      </c>
      <c r="D1420" s="20">
        <v>202606</v>
      </c>
      <c r="E1420" s="20">
        <v>51</v>
      </c>
      <c r="F1420" s="20">
        <v>1085442</v>
      </c>
      <c r="G1420" s="20" t="s">
        <v>20</v>
      </c>
      <c r="H1420" s="20" t="s">
        <v>20</v>
      </c>
      <c r="I1420" s="20" t="s">
        <v>118</v>
      </c>
      <c r="J1420" s="20" t="s">
        <v>2080</v>
      </c>
      <c r="K1420" s="20">
        <v>20260624</v>
      </c>
      <c r="L1420" s="20" t="s">
        <v>2076</v>
      </c>
      <c r="M1420" s="20" t="s">
        <v>111</v>
      </c>
      <c r="N1420" s="20">
        <v>0.8</v>
      </c>
      <c r="O1420" s="20" t="s">
        <v>84</v>
      </c>
      <c r="P1420" s="25">
        <v>0</v>
      </c>
      <c r="Q1420" s="20" t="s">
        <v>112</v>
      </c>
      <c r="R1420" s="20" t="s">
        <v>113</v>
      </c>
      <c r="S1420" s="20" t="s">
        <v>26</v>
      </c>
      <c r="T1420" s="20" t="s">
        <v>30</v>
      </c>
      <c r="U1420" s="20" t="s">
        <v>114</v>
      </c>
      <c r="V1420" s="20" t="s">
        <v>115</v>
      </c>
      <c r="W1420" s="20" t="s">
        <v>116</v>
      </c>
      <c r="X1420" s="20" t="s">
        <v>2077</v>
      </c>
      <c r="Y1420" s="20" t="s">
        <v>2078</v>
      </c>
      <c r="Z1420" s="20" t="s">
        <v>26</v>
      </c>
      <c r="AA1420" s="20" t="s">
        <v>30</v>
      </c>
      <c r="AB1420" s="20" t="s">
        <v>117</v>
      </c>
      <c r="AC1420" s="20" t="s">
        <v>1006</v>
      </c>
      <c r="AD1420" s="20" t="s">
        <v>2079</v>
      </c>
    </row>
    <row r="1421" spans="2:30" x14ac:dyDescent="0.25">
      <c r="B1421" s="27" t="str">
        <f>IF(O1421="","Frêt",_xlfn.XLOOKUP(O1421,Catégories!A:A,Catégories!B:B,"inconnu"))</f>
        <v>Frêt</v>
      </c>
      <c r="C1421" s="10" t="str">
        <f>RIGHT(LOOKUP(L1421,'Recherche tracking'!A:A,'Recherche tracking'!B:B),16)</f>
        <v>7543814314755845</v>
      </c>
      <c r="D1421" s="20">
        <v>202606</v>
      </c>
      <c r="E1421" s="20">
        <v>51</v>
      </c>
      <c r="F1421" s="20">
        <v>1085442</v>
      </c>
      <c r="G1421" s="20" t="s">
        <v>20</v>
      </c>
      <c r="H1421" s="20" t="s">
        <v>20</v>
      </c>
      <c r="I1421" s="20" t="s">
        <v>119</v>
      </c>
      <c r="J1421" s="20" t="s">
        <v>2080</v>
      </c>
      <c r="K1421" s="20">
        <v>20260624</v>
      </c>
      <c r="L1421" s="20" t="s">
        <v>2076</v>
      </c>
      <c r="M1421" s="20" t="s">
        <v>24</v>
      </c>
      <c r="N1421" s="20">
        <v>0.8</v>
      </c>
      <c r="O1421" s="20" t="s">
        <v>86</v>
      </c>
      <c r="P1421" s="25">
        <v>0</v>
      </c>
      <c r="Q1421" s="20" t="s">
        <v>112</v>
      </c>
      <c r="R1421" s="20" t="s">
        <v>113</v>
      </c>
      <c r="S1421" s="20" t="s">
        <v>26</v>
      </c>
      <c r="T1421" s="20" t="s">
        <v>30</v>
      </c>
      <c r="U1421" s="20" t="s">
        <v>114</v>
      </c>
      <c r="V1421" s="20" t="s">
        <v>115</v>
      </c>
      <c r="W1421" s="20" t="s">
        <v>116</v>
      </c>
      <c r="X1421" s="20" t="s">
        <v>2077</v>
      </c>
      <c r="Y1421" s="20" t="s">
        <v>2078</v>
      </c>
      <c r="Z1421" s="20" t="s">
        <v>26</v>
      </c>
      <c r="AA1421" s="20" t="s">
        <v>30</v>
      </c>
      <c r="AB1421" s="20" t="s">
        <v>117</v>
      </c>
      <c r="AC1421" s="20" t="s">
        <v>1006</v>
      </c>
      <c r="AD1421" s="20" t="s">
        <v>2079</v>
      </c>
    </row>
    <row r="1422" spans="2:30" x14ac:dyDescent="0.25">
      <c r="B1422" s="27" t="str">
        <f>IF(O1422="","Frêt",_xlfn.XLOOKUP(O1422,Catégories!A:A,Catégories!B:B,"inconnu"))</f>
        <v>Frêt</v>
      </c>
      <c r="C1422" s="10" t="str">
        <f>RIGHT(LOOKUP(L1422,'Recherche tracking'!A:A,'Recherche tracking'!B:B),16)</f>
        <v>9243814314755988</v>
      </c>
      <c r="D1422" s="20">
        <v>202606</v>
      </c>
      <c r="E1422" s="20">
        <v>51</v>
      </c>
      <c r="F1422" s="20">
        <v>1085442</v>
      </c>
      <c r="G1422" s="20" t="s">
        <v>20</v>
      </c>
      <c r="H1422" s="20" t="s">
        <v>20</v>
      </c>
      <c r="I1422" s="20" t="s">
        <v>110</v>
      </c>
      <c r="J1422" s="20" t="s">
        <v>22</v>
      </c>
      <c r="K1422" s="20">
        <v>20260624</v>
      </c>
      <c r="L1422" s="20" t="s">
        <v>2081</v>
      </c>
      <c r="M1422" s="20" t="s">
        <v>111</v>
      </c>
      <c r="N1422" s="20">
        <v>0.8</v>
      </c>
      <c r="O1422" s="20" t="s">
        <v>84</v>
      </c>
      <c r="P1422" s="25">
        <v>4.1500000000000004</v>
      </c>
      <c r="Q1422" s="20" t="s">
        <v>112</v>
      </c>
      <c r="R1422" s="20" t="s">
        <v>113</v>
      </c>
      <c r="S1422" s="20" t="s">
        <v>26</v>
      </c>
      <c r="T1422" s="20" t="s">
        <v>30</v>
      </c>
      <c r="U1422" s="20" t="s">
        <v>114</v>
      </c>
      <c r="V1422" s="20" t="s">
        <v>115</v>
      </c>
      <c r="W1422" s="20" t="s">
        <v>116</v>
      </c>
      <c r="X1422" s="20" t="s">
        <v>2082</v>
      </c>
      <c r="Y1422" s="20" t="s">
        <v>2083</v>
      </c>
      <c r="Z1422" s="20" t="s">
        <v>26</v>
      </c>
      <c r="AA1422" s="20" t="s">
        <v>30</v>
      </c>
      <c r="AB1422" s="20" t="s">
        <v>163</v>
      </c>
      <c r="AC1422" s="20" t="s">
        <v>1645</v>
      </c>
      <c r="AD1422" s="20" t="s">
        <v>1646</v>
      </c>
    </row>
    <row r="1423" spans="2:30" x14ac:dyDescent="0.25">
      <c r="B1423" s="27" t="str">
        <f>IF(O1423="","Frêt",_xlfn.XLOOKUP(O1423,Catégories!A:A,Catégories!B:B,"inconnu"))</f>
        <v>Frêt</v>
      </c>
      <c r="C1423" s="10" t="str">
        <f>RIGHT(LOOKUP(L1423,'Recherche tracking'!A:A,'Recherche tracking'!B:B),16)</f>
        <v>9243814314755988</v>
      </c>
      <c r="D1423" s="20">
        <v>202606</v>
      </c>
      <c r="E1423" s="20">
        <v>51</v>
      </c>
      <c r="F1423" s="20">
        <v>1085442</v>
      </c>
      <c r="G1423" s="20" t="s">
        <v>20</v>
      </c>
      <c r="H1423" s="20" t="s">
        <v>20</v>
      </c>
      <c r="I1423" s="20" t="s">
        <v>118</v>
      </c>
      <c r="J1423" s="20" t="s">
        <v>2084</v>
      </c>
      <c r="K1423" s="20">
        <v>20260624</v>
      </c>
      <c r="L1423" s="20" t="s">
        <v>2081</v>
      </c>
      <c r="M1423" s="20" t="s">
        <v>111</v>
      </c>
      <c r="N1423" s="20">
        <v>0.8</v>
      </c>
      <c r="O1423" s="20" t="s">
        <v>84</v>
      </c>
      <c r="P1423" s="25">
        <v>0</v>
      </c>
      <c r="Q1423" s="20" t="s">
        <v>112</v>
      </c>
      <c r="R1423" s="20" t="s">
        <v>113</v>
      </c>
      <c r="S1423" s="20" t="s">
        <v>26</v>
      </c>
      <c r="T1423" s="20" t="s">
        <v>30</v>
      </c>
      <c r="U1423" s="20" t="s">
        <v>114</v>
      </c>
      <c r="V1423" s="20" t="s">
        <v>115</v>
      </c>
      <c r="W1423" s="20" t="s">
        <v>116</v>
      </c>
      <c r="X1423" s="20" t="s">
        <v>2082</v>
      </c>
      <c r="Y1423" s="20" t="s">
        <v>2083</v>
      </c>
      <c r="Z1423" s="20" t="s">
        <v>26</v>
      </c>
      <c r="AA1423" s="20" t="s">
        <v>30</v>
      </c>
      <c r="AB1423" s="20" t="s">
        <v>163</v>
      </c>
      <c r="AC1423" s="20" t="s">
        <v>1645</v>
      </c>
      <c r="AD1423" s="20" t="s">
        <v>1646</v>
      </c>
    </row>
    <row r="1424" spans="2:30" x14ac:dyDescent="0.25">
      <c r="B1424" s="27" t="str">
        <f>IF(O1424="","Frêt",_xlfn.XLOOKUP(O1424,Catégories!A:A,Catégories!B:B,"inconnu"))</f>
        <v>Frêt</v>
      </c>
      <c r="C1424" s="10" t="str">
        <f>RIGHT(LOOKUP(L1424,'Recherche tracking'!A:A,'Recherche tracking'!B:B),16)</f>
        <v>9243814314755988</v>
      </c>
      <c r="D1424" s="20">
        <v>202606</v>
      </c>
      <c r="E1424" s="20">
        <v>51</v>
      </c>
      <c r="F1424" s="20">
        <v>1085442</v>
      </c>
      <c r="G1424" s="20" t="s">
        <v>20</v>
      </c>
      <c r="H1424" s="20" t="s">
        <v>20</v>
      </c>
      <c r="I1424" s="20" t="s">
        <v>119</v>
      </c>
      <c r="J1424" s="20" t="s">
        <v>2084</v>
      </c>
      <c r="K1424" s="20">
        <v>20260624</v>
      </c>
      <c r="L1424" s="20" t="s">
        <v>2081</v>
      </c>
      <c r="M1424" s="20" t="s">
        <v>24</v>
      </c>
      <c r="N1424" s="20">
        <v>0.8</v>
      </c>
      <c r="O1424" s="20" t="s">
        <v>86</v>
      </c>
      <c r="P1424" s="25">
        <v>0</v>
      </c>
      <c r="Q1424" s="20" t="s">
        <v>112</v>
      </c>
      <c r="R1424" s="20" t="s">
        <v>113</v>
      </c>
      <c r="S1424" s="20" t="s">
        <v>26</v>
      </c>
      <c r="T1424" s="20" t="s">
        <v>30</v>
      </c>
      <c r="U1424" s="20" t="s">
        <v>114</v>
      </c>
      <c r="V1424" s="20" t="s">
        <v>115</v>
      </c>
      <c r="W1424" s="20" t="s">
        <v>116</v>
      </c>
      <c r="X1424" s="20" t="s">
        <v>2082</v>
      </c>
      <c r="Y1424" s="20" t="s">
        <v>2083</v>
      </c>
      <c r="Z1424" s="20" t="s">
        <v>26</v>
      </c>
      <c r="AA1424" s="20" t="s">
        <v>30</v>
      </c>
      <c r="AB1424" s="20" t="s">
        <v>163</v>
      </c>
      <c r="AC1424" s="20" t="s">
        <v>1645</v>
      </c>
      <c r="AD1424" s="20" t="s">
        <v>1646</v>
      </c>
    </row>
    <row r="1425" spans="2:30" x14ac:dyDescent="0.25">
      <c r="B1425" s="27" t="str">
        <f>IF(O1425="","Frêt",_xlfn.XLOOKUP(O1425,Catégories!A:A,Catégories!B:B,"inconnu"))</f>
        <v>Frêt</v>
      </c>
      <c r="C1425" s="10" t="str">
        <f>RIGHT(LOOKUP(L1425,'Recherche tracking'!A:A,'Recherche tracking'!B:B),16)</f>
        <v>9243814314755867</v>
      </c>
      <c r="D1425" s="20">
        <v>202606</v>
      </c>
      <c r="E1425" s="20">
        <v>51</v>
      </c>
      <c r="F1425" s="20">
        <v>1085442</v>
      </c>
      <c r="G1425" s="20" t="s">
        <v>20</v>
      </c>
      <c r="H1425" s="20" t="s">
        <v>20</v>
      </c>
      <c r="I1425" s="20" t="s">
        <v>110</v>
      </c>
      <c r="J1425" s="20" t="s">
        <v>22</v>
      </c>
      <c r="K1425" s="20">
        <v>20260624</v>
      </c>
      <c r="L1425" s="20" t="s">
        <v>2085</v>
      </c>
      <c r="M1425" s="20" t="s">
        <v>111</v>
      </c>
      <c r="N1425" s="20">
        <v>0.9</v>
      </c>
      <c r="O1425" s="20" t="s">
        <v>84</v>
      </c>
      <c r="P1425" s="25">
        <v>4.1500000000000004</v>
      </c>
      <c r="Q1425" s="20" t="s">
        <v>112</v>
      </c>
      <c r="R1425" s="20" t="s">
        <v>113</v>
      </c>
      <c r="S1425" s="20" t="s">
        <v>26</v>
      </c>
      <c r="T1425" s="20" t="s">
        <v>30</v>
      </c>
      <c r="U1425" s="20" t="s">
        <v>114</v>
      </c>
      <c r="V1425" s="20" t="s">
        <v>115</v>
      </c>
      <c r="W1425" s="20" t="s">
        <v>116</v>
      </c>
      <c r="X1425" s="20" t="s">
        <v>2086</v>
      </c>
      <c r="Y1425" s="20" t="s">
        <v>2087</v>
      </c>
      <c r="Z1425" s="20" t="s">
        <v>26</v>
      </c>
      <c r="AA1425" s="20" t="s">
        <v>30</v>
      </c>
      <c r="AB1425" s="20" t="s">
        <v>163</v>
      </c>
      <c r="AC1425" s="20" t="s">
        <v>2088</v>
      </c>
      <c r="AD1425" s="20" t="s">
        <v>2089</v>
      </c>
    </row>
    <row r="1426" spans="2:30" x14ac:dyDescent="0.25">
      <c r="B1426" s="27" t="str">
        <f>IF(O1426="","Frêt",_xlfn.XLOOKUP(O1426,Catégories!A:A,Catégories!B:B,"inconnu"))</f>
        <v>Frêt</v>
      </c>
      <c r="C1426" s="10" t="str">
        <f>RIGHT(LOOKUP(L1426,'Recherche tracking'!A:A,'Recherche tracking'!B:B),16)</f>
        <v>9243814314755867</v>
      </c>
      <c r="D1426" s="20">
        <v>202606</v>
      </c>
      <c r="E1426" s="20">
        <v>51</v>
      </c>
      <c r="F1426" s="20">
        <v>1085442</v>
      </c>
      <c r="G1426" s="20" t="s">
        <v>20</v>
      </c>
      <c r="H1426" s="20" t="s">
        <v>20</v>
      </c>
      <c r="I1426" s="20" t="s">
        <v>118</v>
      </c>
      <c r="J1426" s="20" t="s">
        <v>2090</v>
      </c>
      <c r="K1426" s="20">
        <v>20260624</v>
      </c>
      <c r="L1426" s="20" t="s">
        <v>2085</v>
      </c>
      <c r="M1426" s="20" t="s">
        <v>111</v>
      </c>
      <c r="N1426" s="20">
        <v>0.9</v>
      </c>
      <c r="O1426" s="20" t="s">
        <v>84</v>
      </c>
      <c r="P1426" s="25">
        <v>0</v>
      </c>
      <c r="Q1426" s="20" t="s">
        <v>112</v>
      </c>
      <c r="R1426" s="20" t="s">
        <v>113</v>
      </c>
      <c r="S1426" s="20" t="s">
        <v>26</v>
      </c>
      <c r="T1426" s="20" t="s">
        <v>30</v>
      </c>
      <c r="U1426" s="20" t="s">
        <v>114</v>
      </c>
      <c r="V1426" s="20" t="s">
        <v>115</v>
      </c>
      <c r="W1426" s="20" t="s">
        <v>116</v>
      </c>
      <c r="X1426" s="20" t="s">
        <v>2086</v>
      </c>
      <c r="Y1426" s="20" t="s">
        <v>2087</v>
      </c>
      <c r="Z1426" s="20" t="s">
        <v>26</v>
      </c>
      <c r="AA1426" s="20" t="s">
        <v>30</v>
      </c>
      <c r="AB1426" s="20" t="s">
        <v>163</v>
      </c>
      <c r="AC1426" s="20" t="s">
        <v>2088</v>
      </c>
      <c r="AD1426" s="20" t="s">
        <v>2089</v>
      </c>
    </row>
    <row r="1427" spans="2:30" x14ac:dyDescent="0.25">
      <c r="B1427" s="27" t="str">
        <f>IF(O1427="","Frêt",_xlfn.XLOOKUP(O1427,Catégories!A:A,Catégories!B:B,"inconnu"))</f>
        <v>Frêt</v>
      </c>
      <c r="C1427" s="10" t="str">
        <f>RIGHT(LOOKUP(L1427,'Recherche tracking'!A:A,'Recherche tracking'!B:B),16)</f>
        <v>9243814314755867</v>
      </c>
      <c r="D1427" s="20">
        <v>202606</v>
      </c>
      <c r="E1427" s="20">
        <v>51</v>
      </c>
      <c r="F1427" s="20">
        <v>1085442</v>
      </c>
      <c r="G1427" s="20" t="s">
        <v>20</v>
      </c>
      <c r="H1427" s="20" t="s">
        <v>20</v>
      </c>
      <c r="I1427" s="20" t="s">
        <v>119</v>
      </c>
      <c r="J1427" s="20" t="s">
        <v>2090</v>
      </c>
      <c r="K1427" s="20">
        <v>20260624</v>
      </c>
      <c r="L1427" s="20" t="s">
        <v>2085</v>
      </c>
      <c r="M1427" s="20" t="s">
        <v>24</v>
      </c>
      <c r="N1427" s="20">
        <v>0.9</v>
      </c>
      <c r="O1427" s="20" t="s">
        <v>86</v>
      </c>
      <c r="P1427" s="25">
        <v>0</v>
      </c>
      <c r="Q1427" s="20" t="s">
        <v>112</v>
      </c>
      <c r="R1427" s="20" t="s">
        <v>113</v>
      </c>
      <c r="S1427" s="20" t="s">
        <v>26</v>
      </c>
      <c r="T1427" s="20" t="s">
        <v>30</v>
      </c>
      <c r="U1427" s="20" t="s">
        <v>114</v>
      </c>
      <c r="V1427" s="20" t="s">
        <v>115</v>
      </c>
      <c r="W1427" s="20" t="s">
        <v>116</v>
      </c>
      <c r="X1427" s="20" t="s">
        <v>2086</v>
      </c>
      <c r="Y1427" s="20" t="s">
        <v>2087</v>
      </c>
      <c r="Z1427" s="20" t="s">
        <v>26</v>
      </c>
      <c r="AA1427" s="20" t="s">
        <v>30</v>
      </c>
      <c r="AB1427" s="20" t="s">
        <v>163</v>
      </c>
      <c r="AC1427" s="20" t="s">
        <v>2088</v>
      </c>
      <c r="AD1427" s="20" t="s">
        <v>2089</v>
      </c>
    </row>
    <row r="1428" spans="2:30" x14ac:dyDescent="0.25">
      <c r="B1428" s="27" t="str">
        <f>IF(O1428="","Frêt",_xlfn.XLOOKUP(O1428,Catégories!A:A,Catégories!B:B,"inconnu"))</f>
        <v>Frêt</v>
      </c>
      <c r="C1428" s="10" t="str">
        <f>RIGHT(LOOKUP(L1428,'Recherche tracking'!A:A,'Recherche tracking'!B:B),16)</f>
        <v>1443814314755914</v>
      </c>
      <c r="D1428" s="20">
        <v>202606</v>
      </c>
      <c r="E1428" s="20">
        <v>51</v>
      </c>
      <c r="F1428" s="20">
        <v>1085442</v>
      </c>
      <c r="G1428" s="20" t="s">
        <v>20</v>
      </c>
      <c r="H1428" s="20" t="s">
        <v>20</v>
      </c>
      <c r="I1428" s="20" t="s">
        <v>110</v>
      </c>
      <c r="J1428" s="20" t="s">
        <v>22</v>
      </c>
      <c r="K1428" s="20">
        <v>20260624</v>
      </c>
      <c r="L1428" s="20" t="s">
        <v>2091</v>
      </c>
      <c r="M1428" s="20" t="s">
        <v>111</v>
      </c>
      <c r="N1428" s="20">
        <v>3.01</v>
      </c>
      <c r="O1428" s="20" t="s">
        <v>84</v>
      </c>
      <c r="P1428" s="25">
        <v>4.93</v>
      </c>
      <c r="Q1428" s="20" t="s">
        <v>112</v>
      </c>
      <c r="R1428" s="20" t="s">
        <v>113</v>
      </c>
      <c r="S1428" s="20" t="s">
        <v>26</v>
      </c>
      <c r="T1428" s="20" t="s">
        <v>30</v>
      </c>
      <c r="U1428" s="20" t="s">
        <v>114</v>
      </c>
      <c r="V1428" s="20" t="s">
        <v>115</v>
      </c>
      <c r="W1428" s="20" t="s">
        <v>116</v>
      </c>
      <c r="X1428" s="20" t="s">
        <v>2092</v>
      </c>
      <c r="Y1428" s="20" t="s">
        <v>2093</v>
      </c>
      <c r="Z1428" s="20" t="s">
        <v>26</v>
      </c>
      <c r="AA1428" s="20" t="s">
        <v>30</v>
      </c>
      <c r="AB1428" s="20" t="s">
        <v>226</v>
      </c>
      <c r="AC1428" s="20" t="s">
        <v>2094</v>
      </c>
      <c r="AD1428" s="20" t="s">
        <v>281</v>
      </c>
    </row>
    <row r="1429" spans="2:30" x14ac:dyDescent="0.25">
      <c r="B1429" s="27" t="str">
        <f>IF(O1429="","Frêt",_xlfn.XLOOKUP(O1429,Catégories!A:A,Catégories!B:B,"inconnu"))</f>
        <v>Frêt</v>
      </c>
      <c r="C1429" s="10" t="str">
        <f>RIGHT(LOOKUP(L1429,'Recherche tracking'!A:A,'Recherche tracking'!B:B),16)</f>
        <v>1443814314755914</v>
      </c>
      <c r="D1429" s="20">
        <v>202606</v>
      </c>
      <c r="E1429" s="20">
        <v>51</v>
      </c>
      <c r="F1429" s="20">
        <v>1085442</v>
      </c>
      <c r="G1429" s="20" t="s">
        <v>20</v>
      </c>
      <c r="H1429" s="20" t="s">
        <v>20</v>
      </c>
      <c r="I1429" s="20" t="s">
        <v>118</v>
      </c>
      <c r="J1429" s="20" t="s">
        <v>2095</v>
      </c>
      <c r="K1429" s="20">
        <v>20260624</v>
      </c>
      <c r="L1429" s="20" t="s">
        <v>2091</v>
      </c>
      <c r="M1429" s="20" t="s">
        <v>111</v>
      </c>
      <c r="N1429" s="20">
        <v>3.01</v>
      </c>
      <c r="O1429" s="20" t="s">
        <v>84</v>
      </c>
      <c r="P1429" s="25">
        <v>0</v>
      </c>
      <c r="Q1429" s="20" t="s">
        <v>112</v>
      </c>
      <c r="R1429" s="20" t="s">
        <v>113</v>
      </c>
      <c r="S1429" s="20" t="s">
        <v>26</v>
      </c>
      <c r="T1429" s="20" t="s">
        <v>30</v>
      </c>
      <c r="U1429" s="20" t="s">
        <v>114</v>
      </c>
      <c r="V1429" s="20" t="s">
        <v>115</v>
      </c>
      <c r="W1429" s="20" t="s">
        <v>116</v>
      </c>
      <c r="X1429" s="20" t="s">
        <v>2092</v>
      </c>
      <c r="Y1429" s="20" t="s">
        <v>2093</v>
      </c>
      <c r="Z1429" s="20" t="s">
        <v>26</v>
      </c>
      <c r="AA1429" s="20" t="s">
        <v>30</v>
      </c>
      <c r="AB1429" s="20" t="s">
        <v>226</v>
      </c>
      <c r="AC1429" s="20" t="s">
        <v>2094</v>
      </c>
      <c r="AD1429" s="20" t="s">
        <v>281</v>
      </c>
    </row>
    <row r="1430" spans="2:30" x14ac:dyDescent="0.25">
      <c r="B1430" s="27" t="str">
        <f>IF(O1430="","Frêt",_xlfn.XLOOKUP(O1430,Catégories!A:A,Catégories!B:B,"inconnu"))</f>
        <v>Frêt</v>
      </c>
      <c r="C1430" s="10" t="str">
        <f>RIGHT(LOOKUP(L1430,'Recherche tracking'!A:A,'Recherche tracking'!B:B),16)</f>
        <v>1443814314755914</v>
      </c>
      <c r="D1430" s="20">
        <v>202606</v>
      </c>
      <c r="E1430" s="20">
        <v>51</v>
      </c>
      <c r="F1430" s="20">
        <v>1085442</v>
      </c>
      <c r="G1430" s="20" t="s">
        <v>20</v>
      </c>
      <c r="H1430" s="20" t="s">
        <v>20</v>
      </c>
      <c r="I1430" s="20" t="s">
        <v>119</v>
      </c>
      <c r="J1430" s="20" t="s">
        <v>2095</v>
      </c>
      <c r="K1430" s="20">
        <v>20260624</v>
      </c>
      <c r="L1430" s="20" t="s">
        <v>2091</v>
      </c>
      <c r="M1430" s="20" t="s">
        <v>24</v>
      </c>
      <c r="N1430" s="20">
        <v>3.01</v>
      </c>
      <c r="O1430" s="20" t="s">
        <v>86</v>
      </c>
      <c r="P1430" s="25">
        <v>0</v>
      </c>
      <c r="Q1430" s="20" t="s">
        <v>112</v>
      </c>
      <c r="R1430" s="20" t="s">
        <v>113</v>
      </c>
      <c r="S1430" s="20" t="s">
        <v>26</v>
      </c>
      <c r="T1430" s="20" t="s">
        <v>30</v>
      </c>
      <c r="U1430" s="20" t="s">
        <v>114</v>
      </c>
      <c r="V1430" s="20" t="s">
        <v>115</v>
      </c>
      <c r="W1430" s="20" t="s">
        <v>116</v>
      </c>
      <c r="X1430" s="20" t="s">
        <v>2092</v>
      </c>
      <c r="Y1430" s="20" t="s">
        <v>2093</v>
      </c>
      <c r="Z1430" s="20" t="s">
        <v>26</v>
      </c>
      <c r="AA1430" s="20" t="s">
        <v>30</v>
      </c>
      <c r="AB1430" s="20" t="s">
        <v>226</v>
      </c>
      <c r="AC1430" s="20" t="s">
        <v>2094</v>
      </c>
      <c r="AD1430" s="20" t="s">
        <v>281</v>
      </c>
    </row>
    <row r="1431" spans="2:30" x14ac:dyDescent="0.25">
      <c r="B1431" s="27" t="str">
        <f>IF(O1431="","Frêt",_xlfn.XLOOKUP(O1431,Catégories!A:A,Catégories!B:B,"inconnu"))</f>
        <v>Frêt</v>
      </c>
      <c r="C1431" s="10" t="str">
        <f>RIGHT(LOOKUP(L1431,'Recherche tracking'!A:A,'Recherche tracking'!B:B),16)</f>
        <v>1343814314755952</v>
      </c>
      <c r="D1431" s="20">
        <v>202606</v>
      </c>
      <c r="E1431" s="20">
        <v>51</v>
      </c>
      <c r="F1431" s="20">
        <v>1085442</v>
      </c>
      <c r="G1431" s="20" t="s">
        <v>20</v>
      </c>
      <c r="H1431" s="20" t="s">
        <v>20</v>
      </c>
      <c r="I1431" s="20" t="s">
        <v>110</v>
      </c>
      <c r="J1431" s="20" t="s">
        <v>22</v>
      </c>
      <c r="K1431" s="20">
        <v>20260624</v>
      </c>
      <c r="L1431" s="20" t="s">
        <v>2096</v>
      </c>
      <c r="M1431" s="20" t="s">
        <v>111</v>
      </c>
      <c r="N1431" s="20">
        <v>0.8</v>
      </c>
      <c r="O1431" s="20" t="s">
        <v>84</v>
      </c>
      <c r="P1431" s="25">
        <v>4.1500000000000004</v>
      </c>
      <c r="Q1431" s="20" t="s">
        <v>112</v>
      </c>
      <c r="R1431" s="20" t="s">
        <v>113</v>
      </c>
      <c r="S1431" s="20" t="s">
        <v>26</v>
      </c>
      <c r="T1431" s="20" t="s">
        <v>30</v>
      </c>
      <c r="U1431" s="20" t="s">
        <v>114</v>
      </c>
      <c r="V1431" s="20" t="s">
        <v>115</v>
      </c>
      <c r="W1431" s="20" t="s">
        <v>116</v>
      </c>
      <c r="X1431" s="20" t="s">
        <v>2097</v>
      </c>
      <c r="Y1431" s="20" t="s">
        <v>2098</v>
      </c>
      <c r="Z1431" s="20" t="s">
        <v>26</v>
      </c>
      <c r="AA1431" s="20" t="s">
        <v>30</v>
      </c>
      <c r="AB1431" s="20" t="s">
        <v>193</v>
      </c>
      <c r="AC1431" s="20" t="s">
        <v>2099</v>
      </c>
      <c r="AD1431" s="20" t="s">
        <v>2100</v>
      </c>
    </row>
    <row r="1432" spans="2:30" x14ac:dyDescent="0.25">
      <c r="B1432" s="27" t="str">
        <f>IF(O1432="","Frêt",_xlfn.XLOOKUP(O1432,Catégories!A:A,Catégories!B:B,"inconnu"))</f>
        <v>Frêt</v>
      </c>
      <c r="C1432" s="10" t="str">
        <f>RIGHT(LOOKUP(L1432,'Recherche tracking'!A:A,'Recherche tracking'!B:B),16)</f>
        <v>1343814314755952</v>
      </c>
      <c r="D1432" s="20">
        <v>202606</v>
      </c>
      <c r="E1432" s="20">
        <v>51</v>
      </c>
      <c r="F1432" s="20">
        <v>1085442</v>
      </c>
      <c r="G1432" s="20" t="s">
        <v>20</v>
      </c>
      <c r="H1432" s="20" t="s">
        <v>20</v>
      </c>
      <c r="I1432" s="20" t="s">
        <v>118</v>
      </c>
      <c r="J1432" s="20" t="s">
        <v>2101</v>
      </c>
      <c r="K1432" s="20">
        <v>20260624</v>
      </c>
      <c r="L1432" s="20" t="s">
        <v>2096</v>
      </c>
      <c r="M1432" s="20" t="s">
        <v>111</v>
      </c>
      <c r="N1432" s="20">
        <v>0.8</v>
      </c>
      <c r="O1432" s="20" t="s">
        <v>84</v>
      </c>
      <c r="P1432" s="25">
        <v>0</v>
      </c>
      <c r="Q1432" s="20" t="s">
        <v>112</v>
      </c>
      <c r="R1432" s="20" t="s">
        <v>113</v>
      </c>
      <c r="S1432" s="20" t="s">
        <v>26</v>
      </c>
      <c r="T1432" s="20" t="s">
        <v>30</v>
      </c>
      <c r="U1432" s="20" t="s">
        <v>114</v>
      </c>
      <c r="V1432" s="20" t="s">
        <v>115</v>
      </c>
      <c r="W1432" s="20" t="s">
        <v>116</v>
      </c>
      <c r="X1432" s="20" t="s">
        <v>2097</v>
      </c>
      <c r="Y1432" s="20" t="s">
        <v>2098</v>
      </c>
      <c r="Z1432" s="20" t="s">
        <v>26</v>
      </c>
      <c r="AA1432" s="20" t="s">
        <v>30</v>
      </c>
      <c r="AB1432" s="20" t="s">
        <v>193</v>
      </c>
      <c r="AC1432" s="20" t="s">
        <v>2099</v>
      </c>
      <c r="AD1432" s="20" t="s">
        <v>2100</v>
      </c>
    </row>
    <row r="1433" spans="2:30" x14ac:dyDescent="0.25">
      <c r="B1433" s="27" t="str">
        <f>IF(O1433="","Frêt",_xlfn.XLOOKUP(O1433,Catégories!A:A,Catégories!B:B,"inconnu"))</f>
        <v>Frêt</v>
      </c>
      <c r="C1433" s="10" t="str">
        <f>RIGHT(LOOKUP(L1433,'Recherche tracking'!A:A,'Recherche tracking'!B:B),16)</f>
        <v>1343814314755952</v>
      </c>
      <c r="D1433" s="20">
        <v>202606</v>
      </c>
      <c r="E1433" s="20">
        <v>51</v>
      </c>
      <c r="F1433" s="20">
        <v>1085442</v>
      </c>
      <c r="G1433" s="20" t="s">
        <v>20</v>
      </c>
      <c r="H1433" s="20" t="s">
        <v>20</v>
      </c>
      <c r="I1433" s="20" t="s">
        <v>119</v>
      </c>
      <c r="J1433" s="20" t="s">
        <v>2101</v>
      </c>
      <c r="K1433" s="20">
        <v>20260624</v>
      </c>
      <c r="L1433" s="20" t="s">
        <v>2096</v>
      </c>
      <c r="M1433" s="20" t="s">
        <v>24</v>
      </c>
      <c r="N1433" s="20">
        <v>0.8</v>
      </c>
      <c r="O1433" s="20" t="s">
        <v>86</v>
      </c>
      <c r="P1433" s="25">
        <v>0</v>
      </c>
      <c r="Q1433" s="20" t="s">
        <v>112</v>
      </c>
      <c r="R1433" s="20" t="s">
        <v>113</v>
      </c>
      <c r="S1433" s="20" t="s">
        <v>26</v>
      </c>
      <c r="T1433" s="20" t="s">
        <v>30</v>
      </c>
      <c r="U1433" s="20" t="s">
        <v>114</v>
      </c>
      <c r="V1433" s="20" t="s">
        <v>115</v>
      </c>
      <c r="W1433" s="20" t="s">
        <v>116</v>
      </c>
      <c r="X1433" s="20" t="s">
        <v>2097</v>
      </c>
      <c r="Y1433" s="20" t="s">
        <v>2098</v>
      </c>
      <c r="Z1433" s="20" t="s">
        <v>26</v>
      </c>
      <c r="AA1433" s="20" t="s">
        <v>30</v>
      </c>
      <c r="AB1433" s="20" t="s">
        <v>193</v>
      </c>
      <c r="AC1433" s="20" t="s">
        <v>2099</v>
      </c>
      <c r="AD1433" s="20" t="s">
        <v>2100</v>
      </c>
    </row>
    <row r="1434" spans="2:30" x14ac:dyDescent="0.25">
      <c r="B1434" s="27" t="str">
        <f>IF(O1434="","Frêt",_xlfn.XLOOKUP(O1434,Catégories!A:A,Catégories!B:B,"inconnu"))</f>
        <v>Frêt</v>
      </c>
      <c r="C1434" s="10" t="str">
        <f>RIGHT(LOOKUP(L1434,'Recherche tracking'!A:A,'Recherche tracking'!B:B),16)</f>
        <v>0643814314755936</v>
      </c>
      <c r="D1434" s="20">
        <v>202606</v>
      </c>
      <c r="E1434" s="20">
        <v>51</v>
      </c>
      <c r="F1434" s="20">
        <v>1085442</v>
      </c>
      <c r="G1434" s="20" t="s">
        <v>20</v>
      </c>
      <c r="H1434" s="20" t="s">
        <v>20</v>
      </c>
      <c r="I1434" s="20" t="s">
        <v>110</v>
      </c>
      <c r="J1434" s="20" t="s">
        <v>22</v>
      </c>
      <c r="K1434" s="20">
        <v>20260624</v>
      </c>
      <c r="L1434" s="20" t="s">
        <v>2102</v>
      </c>
      <c r="M1434" s="20" t="s">
        <v>111</v>
      </c>
      <c r="N1434" s="20">
        <v>0.8</v>
      </c>
      <c r="O1434" s="20" t="s">
        <v>84</v>
      </c>
      <c r="P1434" s="25">
        <v>4.1500000000000004</v>
      </c>
      <c r="Q1434" s="20" t="s">
        <v>112</v>
      </c>
      <c r="R1434" s="20" t="s">
        <v>113</v>
      </c>
      <c r="S1434" s="20" t="s">
        <v>26</v>
      </c>
      <c r="T1434" s="20" t="s">
        <v>30</v>
      </c>
      <c r="U1434" s="20" t="s">
        <v>114</v>
      </c>
      <c r="V1434" s="20" t="s">
        <v>115</v>
      </c>
      <c r="W1434" s="20" t="s">
        <v>116</v>
      </c>
      <c r="X1434" s="20" t="s">
        <v>2103</v>
      </c>
      <c r="Y1434" s="20" t="s">
        <v>2104</v>
      </c>
      <c r="Z1434" s="20" t="s">
        <v>26</v>
      </c>
      <c r="AA1434" s="20" t="s">
        <v>30</v>
      </c>
      <c r="AB1434" s="20" t="s">
        <v>171</v>
      </c>
      <c r="AC1434" s="20" t="s">
        <v>2105</v>
      </c>
      <c r="AD1434" s="20" t="s">
        <v>2106</v>
      </c>
    </row>
    <row r="1435" spans="2:30" x14ac:dyDescent="0.25">
      <c r="B1435" s="27" t="str">
        <f>IF(O1435="","Frêt",_xlfn.XLOOKUP(O1435,Catégories!A:A,Catégories!B:B,"inconnu"))</f>
        <v>Frêt</v>
      </c>
      <c r="C1435" s="10" t="str">
        <f>RIGHT(LOOKUP(L1435,'Recherche tracking'!A:A,'Recherche tracking'!B:B),16)</f>
        <v>0643814314755936</v>
      </c>
      <c r="D1435" s="20">
        <v>202606</v>
      </c>
      <c r="E1435" s="20">
        <v>51</v>
      </c>
      <c r="F1435" s="20">
        <v>1085442</v>
      </c>
      <c r="G1435" s="20" t="s">
        <v>20</v>
      </c>
      <c r="H1435" s="20" t="s">
        <v>20</v>
      </c>
      <c r="I1435" s="20" t="s">
        <v>118</v>
      </c>
      <c r="J1435" s="20" t="s">
        <v>2107</v>
      </c>
      <c r="K1435" s="20">
        <v>20260624</v>
      </c>
      <c r="L1435" s="20" t="s">
        <v>2102</v>
      </c>
      <c r="M1435" s="20" t="s">
        <v>111</v>
      </c>
      <c r="N1435" s="20">
        <v>0.8</v>
      </c>
      <c r="O1435" s="20" t="s">
        <v>84</v>
      </c>
      <c r="P1435" s="25">
        <v>0</v>
      </c>
      <c r="Q1435" s="20" t="s">
        <v>112</v>
      </c>
      <c r="R1435" s="20" t="s">
        <v>113</v>
      </c>
      <c r="S1435" s="20" t="s">
        <v>26</v>
      </c>
      <c r="T1435" s="20" t="s">
        <v>30</v>
      </c>
      <c r="U1435" s="20" t="s">
        <v>114</v>
      </c>
      <c r="V1435" s="20" t="s">
        <v>115</v>
      </c>
      <c r="W1435" s="20" t="s">
        <v>116</v>
      </c>
      <c r="X1435" s="20" t="s">
        <v>2103</v>
      </c>
      <c r="Y1435" s="20" t="s">
        <v>2104</v>
      </c>
      <c r="Z1435" s="20" t="s">
        <v>26</v>
      </c>
      <c r="AA1435" s="20" t="s">
        <v>30</v>
      </c>
      <c r="AB1435" s="20" t="s">
        <v>171</v>
      </c>
      <c r="AC1435" s="20" t="s">
        <v>2105</v>
      </c>
      <c r="AD1435" s="20" t="s">
        <v>2106</v>
      </c>
    </row>
    <row r="1436" spans="2:30" x14ac:dyDescent="0.25">
      <c r="B1436" s="27" t="str">
        <f>IF(O1436="","Frêt",_xlfn.XLOOKUP(O1436,Catégories!A:A,Catégories!B:B,"inconnu"))</f>
        <v>Frêt</v>
      </c>
      <c r="C1436" s="10" t="str">
        <f>RIGHT(LOOKUP(L1436,'Recherche tracking'!A:A,'Recherche tracking'!B:B),16)</f>
        <v>0643814314755936</v>
      </c>
      <c r="D1436" s="20">
        <v>202606</v>
      </c>
      <c r="E1436" s="20">
        <v>51</v>
      </c>
      <c r="F1436" s="20">
        <v>1085442</v>
      </c>
      <c r="G1436" s="20" t="s">
        <v>20</v>
      </c>
      <c r="H1436" s="20" t="s">
        <v>20</v>
      </c>
      <c r="I1436" s="20" t="s">
        <v>119</v>
      </c>
      <c r="J1436" s="20" t="s">
        <v>2107</v>
      </c>
      <c r="K1436" s="20">
        <v>20260624</v>
      </c>
      <c r="L1436" s="20" t="s">
        <v>2102</v>
      </c>
      <c r="M1436" s="20" t="s">
        <v>24</v>
      </c>
      <c r="N1436" s="20">
        <v>0.8</v>
      </c>
      <c r="O1436" s="20" t="s">
        <v>86</v>
      </c>
      <c r="P1436" s="25">
        <v>0</v>
      </c>
      <c r="Q1436" s="20" t="s">
        <v>112</v>
      </c>
      <c r="R1436" s="20" t="s">
        <v>113</v>
      </c>
      <c r="S1436" s="20" t="s">
        <v>26</v>
      </c>
      <c r="T1436" s="20" t="s">
        <v>30</v>
      </c>
      <c r="U1436" s="20" t="s">
        <v>114</v>
      </c>
      <c r="V1436" s="20" t="s">
        <v>115</v>
      </c>
      <c r="W1436" s="20" t="s">
        <v>116</v>
      </c>
      <c r="X1436" s="20" t="s">
        <v>2103</v>
      </c>
      <c r="Y1436" s="20" t="s">
        <v>2104</v>
      </c>
      <c r="Z1436" s="20" t="s">
        <v>26</v>
      </c>
      <c r="AA1436" s="20" t="s">
        <v>30</v>
      </c>
      <c r="AB1436" s="20" t="s">
        <v>171</v>
      </c>
      <c r="AC1436" s="20" t="s">
        <v>2105</v>
      </c>
      <c r="AD1436" s="20" t="s">
        <v>2106</v>
      </c>
    </row>
    <row r="1437" spans="2:30" x14ac:dyDescent="0.25">
      <c r="B1437" s="27" t="str">
        <f>IF(O1437="","Frêt",_xlfn.XLOOKUP(O1437,Catégories!A:A,Catégories!B:B,"inconnu"))</f>
        <v>Frêt</v>
      </c>
      <c r="C1437" s="10" t="str">
        <f>RIGHT(LOOKUP(L1437,'Recherche tracking'!A:A,'Recherche tracking'!B:B),16)</f>
        <v>7143814314755805</v>
      </c>
      <c r="D1437" s="20">
        <v>202606</v>
      </c>
      <c r="E1437" s="20">
        <v>51</v>
      </c>
      <c r="F1437" s="20">
        <v>1085442</v>
      </c>
      <c r="G1437" s="20" t="s">
        <v>20</v>
      </c>
      <c r="H1437" s="20" t="s">
        <v>20</v>
      </c>
      <c r="I1437" s="20" t="s">
        <v>110</v>
      </c>
      <c r="J1437" s="20" t="s">
        <v>22</v>
      </c>
      <c r="K1437" s="20">
        <v>20260624</v>
      </c>
      <c r="L1437" s="20" t="s">
        <v>2108</v>
      </c>
      <c r="M1437" s="20" t="s">
        <v>111</v>
      </c>
      <c r="N1437" s="20">
        <v>0.8</v>
      </c>
      <c r="O1437" s="20" t="s">
        <v>84</v>
      </c>
      <c r="P1437" s="25">
        <v>4.1500000000000004</v>
      </c>
      <c r="Q1437" s="20" t="s">
        <v>112</v>
      </c>
      <c r="R1437" s="20" t="s">
        <v>113</v>
      </c>
      <c r="S1437" s="20" t="s">
        <v>26</v>
      </c>
      <c r="T1437" s="20" t="s">
        <v>30</v>
      </c>
      <c r="U1437" s="20" t="s">
        <v>114</v>
      </c>
      <c r="V1437" s="20" t="s">
        <v>115</v>
      </c>
      <c r="W1437" s="20" t="s">
        <v>116</v>
      </c>
      <c r="X1437" s="20" t="s">
        <v>2109</v>
      </c>
      <c r="Y1437" s="20" t="s">
        <v>2110</v>
      </c>
      <c r="Z1437" s="20" t="s">
        <v>26</v>
      </c>
      <c r="AA1437" s="20" t="s">
        <v>30</v>
      </c>
      <c r="AB1437" s="20" t="s">
        <v>121</v>
      </c>
      <c r="AC1437" s="20" t="s">
        <v>495</v>
      </c>
      <c r="AD1437" s="20" t="s">
        <v>496</v>
      </c>
    </row>
    <row r="1438" spans="2:30" x14ac:dyDescent="0.25">
      <c r="B1438" s="27" t="str">
        <f>IF(O1438="","Frêt",_xlfn.XLOOKUP(O1438,Catégories!A:A,Catégories!B:B,"inconnu"))</f>
        <v>Frêt</v>
      </c>
      <c r="C1438" s="10" t="str">
        <f>RIGHT(LOOKUP(L1438,'Recherche tracking'!A:A,'Recherche tracking'!B:B),16)</f>
        <v>7143814314755805</v>
      </c>
      <c r="D1438" s="20">
        <v>202606</v>
      </c>
      <c r="E1438" s="20">
        <v>51</v>
      </c>
      <c r="F1438" s="20">
        <v>1085442</v>
      </c>
      <c r="G1438" s="20" t="s">
        <v>20</v>
      </c>
      <c r="H1438" s="20" t="s">
        <v>20</v>
      </c>
      <c r="I1438" s="20" t="s">
        <v>118</v>
      </c>
      <c r="J1438" s="20" t="s">
        <v>2111</v>
      </c>
      <c r="K1438" s="20">
        <v>20260624</v>
      </c>
      <c r="L1438" s="20" t="s">
        <v>2108</v>
      </c>
      <c r="M1438" s="20" t="s">
        <v>111</v>
      </c>
      <c r="N1438" s="20">
        <v>0.8</v>
      </c>
      <c r="O1438" s="20" t="s">
        <v>84</v>
      </c>
      <c r="P1438" s="25">
        <v>0</v>
      </c>
      <c r="Q1438" s="20" t="s">
        <v>112</v>
      </c>
      <c r="R1438" s="20" t="s">
        <v>113</v>
      </c>
      <c r="S1438" s="20" t="s">
        <v>26</v>
      </c>
      <c r="T1438" s="20" t="s">
        <v>30</v>
      </c>
      <c r="U1438" s="20" t="s">
        <v>114</v>
      </c>
      <c r="V1438" s="20" t="s">
        <v>115</v>
      </c>
      <c r="W1438" s="20" t="s">
        <v>116</v>
      </c>
      <c r="X1438" s="20" t="s">
        <v>2109</v>
      </c>
      <c r="Y1438" s="20" t="s">
        <v>2110</v>
      </c>
      <c r="Z1438" s="20" t="s">
        <v>26</v>
      </c>
      <c r="AA1438" s="20" t="s">
        <v>30</v>
      </c>
      <c r="AB1438" s="20" t="s">
        <v>121</v>
      </c>
      <c r="AC1438" s="20" t="s">
        <v>495</v>
      </c>
      <c r="AD1438" s="20" t="s">
        <v>496</v>
      </c>
    </row>
    <row r="1439" spans="2:30" x14ac:dyDescent="0.25">
      <c r="B1439" s="27" t="str">
        <f>IF(O1439="","Frêt",_xlfn.XLOOKUP(O1439,Catégories!A:A,Catégories!B:B,"inconnu"))</f>
        <v>Frêt</v>
      </c>
      <c r="C1439" s="10" t="str">
        <f>RIGHT(LOOKUP(L1439,'Recherche tracking'!A:A,'Recherche tracking'!B:B),16)</f>
        <v>7143814314755805</v>
      </c>
      <c r="D1439" s="20">
        <v>202606</v>
      </c>
      <c r="E1439" s="20">
        <v>51</v>
      </c>
      <c r="F1439" s="20">
        <v>1085442</v>
      </c>
      <c r="G1439" s="20" t="s">
        <v>20</v>
      </c>
      <c r="H1439" s="20" t="s">
        <v>20</v>
      </c>
      <c r="I1439" s="20" t="s">
        <v>119</v>
      </c>
      <c r="J1439" s="20" t="s">
        <v>2111</v>
      </c>
      <c r="K1439" s="20">
        <v>20260624</v>
      </c>
      <c r="L1439" s="20" t="s">
        <v>2108</v>
      </c>
      <c r="M1439" s="20" t="s">
        <v>24</v>
      </c>
      <c r="N1439" s="20">
        <v>0.8</v>
      </c>
      <c r="O1439" s="20" t="s">
        <v>86</v>
      </c>
      <c r="P1439" s="25">
        <v>0</v>
      </c>
      <c r="Q1439" s="20" t="s">
        <v>112</v>
      </c>
      <c r="R1439" s="20" t="s">
        <v>113</v>
      </c>
      <c r="S1439" s="20" t="s">
        <v>26</v>
      </c>
      <c r="T1439" s="20" t="s">
        <v>30</v>
      </c>
      <c r="U1439" s="20" t="s">
        <v>114</v>
      </c>
      <c r="V1439" s="20" t="s">
        <v>115</v>
      </c>
      <c r="W1439" s="20" t="s">
        <v>116</v>
      </c>
      <c r="X1439" s="20" t="s">
        <v>2109</v>
      </c>
      <c r="Y1439" s="20" t="s">
        <v>2110</v>
      </c>
      <c r="Z1439" s="20" t="s">
        <v>26</v>
      </c>
      <c r="AA1439" s="20" t="s">
        <v>30</v>
      </c>
      <c r="AB1439" s="20" t="s">
        <v>121</v>
      </c>
      <c r="AC1439" s="20" t="s">
        <v>495</v>
      </c>
      <c r="AD1439" s="20" t="s">
        <v>496</v>
      </c>
    </row>
    <row r="1440" spans="2:30" x14ac:dyDescent="0.25">
      <c r="B1440" s="27" t="str">
        <f>IF(O1440="","Frêt",_xlfn.XLOOKUP(O1440,Catégories!A:A,Catégories!B:B,"inconnu"))</f>
        <v>Frêt</v>
      </c>
      <c r="C1440" s="10" t="str">
        <f>RIGHT(LOOKUP(L1440,'Recherche tracking'!A:A,'Recherche tracking'!B:B),16)</f>
        <v>7343814314755771</v>
      </c>
      <c r="D1440" s="20">
        <v>202606</v>
      </c>
      <c r="E1440" s="20">
        <v>51</v>
      </c>
      <c r="F1440" s="20">
        <v>1085442</v>
      </c>
      <c r="G1440" s="20" t="s">
        <v>20</v>
      </c>
      <c r="H1440" s="20" t="s">
        <v>20</v>
      </c>
      <c r="I1440" s="20" t="s">
        <v>110</v>
      </c>
      <c r="J1440" s="20" t="s">
        <v>22</v>
      </c>
      <c r="K1440" s="20">
        <v>20260624</v>
      </c>
      <c r="L1440" s="20" t="s">
        <v>2112</v>
      </c>
      <c r="M1440" s="20" t="s">
        <v>111</v>
      </c>
      <c r="N1440" s="20">
        <v>0.8</v>
      </c>
      <c r="O1440" s="20" t="s">
        <v>84</v>
      </c>
      <c r="P1440" s="25">
        <v>4.1500000000000004</v>
      </c>
      <c r="Q1440" s="20" t="s">
        <v>112</v>
      </c>
      <c r="R1440" s="20" t="s">
        <v>113</v>
      </c>
      <c r="S1440" s="20" t="s">
        <v>26</v>
      </c>
      <c r="T1440" s="20" t="s">
        <v>30</v>
      </c>
      <c r="U1440" s="20" t="s">
        <v>114</v>
      </c>
      <c r="V1440" s="20" t="s">
        <v>115</v>
      </c>
      <c r="W1440" s="20" t="s">
        <v>116</v>
      </c>
      <c r="X1440" s="20" t="s">
        <v>2113</v>
      </c>
      <c r="Y1440" s="20" t="s">
        <v>2114</v>
      </c>
      <c r="Z1440" s="20" t="s">
        <v>26</v>
      </c>
      <c r="AA1440" s="20" t="s">
        <v>30</v>
      </c>
      <c r="AB1440" s="20" t="s">
        <v>147</v>
      </c>
      <c r="AC1440" s="20" t="s">
        <v>414</v>
      </c>
      <c r="AD1440" s="20" t="s">
        <v>2115</v>
      </c>
    </row>
    <row r="1441" spans="2:30" x14ac:dyDescent="0.25">
      <c r="B1441" s="27" t="str">
        <f>IF(O1441="","Frêt",_xlfn.XLOOKUP(O1441,Catégories!A:A,Catégories!B:B,"inconnu"))</f>
        <v>Frêt</v>
      </c>
      <c r="C1441" s="10" t="str">
        <f>RIGHT(LOOKUP(L1441,'Recherche tracking'!A:A,'Recherche tracking'!B:B),16)</f>
        <v>7343814314755771</v>
      </c>
      <c r="D1441" s="20">
        <v>202606</v>
      </c>
      <c r="E1441" s="20">
        <v>51</v>
      </c>
      <c r="F1441" s="20">
        <v>1085442</v>
      </c>
      <c r="G1441" s="20" t="s">
        <v>20</v>
      </c>
      <c r="H1441" s="20" t="s">
        <v>20</v>
      </c>
      <c r="I1441" s="20" t="s">
        <v>118</v>
      </c>
      <c r="J1441" s="20" t="s">
        <v>2116</v>
      </c>
      <c r="K1441" s="20">
        <v>20260624</v>
      </c>
      <c r="L1441" s="20" t="s">
        <v>2112</v>
      </c>
      <c r="M1441" s="20" t="s">
        <v>111</v>
      </c>
      <c r="N1441" s="20">
        <v>0.8</v>
      </c>
      <c r="O1441" s="20" t="s">
        <v>84</v>
      </c>
      <c r="P1441" s="25">
        <v>0</v>
      </c>
      <c r="Q1441" s="20" t="s">
        <v>112</v>
      </c>
      <c r="R1441" s="20" t="s">
        <v>113</v>
      </c>
      <c r="S1441" s="20" t="s">
        <v>26</v>
      </c>
      <c r="T1441" s="20" t="s">
        <v>30</v>
      </c>
      <c r="U1441" s="20" t="s">
        <v>114</v>
      </c>
      <c r="V1441" s="20" t="s">
        <v>115</v>
      </c>
      <c r="W1441" s="20" t="s">
        <v>116</v>
      </c>
      <c r="X1441" s="20" t="s">
        <v>2113</v>
      </c>
      <c r="Y1441" s="20" t="s">
        <v>2114</v>
      </c>
      <c r="Z1441" s="20" t="s">
        <v>26</v>
      </c>
      <c r="AA1441" s="20" t="s">
        <v>30</v>
      </c>
      <c r="AB1441" s="20" t="s">
        <v>147</v>
      </c>
      <c r="AC1441" s="20" t="s">
        <v>414</v>
      </c>
      <c r="AD1441" s="20" t="s">
        <v>2115</v>
      </c>
    </row>
    <row r="1442" spans="2:30" x14ac:dyDescent="0.25">
      <c r="B1442" s="27" t="str">
        <f>IF(O1442="","Frêt",_xlfn.XLOOKUP(O1442,Catégories!A:A,Catégories!B:B,"inconnu"))</f>
        <v>Frêt</v>
      </c>
      <c r="C1442" s="10" t="str">
        <f>RIGHT(LOOKUP(L1442,'Recherche tracking'!A:A,'Recherche tracking'!B:B),16)</f>
        <v>7343814314755771</v>
      </c>
      <c r="D1442" s="20">
        <v>202606</v>
      </c>
      <c r="E1442" s="20">
        <v>51</v>
      </c>
      <c r="F1442" s="20">
        <v>1085442</v>
      </c>
      <c r="G1442" s="20" t="s">
        <v>20</v>
      </c>
      <c r="H1442" s="20" t="s">
        <v>20</v>
      </c>
      <c r="I1442" s="20" t="s">
        <v>119</v>
      </c>
      <c r="J1442" s="20" t="s">
        <v>2116</v>
      </c>
      <c r="K1442" s="20">
        <v>20260624</v>
      </c>
      <c r="L1442" s="20" t="s">
        <v>2112</v>
      </c>
      <c r="M1442" s="20" t="s">
        <v>24</v>
      </c>
      <c r="N1442" s="20">
        <v>0.8</v>
      </c>
      <c r="O1442" s="20" t="s">
        <v>86</v>
      </c>
      <c r="P1442" s="25">
        <v>0</v>
      </c>
      <c r="Q1442" s="20" t="s">
        <v>112</v>
      </c>
      <c r="R1442" s="20" t="s">
        <v>113</v>
      </c>
      <c r="S1442" s="20" t="s">
        <v>26</v>
      </c>
      <c r="T1442" s="20" t="s">
        <v>30</v>
      </c>
      <c r="U1442" s="20" t="s">
        <v>114</v>
      </c>
      <c r="V1442" s="20" t="s">
        <v>115</v>
      </c>
      <c r="W1442" s="20" t="s">
        <v>116</v>
      </c>
      <c r="X1442" s="20" t="s">
        <v>2113</v>
      </c>
      <c r="Y1442" s="20" t="s">
        <v>2114</v>
      </c>
      <c r="Z1442" s="20" t="s">
        <v>26</v>
      </c>
      <c r="AA1442" s="20" t="s">
        <v>30</v>
      </c>
      <c r="AB1442" s="20" t="s">
        <v>147</v>
      </c>
      <c r="AC1442" s="20" t="s">
        <v>414</v>
      </c>
      <c r="AD1442" s="20" t="s">
        <v>2115</v>
      </c>
    </row>
    <row r="1443" spans="2:30" x14ac:dyDescent="0.25">
      <c r="B1443" s="27" t="str">
        <f>IF(O1443="","Frêt",_xlfn.XLOOKUP(O1443,Catégories!A:A,Catégories!B:B,"inconnu"))</f>
        <v>Frêt</v>
      </c>
      <c r="C1443" s="10" t="str">
        <f>RIGHT(LOOKUP(L1443,'Recherche tracking'!A:A,'Recherche tracking'!B:B),16)</f>
        <v>7443814314755756</v>
      </c>
      <c r="D1443" s="20">
        <v>202606</v>
      </c>
      <c r="E1443" s="20">
        <v>51</v>
      </c>
      <c r="F1443" s="20">
        <v>1085442</v>
      </c>
      <c r="G1443" s="20" t="s">
        <v>20</v>
      </c>
      <c r="H1443" s="20" t="s">
        <v>20</v>
      </c>
      <c r="I1443" s="20" t="s">
        <v>110</v>
      </c>
      <c r="J1443" s="20" t="s">
        <v>22</v>
      </c>
      <c r="K1443" s="20">
        <v>20260624</v>
      </c>
      <c r="L1443" s="20" t="s">
        <v>2117</v>
      </c>
      <c r="M1443" s="20" t="s">
        <v>111</v>
      </c>
      <c r="N1443" s="20">
        <v>0.8</v>
      </c>
      <c r="O1443" s="20" t="s">
        <v>84</v>
      </c>
      <c r="P1443" s="25">
        <v>4.1500000000000004</v>
      </c>
      <c r="Q1443" s="20" t="s">
        <v>112</v>
      </c>
      <c r="R1443" s="20" t="s">
        <v>113</v>
      </c>
      <c r="S1443" s="20" t="s">
        <v>26</v>
      </c>
      <c r="T1443" s="20" t="s">
        <v>30</v>
      </c>
      <c r="U1443" s="20" t="s">
        <v>114</v>
      </c>
      <c r="V1443" s="20" t="s">
        <v>115</v>
      </c>
      <c r="W1443" s="20" t="s">
        <v>116</v>
      </c>
      <c r="X1443" s="20" t="s">
        <v>2118</v>
      </c>
      <c r="Y1443" s="20" t="s">
        <v>2119</v>
      </c>
      <c r="Z1443" s="20" t="s">
        <v>26</v>
      </c>
      <c r="AA1443" s="20" t="s">
        <v>30</v>
      </c>
      <c r="AB1443" s="20" t="s">
        <v>142</v>
      </c>
      <c r="AC1443" s="20" t="s">
        <v>465</v>
      </c>
      <c r="AD1443" s="20" t="s">
        <v>466</v>
      </c>
    </row>
    <row r="1444" spans="2:30" x14ac:dyDescent="0.25">
      <c r="B1444" s="27" t="str">
        <f>IF(O1444="","Frêt",_xlfn.XLOOKUP(O1444,Catégories!A:A,Catégories!B:B,"inconnu"))</f>
        <v>Frêt</v>
      </c>
      <c r="C1444" s="10" t="str">
        <f>RIGHT(LOOKUP(L1444,'Recherche tracking'!A:A,'Recherche tracking'!B:B),16)</f>
        <v>7443814314755756</v>
      </c>
      <c r="D1444" s="20">
        <v>202606</v>
      </c>
      <c r="E1444" s="20">
        <v>51</v>
      </c>
      <c r="F1444" s="20">
        <v>1085442</v>
      </c>
      <c r="G1444" s="20" t="s">
        <v>20</v>
      </c>
      <c r="H1444" s="20" t="s">
        <v>20</v>
      </c>
      <c r="I1444" s="20" t="s">
        <v>118</v>
      </c>
      <c r="J1444" s="20" t="s">
        <v>2120</v>
      </c>
      <c r="K1444" s="20">
        <v>20260624</v>
      </c>
      <c r="L1444" s="20" t="s">
        <v>2117</v>
      </c>
      <c r="M1444" s="20" t="s">
        <v>111</v>
      </c>
      <c r="N1444" s="20">
        <v>0.8</v>
      </c>
      <c r="O1444" s="20" t="s">
        <v>84</v>
      </c>
      <c r="P1444" s="25">
        <v>0</v>
      </c>
      <c r="Q1444" s="20" t="s">
        <v>112</v>
      </c>
      <c r="R1444" s="20" t="s">
        <v>113</v>
      </c>
      <c r="S1444" s="20" t="s">
        <v>26</v>
      </c>
      <c r="T1444" s="20" t="s">
        <v>30</v>
      </c>
      <c r="U1444" s="20" t="s">
        <v>114</v>
      </c>
      <c r="V1444" s="20" t="s">
        <v>115</v>
      </c>
      <c r="W1444" s="20" t="s">
        <v>116</v>
      </c>
      <c r="X1444" s="20" t="s">
        <v>2118</v>
      </c>
      <c r="Y1444" s="20" t="s">
        <v>2119</v>
      </c>
      <c r="Z1444" s="20" t="s">
        <v>26</v>
      </c>
      <c r="AA1444" s="20" t="s">
        <v>30</v>
      </c>
      <c r="AB1444" s="20" t="s">
        <v>142</v>
      </c>
      <c r="AC1444" s="20" t="s">
        <v>465</v>
      </c>
      <c r="AD1444" s="20" t="s">
        <v>466</v>
      </c>
    </row>
    <row r="1445" spans="2:30" x14ac:dyDescent="0.25">
      <c r="B1445" s="27" t="str">
        <f>IF(O1445="","Frêt",_xlfn.XLOOKUP(O1445,Catégories!A:A,Catégories!B:B,"inconnu"))</f>
        <v>Frêt</v>
      </c>
      <c r="C1445" s="10" t="str">
        <f>RIGHT(LOOKUP(L1445,'Recherche tracking'!A:A,'Recherche tracking'!B:B),16)</f>
        <v>7443814314755756</v>
      </c>
      <c r="D1445" s="20">
        <v>202606</v>
      </c>
      <c r="E1445" s="20">
        <v>51</v>
      </c>
      <c r="F1445" s="20">
        <v>1085442</v>
      </c>
      <c r="G1445" s="20" t="s">
        <v>20</v>
      </c>
      <c r="H1445" s="20" t="s">
        <v>20</v>
      </c>
      <c r="I1445" s="20" t="s">
        <v>119</v>
      </c>
      <c r="J1445" s="20" t="s">
        <v>2120</v>
      </c>
      <c r="K1445" s="20">
        <v>20260624</v>
      </c>
      <c r="L1445" s="20" t="s">
        <v>2117</v>
      </c>
      <c r="M1445" s="20" t="s">
        <v>24</v>
      </c>
      <c r="N1445" s="20">
        <v>0.8</v>
      </c>
      <c r="O1445" s="20" t="s">
        <v>86</v>
      </c>
      <c r="P1445" s="25">
        <v>0</v>
      </c>
      <c r="Q1445" s="20" t="s">
        <v>112</v>
      </c>
      <c r="R1445" s="20" t="s">
        <v>113</v>
      </c>
      <c r="S1445" s="20" t="s">
        <v>26</v>
      </c>
      <c r="T1445" s="20" t="s">
        <v>30</v>
      </c>
      <c r="U1445" s="20" t="s">
        <v>114</v>
      </c>
      <c r="V1445" s="20" t="s">
        <v>115</v>
      </c>
      <c r="W1445" s="20" t="s">
        <v>116</v>
      </c>
      <c r="X1445" s="20" t="s">
        <v>2118</v>
      </c>
      <c r="Y1445" s="20" t="s">
        <v>2119</v>
      </c>
      <c r="Z1445" s="20" t="s">
        <v>26</v>
      </c>
      <c r="AA1445" s="20" t="s">
        <v>30</v>
      </c>
      <c r="AB1445" s="20" t="s">
        <v>142</v>
      </c>
      <c r="AC1445" s="20" t="s">
        <v>465</v>
      </c>
      <c r="AD1445" s="20" t="s">
        <v>466</v>
      </c>
    </row>
    <row r="1446" spans="2:30" x14ac:dyDescent="0.25">
      <c r="B1446" s="27" t="str">
        <f>IF(O1446="","Frêt",_xlfn.XLOOKUP(O1446,Catégories!A:A,Catégories!B:B,"inconnu"))</f>
        <v>Frêt</v>
      </c>
      <c r="C1446" s="10" t="str">
        <f>RIGHT(LOOKUP(L1446,'Recherche tracking'!A:A,'Recherche tracking'!B:B),16)</f>
        <v>8443814314755660</v>
      </c>
      <c r="D1446" s="20">
        <v>202606</v>
      </c>
      <c r="E1446" s="20">
        <v>51</v>
      </c>
      <c r="F1446" s="20">
        <v>1085442</v>
      </c>
      <c r="G1446" s="20" t="s">
        <v>20</v>
      </c>
      <c r="H1446" s="20" t="s">
        <v>20</v>
      </c>
      <c r="I1446" s="20" t="s">
        <v>110</v>
      </c>
      <c r="J1446" s="20" t="s">
        <v>22</v>
      </c>
      <c r="K1446" s="20">
        <v>20260624</v>
      </c>
      <c r="L1446" s="20" t="s">
        <v>2121</v>
      </c>
      <c r="M1446" s="20" t="s">
        <v>111</v>
      </c>
      <c r="N1446" s="20">
        <v>3.01</v>
      </c>
      <c r="O1446" s="20" t="s">
        <v>84</v>
      </c>
      <c r="P1446" s="25">
        <v>4.93</v>
      </c>
      <c r="Q1446" s="20" t="s">
        <v>112</v>
      </c>
      <c r="R1446" s="20" t="s">
        <v>113</v>
      </c>
      <c r="S1446" s="20" t="s">
        <v>26</v>
      </c>
      <c r="T1446" s="20" t="s">
        <v>30</v>
      </c>
      <c r="U1446" s="20" t="s">
        <v>114</v>
      </c>
      <c r="V1446" s="20" t="s">
        <v>115</v>
      </c>
      <c r="W1446" s="20" t="s">
        <v>116</v>
      </c>
      <c r="X1446" s="20" t="s">
        <v>2122</v>
      </c>
      <c r="Y1446" s="20" t="s">
        <v>2123</v>
      </c>
      <c r="Z1446" s="20" t="s">
        <v>26</v>
      </c>
      <c r="AA1446" s="20" t="s">
        <v>30</v>
      </c>
      <c r="AB1446" s="20" t="s">
        <v>162</v>
      </c>
      <c r="AC1446" s="20" t="s">
        <v>640</v>
      </c>
      <c r="AD1446" s="20" t="s">
        <v>641</v>
      </c>
    </row>
    <row r="1447" spans="2:30" x14ac:dyDescent="0.25">
      <c r="B1447" s="27" t="str">
        <f>IF(O1447="","Frêt",_xlfn.XLOOKUP(O1447,Catégories!A:A,Catégories!B:B,"inconnu"))</f>
        <v>Frêt</v>
      </c>
      <c r="C1447" s="10" t="str">
        <f>RIGHT(LOOKUP(L1447,'Recherche tracking'!A:A,'Recherche tracking'!B:B),16)</f>
        <v>8443814314755660</v>
      </c>
      <c r="D1447" s="20">
        <v>202606</v>
      </c>
      <c r="E1447" s="20">
        <v>51</v>
      </c>
      <c r="F1447" s="20">
        <v>1085442</v>
      </c>
      <c r="G1447" s="20" t="s">
        <v>20</v>
      </c>
      <c r="H1447" s="20" t="s">
        <v>20</v>
      </c>
      <c r="I1447" s="20" t="s">
        <v>118</v>
      </c>
      <c r="J1447" s="20" t="s">
        <v>2124</v>
      </c>
      <c r="K1447" s="20">
        <v>20260624</v>
      </c>
      <c r="L1447" s="20" t="s">
        <v>2121</v>
      </c>
      <c r="M1447" s="20" t="s">
        <v>111</v>
      </c>
      <c r="N1447" s="20">
        <v>3.01</v>
      </c>
      <c r="O1447" s="20" t="s">
        <v>84</v>
      </c>
      <c r="P1447" s="25">
        <v>0</v>
      </c>
      <c r="Q1447" s="20" t="s">
        <v>112</v>
      </c>
      <c r="R1447" s="20" t="s">
        <v>113</v>
      </c>
      <c r="S1447" s="20" t="s">
        <v>26</v>
      </c>
      <c r="T1447" s="20" t="s">
        <v>30</v>
      </c>
      <c r="U1447" s="20" t="s">
        <v>114</v>
      </c>
      <c r="V1447" s="20" t="s">
        <v>115</v>
      </c>
      <c r="W1447" s="20" t="s">
        <v>116</v>
      </c>
      <c r="X1447" s="20" t="s">
        <v>2122</v>
      </c>
      <c r="Y1447" s="20" t="s">
        <v>2123</v>
      </c>
      <c r="Z1447" s="20" t="s">
        <v>26</v>
      </c>
      <c r="AA1447" s="20" t="s">
        <v>30</v>
      </c>
      <c r="AB1447" s="20" t="s">
        <v>162</v>
      </c>
      <c r="AC1447" s="20" t="s">
        <v>640</v>
      </c>
      <c r="AD1447" s="20" t="s">
        <v>641</v>
      </c>
    </row>
    <row r="1448" spans="2:30" x14ac:dyDescent="0.25">
      <c r="B1448" s="27" t="str">
        <f>IF(O1448="","Frêt",_xlfn.XLOOKUP(O1448,Catégories!A:A,Catégories!B:B,"inconnu"))</f>
        <v>Frêt</v>
      </c>
      <c r="C1448" s="10" t="str">
        <f>RIGHT(LOOKUP(L1448,'Recherche tracking'!A:A,'Recherche tracking'!B:B),16)</f>
        <v>8443814314755660</v>
      </c>
      <c r="D1448" s="20">
        <v>202606</v>
      </c>
      <c r="E1448" s="20">
        <v>51</v>
      </c>
      <c r="F1448" s="20">
        <v>1085442</v>
      </c>
      <c r="G1448" s="20" t="s">
        <v>20</v>
      </c>
      <c r="H1448" s="20" t="s">
        <v>20</v>
      </c>
      <c r="I1448" s="20" t="s">
        <v>119</v>
      </c>
      <c r="J1448" s="20" t="s">
        <v>2124</v>
      </c>
      <c r="K1448" s="20">
        <v>20260624</v>
      </c>
      <c r="L1448" s="20" t="s">
        <v>2121</v>
      </c>
      <c r="M1448" s="20" t="s">
        <v>24</v>
      </c>
      <c r="N1448" s="20">
        <v>3.01</v>
      </c>
      <c r="O1448" s="20" t="s">
        <v>86</v>
      </c>
      <c r="P1448" s="25">
        <v>0</v>
      </c>
      <c r="Q1448" s="20" t="s">
        <v>112</v>
      </c>
      <c r="R1448" s="20" t="s">
        <v>113</v>
      </c>
      <c r="S1448" s="20" t="s">
        <v>26</v>
      </c>
      <c r="T1448" s="20" t="s">
        <v>30</v>
      </c>
      <c r="U1448" s="20" t="s">
        <v>114</v>
      </c>
      <c r="V1448" s="20" t="s">
        <v>115</v>
      </c>
      <c r="W1448" s="20" t="s">
        <v>116</v>
      </c>
      <c r="X1448" s="20" t="s">
        <v>2122</v>
      </c>
      <c r="Y1448" s="20" t="s">
        <v>2123</v>
      </c>
      <c r="Z1448" s="20" t="s">
        <v>26</v>
      </c>
      <c r="AA1448" s="20" t="s">
        <v>30</v>
      </c>
      <c r="AB1448" s="20" t="s">
        <v>162</v>
      </c>
      <c r="AC1448" s="20" t="s">
        <v>640</v>
      </c>
      <c r="AD1448" s="20" t="s">
        <v>641</v>
      </c>
    </row>
    <row r="1449" spans="2:30" x14ac:dyDescent="0.25">
      <c r="B1449" s="27" t="str">
        <f>IF(O1449="","Frêt",_xlfn.XLOOKUP(O1449,Catégories!A:A,Catégories!B:B,"inconnu"))</f>
        <v>Frêt</v>
      </c>
      <c r="C1449" s="10" t="str">
        <f>RIGHT(LOOKUP(L1449,'Recherche tracking'!A:A,'Recherche tracking'!B:B),16)</f>
        <v>7543814314755908</v>
      </c>
      <c r="D1449" s="20">
        <v>202606</v>
      </c>
      <c r="E1449" s="20">
        <v>51</v>
      </c>
      <c r="F1449" s="20">
        <v>1085442</v>
      </c>
      <c r="G1449" s="20" t="s">
        <v>20</v>
      </c>
      <c r="H1449" s="20" t="s">
        <v>20</v>
      </c>
      <c r="I1449" s="20" t="s">
        <v>110</v>
      </c>
      <c r="J1449" s="20" t="s">
        <v>22</v>
      </c>
      <c r="K1449" s="20">
        <v>20260624</v>
      </c>
      <c r="L1449" s="20" t="s">
        <v>2125</v>
      </c>
      <c r="M1449" s="20" t="s">
        <v>111</v>
      </c>
      <c r="N1449" s="20">
        <v>0.8</v>
      </c>
      <c r="O1449" s="20" t="s">
        <v>84</v>
      </c>
      <c r="P1449" s="25">
        <v>4.1500000000000004</v>
      </c>
      <c r="Q1449" s="20" t="s">
        <v>112</v>
      </c>
      <c r="R1449" s="20" t="s">
        <v>113</v>
      </c>
      <c r="S1449" s="20" t="s">
        <v>26</v>
      </c>
      <c r="T1449" s="20" t="s">
        <v>30</v>
      </c>
      <c r="U1449" s="20" t="s">
        <v>114</v>
      </c>
      <c r="V1449" s="20" t="s">
        <v>115</v>
      </c>
      <c r="W1449" s="20" t="s">
        <v>116</v>
      </c>
      <c r="X1449" s="20" t="s">
        <v>2126</v>
      </c>
      <c r="Y1449" s="20" t="s">
        <v>2127</v>
      </c>
      <c r="Z1449" s="20" t="s">
        <v>26</v>
      </c>
      <c r="AA1449" s="20" t="s">
        <v>30</v>
      </c>
      <c r="AB1449" s="20" t="s">
        <v>117</v>
      </c>
      <c r="AC1449" s="20" t="s">
        <v>490</v>
      </c>
      <c r="AD1449" s="20" t="s">
        <v>2128</v>
      </c>
    </row>
    <row r="1450" spans="2:30" x14ac:dyDescent="0.25">
      <c r="B1450" s="27" t="str">
        <f>IF(O1450="","Frêt",_xlfn.XLOOKUP(O1450,Catégories!A:A,Catégories!B:B,"inconnu"))</f>
        <v>Frêt</v>
      </c>
      <c r="C1450" s="10" t="str">
        <f>RIGHT(LOOKUP(L1450,'Recherche tracking'!A:A,'Recherche tracking'!B:B),16)</f>
        <v>7543814314755908</v>
      </c>
      <c r="D1450" s="20">
        <v>202606</v>
      </c>
      <c r="E1450" s="20">
        <v>51</v>
      </c>
      <c r="F1450" s="20">
        <v>1085442</v>
      </c>
      <c r="G1450" s="20" t="s">
        <v>20</v>
      </c>
      <c r="H1450" s="20" t="s">
        <v>20</v>
      </c>
      <c r="I1450" s="20" t="s">
        <v>118</v>
      </c>
      <c r="J1450" s="20" t="s">
        <v>2129</v>
      </c>
      <c r="K1450" s="20">
        <v>20260624</v>
      </c>
      <c r="L1450" s="20" t="s">
        <v>2125</v>
      </c>
      <c r="M1450" s="20" t="s">
        <v>111</v>
      </c>
      <c r="N1450" s="20">
        <v>0.8</v>
      </c>
      <c r="O1450" s="20" t="s">
        <v>84</v>
      </c>
      <c r="P1450" s="25">
        <v>0</v>
      </c>
      <c r="Q1450" s="20" t="s">
        <v>112</v>
      </c>
      <c r="R1450" s="20" t="s">
        <v>113</v>
      </c>
      <c r="S1450" s="20" t="s">
        <v>26</v>
      </c>
      <c r="T1450" s="20" t="s">
        <v>30</v>
      </c>
      <c r="U1450" s="20" t="s">
        <v>114</v>
      </c>
      <c r="V1450" s="20" t="s">
        <v>115</v>
      </c>
      <c r="W1450" s="20" t="s">
        <v>116</v>
      </c>
      <c r="X1450" s="20" t="s">
        <v>2126</v>
      </c>
      <c r="Y1450" s="20" t="s">
        <v>2127</v>
      </c>
      <c r="Z1450" s="20" t="s">
        <v>26</v>
      </c>
      <c r="AA1450" s="20" t="s">
        <v>30</v>
      </c>
      <c r="AB1450" s="20" t="s">
        <v>117</v>
      </c>
      <c r="AC1450" s="20" t="s">
        <v>490</v>
      </c>
      <c r="AD1450" s="20" t="s">
        <v>2128</v>
      </c>
    </row>
    <row r="1451" spans="2:30" x14ac:dyDescent="0.25">
      <c r="B1451" s="27" t="str">
        <f>IF(O1451="","Frêt",_xlfn.XLOOKUP(O1451,Catégories!A:A,Catégories!B:B,"inconnu"))</f>
        <v>Frêt</v>
      </c>
      <c r="C1451" s="10" t="str">
        <f>RIGHT(LOOKUP(L1451,'Recherche tracking'!A:A,'Recherche tracking'!B:B),16)</f>
        <v>7543814314755908</v>
      </c>
      <c r="D1451" s="20">
        <v>202606</v>
      </c>
      <c r="E1451" s="20">
        <v>51</v>
      </c>
      <c r="F1451" s="20">
        <v>1085442</v>
      </c>
      <c r="G1451" s="20" t="s">
        <v>20</v>
      </c>
      <c r="H1451" s="20" t="s">
        <v>20</v>
      </c>
      <c r="I1451" s="20" t="s">
        <v>119</v>
      </c>
      <c r="J1451" s="20" t="s">
        <v>2129</v>
      </c>
      <c r="K1451" s="20">
        <v>20260624</v>
      </c>
      <c r="L1451" s="20" t="s">
        <v>2125</v>
      </c>
      <c r="M1451" s="20" t="s">
        <v>24</v>
      </c>
      <c r="N1451" s="20">
        <v>0.8</v>
      </c>
      <c r="O1451" s="20" t="s">
        <v>86</v>
      </c>
      <c r="P1451" s="25">
        <v>0</v>
      </c>
      <c r="Q1451" s="20" t="s">
        <v>112</v>
      </c>
      <c r="R1451" s="20" t="s">
        <v>113</v>
      </c>
      <c r="S1451" s="20" t="s">
        <v>26</v>
      </c>
      <c r="T1451" s="20" t="s">
        <v>30</v>
      </c>
      <c r="U1451" s="20" t="s">
        <v>114</v>
      </c>
      <c r="V1451" s="20" t="s">
        <v>115</v>
      </c>
      <c r="W1451" s="20" t="s">
        <v>116</v>
      </c>
      <c r="X1451" s="20" t="s">
        <v>2126</v>
      </c>
      <c r="Y1451" s="20" t="s">
        <v>2127</v>
      </c>
      <c r="Z1451" s="20" t="s">
        <v>26</v>
      </c>
      <c r="AA1451" s="20" t="s">
        <v>30</v>
      </c>
      <c r="AB1451" s="20" t="s">
        <v>117</v>
      </c>
      <c r="AC1451" s="20" t="s">
        <v>490</v>
      </c>
      <c r="AD1451" s="20" t="s">
        <v>2128</v>
      </c>
    </row>
    <row r="1452" spans="2:30" x14ac:dyDescent="0.25">
      <c r="B1452" s="27" t="str">
        <f>IF(O1452="","Frêt",_xlfn.XLOOKUP(O1452,Catégories!A:A,Catégories!B:B,"inconnu"))</f>
        <v>Frêt</v>
      </c>
      <c r="C1452" s="10" t="str">
        <f>RIGHT(LOOKUP(L1452,'Recherche tracking'!A:A,'Recherche tracking'!B:B),16)</f>
        <v>1343814314756036</v>
      </c>
      <c r="D1452" s="20">
        <v>202606</v>
      </c>
      <c r="E1452" s="20">
        <v>51</v>
      </c>
      <c r="F1452" s="20">
        <v>1085442</v>
      </c>
      <c r="G1452" s="20" t="s">
        <v>20</v>
      </c>
      <c r="H1452" s="20" t="s">
        <v>20</v>
      </c>
      <c r="I1452" s="20" t="s">
        <v>110</v>
      </c>
      <c r="J1452" s="20" t="s">
        <v>22</v>
      </c>
      <c r="K1452" s="20">
        <v>20260624</v>
      </c>
      <c r="L1452" s="20" t="s">
        <v>2130</v>
      </c>
      <c r="M1452" s="20" t="s">
        <v>111</v>
      </c>
      <c r="N1452" s="20">
        <v>0.8</v>
      </c>
      <c r="O1452" s="20" t="s">
        <v>84</v>
      </c>
      <c r="P1452" s="25">
        <v>4.1500000000000004</v>
      </c>
      <c r="Q1452" s="20" t="s">
        <v>112</v>
      </c>
      <c r="R1452" s="20" t="s">
        <v>113</v>
      </c>
      <c r="S1452" s="20" t="s">
        <v>26</v>
      </c>
      <c r="T1452" s="20" t="s">
        <v>30</v>
      </c>
      <c r="U1452" s="20" t="s">
        <v>114</v>
      </c>
      <c r="V1452" s="20" t="s">
        <v>115</v>
      </c>
      <c r="W1452" s="20" t="s">
        <v>116</v>
      </c>
      <c r="X1452" s="20" t="s">
        <v>2131</v>
      </c>
      <c r="Y1452" s="20" t="s">
        <v>2132</v>
      </c>
      <c r="Z1452" s="20" t="s">
        <v>26</v>
      </c>
      <c r="AA1452" s="20" t="s">
        <v>30</v>
      </c>
      <c r="AB1452" s="20" t="s">
        <v>193</v>
      </c>
      <c r="AC1452" s="20" t="s">
        <v>2133</v>
      </c>
      <c r="AD1452" s="20" t="s">
        <v>2134</v>
      </c>
    </row>
    <row r="1453" spans="2:30" x14ac:dyDescent="0.25">
      <c r="B1453" s="27" t="str">
        <f>IF(O1453="","Frêt",_xlfn.XLOOKUP(O1453,Catégories!A:A,Catégories!B:B,"inconnu"))</f>
        <v>Frêt</v>
      </c>
      <c r="C1453" s="10" t="str">
        <f>RIGHT(LOOKUP(L1453,'Recherche tracking'!A:A,'Recherche tracking'!B:B),16)</f>
        <v>1343814314756036</v>
      </c>
      <c r="D1453" s="20">
        <v>202606</v>
      </c>
      <c r="E1453" s="20">
        <v>51</v>
      </c>
      <c r="F1453" s="20">
        <v>1085442</v>
      </c>
      <c r="G1453" s="20" t="s">
        <v>20</v>
      </c>
      <c r="H1453" s="20" t="s">
        <v>20</v>
      </c>
      <c r="I1453" s="20" t="s">
        <v>118</v>
      </c>
      <c r="J1453" s="20" t="s">
        <v>2135</v>
      </c>
      <c r="K1453" s="20">
        <v>20260624</v>
      </c>
      <c r="L1453" s="20" t="s">
        <v>2130</v>
      </c>
      <c r="M1453" s="20" t="s">
        <v>111</v>
      </c>
      <c r="N1453" s="20">
        <v>0.8</v>
      </c>
      <c r="O1453" s="20" t="s">
        <v>84</v>
      </c>
      <c r="P1453" s="25">
        <v>0</v>
      </c>
      <c r="Q1453" s="20" t="s">
        <v>112</v>
      </c>
      <c r="R1453" s="20" t="s">
        <v>113</v>
      </c>
      <c r="S1453" s="20" t="s">
        <v>26</v>
      </c>
      <c r="T1453" s="20" t="s">
        <v>30</v>
      </c>
      <c r="U1453" s="20" t="s">
        <v>114</v>
      </c>
      <c r="V1453" s="20" t="s">
        <v>115</v>
      </c>
      <c r="W1453" s="20" t="s">
        <v>116</v>
      </c>
      <c r="X1453" s="20" t="s">
        <v>2131</v>
      </c>
      <c r="Y1453" s="20" t="s">
        <v>2132</v>
      </c>
      <c r="Z1453" s="20" t="s">
        <v>26</v>
      </c>
      <c r="AA1453" s="20" t="s">
        <v>30</v>
      </c>
      <c r="AB1453" s="20" t="s">
        <v>193</v>
      </c>
      <c r="AC1453" s="20" t="s">
        <v>2133</v>
      </c>
      <c r="AD1453" s="20" t="s">
        <v>2134</v>
      </c>
    </row>
    <row r="1454" spans="2:30" x14ac:dyDescent="0.25">
      <c r="B1454" s="27" t="str">
        <f>IF(O1454="","Frêt",_xlfn.XLOOKUP(O1454,Catégories!A:A,Catégories!B:B,"inconnu"))</f>
        <v>Frêt</v>
      </c>
      <c r="C1454" s="10" t="str">
        <f>RIGHT(LOOKUP(L1454,'Recherche tracking'!A:A,'Recherche tracking'!B:B),16)</f>
        <v>1343814314756036</v>
      </c>
      <c r="D1454" s="20">
        <v>202606</v>
      </c>
      <c r="E1454" s="20">
        <v>51</v>
      </c>
      <c r="F1454" s="20">
        <v>1085442</v>
      </c>
      <c r="G1454" s="20" t="s">
        <v>20</v>
      </c>
      <c r="H1454" s="20" t="s">
        <v>20</v>
      </c>
      <c r="I1454" s="20" t="s">
        <v>119</v>
      </c>
      <c r="J1454" s="20" t="s">
        <v>2135</v>
      </c>
      <c r="K1454" s="20">
        <v>20260624</v>
      </c>
      <c r="L1454" s="20" t="s">
        <v>2130</v>
      </c>
      <c r="M1454" s="20" t="s">
        <v>24</v>
      </c>
      <c r="N1454" s="20">
        <v>0.8</v>
      </c>
      <c r="O1454" s="20" t="s">
        <v>86</v>
      </c>
      <c r="P1454" s="25">
        <v>0</v>
      </c>
      <c r="Q1454" s="20" t="s">
        <v>112</v>
      </c>
      <c r="R1454" s="20" t="s">
        <v>113</v>
      </c>
      <c r="S1454" s="20" t="s">
        <v>26</v>
      </c>
      <c r="T1454" s="20" t="s">
        <v>30</v>
      </c>
      <c r="U1454" s="20" t="s">
        <v>114</v>
      </c>
      <c r="V1454" s="20" t="s">
        <v>115</v>
      </c>
      <c r="W1454" s="20" t="s">
        <v>116</v>
      </c>
      <c r="X1454" s="20" t="s">
        <v>2131</v>
      </c>
      <c r="Y1454" s="20" t="s">
        <v>2132</v>
      </c>
      <c r="Z1454" s="20" t="s">
        <v>26</v>
      </c>
      <c r="AA1454" s="20" t="s">
        <v>30</v>
      </c>
      <c r="AB1454" s="20" t="s">
        <v>193</v>
      </c>
      <c r="AC1454" s="20" t="s">
        <v>2133</v>
      </c>
      <c r="AD1454" s="20" t="s">
        <v>2134</v>
      </c>
    </row>
    <row r="1455" spans="2:30" x14ac:dyDescent="0.25">
      <c r="B1455" s="27" t="str">
        <f>IF(O1455="","Frêt",_xlfn.XLOOKUP(O1455,Catégories!A:A,Catégories!B:B,"inconnu"))</f>
        <v>Frêt</v>
      </c>
      <c r="C1455" s="10" t="str">
        <f>RIGHT(LOOKUP(L1455,'Recherche tracking'!A:A,'Recherche tracking'!B:B),16)</f>
        <v>3343814314756112</v>
      </c>
      <c r="D1455" s="20">
        <v>202606</v>
      </c>
      <c r="E1455" s="20">
        <v>51</v>
      </c>
      <c r="F1455" s="20">
        <v>1085442</v>
      </c>
      <c r="G1455" s="20" t="s">
        <v>20</v>
      </c>
      <c r="H1455" s="20" t="s">
        <v>20</v>
      </c>
      <c r="I1455" s="20" t="s">
        <v>110</v>
      </c>
      <c r="J1455" s="20" t="s">
        <v>22</v>
      </c>
      <c r="K1455" s="20">
        <v>20260624</v>
      </c>
      <c r="L1455" s="20" t="s">
        <v>2136</v>
      </c>
      <c r="M1455" s="20" t="s">
        <v>111</v>
      </c>
      <c r="N1455" s="20">
        <v>3.01</v>
      </c>
      <c r="O1455" s="20" t="s">
        <v>84</v>
      </c>
      <c r="P1455" s="25">
        <v>4.93</v>
      </c>
      <c r="Q1455" s="20" t="s">
        <v>112</v>
      </c>
      <c r="R1455" s="20" t="s">
        <v>113</v>
      </c>
      <c r="S1455" s="20" t="s">
        <v>26</v>
      </c>
      <c r="T1455" s="20" t="s">
        <v>30</v>
      </c>
      <c r="U1455" s="20" t="s">
        <v>114</v>
      </c>
      <c r="V1455" s="20" t="s">
        <v>115</v>
      </c>
      <c r="W1455" s="20" t="s">
        <v>116</v>
      </c>
      <c r="X1455" s="20" t="s">
        <v>2137</v>
      </c>
      <c r="Y1455" s="20" t="s">
        <v>2138</v>
      </c>
      <c r="Z1455" s="20" t="s">
        <v>2139</v>
      </c>
      <c r="AA1455" s="20" t="s">
        <v>30</v>
      </c>
      <c r="AB1455" s="20" t="s">
        <v>129</v>
      </c>
      <c r="AC1455" s="20" t="s">
        <v>153</v>
      </c>
      <c r="AD1455" s="20" t="s">
        <v>148</v>
      </c>
    </row>
    <row r="1456" spans="2:30" x14ac:dyDescent="0.25">
      <c r="B1456" s="27" t="str">
        <f>IF(O1456="","Frêt",_xlfn.XLOOKUP(O1456,Catégories!A:A,Catégories!B:B,"inconnu"))</f>
        <v>Frêt</v>
      </c>
      <c r="C1456" s="10" t="str">
        <f>RIGHT(LOOKUP(L1456,'Recherche tracking'!A:A,'Recherche tracking'!B:B),16)</f>
        <v>3343814314756112</v>
      </c>
      <c r="D1456" s="20">
        <v>202606</v>
      </c>
      <c r="E1456" s="20">
        <v>51</v>
      </c>
      <c r="F1456" s="20">
        <v>1085442</v>
      </c>
      <c r="G1456" s="20" t="s">
        <v>20</v>
      </c>
      <c r="H1456" s="20" t="s">
        <v>20</v>
      </c>
      <c r="I1456" s="20" t="s">
        <v>118</v>
      </c>
      <c r="J1456" s="20" t="s">
        <v>2140</v>
      </c>
      <c r="K1456" s="20">
        <v>20260624</v>
      </c>
      <c r="L1456" s="20" t="s">
        <v>2136</v>
      </c>
      <c r="M1456" s="20" t="s">
        <v>111</v>
      </c>
      <c r="N1456" s="20">
        <v>3.01</v>
      </c>
      <c r="O1456" s="20" t="s">
        <v>84</v>
      </c>
      <c r="P1456" s="25">
        <v>0</v>
      </c>
      <c r="Q1456" s="20" t="s">
        <v>112</v>
      </c>
      <c r="R1456" s="20" t="s">
        <v>113</v>
      </c>
      <c r="S1456" s="20" t="s">
        <v>26</v>
      </c>
      <c r="T1456" s="20" t="s">
        <v>30</v>
      </c>
      <c r="U1456" s="20" t="s">
        <v>114</v>
      </c>
      <c r="V1456" s="20" t="s">
        <v>115</v>
      </c>
      <c r="W1456" s="20" t="s">
        <v>116</v>
      </c>
      <c r="X1456" s="20" t="s">
        <v>2137</v>
      </c>
      <c r="Y1456" s="20" t="s">
        <v>2138</v>
      </c>
      <c r="Z1456" s="20" t="s">
        <v>2139</v>
      </c>
      <c r="AA1456" s="20" t="s">
        <v>30</v>
      </c>
      <c r="AB1456" s="20" t="s">
        <v>129</v>
      </c>
      <c r="AC1456" s="20" t="s">
        <v>153</v>
      </c>
      <c r="AD1456" s="20" t="s">
        <v>148</v>
      </c>
    </row>
    <row r="1457" spans="2:30" x14ac:dyDescent="0.25">
      <c r="B1457" s="27" t="str">
        <f>IF(O1457="","Frêt",_xlfn.XLOOKUP(O1457,Catégories!A:A,Catégories!B:B,"inconnu"))</f>
        <v>Frêt</v>
      </c>
      <c r="C1457" s="10" t="str">
        <f>RIGHT(LOOKUP(L1457,'Recherche tracking'!A:A,'Recherche tracking'!B:B),16)</f>
        <v>3343814314756112</v>
      </c>
      <c r="D1457" s="20">
        <v>202606</v>
      </c>
      <c r="E1457" s="20">
        <v>51</v>
      </c>
      <c r="F1457" s="20">
        <v>1085442</v>
      </c>
      <c r="G1457" s="20" t="s">
        <v>20</v>
      </c>
      <c r="H1457" s="20" t="s">
        <v>20</v>
      </c>
      <c r="I1457" s="20" t="s">
        <v>119</v>
      </c>
      <c r="J1457" s="20" t="s">
        <v>2140</v>
      </c>
      <c r="K1457" s="20">
        <v>20260624</v>
      </c>
      <c r="L1457" s="20" t="s">
        <v>2136</v>
      </c>
      <c r="M1457" s="20" t="s">
        <v>24</v>
      </c>
      <c r="N1457" s="20">
        <v>3.01</v>
      </c>
      <c r="O1457" s="20" t="s">
        <v>86</v>
      </c>
      <c r="P1457" s="25">
        <v>0</v>
      </c>
      <c r="Q1457" s="20" t="s">
        <v>112</v>
      </c>
      <c r="R1457" s="20" t="s">
        <v>113</v>
      </c>
      <c r="S1457" s="20" t="s">
        <v>26</v>
      </c>
      <c r="T1457" s="20" t="s">
        <v>30</v>
      </c>
      <c r="U1457" s="20" t="s">
        <v>114</v>
      </c>
      <c r="V1457" s="20" t="s">
        <v>115</v>
      </c>
      <c r="W1457" s="20" t="s">
        <v>116</v>
      </c>
      <c r="X1457" s="20" t="s">
        <v>2137</v>
      </c>
      <c r="Y1457" s="20" t="s">
        <v>2138</v>
      </c>
      <c r="Z1457" s="20" t="s">
        <v>2139</v>
      </c>
      <c r="AA1457" s="20" t="s">
        <v>30</v>
      </c>
      <c r="AB1457" s="20" t="s">
        <v>129</v>
      </c>
      <c r="AC1457" s="20" t="s">
        <v>153</v>
      </c>
      <c r="AD1457" s="20" t="s">
        <v>148</v>
      </c>
    </row>
    <row r="1458" spans="2:30" x14ac:dyDescent="0.25">
      <c r="B1458" s="27" t="str">
        <f>IF(O1458="","Frêt",_xlfn.XLOOKUP(O1458,Catégories!A:A,Catégories!B:B,"inconnu"))</f>
        <v>Frêt</v>
      </c>
      <c r="C1458" s="10" t="str">
        <f>RIGHT(LOOKUP(L1458,'Recherche tracking'!A:A,'Recherche tracking'!B:B),16)</f>
        <v>9243814314755873</v>
      </c>
      <c r="D1458" s="20">
        <v>202606</v>
      </c>
      <c r="E1458" s="20">
        <v>51</v>
      </c>
      <c r="F1458" s="20">
        <v>1085442</v>
      </c>
      <c r="G1458" s="20" t="s">
        <v>20</v>
      </c>
      <c r="H1458" s="20" t="s">
        <v>20</v>
      </c>
      <c r="I1458" s="20" t="s">
        <v>110</v>
      </c>
      <c r="J1458" s="20" t="s">
        <v>22</v>
      </c>
      <c r="K1458" s="20">
        <v>20260624</v>
      </c>
      <c r="L1458" s="20" t="s">
        <v>2141</v>
      </c>
      <c r="M1458" s="20" t="s">
        <v>111</v>
      </c>
      <c r="N1458" s="20">
        <v>3.01</v>
      </c>
      <c r="O1458" s="20" t="s">
        <v>84</v>
      </c>
      <c r="P1458" s="25">
        <v>4.93</v>
      </c>
      <c r="Q1458" s="20" t="s">
        <v>112</v>
      </c>
      <c r="R1458" s="20" t="s">
        <v>113</v>
      </c>
      <c r="S1458" s="20" t="s">
        <v>26</v>
      </c>
      <c r="T1458" s="20" t="s">
        <v>30</v>
      </c>
      <c r="U1458" s="20" t="s">
        <v>114</v>
      </c>
      <c r="V1458" s="20" t="s">
        <v>115</v>
      </c>
      <c r="W1458" s="20" t="s">
        <v>116</v>
      </c>
      <c r="X1458" s="20" t="s">
        <v>2142</v>
      </c>
      <c r="Y1458" s="20" t="s">
        <v>2143</v>
      </c>
      <c r="Z1458" s="20" t="s">
        <v>26</v>
      </c>
      <c r="AA1458" s="20" t="s">
        <v>30</v>
      </c>
      <c r="AB1458" s="20" t="s">
        <v>163</v>
      </c>
      <c r="AC1458" s="20" t="s">
        <v>2144</v>
      </c>
      <c r="AD1458" s="20" t="s">
        <v>2145</v>
      </c>
    </row>
    <row r="1459" spans="2:30" x14ac:dyDescent="0.25">
      <c r="B1459" s="27" t="str">
        <f>IF(O1459="","Frêt",_xlfn.XLOOKUP(O1459,Catégories!A:A,Catégories!B:B,"inconnu"))</f>
        <v>Frêt</v>
      </c>
      <c r="C1459" s="10" t="str">
        <f>RIGHT(LOOKUP(L1459,'Recherche tracking'!A:A,'Recherche tracking'!B:B),16)</f>
        <v>9243814314755873</v>
      </c>
      <c r="D1459" s="20">
        <v>202606</v>
      </c>
      <c r="E1459" s="20">
        <v>51</v>
      </c>
      <c r="F1459" s="20">
        <v>1085442</v>
      </c>
      <c r="G1459" s="20" t="s">
        <v>20</v>
      </c>
      <c r="H1459" s="20" t="s">
        <v>20</v>
      </c>
      <c r="I1459" s="20" t="s">
        <v>118</v>
      </c>
      <c r="J1459" s="20" t="s">
        <v>2146</v>
      </c>
      <c r="K1459" s="20">
        <v>20260624</v>
      </c>
      <c r="L1459" s="20" t="s">
        <v>2141</v>
      </c>
      <c r="M1459" s="20" t="s">
        <v>111</v>
      </c>
      <c r="N1459" s="20">
        <v>3.01</v>
      </c>
      <c r="O1459" s="20" t="s">
        <v>84</v>
      </c>
      <c r="P1459" s="25">
        <v>0</v>
      </c>
      <c r="Q1459" s="20" t="s">
        <v>112</v>
      </c>
      <c r="R1459" s="20" t="s">
        <v>113</v>
      </c>
      <c r="S1459" s="20" t="s">
        <v>26</v>
      </c>
      <c r="T1459" s="20" t="s">
        <v>30</v>
      </c>
      <c r="U1459" s="20" t="s">
        <v>114</v>
      </c>
      <c r="V1459" s="20" t="s">
        <v>115</v>
      </c>
      <c r="W1459" s="20" t="s">
        <v>116</v>
      </c>
      <c r="X1459" s="20" t="s">
        <v>2142</v>
      </c>
      <c r="Y1459" s="20" t="s">
        <v>2143</v>
      </c>
      <c r="Z1459" s="20" t="s">
        <v>26</v>
      </c>
      <c r="AA1459" s="20" t="s">
        <v>30</v>
      </c>
      <c r="AB1459" s="20" t="s">
        <v>163</v>
      </c>
      <c r="AC1459" s="20" t="s">
        <v>2144</v>
      </c>
      <c r="AD1459" s="20" t="s">
        <v>2145</v>
      </c>
    </row>
    <row r="1460" spans="2:30" x14ac:dyDescent="0.25">
      <c r="B1460" s="27" t="str">
        <f>IF(O1460="","Frêt",_xlfn.XLOOKUP(O1460,Catégories!A:A,Catégories!B:B,"inconnu"))</f>
        <v>Frêt</v>
      </c>
      <c r="C1460" s="10" t="str">
        <f>RIGHT(LOOKUP(L1460,'Recherche tracking'!A:A,'Recherche tracking'!B:B),16)</f>
        <v>9243814314755873</v>
      </c>
      <c r="D1460" s="20">
        <v>202606</v>
      </c>
      <c r="E1460" s="20">
        <v>51</v>
      </c>
      <c r="F1460" s="20">
        <v>1085442</v>
      </c>
      <c r="G1460" s="20" t="s">
        <v>20</v>
      </c>
      <c r="H1460" s="20" t="s">
        <v>20</v>
      </c>
      <c r="I1460" s="20" t="s">
        <v>119</v>
      </c>
      <c r="J1460" s="20" t="s">
        <v>2146</v>
      </c>
      <c r="K1460" s="20">
        <v>20260624</v>
      </c>
      <c r="L1460" s="20" t="s">
        <v>2141</v>
      </c>
      <c r="M1460" s="20" t="s">
        <v>24</v>
      </c>
      <c r="N1460" s="20">
        <v>3.01</v>
      </c>
      <c r="O1460" s="20" t="s">
        <v>86</v>
      </c>
      <c r="P1460" s="25">
        <v>0</v>
      </c>
      <c r="Q1460" s="20" t="s">
        <v>112</v>
      </c>
      <c r="R1460" s="20" t="s">
        <v>113</v>
      </c>
      <c r="S1460" s="20" t="s">
        <v>26</v>
      </c>
      <c r="T1460" s="20" t="s">
        <v>30</v>
      </c>
      <c r="U1460" s="20" t="s">
        <v>114</v>
      </c>
      <c r="V1460" s="20" t="s">
        <v>115</v>
      </c>
      <c r="W1460" s="20" t="s">
        <v>116</v>
      </c>
      <c r="X1460" s="20" t="s">
        <v>2142</v>
      </c>
      <c r="Y1460" s="20" t="s">
        <v>2143</v>
      </c>
      <c r="Z1460" s="20" t="s">
        <v>26</v>
      </c>
      <c r="AA1460" s="20" t="s">
        <v>30</v>
      </c>
      <c r="AB1460" s="20" t="s">
        <v>163</v>
      </c>
      <c r="AC1460" s="20" t="s">
        <v>2144</v>
      </c>
      <c r="AD1460" s="20" t="s">
        <v>2145</v>
      </c>
    </row>
    <row r="1461" spans="2:30" x14ac:dyDescent="0.25">
      <c r="B1461" s="27" t="str">
        <f>IF(O1461="","Frêt",_xlfn.XLOOKUP(O1461,Catégories!A:A,Catégories!B:B,"inconnu"))</f>
        <v>Frêt</v>
      </c>
      <c r="C1461" s="10" t="str">
        <f>RIGHT(LOOKUP(L1461,'Recherche tracking'!A:A,'Recherche tracking'!B:B),16)</f>
        <v>7543814314756223</v>
      </c>
      <c r="D1461" s="20">
        <v>202606</v>
      </c>
      <c r="E1461" s="20">
        <v>51</v>
      </c>
      <c r="F1461" s="20">
        <v>1085442</v>
      </c>
      <c r="G1461" s="20" t="s">
        <v>20</v>
      </c>
      <c r="H1461" s="20" t="s">
        <v>20</v>
      </c>
      <c r="I1461" s="20" t="s">
        <v>110</v>
      </c>
      <c r="J1461" s="20" t="s">
        <v>22</v>
      </c>
      <c r="K1461" s="20">
        <v>20260624</v>
      </c>
      <c r="L1461" s="20" t="s">
        <v>2147</v>
      </c>
      <c r="M1461" s="20" t="s">
        <v>111</v>
      </c>
      <c r="N1461" s="20">
        <v>0.8</v>
      </c>
      <c r="O1461" s="20" t="s">
        <v>84</v>
      </c>
      <c r="P1461" s="25">
        <v>4.1500000000000004</v>
      </c>
      <c r="Q1461" s="20" t="s">
        <v>112</v>
      </c>
      <c r="R1461" s="20" t="s">
        <v>113</v>
      </c>
      <c r="S1461" s="20" t="s">
        <v>26</v>
      </c>
      <c r="T1461" s="20" t="s">
        <v>30</v>
      </c>
      <c r="U1461" s="20" t="s">
        <v>114</v>
      </c>
      <c r="V1461" s="20" t="s">
        <v>115</v>
      </c>
      <c r="W1461" s="20" t="s">
        <v>116</v>
      </c>
      <c r="X1461" s="20" t="s">
        <v>2148</v>
      </c>
      <c r="Y1461" s="20" t="s">
        <v>2149</v>
      </c>
      <c r="Z1461" s="20" t="s">
        <v>26</v>
      </c>
      <c r="AA1461" s="20" t="s">
        <v>30</v>
      </c>
      <c r="AB1461" s="20" t="s">
        <v>117</v>
      </c>
      <c r="AC1461" s="20" t="s">
        <v>209</v>
      </c>
      <c r="AD1461" s="20" t="s">
        <v>2150</v>
      </c>
    </row>
    <row r="1462" spans="2:30" x14ac:dyDescent="0.25">
      <c r="B1462" s="27" t="str">
        <f>IF(O1462="","Frêt",_xlfn.XLOOKUP(O1462,Catégories!A:A,Catégories!B:B,"inconnu"))</f>
        <v>Frêt</v>
      </c>
      <c r="C1462" s="10" t="str">
        <f>RIGHT(LOOKUP(L1462,'Recherche tracking'!A:A,'Recherche tracking'!B:B),16)</f>
        <v>7543814314756223</v>
      </c>
      <c r="D1462" s="20">
        <v>202606</v>
      </c>
      <c r="E1462" s="20">
        <v>51</v>
      </c>
      <c r="F1462" s="20">
        <v>1085442</v>
      </c>
      <c r="G1462" s="20" t="s">
        <v>20</v>
      </c>
      <c r="H1462" s="20" t="s">
        <v>20</v>
      </c>
      <c r="I1462" s="20" t="s">
        <v>118</v>
      </c>
      <c r="J1462" s="20" t="s">
        <v>2151</v>
      </c>
      <c r="K1462" s="20">
        <v>20260624</v>
      </c>
      <c r="L1462" s="20" t="s">
        <v>2147</v>
      </c>
      <c r="M1462" s="20" t="s">
        <v>111</v>
      </c>
      <c r="N1462" s="20">
        <v>0.8</v>
      </c>
      <c r="O1462" s="20" t="s">
        <v>84</v>
      </c>
      <c r="P1462" s="25">
        <v>0</v>
      </c>
      <c r="Q1462" s="20" t="s">
        <v>112</v>
      </c>
      <c r="R1462" s="20" t="s">
        <v>113</v>
      </c>
      <c r="S1462" s="20" t="s">
        <v>26</v>
      </c>
      <c r="T1462" s="20" t="s">
        <v>30</v>
      </c>
      <c r="U1462" s="20" t="s">
        <v>114</v>
      </c>
      <c r="V1462" s="20" t="s">
        <v>115</v>
      </c>
      <c r="W1462" s="20" t="s">
        <v>116</v>
      </c>
      <c r="X1462" s="20" t="s">
        <v>2148</v>
      </c>
      <c r="Y1462" s="20" t="s">
        <v>2149</v>
      </c>
      <c r="Z1462" s="20" t="s">
        <v>26</v>
      </c>
      <c r="AA1462" s="20" t="s">
        <v>30</v>
      </c>
      <c r="AB1462" s="20" t="s">
        <v>117</v>
      </c>
      <c r="AC1462" s="20" t="s">
        <v>209</v>
      </c>
      <c r="AD1462" s="20" t="s">
        <v>2150</v>
      </c>
    </row>
    <row r="1463" spans="2:30" x14ac:dyDescent="0.25">
      <c r="B1463" s="27" t="str">
        <f>IF(O1463="","Frêt",_xlfn.XLOOKUP(O1463,Catégories!A:A,Catégories!B:B,"inconnu"))</f>
        <v>Frêt</v>
      </c>
      <c r="C1463" s="10" t="str">
        <f>RIGHT(LOOKUP(L1463,'Recherche tracking'!A:A,'Recherche tracking'!B:B),16)</f>
        <v>7543814314756223</v>
      </c>
      <c r="D1463" s="20">
        <v>202606</v>
      </c>
      <c r="E1463" s="20">
        <v>51</v>
      </c>
      <c r="F1463" s="20">
        <v>1085442</v>
      </c>
      <c r="G1463" s="20" t="s">
        <v>20</v>
      </c>
      <c r="H1463" s="20" t="s">
        <v>20</v>
      </c>
      <c r="I1463" s="20" t="s">
        <v>119</v>
      </c>
      <c r="J1463" s="20" t="s">
        <v>2151</v>
      </c>
      <c r="K1463" s="20">
        <v>20260624</v>
      </c>
      <c r="L1463" s="20" t="s">
        <v>2147</v>
      </c>
      <c r="M1463" s="20" t="s">
        <v>24</v>
      </c>
      <c r="N1463" s="20">
        <v>0.8</v>
      </c>
      <c r="O1463" s="20" t="s">
        <v>86</v>
      </c>
      <c r="P1463" s="25">
        <v>0</v>
      </c>
      <c r="Q1463" s="20" t="s">
        <v>112</v>
      </c>
      <c r="R1463" s="20" t="s">
        <v>113</v>
      </c>
      <c r="S1463" s="20" t="s">
        <v>26</v>
      </c>
      <c r="T1463" s="20" t="s">
        <v>30</v>
      </c>
      <c r="U1463" s="20" t="s">
        <v>114</v>
      </c>
      <c r="V1463" s="20" t="s">
        <v>115</v>
      </c>
      <c r="W1463" s="20" t="s">
        <v>116</v>
      </c>
      <c r="X1463" s="20" t="s">
        <v>2148</v>
      </c>
      <c r="Y1463" s="20" t="s">
        <v>2149</v>
      </c>
      <c r="Z1463" s="20" t="s">
        <v>26</v>
      </c>
      <c r="AA1463" s="20" t="s">
        <v>30</v>
      </c>
      <c r="AB1463" s="20" t="s">
        <v>117</v>
      </c>
      <c r="AC1463" s="20" t="s">
        <v>209</v>
      </c>
      <c r="AD1463" s="20" t="s">
        <v>2150</v>
      </c>
    </row>
    <row r="1464" spans="2:30" x14ac:dyDescent="0.25">
      <c r="B1464" s="27" t="str">
        <f>IF(O1464="","Frêt",_xlfn.XLOOKUP(O1464,Catégories!A:A,Catégories!B:B,"inconnu"))</f>
        <v>Frêt</v>
      </c>
      <c r="C1464" s="10" t="str">
        <f>RIGHT(LOOKUP(L1464,'Recherche tracking'!A:A,'Recherche tracking'!B:B),16)</f>
        <v>9443814314756240</v>
      </c>
      <c r="D1464" s="20">
        <v>202606</v>
      </c>
      <c r="E1464" s="20">
        <v>51</v>
      </c>
      <c r="F1464" s="20">
        <v>1085442</v>
      </c>
      <c r="G1464" s="20" t="s">
        <v>20</v>
      </c>
      <c r="H1464" s="20" t="s">
        <v>20</v>
      </c>
      <c r="I1464" s="20" t="s">
        <v>110</v>
      </c>
      <c r="J1464" s="20" t="s">
        <v>22</v>
      </c>
      <c r="K1464" s="20">
        <v>20260624</v>
      </c>
      <c r="L1464" s="20" t="s">
        <v>2152</v>
      </c>
      <c r="M1464" s="20" t="s">
        <v>111</v>
      </c>
      <c r="N1464" s="20">
        <v>0.8</v>
      </c>
      <c r="O1464" s="20" t="s">
        <v>84</v>
      </c>
      <c r="P1464" s="25">
        <v>4.1500000000000004</v>
      </c>
      <c r="Q1464" s="20" t="s">
        <v>112</v>
      </c>
      <c r="R1464" s="20" t="s">
        <v>113</v>
      </c>
      <c r="S1464" s="20" t="s">
        <v>26</v>
      </c>
      <c r="T1464" s="20" t="s">
        <v>30</v>
      </c>
      <c r="U1464" s="20" t="s">
        <v>114</v>
      </c>
      <c r="V1464" s="20" t="s">
        <v>115</v>
      </c>
      <c r="W1464" s="20" t="s">
        <v>116</v>
      </c>
      <c r="X1464" s="20" t="s">
        <v>2153</v>
      </c>
      <c r="Y1464" s="20" t="s">
        <v>2154</v>
      </c>
      <c r="Z1464" s="20" t="s">
        <v>26</v>
      </c>
      <c r="AA1464" s="20" t="s">
        <v>30</v>
      </c>
      <c r="AB1464" s="20" t="s">
        <v>132</v>
      </c>
      <c r="AC1464" s="20" t="s">
        <v>2155</v>
      </c>
      <c r="AD1464" s="20" t="s">
        <v>2156</v>
      </c>
    </row>
    <row r="1465" spans="2:30" x14ac:dyDescent="0.25">
      <c r="B1465" s="27" t="str">
        <f>IF(O1465="","Frêt",_xlfn.XLOOKUP(O1465,Catégories!A:A,Catégories!B:B,"inconnu"))</f>
        <v>Frêt</v>
      </c>
      <c r="C1465" s="10" t="str">
        <f>RIGHT(LOOKUP(L1465,'Recherche tracking'!A:A,'Recherche tracking'!B:B),16)</f>
        <v>9443814314756240</v>
      </c>
      <c r="D1465" s="20">
        <v>202606</v>
      </c>
      <c r="E1465" s="20">
        <v>51</v>
      </c>
      <c r="F1465" s="20">
        <v>1085442</v>
      </c>
      <c r="G1465" s="20" t="s">
        <v>20</v>
      </c>
      <c r="H1465" s="20" t="s">
        <v>20</v>
      </c>
      <c r="I1465" s="20" t="s">
        <v>118</v>
      </c>
      <c r="J1465" s="20" t="s">
        <v>2157</v>
      </c>
      <c r="K1465" s="20">
        <v>20260624</v>
      </c>
      <c r="L1465" s="20" t="s">
        <v>2152</v>
      </c>
      <c r="M1465" s="20" t="s">
        <v>111</v>
      </c>
      <c r="N1465" s="20">
        <v>0.8</v>
      </c>
      <c r="O1465" s="20" t="s">
        <v>84</v>
      </c>
      <c r="P1465" s="25">
        <v>0</v>
      </c>
      <c r="Q1465" s="20" t="s">
        <v>112</v>
      </c>
      <c r="R1465" s="20" t="s">
        <v>113</v>
      </c>
      <c r="S1465" s="20" t="s">
        <v>26</v>
      </c>
      <c r="T1465" s="20" t="s">
        <v>30</v>
      </c>
      <c r="U1465" s="20" t="s">
        <v>114</v>
      </c>
      <c r="V1465" s="20" t="s">
        <v>115</v>
      </c>
      <c r="W1465" s="20" t="s">
        <v>116</v>
      </c>
      <c r="X1465" s="20" t="s">
        <v>2153</v>
      </c>
      <c r="Y1465" s="20" t="s">
        <v>2154</v>
      </c>
      <c r="Z1465" s="20" t="s">
        <v>26</v>
      </c>
      <c r="AA1465" s="20" t="s">
        <v>30</v>
      </c>
      <c r="AB1465" s="20" t="s">
        <v>132</v>
      </c>
      <c r="AC1465" s="20" t="s">
        <v>2155</v>
      </c>
      <c r="AD1465" s="20" t="s">
        <v>2156</v>
      </c>
    </row>
    <row r="1466" spans="2:30" x14ac:dyDescent="0.25">
      <c r="B1466" s="27" t="str">
        <f>IF(O1466="","Frêt",_xlfn.XLOOKUP(O1466,Catégories!A:A,Catégories!B:B,"inconnu"))</f>
        <v>Frêt</v>
      </c>
      <c r="C1466" s="10" t="str">
        <f>RIGHT(LOOKUP(L1466,'Recherche tracking'!A:A,'Recherche tracking'!B:B),16)</f>
        <v>9443814314756240</v>
      </c>
      <c r="D1466" s="20">
        <v>202606</v>
      </c>
      <c r="E1466" s="20">
        <v>51</v>
      </c>
      <c r="F1466" s="20">
        <v>1085442</v>
      </c>
      <c r="G1466" s="20" t="s">
        <v>20</v>
      </c>
      <c r="H1466" s="20" t="s">
        <v>20</v>
      </c>
      <c r="I1466" s="20" t="s">
        <v>119</v>
      </c>
      <c r="J1466" s="20" t="s">
        <v>2157</v>
      </c>
      <c r="K1466" s="20">
        <v>20260624</v>
      </c>
      <c r="L1466" s="20" t="s">
        <v>2152</v>
      </c>
      <c r="M1466" s="20" t="s">
        <v>24</v>
      </c>
      <c r="N1466" s="20">
        <v>0.8</v>
      </c>
      <c r="O1466" s="20" t="s">
        <v>86</v>
      </c>
      <c r="P1466" s="25">
        <v>0</v>
      </c>
      <c r="Q1466" s="20" t="s">
        <v>112</v>
      </c>
      <c r="R1466" s="20" t="s">
        <v>113</v>
      </c>
      <c r="S1466" s="20" t="s">
        <v>26</v>
      </c>
      <c r="T1466" s="20" t="s">
        <v>30</v>
      </c>
      <c r="U1466" s="20" t="s">
        <v>114</v>
      </c>
      <c r="V1466" s="20" t="s">
        <v>115</v>
      </c>
      <c r="W1466" s="20" t="s">
        <v>116</v>
      </c>
      <c r="X1466" s="20" t="s">
        <v>2153</v>
      </c>
      <c r="Y1466" s="20" t="s">
        <v>2154</v>
      </c>
      <c r="Z1466" s="20" t="s">
        <v>26</v>
      </c>
      <c r="AA1466" s="20" t="s">
        <v>30</v>
      </c>
      <c r="AB1466" s="20" t="s">
        <v>132</v>
      </c>
      <c r="AC1466" s="20" t="s">
        <v>2155</v>
      </c>
      <c r="AD1466" s="20" t="s">
        <v>2156</v>
      </c>
    </row>
    <row r="1467" spans="2:30" x14ac:dyDescent="0.25">
      <c r="B1467" s="27" t="str">
        <f>IF(O1467="","Frêt",_xlfn.XLOOKUP(O1467,Catégories!A:A,Catégories!B:B,"inconnu"))</f>
        <v>Frêt</v>
      </c>
      <c r="C1467" s="10" t="str">
        <f>RIGHT(LOOKUP(L1467,'Recherche tracking'!A:A,'Recherche tracking'!B:B),16)</f>
        <v>7543814314756062</v>
      </c>
      <c r="D1467" s="20">
        <v>202606</v>
      </c>
      <c r="E1467" s="20">
        <v>51</v>
      </c>
      <c r="F1467" s="20">
        <v>1085442</v>
      </c>
      <c r="G1467" s="20" t="s">
        <v>20</v>
      </c>
      <c r="H1467" s="20" t="s">
        <v>20</v>
      </c>
      <c r="I1467" s="20" t="s">
        <v>110</v>
      </c>
      <c r="J1467" s="20" t="s">
        <v>22</v>
      </c>
      <c r="K1467" s="20">
        <v>20260624</v>
      </c>
      <c r="L1467" s="20" t="s">
        <v>2158</v>
      </c>
      <c r="M1467" s="20" t="s">
        <v>111</v>
      </c>
      <c r="N1467" s="20">
        <v>0.8</v>
      </c>
      <c r="O1467" s="20" t="s">
        <v>84</v>
      </c>
      <c r="P1467" s="25">
        <v>4.1500000000000004</v>
      </c>
      <c r="Q1467" s="20" t="s">
        <v>112</v>
      </c>
      <c r="R1467" s="20" t="s">
        <v>113</v>
      </c>
      <c r="S1467" s="20" t="s">
        <v>26</v>
      </c>
      <c r="T1467" s="20" t="s">
        <v>30</v>
      </c>
      <c r="U1467" s="20" t="s">
        <v>114</v>
      </c>
      <c r="V1467" s="20" t="s">
        <v>115</v>
      </c>
      <c r="W1467" s="20" t="s">
        <v>116</v>
      </c>
      <c r="X1467" s="20" t="s">
        <v>2159</v>
      </c>
      <c r="Y1467" s="20" t="s">
        <v>2160</v>
      </c>
      <c r="Z1467" s="20" t="s">
        <v>26</v>
      </c>
      <c r="AA1467" s="20" t="s">
        <v>30</v>
      </c>
      <c r="AB1467" s="20" t="s">
        <v>117</v>
      </c>
      <c r="AC1467" s="20" t="s">
        <v>2161</v>
      </c>
      <c r="AD1467" s="20" t="s">
        <v>2162</v>
      </c>
    </row>
    <row r="1468" spans="2:30" x14ac:dyDescent="0.25">
      <c r="B1468" s="27" t="str">
        <f>IF(O1468="","Frêt",_xlfn.XLOOKUP(O1468,Catégories!A:A,Catégories!B:B,"inconnu"))</f>
        <v>Frêt</v>
      </c>
      <c r="C1468" s="10" t="str">
        <f>RIGHT(LOOKUP(L1468,'Recherche tracking'!A:A,'Recherche tracking'!B:B),16)</f>
        <v>7543814314756062</v>
      </c>
      <c r="D1468" s="20">
        <v>202606</v>
      </c>
      <c r="E1468" s="20">
        <v>51</v>
      </c>
      <c r="F1468" s="20">
        <v>1085442</v>
      </c>
      <c r="G1468" s="20" t="s">
        <v>20</v>
      </c>
      <c r="H1468" s="20" t="s">
        <v>20</v>
      </c>
      <c r="I1468" s="20" t="s">
        <v>118</v>
      </c>
      <c r="J1468" s="20" t="s">
        <v>2163</v>
      </c>
      <c r="K1468" s="20">
        <v>20260624</v>
      </c>
      <c r="L1468" s="20" t="s">
        <v>2158</v>
      </c>
      <c r="M1468" s="20" t="s">
        <v>111</v>
      </c>
      <c r="N1468" s="20">
        <v>0.8</v>
      </c>
      <c r="O1468" s="20" t="s">
        <v>84</v>
      </c>
      <c r="P1468" s="25">
        <v>0</v>
      </c>
      <c r="Q1468" s="20" t="s">
        <v>112</v>
      </c>
      <c r="R1468" s="20" t="s">
        <v>113</v>
      </c>
      <c r="S1468" s="20" t="s">
        <v>26</v>
      </c>
      <c r="T1468" s="20" t="s">
        <v>30</v>
      </c>
      <c r="U1468" s="20" t="s">
        <v>114</v>
      </c>
      <c r="V1468" s="20" t="s">
        <v>115</v>
      </c>
      <c r="W1468" s="20" t="s">
        <v>116</v>
      </c>
      <c r="X1468" s="20" t="s">
        <v>2159</v>
      </c>
      <c r="Y1468" s="20" t="s">
        <v>2160</v>
      </c>
      <c r="Z1468" s="20" t="s">
        <v>26</v>
      </c>
      <c r="AA1468" s="20" t="s">
        <v>30</v>
      </c>
      <c r="AB1468" s="20" t="s">
        <v>117</v>
      </c>
      <c r="AC1468" s="20" t="s">
        <v>2161</v>
      </c>
      <c r="AD1468" s="20" t="s">
        <v>2162</v>
      </c>
    </row>
    <row r="1469" spans="2:30" x14ac:dyDescent="0.25">
      <c r="B1469" s="27" t="str">
        <f>IF(O1469="","Frêt",_xlfn.XLOOKUP(O1469,Catégories!A:A,Catégories!B:B,"inconnu"))</f>
        <v>Frêt</v>
      </c>
      <c r="C1469" s="10" t="str">
        <f>RIGHT(LOOKUP(L1469,'Recherche tracking'!A:A,'Recherche tracking'!B:B),16)</f>
        <v>7543814314756062</v>
      </c>
      <c r="D1469" s="20">
        <v>202606</v>
      </c>
      <c r="E1469" s="20">
        <v>51</v>
      </c>
      <c r="F1469" s="20">
        <v>1085442</v>
      </c>
      <c r="G1469" s="20" t="s">
        <v>20</v>
      </c>
      <c r="H1469" s="20" t="s">
        <v>20</v>
      </c>
      <c r="I1469" s="20" t="s">
        <v>119</v>
      </c>
      <c r="J1469" s="20" t="s">
        <v>2163</v>
      </c>
      <c r="K1469" s="20">
        <v>20260624</v>
      </c>
      <c r="L1469" s="20" t="s">
        <v>2158</v>
      </c>
      <c r="M1469" s="20" t="s">
        <v>24</v>
      </c>
      <c r="N1469" s="20">
        <v>0.8</v>
      </c>
      <c r="O1469" s="20" t="s">
        <v>86</v>
      </c>
      <c r="P1469" s="25">
        <v>0</v>
      </c>
      <c r="Q1469" s="20" t="s">
        <v>112</v>
      </c>
      <c r="R1469" s="20" t="s">
        <v>113</v>
      </c>
      <c r="S1469" s="20" t="s">
        <v>26</v>
      </c>
      <c r="T1469" s="20" t="s">
        <v>30</v>
      </c>
      <c r="U1469" s="20" t="s">
        <v>114</v>
      </c>
      <c r="V1469" s="20" t="s">
        <v>115</v>
      </c>
      <c r="W1469" s="20" t="s">
        <v>116</v>
      </c>
      <c r="X1469" s="20" t="s">
        <v>2159</v>
      </c>
      <c r="Y1469" s="20" t="s">
        <v>2160</v>
      </c>
      <c r="Z1469" s="20" t="s">
        <v>26</v>
      </c>
      <c r="AA1469" s="20" t="s">
        <v>30</v>
      </c>
      <c r="AB1469" s="20" t="s">
        <v>117</v>
      </c>
      <c r="AC1469" s="20" t="s">
        <v>2161</v>
      </c>
      <c r="AD1469" s="20" t="s">
        <v>2162</v>
      </c>
    </row>
    <row r="1470" spans="2:30" x14ac:dyDescent="0.25">
      <c r="B1470" s="27" t="str">
        <f>IF(O1470="","Frêt",_xlfn.XLOOKUP(O1470,Catégories!A:A,Catégories!B:B,"inconnu"))</f>
        <v>Frêt</v>
      </c>
      <c r="C1470" s="10" t="str">
        <f>RIGHT(LOOKUP(L1470,'Recherche tracking'!A:A,'Recherche tracking'!B:B),16)</f>
        <v>6343814314756315</v>
      </c>
      <c r="D1470" s="20">
        <v>202606</v>
      </c>
      <c r="E1470" s="20">
        <v>51</v>
      </c>
      <c r="F1470" s="20">
        <v>1085442</v>
      </c>
      <c r="G1470" s="20" t="s">
        <v>20</v>
      </c>
      <c r="H1470" s="20" t="s">
        <v>20</v>
      </c>
      <c r="I1470" s="20" t="s">
        <v>110</v>
      </c>
      <c r="J1470" s="20" t="s">
        <v>22</v>
      </c>
      <c r="K1470" s="20">
        <v>20260624</v>
      </c>
      <c r="L1470" s="20" t="s">
        <v>2164</v>
      </c>
      <c r="M1470" s="20" t="s">
        <v>111</v>
      </c>
      <c r="N1470" s="20">
        <v>0.9</v>
      </c>
      <c r="O1470" s="20" t="s">
        <v>84</v>
      </c>
      <c r="P1470" s="25">
        <v>4.1500000000000004</v>
      </c>
      <c r="Q1470" s="20" t="s">
        <v>112</v>
      </c>
      <c r="R1470" s="20" t="s">
        <v>113</v>
      </c>
      <c r="S1470" s="20" t="s">
        <v>26</v>
      </c>
      <c r="T1470" s="20" t="s">
        <v>30</v>
      </c>
      <c r="U1470" s="20" t="s">
        <v>114</v>
      </c>
      <c r="V1470" s="20" t="s">
        <v>115</v>
      </c>
      <c r="W1470" s="20" t="s">
        <v>116</v>
      </c>
      <c r="X1470" s="20" t="s">
        <v>2165</v>
      </c>
      <c r="Y1470" s="20" t="s">
        <v>2166</v>
      </c>
      <c r="Z1470" s="20" t="s">
        <v>26</v>
      </c>
      <c r="AA1470" s="20" t="s">
        <v>30</v>
      </c>
      <c r="AB1470" s="20" t="s">
        <v>175</v>
      </c>
      <c r="AC1470" s="20" t="s">
        <v>277</v>
      </c>
      <c r="AD1470" s="20" t="s">
        <v>285</v>
      </c>
    </row>
    <row r="1471" spans="2:30" x14ac:dyDescent="0.25">
      <c r="B1471" s="27" t="str">
        <f>IF(O1471="","Frêt",_xlfn.XLOOKUP(O1471,Catégories!A:A,Catégories!B:B,"inconnu"))</f>
        <v>Frêt</v>
      </c>
      <c r="C1471" s="10" t="str">
        <f>RIGHT(LOOKUP(L1471,'Recherche tracking'!A:A,'Recherche tracking'!B:B),16)</f>
        <v>6343814314756315</v>
      </c>
      <c r="D1471" s="20">
        <v>202606</v>
      </c>
      <c r="E1471" s="20">
        <v>51</v>
      </c>
      <c r="F1471" s="20">
        <v>1085442</v>
      </c>
      <c r="G1471" s="20" t="s">
        <v>20</v>
      </c>
      <c r="H1471" s="20" t="s">
        <v>20</v>
      </c>
      <c r="I1471" s="20" t="s">
        <v>118</v>
      </c>
      <c r="J1471" s="20" t="s">
        <v>2167</v>
      </c>
      <c r="K1471" s="20">
        <v>20260624</v>
      </c>
      <c r="L1471" s="20" t="s">
        <v>2164</v>
      </c>
      <c r="M1471" s="20" t="s">
        <v>111</v>
      </c>
      <c r="N1471" s="20">
        <v>0.9</v>
      </c>
      <c r="O1471" s="20" t="s">
        <v>84</v>
      </c>
      <c r="P1471" s="25">
        <v>0</v>
      </c>
      <c r="Q1471" s="20" t="s">
        <v>112</v>
      </c>
      <c r="R1471" s="20" t="s">
        <v>113</v>
      </c>
      <c r="S1471" s="20" t="s">
        <v>26</v>
      </c>
      <c r="T1471" s="20" t="s">
        <v>30</v>
      </c>
      <c r="U1471" s="20" t="s">
        <v>114</v>
      </c>
      <c r="V1471" s="20" t="s">
        <v>115</v>
      </c>
      <c r="W1471" s="20" t="s">
        <v>116</v>
      </c>
      <c r="X1471" s="20" t="s">
        <v>2165</v>
      </c>
      <c r="Y1471" s="20" t="s">
        <v>2166</v>
      </c>
      <c r="Z1471" s="20" t="s">
        <v>26</v>
      </c>
      <c r="AA1471" s="20" t="s">
        <v>30</v>
      </c>
      <c r="AB1471" s="20" t="s">
        <v>175</v>
      </c>
      <c r="AC1471" s="20" t="s">
        <v>277</v>
      </c>
      <c r="AD1471" s="20" t="s">
        <v>285</v>
      </c>
    </row>
    <row r="1472" spans="2:30" x14ac:dyDescent="0.25">
      <c r="B1472" s="27" t="str">
        <f>IF(O1472="","Frêt",_xlfn.XLOOKUP(O1472,Catégories!A:A,Catégories!B:B,"inconnu"))</f>
        <v>Frêt</v>
      </c>
      <c r="C1472" s="10" t="str">
        <f>RIGHT(LOOKUP(L1472,'Recherche tracking'!A:A,'Recherche tracking'!B:B),16)</f>
        <v>6343814314756315</v>
      </c>
      <c r="D1472" s="20">
        <v>202606</v>
      </c>
      <c r="E1472" s="20">
        <v>51</v>
      </c>
      <c r="F1472" s="20">
        <v>1085442</v>
      </c>
      <c r="G1472" s="20" t="s">
        <v>20</v>
      </c>
      <c r="H1472" s="20" t="s">
        <v>20</v>
      </c>
      <c r="I1472" s="20" t="s">
        <v>119</v>
      </c>
      <c r="J1472" s="20" t="s">
        <v>2167</v>
      </c>
      <c r="K1472" s="20">
        <v>20260624</v>
      </c>
      <c r="L1472" s="20" t="s">
        <v>2164</v>
      </c>
      <c r="M1472" s="20" t="s">
        <v>24</v>
      </c>
      <c r="N1472" s="20">
        <v>0.9</v>
      </c>
      <c r="O1472" s="20" t="s">
        <v>86</v>
      </c>
      <c r="P1472" s="25">
        <v>0</v>
      </c>
      <c r="Q1472" s="20" t="s">
        <v>112</v>
      </c>
      <c r="R1472" s="20" t="s">
        <v>113</v>
      </c>
      <c r="S1472" s="20" t="s">
        <v>26</v>
      </c>
      <c r="T1472" s="20" t="s">
        <v>30</v>
      </c>
      <c r="U1472" s="20" t="s">
        <v>114</v>
      </c>
      <c r="V1472" s="20" t="s">
        <v>115</v>
      </c>
      <c r="W1472" s="20" t="s">
        <v>116</v>
      </c>
      <c r="X1472" s="20" t="s">
        <v>2165</v>
      </c>
      <c r="Y1472" s="20" t="s">
        <v>2166</v>
      </c>
      <c r="Z1472" s="20" t="s">
        <v>26</v>
      </c>
      <c r="AA1472" s="20" t="s">
        <v>30</v>
      </c>
      <c r="AB1472" s="20" t="s">
        <v>175</v>
      </c>
      <c r="AC1472" s="20" t="s">
        <v>277</v>
      </c>
      <c r="AD1472" s="20" t="s">
        <v>285</v>
      </c>
    </row>
    <row r="1473" spans="2:30" x14ac:dyDescent="0.25">
      <c r="B1473" s="27" t="str">
        <f>IF(O1473="","Frêt",_xlfn.XLOOKUP(O1473,Catégories!A:A,Catégories!B:B,"inconnu"))</f>
        <v>Frêt</v>
      </c>
      <c r="C1473" s="10" t="str">
        <f>RIGHT(LOOKUP(L1473,'Recherche tracking'!A:A,'Recherche tracking'!B:B),16)</f>
        <v>6843814314756386</v>
      </c>
      <c r="D1473" s="20">
        <v>202606</v>
      </c>
      <c r="E1473" s="20">
        <v>51</v>
      </c>
      <c r="F1473" s="20">
        <v>1085442</v>
      </c>
      <c r="G1473" s="20" t="s">
        <v>20</v>
      </c>
      <c r="H1473" s="20" t="s">
        <v>20</v>
      </c>
      <c r="I1473" s="20" t="s">
        <v>110</v>
      </c>
      <c r="J1473" s="20" t="s">
        <v>22</v>
      </c>
      <c r="K1473" s="20">
        <v>20260624</v>
      </c>
      <c r="L1473" s="20" t="s">
        <v>2168</v>
      </c>
      <c r="M1473" s="20" t="s">
        <v>111</v>
      </c>
      <c r="N1473" s="20">
        <v>0.8</v>
      </c>
      <c r="O1473" s="20" t="s">
        <v>84</v>
      </c>
      <c r="P1473" s="25">
        <v>4.1500000000000004</v>
      </c>
      <c r="Q1473" s="20" t="s">
        <v>112</v>
      </c>
      <c r="R1473" s="20" t="s">
        <v>113</v>
      </c>
      <c r="S1473" s="20" t="s">
        <v>26</v>
      </c>
      <c r="T1473" s="20" t="s">
        <v>30</v>
      </c>
      <c r="U1473" s="20" t="s">
        <v>114</v>
      </c>
      <c r="V1473" s="20" t="s">
        <v>115</v>
      </c>
      <c r="W1473" s="20" t="s">
        <v>116</v>
      </c>
      <c r="X1473" s="20" t="s">
        <v>2169</v>
      </c>
      <c r="Y1473" s="20" t="s">
        <v>2170</v>
      </c>
      <c r="Z1473" s="20" t="s">
        <v>26</v>
      </c>
      <c r="AA1473" s="20" t="s">
        <v>30</v>
      </c>
      <c r="AB1473" s="20" t="s">
        <v>274</v>
      </c>
      <c r="AC1473" s="20" t="s">
        <v>2171</v>
      </c>
      <c r="AD1473" s="20" t="s">
        <v>2172</v>
      </c>
    </row>
    <row r="1474" spans="2:30" x14ac:dyDescent="0.25">
      <c r="B1474" s="27" t="str">
        <f>IF(O1474="","Frêt",_xlfn.XLOOKUP(O1474,Catégories!A:A,Catégories!B:B,"inconnu"))</f>
        <v>Frêt</v>
      </c>
      <c r="C1474" s="10" t="str">
        <f>RIGHT(LOOKUP(L1474,'Recherche tracking'!A:A,'Recherche tracking'!B:B),16)</f>
        <v>6843814314756386</v>
      </c>
      <c r="D1474" s="20">
        <v>202606</v>
      </c>
      <c r="E1474" s="20">
        <v>51</v>
      </c>
      <c r="F1474" s="20">
        <v>1085442</v>
      </c>
      <c r="G1474" s="20" t="s">
        <v>20</v>
      </c>
      <c r="H1474" s="20" t="s">
        <v>20</v>
      </c>
      <c r="I1474" s="20" t="s">
        <v>118</v>
      </c>
      <c r="J1474" s="20" t="s">
        <v>2173</v>
      </c>
      <c r="K1474" s="20">
        <v>20260624</v>
      </c>
      <c r="L1474" s="20" t="s">
        <v>2168</v>
      </c>
      <c r="M1474" s="20" t="s">
        <v>111</v>
      </c>
      <c r="N1474" s="20">
        <v>0.8</v>
      </c>
      <c r="O1474" s="20" t="s">
        <v>84</v>
      </c>
      <c r="P1474" s="25">
        <v>0</v>
      </c>
      <c r="Q1474" s="20" t="s">
        <v>112</v>
      </c>
      <c r="R1474" s="20" t="s">
        <v>113</v>
      </c>
      <c r="S1474" s="20" t="s">
        <v>26</v>
      </c>
      <c r="T1474" s="20" t="s">
        <v>30</v>
      </c>
      <c r="U1474" s="20" t="s">
        <v>114</v>
      </c>
      <c r="V1474" s="20" t="s">
        <v>115</v>
      </c>
      <c r="W1474" s="20" t="s">
        <v>116</v>
      </c>
      <c r="X1474" s="20" t="s">
        <v>2169</v>
      </c>
      <c r="Y1474" s="20" t="s">
        <v>2170</v>
      </c>
      <c r="Z1474" s="20" t="s">
        <v>26</v>
      </c>
      <c r="AA1474" s="20" t="s">
        <v>30</v>
      </c>
      <c r="AB1474" s="20" t="s">
        <v>274</v>
      </c>
      <c r="AC1474" s="20" t="s">
        <v>2171</v>
      </c>
      <c r="AD1474" s="20" t="s">
        <v>2172</v>
      </c>
    </row>
    <row r="1475" spans="2:30" x14ac:dyDescent="0.25">
      <c r="B1475" s="27" t="str">
        <f>IF(O1475="","Frêt",_xlfn.XLOOKUP(O1475,Catégories!A:A,Catégories!B:B,"inconnu"))</f>
        <v>Frêt</v>
      </c>
      <c r="C1475" s="10" t="str">
        <f>RIGHT(LOOKUP(L1475,'Recherche tracking'!A:A,'Recherche tracking'!B:B),16)</f>
        <v>6843814314756386</v>
      </c>
      <c r="D1475" s="20">
        <v>202606</v>
      </c>
      <c r="E1475" s="20">
        <v>51</v>
      </c>
      <c r="F1475" s="20">
        <v>1085442</v>
      </c>
      <c r="G1475" s="20" t="s">
        <v>20</v>
      </c>
      <c r="H1475" s="20" t="s">
        <v>20</v>
      </c>
      <c r="I1475" s="20" t="s">
        <v>119</v>
      </c>
      <c r="J1475" s="20" t="s">
        <v>2173</v>
      </c>
      <c r="K1475" s="20">
        <v>20260624</v>
      </c>
      <c r="L1475" s="20" t="s">
        <v>2168</v>
      </c>
      <c r="M1475" s="20" t="s">
        <v>24</v>
      </c>
      <c r="N1475" s="20">
        <v>0.8</v>
      </c>
      <c r="O1475" s="20" t="s">
        <v>86</v>
      </c>
      <c r="P1475" s="25">
        <v>0</v>
      </c>
      <c r="Q1475" s="20" t="s">
        <v>112</v>
      </c>
      <c r="R1475" s="20" t="s">
        <v>113</v>
      </c>
      <c r="S1475" s="20" t="s">
        <v>26</v>
      </c>
      <c r="T1475" s="20" t="s">
        <v>30</v>
      </c>
      <c r="U1475" s="20" t="s">
        <v>114</v>
      </c>
      <c r="V1475" s="20" t="s">
        <v>115</v>
      </c>
      <c r="W1475" s="20" t="s">
        <v>116</v>
      </c>
      <c r="X1475" s="20" t="s">
        <v>2169</v>
      </c>
      <c r="Y1475" s="20" t="s">
        <v>2170</v>
      </c>
      <c r="Z1475" s="20" t="s">
        <v>26</v>
      </c>
      <c r="AA1475" s="20" t="s">
        <v>30</v>
      </c>
      <c r="AB1475" s="20" t="s">
        <v>274</v>
      </c>
      <c r="AC1475" s="20" t="s">
        <v>2171</v>
      </c>
      <c r="AD1475" s="20" t="s">
        <v>2172</v>
      </c>
    </row>
    <row r="1476" spans="2:30" x14ac:dyDescent="0.25">
      <c r="B1476" s="27" t="str">
        <f>IF(O1476="","Frêt",_xlfn.XLOOKUP(O1476,Catégories!A:A,Catégories!B:B,"inconnu"))</f>
        <v>Frêt</v>
      </c>
      <c r="C1476" s="10" t="str">
        <f>RIGHT(LOOKUP(L1476,'Recherche tracking'!A:A,'Recherche tracking'!B:B),16)</f>
        <v>3543814314756411</v>
      </c>
      <c r="D1476" s="20">
        <v>202606</v>
      </c>
      <c r="E1476" s="20">
        <v>51</v>
      </c>
      <c r="F1476" s="20">
        <v>1085442</v>
      </c>
      <c r="G1476" s="20" t="s">
        <v>20</v>
      </c>
      <c r="H1476" s="20" t="s">
        <v>20</v>
      </c>
      <c r="I1476" s="20" t="s">
        <v>110</v>
      </c>
      <c r="J1476" s="20" t="s">
        <v>22</v>
      </c>
      <c r="K1476" s="20">
        <v>20260624</v>
      </c>
      <c r="L1476" s="20" t="s">
        <v>2174</v>
      </c>
      <c r="M1476" s="20" t="s">
        <v>111</v>
      </c>
      <c r="N1476" s="20">
        <v>3.01</v>
      </c>
      <c r="O1476" s="20" t="s">
        <v>84</v>
      </c>
      <c r="P1476" s="25">
        <v>4.93</v>
      </c>
      <c r="Q1476" s="20" t="s">
        <v>112</v>
      </c>
      <c r="R1476" s="20" t="s">
        <v>113</v>
      </c>
      <c r="S1476" s="20" t="s">
        <v>26</v>
      </c>
      <c r="T1476" s="20" t="s">
        <v>30</v>
      </c>
      <c r="U1476" s="20" t="s">
        <v>114</v>
      </c>
      <c r="V1476" s="20" t="s">
        <v>115</v>
      </c>
      <c r="W1476" s="20" t="s">
        <v>116</v>
      </c>
      <c r="X1476" s="20" t="s">
        <v>2175</v>
      </c>
      <c r="Y1476" s="20" t="s">
        <v>2176</v>
      </c>
      <c r="Z1476" s="20" t="s">
        <v>26</v>
      </c>
      <c r="AA1476" s="20" t="s">
        <v>30</v>
      </c>
      <c r="AB1476" s="20" t="s">
        <v>159</v>
      </c>
      <c r="AC1476" s="20" t="s">
        <v>240</v>
      </c>
      <c r="AD1476" s="20" t="s">
        <v>2177</v>
      </c>
    </row>
    <row r="1477" spans="2:30" x14ac:dyDescent="0.25">
      <c r="B1477" s="27" t="str">
        <f>IF(O1477="","Frêt",_xlfn.XLOOKUP(O1477,Catégories!A:A,Catégories!B:B,"inconnu"))</f>
        <v>Frêt</v>
      </c>
      <c r="C1477" s="10" t="str">
        <f>RIGHT(LOOKUP(L1477,'Recherche tracking'!A:A,'Recherche tracking'!B:B),16)</f>
        <v>3543814314756411</v>
      </c>
      <c r="D1477" s="20">
        <v>202606</v>
      </c>
      <c r="E1477" s="20">
        <v>51</v>
      </c>
      <c r="F1477" s="20">
        <v>1085442</v>
      </c>
      <c r="G1477" s="20" t="s">
        <v>20</v>
      </c>
      <c r="H1477" s="20" t="s">
        <v>20</v>
      </c>
      <c r="I1477" s="20" t="s">
        <v>118</v>
      </c>
      <c r="J1477" s="20" t="s">
        <v>2178</v>
      </c>
      <c r="K1477" s="20">
        <v>20260624</v>
      </c>
      <c r="L1477" s="20" t="s">
        <v>2174</v>
      </c>
      <c r="M1477" s="20" t="s">
        <v>111</v>
      </c>
      <c r="N1477" s="20">
        <v>3.01</v>
      </c>
      <c r="O1477" s="20" t="s">
        <v>84</v>
      </c>
      <c r="P1477" s="25">
        <v>0</v>
      </c>
      <c r="Q1477" s="20" t="s">
        <v>112</v>
      </c>
      <c r="R1477" s="20" t="s">
        <v>113</v>
      </c>
      <c r="S1477" s="20" t="s">
        <v>26</v>
      </c>
      <c r="T1477" s="20" t="s">
        <v>30</v>
      </c>
      <c r="U1477" s="20" t="s">
        <v>114</v>
      </c>
      <c r="V1477" s="20" t="s">
        <v>115</v>
      </c>
      <c r="W1477" s="20" t="s">
        <v>116</v>
      </c>
      <c r="X1477" s="20" t="s">
        <v>2175</v>
      </c>
      <c r="Y1477" s="20" t="s">
        <v>2176</v>
      </c>
      <c r="Z1477" s="20" t="s">
        <v>26</v>
      </c>
      <c r="AA1477" s="20" t="s">
        <v>30</v>
      </c>
      <c r="AB1477" s="20" t="s">
        <v>159</v>
      </c>
      <c r="AC1477" s="20" t="s">
        <v>240</v>
      </c>
      <c r="AD1477" s="20" t="s">
        <v>2177</v>
      </c>
    </row>
    <row r="1478" spans="2:30" x14ac:dyDescent="0.25">
      <c r="B1478" s="27" t="str">
        <f>IF(O1478="","Frêt",_xlfn.XLOOKUP(O1478,Catégories!A:A,Catégories!B:B,"inconnu"))</f>
        <v>Frêt</v>
      </c>
      <c r="C1478" s="10" t="str">
        <f>RIGHT(LOOKUP(L1478,'Recherche tracking'!A:A,'Recherche tracking'!B:B),16)</f>
        <v>3543814314756411</v>
      </c>
      <c r="D1478" s="20">
        <v>202606</v>
      </c>
      <c r="E1478" s="20">
        <v>51</v>
      </c>
      <c r="F1478" s="20">
        <v>1085442</v>
      </c>
      <c r="G1478" s="20" t="s">
        <v>20</v>
      </c>
      <c r="H1478" s="20" t="s">
        <v>20</v>
      </c>
      <c r="I1478" s="20" t="s">
        <v>119</v>
      </c>
      <c r="J1478" s="20" t="s">
        <v>2178</v>
      </c>
      <c r="K1478" s="20">
        <v>20260624</v>
      </c>
      <c r="L1478" s="20" t="s">
        <v>2174</v>
      </c>
      <c r="M1478" s="20" t="s">
        <v>24</v>
      </c>
      <c r="N1478" s="20">
        <v>3.01</v>
      </c>
      <c r="O1478" s="20" t="s">
        <v>86</v>
      </c>
      <c r="P1478" s="25">
        <v>0</v>
      </c>
      <c r="Q1478" s="20" t="s">
        <v>112</v>
      </c>
      <c r="R1478" s="20" t="s">
        <v>113</v>
      </c>
      <c r="S1478" s="20" t="s">
        <v>26</v>
      </c>
      <c r="T1478" s="20" t="s">
        <v>30</v>
      </c>
      <c r="U1478" s="20" t="s">
        <v>114</v>
      </c>
      <c r="V1478" s="20" t="s">
        <v>115</v>
      </c>
      <c r="W1478" s="20" t="s">
        <v>116</v>
      </c>
      <c r="X1478" s="20" t="s">
        <v>2175</v>
      </c>
      <c r="Y1478" s="20" t="s">
        <v>2176</v>
      </c>
      <c r="Z1478" s="20" t="s">
        <v>26</v>
      </c>
      <c r="AA1478" s="20" t="s">
        <v>30</v>
      </c>
      <c r="AB1478" s="20" t="s">
        <v>159</v>
      </c>
      <c r="AC1478" s="20" t="s">
        <v>240</v>
      </c>
      <c r="AD1478" s="20" t="s">
        <v>2177</v>
      </c>
    </row>
    <row r="1479" spans="2:30" x14ac:dyDescent="0.25">
      <c r="B1479" s="27" t="str">
        <f>IF(O1479="","Frêt",_xlfn.XLOOKUP(O1479,Catégories!A:A,Catégories!B:B,"inconnu"))</f>
        <v>Frêt</v>
      </c>
      <c r="C1479" s="10" t="str">
        <f>RIGHT(LOOKUP(L1479,'Recherche tracking'!A:A,'Recherche tracking'!B:B),16)</f>
        <v>7543814314755718</v>
      </c>
      <c r="D1479" s="20">
        <v>202606</v>
      </c>
      <c r="E1479" s="20">
        <v>51</v>
      </c>
      <c r="F1479" s="20">
        <v>1085442</v>
      </c>
      <c r="G1479" s="20" t="s">
        <v>20</v>
      </c>
      <c r="H1479" s="20" t="s">
        <v>20</v>
      </c>
      <c r="I1479" s="20" t="s">
        <v>110</v>
      </c>
      <c r="J1479" s="20" t="s">
        <v>22</v>
      </c>
      <c r="K1479" s="20">
        <v>20260624</v>
      </c>
      <c r="L1479" s="20" t="s">
        <v>2179</v>
      </c>
      <c r="M1479" s="20" t="s">
        <v>111</v>
      </c>
      <c r="N1479" s="20">
        <v>0.8</v>
      </c>
      <c r="O1479" s="20" t="s">
        <v>84</v>
      </c>
      <c r="P1479" s="25">
        <v>4.1500000000000004</v>
      </c>
      <c r="Q1479" s="20" t="s">
        <v>112</v>
      </c>
      <c r="R1479" s="20" t="s">
        <v>113</v>
      </c>
      <c r="S1479" s="20" t="s">
        <v>26</v>
      </c>
      <c r="T1479" s="20" t="s">
        <v>30</v>
      </c>
      <c r="U1479" s="20" t="s">
        <v>114</v>
      </c>
      <c r="V1479" s="20" t="s">
        <v>115</v>
      </c>
      <c r="W1479" s="20" t="s">
        <v>116</v>
      </c>
      <c r="X1479" s="20" t="s">
        <v>2180</v>
      </c>
      <c r="Y1479" s="20" t="s">
        <v>2181</v>
      </c>
      <c r="Z1479" s="20" t="s">
        <v>26</v>
      </c>
      <c r="AA1479" s="20" t="s">
        <v>30</v>
      </c>
      <c r="AB1479" s="20" t="s">
        <v>117</v>
      </c>
      <c r="AC1479" s="20" t="s">
        <v>2073</v>
      </c>
      <c r="AD1479" s="20" t="s">
        <v>2074</v>
      </c>
    </row>
    <row r="1480" spans="2:30" x14ac:dyDescent="0.25">
      <c r="B1480" s="27" t="str">
        <f>IF(O1480="","Frêt",_xlfn.XLOOKUP(O1480,Catégories!A:A,Catégories!B:B,"inconnu"))</f>
        <v>Frêt</v>
      </c>
      <c r="C1480" s="10" t="str">
        <f>RIGHT(LOOKUP(L1480,'Recherche tracking'!A:A,'Recherche tracking'!B:B),16)</f>
        <v>7543814314755718</v>
      </c>
      <c r="D1480" s="20">
        <v>202606</v>
      </c>
      <c r="E1480" s="20">
        <v>51</v>
      </c>
      <c r="F1480" s="20">
        <v>1085442</v>
      </c>
      <c r="G1480" s="20" t="s">
        <v>20</v>
      </c>
      <c r="H1480" s="20" t="s">
        <v>20</v>
      </c>
      <c r="I1480" s="20" t="s">
        <v>118</v>
      </c>
      <c r="J1480" s="20" t="s">
        <v>2182</v>
      </c>
      <c r="K1480" s="20">
        <v>20260624</v>
      </c>
      <c r="L1480" s="20" t="s">
        <v>2179</v>
      </c>
      <c r="M1480" s="20" t="s">
        <v>111</v>
      </c>
      <c r="N1480" s="20">
        <v>0.8</v>
      </c>
      <c r="O1480" s="20" t="s">
        <v>84</v>
      </c>
      <c r="P1480" s="25">
        <v>0</v>
      </c>
      <c r="Q1480" s="20" t="s">
        <v>112</v>
      </c>
      <c r="R1480" s="20" t="s">
        <v>113</v>
      </c>
      <c r="S1480" s="20" t="s">
        <v>26</v>
      </c>
      <c r="T1480" s="20" t="s">
        <v>30</v>
      </c>
      <c r="U1480" s="20" t="s">
        <v>114</v>
      </c>
      <c r="V1480" s="20" t="s">
        <v>115</v>
      </c>
      <c r="W1480" s="20" t="s">
        <v>116</v>
      </c>
      <c r="X1480" s="20" t="s">
        <v>2180</v>
      </c>
      <c r="Y1480" s="20" t="s">
        <v>2181</v>
      </c>
      <c r="Z1480" s="20" t="s">
        <v>26</v>
      </c>
      <c r="AA1480" s="20" t="s">
        <v>30</v>
      </c>
      <c r="AB1480" s="20" t="s">
        <v>117</v>
      </c>
      <c r="AC1480" s="20" t="s">
        <v>2073</v>
      </c>
      <c r="AD1480" s="20" t="s">
        <v>2074</v>
      </c>
    </row>
    <row r="1481" spans="2:30" x14ac:dyDescent="0.25">
      <c r="B1481" s="27" t="str">
        <f>IF(O1481="","Frêt",_xlfn.XLOOKUP(O1481,Catégories!A:A,Catégories!B:B,"inconnu"))</f>
        <v>Frêt</v>
      </c>
      <c r="C1481" s="10" t="str">
        <f>RIGHT(LOOKUP(L1481,'Recherche tracking'!A:A,'Recherche tracking'!B:B),16)</f>
        <v>7543814314755718</v>
      </c>
      <c r="D1481" s="20">
        <v>202606</v>
      </c>
      <c r="E1481" s="20">
        <v>51</v>
      </c>
      <c r="F1481" s="20">
        <v>1085442</v>
      </c>
      <c r="G1481" s="20" t="s">
        <v>20</v>
      </c>
      <c r="H1481" s="20" t="s">
        <v>20</v>
      </c>
      <c r="I1481" s="20" t="s">
        <v>119</v>
      </c>
      <c r="J1481" s="20" t="s">
        <v>2182</v>
      </c>
      <c r="K1481" s="20">
        <v>20260624</v>
      </c>
      <c r="L1481" s="20" t="s">
        <v>2179</v>
      </c>
      <c r="M1481" s="20" t="s">
        <v>24</v>
      </c>
      <c r="N1481" s="20">
        <v>0.8</v>
      </c>
      <c r="O1481" s="20" t="s">
        <v>86</v>
      </c>
      <c r="P1481" s="25">
        <v>0</v>
      </c>
      <c r="Q1481" s="20" t="s">
        <v>112</v>
      </c>
      <c r="R1481" s="20" t="s">
        <v>113</v>
      </c>
      <c r="S1481" s="20" t="s">
        <v>26</v>
      </c>
      <c r="T1481" s="20" t="s">
        <v>30</v>
      </c>
      <c r="U1481" s="20" t="s">
        <v>114</v>
      </c>
      <c r="V1481" s="20" t="s">
        <v>115</v>
      </c>
      <c r="W1481" s="20" t="s">
        <v>116</v>
      </c>
      <c r="X1481" s="20" t="s">
        <v>2180</v>
      </c>
      <c r="Y1481" s="20" t="s">
        <v>2181</v>
      </c>
      <c r="Z1481" s="20" t="s">
        <v>26</v>
      </c>
      <c r="AA1481" s="20" t="s">
        <v>30</v>
      </c>
      <c r="AB1481" s="20" t="s">
        <v>117</v>
      </c>
      <c r="AC1481" s="20" t="s">
        <v>2073</v>
      </c>
      <c r="AD1481" s="20" t="s">
        <v>2074</v>
      </c>
    </row>
    <row r="1482" spans="2:30" x14ac:dyDescent="0.25">
      <c r="B1482" s="27" t="str">
        <f>IF(O1482="","Frêt",_xlfn.XLOOKUP(O1482,Catégories!A:A,Catégories!B:B,"inconnu"))</f>
        <v>Frêt</v>
      </c>
      <c r="C1482" s="10" t="str">
        <f>RIGHT(LOOKUP(L1482,'Recherche tracking'!A:A,'Recherche tracking'!B:B),16)</f>
        <v>6043814314755745</v>
      </c>
      <c r="D1482" s="20">
        <v>202606</v>
      </c>
      <c r="E1482" s="20">
        <v>51</v>
      </c>
      <c r="F1482" s="20">
        <v>1085442</v>
      </c>
      <c r="G1482" s="20" t="s">
        <v>20</v>
      </c>
      <c r="H1482" s="20" t="s">
        <v>20</v>
      </c>
      <c r="I1482" s="20" t="s">
        <v>110</v>
      </c>
      <c r="J1482" s="20" t="s">
        <v>22</v>
      </c>
      <c r="K1482" s="20">
        <v>20260624</v>
      </c>
      <c r="L1482" s="20" t="s">
        <v>2183</v>
      </c>
      <c r="M1482" s="20" t="s">
        <v>111</v>
      </c>
      <c r="N1482" s="20">
        <v>0.8</v>
      </c>
      <c r="O1482" s="20" t="s">
        <v>84</v>
      </c>
      <c r="P1482" s="25">
        <v>4.1500000000000004</v>
      </c>
      <c r="Q1482" s="20" t="s">
        <v>112</v>
      </c>
      <c r="R1482" s="20" t="s">
        <v>113</v>
      </c>
      <c r="S1482" s="20" t="s">
        <v>26</v>
      </c>
      <c r="T1482" s="20" t="s">
        <v>30</v>
      </c>
      <c r="U1482" s="20" t="s">
        <v>114</v>
      </c>
      <c r="V1482" s="20" t="s">
        <v>115</v>
      </c>
      <c r="W1482" s="20" t="s">
        <v>116</v>
      </c>
      <c r="X1482" s="20" t="s">
        <v>2184</v>
      </c>
      <c r="Y1482" s="20" t="s">
        <v>2185</v>
      </c>
      <c r="Z1482" s="20" t="s">
        <v>26</v>
      </c>
      <c r="AA1482" s="20" t="s">
        <v>30</v>
      </c>
      <c r="AB1482" s="20" t="s">
        <v>370</v>
      </c>
      <c r="AC1482" s="20" t="s">
        <v>2186</v>
      </c>
      <c r="AD1482" s="20" t="s">
        <v>2187</v>
      </c>
    </row>
    <row r="1483" spans="2:30" x14ac:dyDescent="0.25">
      <c r="B1483" s="27" t="str">
        <f>IF(O1483="","Frêt",_xlfn.XLOOKUP(O1483,Catégories!A:A,Catégories!B:B,"inconnu"))</f>
        <v>Frêt</v>
      </c>
      <c r="C1483" s="10" t="str">
        <f>RIGHT(LOOKUP(L1483,'Recherche tracking'!A:A,'Recherche tracking'!B:B),16)</f>
        <v>6043814314755745</v>
      </c>
      <c r="D1483" s="20">
        <v>202606</v>
      </c>
      <c r="E1483" s="20">
        <v>51</v>
      </c>
      <c r="F1483" s="20">
        <v>1085442</v>
      </c>
      <c r="G1483" s="20" t="s">
        <v>20</v>
      </c>
      <c r="H1483" s="20" t="s">
        <v>20</v>
      </c>
      <c r="I1483" s="20" t="s">
        <v>118</v>
      </c>
      <c r="J1483" s="20" t="s">
        <v>2188</v>
      </c>
      <c r="K1483" s="20">
        <v>20260624</v>
      </c>
      <c r="L1483" s="20" t="s">
        <v>2183</v>
      </c>
      <c r="M1483" s="20" t="s">
        <v>111</v>
      </c>
      <c r="N1483" s="20">
        <v>0.8</v>
      </c>
      <c r="O1483" s="20" t="s">
        <v>84</v>
      </c>
      <c r="P1483" s="25">
        <v>0</v>
      </c>
      <c r="Q1483" s="20" t="s">
        <v>112</v>
      </c>
      <c r="R1483" s="20" t="s">
        <v>113</v>
      </c>
      <c r="S1483" s="20" t="s">
        <v>26</v>
      </c>
      <c r="T1483" s="20" t="s">
        <v>30</v>
      </c>
      <c r="U1483" s="20" t="s">
        <v>114</v>
      </c>
      <c r="V1483" s="20" t="s">
        <v>115</v>
      </c>
      <c r="W1483" s="20" t="s">
        <v>116</v>
      </c>
      <c r="X1483" s="20" t="s">
        <v>2184</v>
      </c>
      <c r="Y1483" s="20" t="s">
        <v>2185</v>
      </c>
      <c r="Z1483" s="20" t="s">
        <v>26</v>
      </c>
      <c r="AA1483" s="20" t="s">
        <v>30</v>
      </c>
      <c r="AB1483" s="20" t="s">
        <v>370</v>
      </c>
      <c r="AC1483" s="20" t="s">
        <v>2186</v>
      </c>
      <c r="AD1483" s="20" t="s">
        <v>2187</v>
      </c>
    </row>
    <row r="1484" spans="2:30" x14ac:dyDescent="0.25">
      <c r="B1484" s="27" t="str">
        <f>IF(O1484="","Frêt",_xlfn.XLOOKUP(O1484,Catégories!A:A,Catégories!B:B,"inconnu"))</f>
        <v>Frêt</v>
      </c>
      <c r="C1484" s="10" t="str">
        <f>RIGHT(LOOKUP(L1484,'Recherche tracking'!A:A,'Recherche tracking'!B:B),16)</f>
        <v>6043814314755745</v>
      </c>
      <c r="D1484" s="20">
        <v>202606</v>
      </c>
      <c r="E1484" s="20">
        <v>51</v>
      </c>
      <c r="F1484" s="20">
        <v>1085442</v>
      </c>
      <c r="G1484" s="20" t="s">
        <v>20</v>
      </c>
      <c r="H1484" s="20" t="s">
        <v>20</v>
      </c>
      <c r="I1484" s="20" t="s">
        <v>119</v>
      </c>
      <c r="J1484" s="20" t="s">
        <v>2188</v>
      </c>
      <c r="K1484" s="20">
        <v>20260624</v>
      </c>
      <c r="L1484" s="20" t="s">
        <v>2183</v>
      </c>
      <c r="M1484" s="20" t="s">
        <v>24</v>
      </c>
      <c r="N1484" s="20">
        <v>0.8</v>
      </c>
      <c r="O1484" s="20" t="s">
        <v>86</v>
      </c>
      <c r="P1484" s="25">
        <v>0</v>
      </c>
      <c r="Q1484" s="20" t="s">
        <v>112</v>
      </c>
      <c r="R1484" s="20" t="s">
        <v>113</v>
      </c>
      <c r="S1484" s="20" t="s">
        <v>26</v>
      </c>
      <c r="T1484" s="20" t="s">
        <v>30</v>
      </c>
      <c r="U1484" s="20" t="s">
        <v>114</v>
      </c>
      <c r="V1484" s="20" t="s">
        <v>115</v>
      </c>
      <c r="W1484" s="20" t="s">
        <v>116</v>
      </c>
      <c r="X1484" s="20" t="s">
        <v>2184</v>
      </c>
      <c r="Y1484" s="20" t="s">
        <v>2185</v>
      </c>
      <c r="Z1484" s="20" t="s">
        <v>26</v>
      </c>
      <c r="AA1484" s="20" t="s">
        <v>30</v>
      </c>
      <c r="AB1484" s="20" t="s">
        <v>370</v>
      </c>
      <c r="AC1484" s="20" t="s">
        <v>2186</v>
      </c>
      <c r="AD1484" s="20" t="s">
        <v>2187</v>
      </c>
    </row>
    <row r="1485" spans="2:30" x14ac:dyDescent="0.25">
      <c r="B1485" s="27" t="str">
        <f>IF(O1485="","Frêt",_xlfn.XLOOKUP(O1485,Catégories!A:A,Catégories!B:B,"inconnu"))</f>
        <v>Frêt</v>
      </c>
      <c r="C1485" s="10" t="str">
        <f>RIGHT(LOOKUP(L1485,'Recherche tracking'!A:A,'Recherche tracking'!B:B),16)</f>
        <v>6943814314755671</v>
      </c>
      <c r="D1485" s="20">
        <v>202606</v>
      </c>
      <c r="E1485" s="20">
        <v>51</v>
      </c>
      <c r="F1485" s="20">
        <v>1085442</v>
      </c>
      <c r="G1485" s="20" t="s">
        <v>20</v>
      </c>
      <c r="H1485" s="20" t="s">
        <v>20</v>
      </c>
      <c r="I1485" s="20" t="s">
        <v>110</v>
      </c>
      <c r="J1485" s="20" t="s">
        <v>22</v>
      </c>
      <c r="K1485" s="20">
        <v>20260624</v>
      </c>
      <c r="L1485" s="20" t="s">
        <v>2189</v>
      </c>
      <c r="M1485" s="20" t="s">
        <v>111</v>
      </c>
      <c r="N1485" s="20">
        <v>3.01</v>
      </c>
      <c r="O1485" s="20" t="s">
        <v>84</v>
      </c>
      <c r="P1485" s="25">
        <v>4.93</v>
      </c>
      <c r="Q1485" s="20" t="s">
        <v>112</v>
      </c>
      <c r="R1485" s="20" t="s">
        <v>113</v>
      </c>
      <c r="S1485" s="20" t="s">
        <v>26</v>
      </c>
      <c r="T1485" s="20" t="s">
        <v>30</v>
      </c>
      <c r="U1485" s="20" t="s">
        <v>114</v>
      </c>
      <c r="V1485" s="20" t="s">
        <v>115</v>
      </c>
      <c r="W1485" s="20" t="s">
        <v>116</v>
      </c>
      <c r="X1485" s="20" t="s">
        <v>2190</v>
      </c>
      <c r="Y1485" s="20" t="s">
        <v>2191</v>
      </c>
      <c r="Z1485" s="20" t="s">
        <v>26</v>
      </c>
      <c r="AA1485" s="20" t="s">
        <v>30</v>
      </c>
      <c r="AB1485" s="20" t="s">
        <v>161</v>
      </c>
      <c r="AC1485" s="20" t="s">
        <v>399</v>
      </c>
      <c r="AD1485" s="20" t="s">
        <v>2192</v>
      </c>
    </row>
    <row r="1486" spans="2:30" x14ac:dyDescent="0.25">
      <c r="B1486" s="27" t="str">
        <f>IF(O1486="","Frêt",_xlfn.XLOOKUP(O1486,Catégories!A:A,Catégories!B:B,"inconnu"))</f>
        <v>Frêt</v>
      </c>
      <c r="C1486" s="10" t="str">
        <f>RIGHT(LOOKUP(L1486,'Recherche tracking'!A:A,'Recherche tracking'!B:B),16)</f>
        <v>6943814314755671</v>
      </c>
      <c r="D1486" s="20">
        <v>202606</v>
      </c>
      <c r="E1486" s="20">
        <v>51</v>
      </c>
      <c r="F1486" s="20">
        <v>1085442</v>
      </c>
      <c r="G1486" s="20" t="s">
        <v>20</v>
      </c>
      <c r="H1486" s="20" t="s">
        <v>20</v>
      </c>
      <c r="I1486" s="20" t="s">
        <v>118</v>
      </c>
      <c r="J1486" s="20" t="s">
        <v>2193</v>
      </c>
      <c r="K1486" s="20">
        <v>20260624</v>
      </c>
      <c r="L1486" s="20" t="s">
        <v>2189</v>
      </c>
      <c r="M1486" s="20" t="s">
        <v>111</v>
      </c>
      <c r="N1486" s="20">
        <v>3.01</v>
      </c>
      <c r="O1486" s="20" t="s">
        <v>84</v>
      </c>
      <c r="P1486" s="25">
        <v>0</v>
      </c>
      <c r="Q1486" s="20" t="s">
        <v>112</v>
      </c>
      <c r="R1486" s="20" t="s">
        <v>113</v>
      </c>
      <c r="S1486" s="20" t="s">
        <v>26</v>
      </c>
      <c r="T1486" s="20" t="s">
        <v>30</v>
      </c>
      <c r="U1486" s="20" t="s">
        <v>114</v>
      </c>
      <c r="V1486" s="20" t="s">
        <v>115</v>
      </c>
      <c r="W1486" s="20" t="s">
        <v>116</v>
      </c>
      <c r="X1486" s="20" t="s">
        <v>2190</v>
      </c>
      <c r="Y1486" s="20" t="s">
        <v>2191</v>
      </c>
      <c r="Z1486" s="20" t="s">
        <v>26</v>
      </c>
      <c r="AA1486" s="20" t="s">
        <v>30</v>
      </c>
      <c r="AB1486" s="20" t="s">
        <v>161</v>
      </c>
      <c r="AC1486" s="20" t="s">
        <v>399</v>
      </c>
      <c r="AD1486" s="20" t="s">
        <v>2192</v>
      </c>
    </row>
    <row r="1487" spans="2:30" x14ac:dyDescent="0.25">
      <c r="B1487" s="27" t="str">
        <f>IF(O1487="","Frêt",_xlfn.XLOOKUP(O1487,Catégories!A:A,Catégories!B:B,"inconnu"))</f>
        <v>Frêt</v>
      </c>
      <c r="C1487" s="10" t="str">
        <f>RIGHT(LOOKUP(L1487,'Recherche tracking'!A:A,'Recherche tracking'!B:B),16)</f>
        <v>6943814314755671</v>
      </c>
      <c r="D1487" s="20">
        <v>202606</v>
      </c>
      <c r="E1487" s="20">
        <v>51</v>
      </c>
      <c r="F1487" s="20">
        <v>1085442</v>
      </c>
      <c r="G1487" s="20" t="s">
        <v>20</v>
      </c>
      <c r="H1487" s="20" t="s">
        <v>20</v>
      </c>
      <c r="I1487" s="20" t="s">
        <v>119</v>
      </c>
      <c r="J1487" s="20" t="s">
        <v>2193</v>
      </c>
      <c r="K1487" s="20">
        <v>20260624</v>
      </c>
      <c r="L1487" s="20" t="s">
        <v>2189</v>
      </c>
      <c r="M1487" s="20" t="s">
        <v>24</v>
      </c>
      <c r="N1487" s="20">
        <v>3.01</v>
      </c>
      <c r="O1487" s="20" t="s">
        <v>86</v>
      </c>
      <c r="P1487" s="25">
        <v>0</v>
      </c>
      <c r="Q1487" s="20" t="s">
        <v>112</v>
      </c>
      <c r="R1487" s="20" t="s">
        <v>113</v>
      </c>
      <c r="S1487" s="20" t="s">
        <v>26</v>
      </c>
      <c r="T1487" s="20" t="s">
        <v>30</v>
      </c>
      <c r="U1487" s="20" t="s">
        <v>114</v>
      </c>
      <c r="V1487" s="20" t="s">
        <v>115</v>
      </c>
      <c r="W1487" s="20" t="s">
        <v>116</v>
      </c>
      <c r="X1487" s="20" t="s">
        <v>2190</v>
      </c>
      <c r="Y1487" s="20" t="s">
        <v>2191</v>
      </c>
      <c r="Z1487" s="20" t="s">
        <v>26</v>
      </c>
      <c r="AA1487" s="20" t="s">
        <v>30</v>
      </c>
      <c r="AB1487" s="20" t="s">
        <v>161</v>
      </c>
      <c r="AC1487" s="20" t="s">
        <v>399</v>
      </c>
      <c r="AD1487" s="20" t="s">
        <v>2192</v>
      </c>
    </row>
    <row r="1488" spans="2:30" x14ac:dyDescent="0.25">
      <c r="B1488" s="27" t="str">
        <f>IF(O1488="","Frêt",_xlfn.XLOOKUP(O1488,Catégories!A:A,Catégories!B:B,"inconnu"))</f>
        <v>Frêt</v>
      </c>
      <c r="C1488" s="10" t="str">
        <f>RIGHT(LOOKUP(L1488,'Recherche tracking'!A:A,'Recherche tracking'!B:B),16)</f>
        <v>5943814314755647</v>
      </c>
      <c r="D1488" s="20">
        <v>202606</v>
      </c>
      <c r="E1488" s="20">
        <v>51</v>
      </c>
      <c r="F1488" s="20">
        <v>1085442</v>
      </c>
      <c r="G1488" s="20" t="s">
        <v>20</v>
      </c>
      <c r="H1488" s="20" t="s">
        <v>20</v>
      </c>
      <c r="I1488" s="20" t="s">
        <v>110</v>
      </c>
      <c r="J1488" s="20" t="s">
        <v>22</v>
      </c>
      <c r="K1488" s="20">
        <v>20260624</v>
      </c>
      <c r="L1488" s="20" t="s">
        <v>2194</v>
      </c>
      <c r="M1488" s="20" t="s">
        <v>111</v>
      </c>
      <c r="N1488" s="20">
        <v>3.01</v>
      </c>
      <c r="O1488" s="20" t="s">
        <v>84</v>
      </c>
      <c r="P1488" s="25">
        <v>4.93</v>
      </c>
      <c r="Q1488" s="20" t="s">
        <v>112</v>
      </c>
      <c r="R1488" s="20" t="s">
        <v>113</v>
      </c>
      <c r="S1488" s="20" t="s">
        <v>26</v>
      </c>
      <c r="T1488" s="20" t="s">
        <v>30</v>
      </c>
      <c r="U1488" s="20" t="s">
        <v>114</v>
      </c>
      <c r="V1488" s="20" t="s">
        <v>115</v>
      </c>
      <c r="W1488" s="20" t="s">
        <v>116</v>
      </c>
      <c r="X1488" s="20" t="s">
        <v>2195</v>
      </c>
      <c r="Y1488" s="20" t="s">
        <v>2196</v>
      </c>
      <c r="Z1488" s="20" t="s">
        <v>26</v>
      </c>
      <c r="AA1488" s="20" t="s">
        <v>30</v>
      </c>
      <c r="AB1488" s="20" t="s">
        <v>140</v>
      </c>
      <c r="AC1488" s="20" t="s">
        <v>2197</v>
      </c>
      <c r="AD1488" s="20" t="s">
        <v>2198</v>
      </c>
    </row>
    <row r="1489" spans="2:30" x14ac:dyDescent="0.25">
      <c r="B1489" s="27" t="str">
        <f>IF(O1489="","Frêt",_xlfn.XLOOKUP(O1489,Catégories!A:A,Catégories!B:B,"inconnu"))</f>
        <v>Frêt</v>
      </c>
      <c r="C1489" s="10" t="str">
        <f>RIGHT(LOOKUP(L1489,'Recherche tracking'!A:A,'Recherche tracking'!B:B),16)</f>
        <v>5943814314755647</v>
      </c>
      <c r="D1489" s="20">
        <v>202606</v>
      </c>
      <c r="E1489" s="20">
        <v>51</v>
      </c>
      <c r="F1489" s="20">
        <v>1085442</v>
      </c>
      <c r="G1489" s="20" t="s">
        <v>20</v>
      </c>
      <c r="H1489" s="20" t="s">
        <v>20</v>
      </c>
      <c r="I1489" s="20" t="s">
        <v>118</v>
      </c>
      <c r="J1489" s="20" t="s">
        <v>2199</v>
      </c>
      <c r="K1489" s="20">
        <v>20260624</v>
      </c>
      <c r="L1489" s="20" t="s">
        <v>2194</v>
      </c>
      <c r="M1489" s="20" t="s">
        <v>111</v>
      </c>
      <c r="N1489" s="20">
        <v>3.01</v>
      </c>
      <c r="O1489" s="20" t="s">
        <v>84</v>
      </c>
      <c r="P1489" s="25">
        <v>0</v>
      </c>
      <c r="Q1489" s="20" t="s">
        <v>112</v>
      </c>
      <c r="R1489" s="20" t="s">
        <v>113</v>
      </c>
      <c r="S1489" s="20" t="s">
        <v>26</v>
      </c>
      <c r="T1489" s="20" t="s">
        <v>30</v>
      </c>
      <c r="U1489" s="20" t="s">
        <v>114</v>
      </c>
      <c r="V1489" s="20" t="s">
        <v>115</v>
      </c>
      <c r="W1489" s="20" t="s">
        <v>116</v>
      </c>
      <c r="X1489" s="20" t="s">
        <v>2195</v>
      </c>
      <c r="Y1489" s="20" t="s">
        <v>2196</v>
      </c>
      <c r="Z1489" s="20" t="s">
        <v>26</v>
      </c>
      <c r="AA1489" s="20" t="s">
        <v>30</v>
      </c>
      <c r="AB1489" s="20" t="s">
        <v>140</v>
      </c>
      <c r="AC1489" s="20" t="s">
        <v>2197</v>
      </c>
      <c r="AD1489" s="20" t="s">
        <v>2198</v>
      </c>
    </row>
    <row r="1490" spans="2:30" x14ac:dyDescent="0.25">
      <c r="B1490" s="27" t="str">
        <f>IF(O1490="","Frêt",_xlfn.XLOOKUP(O1490,Catégories!A:A,Catégories!B:B,"inconnu"))</f>
        <v>Frêt</v>
      </c>
      <c r="C1490" s="10" t="str">
        <f>RIGHT(LOOKUP(L1490,'Recherche tracking'!A:A,'Recherche tracking'!B:B),16)</f>
        <v>5943814314755647</v>
      </c>
      <c r="D1490" s="20">
        <v>202606</v>
      </c>
      <c r="E1490" s="20">
        <v>51</v>
      </c>
      <c r="F1490" s="20">
        <v>1085442</v>
      </c>
      <c r="G1490" s="20" t="s">
        <v>20</v>
      </c>
      <c r="H1490" s="20" t="s">
        <v>20</v>
      </c>
      <c r="I1490" s="20" t="s">
        <v>119</v>
      </c>
      <c r="J1490" s="20" t="s">
        <v>2199</v>
      </c>
      <c r="K1490" s="20">
        <v>20260624</v>
      </c>
      <c r="L1490" s="20" t="s">
        <v>2194</v>
      </c>
      <c r="M1490" s="20" t="s">
        <v>24</v>
      </c>
      <c r="N1490" s="20">
        <v>3.01</v>
      </c>
      <c r="O1490" s="20" t="s">
        <v>86</v>
      </c>
      <c r="P1490" s="25">
        <v>0</v>
      </c>
      <c r="Q1490" s="20" t="s">
        <v>112</v>
      </c>
      <c r="R1490" s="20" t="s">
        <v>113</v>
      </c>
      <c r="S1490" s="20" t="s">
        <v>26</v>
      </c>
      <c r="T1490" s="20" t="s">
        <v>30</v>
      </c>
      <c r="U1490" s="20" t="s">
        <v>114</v>
      </c>
      <c r="V1490" s="20" t="s">
        <v>115</v>
      </c>
      <c r="W1490" s="20" t="s">
        <v>116</v>
      </c>
      <c r="X1490" s="20" t="s">
        <v>2195</v>
      </c>
      <c r="Y1490" s="20" t="s">
        <v>2196</v>
      </c>
      <c r="Z1490" s="20" t="s">
        <v>26</v>
      </c>
      <c r="AA1490" s="20" t="s">
        <v>30</v>
      </c>
      <c r="AB1490" s="20" t="s">
        <v>140</v>
      </c>
      <c r="AC1490" s="20" t="s">
        <v>2197</v>
      </c>
      <c r="AD1490" s="20" t="s">
        <v>2198</v>
      </c>
    </row>
    <row r="1491" spans="2:30" x14ac:dyDescent="0.25">
      <c r="B1491" s="27" t="str">
        <f>IF(O1491="","Frêt",_xlfn.XLOOKUP(O1491,Catégories!A:A,Catégories!B:B,"inconnu"))</f>
        <v>Frêt</v>
      </c>
      <c r="C1491" s="10" t="str">
        <f>RIGHT(LOOKUP(L1491,'Recherche tracking'!A:A,'Recherche tracking'!B:B),16)</f>
        <v>8843814314756440</v>
      </c>
      <c r="D1491" s="20">
        <v>202606</v>
      </c>
      <c r="E1491" s="20">
        <v>51</v>
      </c>
      <c r="F1491" s="20">
        <v>1085442</v>
      </c>
      <c r="G1491" s="20" t="s">
        <v>20</v>
      </c>
      <c r="H1491" s="20" t="s">
        <v>20</v>
      </c>
      <c r="I1491" s="20" t="s">
        <v>110</v>
      </c>
      <c r="J1491" s="20" t="s">
        <v>22</v>
      </c>
      <c r="K1491" s="20">
        <v>20260624</v>
      </c>
      <c r="L1491" s="20" t="s">
        <v>2200</v>
      </c>
      <c r="M1491" s="20" t="s">
        <v>111</v>
      </c>
      <c r="N1491" s="20">
        <v>0.8</v>
      </c>
      <c r="O1491" s="20" t="s">
        <v>84</v>
      </c>
      <c r="P1491" s="25">
        <v>4.1500000000000004</v>
      </c>
      <c r="Q1491" s="20" t="s">
        <v>112</v>
      </c>
      <c r="R1491" s="20" t="s">
        <v>113</v>
      </c>
      <c r="S1491" s="20" t="s">
        <v>26</v>
      </c>
      <c r="T1491" s="20" t="s">
        <v>30</v>
      </c>
      <c r="U1491" s="20" t="s">
        <v>114</v>
      </c>
      <c r="V1491" s="20" t="s">
        <v>115</v>
      </c>
      <c r="W1491" s="20" t="s">
        <v>116</v>
      </c>
      <c r="X1491" s="20" t="s">
        <v>2201</v>
      </c>
      <c r="Y1491" s="20" t="s">
        <v>2202</v>
      </c>
      <c r="Z1491" s="20" t="s">
        <v>26</v>
      </c>
      <c r="AA1491" s="20" t="s">
        <v>30</v>
      </c>
      <c r="AB1491" s="20" t="s">
        <v>2203</v>
      </c>
      <c r="AC1491" s="20" t="s">
        <v>2204</v>
      </c>
      <c r="AD1491" s="20" t="s">
        <v>2205</v>
      </c>
    </row>
    <row r="1492" spans="2:30" x14ac:dyDescent="0.25">
      <c r="B1492" s="27" t="str">
        <f>IF(O1492="","Frêt",_xlfn.XLOOKUP(O1492,Catégories!A:A,Catégories!B:B,"inconnu"))</f>
        <v>Frêt</v>
      </c>
      <c r="C1492" s="10" t="str">
        <f>RIGHT(LOOKUP(L1492,'Recherche tracking'!A:A,'Recherche tracking'!B:B),16)</f>
        <v>8843814314756440</v>
      </c>
      <c r="D1492" s="20">
        <v>202606</v>
      </c>
      <c r="E1492" s="20">
        <v>51</v>
      </c>
      <c r="F1492" s="20">
        <v>1085442</v>
      </c>
      <c r="G1492" s="20" t="s">
        <v>20</v>
      </c>
      <c r="H1492" s="20" t="s">
        <v>20</v>
      </c>
      <c r="I1492" s="20" t="s">
        <v>118</v>
      </c>
      <c r="J1492" s="20" t="s">
        <v>2206</v>
      </c>
      <c r="K1492" s="20">
        <v>20260624</v>
      </c>
      <c r="L1492" s="20" t="s">
        <v>2200</v>
      </c>
      <c r="M1492" s="20" t="s">
        <v>111</v>
      </c>
      <c r="N1492" s="20">
        <v>0.8</v>
      </c>
      <c r="O1492" s="20" t="s">
        <v>84</v>
      </c>
      <c r="P1492" s="25">
        <v>0</v>
      </c>
      <c r="Q1492" s="20" t="s">
        <v>112</v>
      </c>
      <c r="R1492" s="20" t="s">
        <v>113</v>
      </c>
      <c r="S1492" s="20" t="s">
        <v>26</v>
      </c>
      <c r="T1492" s="20" t="s">
        <v>30</v>
      </c>
      <c r="U1492" s="20" t="s">
        <v>114</v>
      </c>
      <c r="V1492" s="20" t="s">
        <v>115</v>
      </c>
      <c r="W1492" s="20" t="s">
        <v>116</v>
      </c>
      <c r="X1492" s="20" t="s">
        <v>2201</v>
      </c>
      <c r="Y1492" s="20" t="s">
        <v>2202</v>
      </c>
      <c r="Z1492" s="20" t="s">
        <v>26</v>
      </c>
      <c r="AA1492" s="20" t="s">
        <v>30</v>
      </c>
      <c r="AB1492" s="20" t="s">
        <v>2203</v>
      </c>
      <c r="AC1492" s="20" t="s">
        <v>2204</v>
      </c>
      <c r="AD1492" s="20" t="s">
        <v>2205</v>
      </c>
    </row>
    <row r="1493" spans="2:30" x14ac:dyDescent="0.25">
      <c r="B1493" s="27" t="str">
        <f>IF(O1493="","Frêt",_xlfn.XLOOKUP(O1493,Catégories!A:A,Catégories!B:B,"inconnu"))</f>
        <v>Frêt</v>
      </c>
      <c r="C1493" s="10" t="str">
        <f>RIGHT(LOOKUP(L1493,'Recherche tracking'!A:A,'Recherche tracking'!B:B),16)</f>
        <v>8843814314756440</v>
      </c>
      <c r="D1493" s="20">
        <v>202606</v>
      </c>
      <c r="E1493" s="20">
        <v>51</v>
      </c>
      <c r="F1493" s="20">
        <v>1085442</v>
      </c>
      <c r="G1493" s="20" t="s">
        <v>20</v>
      </c>
      <c r="H1493" s="20" t="s">
        <v>20</v>
      </c>
      <c r="I1493" s="20" t="s">
        <v>119</v>
      </c>
      <c r="J1493" s="20" t="s">
        <v>2206</v>
      </c>
      <c r="K1493" s="20">
        <v>20260624</v>
      </c>
      <c r="L1493" s="20" t="s">
        <v>2200</v>
      </c>
      <c r="M1493" s="20" t="s">
        <v>24</v>
      </c>
      <c r="N1493" s="20">
        <v>0.8</v>
      </c>
      <c r="O1493" s="20" t="s">
        <v>86</v>
      </c>
      <c r="P1493" s="25">
        <v>0</v>
      </c>
      <c r="Q1493" s="20" t="s">
        <v>112</v>
      </c>
      <c r="R1493" s="20" t="s">
        <v>113</v>
      </c>
      <c r="S1493" s="20" t="s">
        <v>26</v>
      </c>
      <c r="T1493" s="20" t="s">
        <v>30</v>
      </c>
      <c r="U1493" s="20" t="s">
        <v>114</v>
      </c>
      <c r="V1493" s="20" t="s">
        <v>115</v>
      </c>
      <c r="W1493" s="20" t="s">
        <v>116</v>
      </c>
      <c r="X1493" s="20" t="s">
        <v>2201</v>
      </c>
      <c r="Y1493" s="20" t="s">
        <v>2202</v>
      </c>
      <c r="Z1493" s="20" t="s">
        <v>26</v>
      </c>
      <c r="AA1493" s="20" t="s">
        <v>30</v>
      </c>
      <c r="AB1493" s="20" t="s">
        <v>2203</v>
      </c>
      <c r="AC1493" s="20" t="s">
        <v>2204</v>
      </c>
      <c r="AD1493" s="20" t="s">
        <v>2205</v>
      </c>
    </row>
    <row r="1494" spans="2:30" x14ac:dyDescent="0.25">
      <c r="B1494" s="27" t="str">
        <f>IF(O1494="","Frêt",_xlfn.XLOOKUP(O1494,Catégories!A:A,Catégories!B:B,"inconnu"))</f>
        <v>Frêt</v>
      </c>
      <c r="C1494" s="10" t="str">
        <f>RIGHT(LOOKUP(L1494,'Recherche tracking'!A:A,'Recherche tracking'!B:B),16)</f>
        <v>7743814314756476</v>
      </c>
      <c r="D1494" s="20">
        <v>202606</v>
      </c>
      <c r="E1494" s="20">
        <v>51</v>
      </c>
      <c r="F1494" s="20">
        <v>1085442</v>
      </c>
      <c r="G1494" s="20" t="s">
        <v>20</v>
      </c>
      <c r="H1494" s="20" t="s">
        <v>20</v>
      </c>
      <c r="I1494" s="20" t="s">
        <v>110</v>
      </c>
      <c r="J1494" s="20" t="s">
        <v>22</v>
      </c>
      <c r="K1494" s="20">
        <v>20260624</v>
      </c>
      <c r="L1494" s="20" t="s">
        <v>2207</v>
      </c>
      <c r="M1494" s="20" t="s">
        <v>111</v>
      </c>
      <c r="N1494" s="20">
        <v>2.84</v>
      </c>
      <c r="O1494" s="20" t="s">
        <v>84</v>
      </c>
      <c r="P1494" s="25">
        <v>4.67</v>
      </c>
      <c r="Q1494" s="20" t="s">
        <v>112</v>
      </c>
      <c r="R1494" s="20" t="s">
        <v>113</v>
      </c>
      <c r="S1494" s="20" t="s">
        <v>26</v>
      </c>
      <c r="T1494" s="20" t="s">
        <v>30</v>
      </c>
      <c r="U1494" s="20" t="s">
        <v>114</v>
      </c>
      <c r="V1494" s="20" t="s">
        <v>115</v>
      </c>
      <c r="W1494" s="20" t="s">
        <v>116</v>
      </c>
      <c r="X1494" s="20" t="s">
        <v>2208</v>
      </c>
      <c r="Y1494" s="20" t="s">
        <v>2209</v>
      </c>
      <c r="Z1494" s="20" t="s">
        <v>26</v>
      </c>
      <c r="AA1494" s="20" t="s">
        <v>30</v>
      </c>
      <c r="AB1494" s="20" t="s">
        <v>229</v>
      </c>
      <c r="AC1494" s="20" t="s">
        <v>2210</v>
      </c>
      <c r="AD1494" s="20" t="s">
        <v>2211</v>
      </c>
    </row>
    <row r="1495" spans="2:30" x14ac:dyDescent="0.25">
      <c r="B1495" s="27" t="str">
        <f>IF(O1495="","Frêt",_xlfn.XLOOKUP(O1495,Catégories!A:A,Catégories!B:B,"inconnu"))</f>
        <v>Frêt</v>
      </c>
      <c r="C1495" s="10" t="str">
        <f>RIGHT(LOOKUP(L1495,'Recherche tracking'!A:A,'Recherche tracking'!B:B),16)</f>
        <v>7743814314756476</v>
      </c>
      <c r="D1495" s="20">
        <v>202606</v>
      </c>
      <c r="E1495" s="20">
        <v>51</v>
      </c>
      <c r="F1495" s="20">
        <v>1085442</v>
      </c>
      <c r="G1495" s="20" t="s">
        <v>20</v>
      </c>
      <c r="H1495" s="20" t="s">
        <v>20</v>
      </c>
      <c r="I1495" s="20" t="s">
        <v>118</v>
      </c>
      <c r="J1495" s="20" t="s">
        <v>2212</v>
      </c>
      <c r="K1495" s="20">
        <v>20260624</v>
      </c>
      <c r="L1495" s="20" t="s">
        <v>2207</v>
      </c>
      <c r="M1495" s="20" t="s">
        <v>111</v>
      </c>
      <c r="N1495" s="20">
        <v>2.84</v>
      </c>
      <c r="O1495" s="20" t="s">
        <v>84</v>
      </c>
      <c r="P1495" s="25">
        <v>0</v>
      </c>
      <c r="Q1495" s="20" t="s">
        <v>112</v>
      </c>
      <c r="R1495" s="20" t="s">
        <v>113</v>
      </c>
      <c r="S1495" s="20" t="s">
        <v>26</v>
      </c>
      <c r="T1495" s="20" t="s">
        <v>30</v>
      </c>
      <c r="U1495" s="20" t="s">
        <v>114</v>
      </c>
      <c r="V1495" s="20" t="s">
        <v>115</v>
      </c>
      <c r="W1495" s="20" t="s">
        <v>116</v>
      </c>
      <c r="X1495" s="20" t="s">
        <v>2208</v>
      </c>
      <c r="Y1495" s="20" t="s">
        <v>2209</v>
      </c>
      <c r="Z1495" s="20" t="s">
        <v>26</v>
      </c>
      <c r="AA1495" s="20" t="s">
        <v>30</v>
      </c>
      <c r="AB1495" s="20" t="s">
        <v>229</v>
      </c>
      <c r="AC1495" s="20" t="s">
        <v>2210</v>
      </c>
      <c r="AD1495" s="20" t="s">
        <v>2211</v>
      </c>
    </row>
    <row r="1496" spans="2:30" x14ac:dyDescent="0.25">
      <c r="B1496" s="27" t="str">
        <f>IF(O1496="","Frêt",_xlfn.XLOOKUP(O1496,Catégories!A:A,Catégories!B:B,"inconnu"))</f>
        <v>Frêt</v>
      </c>
      <c r="C1496" s="10" t="str">
        <f>RIGHT(LOOKUP(L1496,'Recherche tracking'!A:A,'Recherche tracking'!B:B),16)</f>
        <v>7743814314756476</v>
      </c>
      <c r="D1496" s="20">
        <v>202606</v>
      </c>
      <c r="E1496" s="20">
        <v>51</v>
      </c>
      <c r="F1496" s="20">
        <v>1085442</v>
      </c>
      <c r="G1496" s="20" t="s">
        <v>20</v>
      </c>
      <c r="H1496" s="20" t="s">
        <v>20</v>
      </c>
      <c r="I1496" s="20" t="s">
        <v>119</v>
      </c>
      <c r="J1496" s="20" t="s">
        <v>2212</v>
      </c>
      <c r="K1496" s="20">
        <v>20260624</v>
      </c>
      <c r="L1496" s="20" t="s">
        <v>2207</v>
      </c>
      <c r="M1496" s="20" t="s">
        <v>24</v>
      </c>
      <c r="N1496" s="20">
        <v>2.84</v>
      </c>
      <c r="O1496" s="20" t="s">
        <v>86</v>
      </c>
      <c r="P1496" s="25">
        <v>0</v>
      </c>
      <c r="Q1496" s="20" t="s">
        <v>112</v>
      </c>
      <c r="R1496" s="20" t="s">
        <v>113</v>
      </c>
      <c r="S1496" s="20" t="s">
        <v>26</v>
      </c>
      <c r="T1496" s="20" t="s">
        <v>30</v>
      </c>
      <c r="U1496" s="20" t="s">
        <v>114</v>
      </c>
      <c r="V1496" s="20" t="s">
        <v>115</v>
      </c>
      <c r="W1496" s="20" t="s">
        <v>116</v>
      </c>
      <c r="X1496" s="20" t="s">
        <v>2208</v>
      </c>
      <c r="Y1496" s="20" t="s">
        <v>2209</v>
      </c>
      <c r="Z1496" s="20" t="s">
        <v>26</v>
      </c>
      <c r="AA1496" s="20" t="s">
        <v>30</v>
      </c>
      <c r="AB1496" s="20" t="s">
        <v>229</v>
      </c>
      <c r="AC1496" s="20" t="s">
        <v>2210</v>
      </c>
      <c r="AD1496" s="20" t="s">
        <v>2211</v>
      </c>
    </row>
    <row r="1497" spans="2:30" x14ac:dyDescent="0.25">
      <c r="B1497" s="27" t="str">
        <f>IF(O1497="","Frêt",_xlfn.XLOOKUP(O1497,Catégories!A:A,Catégories!B:B,"inconnu"))</f>
        <v>Frêt</v>
      </c>
      <c r="C1497" s="10" t="str">
        <f>RIGHT(LOOKUP(L1497,'Recherche tracking'!A:A,'Recherche tracking'!B:B),16)</f>
        <v>7543814314756465</v>
      </c>
      <c r="D1497" s="20">
        <v>202606</v>
      </c>
      <c r="E1497" s="20">
        <v>51</v>
      </c>
      <c r="F1497" s="20">
        <v>1085442</v>
      </c>
      <c r="G1497" s="20" t="s">
        <v>20</v>
      </c>
      <c r="H1497" s="20" t="s">
        <v>20</v>
      </c>
      <c r="I1497" s="20" t="s">
        <v>110</v>
      </c>
      <c r="J1497" s="20" t="s">
        <v>22</v>
      </c>
      <c r="K1497" s="20">
        <v>20260624</v>
      </c>
      <c r="L1497" s="20" t="s">
        <v>2213</v>
      </c>
      <c r="M1497" s="20" t="s">
        <v>111</v>
      </c>
      <c r="N1497" s="20">
        <v>0.9</v>
      </c>
      <c r="O1497" s="20" t="s">
        <v>84</v>
      </c>
      <c r="P1497" s="25">
        <v>4.1500000000000004</v>
      </c>
      <c r="Q1497" s="20" t="s">
        <v>112</v>
      </c>
      <c r="R1497" s="20" t="s">
        <v>113</v>
      </c>
      <c r="S1497" s="20" t="s">
        <v>26</v>
      </c>
      <c r="T1497" s="20" t="s">
        <v>30</v>
      </c>
      <c r="U1497" s="20" t="s">
        <v>114</v>
      </c>
      <c r="V1497" s="20" t="s">
        <v>115</v>
      </c>
      <c r="W1497" s="20" t="s">
        <v>116</v>
      </c>
      <c r="X1497" s="20" t="s">
        <v>2214</v>
      </c>
      <c r="Y1497" s="20" t="s">
        <v>2215</v>
      </c>
      <c r="Z1497" s="20" t="s">
        <v>26</v>
      </c>
      <c r="AA1497" s="20" t="s">
        <v>30</v>
      </c>
      <c r="AB1497" s="20" t="s">
        <v>117</v>
      </c>
      <c r="AC1497" s="20" t="s">
        <v>2216</v>
      </c>
      <c r="AD1497" s="20" t="s">
        <v>2217</v>
      </c>
    </row>
    <row r="1498" spans="2:30" x14ac:dyDescent="0.25">
      <c r="B1498" s="27" t="str">
        <f>IF(O1498="","Frêt",_xlfn.XLOOKUP(O1498,Catégories!A:A,Catégories!B:B,"inconnu"))</f>
        <v>Frêt</v>
      </c>
      <c r="C1498" s="10" t="str">
        <f>RIGHT(LOOKUP(L1498,'Recherche tracking'!A:A,'Recherche tracking'!B:B),16)</f>
        <v>7543814314756465</v>
      </c>
      <c r="D1498" s="20">
        <v>202606</v>
      </c>
      <c r="E1498" s="20">
        <v>51</v>
      </c>
      <c r="F1498" s="20">
        <v>1085442</v>
      </c>
      <c r="G1498" s="20" t="s">
        <v>20</v>
      </c>
      <c r="H1498" s="20" t="s">
        <v>20</v>
      </c>
      <c r="I1498" s="20" t="s">
        <v>118</v>
      </c>
      <c r="J1498" s="20" t="s">
        <v>2218</v>
      </c>
      <c r="K1498" s="20">
        <v>20260624</v>
      </c>
      <c r="L1498" s="20" t="s">
        <v>2213</v>
      </c>
      <c r="M1498" s="20" t="s">
        <v>111</v>
      </c>
      <c r="N1498" s="20">
        <v>0.9</v>
      </c>
      <c r="O1498" s="20" t="s">
        <v>84</v>
      </c>
      <c r="P1498" s="25">
        <v>0</v>
      </c>
      <c r="Q1498" s="20" t="s">
        <v>112</v>
      </c>
      <c r="R1498" s="20" t="s">
        <v>113</v>
      </c>
      <c r="S1498" s="20" t="s">
        <v>26</v>
      </c>
      <c r="T1498" s="20" t="s">
        <v>30</v>
      </c>
      <c r="U1498" s="20" t="s">
        <v>114</v>
      </c>
      <c r="V1498" s="20" t="s">
        <v>115</v>
      </c>
      <c r="W1498" s="20" t="s">
        <v>116</v>
      </c>
      <c r="X1498" s="20" t="s">
        <v>2214</v>
      </c>
      <c r="Y1498" s="20" t="s">
        <v>2215</v>
      </c>
      <c r="Z1498" s="20" t="s">
        <v>26</v>
      </c>
      <c r="AA1498" s="20" t="s">
        <v>30</v>
      </c>
      <c r="AB1498" s="20" t="s">
        <v>117</v>
      </c>
      <c r="AC1498" s="20" t="s">
        <v>2216</v>
      </c>
      <c r="AD1498" s="20" t="s">
        <v>2217</v>
      </c>
    </row>
    <row r="1499" spans="2:30" x14ac:dyDescent="0.25">
      <c r="B1499" s="27" t="str">
        <f>IF(O1499="","Frêt",_xlfn.XLOOKUP(O1499,Catégories!A:A,Catégories!B:B,"inconnu"))</f>
        <v>Frêt</v>
      </c>
      <c r="C1499" s="10" t="str">
        <f>RIGHT(LOOKUP(L1499,'Recherche tracking'!A:A,'Recherche tracking'!B:B),16)</f>
        <v>7543814314756465</v>
      </c>
      <c r="D1499" s="20">
        <v>202606</v>
      </c>
      <c r="E1499" s="20">
        <v>51</v>
      </c>
      <c r="F1499" s="20">
        <v>1085442</v>
      </c>
      <c r="G1499" s="20" t="s">
        <v>20</v>
      </c>
      <c r="H1499" s="20" t="s">
        <v>20</v>
      </c>
      <c r="I1499" s="20" t="s">
        <v>119</v>
      </c>
      <c r="J1499" s="20" t="s">
        <v>2218</v>
      </c>
      <c r="K1499" s="20">
        <v>20260624</v>
      </c>
      <c r="L1499" s="20" t="s">
        <v>2213</v>
      </c>
      <c r="M1499" s="20" t="s">
        <v>24</v>
      </c>
      <c r="N1499" s="20">
        <v>0.9</v>
      </c>
      <c r="O1499" s="20" t="s">
        <v>86</v>
      </c>
      <c r="P1499" s="25">
        <v>0</v>
      </c>
      <c r="Q1499" s="20" t="s">
        <v>112</v>
      </c>
      <c r="R1499" s="20" t="s">
        <v>113</v>
      </c>
      <c r="S1499" s="20" t="s">
        <v>26</v>
      </c>
      <c r="T1499" s="20" t="s">
        <v>30</v>
      </c>
      <c r="U1499" s="20" t="s">
        <v>114</v>
      </c>
      <c r="V1499" s="20" t="s">
        <v>115</v>
      </c>
      <c r="W1499" s="20" t="s">
        <v>116</v>
      </c>
      <c r="X1499" s="20" t="s">
        <v>2214</v>
      </c>
      <c r="Y1499" s="20" t="s">
        <v>2215</v>
      </c>
      <c r="Z1499" s="20" t="s">
        <v>26</v>
      </c>
      <c r="AA1499" s="20" t="s">
        <v>30</v>
      </c>
      <c r="AB1499" s="20" t="s">
        <v>117</v>
      </c>
      <c r="AC1499" s="20" t="s">
        <v>2216</v>
      </c>
      <c r="AD1499" s="20" t="s">
        <v>2217</v>
      </c>
    </row>
    <row r="1500" spans="2:30" x14ac:dyDescent="0.25">
      <c r="B1500" s="27" t="str">
        <f>IF(O1500="","Frêt",_xlfn.XLOOKUP(O1500,Catégories!A:A,Catégories!B:B,"inconnu"))</f>
        <v>Frêt</v>
      </c>
      <c r="C1500" s="10" t="str">
        <f>RIGHT(LOOKUP(L1500,'Recherche tracking'!A:A,'Recherche tracking'!B:B),16)</f>
        <v>7543814314756344</v>
      </c>
      <c r="D1500" s="20">
        <v>202606</v>
      </c>
      <c r="E1500" s="20">
        <v>51</v>
      </c>
      <c r="F1500" s="20">
        <v>1085442</v>
      </c>
      <c r="G1500" s="20" t="s">
        <v>20</v>
      </c>
      <c r="H1500" s="20" t="s">
        <v>20</v>
      </c>
      <c r="I1500" s="20" t="s">
        <v>110</v>
      </c>
      <c r="J1500" s="20" t="s">
        <v>22</v>
      </c>
      <c r="K1500" s="20">
        <v>20260624</v>
      </c>
      <c r="L1500" s="20" t="s">
        <v>2219</v>
      </c>
      <c r="M1500" s="20" t="s">
        <v>111</v>
      </c>
      <c r="N1500" s="20">
        <v>0.8</v>
      </c>
      <c r="O1500" s="20" t="s">
        <v>84</v>
      </c>
      <c r="P1500" s="25">
        <v>4.1500000000000004</v>
      </c>
      <c r="Q1500" s="20" t="s">
        <v>112</v>
      </c>
      <c r="R1500" s="20" t="s">
        <v>113</v>
      </c>
      <c r="S1500" s="20" t="s">
        <v>26</v>
      </c>
      <c r="T1500" s="20" t="s">
        <v>30</v>
      </c>
      <c r="U1500" s="20" t="s">
        <v>114</v>
      </c>
      <c r="V1500" s="20" t="s">
        <v>115</v>
      </c>
      <c r="W1500" s="20" t="s">
        <v>116</v>
      </c>
      <c r="X1500" s="20" t="s">
        <v>2220</v>
      </c>
      <c r="Y1500" s="20" t="s">
        <v>2221</v>
      </c>
      <c r="Z1500" s="20" t="s">
        <v>26</v>
      </c>
      <c r="AA1500" s="20" t="s">
        <v>30</v>
      </c>
      <c r="AB1500" s="20" t="s">
        <v>117</v>
      </c>
      <c r="AC1500" s="20" t="s">
        <v>1443</v>
      </c>
      <c r="AD1500" s="20" t="s">
        <v>2222</v>
      </c>
    </row>
    <row r="1501" spans="2:30" x14ac:dyDescent="0.25">
      <c r="B1501" s="27" t="str">
        <f>IF(O1501="","Frêt",_xlfn.XLOOKUP(O1501,Catégories!A:A,Catégories!B:B,"inconnu"))</f>
        <v>Frêt</v>
      </c>
      <c r="C1501" s="10" t="str">
        <f>RIGHT(LOOKUP(L1501,'Recherche tracking'!A:A,'Recherche tracking'!B:B),16)</f>
        <v>7543814314756344</v>
      </c>
      <c r="D1501" s="20">
        <v>202606</v>
      </c>
      <c r="E1501" s="20">
        <v>51</v>
      </c>
      <c r="F1501" s="20">
        <v>1085442</v>
      </c>
      <c r="G1501" s="20" t="s">
        <v>20</v>
      </c>
      <c r="H1501" s="20" t="s">
        <v>20</v>
      </c>
      <c r="I1501" s="20" t="s">
        <v>118</v>
      </c>
      <c r="J1501" s="20" t="s">
        <v>2223</v>
      </c>
      <c r="K1501" s="20">
        <v>20260624</v>
      </c>
      <c r="L1501" s="20" t="s">
        <v>2219</v>
      </c>
      <c r="M1501" s="20" t="s">
        <v>111</v>
      </c>
      <c r="N1501" s="20">
        <v>0.8</v>
      </c>
      <c r="O1501" s="20" t="s">
        <v>84</v>
      </c>
      <c r="P1501" s="25">
        <v>0</v>
      </c>
      <c r="Q1501" s="20" t="s">
        <v>112</v>
      </c>
      <c r="R1501" s="20" t="s">
        <v>113</v>
      </c>
      <c r="S1501" s="20" t="s">
        <v>26</v>
      </c>
      <c r="T1501" s="20" t="s">
        <v>30</v>
      </c>
      <c r="U1501" s="20" t="s">
        <v>114</v>
      </c>
      <c r="V1501" s="20" t="s">
        <v>115</v>
      </c>
      <c r="W1501" s="20" t="s">
        <v>116</v>
      </c>
      <c r="X1501" s="20" t="s">
        <v>2220</v>
      </c>
      <c r="Y1501" s="20" t="s">
        <v>2221</v>
      </c>
      <c r="Z1501" s="20" t="s">
        <v>26</v>
      </c>
      <c r="AA1501" s="20" t="s">
        <v>30</v>
      </c>
      <c r="AB1501" s="20" t="s">
        <v>117</v>
      </c>
      <c r="AC1501" s="20" t="s">
        <v>1443</v>
      </c>
      <c r="AD1501" s="20" t="s">
        <v>2222</v>
      </c>
    </row>
    <row r="1502" spans="2:30" x14ac:dyDescent="0.25">
      <c r="B1502" s="27" t="str">
        <f>IF(O1502="","Frêt",_xlfn.XLOOKUP(O1502,Catégories!A:A,Catégories!B:B,"inconnu"))</f>
        <v>Frêt</v>
      </c>
      <c r="C1502" s="10" t="str">
        <f>RIGHT(LOOKUP(L1502,'Recherche tracking'!A:A,'Recherche tracking'!B:B),16)</f>
        <v>7543814314756344</v>
      </c>
      <c r="D1502" s="20">
        <v>202606</v>
      </c>
      <c r="E1502" s="20">
        <v>51</v>
      </c>
      <c r="F1502" s="20">
        <v>1085442</v>
      </c>
      <c r="G1502" s="20" t="s">
        <v>20</v>
      </c>
      <c r="H1502" s="20" t="s">
        <v>20</v>
      </c>
      <c r="I1502" s="20" t="s">
        <v>119</v>
      </c>
      <c r="J1502" s="20" t="s">
        <v>2223</v>
      </c>
      <c r="K1502" s="20">
        <v>20260624</v>
      </c>
      <c r="L1502" s="20" t="s">
        <v>2219</v>
      </c>
      <c r="M1502" s="20" t="s">
        <v>24</v>
      </c>
      <c r="N1502" s="20">
        <v>0.8</v>
      </c>
      <c r="O1502" s="20" t="s">
        <v>86</v>
      </c>
      <c r="P1502" s="25">
        <v>0</v>
      </c>
      <c r="Q1502" s="20" t="s">
        <v>112</v>
      </c>
      <c r="R1502" s="20" t="s">
        <v>113</v>
      </c>
      <c r="S1502" s="20" t="s">
        <v>26</v>
      </c>
      <c r="T1502" s="20" t="s">
        <v>30</v>
      </c>
      <c r="U1502" s="20" t="s">
        <v>114</v>
      </c>
      <c r="V1502" s="20" t="s">
        <v>115</v>
      </c>
      <c r="W1502" s="20" t="s">
        <v>116</v>
      </c>
      <c r="X1502" s="20" t="s">
        <v>2220</v>
      </c>
      <c r="Y1502" s="20" t="s">
        <v>2221</v>
      </c>
      <c r="Z1502" s="20" t="s">
        <v>26</v>
      </c>
      <c r="AA1502" s="20" t="s">
        <v>30</v>
      </c>
      <c r="AB1502" s="20" t="s">
        <v>117</v>
      </c>
      <c r="AC1502" s="20" t="s">
        <v>1443</v>
      </c>
      <c r="AD1502" s="20" t="s">
        <v>2222</v>
      </c>
    </row>
    <row r="1503" spans="2:30" x14ac:dyDescent="0.25">
      <c r="B1503" s="27" t="str">
        <f>IF(O1503="","Frêt",_xlfn.XLOOKUP(O1503,Catégories!A:A,Catégories!B:B,"inconnu"))</f>
        <v>Frêt</v>
      </c>
      <c r="C1503" s="10" t="str">
        <f>RIGHT(LOOKUP(L1503,'Recherche tracking'!A:A,'Recherche tracking'!B:B),16)</f>
        <v>3443814314756408</v>
      </c>
      <c r="D1503" s="20">
        <v>202606</v>
      </c>
      <c r="E1503" s="20">
        <v>51</v>
      </c>
      <c r="F1503" s="20">
        <v>1085442</v>
      </c>
      <c r="G1503" s="20" t="s">
        <v>20</v>
      </c>
      <c r="H1503" s="20" t="s">
        <v>20</v>
      </c>
      <c r="I1503" s="20" t="s">
        <v>110</v>
      </c>
      <c r="J1503" s="20" t="s">
        <v>22</v>
      </c>
      <c r="K1503" s="20">
        <v>20260624</v>
      </c>
      <c r="L1503" s="20" t="s">
        <v>2224</v>
      </c>
      <c r="M1503" s="20" t="s">
        <v>111</v>
      </c>
      <c r="N1503" s="20">
        <v>3.01</v>
      </c>
      <c r="O1503" s="20" t="s">
        <v>84</v>
      </c>
      <c r="P1503" s="25">
        <v>4.93</v>
      </c>
      <c r="Q1503" s="20" t="s">
        <v>112</v>
      </c>
      <c r="R1503" s="20" t="s">
        <v>113</v>
      </c>
      <c r="S1503" s="20" t="s">
        <v>26</v>
      </c>
      <c r="T1503" s="20" t="s">
        <v>30</v>
      </c>
      <c r="U1503" s="20" t="s">
        <v>114</v>
      </c>
      <c r="V1503" s="20" t="s">
        <v>115</v>
      </c>
      <c r="W1503" s="20" t="s">
        <v>116</v>
      </c>
      <c r="X1503" s="20" t="s">
        <v>2225</v>
      </c>
      <c r="Y1503" s="20" t="s">
        <v>2226</v>
      </c>
      <c r="Z1503" s="20" t="s">
        <v>2227</v>
      </c>
      <c r="AA1503" s="20" t="s">
        <v>30</v>
      </c>
      <c r="AB1503" s="20" t="s">
        <v>139</v>
      </c>
      <c r="AC1503" s="20" t="s">
        <v>181</v>
      </c>
      <c r="AD1503" s="20" t="s">
        <v>182</v>
      </c>
    </row>
    <row r="1504" spans="2:30" x14ac:dyDescent="0.25">
      <c r="B1504" s="27" t="str">
        <f>IF(O1504="","Frêt",_xlfn.XLOOKUP(O1504,Catégories!A:A,Catégories!B:B,"inconnu"))</f>
        <v>Frêt</v>
      </c>
      <c r="C1504" s="10" t="str">
        <f>RIGHT(LOOKUP(L1504,'Recherche tracking'!A:A,'Recherche tracking'!B:B),16)</f>
        <v>3443814314756408</v>
      </c>
      <c r="D1504" s="20">
        <v>202606</v>
      </c>
      <c r="E1504" s="20">
        <v>51</v>
      </c>
      <c r="F1504" s="20">
        <v>1085442</v>
      </c>
      <c r="G1504" s="20" t="s">
        <v>20</v>
      </c>
      <c r="H1504" s="20" t="s">
        <v>20</v>
      </c>
      <c r="I1504" s="20" t="s">
        <v>118</v>
      </c>
      <c r="J1504" s="20" t="s">
        <v>2228</v>
      </c>
      <c r="K1504" s="20">
        <v>20260624</v>
      </c>
      <c r="L1504" s="20" t="s">
        <v>2224</v>
      </c>
      <c r="M1504" s="20" t="s">
        <v>111</v>
      </c>
      <c r="N1504" s="20">
        <v>3.01</v>
      </c>
      <c r="O1504" s="20" t="s">
        <v>84</v>
      </c>
      <c r="P1504" s="25">
        <v>0</v>
      </c>
      <c r="Q1504" s="20" t="s">
        <v>112</v>
      </c>
      <c r="R1504" s="20" t="s">
        <v>113</v>
      </c>
      <c r="S1504" s="20" t="s">
        <v>26</v>
      </c>
      <c r="T1504" s="20" t="s">
        <v>30</v>
      </c>
      <c r="U1504" s="20" t="s">
        <v>114</v>
      </c>
      <c r="V1504" s="20" t="s">
        <v>115</v>
      </c>
      <c r="W1504" s="20" t="s">
        <v>116</v>
      </c>
      <c r="X1504" s="20" t="s">
        <v>2225</v>
      </c>
      <c r="Y1504" s="20" t="s">
        <v>2226</v>
      </c>
      <c r="Z1504" s="20" t="s">
        <v>2227</v>
      </c>
      <c r="AA1504" s="20" t="s">
        <v>30</v>
      </c>
      <c r="AB1504" s="20" t="s">
        <v>139</v>
      </c>
      <c r="AC1504" s="20" t="s">
        <v>181</v>
      </c>
      <c r="AD1504" s="20" t="s">
        <v>182</v>
      </c>
    </row>
    <row r="1505" spans="2:30" x14ac:dyDescent="0.25">
      <c r="B1505" s="27" t="str">
        <f>IF(O1505="","Frêt",_xlfn.XLOOKUP(O1505,Catégories!A:A,Catégories!B:B,"inconnu"))</f>
        <v>Frêt</v>
      </c>
      <c r="C1505" s="10" t="str">
        <f>RIGHT(LOOKUP(L1505,'Recherche tracking'!A:A,'Recherche tracking'!B:B),16)</f>
        <v>3443814314756408</v>
      </c>
      <c r="D1505" s="20">
        <v>202606</v>
      </c>
      <c r="E1505" s="20">
        <v>51</v>
      </c>
      <c r="F1505" s="20">
        <v>1085442</v>
      </c>
      <c r="G1505" s="20" t="s">
        <v>20</v>
      </c>
      <c r="H1505" s="20" t="s">
        <v>20</v>
      </c>
      <c r="I1505" s="20" t="s">
        <v>119</v>
      </c>
      <c r="J1505" s="20" t="s">
        <v>2228</v>
      </c>
      <c r="K1505" s="20">
        <v>20260624</v>
      </c>
      <c r="L1505" s="20" t="s">
        <v>2224</v>
      </c>
      <c r="M1505" s="20" t="s">
        <v>24</v>
      </c>
      <c r="N1505" s="20">
        <v>3.01</v>
      </c>
      <c r="O1505" s="20" t="s">
        <v>86</v>
      </c>
      <c r="P1505" s="25">
        <v>0</v>
      </c>
      <c r="Q1505" s="20" t="s">
        <v>112</v>
      </c>
      <c r="R1505" s="20" t="s">
        <v>113</v>
      </c>
      <c r="S1505" s="20" t="s">
        <v>26</v>
      </c>
      <c r="T1505" s="20" t="s">
        <v>30</v>
      </c>
      <c r="U1505" s="20" t="s">
        <v>114</v>
      </c>
      <c r="V1505" s="20" t="s">
        <v>115</v>
      </c>
      <c r="W1505" s="20" t="s">
        <v>116</v>
      </c>
      <c r="X1505" s="20" t="s">
        <v>2225</v>
      </c>
      <c r="Y1505" s="20" t="s">
        <v>2226</v>
      </c>
      <c r="Z1505" s="20" t="s">
        <v>2227</v>
      </c>
      <c r="AA1505" s="20" t="s">
        <v>30</v>
      </c>
      <c r="AB1505" s="20" t="s">
        <v>139</v>
      </c>
      <c r="AC1505" s="20" t="s">
        <v>181</v>
      </c>
      <c r="AD1505" s="20" t="s">
        <v>182</v>
      </c>
    </row>
    <row r="1506" spans="2:30" x14ac:dyDescent="0.25">
      <c r="B1506" s="27" t="str">
        <f>IF(O1506="","Frêt",_xlfn.XLOOKUP(O1506,Catégories!A:A,Catégories!B:B,"inconnu"))</f>
        <v>Frêt</v>
      </c>
      <c r="C1506" s="10" t="str">
        <f>RIGHT(LOOKUP(L1506,'Recherche tracking'!A:A,'Recherche tracking'!B:B),16)</f>
        <v>9243814314756084</v>
      </c>
      <c r="D1506" s="20">
        <v>202606</v>
      </c>
      <c r="E1506" s="20">
        <v>51</v>
      </c>
      <c r="F1506" s="20">
        <v>1085442</v>
      </c>
      <c r="G1506" s="20" t="s">
        <v>20</v>
      </c>
      <c r="H1506" s="20" t="s">
        <v>20</v>
      </c>
      <c r="I1506" s="20" t="s">
        <v>110</v>
      </c>
      <c r="J1506" s="20" t="s">
        <v>22</v>
      </c>
      <c r="K1506" s="20">
        <v>20260624</v>
      </c>
      <c r="L1506" s="20" t="s">
        <v>2229</v>
      </c>
      <c r="M1506" s="20" t="s">
        <v>111</v>
      </c>
      <c r="N1506" s="20">
        <v>3.01</v>
      </c>
      <c r="O1506" s="20" t="s">
        <v>84</v>
      </c>
      <c r="P1506" s="25">
        <v>4.93</v>
      </c>
      <c r="Q1506" s="20" t="s">
        <v>112</v>
      </c>
      <c r="R1506" s="20" t="s">
        <v>113</v>
      </c>
      <c r="S1506" s="20" t="s">
        <v>26</v>
      </c>
      <c r="T1506" s="20" t="s">
        <v>30</v>
      </c>
      <c r="U1506" s="20" t="s">
        <v>114</v>
      </c>
      <c r="V1506" s="20" t="s">
        <v>115</v>
      </c>
      <c r="W1506" s="20" t="s">
        <v>116</v>
      </c>
      <c r="X1506" s="20" t="s">
        <v>2230</v>
      </c>
      <c r="Y1506" s="20" t="s">
        <v>2231</v>
      </c>
      <c r="Z1506" s="20" t="s">
        <v>26</v>
      </c>
      <c r="AA1506" s="20" t="s">
        <v>30</v>
      </c>
      <c r="AB1506" s="20" t="s">
        <v>163</v>
      </c>
      <c r="AC1506" s="20" t="s">
        <v>2232</v>
      </c>
      <c r="AD1506" s="20" t="s">
        <v>2233</v>
      </c>
    </row>
    <row r="1507" spans="2:30" x14ac:dyDescent="0.25">
      <c r="B1507" s="27" t="str">
        <f>IF(O1507="","Frêt",_xlfn.XLOOKUP(O1507,Catégories!A:A,Catégories!B:B,"inconnu"))</f>
        <v>Frêt</v>
      </c>
      <c r="C1507" s="10" t="str">
        <f>RIGHT(LOOKUP(L1507,'Recherche tracking'!A:A,'Recherche tracking'!B:B),16)</f>
        <v>9243814314756084</v>
      </c>
      <c r="D1507" s="20">
        <v>202606</v>
      </c>
      <c r="E1507" s="20">
        <v>51</v>
      </c>
      <c r="F1507" s="20">
        <v>1085442</v>
      </c>
      <c r="G1507" s="20" t="s">
        <v>20</v>
      </c>
      <c r="H1507" s="20" t="s">
        <v>20</v>
      </c>
      <c r="I1507" s="20" t="s">
        <v>118</v>
      </c>
      <c r="J1507" s="20" t="s">
        <v>2234</v>
      </c>
      <c r="K1507" s="20">
        <v>20260624</v>
      </c>
      <c r="L1507" s="20" t="s">
        <v>2229</v>
      </c>
      <c r="M1507" s="20" t="s">
        <v>111</v>
      </c>
      <c r="N1507" s="20">
        <v>3.01</v>
      </c>
      <c r="O1507" s="20" t="s">
        <v>84</v>
      </c>
      <c r="P1507" s="25">
        <v>0</v>
      </c>
      <c r="Q1507" s="20" t="s">
        <v>112</v>
      </c>
      <c r="R1507" s="20" t="s">
        <v>113</v>
      </c>
      <c r="S1507" s="20" t="s">
        <v>26</v>
      </c>
      <c r="T1507" s="20" t="s">
        <v>30</v>
      </c>
      <c r="U1507" s="20" t="s">
        <v>114</v>
      </c>
      <c r="V1507" s="20" t="s">
        <v>115</v>
      </c>
      <c r="W1507" s="20" t="s">
        <v>116</v>
      </c>
      <c r="X1507" s="20" t="s">
        <v>2230</v>
      </c>
      <c r="Y1507" s="20" t="s">
        <v>2231</v>
      </c>
      <c r="Z1507" s="20" t="s">
        <v>26</v>
      </c>
      <c r="AA1507" s="20" t="s">
        <v>30</v>
      </c>
      <c r="AB1507" s="20" t="s">
        <v>163</v>
      </c>
      <c r="AC1507" s="20" t="s">
        <v>2232</v>
      </c>
      <c r="AD1507" s="20" t="s">
        <v>2233</v>
      </c>
    </row>
    <row r="1508" spans="2:30" x14ac:dyDescent="0.25">
      <c r="B1508" s="27" t="str">
        <f>IF(O1508="","Frêt",_xlfn.XLOOKUP(O1508,Catégories!A:A,Catégories!B:B,"inconnu"))</f>
        <v>Frêt</v>
      </c>
      <c r="C1508" s="10" t="str">
        <f>RIGHT(LOOKUP(L1508,'Recherche tracking'!A:A,'Recherche tracking'!B:B),16)</f>
        <v>9243814314756084</v>
      </c>
      <c r="D1508" s="20">
        <v>202606</v>
      </c>
      <c r="E1508" s="20">
        <v>51</v>
      </c>
      <c r="F1508" s="20">
        <v>1085442</v>
      </c>
      <c r="G1508" s="20" t="s">
        <v>20</v>
      </c>
      <c r="H1508" s="20" t="s">
        <v>20</v>
      </c>
      <c r="I1508" s="20" t="s">
        <v>119</v>
      </c>
      <c r="J1508" s="20" t="s">
        <v>2234</v>
      </c>
      <c r="K1508" s="20">
        <v>20260624</v>
      </c>
      <c r="L1508" s="20" t="s">
        <v>2229</v>
      </c>
      <c r="M1508" s="20" t="s">
        <v>24</v>
      </c>
      <c r="N1508" s="20">
        <v>3.01</v>
      </c>
      <c r="O1508" s="20" t="s">
        <v>86</v>
      </c>
      <c r="P1508" s="25">
        <v>0</v>
      </c>
      <c r="Q1508" s="20" t="s">
        <v>112</v>
      </c>
      <c r="R1508" s="20" t="s">
        <v>113</v>
      </c>
      <c r="S1508" s="20" t="s">
        <v>26</v>
      </c>
      <c r="T1508" s="20" t="s">
        <v>30</v>
      </c>
      <c r="U1508" s="20" t="s">
        <v>114</v>
      </c>
      <c r="V1508" s="20" t="s">
        <v>115</v>
      </c>
      <c r="W1508" s="20" t="s">
        <v>116</v>
      </c>
      <c r="X1508" s="20" t="s">
        <v>2230</v>
      </c>
      <c r="Y1508" s="20" t="s">
        <v>2231</v>
      </c>
      <c r="Z1508" s="20" t="s">
        <v>26</v>
      </c>
      <c r="AA1508" s="20" t="s">
        <v>30</v>
      </c>
      <c r="AB1508" s="20" t="s">
        <v>163</v>
      </c>
      <c r="AC1508" s="20" t="s">
        <v>2232</v>
      </c>
      <c r="AD1508" s="20" t="s">
        <v>2233</v>
      </c>
    </row>
    <row r="1509" spans="2:30" x14ac:dyDescent="0.25">
      <c r="B1509" s="27" t="str">
        <f>IF(O1509="","Frêt",_xlfn.XLOOKUP(O1509,Catégories!A:A,Catégories!B:B,"inconnu"))</f>
        <v>Frêt</v>
      </c>
      <c r="C1509" s="10" t="str">
        <f>RIGHT(LOOKUP(L1509,'Recherche tracking'!A:A,'Recherche tracking'!B:B),16)</f>
        <v>7543814314756091</v>
      </c>
      <c r="D1509" s="20">
        <v>202606</v>
      </c>
      <c r="E1509" s="20">
        <v>51</v>
      </c>
      <c r="F1509" s="20">
        <v>1085442</v>
      </c>
      <c r="G1509" s="20" t="s">
        <v>20</v>
      </c>
      <c r="H1509" s="20" t="s">
        <v>20</v>
      </c>
      <c r="I1509" s="20" t="s">
        <v>110</v>
      </c>
      <c r="J1509" s="20" t="s">
        <v>22</v>
      </c>
      <c r="K1509" s="20">
        <v>20260624</v>
      </c>
      <c r="L1509" s="20" t="s">
        <v>2235</v>
      </c>
      <c r="M1509" s="20" t="s">
        <v>111</v>
      </c>
      <c r="N1509" s="20">
        <v>0.8</v>
      </c>
      <c r="O1509" s="20" t="s">
        <v>84</v>
      </c>
      <c r="P1509" s="25">
        <v>4.1500000000000004</v>
      </c>
      <c r="Q1509" s="20" t="s">
        <v>112</v>
      </c>
      <c r="R1509" s="20" t="s">
        <v>113</v>
      </c>
      <c r="S1509" s="20" t="s">
        <v>26</v>
      </c>
      <c r="T1509" s="20" t="s">
        <v>30</v>
      </c>
      <c r="U1509" s="20" t="s">
        <v>114</v>
      </c>
      <c r="V1509" s="20" t="s">
        <v>115</v>
      </c>
      <c r="W1509" s="20" t="s">
        <v>116</v>
      </c>
      <c r="X1509" s="20" t="s">
        <v>2236</v>
      </c>
      <c r="Y1509" s="20" t="s">
        <v>2237</v>
      </c>
      <c r="Z1509" s="20" t="s">
        <v>26</v>
      </c>
      <c r="AA1509" s="20" t="s">
        <v>30</v>
      </c>
      <c r="AB1509" s="20" t="s">
        <v>117</v>
      </c>
      <c r="AC1509" s="20" t="s">
        <v>1006</v>
      </c>
      <c r="AD1509" s="20" t="s">
        <v>2079</v>
      </c>
    </row>
    <row r="1510" spans="2:30" x14ac:dyDescent="0.25">
      <c r="B1510" s="27" t="str">
        <f>IF(O1510="","Frêt",_xlfn.XLOOKUP(O1510,Catégories!A:A,Catégories!B:B,"inconnu"))</f>
        <v>Frêt</v>
      </c>
      <c r="C1510" s="10" t="str">
        <f>RIGHT(LOOKUP(L1510,'Recherche tracking'!A:A,'Recherche tracking'!B:B),16)</f>
        <v>7543814314756091</v>
      </c>
      <c r="D1510" s="20">
        <v>202606</v>
      </c>
      <c r="E1510" s="20">
        <v>51</v>
      </c>
      <c r="F1510" s="20">
        <v>1085442</v>
      </c>
      <c r="G1510" s="20" t="s">
        <v>20</v>
      </c>
      <c r="H1510" s="20" t="s">
        <v>20</v>
      </c>
      <c r="I1510" s="20" t="s">
        <v>118</v>
      </c>
      <c r="J1510" s="20" t="s">
        <v>2238</v>
      </c>
      <c r="K1510" s="20">
        <v>20260624</v>
      </c>
      <c r="L1510" s="20" t="s">
        <v>2235</v>
      </c>
      <c r="M1510" s="20" t="s">
        <v>111</v>
      </c>
      <c r="N1510" s="20">
        <v>0.8</v>
      </c>
      <c r="O1510" s="20" t="s">
        <v>84</v>
      </c>
      <c r="P1510" s="25">
        <v>0</v>
      </c>
      <c r="Q1510" s="20" t="s">
        <v>112</v>
      </c>
      <c r="R1510" s="20" t="s">
        <v>113</v>
      </c>
      <c r="S1510" s="20" t="s">
        <v>26</v>
      </c>
      <c r="T1510" s="20" t="s">
        <v>30</v>
      </c>
      <c r="U1510" s="20" t="s">
        <v>114</v>
      </c>
      <c r="V1510" s="20" t="s">
        <v>115</v>
      </c>
      <c r="W1510" s="20" t="s">
        <v>116</v>
      </c>
      <c r="X1510" s="20" t="s">
        <v>2236</v>
      </c>
      <c r="Y1510" s="20" t="s">
        <v>2237</v>
      </c>
      <c r="Z1510" s="20" t="s">
        <v>26</v>
      </c>
      <c r="AA1510" s="20" t="s">
        <v>30</v>
      </c>
      <c r="AB1510" s="20" t="s">
        <v>117</v>
      </c>
      <c r="AC1510" s="20" t="s">
        <v>1006</v>
      </c>
      <c r="AD1510" s="20" t="s">
        <v>2079</v>
      </c>
    </row>
    <row r="1511" spans="2:30" x14ac:dyDescent="0.25">
      <c r="B1511" s="27" t="str">
        <f>IF(O1511="","Frêt",_xlfn.XLOOKUP(O1511,Catégories!A:A,Catégories!B:B,"inconnu"))</f>
        <v>Frêt</v>
      </c>
      <c r="C1511" s="10" t="str">
        <f>RIGHT(LOOKUP(L1511,'Recherche tracking'!A:A,'Recherche tracking'!B:B),16)</f>
        <v>7543814314756091</v>
      </c>
      <c r="D1511" s="20">
        <v>202606</v>
      </c>
      <c r="E1511" s="20">
        <v>51</v>
      </c>
      <c r="F1511" s="20">
        <v>1085442</v>
      </c>
      <c r="G1511" s="20" t="s">
        <v>20</v>
      </c>
      <c r="H1511" s="20" t="s">
        <v>20</v>
      </c>
      <c r="I1511" s="20" t="s">
        <v>119</v>
      </c>
      <c r="J1511" s="20" t="s">
        <v>2238</v>
      </c>
      <c r="K1511" s="20">
        <v>20260624</v>
      </c>
      <c r="L1511" s="20" t="s">
        <v>2235</v>
      </c>
      <c r="M1511" s="20" t="s">
        <v>24</v>
      </c>
      <c r="N1511" s="20">
        <v>0.8</v>
      </c>
      <c r="O1511" s="20" t="s">
        <v>86</v>
      </c>
      <c r="P1511" s="25">
        <v>0</v>
      </c>
      <c r="Q1511" s="20" t="s">
        <v>112</v>
      </c>
      <c r="R1511" s="20" t="s">
        <v>113</v>
      </c>
      <c r="S1511" s="20" t="s">
        <v>26</v>
      </c>
      <c r="T1511" s="20" t="s">
        <v>30</v>
      </c>
      <c r="U1511" s="20" t="s">
        <v>114</v>
      </c>
      <c r="V1511" s="20" t="s">
        <v>115</v>
      </c>
      <c r="W1511" s="20" t="s">
        <v>116</v>
      </c>
      <c r="X1511" s="20" t="s">
        <v>2236</v>
      </c>
      <c r="Y1511" s="20" t="s">
        <v>2237</v>
      </c>
      <c r="Z1511" s="20" t="s">
        <v>26</v>
      </c>
      <c r="AA1511" s="20" t="s">
        <v>30</v>
      </c>
      <c r="AB1511" s="20" t="s">
        <v>117</v>
      </c>
      <c r="AC1511" s="20" t="s">
        <v>1006</v>
      </c>
      <c r="AD1511" s="20" t="s">
        <v>2079</v>
      </c>
    </row>
    <row r="1512" spans="2:30" x14ac:dyDescent="0.25">
      <c r="B1512" s="27" t="str">
        <f>IF(O1512="","Frêt",_xlfn.XLOOKUP(O1512,Catégories!A:A,Catégories!B:B,"inconnu"))</f>
        <v>Frêt</v>
      </c>
      <c r="C1512" s="10" t="str">
        <f>RIGHT(LOOKUP(L1512,'Recherche tracking'!A:A,'Recherche tracking'!B:B),16)</f>
        <v>9243814314756055</v>
      </c>
      <c r="D1512" s="20">
        <v>202606</v>
      </c>
      <c r="E1512" s="20">
        <v>51</v>
      </c>
      <c r="F1512" s="20">
        <v>1085442</v>
      </c>
      <c r="G1512" s="20" t="s">
        <v>20</v>
      </c>
      <c r="H1512" s="20" t="s">
        <v>20</v>
      </c>
      <c r="I1512" s="20" t="s">
        <v>110</v>
      </c>
      <c r="J1512" s="20" t="s">
        <v>22</v>
      </c>
      <c r="K1512" s="20">
        <v>20260624</v>
      </c>
      <c r="L1512" s="20" t="s">
        <v>2239</v>
      </c>
      <c r="M1512" s="20" t="s">
        <v>111</v>
      </c>
      <c r="N1512" s="20">
        <v>0.8</v>
      </c>
      <c r="O1512" s="20" t="s">
        <v>84</v>
      </c>
      <c r="P1512" s="25">
        <v>4.1500000000000004</v>
      </c>
      <c r="Q1512" s="20" t="s">
        <v>112</v>
      </c>
      <c r="R1512" s="20" t="s">
        <v>113</v>
      </c>
      <c r="S1512" s="20" t="s">
        <v>26</v>
      </c>
      <c r="T1512" s="20" t="s">
        <v>30</v>
      </c>
      <c r="U1512" s="20" t="s">
        <v>114</v>
      </c>
      <c r="V1512" s="20" t="s">
        <v>115</v>
      </c>
      <c r="W1512" s="20" t="s">
        <v>116</v>
      </c>
      <c r="X1512" s="20" t="s">
        <v>2240</v>
      </c>
      <c r="Y1512" s="20" t="s">
        <v>2241</v>
      </c>
      <c r="Z1512" s="20" t="s">
        <v>26</v>
      </c>
      <c r="AA1512" s="20" t="s">
        <v>30</v>
      </c>
      <c r="AB1512" s="20" t="s">
        <v>163</v>
      </c>
      <c r="AC1512" s="20" t="s">
        <v>2242</v>
      </c>
      <c r="AD1512" s="20" t="s">
        <v>2243</v>
      </c>
    </row>
    <row r="1513" spans="2:30" x14ac:dyDescent="0.25">
      <c r="B1513" s="27" t="str">
        <f>IF(O1513="","Frêt",_xlfn.XLOOKUP(O1513,Catégories!A:A,Catégories!B:B,"inconnu"))</f>
        <v>Frêt</v>
      </c>
      <c r="C1513" s="10" t="str">
        <f>RIGHT(LOOKUP(L1513,'Recherche tracking'!A:A,'Recherche tracking'!B:B),16)</f>
        <v>9243814314756055</v>
      </c>
      <c r="D1513" s="20">
        <v>202606</v>
      </c>
      <c r="E1513" s="20">
        <v>51</v>
      </c>
      <c r="F1513" s="20">
        <v>1085442</v>
      </c>
      <c r="G1513" s="20" t="s">
        <v>20</v>
      </c>
      <c r="H1513" s="20" t="s">
        <v>20</v>
      </c>
      <c r="I1513" s="20" t="s">
        <v>118</v>
      </c>
      <c r="J1513" s="20" t="s">
        <v>2244</v>
      </c>
      <c r="K1513" s="20">
        <v>20260624</v>
      </c>
      <c r="L1513" s="20" t="s">
        <v>2239</v>
      </c>
      <c r="M1513" s="20" t="s">
        <v>111</v>
      </c>
      <c r="N1513" s="20">
        <v>0.8</v>
      </c>
      <c r="O1513" s="20" t="s">
        <v>84</v>
      </c>
      <c r="P1513" s="25">
        <v>0</v>
      </c>
      <c r="Q1513" s="20" t="s">
        <v>112</v>
      </c>
      <c r="R1513" s="20" t="s">
        <v>113</v>
      </c>
      <c r="S1513" s="20" t="s">
        <v>26</v>
      </c>
      <c r="T1513" s="20" t="s">
        <v>30</v>
      </c>
      <c r="U1513" s="20" t="s">
        <v>114</v>
      </c>
      <c r="V1513" s="20" t="s">
        <v>115</v>
      </c>
      <c r="W1513" s="20" t="s">
        <v>116</v>
      </c>
      <c r="X1513" s="20" t="s">
        <v>2240</v>
      </c>
      <c r="Y1513" s="20" t="s">
        <v>2241</v>
      </c>
      <c r="Z1513" s="20" t="s">
        <v>26</v>
      </c>
      <c r="AA1513" s="20" t="s">
        <v>30</v>
      </c>
      <c r="AB1513" s="20" t="s">
        <v>163</v>
      </c>
      <c r="AC1513" s="20" t="s">
        <v>2242</v>
      </c>
      <c r="AD1513" s="20" t="s">
        <v>2243</v>
      </c>
    </row>
    <row r="1514" spans="2:30" x14ac:dyDescent="0.25">
      <c r="B1514" s="27" t="str">
        <f>IF(O1514="","Frêt",_xlfn.XLOOKUP(O1514,Catégories!A:A,Catégories!B:B,"inconnu"))</f>
        <v>Frêt</v>
      </c>
      <c r="C1514" s="10" t="str">
        <f>RIGHT(LOOKUP(L1514,'Recherche tracking'!A:A,'Recherche tracking'!B:B),16)</f>
        <v>9243814314756055</v>
      </c>
      <c r="D1514" s="20">
        <v>202606</v>
      </c>
      <c r="E1514" s="20">
        <v>51</v>
      </c>
      <c r="F1514" s="20">
        <v>1085442</v>
      </c>
      <c r="G1514" s="20" t="s">
        <v>20</v>
      </c>
      <c r="H1514" s="20" t="s">
        <v>20</v>
      </c>
      <c r="I1514" s="20" t="s">
        <v>119</v>
      </c>
      <c r="J1514" s="20" t="s">
        <v>2244</v>
      </c>
      <c r="K1514" s="20">
        <v>20260624</v>
      </c>
      <c r="L1514" s="20" t="s">
        <v>2239</v>
      </c>
      <c r="M1514" s="20" t="s">
        <v>24</v>
      </c>
      <c r="N1514" s="20">
        <v>0.8</v>
      </c>
      <c r="O1514" s="20" t="s">
        <v>86</v>
      </c>
      <c r="P1514" s="25">
        <v>0</v>
      </c>
      <c r="Q1514" s="20" t="s">
        <v>112</v>
      </c>
      <c r="R1514" s="20" t="s">
        <v>113</v>
      </c>
      <c r="S1514" s="20" t="s">
        <v>26</v>
      </c>
      <c r="T1514" s="20" t="s">
        <v>30</v>
      </c>
      <c r="U1514" s="20" t="s">
        <v>114</v>
      </c>
      <c r="V1514" s="20" t="s">
        <v>115</v>
      </c>
      <c r="W1514" s="20" t="s">
        <v>116</v>
      </c>
      <c r="X1514" s="20" t="s">
        <v>2240</v>
      </c>
      <c r="Y1514" s="20" t="s">
        <v>2241</v>
      </c>
      <c r="Z1514" s="20" t="s">
        <v>26</v>
      </c>
      <c r="AA1514" s="20" t="s">
        <v>30</v>
      </c>
      <c r="AB1514" s="20" t="s">
        <v>163</v>
      </c>
      <c r="AC1514" s="20" t="s">
        <v>2242</v>
      </c>
      <c r="AD1514" s="20" t="s">
        <v>2243</v>
      </c>
    </row>
    <row r="1515" spans="2:30" x14ac:dyDescent="0.25">
      <c r="B1515" s="27" t="str">
        <f>IF(O1515="","Frêt",_xlfn.XLOOKUP(O1515,Catégories!A:A,Catégories!B:B,"inconnu"))</f>
        <v>Frêt</v>
      </c>
      <c r="C1515" s="10" t="str">
        <f>RIGHT(LOOKUP(L1515,'Recherche tracking'!A:A,'Recherche tracking'!B:B),16)</f>
        <v>1743814314756140</v>
      </c>
      <c r="D1515" s="20">
        <v>202606</v>
      </c>
      <c r="E1515" s="20">
        <v>51</v>
      </c>
      <c r="F1515" s="20">
        <v>1085442</v>
      </c>
      <c r="G1515" s="20" t="s">
        <v>20</v>
      </c>
      <c r="H1515" s="20" t="s">
        <v>20</v>
      </c>
      <c r="I1515" s="20" t="s">
        <v>110</v>
      </c>
      <c r="J1515" s="20" t="s">
        <v>22</v>
      </c>
      <c r="K1515" s="20">
        <v>20260624</v>
      </c>
      <c r="L1515" s="20" t="s">
        <v>2245</v>
      </c>
      <c r="M1515" s="20" t="s">
        <v>111</v>
      </c>
      <c r="N1515" s="20">
        <v>0.8</v>
      </c>
      <c r="O1515" s="20" t="s">
        <v>84</v>
      </c>
      <c r="P1515" s="25">
        <v>4.1500000000000004</v>
      </c>
      <c r="Q1515" s="20" t="s">
        <v>112</v>
      </c>
      <c r="R1515" s="20" t="s">
        <v>113</v>
      </c>
      <c r="S1515" s="20" t="s">
        <v>26</v>
      </c>
      <c r="T1515" s="20" t="s">
        <v>30</v>
      </c>
      <c r="U1515" s="20" t="s">
        <v>114</v>
      </c>
      <c r="V1515" s="20" t="s">
        <v>115</v>
      </c>
      <c r="W1515" s="20" t="s">
        <v>116</v>
      </c>
      <c r="X1515" s="20" t="s">
        <v>2246</v>
      </c>
      <c r="Y1515" s="20" t="s">
        <v>2247</v>
      </c>
      <c r="Z1515" s="20" t="s">
        <v>26</v>
      </c>
      <c r="AA1515" s="20" t="s">
        <v>30</v>
      </c>
      <c r="AB1515" s="20" t="s">
        <v>172</v>
      </c>
      <c r="AC1515" s="20" t="s">
        <v>173</v>
      </c>
      <c r="AD1515" s="20" t="s">
        <v>174</v>
      </c>
    </row>
    <row r="1516" spans="2:30" x14ac:dyDescent="0.25">
      <c r="B1516" s="27" t="str">
        <f>IF(O1516="","Frêt",_xlfn.XLOOKUP(O1516,Catégories!A:A,Catégories!B:B,"inconnu"))</f>
        <v>Frêt</v>
      </c>
      <c r="C1516" s="10" t="str">
        <f>RIGHT(LOOKUP(L1516,'Recherche tracking'!A:A,'Recherche tracking'!B:B),16)</f>
        <v>1743814314756140</v>
      </c>
      <c r="D1516" s="20">
        <v>202606</v>
      </c>
      <c r="E1516" s="20">
        <v>51</v>
      </c>
      <c r="F1516" s="20">
        <v>1085442</v>
      </c>
      <c r="G1516" s="20" t="s">
        <v>20</v>
      </c>
      <c r="H1516" s="20" t="s">
        <v>20</v>
      </c>
      <c r="I1516" s="20" t="s">
        <v>118</v>
      </c>
      <c r="J1516" s="20" t="s">
        <v>2248</v>
      </c>
      <c r="K1516" s="20">
        <v>20260624</v>
      </c>
      <c r="L1516" s="20" t="s">
        <v>2245</v>
      </c>
      <c r="M1516" s="20" t="s">
        <v>111</v>
      </c>
      <c r="N1516" s="20">
        <v>0.8</v>
      </c>
      <c r="O1516" s="20" t="s">
        <v>84</v>
      </c>
      <c r="P1516" s="25">
        <v>0</v>
      </c>
      <c r="Q1516" s="20" t="s">
        <v>112</v>
      </c>
      <c r="R1516" s="20" t="s">
        <v>113</v>
      </c>
      <c r="S1516" s="20" t="s">
        <v>26</v>
      </c>
      <c r="T1516" s="20" t="s">
        <v>30</v>
      </c>
      <c r="U1516" s="20" t="s">
        <v>114</v>
      </c>
      <c r="V1516" s="20" t="s">
        <v>115</v>
      </c>
      <c r="W1516" s="20" t="s">
        <v>116</v>
      </c>
      <c r="X1516" s="20" t="s">
        <v>2246</v>
      </c>
      <c r="Y1516" s="20" t="s">
        <v>2247</v>
      </c>
      <c r="Z1516" s="20" t="s">
        <v>26</v>
      </c>
      <c r="AA1516" s="20" t="s">
        <v>30</v>
      </c>
      <c r="AB1516" s="20" t="s">
        <v>172</v>
      </c>
      <c r="AC1516" s="20" t="s">
        <v>173</v>
      </c>
      <c r="AD1516" s="20" t="s">
        <v>174</v>
      </c>
    </row>
    <row r="1517" spans="2:30" x14ac:dyDescent="0.25">
      <c r="B1517" s="27" t="str">
        <f>IF(O1517="","Frêt",_xlfn.XLOOKUP(O1517,Catégories!A:A,Catégories!B:B,"inconnu"))</f>
        <v>Frêt</v>
      </c>
      <c r="C1517" s="10" t="str">
        <f>RIGHT(LOOKUP(L1517,'Recherche tracking'!A:A,'Recherche tracking'!B:B),16)</f>
        <v>1743814314756140</v>
      </c>
      <c r="D1517" s="20">
        <v>202606</v>
      </c>
      <c r="E1517" s="20">
        <v>51</v>
      </c>
      <c r="F1517" s="20">
        <v>1085442</v>
      </c>
      <c r="G1517" s="20" t="s">
        <v>20</v>
      </c>
      <c r="H1517" s="20" t="s">
        <v>20</v>
      </c>
      <c r="I1517" s="20" t="s">
        <v>119</v>
      </c>
      <c r="J1517" s="20" t="s">
        <v>2248</v>
      </c>
      <c r="K1517" s="20">
        <v>20260624</v>
      </c>
      <c r="L1517" s="20" t="s">
        <v>2245</v>
      </c>
      <c r="M1517" s="20" t="s">
        <v>24</v>
      </c>
      <c r="N1517" s="20">
        <v>0.8</v>
      </c>
      <c r="O1517" s="20" t="s">
        <v>86</v>
      </c>
      <c r="P1517" s="25">
        <v>0</v>
      </c>
      <c r="Q1517" s="20" t="s">
        <v>112</v>
      </c>
      <c r="R1517" s="20" t="s">
        <v>113</v>
      </c>
      <c r="S1517" s="20" t="s">
        <v>26</v>
      </c>
      <c r="T1517" s="20" t="s">
        <v>30</v>
      </c>
      <c r="U1517" s="20" t="s">
        <v>114</v>
      </c>
      <c r="V1517" s="20" t="s">
        <v>115</v>
      </c>
      <c r="W1517" s="20" t="s">
        <v>116</v>
      </c>
      <c r="X1517" s="20" t="s">
        <v>2246</v>
      </c>
      <c r="Y1517" s="20" t="s">
        <v>2247</v>
      </c>
      <c r="Z1517" s="20" t="s">
        <v>26</v>
      </c>
      <c r="AA1517" s="20" t="s">
        <v>30</v>
      </c>
      <c r="AB1517" s="20" t="s">
        <v>172</v>
      </c>
      <c r="AC1517" s="20" t="s">
        <v>173</v>
      </c>
      <c r="AD1517" s="20" t="s">
        <v>174</v>
      </c>
    </row>
    <row r="1518" spans="2:30" x14ac:dyDescent="0.25">
      <c r="B1518" s="27" t="str">
        <f>IF(O1518="","Frêt",_xlfn.XLOOKUP(O1518,Catégories!A:A,Catégories!B:B,"inconnu"))</f>
        <v>Frêt</v>
      </c>
      <c r="C1518" s="10" t="str">
        <f>RIGHT(LOOKUP(L1518,'Recherche tracking'!A:A,'Recherche tracking'!B:B),16)</f>
        <v>9243814314756337</v>
      </c>
      <c r="D1518" s="20">
        <v>202606</v>
      </c>
      <c r="E1518" s="20">
        <v>51</v>
      </c>
      <c r="F1518" s="20">
        <v>1085442</v>
      </c>
      <c r="G1518" s="20" t="s">
        <v>20</v>
      </c>
      <c r="H1518" s="20" t="s">
        <v>20</v>
      </c>
      <c r="I1518" s="20" t="s">
        <v>110</v>
      </c>
      <c r="J1518" s="20" t="s">
        <v>22</v>
      </c>
      <c r="K1518" s="20">
        <v>20260624</v>
      </c>
      <c r="L1518" s="20" t="s">
        <v>2249</v>
      </c>
      <c r="M1518" s="20" t="s">
        <v>111</v>
      </c>
      <c r="N1518" s="20">
        <v>0.8</v>
      </c>
      <c r="O1518" s="20" t="s">
        <v>84</v>
      </c>
      <c r="P1518" s="25">
        <v>4.1500000000000004</v>
      </c>
      <c r="Q1518" s="20" t="s">
        <v>112</v>
      </c>
      <c r="R1518" s="20" t="s">
        <v>113</v>
      </c>
      <c r="S1518" s="20" t="s">
        <v>26</v>
      </c>
      <c r="T1518" s="20" t="s">
        <v>30</v>
      </c>
      <c r="U1518" s="20" t="s">
        <v>114</v>
      </c>
      <c r="V1518" s="20" t="s">
        <v>115</v>
      </c>
      <c r="W1518" s="20" t="s">
        <v>116</v>
      </c>
      <c r="X1518" s="20" t="s">
        <v>2250</v>
      </c>
      <c r="Y1518" s="20" t="s">
        <v>2251</v>
      </c>
      <c r="Z1518" s="20" t="s">
        <v>26</v>
      </c>
      <c r="AA1518" s="20" t="s">
        <v>30</v>
      </c>
      <c r="AB1518" s="20" t="s">
        <v>163</v>
      </c>
      <c r="AC1518" s="20" t="s">
        <v>2252</v>
      </c>
      <c r="AD1518" s="20" t="s">
        <v>2253</v>
      </c>
    </row>
    <row r="1519" spans="2:30" x14ac:dyDescent="0.25">
      <c r="B1519" s="27" t="str">
        <f>IF(O1519="","Frêt",_xlfn.XLOOKUP(O1519,Catégories!A:A,Catégories!B:B,"inconnu"))</f>
        <v>Frêt</v>
      </c>
      <c r="C1519" s="10" t="str">
        <f>RIGHT(LOOKUP(L1519,'Recherche tracking'!A:A,'Recherche tracking'!B:B),16)</f>
        <v>9243814314756337</v>
      </c>
      <c r="D1519" s="20">
        <v>202606</v>
      </c>
      <c r="E1519" s="20">
        <v>51</v>
      </c>
      <c r="F1519" s="20">
        <v>1085442</v>
      </c>
      <c r="G1519" s="20" t="s">
        <v>20</v>
      </c>
      <c r="H1519" s="20" t="s">
        <v>20</v>
      </c>
      <c r="I1519" s="20" t="s">
        <v>118</v>
      </c>
      <c r="J1519" s="20" t="s">
        <v>2254</v>
      </c>
      <c r="K1519" s="20">
        <v>20260624</v>
      </c>
      <c r="L1519" s="20" t="s">
        <v>2249</v>
      </c>
      <c r="M1519" s="20" t="s">
        <v>111</v>
      </c>
      <c r="N1519" s="20">
        <v>0.8</v>
      </c>
      <c r="O1519" s="20" t="s">
        <v>84</v>
      </c>
      <c r="P1519" s="25">
        <v>0</v>
      </c>
      <c r="Q1519" s="20" t="s">
        <v>112</v>
      </c>
      <c r="R1519" s="20" t="s">
        <v>113</v>
      </c>
      <c r="S1519" s="20" t="s">
        <v>26</v>
      </c>
      <c r="T1519" s="20" t="s">
        <v>30</v>
      </c>
      <c r="U1519" s="20" t="s">
        <v>114</v>
      </c>
      <c r="V1519" s="20" t="s">
        <v>115</v>
      </c>
      <c r="W1519" s="20" t="s">
        <v>116</v>
      </c>
      <c r="X1519" s="20" t="s">
        <v>2250</v>
      </c>
      <c r="Y1519" s="20" t="s">
        <v>2251</v>
      </c>
      <c r="Z1519" s="20" t="s">
        <v>26</v>
      </c>
      <c r="AA1519" s="20" t="s">
        <v>30</v>
      </c>
      <c r="AB1519" s="20" t="s">
        <v>163</v>
      </c>
      <c r="AC1519" s="20" t="s">
        <v>2252</v>
      </c>
      <c r="AD1519" s="20" t="s">
        <v>2253</v>
      </c>
    </row>
    <row r="1520" spans="2:30" x14ac:dyDescent="0.25">
      <c r="B1520" s="27" t="str">
        <f>IF(O1520="","Frêt",_xlfn.XLOOKUP(O1520,Catégories!A:A,Catégories!B:B,"inconnu"))</f>
        <v>Frêt</v>
      </c>
      <c r="C1520" s="10" t="str">
        <f>RIGHT(LOOKUP(L1520,'Recherche tracking'!A:A,'Recherche tracking'!B:B),16)</f>
        <v>9243814314756337</v>
      </c>
      <c r="D1520" s="20">
        <v>202606</v>
      </c>
      <c r="E1520" s="20">
        <v>51</v>
      </c>
      <c r="F1520" s="20">
        <v>1085442</v>
      </c>
      <c r="G1520" s="20" t="s">
        <v>20</v>
      </c>
      <c r="H1520" s="20" t="s">
        <v>20</v>
      </c>
      <c r="I1520" s="20" t="s">
        <v>119</v>
      </c>
      <c r="J1520" s="20" t="s">
        <v>2254</v>
      </c>
      <c r="K1520" s="20">
        <v>20260624</v>
      </c>
      <c r="L1520" s="20" t="s">
        <v>2249</v>
      </c>
      <c r="M1520" s="20" t="s">
        <v>24</v>
      </c>
      <c r="N1520" s="20">
        <v>0.8</v>
      </c>
      <c r="O1520" s="20" t="s">
        <v>86</v>
      </c>
      <c r="P1520" s="25">
        <v>0</v>
      </c>
      <c r="Q1520" s="20" t="s">
        <v>112</v>
      </c>
      <c r="R1520" s="20" t="s">
        <v>113</v>
      </c>
      <c r="S1520" s="20" t="s">
        <v>26</v>
      </c>
      <c r="T1520" s="20" t="s">
        <v>30</v>
      </c>
      <c r="U1520" s="20" t="s">
        <v>114</v>
      </c>
      <c r="V1520" s="20" t="s">
        <v>115</v>
      </c>
      <c r="W1520" s="20" t="s">
        <v>116</v>
      </c>
      <c r="X1520" s="20" t="s">
        <v>2250</v>
      </c>
      <c r="Y1520" s="20" t="s">
        <v>2251</v>
      </c>
      <c r="Z1520" s="20" t="s">
        <v>26</v>
      </c>
      <c r="AA1520" s="20" t="s">
        <v>30</v>
      </c>
      <c r="AB1520" s="20" t="s">
        <v>163</v>
      </c>
      <c r="AC1520" s="20" t="s">
        <v>2252</v>
      </c>
      <c r="AD1520" s="20" t="s">
        <v>2253</v>
      </c>
    </row>
    <row r="1521" spans="2:30" x14ac:dyDescent="0.25">
      <c r="B1521" s="27" t="str">
        <f>IF(O1521="","Frêt",_xlfn.XLOOKUP(O1521,Catégories!A:A,Catégories!B:B,"inconnu"))</f>
        <v>Frêt</v>
      </c>
      <c r="C1521" s="10" t="str">
        <f>RIGHT(LOOKUP(L1521,'Recherche tracking'!A:A,'Recherche tracking'!B:B),16)</f>
        <v>7843814314756104</v>
      </c>
      <c r="D1521" s="20">
        <v>202606</v>
      </c>
      <c r="E1521" s="20">
        <v>51</v>
      </c>
      <c r="F1521" s="20">
        <v>1085442</v>
      </c>
      <c r="G1521" s="20" t="s">
        <v>20</v>
      </c>
      <c r="H1521" s="20" t="s">
        <v>20</v>
      </c>
      <c r="I1521" s="20" t="s">
        <v>110</v>
      </c>
      <c r="J1521" s="20" t="s">
        <v>22</v>
      </c>
      <c r="K1521" s="20">
        <v>20260624</v>
      </c>
      <c r="L1521" s="20" t="s">
        <v>2255</v>
      </c>
      <c r="M1521" s="20" t="s">
        <v>111</v>
      </c>
      <c r="N1521" s="20">
        <v>0.8</v>
      </c>
      <c r="O1521" s="20" t="s">
        <v>84</v>
      </c>
      <c r="P1521" s="25">
        <v>4.1500000000000004</v>
      </c>
      <c r="Q1521" s="20" t="s">
        <v>112</v>
      </c>
      <c r="R1521" s="20" t="s">
        <v>113</v>
      </c>
      <c r="S1521" s="20" t="s">
        <v>26</v>
      </c>
      <c r="T1521" s="20" t="s">
        <v>30</v>
      </c>
      <c r="U1521" s="20" t="s">
        <v>114</v>
      </c>
      <c r="V1521" s="20" t="s">
        <v>115</v>
      </c>
      <c r="W1521" s="20" t="s">
        <v>116</v>
      </c>
      <c r="X1521" s="20" t="s">
        <v>2256</v>
      </c>
      <c r="Y1521" s="20" t="s">
        <v>2257</v>
      </c>
      <c r="Z1521" s="20" t="s">
        <v>26</v>
      </c>
      <c r="AA1521" s="20" t="s">
        <v>30</v>
      </c>
      <c r="AB1521" s="20" t="s">
        <v>189</v>
      </c>
      <c r="AC1521" s="20" t="s">
        <v>2258</v>
      </c>
      <c r="AD1521" s="20" t="s">
        <v>2259</v>
      </c>
    </row>
    <row r="1522" spans="2:30" x14ac:dyDescent="0.25">
      <c r="B1522" s="27" t="str">
        <f>IF(O1522="","Frêt",_xlfn.XLOOKUP(O1522,Catégories!A:A,Catégories!B:B,"inconnu"))</f>
        <v>Frêt</v>
      </c>
      <c r="C1522" s="10" t="str">
        <f>RIGHT(LOOKUP(L1522,'Recherche tracking'!A:A,'Recherche tracking'!B:B),16)</f>
        <v>7843814314756104</v>
      </c>
      <c r="D1522" s="20">
        <v>202606</v>
      </c>
      <c r="E1522" s="20">
        <v>51</v>
      </c>
      <c r="F1522" s="20">
        <v>1085442</v>
      </c>
      <c r="G1522" s="20" t="s">
        <v>20</v>
      </c>
      <c r="H1522" s="20" t="s">
        <v>20</v>
      </c>
      <c r="I1522" s="20" t="s">
        <v>118</v>
      </c>
      <c r="J1522" s="20" t="s">
        <v>2260</v>
      </c>
      <c r="K1522" s="20">
        <v>20260624</v>
      </c>
      <c r="L1522" s="20" t="s">
        <v>2255</v>
      </c>
      <c r="M1522" s="20" t="s">
        <v>111</v>
      </c>
      <c r="N1522" s="20">
        <v>0.8</v>
      </c>
      <c r="O1522" s="20" t="s">
        <v>84</v>
      </c>
      <c r="P1522" s="25">
        <v>0</v>
      </c>
      <c r="Q1522" s="20" t="s">
        <v>112</v>
      </c>
      <c r="R1522" s="20" t="s">
        <v>113</v>
      </c>
      <c r="S1522" s="20" t="s">
        <v>26</v>
      </c>
      <c r="T1522" s="20" t="s">
        <v>30</v>
      </c>
      <c r="U1522" s="20" t="s">
        <v>114</v>
      </c>
      <c r="V1522" s="20" t="s">
        <v>115</v>
      </c>
      <c r="W1522" s="20" t="s">
        <v>116</v>
      </c>
      <c r="X1522" s="20" t="s">
        <v>2256</v>
      </c>
      <c r="Y1522" s="20" t="s">
        <v>2257</v>
      </c>
      <c r="Z1522" s="20" t="s">
        <v>26</v>
      </c>
      <c r="AA1522" s="20" t="s">
        <v>30</v>
      </c>
      <c r="AB1522" s="20" t="s">
        <v>189</v>
      </c>
      <c r="AC1522" s="20" t="s">
        <v>2258</v>
      </c>
      <c r="AD1522" s="20" t="s">
        <v>2259</v>
      </c>
    </row>
    <row r="1523" spans="2:30" x14ac:dyDescent="0.25">
      <c r="B1523" s="27" t="str">
        <f>IF(O1523="","Frêt",_xlfn.XLOOKUP(O1523,Catégories!A:A,Catégories!B:B,"inconnu"))</f>
        <v>Frêt</v>
      </c>
      <c r="C1523" s="10" t="str">
        <f>RIGHT(LOOKUP(L1523,'Recherche tracking'!A:A,'Recherche tracking'!B:B),16)</f>
        <v>7843814314756104</v>
      </c>
      <c r="D1523" s="20">
        <v>202606</v>
      </c>
      <c r="E1523" s="20">
        <v>51</v>
      </c>
      <c r="F1523" s="20">
        <v>1085442</v>
      </c>
      <c r="G1523" s="20" t="s">
        <v>20</v>
      </c>
      <c r="H1523" s="20" t="s">
        <v>20</v>
      </c>
      <c r="I1523" s="20" t="s">
        <v>119</v>
      </c>
      <c r="J1523" s="20" t="s">
        <v>2260</v>
      </c>
      <c r="K1523" s="20">
        <v>20260624</v>
      </c>
      <c r="L1523" s="20" t="s">
        <v>2255</v>
      </c>
      <c r="M1523" s="20" t="s">
        <v>24</v>
      </c>
      <c r="N1523" s="20">
        <v>0.8</v>
      </c>
      <c r="O1523" s="20" t="s">
        <v>86</v>
      </c>
      <c r="P1523" s="25">
        <v>0</v>
      </c>
      <c r="Q1523" s="20" t="s">
        <v>112</v>
      </c>
      <c r="R1523" s="20" t="s">
        <v>113</v>
      </c>
      <c r="S1523" s="20" t="s">
        <v>26</v>
      </c>
      <c r="T1523" s="20" t="s">
        <v>30</v>
      </c>
      <c r="U1523" s="20" t="s">
        <v>114</v>
      </c>
      <c r="V1523" s="20" t="s">
        <v>115</v>
      </c>
      <c r="W1523" s="20" t="s">
        <v>116</v>
      </c>
      <c r="X1523" s="20" t="s">
        <v>2256</v>
      </c>
      <c r="Y1523" s="20" t="s">
        <v>2257</v>
      </c>
      <c r="Z1523" s="20" t="s">
        <v>26</v>
      </c>
      <c r="AA1523" s="20" t="s">
        <v>30</v>
      </c>
      <c r="AB1523" s="20" t="s">
        <v>189</v>
      </c>
      <c r="AC1523" s="20" t="s">
        <v>2258</v>
      </c>
      <c r="AD1523" s="20" t="s">
        <v>2259</v>
      </c>
    </row>
    <row r="1524" spans="2:30" x14ac:dyDescent="0.25">
      <c r="B1524" s="27" t="str">
        <f>IF(O1524="","Frêt",_xlfn.XLOOKUP(O1524,Catégories!A:A,Catégories!B:B,"inconnu"))</f>
        <v>Frêt</v>
      </c>
      <c r="C1524" s="10" t="str">
        <f>RIGHT(LOOKUP(L1524,'Recherche tracking'!A:A,'Recherche tracking'!B:B),16)</f>
        <v>7543814314756298</v>
      </c>
      <c r="D1524" s="20">
        <v>202606</v>
      </c>
      <c r="E1524" s="20">
        <v>51</v>
      </c>
      <c r="F1524" s="20">
        <v>1085442</v>
      </c>
      <c r="G1524" s="20" t="s">
        <v>20</v>
      </c>
      <c r="H1524" s="20" t="s">
        <v>20</v>
      </c>
      <c r="I1524" s="20" t="s">
        <v>110</v>
      </c>
      <c r="J1524" s="20" t="s">
        <v>22</v>
      </c>
      <c r="K1524" s="20">
        <v>20260624</v>
      </c>
      <c r="L1524" s="20" t="s">
        <v>2261</v>
      </c>
      <c r="M1524" s="20" t="s">
        <v>111</v>
      </c>
      <c r="N1524" s="20">
        <v>0.8</v>
      </c>
      <c r="O1524" s="20" t="s">
        <v>84</v>
      </c>
      <c r="P1524" s="25">
        <v>4.1500000000000004</v>
      </c>
      <c r="Q1524" s="20" t="s">
        <v>112</v>
      </c>
      <c r="R1524" s="20" t="s">
        <v>113</v>
      </c>
      <c r="S1524" s="20" t="s">
        <v>26</v>
      </c>
      <c r="T1524" s="20" t="s">
        <v>30</v>
      </c>
      <c r="U1524" s="20" t="s">
        <v>114</v>
      </c>
      <c r="V1524" s="20" t="s">
        <v>115</v>
      </c>
      <c r="W1524" s="20" t="s">
        <v>116</v>
      </c>
      <c r="X1524" s="20" t="s">
        <v>2262</v>
      </c>
      <c r="Y1524" s="20" t="s">
        <v>2263</v>
      </c>
      <c r="Z1524" s="20" t="s">
        <v>26</v>
      </c>
      <c r="AA1524" s="20" t="s">
        <v>30</v>
      </c>
      <c r="AB1524" s="20" t="s">
        <v>117</v>
      </c>
      <c r="AC1524" s="20" t="s">
        <v>216</v>
      </c>
      <c r="AD1524" s="20" t="s">
        <v>2264</v>
      </c>
    </row>
    <row r="1525" spans="2:30" x14ac:dyDescent="0.25">
      <c r="B1525" s="27" t="str">
        <f>IF(O1525="","Frêt",_xlfn.XLOOKUP(O1525,Catégories!A:A,Catégories!B:B,"inconnu"))</f>
        <v>Frêt</v>
      </c>
      <c r="C1525" s="10" t="str">
        <f>RIGHT(LOOKUP(L1525,'Recherche tracking'!A:A,'Recherche tracking'!B:B),16)</f>
        <v>7543814314756298</v>
      </c>
      <c r="D1525" s="20">
        <v>202606</v>
      </c>
      <c r="E1525" s="20">
        <v>51</v>
      </c>
      <c r="F1525" s="20">
        <v>1085442</v>
      </c>
      <c r="G1525" s="20" t="s">
        <v>20</v>
      </c>
      <c r="H1525" s="20" t="s">
        <v>20</v>
      </c>
      <c r="I1525" s="20" t="s">
        <v>118</v>
      </c>
      <c r="J1525" s="20" t="s">
        <v>2265</v>
      </c>
      <c r="K1525" s="20">
        <v>20260624</v>
      </c>
      <c r="L1525" s="20" t="s">
        <v>2261</v>
      </c>
      <c r="M1525" s="20" t="s">
        <v>111</v>
      </c>
      <c r="N1525" s="20">
        <v>0.8</v>
      </c>
      <c r="O1525" s="20" t="s">
        <v>84</v>
      </c>
      <c r="P1525" s="25">
        <v>0</v>
      </c>
      <c r="Q1525" s="20" t="s">
        <v>112</v>
      </c>
      <c r="R1525" s="20" t="s">
        <v>113</v>
      </c>
      <c r="S1525" s="20" t="s">
        <v>26</v>
      </c>
      <c r="T1525" s="20" t="s">
        <v>30</v>
      </c>
      <c r="U1525" s="20" t="s">
        <v>114</v>
      </c>
      <c r="V1525" s="20" t="s">
        <v>115</v>
      </c>
      <c r="W1525" s="20" t="s">
        <v>116</v>
      </c>
      <c r="X1525" s="20" t="s">
        <v>2262</v>
      </c>
      <c r="Y1525" s="20" t="s">
        <v>2263</v>
      </c>
      <c r="Z1525" s="20" t="s">
        <v>26</v>
      </c>
      <c r="AA1525" s="20" t="s">
        <v>30</v>
      </c>
      <c r="AB1525" s="20" t="s">
        <v>117</v>
      </c>
      <c r="AC1525" s="20" t="s">
        <v>216</v>
      </c>
      <c r="AD1525" s="20" t="s">
        <v>2264</v>
      </c>
    </row>
    <row r="1526" spans="2:30" x14ac:dyDescent="0.25">
      <c r="B1526" s="27" t="str">
        <f>IF(O1526="","Frêt",_xlfn.XLOOKUP(O1526,Catégories!A:A,Catégories!B:B,"inconnu"))</f>
        <v>Frêt</v>
      </c>
      <c r="C1526" s="10" t="str">
        <f>RIGHT(LOOKUP(L1526,'Recherche tracking'!A:A,'Recherche tracking'!B:B),16)</f>
        <v>7543814314756298</v>
      </c>
      <c r="D1526" s="20">
        <v>202606</v>
      </c>
      <c r="E1526" s="20">
        <v>51</v>
      </c>
      <c r="F1526" s="20">
        <v>1085442</v>
      </c>
      <c r="G1526" s="20" t="s">
        <v>20</v>
      </c>
      <c r="H1526" s="20" t="s">
        <v>20</v>
      </c>
      <c r="I1526" s="20" t="s">
        <v>119</v>
      </c>
      <c r="J1526" s="20" t="s">
        <v>2265</v>
      </c>
      <c r="K1526" s="20">
        <v>20260624</v>
      </c>
      <c r="L1526" s="20" t="s">
        <v>2261</v>
      </c>
      <c r="M1526" s="20" t="s">
        <v>24</v>
      </c>
      <c r="N1526" s="20">
        <v>0.8</v>
      </c>
      <c r="O1526" s="20" t="s">
        <v>86</v>
      </c>
      <c r="P1526" s="25">
        <v>0</v>
      </c>
      <c r="Q1526" s="20" t="s">
        <v>112</v>
      </c>
      <c r="R1526" s="20" t="s">
        <v>113</v>
      </c>
      <c r="S1526" s="20" t="s">
        <v>26</v>
      </c>
      <c r="T1526" s="20" t="s">
        <v>30</v>
      </c>
      <c r="U1526" s="20" t="s">
        <v>114</v>
      </c>
      <c r="V1526" s="20" t="s">
        <v>115</v>
      </c>
      <c r="W1526" s="20" t="s">
        <v>116</v>
      </c>
      <c r="X1526" s="20" t="s">
        <v>2262</v>
      </c>
      <c r="Y1526" s="20" t="s">
        <v>2263</v>
      </c>
      <c r="Z1526" s="20" t="s">
        <v>26</v>
      </c>
      <c r="AA1526" s="20" t="s">
        <v>30</v>
      </c>
      <c r="AB1526" s="20" t="s">
        <v>117</v>
      </c>
      <c r="AC1526" s="20" t="s">
        <v>216</v>
      </c>
      <c r="AD1526" s="20" t="s">
        <v>2264</v>
      </c>
    </row>
    <row r="1527" spans="2:30" x14ac:dyDescent="0.25">
      <c r="B1527" s="27" t="str">
        <f>IF(O1527="","Frêt",_xlfn.XLOOKUP(O1527,Catégories!A:A,Catégories!B:B,"inconnu"))</f>
        <v>Frêt</v>
      </c>
      <c r="C1527" s="10" t="str">
        <f>RIGHT(LOOKUP(L1527,'Recherche tracking'!A:A,'Recherche tracking'!B:B),16)</f>
        <v>8743814314756165</v>
      </c>
      <c r="D1527" s="20">
        <v>202606</v>
      </c>
      <c r="E1527" s="20">
        <v>51</v>
      </c>
      <c r="F1527" s="20">
        <v>1085442</v>
      </c>
      <c r="G1527" s="20" t="s">
        <v>20</v>
      </c>
      <c r="H1527" s="20" t="s">
        <v>20</v>
      </c>
      <c r="I1527" s="20" t="s">
        <v>110</v>
      </c>
      <c r="J1527" s="20" t="s">
        <v>22</v>
      </c>
      <c r="K1527" s="20">
        <v>20260624</v>
      </c>
      <c r="L1527" s="20" t="s">
        <v>2266</v>
      </c>
      <c r="M1527" s="20" t="s">
        <v>111</v>
      </c>
      <c r="N1527" s="20">
        <v>0.8</v>
      </c>
      <c r="O1527" s="20" t="s">
        <v>84</v>
      </c>
      <c r="P1527" s="25">
        <v>4.1500000000000004</v>
      </c>
      <c r="Q1527" s="20" t="s">
        <v>112</v>
      </c>
      <c r="R1527" s="20" t="s">
        <v>113</v>
      </c>
      <c r="S1527" s="20" t="s">
        <v>26</v>
      </c>
      <c r="T1527" s="20" t="s">
        <v>30</v>
      </c>
      <c r="U1527" s="20" t="s">
        <v>114</v>
      </c>
      <c r="V1527" s="20" t="s">
        <v>115</v>
      </c>
      <c r="W1527" s="20" t="s">
        <v>116</v>
      </c>
      <c r="X1527" s="20" t="s">
        <v>2267</v>
      </c>
      <c r="Y1527" s="20" t="s">
        <v>2268</v>
      </c>
      <c r="Z1527" s="20" t="s">
        <v>26</v>
      </c>
      <c r="AA1527" s="20" t="s">
        <v>30</v>
      </c>
      <c r="AB1527" s="20" t="s">
        <v>180</v>
      </c>
      <c r="AC1527" s="20" t="s">
        <v>202</v>
      </c>
      <c r="AD1527" s="20" t="s">
        <v>203</v>
      </c>
    </row>
    <row r="1528" spans="2:30" x14ac:dyDescent="0.25">
      <c r="B1528" s="27" t="str">
        <f>IF(O1528="","Frêt",_xlfn.XLOOKUP(O1528,Catégories!A:A,Catégories!B:B,"inconnu"))</f>
        <v>Frêt</v>
      </c>
      <c r="C1528" s="10" t="str">
        <f>RIGHT(LOOKUP(L1528,'Recherche tracking'!A:A,'Recherche tracking'!B:B),16)</f>
        <v>8743814314756165</v>
      </c>
      <c r="D1528" s="20">
        <v>202606</v>
      </c>
      <c r="E1528" s="20">
        <v>51</v>
      </c>
      <c r="F1528" s="20">
        <v>1085442</v>
      </c>
      <c r="G1528" s="20" t="s">
        <v>20</v>
      </c>
      <c r="H1528" s="20" t="s">
        <v>20</v>
      </c>
      <c r="I1528" s="20" t="s">
        <v>118</v>
      </c>
      <c r="J1528" s="20" t="s">
        <v>2269</v>
      </c>
      <c r="K1528" s="20">
        <v>20260624</v>
      </c>
      <c r="L1528" s="20" t="s">
        <v>2266</v>
      </c>
      <c r="M1528" s="20" t="s">
        <v>111</v>
      </c>
      <c r="N1528" s="20">
        <v>0.8</v>
      </c>
      <c r="O1528" s="20" t="s">
        <v>84</v>
      </c>
      <c r="P1528" s="25">
        <v>0</v>
      </c>
      <c r="Q1528" s="20" t="s">
        <v>112</v>
      </c>
      <c r="R1528" s="20" t="s">
        <v>113</v>
      </c>
      <c r="S1528" s="20" t="s">
        <v>26</v>
      </c>
      <c r="T1528" s="20" t="s">
        <v>30</v>
      </c>
      <c r="U1528" s="20" t="s">
        <v>114</v>
      </c>
      <c r="V1528" s="20" t="s">
        <v>115</v>
      </c>
      <c r="W1528" s="20" t="s">
        <v>116</v>
      </c>
      <c r="X1528" s="20" t="s">
        <v>2267</v>
      </c>
      <c r="Y1528" s="20" t="s">
        <v>2268</v>
      </c>
      <c r="Z1528" s="20" t="s">
        <v>26</v>
      </c>
      <c r="AA1528" s="20" t="s">
        <v>30</v>
      </c>
      <c r="AB1528" s="20" t="s">
        <v>180</v>
      </c>
      <c r="AC1528" s="20" t="s">
        <v>202</v>
      </c>
      <c r="AD1528" s="20" t="s">
        <v>203</v>
      </c>
    </row>
    <row r="1529" spans="2:30" x14ac:dyDescent="0.25">
      <c r="B1529" s="27" t="str">
        <f>IF(O1529="","Frêt",_xlfn.XLOOKUP(O1529,Catégories!A:A,Catégories!B:B,"inconnu"))</f>
        <v>Frêt</v>
      </c>
      <c r="C1529" s="10" t="str">
        <f>RIGHT(LOOKUP(L1529,'Recherche tracking'!A:A,'Recherche tracking'!B:B),16)</f>
        <v>8743814314756165</v>
      </c>
      <c r="D1529" s="20">
        <v>202606</v>
      </c>
      <c r="E1529" s="20">
        <v>51</v>
      </c>
      <c r="F1529" s="20">
        <v>1085442</v>
      </c>
      <c r="G1529" s="20" t="s">
        <v>20</v>
      </c>
      <c r="H1529" s="20" t="s">
        <v>20</v>
      </c>
      <c r="I1529" s="20" t="s">
        <v>119</v>
      </c>
      <c r="J1529" s="20" t="s">
        <v>2269</v>
      </c>
      <c r="K1529" s="20">
        <v>20260624</v>
      </c>
      <c r="L1529" s="20" t="s">
        <v>2266</v>
      </c>
      <c r="M1529" s="20" t="s">
        <v>24</v>
      </c>
      <c r="N1529" s="20">
        <v>0.8</v>
      </c>
      <c r="O1529" s="20" t="s">
        <v>86</v>
      </c>
      <c r="P1529" s="25">
        <v>0</v>
      </c>
      <c r="Q1529" s="20" t="s">
        <v>112</v>
      </c>
      <c r="R1529" s="20" t="s">
        <v>113</v>
      </c>
      <c r="S1529" s="20" t="s">
        <v>26</v>
      </c>
      <c r="T1529" s="20" t="s">
        <v>30</v>
      </c>
      <c r="U1529" s="20" t="s">
        <v>114</v>
      </c>
      <c r="V1529" s="20" t="s">
        <v>115</v>
      </c>
      <c r="W1529" s="20" t="s">
        <v>116</v>
      </c>
      <c r="X1529" s="20" t="s">
        <v>2267</v>
      </c>
      <c r="Y1529" s="20" t="s">
        <v>2268</v>
      </c>
      <c r="Z1529" s="20" t="s">
        <v>26</v>
      </c>
      <c r="AA1529" s="20" t="s">
        <v>30</v>
      </c>
      <c r="AB1529" s="20" t="s">
        <v>180</v>
      </c>
      <c r="AC1529" s="20" t="s">
        <v>202</v>
      </c>
      <c r="AD1529" s="20" t="s">
        <v>203</v>
      </c>
    </row>
    <row r="1530" spans="2:30" x14ac:dyDescent="0.25">
      <c r="B1530" s="27" t="str">
        <f>IF(O1530="","Frêt",_xlfn.XLOOKUP(O1530,Catégories!A:A,Catégories!B:B,"inconnu"))</f>
        <v>Frêt</v>
      </c>
      <c r="C1530" s="10" t="str">
        <f>RIGHT(LOOKUP(L1530,'Recherche tracking'!A:A,'Recherche tracking'!B:B),16)</f>
        <v>6943814314756158</v>
      </c>
      <c r="D1530" s="20">
        <v>202606</v>
      </c>
      <c r="E1530" s="20">
        <v>51</v>
      </c>
      <c r="F1530" s="20">
        <v>1085442</v>
      </c>
      <c r="G1530" s="20" t="s">
        <v>20</v>
      </c>
      <c r="H1530" s="20" t="s">
        <v>20</v>
      </c>
      <c r="I1530" s="20" t="s">
        <v>110</v>
      </c>
      <c r="J1530" s="20" t="s">
        <v>22</v>
      </c>
      <c r="K1530" s="20">
        <v>20260624</v>
      </c>
      <c r="L1530" s="20" t="s">
        <v>2270</v>
      </c>
      <c r="M1530" s="20" t="s">
        <v>111</v>
      </c>
      <c r="N1530" s="20">
        <v>3.01</v>
      </c>
      <c r="O1530" s="20" t="s">
        <v>84</v>
      </c>
      <c r="P1530" s="25">
        <v>4.93</v>
      </c>
      <c r="Q1530" s="20" t="s">
        <v>112</v>
      </c>
      <c r="R1530" s="20" t="s">
        <v>113</v>
      </c>
      <c r="S1530" s="20" t="s">
        <v>26</v>
      </c>
      <c r="T1530" s="20" t="s">
        <v>30</v>
      </c>
      <c r="U1530" s="20" t="s">
        <v>114</v>
      </c>
      <c r="V1530" s="20" t="s">
        <v>115</v>
      </c>
      <c r="W1530" s="20" t="s">
        <v>116</v>
      </c>
      <c r="X1530" s="20" t="s">
        <v>2271</v>
      </c>
      <c r="Y1530" s="20" t="s">
        <v>2272</v>
      </c>
      <c r="Z1530" s="20" t="s">
        <v>26</v>
      </c>
      <c r="AA1530" s="20" t="s">
        <v>30</v>
      </c>
      <c r="AB1530" s="20" t="s">
        <v>161</v>
      </c>
      <c r="AC1530" s="20" t="s">
        <v>187</v>
      </c>
      <c r="AD1530" s="20" t="s">
        <v>2273</v>
      </c>
    </row>
    <row r="1531" spans="2:30" x14ac:dyDescent="0.25">
      <c r="B1531" s="27" t="str">
        <f>IF(O1531="","Frêt",_xlfn.XLOOKUP(O1531,Catégories!A:A,Catégories!B:B,"inconnu"))</f>
        <v>Frêt</v>
      </c>
      <c r="C1531" s="10" t="str">
        <f>RIGHT(LOOKUP(L1531,'Recherche tracking'!A:A,'Recherche tracking'!B:B),16)</f>
        <v>6943814314756158</v>
      </c>
      <c r="D1531" s="20">
        <v>202606</v>
      </c>
      <c r="E1531" s="20">
        <v>51</v>
      </c>
      <c r="F1531" s="20">
        <v>1085442</v>
      </c>
      <c r="G1531" s="20" t="s">
        <v>20</v>
      </c>
      <c r="H1531" s="20" t="s">
        <v>20</v>
      </c>
      <c r="I1531" s="20" t="s">
        <v>118</v>
      </c>
      <c r="J1531" s="20" t="s">
        <v>2274</v>
      </c>
      <c r="K1531" s="20">
        <v>20260624</v>
      </c>
      <c r="L1531" s="20" t="s">
        <v>2270</v>
      </c>
      <c r="M1531" s="20" t="s">
        <v>111</v>
      </c>
      <c r="N1531" s="20">
        <v>3.01</v>
      </c>
      <c r="O1531" s="20" t="s">
        <v>84</v>
      </c>
      <c r="P1531" s="25">
        <v>0</v>
      </c>
      <c r="Q1531" s="20" t="s">
        <v>112</v>
      </c>
      <c r="R1531" s="20" t="s">
        <v>113</v>
      </c>
      <c r="S1531" s="20" t="s">
        <v>26</v>
      </c>
      <c r="T1531" s="20" t="s">
        <v>30</v>
      </c>
      <c r="U1531" s="20" t="s">
        <v>114</v>
      </c>
      <c r="V1531" s="20" t="s">
        <v>115</v>
      </c>
      <c r="W1531" s="20" t="s">
        <v>116</v>
      </c>
      <c r="X1531" s="20" t="s">
        <v>2271</v>
      </c>
      <c r="Y1531" s="20" t="s">
        <v>2272</v>
      </c>
      <c r="Z1531" s="20" t="s">
        <v>26</v>
      </c>
      <c r="AA1531" s="20" t="s">
        <v>30</v>
      </c>
      <c r="AB1531" s="20" t="s">
        <v>161</v>
      </c>
      <c r="AC1531" s="20" t="s">
        <v>187</v>
      </c>
      <c r="AD1531" s="20" t="s">
        <v>2273</v>
      </c>
    </row>
    <row r="1532" spans="2:30" x14ac:dyDescent="0.25">
      <c r="B1532" s="27" t="str">
        <f>IF(O1532="","Frêt",_xlfn.XLOOKUP(O1532,Catégories!A:A,Catégories!B:B,"inconnu"))</f>
        <v>Frêt</v>
      </c>
      <c r="C1532" s="10" t="str">
        <f>RIGHT(LOOKUP(L1532,'Recherche tracking'!A:A,'Recherche tracking'!B:B),16)</f>
        <v>6943814314756158</v>
      </c>
      <c r="D1532" s="20">
        <v>202606</v>
      </c>
      <c r="E1532" s="20">
        <v>51</v>
      </c>
      <c r="F1532" s="20">
        <v>1085442</v>
      </c>
      <c r="G1532" s="20" t="s">
        <v>20</v>
      </c>
      <c r="H1532" s="20" t="s">
        <v>20</v>
      </c>
      <c r="I1532" s="20" t="s">
        <v>119</v>
      </c>
      <c r="J1532" s="20" t="s">
        <v>2274</v>
      </c>
      <c r="K1532" s="20">
        <v>20260624</v>
      </c>
      <c r="L1532" s="20" t="s">
        <v>2270</v>
      </c>
      <c r="M1532" s="20" t="s">
        <v>24</v>
      </c>
      <c r="N1532" s="20">
        <v>3.01</v>
      </c>
      <c r="O1532" s="20" t="s">
        <v>86</v>
      </c>
      <c r="P1532" s="25">
        <v>0</v>
      </c>
      <c r="Q1532" s="20" t="s">
        <v>112</v>
      </c>
      <c r="R1532" s="20" t="s">
        <v>113</v>
      </c>
      <c r="S1532" s="20" t="s">
        <v>26</v>
      </c>
      <c r="T1532" s="20" t="s">
        <v>30</v>
      </c>
      <c r="U1532" s="20" t="s">
        <v>114</v>
      </c>
      <c r="V1532" s="20" t="s">
        <v>115</v>
      </c>
      <c r="W1532" s="20" t="s">
        <v>116</v>
      </c>
      <c r="X1532" s="20" t="s">
        <v>2271</v>
      </c>
      <c r="Y1532" s="20" t="s">
        <v>2272</v>
      </c>
      <c r="Z1532" s="20" t="s">
        <v>26</v>
      </c>
      <c r="AA1532" s="20" t="s">
        <v>30</v>
      </c>
      <c r="AB1532" s="20" t="s">
        <v>161</v>
      </c>
      <c r="AC1532" s="20" t="s">
        <v>187</v>
      </c>
      <c r="AD1532" s="20" t="s">
        <v>2273</v>
      </c>
    </row>
    <row r="1533" spans="2:30" x14ac:dyDescent="0.25">
      <c r="B1533" s="27" t="str">
        <f>IF(O1533="","Frêt",_xlfn.XLOOKUP(O1533,Catégories!A:A,Catégories!B:B,"inconnu"))</f>
        <v>Frêt</v>
      </c>
      <c r="C1533" s="10" t="str">
        <f>RIGHT(LOOKUP(L1533,'Recherche tracking'!A:A,'Recherche tracking'!B:B),16)</f>
        <v>6943814314756302</v>
      </c>
      <c r="D1533" s="20">
        <v>202606</v>
      </c>
      <c r="E1533" s="20">
        <v>51</v>
      </c>
      <c r="F1533" s="20">
        <v>1085442</v>
      </c>
      <c r="G1533" s="20" t="s">
        <v>20</v>
      </c>
      <c r="H1533" s="20" t="s">
        <v>20</v>
      </c>
      <c r="I1533" s="20" t="s">
        <v>110</v>
      </c>
      <c r="J1533" s="20" t="s">
        <v>22</v>
      </c>
      <c r="K1533" s="20">
        <v>20260624</v>
      </c>
      <c r="L1533" s="20" t="s">
        <v>2275</v>
      </c>
      <c r="M1533" s="20" t="s">
        <v>111</v>
      </c>
      <c r="N1533" s="20">
        <v>3.01</v>
      </c>
      <c r="O1533" s="20" t="s">
        <v>84</v>
      </c>
      <c r="P1533" s="25">
        <v>4.93</v>
      </c>
      <c r="Q1533" s="20" t="s">
        <v>112</v>
      </c>
      <c r="R1533" s="20" t="s">
        <v>113</v>
      </c>
      <c r="S1533" s="20" t="s">
        <v>26</v>
      </c>
      <c r="T1533" s="20" t="s">
        <v>30</v>
      </c>
      <c r="U1533" s="20" t="s">
        <v>114</v>
      </c>
      <c r="V1533" s="20" t="s">
        <v>115</v>
      </c>
      <c r="W1533" s="20" t="s">
        <v>116</v>
      </c>
      <c r="X1533" s="20" t="s">
        <v>2276</v>
      </c>
      <c r="Y1533" s="20" t="s">
        <v>2277</v>
      </c>
      <c r="Z1533" s="20" t="s">
        <v>26</v>
      </c>
      <c r="AA1533" s="20" t="s">
        <v>30</v>
      </c>
      <c r="AB1533" s="20" t="s">
        <v>161</v>
      </c>
      <c r="AC1533" s="20" t="s">
        <v>688</v>
      </c>
      <c r="AD1533" s="20" t="s">
        <v>2278</v>
      </c>
    </row>
    <row r="1534" spans="2:30" x14ac:dyDescent="0.25">
      <c r="B1534" s="27" t="str">
        <f>IF(O1534="","Frêt",_xlfn.XLOOKUP(O1534,Catégories!A:A,Catégories!B:B,"inconnu"))</f>
        <v>Frêt</v>
      </c>
      <c r="C1534" s="10" t="str">
        <f>RIGHT(LOOKUP(L1534,'Recherche tracking'!A:A,'Recherche tracking'!B:B),16)</f>
        <v>6943814314756302</v>
      </c>
      <c r="D1534" s="20">
        <v>202606</v>
      </c>
      <c r="E1534" s="20">
        <v>51</v>
      </c>
      <c r="F1534" s="20">
        <v>1085442</v>
      </c>
      <c r="G1534" s="20" t="s">
        <v>20</v>
      </c>
      <c r="H1534" s="20" t="s">
        <v>20</v>
      </c>
      <c r="I1534" s="20" t="s">
        <v>118</v>
      </c>
      <c r="J1534" s="20" t="s">
        <v>2279</v>
      </c>
      <c r="K1534" s="20">
        <v>20260624</v>
      </c>
      <c r="L1534" s="20" t="s">
        <v>2275</v>
      </c>
      <c r="M1534" s="20" t="s">
        <v>111</v>
      </c>
      <c r="N1534" s="20">
        <v>3.01</v>
      </c>
      <c r="O1534" s="20" t="s">
        <v>84</v>
      </c>
      <c r="P1534" s="25">
        <v>0</v>
      </c>
      <c r="Q1534" s="20" t="s">
        <v>112</v>
      </c>
      <c r="R1534" s="20" t="s">
        <v>113</v>
      </c>
      <c r="S1534" s="20" t="s">
        <v>26</v>
      </c>
      <c r="T1534" s="20" t="s">
        <v>30</v>
      </c>
      <c r="U1534" s="20" t="s">
        <v>114</v>
      </c>
      <c r="V1534" s="20" t="s">
        <v>115</v>
      </c>
      <c r="W1534" s="20" t="s">
        <v>116</v>
      </c>
      <c r="X1534" s="20" t="s">
        <v>2276</v>
      </c>
      <c r="Y1534" s="20" t="s">
        <v>2277</v>
      </c>
      <c r="Z1534" s="20" t="s">
        <v>26</v>
      </c>
      <c r="AA1534" s="20" t="s">
        <v>30</v>
      </c>
      <c r="AB1534" s="20" t="s">
        <v>161</v>
      </c>
      <c r="AC1534" s="20" t="s">
        <v>688</v>
      </c>
      <c r="AD1534" s="20" t="s">
        <v>2278</v>
      </c>
    </row>
    <row r="1535" spans="2:30" x14ac:dyDescent="0.25">
      <c r="B1535" s="27" t="str">
        <f>IF(O1535="","Frêt",_xlfn.XLOOKUP(O1535,Catégories!A:A,Catégories!B:B,"inconnu"))</f>
        <v>Frêt</v>
      </c>
      <c r="C1535" s="10" t="str">
        <f>RIGHT(LOOKUP(L1535,'Recherche tracking'!A:A,'Recherche tracking'!B:B),16)</f>
        <v>6943814314756302</v>
      </c>
      <c r="D1535" s="20">
        <v>202606</v>
      </c>
      <c r="E1535" s="20">
        <v>51</v>
      </c>
      <c r="F1535" s="20">
        <v>1085442</v>
      </c>
      <c r="G1535" s="20" t="s">
        <v>20</v>
      </c>
      <c r="H1535" s="20" t="s">
        <v>20</v>
      </c>
      <c r="I1535" s="20" t="s">
        <v>119</v>
      </c>
      <c r="J1535" s="20" t="s">
        <v>2279</v>
      </c>
      <c r="K1535" s="20">
        <v>20260624</v>
      </c>
      <c r="L1535" s="20" t="s">
        <v>2275</v>
      </c>
      <c r="M1535" s="20" t="s">
        <v>24</v>
      </c>
      <c r="N1535" s="20">
        <v>3.01</v>
      </c>
      <c r="O1535" s="20" t="s">
        <v>86</v>
      </c>
      <c r="P1535" s="25">
        <v>0</v>
      </c>
      <c r="Q1535" s="20" t="s">
        <v>112</v>
      </c>
      <c r="R1535" s="20" t="s">
        <v>113</v>
      </c>
      <c r="S1535" s="20" t="s">
        <v>26</v>
      </c>
      <c r="T1535" s="20" t="s">
        <v>30</v>
      </c>
      <c r="U1535" s="20" t="s">
        <v>114</v>
      </c>
      <c r="V1535" s="20" t="s">
        <v>115</v>
      </c>
      <c r="W1535" s="20" t="s">
        <v>116</v>
      </c>
      <c r="X1535" s="20" t="s">
        <v>2276</v>
      </c>
      <c r="Y1535" s="20" t="s">
        <v>2277</v>
      </c>
      <c r="Z1535" s="20" t="s">
        <v>26</v>
      </c>
      <c r="AA1535" s="20" t="s">
        <v>30</v>
      </c>
      <c r="AB1535" s="20" t="s">
        <v>161</v>
      </c>
      <c r="AC1535" s="20" t="s">
        <v>688</v>
      </c>
      <c r="AD1535" s="20" t="s">
        <v>2278</v>
      </c>
    </row>
    <row r="1536" spans="2:30" x14ac:dyDescent="0.25">
      <c r="B1536" s="27" t="str">
        <f>IF(O1536="","Frêt",_xlfn.XLOOKUP(O1536,Catégories!A:A,Catégories!B:B,"inconnu"))</f>
        <v>Frêt</v>
      </c>
      <c r="C1536" s="10" t="str">
        <f>RIGHT(LOOKUP(L1536,'Recherche tracking'!A:A,'Recherche tracking'!B:B),16)</f>
        <v>1343814314756007</v>
      </c>
      <c r="D1536" s="20">
        <v>202606</v>
      </c>
      <c r="E1536" s="20">
        <v>51</v>
      </c>
      <c r="F1536" s="20">
        <v>1085442</v>
      </c>
      <c r="G1536" s="20" t="s">
        <v>20</v>
      </c>
      <c r="H1536" s="20" t="s">
        <v>20</v>
      </c>
      <c r="I1536" s="20" t="s">
        <v>110</v>
      </c>
      <c r="J1536" s="20" t="s">
        <v>22</v>
      </c>
      <c r="K1536" s="20">
        <v>20260624</v>
      </c>
      <c r="L1536" s="20" t="s">
        <v>2280</v>
      </c>
      <c r="M1536" s="20" t="s">
        <v>111</v>
      </c>
      <c r="N1536" s="20">
        <v>0.8</v>
      </c>
      <c r="O1536" s="20" t="s">
        <v>84</v>
      </c>
      <c r="P1536" s="25">
        <v>4.1500000000000004</v>
      </c>
      <c r="Q1536" s="20" t="s">
        <v>112</v>
      </c>
      <c r="R1536" s="20" t="s">
        <v>113</v>
      </c>
      <c r="S1536" s="20" t="s">
        <v>26</v>
      </c>
      <c r="T1536" s="20" t="s">
        <v>30</v>
      </c>
      <c r="U1536" s="20" t="s">
        <v>114</v>
      </c>
      <c r="V1536" s="20" t="s">
        <v>115</v>
      </c>
      <c r="W1536" s="20" t="s">
        <v>116</v>
      </c>
      <c r="X1536" s="20" t="s">
        <v>2281</v>
      </c>
      <c r="Y1536" s="20" t="s">
        <v>2282</v>
      </c>
      <c r="Z1536" s="20" t="s">
        <v>26</v>
      </c>
      <c r="AA1536" s="20" t="s">
        <v>30</v>
      </c>
      <c r="AB1536" s="20" t="s">
        <v>193</v>
      </c>
      <c r="AC1536" s="20" t="s">
        <v>789</v>
      </c>
      <c r="AD1536" s="20" t="s">
        <v>2283</v>
      </c>
    </row>
    <row r="1537" spans="2:30" x14ac:dyDescent="0.25">
      <c r="B1537" s="27" t="str">
        <f>IF(O1537="","Frêt",_xlfn.XLOOKUP(O1537,Catégories!A:A,Catégories!B:B,"inconnu"))</f>
        <v>Frêt</v>
      </c>
      <c r="C1537" s="10" t="str">
        <f>RIGHT(LOOKUP(L1537,'Recherche tracking'!A:A,'Recherche tracking'!B:B),16)</f>
        <v>1343814314756007</v>
      </c>
      <c r="D1537" s="20">
        <v>202606</v>
      </c>
      <c r="E1537" s="20">
        <v>51</v>
      </c>
      <c r="F1537" s="20">
        <v>1085442</v>
      </c>
      <c r="G1537" s="20" t="s">
        <v>20</v>
      </c>
      <c r="H1537" s="20" t="s">
        <v>20</v>
      </c>
      <c r="I1537" s="20" t="s">
        <v>118</v>
      </c>
      <c r="J1537" s="20" t="s">
        <v>2284</v>
      </c>
      <c r="K1537" s="20">
        <v>20260624</v>
      </c>
      <c r="L1537" s="20" t="s">
        <v>2280</v>
      </c>
      <c r="M1537" s="20" t="s">
        <v>111</v>
      </c>
      <c r="N1537" s="20">
        <v>0.8</v>
      </c>
      <c r="O1537" s="20" t="s">
        <v>84</v>
      </c>
      <c r="P1537" s="25">
        <v>0</v>
      </c>
      <c r="Q1537" s="20" t="s">
        <v>112</v>
      </c>
      <c r="R1537" s="20" t="s">
        <v>113</v>
      </c>
      <c r="S1537" s="20" t="s">
        <v>26</v>
      </c>
      <c r="T1537" s="20" t="s">
        <v>30</v>
      </c>
      <c r="U1537" s="20" t="s">
        <v>114</v>
      </c>
      <c r="V1537" s="20" t="s">
        <v>115</v>
      </c>
      <c r="W1537" s="20" t="s">
        <v>116</v>
      </c>
      <c r="X1537" s="20" t="s">
        <v>2281</v>
      </c>
      <c r="Y1537" s="20" t="s">
        <v>2282</v>
      </c>
      <c r="Z1537" s="20" t="s">
        <v>26</v>
      </c>
      <c r="AA1537" s="20" t="s">
        <v>30</v>
      </c>
      <c r="AB1537" s="20" t="s">
        <v>193</v>
      </c>
      <c r="AC1537" s="20" t="s">
        <v>789</v>
      </c>
      <c r="AD1537" s="20" t="s">
        <v>2283</v>
      </c>
    </row>
    <row r="1538" spans="2:30" x14ac:dyDescent="0.25">
      <c r="B1538" s="27" t="str">
        <f>IF(O1538="","Frêt",_xlfn.XLOOKUP(O1538,Catégories!A:A,Catégories!B:B,"inconnu"))</f>
        <v>Frêt</v>
      </c>
      <c r="C1538" s="10" t="str">
        <f>RIGHT(LOOKUP(L1538,'Recherche tracking'!A:A,'Recherche tracking'!B:B),16)</f>
        <v>1343814314756007</v>
      </c>
      <c r="D1538" s="20">
        <v>202606</v>
      </c>
      <c r="E1538" s="20">
        <v>51</v>
      </c>
      <c r="F1538" s="20">
        <v>1085442</v>
      </c>
      <c r="G1538" s="20" t="s">
        <v>20</v>
      </c>
      <c r="H1538" s="20" t="s">
        <v>20</v>
      </c>
      <c r="I1538" s="20" t="s">
        <v>119</v>
      </c>
      <c r="J1538" s="20" t="s">
        <v>2284</v>
      </c>
      <c r="K1538" s="20">
        <v>20260624</v>
      </c>
      <c r="L1538" s="20" t="s">
        <v>2280</v>
      </c>
      <c r="M1538" s="20" t="s">
        <v>24</v>
      </c>
      <c r="N1538" s="20">
        <v>0.8</v>
      </c>
      <c r="O1538" s="20" t="s">
        <v>86</v>
      </c>
      <c r="P1538" s="25">
        <v>0</v>
      </c>
      <c r="Q1538" s="20" t="s">
        <v>112</v>
      </c>
      <c r="R1538" s="20" t="s">
        <v>113</v>
      </c>
      <c r="S1538" s="20" t="s">
        <v>26</v>
      </c>
      <c r="T1538" s="20" t="s">
        <v>30</v>
      </c>
      <c r="U1538" s="20" t="s">
        <v>114</v>
      </c>
      <c r="V1538" s="20" t="s">
        <v>115</v>
      </c>
      <c r="W1538" s="20" t="s">
        <v>116</v>
      </c>
      <c r="X1538" s="20" t="s">
        <v>2281</v>
      </c>
      <c r="Y1538" s="20" t="s">
        <v>2282</v>
      </c>
      <c r="Z1538" s="20" t="s">
        <v>26</v>
      </c>
      <c r="AA1538" s="20" t="s">
        <v>30</v>
      </c>
      <c r="AB1538" s="20" t="s">
        <v>193</v>
      </c>
      <c r="AC1538" s="20" t="s">
        <v>789</v>
      </c>
      <c r="AD1538" s="20" t="s">
        <v>2283</v>
      </c>
    </row>
    <row r="1539" spans="2:30" x14ac:dyDescent="0.25">
      <c r="B1539" s="27" t="str">
        <f>IF(O1539="","Frêt",_xlfn.XLOOKUP(O1539,Catégories!A:A,Catégories!B:B,"inconnu"))</f>
        <v>Frêt</v>
      </c>
      <c r="C1539" s="10" t="str">
        <f>RIGHT(LOOKUP(L1539,'Recherche tracking'!A:A,'Recherche tracking'!B:B),16)</f>
        <v>9243814314756049</v>
      </c>
      <c r="D1539" s="20">
        <v>202606</v>
      </c>
      <c r="E1539" s="20">
        <v>51</v>
      </c>
      <c r="F1539" s="20">
        <v>1085442</v>
      </c>
      <c r="G1539" s="20" t="s">
        <v>20</v>
      </c>
      <c r="H1539" s="20" t="s">
        <v>20</v>
      </c>
      <c r="I1539" s="20" t="s">
        <v>110</v>
      </c>
      <c r="J1539" s="20" t="s">
        <v>22</v>
      </c>
      <c r="K1539" s="20">
        <v>20260624</v>
      </c>
      <c r="L1539" s="20" t="s">
        <v>2285</v>
      </c>
      <c r="M1539" s="20" t="s">
        <v>111</v>
      </c>
      <c r="N1539" s="20">
        <v>0.8</v>
      </c>
      <c r="O1539" s="20" t="s">
        <v>84</v>
      </c>
      <c r="P1539" s="25">
        <v>4.1500000000000004</v>
      </c>
      <c r="Q1539" s="20" t="s">
        <v>112</v>
      </c>
      <c r="R1539" s="20" t="s">
        <v>113</v>
      </c>
      <c r="S1539" s="20" t="s">
        <v>26</v>
      </c>
      <c r="T1539" s="20" t="s">
        <v>30</v>
      </c>
      <c r="U1539" s="20" t="s">
        <v>114</v>
      </c>
      <c r="V1539" s="20" t="s">
        <v>115</v>
      </c>
      <c r="W1539" s="20" t="s">
        <v>116</v>
      </c>
      <c r="X1539" s="20" t="s">
        <v>2286</v>
      </c>
      <c r="Y1539" s="20" t="s">
        <v>2287</v>
      </c>
      <c r="Z1539" s="20" t="s">
        <v>26</v>
      </c>
      <c r="AA1539" s="20" t="s">
        <v>30</v>
      </c>
      <c r="AB1539" s="20" t="s">
        <v>163</v>
      </c>
      <c r="AC1539" s="20" t="s">
        <v>2288</v>
      </c>
      <c r="AD1539" s="20" t="s">
        <v>2289</v>
      </c>
    </row>
    <row r="1540" spans="2:30" x14ac:dyDescent="0.25">
      <c r="B1540" s="27" t="str">
        <f>IF(O1540="","Frêt",_xlfn.XLOOKUP(O1540,Catégories!A:A,Catégories!B:B,"inconnu"))</f>
        <v>Frêt</v>
      </c>
      <c r="C1540" s="10" t="str">
        <f>RIGHT(LOOKUP(L1540,'Recherche tracking'!A:A,'Recherche tracking'!B:B),16)</f>
        <v>9243814314756049</v>
      </c>
      <c r="D1540" s="20">
        <v>202606</v>
      </c>
      <c r="E1540" s="20">
        <v>51</v>
      </c>
      <c r="F1540" s="20">
        <v>1085442</v>
      </c>
      <c r="G1540" s="20" t="s">
        <v>20</v>
      </c>
      <c r="H1540" s="20" t="s">
        <v>20</v>
      </c>
      <c r="I1540" s="20" t="s">
        <v>118</v>
      </c>
      <c r="J1540" s="20" t="s">
        <v>2290</v>
      </c>
      <c r="K1540" s="20">
        <v>20260624</v>
      </c>
      <c r="L1540" s="20" t="s">
        <v>2285</v>
      </c>
      <c r="M1540" s="20" t="s">
        <v>111</v>
      </c>
      <c r="N1540" s="20">
        <v>0.8</v>
      </c>
      <c r="O1540" s="20" t="s">
        <v>84</v>
      </c>
      <c r="P1540" s="25">
        <v>0</v>
      </c>
      <c r="Q1540" s="20" t="s">
        <v>112</v>
      </c>
      <c r="R1540" s="20" t="s">
        <v>113</v>
      </c>
      <c r="S1540" s="20" t="s">
        <v>26</v>
      </c>
      <c r="T1540" s="20" t="s">
        <v>30</v>
      </c>
      <c r="U1540" s="20" t="s">
        <v>114</v>
      </c>
      <c r="V1540" s="20" t="s">
        <v>115</v>
      </c>
      <c r="W1540" s="20" t="s">
        <v>116</v>
      </c>
      <c r="X1540" s="20" t="s">
        <v>2286</v>
      </c>
      <c r="Y1540" s="20" t="s">
        <v>2287</v>
      </c>
      <c r="Z1540" s="20" t="s">
        <v>26</v>
      </c>
      <c r="AA1540" s="20" t="s">
        <v>30</v>
      </c>
      <c r="AB1540" s="20" t="s">
        <v>163</v>
      </c>
      <c r="AC1540" s="20" t="s">
        <v>2288</v>
      </c>
      <c r="AD1540" s="20" t="s">
        <v>2289</v>
      </c>
    </row>
    <row r="1541" spans="2:30" x14ac:dyDescent="0.25">
      <c r="B1541" s="27" t="str">
        <f>IF(O1541="","Frêt",_xlfn.XLOOKUP(O1541,Catégories!A:A,Catégories!B:B,"inconnu"))</f>
        <v>Frêt</v>
      </c>
      <c r="C1541" s="10" t="str">
        <f>RIGHT(LOOKUP(L1541,'Recherche tracking'!A:A,'Recherche tracking'!B:B),16)</f>
        <v>9243814314756049</v>
      </c>
      <c r="D1541" s="20">
        <v>202606</v>
      </c>
      <c r="E1541" s="20">
        <v>51</v>
      </c>
      <c r="F1541" s="20">
        <v>1085442</v>
      </c>
      <c r="G1541" s="20" t="s">
        <v>20</v>
      </c>
      <c r="H1541" s="20" t="s">
        <v>20</v>
      </c>
      <c r="I1541" s="20" t="s">
        <v>119</v>
      </c>
      <c r="J1541" s="20" t="s">
        <v>2290</v>
      </c>
      <c r="K1541" s="20">
        <v>20260624</v>
      </c>
      <c r="L1541" s="20" t="s">
        <v>2285</v>
      </c>
      <c r="M1541" s="20" t="s">
        <v>24</v>
      </c>
      <c r="N1541" s="20">
        <v>0.8</v>
      </c>
      <c r="O1541" s="20" t="s">
        <v>86</v>
      </c>
      <c r="P1541" s="25">
        <v>0</v>
      </c>
      <c r="Q1541" s="20" t="s">
        <v>112</v>
      </c>
      <c r="R1541" s="20" t="s">
        <v>113</v>
      </c>
      <c r="S1541" s="20" t="s">
        <v>26</v>
      </c>
      <c r="T1541" s="20" t="s">
        <v>30</v>
      </c>
      <c r="U1541" s="20" t="s">
        <v>114</v>
      </c>
      <c r="V1541" s="20" t="s">
        <v>115</v>
      </c>
      <c r="W1541" s="20" t="s">
        <v>116</v>
      </c>
      <c r="X1541" s="20" t="s">
        <v>2286</v>
      </c>
      <c r="Y1541" s="20" t="s">
        <v>2287</v>
      </c>
      <c r="Z1541" s="20" t="s">
        <v>26</v>
      </c>
      <c r="AA1541" s="20" t="s">
        <v>30</v>
      </c>
      <c r="AB1541" s="20" t="s">
        <v>163</v>
      </c>
      <c r="AC1541" s="20" t="s">
        <v>2288</v>
      </c>
      <c r="AD1541" s="20" t="s">
        <v>2289</v>
      </c>
    </row>
    <row r="1542" spans="2:30" x14ac:dyDescent="0.25">
      <c r="B1542" s="27" t="str">
        <f>IF(O1542="","Frêt",_xlfn.XLOOKUP(O1542,Catégories!A:A,Catégories!B:B,"inconnu"))</f>
        <v>Frêt</v>
      </c>
      <c r="C1542" s="10" t="str">
        <f>RIGHT(LOOKUP(L1542,'Recherche tracking'!A:A,'Recherche tracking'!B:B),16)</f>
        <v>5943814314755768</v>
      </c>
      <c r="D1542" s="20">
        <v>202606</v>
      </c>
      <c r="E1542" s="20">
        <v>51</v>
      </c>
      <c r="F1542" s="20">
        <v>1085442</v>
      </c>
      <c r="G1542" s="20" t="s">
        <v>20</v>
      </c>
      <c r="H1542" s="20" t="s">
        <v>20</v>
      </c>
      <c r="I1542" s="20" t="s">
        <v>110</v>
      </c>
      <c r="J1542" s="20" t="s">
        <v>22</v>
      </c>
      <c r="K1542" s="20">
        <v>20260624</v>
      </c>
      <c r="L1542" s="20" t="s">
        <v>2291</v>
      </c>
      <c r="M1542" s="20" t="s">
        <v>111</v>
      </c>
      <c r="N1542" s="20">
        <v>3.01</v>
      </c>
      <c r="O1542" s="20" t="s">
        <v>84</v>
      </c>
      <c r="P1542" s="25">
        <v>4.93</v>
      </c>
      <c r="Q1542" s="20" t="s">
        <v>112</v>
      </c>
      <c r="R1542" s="20" t="s">
        <v>113</v>
      </c>
      <c r="S1542" s="20" t="s">
        <v>26</v>
      </c>
      <c r="T1542" s="20" t="s">
        <v>30</v>
      </c>
      <c r="U1542" s="20" t="s">
        <v>114</v>
      </c>
      <c r="V1542" s="20" t="s">
        <v>115</v>
      </c>
      <c r="W1542" s="20" t="s">
        <v>116</v>
      </c>
      <c r="X1542" s="20" t="s">
        <v>2292</v>
      </c>
      <c r="Y1542" s="20" t="s">
        <v>2293</v>
      </c>
      <c r="Z1542" s="20" t="s">
        <v>26</v>
      </c>
      <c r="AA1542" s="20" t="s">
        <v>30</v>
      </c>
      <c r="AB1542" s="20" t="s">
        <v>140</v>
      </c>
      <c r="AC1542" s="20" t="s">
        <v>2294</v>
      </c>
      <c r="AD1542" s="20" t="s">
        <v>2295</v>
      </c>
    </row>
    <row r="1543" spans="2:30" x14ac:dyDescent="0.25">
      <c r="B1543" s="27" t="str">
        <f>IF(O1543="","Frêt",_xlfn.XLOOKUP(O1543,Catégories!A:A,Catégories!B:B,"inconnu"))</f>
        <v>Frêt</v>
      </c>
      <c r="C1543" s="10" t="str">
        <f>RIGHT(LOOKUP(L1543,'Recherche tracking'!A:A,'Recherche tracking'!B:B),16)</f>
        <v>5943814314755768</v>
      </c>
      <c r="D1543" s="20">
        <v>202606</v>
      </c>
      <c r="E1543" s="20">
        <v>51</v>
      </c>
      <c r="F1543" s="20">
        <v>1085442</v>
      </c>
      <c r="G1543" s="20" t="s">
        <v>20</v>
      </c>
      <c r="H1543" s="20" t="s">
        <v>20</v>
      </c>
      <c r="I1543" s="20" t="s">
        <v>118</v>
      </c>
      <c r="J1543" s="20" t="s">
        <v>2296</v>
      </c>
      <c r="K1543" s="20">
        <v>20260624</v>
      </c>
      <c r="L1543" s="20" t="s">
        <v>2291</v>
      </c>
      <c r="M1543" s="20" t="s">
        <v>111</v>
      </c>
      <c r="N1543" s="20">
        <v>3.01</v>
      </c>
      <c r="O1543" s="20" t="s">
        <v>84</v>
      </c>
      <c r="P1543" s="25">
        <v>0</v>
      </c>
      <c r="Q1543" s="20" t="s">
        <v>112</v>
      </c>
      <c r="R1543" s="20" t="s">
        <v>113</v>
      </c>
      <c r="S1543" s="20" t="s">
        <v>26</v>
      </c>
      <c r="T1543" s="20" t="s">
        <v>30</v>
      </c>
      <c r="U1543" s="20" t="s">
        <v>114</v>
      </c>
      <c r="V1543" s="20" t="s">
        <v>115</v>
      </c>
      <c r="W1543" s="20" t="s">
        <v>116</v>
      </c>
      <c r="X1543" s="20" t="s">
        <v>2292</v>
      </c>
      <c r="Y1543" s="20" t="s">
        <v>2293</v>
      </c>
      <c r="Z1543" s="20" t="s">
        <v>26</v>
      </c>
      <c r="AA1543" s="20" t="s">
        <v>30</v>
      </c>
      <c r="AB1543" s="20" t="s">
        <v>140</v>
      </c>
      <c r="AC1543" s="20" t="s">
        <v>2294</v>
      </c>
      <c r="AD1543" s="20" t="s">
        <v>2295</v>
      </c>
    </row>
    <row r="1544" spans="2:30" x14ac:dyDescent="0.25">
      <c r="B1544" s="27" t="str">
        <f>IF(O1544="","Frêt",_xlfn.XLOOKUP(O1544,Catégories!A:A,Catégories!B:B,"inconnu"))</f>
        <v>Frêt</v>
      </c>
      <c r="C1544" s="10" t="str">
        <f>RIGHT(LOOKUP(L1544,'Recherche tracking'!A:A,'Recherche tracking'!B:B),16)</f>
        <v>5943814314755768</v>
      </c>
      <c r="D1544" s="20">
        <v>202606</v>
      </c>
      <c r="E1544" s="20">
        <v>51</v>
      </c>
      <c r="F1544" s="20">
        <v>1085442</v>
      </c>
      <c r="G1544" s="20" t="s">
        <v>20</v>
      </c>
      <c r="H1544" s="20" t="s">
        <v>20</v>
      </c>
      <c r="I1544" s="20" t="s">
        <v>119</v>
      </c>
      <c r="J1544" s="20" t="s">
        <v>2296</v>
      </c>
      <c r="K1544" s="20">
        <v>20260624</v>
      </c>
      <c r="L1544" s="20" t="s">
        <v>2291</v>
      </c>
      <c r="M1544" s="20" t="s">
        <v>24</v>
      </c>
      <c r="N1544" s="20">
        <v>3.01</v>
      </c>
      <c r="O1544" s="20" t="s">
        <v>86</v>
      </c>
      <c r="P1544" s="25">
        <v>0</v>
      </c>
      <c r="Q1544" s="20" t="s">
        <v>112</v>
      </c>
      <c r="R1544" s="20" t="s">
        <v>113</v>
      </c>
      <c r="S1544" s="20" t="s">
        <v>26</v>
      </c>
      <c r="T1544" s="20" t="s">
        <v>30</v>
      </c>
      <c r="U1544" s="20" t="s">
        <v>114</v>
      </c>
      <c r="V1544" s="20" t="s">
        <v>115</v>
      </c>
      <c r="W1544" s="20" t="s">
        <v>116</v>
      </c>
      <c r="X1544" s="20" t="s">
        <v>2292</v>
      </c>
      <c r="Y1544" s="20" t="s">
        <v>2293</v>
      </c>
      <c r="Z1544" s="20" t="s">
        <v>26</v>
      </c>
      <c r="AA1544" s="20" t="s">
        <v>30</v>
      </c>
      <c r="AB1544" s="20" t="s">
        <v>140</v>
      </c>
      <c r="AC1544" s="20" t="s">
        <v>2294</v>
      </c>
      <c r="AD1544" s="20" t="s">
        <v>2295</v>
      </c>
    </row>
    <row r="1545" spans="2:30" x14ac:dyDescent="0.25">
      <c r="B1545" s="27" t="str">
        <f>IF(O1545="","Frêt",_xlfn.XLOOKUP(O1545,Catégories!A:A,Catégories!B:B,"inconnu"))</f>
        <v>Frêt</v>
      </c>
      <c r="C1545" s="10" t="str">
        <f>RIGHT(LOOKUP(L1545,'Recherche tracking'!A:A,'Recherche tracking'!B:B),16)</f>
        <v>9343814314755893</v>
      </c>
      <c r="D1545" s="20">
        <v>202606</v>
      </c>
      <c r="E1545" s="20">
        <v>51</v>
      </c>
      <c r="F1545" s="20">
        <v>1085442</v>
      </c>
      <c r="G1545" s="20" t="s">
        <v>20</v>
      </c>
      <c r="H1545" s="20" t="s">
        <v>20</v>
      </c>
      <c r="I1545" s="20" t="s">
        <v>110</v>
      </c>
      <c r="J1545" s="20" t="s">
        <v>22</v>
      </c>
      <c r="K1545" s="20">
        <v>20260624</v>
      </c>
      <c r="L1545" s="20" t="s">
        <v>2297</v>
      </c>
      <c r="M1545" s="20" t="s">
        <v>111</v>
      </c>
      <c r="N1545" s="20">
        <v>3.01</v>
      </c>
      <c r="O1545" s="20" t="s">
        <v>84</v>
      </c>
      <c r="P1545" s="25">
        <v>4.93</v>
      </c>
      <c r="Q1545" s="20" t="s">
        <v>112</v>
      </c>
      <c r="R1545" s="20" t="s">
        <v>113</v>
      </c>
      <c r="S1545" s="20" t="s">
        <v>26</v>
      </c>
      <c r="T1545" s="20" t="s">
        <v>30</v>
      </c>
      <c r="U1545" s="20" t="s">
        <v>114</v>
      </c>
      <c r="V1545" s="20" t="s">
        <v>115</v>
      </c>
      <c r="W1545" s="20" t="s">
        <v>116</v>
      </c>
      <c r="X1545" s="20" t="s">
        <v>2298</v>
      </c>
      <c r="Y1545" s="20" t="s">
        <v>2299</v>
      </c>
      <c r="Z1545" s="20" t="s">
        <v>26</v>
      </c>
      <c r="AA1545" s="20" t="s">
        <v>30</v>
      </c>
      <c r="AB1545" s="20" t="s">
        <v>136</v>
      </c>
      <c r="AC1545" s="20" t="s">
        <v>164</v>
      </c>
      <c r="AD1545" s="20" t="s">
        <v>165</v>
      </c>
    </row>
    <row r="1546" spans="2:30" x14ac:dyDescent="0.25">
      <c r="B1546" s="27" t="str">
        <f>IF(O1546="","Frêt",_xlfn.XLOOKUP(O1546,Catégories!A:A,Catégories!B:B,"inconnu"))</f>
        <v>Frêt</v>
      </c>
      <c r="C1546" s="10" t="str">
        <f>RIGHT(LOOKUP(L1546,'Recherche tracking'!A:A,'Recherche tracking'!B:B),16)</f>
        <v>9343814314755893</v>
      </c>
      <c r="D1546" s="20">
        <v>202606</v>
      </c>
      <c r="E1546" s="20">
        <v>51</v>
      </c>
      <c r="F1546" s="20">
        <v>1085442</v>
      </c>
      <c r="G1546" s="20" t="s">
        <v>20</v>
      </c>
      <c r="H1546" s="20" t="s">
        <v>20</v>
      </c>
      <c r="I1546" s="20" t="s">
        <v>118</v>
      </c>
      <c r="J1546" s="20" t="s">
        <v>2300</v>
      </c>
      <c r="K1546" s="20">
        <v>20260624</v>
      </c>
      <c r="L1546" s="20" t="s">
        <v>2297</v>
      </c>
      <c r="M1546" s="20" t="s">
        <v>111</v>
      </c>
      <c r="N1546" s="20">
        <v>3.01</v>
      </c>
      <c r="O1546" s="20" t="s">
        <v>84</v>
      </c>
      <c r="P1546" s="25">
        <v>0</v>
      </c>
      <c r="Q1546" s="20" t="s">
        <v>112</v>
      </c>
      <c r="R1546" s="20" t="s">
        <v>113</v>
      </c>
      <c r="S1546" s="20" t="s">
        <v>26</v>
      </c>
      <c r="T1546" s="20" t="s">
        <v>30</v>
      </c>
      <c r="U1546" s="20" t="s">
        <v>114</v>
      </c>
      <c r="V1546" s="20" t="s">
        <v>115</v>
      </c>
      <c r="W1546" s="20" t="s">
        <v>116</v>
      </c>
      <c r="X1546" s="20" t="s">
        <v>2298</v>
      </c>
      <c r="Y1546" s="20" t="s">
        <v>2299</v>
      </c>
      <c r="Z1546" s="20" t="s">
        <v>26</v>
      </c>
      <c r="AA1546" s="20" t="s">
        <v>30</v>
      </c>
      <c r="AB1546" s="20" t="s">
        <v>136</v>
      </c>
      <c r="AC1546" s="20" t="s">
        <v>164</v>
      </c>
      <c r="AD1546" s="20" t="s">
        <v>165</v>
      </c>
    </row>
    <row r="1547" spans="2:30" x14ac:dyDescent="0.25">
      <c r="B1547" s="27" t="str">
        <f>IF(O1547="","Frêt",_xlfn.XLOOKUP(O1547,Catégories!A:A,Catégories!B:B,"inconnu"))</f>
        <v>Frêt</v>
      </c>
      <c r="C1547" s="10" t="str">
        <f>RIGHT(LOOKUP(L1547,'Recherche tracking'!A:A,'Recherche tracking'!B:B),16)</f>
        <v>9343814314755893</v>
      </c>
      <c r="D1547" s="20">
        <v>202606</v>
      </c>
      <c r="E1547" s="20">
        <v>51</v>
      </c>
      <c r="F1547" s="20">
        <v>1085442</v>
      </c>
      <c r="G1547" s="20" t="s">
        <v>20</v>
      </c>
      <c r="H1547" s="20" t="s">
        <v>20</v>
      </c>
      <c r="I1547" s="20" t="s">
        <v>119</v>
      </c>
      <c r="J1547" s="20" t="s">
        <v>2300</v>
      </c>
      <c r="K1547" s="20">
        <v>20260624</v>
      </c>
      <c r="L1547" s="20" t="s">
        <v>2297</v>
      </c>
      <c r="M1547" s="20" t="s">
        <v>24</v>
      </c>
      <c r="N1547" s="20">
        <v>3.01</v>
      </c>
      <c r="O1547" s="20" t="s">
        <v>86</v>
      </c>
      <c r="P1547" s="25">
        <v>0</v>
      </c>
      <c r="Q1547" s="20" t="s">
        <v>112</v>
      </c>
      <c r="R1547" s="20" t="s">
        <v>113</v>
      </c>
      <c r="S1547" s="20" t="s">
        <v>26</v>
      </c>
      <c r="T1547" s="20" t="s">
        <v>30</v>
      </c>
      <c r="U1547" s="20" t="s">
        <v>114</v>
      </c>
      <c r="V1547" s="20" t="s">
        <v>115</v>
      </c>
      <c r="W1547" s="20" t="s">
        <v>116</v>
      </c>
      <c r="X1547" s="20" t="s">
        <v>2298</v>
      </c>
      <c r="Y1547" s="20" t="s">
        <v>2299</v>
      </c>
      <c r="Z1547" s="20" t="s">
        <v>26</v>
      </c>
      <c r="AA1547" s="20" t="s">
        <v>30</v>
      </c>
      <c r="AB1547" s="20" t="s">
        <v>136</v>
      </c>
      <c r="AC1547" s="20" t="s">
        <v>164</v>
      </c>
      <c r="AD1547" s="20" t="s">
        <v>165</v>
      </c>
    </row>
    <row r="1548" spans="2:30" x14ac:dyDescent="0.25">
      <c r="B1548" s="27" t="str">
        <f>IF(O1548="","Frêt",_xlfn.XLOOKUP(O1548,Catégories!A:A,Catégories!B:B,"inconnu"))</f>
        <v>Frêt</v>
      </c>
      <c r="C1548" s="10" t="str">
        <f>RIGHT(LOOKUP(L1548,'Recherche tracking'!A:A,'Recherche tracking'!B:B),16)</f>
        <v>0343814314755970</v>
      </c>
      <c r="D1548" s="20">
        <v>202606</v>
      </c>
      <c r="E1548" s="20">
        <v>51</v>
      </c>
      <c r="F1548" s="20">
        <v>1085442</v>
      </c>
      <c r="G1548" s="20" t="s">
        <v>20</v>
      </c>
      <c r="H1548" s="20" t="s">
        <v>20</v>
      </c>
      <c r="I1548" s="20" t="s">
        <v>110</v>
      </c>
      <c r="J1548" s="20" t="s">
        <v>22</v>
      </c>
      <c r="K1548" s="20">
        <v>20260624</v>
      </c>
      <c r="L1548" s="20" t="s">
        <v>2301</v>
      </c>
      <c r="M1548" s="20" t="s">
        <v>111</v>
      </c>
      <c r="N1548" s="20">
        <v>0.8</v>
      </c>
      <c r="O1548" s="20" t="s">
        <v>84</v>
      </c>
      <c r="P1548" s="25">
        <v>4.1500000000000004</v>
      </c>
      <c r="Q1548" s="20" t="s">
        <v>112</v>
      </c>
      <c r="R1548" s="20" t="s">
        <v>113</v>
      </c>
      <c r="S1548" s="20" t="s">
        <v>26</v>
      </c>
      <c r="T1548" s="20" t="s">
        <v>30</v>
      </c>
      <c r="U1548" s="20" t="s">
        <v>114</v>
      </c>
      <c r="V1548" s="20" t="s">
        <v>115</v>
      </c>
      <c r="W1548" s="20" t="s">
        <v>116</v>
      </c>
      <c r="X1548" s="20" t="s">
        <v>2302</v>
      </c>
      <c r="Y1548" s="20" t="s">
        <v>2303</v>
      </c>
      <c r="Z1548" s="20" t="s">
        <v>26</v>
      </c>
      <c r="AA1548" s="20" t="s">
        <v>30</v>
      </c>
      <c r="AB1548" s="20" t="s">
        <v>207</v>
      </c>
      <c r="AC1548" s="20" t="s">
        <v>2304</v>
      </c>
      <c r="AD1548" s="20" t="s">
        <v>2305</v>
      </c>
    </row>
    <row r="1549" spans="2:30" x14ac:dyDescent="0.25">
      <c r="B1549" s="27" t="str">
        <f>IF(O1549="","Frêt",_xlfn.XLOOKUP(O1549,Catégories!A:A,Catégories!B:B,"inconnu"))</f>
        <v>Frêt</v>
      </c>
      <c r="C1549" s="10" t="str">
        <f>RIGHT(LOOKUP(L1549,'Recherche tracking'!A:A,'Recherche tracking'!B:B),16)</f>
        <v>0343814314755970</v>
      </c>
      <c r="D1549" s="20">
        <v>202606</v>
      </c>
      <c r="E1549" s="20">
        <v>51</v>
      </c>
      <c r="F1549" s="20">
        <v>1085442</v>
      </c>
      <c r="G1549" s="20" t="s">
        <v>20</v>
      </c>
      <c r="H1549" s="20" t="s">
        <v>20</v>
      </c>
      <c r="I1549" s="20" t="s">
        <v>118</v>
      </c>
      <c r="J1549" s="20" t="s">
        <v>2306</v>
      </c>
      <c r="K1549" s="20">
        <v>20260624</v>
      </c>
      <c r="L1549" s="20" t="s">
        <v>2301</v>
      </c>
      <c r="M1549" s="20" t="s">
        <v>111</v>
      </c>
      <c r="N1549" s="20">
        <v>0.8</v>
      </c>
      <c r="O1549" s="20" t="s">
        <v>84</v>
      </c>
      <c r="P1549" s="25">
        <v>0</v>
      </c>
      <c r="Q1549" s="20" t="s">
        <v>112</v>
      </c>
      <c r="R1549" s="20" t="s">
        <v>113</v>
      </c>
      <c r="S1549" s="20" t="s">
        <v>26</v>
      </c>
      <c r="T1549" s="20" t="s">
        <v>30</v>
      </c>
      <c r="U1549" s="20" t="s">
        <v>114</v>
      </c>
      <c r="V1549" s="20" t="s">
        <v>115</v>
      </c>
      <c r="W1549" s="20" t="s">
        <v>116</v>
      </c>
      <c r="X1549" s="20" t="s">
        <v>2302</v>
      </c>
      <c r="Y1549" s="20" t="s">
        <v>2303</v>
      </c>
      <c r="Z1549" s="20" t="s">
        <v>26</v>
      </c>
      <c r="AA1549" s="20" t="s">
        <v>30</v>
      </c>
      <c r="AB1549" s="20" t="s">
        <v>207</v>
      </c>
      <c r="AC1549" s="20" t="s">
        <v>2304</v>
      </c>
      <c r="AD1549" s="20" t="s">
        <v>2305</v>
      </c>
    </row>
    <row r="1550" spans="2:30" x14ac:dyDescent="0.25">
      <c r="B1550" s="27" t="str">
        <f>IF(O1550="","Frêt",_xlfn.XLOOKUP(O1550,Catégories!A:A,Catégories!B:B,"inconnu"))</f>
        <v>Frêt</v>
      </c>
      <c r="C1550" s="10" t="str">
        <f>RIGHT(LOOKUP(L1550,'Recherche tracking'!A:A,'Recherche tracking'!B:B),16)</f>
        <v>0343814314755970</v>
      </c>
      <c r="D1550" s="20">
        <v>202606</v>
      </c>
      <c r="E1550" s="20">
        <v>51</v>
      </c>
      <c r="F1550" s="20">
        <v>1085442</v>
      </c>
      <c r="G1550" s="20" t="s">
        <v>20</v>
      </c>
      <c r="H1550" s="20" t="s">
        <v>20</v>
      </c>
      <c r="I1550" s="20" t="s">
        <v>119</v>
      </c>
      <c r="J1550" s="20" t="s">
        <v>2306</v>
      </c>
      <c r="K1550" s="20">
        <v>20260624</v>
      </c>
      <c r="L1550" s="20" t="s">
        <v>2301</v>
      </c>
      <c r="M1550" s="20" t="s">
        <v>24</v>
      </c>
      <c r="N1550" s="20">
        <v>0.8</v>
      </c>
      <c r="O1550" s="20" t="s">
        <v>86</v>
      </c>
      <c r="P1550" s="25">
        <v>0</v>
      </c>
      <c r="Q1550" s="20" t="s">
        <v>112</v>
      </c>
      <c r="R1550" s="20" t="s">
        <v>113</v>
      </c>
      <c r="S1550" s="20" t="s">
        <v>26</v>
      </c>
      <c r="T1550" s="20" t="s">
        <v>30</v>
      </c>
      <c r="U1550" s="20" t="s">
        <v>114</v>
      </c>
      <c r="V1550" s="20" t="s">
        <v>115</v>
      </c>
      <c r="W1550" s="20" t="s">
        <v>116</v>
      </c>
      <c r="X1550" s="20" t="s">
        <v>2302</v>
      </c>
      <c r="Y1550" s="20" t="s">
        <v>2303</v>
      </c>
      <c r="Z1550" s="20" t="s">
        <v>26</v>
      </c>
      <c r="AA1550" s="20" t="s">
        <v>30</v>
      </c>
      <c r="AB1550" s="20" t="s">
        <v>207</v>
      </c>
      <c r="AC1550" s="20" t="s">
        <v>2304</v>
      </c>
      <c r="AD1550" s="20" t="s">
        <v>2305</v>
      </c>
    </row>
    <row r="1551" spans="2:30" x14ac:dyDescent="0.25">
      <c r="B1551" s="27" t="str">
        <f>IF(O1551="","Frêt",_xlfn.XLOOKUP(O1551,Catégories!A:A,Catégories!B:B,"inconnu"))</f>
        <v>Frêt</v>
      </c>
      <c r="C1551" s="10" t="str">
        <f>RIGHT(LOOKUP(L1551,'Recherche tracking'!A:A,'Recherche tracking'!B:B),16)</f>
        <v>7543814314756027</v>
      </c>
      <c r="D1551" s="20">
        <v>202606</v>
      </c>
      <c r="E1551" s="20">
        <v>51</v>
      </c>
      <c r="F1551" s="20">
        <v>1085442</v>
      </c>
      <c r="G1551" s="20" t="s">
        <v>20</v>
      </c>
      <c r="H1551" s="20" t="s">
        <v>20</v>
      </c>
      <c r="I1551" s="20" t="s">
        <v>110</v>
      </c>
      <c r="J1551" s="20" t="s">
        <v>22</v>
      </c>
      <c r="K1551" s="20">
        <v>20260624</v>
      </c>
      <c r="L1551" s="20" t="s">
        <v>2307</v>
      </c>
      <c r="M1551" s="20" t="s">
        <v>111</v>
      </c>
      <c r="N1551" s="20">
        <v>0.8</v>
      </c>
      <c r="O1551" s="20" t="s">
        <v>84</v>
      </c>
      <c r="P1551" s="25">
        <v>4.1500000000000004</v>
      </c>
      <c r="Q1551" s="20" t="s">
        <v>112</v>
      </c>
      <c r="R1551" s="20" t="s">
        <v>113</v>
      </c>
      <c r="S1551" s="20" t="s">
        <v>26</v>
      </c>
      <c r="T1551" s="20" t="s">
        <v>30</v>
      </c>
      <c r="U1551" s="20" t="s">
        <v>114</v>
      </c>
      <c r="V1551" s="20" t="s">
        <v>115</v>
      </c>
      <c r="W1551" s="20" t="s">
        <v>116</v>
      </c>
      <c r="X1551" s="20" t="s">
        <v>2308</v>
      </c>
      <c r="Y1551" s="20" t="s">
        <v>2309</v>
      </c>
      <c r="Z1551" s="20" t="s">
        <v>26</v>
      </c>
      <c r="AA1551" s="20" t="s">
        <v>30</v>
      </c>
      <c r="AB1551" s="20" t="s">
        <v>117</v>
      </c>
      <c r="AC1551" s="20" t="s">
        <v>2161</v>
      </c>
      <c r="AD1551" s="20" t="s">
        <v>2162</v>
      </c>
    </row>
    <row r="1552" spans="2:30" x14ac:dyDescent="0.25">
      <c r="B1552" s="27" t="str">
        <f>IF(O1552="","Frêt",_xlfn.XLOOKUP(O1552,Catégories!A:A,Catégories!B:B,"inconnu"))</f>
        <v>Frêt</v>
      </c>
      <c r="C1552" s="10" t="str">
        <f>RIGHT(LOOKUP(L1552,'Recherche tracking'!A:A,'Recherche tracking'!B:B),16)</f>
        <v>7543814314756027</v>
      </c>
      <c r="D1552" s="20">
        <v>202606</v>
      </c>
      <c r="E1552" s="20">
        <v>51</v>
      </c>
      <c r="F1552" s="20">
        <v>1085442</v>
      </c>
      <c r="G1552" s="20" t="s">
        <v>20</v>
      </c>
      <c r="H1552" s="20" t="s">
        <v>20</v>
      </c>
      <c r="I1552" s="20" t="s">
        <v>118</v>
      </c>
      <c r="J1552" s="20" t="s">
        <v>2310</v>
      </c>
      <c r="K1552" s="20">
        <v>20260624</v>
      </c>
      <c r="L1552" s="20" t="s">
        <v>2307</v>
      </c>
      <c r="M1552" s="20" t="s">
        <v>111</v>
      </c>
      <c r="N1552" s="20">
        <v>0.8</v>
      </c>
      <c r="O1552" s="20" t="s">
        <v>84</v>
      </c>
      <c r="P1552" s="25">
        <v>0</v>
      </c>
      <c r="Q1552" s="20" t="s">
        <v>112</v>
      </c>
      <c r="R1552" s="20" t="s">
        <v>113</v>
      </c>
      <c r="S1552" s="20" t="s">
        <v>26</v>
      </c>
      <c r="T1552" s="20" t="s">
        <v>30</v>
      </c>
      <c r="U1552" s="20" t="s">
        <v>114</v>
      </c>
      <c r="V1552" s="20" t="s">
        <v>115</v>
      </c>
      <c r="W1552" s="20" t="s">
        <v>116</v>
      </c>
      <c r="X1552" s="20" t="s">
        <v>2308</v>
      </c>
      <c r="Y1552" s="20" t="s">
        <v>2309</v>
      </c>
      <c r="Z1552" s="20" t="s">
        <v>26</v>
      </c>
      <c r="AA1552" s="20" t="s">
        <v>30</v>
      </c>
      <c r="AB1552" s="20" t="s">
        <v>117</v>
      </c>
      <c r="AC1552" s="20" t="s">
        <v>2161</v>
      </c>
      <c r="AD1552" s="20" t="s">
        <v>2162</v>
      </c>
    </row>
    <row r="1553" spans="2:30" x14ac:dyDescent="0.25">
      <c r="B1553" s="27" t="str">
        <f>IF(O1553="","Frêt",_xlfn.XLOOKUP(O1553,Catégories!A:A,Catégories!B:B,"inconnu"))</f>
        <v>Frêt</v>
      </c>
      <c r="C1553" s="10" t="str">
        <f>RIGHT(LOOKUP(L1553,'Recherche tracking'!A:A,'Recherche tracking'!B:B),16)</f>
        <v>7543814314756027</v>
      </c>
      <c r="D1553" s="20">
        <v>202606</v>
      </c>
      <c r="E1553" s="20">
        <v>51</v>
      </c>
      <c r="F1553" s="20">
        <v>1085442</v>
      </c>
      <c r="G1553" s="20" t="s">
        <v>20</v>
      </c>
      <c r="H1553" s="20" t="s">
        <v>20</v>
      </c>
      <c r="I1553" s="20" t="s">
        <v>119</v>
      </c>
      <c r="J1553" s="20" t="s">
        <v>2310</v>
      </c>
      <c r="K1553" s="20">
        <v>20260624</v>
      </c>
      <c r="L1553" s="20" t="s">
        <v>2307</v>
      </c>
      <c r="M1553" s="20" t="s">
        <v>24</v>
      </c>
      <c r="N1553" s="20">
        <v>0.8</v>
      </c>
      <c r="O1553" s="20" t="s">
        <v>86</v>
      </c>
      <c r="P1553" s="25">
        <v>0</v>
      </c>
      <c r="Q1553" s="20" t="s">
        <v>112</v>
      </c>
      <c r="R1553" s="20" t="s">
        <v>113</v>
      </c>
      <c r="S1553" s="20" t="s">
        <v>26</v>
      </c>
      <c r="T1553" s="20" t="s">
        <v>30</v>
      </c>
      <c r="U1553" s="20" t="s">
        <v>114</v>
      </c>
      <c r="V1553" s="20" t="s">
        <v>115</v>
      </c>
      <c r="W1553" s="20" t="s">
        <v>116</v>
      </c>
      <c r="X1553" s="20" t="s">
        <v>2308</v>
      </c>
      <c r="Y1553" s="20" t="s">
        <v>2309</v>
      </c>
      <c r="Z1553" s="20" t="s">
        <v>26</v>
      </c>
      <c r="AA1553" s="20" t="s">
        <v>30</v>
      </c>
      <c r="AB1553" s="20" t="s">
        <v>117</v>
      </c>
      <c r="AC1553" s="20" t="s">
        <v>2161</v>
      </c>
      <c r="AD1553" s="20" t="s">
        <v>2162</v>
      </c>
    </row>
    <row r="1554" spans="2:30" x14ac:dyDescent="0.25">
      <c r="B1554" s="27" t="str">
        <f>IF(O1554="","Frêt",_xlfn.XLOOKUP(O1554,Catégories!A:A,Catégories!B:B,"inconnu"))</f>
        <v>Frêt</v>
      </c>
      <c r="C1554" s="10" t="str">
        <f>RIGHT(LOOKUP(L1554,'Recherche tracking'!A:A,'Recherche tracking'!B:B),16)</f>
        <v>7843814314755559</v>
      </c>
      <c r="D1554" s="20">
        <v>202606</v>
      </c>
      <c r="E1554" s="20">
        <v>51</v>
      </c>
      <c r="F1554" s="20">
        <v>1085442</v>
      </c>
      <c r="G1554" s="20" t="s">
        <v>20</v>
      </c>
      <c r="H1554" s="20" t="s">
        <v>20</v>
      </c>
      <c r="I1554" s="20" t="s">
        <v>110</v>
      </c>
      <c r="J1554" s="20" t="s">
        <v>22</v>
      </c>
      <c r="K1554" s="20">
        <v>20260624</v>
      </c>
      <c r="L1554" s="20" t="s">
        <v>2311</v>
      </c>
      <c r="M1554" s="20" t="s">
        <v>111</v>
      </c>
      <c r="N1554" s="20">
        <v>0.8</v>
      </c>
      <c r="O1554" s="20" t="s">
        <v>84</v>
      </c>
      <c r="P1554" s="25">
        <v>4.1500000000000004</v>
      </c>
      <c r="Q1554" s="20" t="s">
        <v>112</v>
      </c>
      <c r="R1554" s="20" t="s">
        <v>113</v>
      </c>
      <c r="S1554" s="20" t="s">
        <v>26</v>
      </c>
      <c r="T1554" s="20" t="s">
        <v>30</v>
      </c>
      <c r="U1554" s="20" t="s">
        <v>114</v>
      </c>
      <c r="V1554" s="20" t="s">
        <v>115</v>
      </c>
      <c r="W1554" s="20" t="s">
        <v>116</v>
      </c>
      <c r="X1554" s="20" t="s">
        <v>2312</v>
      </c>
      <c r="Y1554" s="20" t="s">
        <v>2313</v>
      </c>
      <c r="Z1554" s="20" t="s">
        <v>2314</v>
      </c>
      <c r="AA1554" s="20" t="s">
        <v>30</v>
      </c>
      <c r="AB1554" s="20" t="s">
        <v>189</v>
      </c>
      <c r="AC1554" s="20" t="s">
        <v>2315</v>
      </c>
      <c r="AD1554" s="20" t="s">
        <v>2316</v>
      </c>
    </row>
    <row r="1555" spans="2:30" x14ac:dyDescent="0.25">
      <c r="B1555" s="27" t="str">
        <f>IF(O1555="","Frêt",_xlfn.XLOOKUP(O1555,Catégories!A:A,Catégories!B:B,"inconnu"))</f>
        <v>Frêt</v>
      </c>
      <c r="C1555" s="10" t="str">
        <f>RIGHT(LOOKUP(L1555,'Recherche tracking'!A:A,'Recherche tracking'!B:B),16)</f>
        <v>7843814314755559</v>
      </c>
      <c r="D1555" s="20">
        <v>202606</v>
      </c>
      <c r="E1555" s="20">
        <v>51</v>
      </c>
      <c r="F1555" s="20">
        <v>1085442</v>
      </c>
      <c r="G1555" s="20" t="s">
        <v>20</v>
      </c>
      <c r="H1555" s="20" t="s">
        <v>20</v>
      </c>
      <c r="I1555" s="20" t="s">
        <v>118</v>
      </c>
      <c r="J1555" s="20" t="s">
        <v>2317</v>
      </c>
      <c r="K1555" s="20">
        <v>20260624</v>
      </c>
      <c r="L1555" s="20" t="s">
        <v>2311</v>
      </c>
      <c r="M1555" s="20" t="s">
        <v>111</v>
      </c>
      <c r="N1555" s="20">
        <v>0.8</v>
      </c>
      <c r="O1555" s="20" t="s">
        <v>84</v>
      </c>
      <c r="P1555" s="25">
        <v>0</v>
      </c>
      <c r="Q1555" s="20" t="s">
        <v>112</v>
      </c>
      <c r="R1555" s="20" t="s">
        <v>113</v>
      </c>
      <c r="S1555" s="20" t="s">
        <v>26</v>
      </c>
      <c r="T1555" s="20" t="s">
        <v>30</v>
      </c>
      <c r="U1555" s="20" t="s">
        <v>114</v>
      </c>
      <c r="V1555" s="20" t="s">
        <v>115</v>
      </c>
      <c r="W1555" s="20" t="s">
        <v>116</v>
      </c>
      <c r="X1555" s="20" t="s">
        <v>2312</v>
      </c>
      <c r="Y1555" s="20" t="s">
        <v>2313</v>
      </c>
      <c r="Z1555" s="20" t="s">
        <v>2314</v>
      </c>
      <c r="AA1555" s="20" t="s">
        <v>30</v>
      </c>
      <c r="AB1555" s="20" t="s">
        <v>189</v>
      </c>
      <c r="AC1555" s="20" t="s">
        <v>2315</v>
      </c>
      <c r="AD1555" s="20" t="s">
        <v>2316</v>
      </c>
    </row>
    <row r="1556" spans="2:30" x14ac:dyDescent="0.25">
      <c r="B1556" s="27" t="str">
        <f>IF(O1556="","Frêt",_xlfn.XLOOKUP(O1556,Catégories!A:A,Catégories!B:B,"inconnu"))</f>
        <v>Frêt</v>
      </c>
      <c r="C1556" s="10" t="str">
        <f>RIGHT(LOOKUP(L1556,'Recherche tracking'!A:A,'Recherche tracking'!B:B),16)</f>
        <v>7843814314755559</v>
      </c>
      <c r="D1556" s="20">
        <v>202606</v>
      </c>
      <c r="E1556" s="20">
        <v>51</v>
      </c>
      <c r="F1556" s="20">
        <v>1085442</v>
      </c>
      <c r="G1556" s="20" t="s">
        <v>20</v>
      </c>
      <c r="H1556" s="20" t="s">
        <v>20</v>
      </c>
      <c r="I1556" s="20" t="s">
        <v>119</v>
      </c>
      <c r="J1556" s="20" t="s">
        <v>2317</v>
      </c>
      <c r="K1556" s="20">
        <v>20260624</v>
      </c>
      <c r="L1556" s="20" t="s">
        <v>2311</v>
      </c>
      <c r="M1556" s="20" t="s">
        <v>24</v>
      </c>
      <c r="N1556" s="20">
        <v>0.8</v>
      </c>
      <c r="O1556" s="20" t="s">
        <v>86</v>
      </c>
      <c r="P1556" s="25">
        <v>0</v>
      </c>
      <c r="Q1556" s="20" t="s">
        <v>112</v>
      </c>
      <c r="R1556" s="20" t="s">
        <v>113</v>
      </c>
      <c r="S1556" s="20" t="s">
        <v>26</v>
      </c>
      <c r="T1556" s="20" t="s">
        <v>30</v>
      </c>
      <c r="U1556" s="20" t="s">
        <v>114</v>
      </c>
      <c r="V1556" s="20" t="s">
        <v>115</v>
      </c>
      <c r="W1556" s="20" t="s">
        <v>116</v>
      </c>
      <c r="X1556" s="20" t="s">
        <v>2312</v>
      </c>
      <c r="Y1556" s="20" t="s">
        <v>2313</v>
      </c>
      <c r="Z1556" s="20" t="s">
        <v>2314</v>
      </c>
      <c r="AA1556" s="20" t="s">
        <v>30</v>
      </c>
      <c r="AB1556" s="20" t="s">
        <v>189</v>
      </c>
      <c r="AC1556" s="20" t="s">
        <v>2315</v>
      </c>
      <c r="AD1556" s="20" t="s">
        <v>2316</v>
      </c>
    </row>
    <row r="1557" spans="2:30" x14ac:dyDescent="0.25">
      <c r="B1557" s="27" t="str">
        <f>IF(O1557="","Frêt",_xlfn.XLOOKUP(O1557,Catégories!A:A,Catégories!B:B,"inconnu"))</f>
        <v>Frêt</v>
      </c>
      <c r="C1557" s="10" t="str">
        <f>RIGHT(LOOKUP(L1557,'Recherche tracking'!A:A,'Recherche tracking'!B:B),16)</f>
        <v>5443814314755882</v>
      </c>
      <c r="D1557" s="20">
        <v>202606</v>
      </c>
      <c r="E1557" s="20">
        <v>51</v>
      </c>
      <c r="F1557" s="20">
        <v>1085442</v>
      </c>
      <c r="G1557" s="20" t="s">
        <v>20</v>
      </c>
      <c r="H1557" s="20" t="s">
        <v>20</v>
      </c>
      <c r="I1557" s="20" t="s">
        <v>110</v>
      </c>
      <c r="J1557" s="20" t="s">
        <v>22</v>
      </c>
      <c r="K1557" s="20">
        <v>20260624</v>
      </c>
      <c r="L1557" s="20" t="s">
        <v>2318</v>
      </c>
      <c r="M1557" s="20" t="s">
        <v>111</v>
      </c>
      <c r="N1557" s="20">
        <v>3.01</v>
      </c>
      <c r="O1557" s="20" t="s">
        <v>84</v>
      </c>
      <c r="P1557" s="25">
        <v>4.93</v>
      </c>
      <c r="Q1557" s="20" t="s">
        <v>112</v>
      </c>
      <c r="R1557" s="20" t="s">
        <v>113</v>
      </c>
      <c r="S1557" s="20" t="s">
        <v>26</v>
      </c>
      <c r="T1557" s="20" t="s">
        <v>30</v>
      </c>
      <c r="U1557" s="20" t="s">
        <v>114</v>
      </c>
      <c r="V1557" s="20" t="s">
        <v>115</v>
      </c>
      <c r="W1557" s="20" t="s">
        <v>116</v>
      </c>
      <c r="X1557" s="20" t="s">
        <v>2319</v>
      </c>
      <c r="Y1557" s="20" t="s">
        <v>2320</v>
      </c>
      <c r="Z1557" s="20" t="s">
        <v>26</v>
      </c>
      <c r="AA1557" s="20" t="s">
        <v>30</v>
      </c>
      <c r="AB1557" s="20" t="s">
        <v>208</v>
      </c>
      <c r="AC1557" s="20" t="s">
        <v>309</v>
      </c>
      <c r="AD1557" s="20" t="s">
        <v>310</v>
      </c>
    </row>
    <row r="1558" spans="2:30" x14ac:dyDescent="0.25">
      <c r="B1558" s="27" t="str">
        <f>IF(O1558="","Frêt",_xlfn.XLOOKUP(O1558,Catégories!A:A,Catégories!B:B,"inconnu"))</f>
        <v>Frêt</v>
      </c>
      <c r="C1558" s="10" t="str">
        <f>RIGHT(LOOKUP(L1558,'Recherche tracking'!A:A,'Recherche tracking'!B:B),16)</f>
        <v>5443814314755882</v>
      </c>
      <c r="D1558" s="20">
        <v>202606</v>
      </c>
      <c r="E1558" s="20">
        <v>51</v>
      </c>
      <c r="F1558" s="20">
        <v>1085442</v>
      </c>
      <c r="G1558" s="20" t="s">
        <v>20</v>
      </c>
      <c r="H1558" s="20" t="s">
        <v>20</v>
      </c>
      <c r="I1558" s="20" t="s">
        <v>118</v>
      </c>
      <c r="J1558" s="20" t="s">
        <v>2321</v>
      </c>
      <c r="K1558" s="20">
        <v>20260624</v>
      </c>
      <c r="L1558" s="20" t="s">
        <v>2318</v>
      </c>
      <c r="M1558" s="20" t="s">
        <v>111</v>
      </c>
      <c r="N1558" s="20">
        <v>3.01</v>
      </c>
      <c r="O1558" s="20" t="s">
        <v>84</v>
      </c>
      <c r="P1558" s="25">
        <v>0</v>
      </c>
      <c r="Q1558" s="20" t="s">
        <v>112</v>
      </c>
      <c r="R1558" s="20" t="s">
        <v>113</v>
      </c>
      <c r="S1558" s="20" t="s">
        <v>26</v>
      </c>
      <c r="T1558" s="20" t="s">
        <v>30</v>
      </c>
      <c r="U1558" s="20" t="s">
        <v>114</v>
      </c>
      <c r="V1558" s="20" t="s">
        <v>115</v>
      </c>
      <c r="W1558" s="20" t="s">
        <v>116</v>
      </c>
      <c r="X1558" s="20" t="s">
        <v>2319</v>
      </c>
      <c r="Y1558" s="20" t="s">
        <v>2320</v>
      </c>
      <c r="Z1558" s="20" t="s">
        <v>26</v>
      </c>
      <c r="AA1558" s="20" t="s">
        <v>30</v>
      </c>
      <c r="AB1558" s="20" t="s">
        <v>208</v>
      </c>
      <c r="AC1558" s="20" t="s">
        <v>309</v>
      </c>
      <c r="AD1558" s="20" t="s">
        <v>310</v>
      </c>
    </row>
    <row r="1559" spans="2:30" x14ac:dyDescent="0.25">
      <c r="B1559" s="27" t="str">
        <f>IF(O1559="","Frêt",_xlfn.XLOOKUP(O1559,Catégories!A:A,Catégories!B:B,"inconnu"))</f>
        <v>Frêt</v>
      </c>
      <c r="C1559" s="10" t="str">
        <f>RIGHT(LOOKUP(L1559,'Recherche tracking'!A:A,'Recherche tracking'!B:B),16)</f>
        <v>5443814314755882</v>
      </c>
      <c r="D1559" s="20">
        <v>202606</v>
      </c>
      <c r="E1559" s="20">
        <v>51</v>
      </c>
      <c r="F1559" s="20">
        <v>1085442</v>
      </c>
      <c r="G1559" s="20" t="s">
        <v>20</v>
      </c>
      <c r="H1559" s="20" t="s">
        <v>20</v>
      </c>
      <c r="I1559" s="20" t="s">
        <v>119</v>
      </c>
      <c r="J1559" s="20" t="s">
        <v>2321</v>
      </c>
      <c r="K1559" s="20">
        <v>20260624</v>
      </c>
      <c r="L1559" s="20" t="s">
        <v>2318</v>
      </c>
      <c r="M1559" s="20" t="s">
        <v>24</v>
      </c>
      <c r="N1559" s="20">
        <v>3.01</v>
      </c>
      <c r="O1559" s="20" t="s">
        <v>86</v>
      </c>
      <c r="P1559" s="25">
        <v>0</v>
      </c>
      <c r="Q1559" s="20" t="s">
        <v>112</v>
      </c>
      <c r="R1559" s="20" t="s">
        <v>113</v>
      </c>
      <c r="S1559" s="20" t="s">
        <v>26</v>
      </c>
      <c r="T1559" s="20" t="s">
        <v>30</v>
      </c>
      <c r="U1559" s="20" t="s">
        <v>114</v>
      </c>
      <c r="V1559" s="20" t="s">
        <v>115</v>
      </c>
      <c r="W1559" s="20" t="s">
        <v>116</v>
      </c>
      <c r="X1559" s="20" t="s">
        <v>2319</v>
      </c>
      <c r="Y1559" s="20" t="s">
        <v>2320</v>
      </c>
      <c r="Z1559" s="20" t="s">
        <v>26</v>
      </c>
      <c r="AA1559" s="20" t="s">
        <v>30</v>
      </c>
      <c r="AB1559" s="20" t="s">
        <v>208</v>
      </c>
      <c r="AC1559" s="20" t="s">
        <v>309</v>
      </c>
      <c r="AD1559" s="20" t="s">
        <v>310</v>
      </c>
    </row>
    <row r="1560" spans="2:30" x14ac:dyDescent="0.25">
      <c r="B1560" s="27" t="str">
        <f>IF(O1560="","Frêt",_xlfn.XLOOKUP(O1560,Catégories!A:A,Catégories!B:B,"inconnu"))</f>
        <v>Frêt</v>
      </c>
      <c r="C1560" s="10" t="str">
        <f>RIGHT(LOOKUP(L1560,'Recherche tracking'!A:A,'Recherche tracking'!B:B),16)</f>
        <v>7543814314755545</v>
      </c>
      <c r="D1560" s="20">
        <v>202606</v>
      </c>
      <c r="E1560" s="20">
        <v>51</v>
      </c>
      <c r="F1560" s="20">
        <v>1085442</v>
      </c>
      <c r="G1560" s="20" t="s">
        <v>20</v>
      </c>
      <c r="H1560" s="20" t="s">
        <v>20</v>
      </c>
      <c r="I1560" s="20" t="s">
        <v>110</v>
      </c>
      <c r="J1560" s="20" t="s">
        <v>22</v>
      </c>
      <c r="K1560" s="20">
        <v>20260624</v>
      </c>
      <c r="L1560" s="20" t="s">
        <v>2322</v>
      </c>
      <c r="M1560" s="20" t="s">
        <v>111</v>
      </c>
      <c r="N1560" s="20">
        <v>0.8</v>
      </c>
      <c r="O1560" s="20" t="s">
        <v>84</v>
      </c>
      <c r="P1560" s="25">
        <v>4.1500000000000004</v>
      </c>
      <c r="Q1560" s="20" t="s">
        <v>112</v>
      </c>
      <c r="R1560" s="20" t="s">
        <v>113</v>
      </c>
      <c r="S1560" s="20" t="s">
        <v>26</v>
      </c>
      <c r="T1560" s="20" t="s">
        <v>30</v>
      </c>
      <c r="U1560" s="20" t="s">
        <v>114</v>
      </c>
      <c r="V1560" s="20" t="s">
        <v>115</v>
      </c>
      <c r="W1560" s="20" t="s">
        <v>116</v>
      </c>
      <c r="X1560" s="20" t="s">
        <v>2323</v>
      </c>
      <c r="Y1560" s="20" t="s">
        <v>2324</v>
      </c>
      <c r="Z1560" s="20" t="s">
        <v>26</v>
      </c>
      <c r="AA1560" s="20" t="s">
        <v>30</v>
      </c>
      <c r="AB1560" s="20" t="s">
        <v>117</v>
      </c>
      <c r="AC1560" s="20" t="s">
        <v>959</v>
      </c>
      <c r="AD1560" s="20" t="s">
        <v>960</v>
      </c>
    </row>
    <row r="1561" spans="2:30" x14ac:dyDescent="0.25">
      <c r="B1561" s="27" t="str">
        <f>IF(O1561="","Frêt",_xlfn.XLOOKUP(O1561,Catégories!A:A,Catégories!B:B,"inconnu"))</f>
        <v>Frêt</v>
      </c>
      <c r="C1561" s="10" t="str">
        <f>RIGHT(LOOKUP(L1561,'Recherche tracking'!A:A,'Recherche tracking'!B:B),16)</f>
        <v>7543814314755545</v>
      </c>
      <c r="D1561" s="20">
        <v>202606</v>
      </c>
      <c r="E1561" s="20">
        <v>51</v>
      </c>
      <c r="F1561" s="20">
        <v>1085442</v>
      </c>
      <c r="G1561" s="20" t="s">
        <v>20</v>
      </c>
      <c r="H1561" s="20" t="s">
        <v>20</v>
      </c>
      <c r="I1561" s="20" t="s">
        <v>118</v>
      </c>
      <c r="J1561" s="20" t="s">
        <v>2325</v>
      </c>
      <c r="K1561" s="20">
        <v>20260624</v>
      </c>
      <c r="L1561" s="20" t="s">
        <v>2322</v>
      </c>
      <c r="M1561" s="20" t="s">
        <v>111</v>
      </c>
      <c r="N1561" s="20">
        <v>0.8</v>
      </c>
      <c r="O1561" s="20" t="s">
        <v>84</v>
      </c>
      <c r="P1561" s="25">
        <v>0</v>
      </c>
      <c r="Q1561" s="20" t="s">
        <v>112</v>
      </c>
      <c r="R1561" s="20" t="s">
        <v>113</v>
      </c>
      <c r="S1561" s="20" t="s">
        <v>26</v>
      </c>
      <c r="T1561" s="20" t="s">
        <v>30</v>
      </c>
      <c r="U1561" s="20" t="s">
        <v>114</v>
      </c>
      <c r="V1561" s="20" t="s">
        <v>115</v>
      </c>
      <c r="W1561" s="20" t="s">
        <v>116</v>
      </c>
      <c r="X1561" s="20" t="s">
        <v>2323</v>
      </c>
      <c r="Y1561" s="20" t="s">
        <v>2324</v>
      </c>
      <c r="Z1561" s="20" t="s">
        <v>26</v>
      </c>
      <c r="AA1561" s="20" t="s">
        <v>30</v>
      </c>
      <c r="AB1561" s="20" t="s">
        <v>117</v>
      </c>
      <c r="AC1561" s="20" t="s">
        <v>959</v>
      </c>
      <c r="AD1561" s="20" t="s">
        <v>960</v>
      </c>
    </row>
    <row r="1562" spans="2:30" x14ac:dyDescent="0.25">
      <c r="B1562" s="27" t="str">
        <f>IF(O1562="","Frêt",_xlfn.XLOOKUP(O1562,Catégories!A:A,Catégories!B:B,"inconnu"))</f>
        <v>Frêt</v>
      </c>
      <c r="C1562" s="10" t="str">
        <f>RIGHT(LOOKUP(L1562,'Recherche tracking'!A:A,'Recherche tracking'!B:B),16)</f>
        <v>7543814314755545</v>
      </c>
      <c r="D1562" s="20">
        <v>202606</v>
      </c>
      <c r="E1562" s="20">
        <v>51</v>
      </c>
      <c r="F1562" s="20">
        <v>1085442</v>
      </c>
      <c r="G1562" s="20" t="s">
        <v>20</v>
      </c>
      <c r="H1562" s="20" t="s">
        <v>20</v>
      </c>
      <c r="I1562" s="20" t="s">
        <v>119</v>
      </c>
      <c r="J1562" s="20" t="s">
        <v>2325</v>
      </c>
      <c r="K1562" s="20">
        <v>20260624</v>
      </c>
      <c r="L1562" s="20" t="s">
        <v>2322</v>
      </c>
      <c r="M1562" s="20" t="s">
        <v>24</v>
      </c>
      <c r="N1562" s="20">
        <v>0.8</v>
      </c>
      <c r="O1562" s="20" t="s">
        <v>86</v>
      </c>
      <c r="P1562" s="25">
        <v>0</v>
      </c>
      <c r="Q1562" s="20" t="s">
        <v>112</v>
      </c>
      <c r="R1562" s="20" t="s">
        <v>113</v>
      </c>
      <c r="S1562" s="20" t="s">
        <v>26</v>
      </c>
      <c r="T1562" s="20" t="s">
        <v>30</v>
      </c>
      <c r="U1562" s="20" t="s">
        <v>114</v>
      </c>
      <c r="V1562" s="20" t="s">
        <v>115</v>
      </c>
      <c r="W1562" s="20" t="s">
        <v>116</v>
      </c>
      <c r="X1562" s="20" t="s">
        <v>2323</v>
      </c>
      <c r="Y1562" s="20" t="s">
        <v>2324</v>
      </c>
      <c r="Z1562" s="20" t="s">
        <v>26</v>
      </c>
      <c r="AA1562" s="20" t="s">
        <v>30</v>
      </c>
      <c r="AB1562" s="20" t="s">
        <v>117</v>
      </c>
      <c r="AC1562" s="20" t="s">
        <v>959</v>
      </c>
      <c r="AD1562" s="20" t="s">
        <v>960</v>
      </c>
    </row>
    <row r="1563" spans="2:30" x14ac:dyDescent="0.25">
      <c r="B1563" s="27" t="str">
        <f>IF(O1563="","Frêt",_xlfn.XLOOKUP(O1563,Catégories!A:A,Catégories!B:B,"inconnu"))</f>
        <v>Frêt</v>
      </c>
      <c r="C1563" s="10" t="str">
        <f>RIGHT(LOOKUP(L1563,'Recherche tracking'!A:A,'Recherche tracking'!B:B),16)</f>
        <v>4443814314755795</v>
      </c>
      <c r="D1563" s="20">
        <v>202606</v>
      </c>
      <c r="E1563" s="20">
        <v>51</v>
      </c>
      <c r="F1563" s="20">
        <v>1085442</v>
      </c>
      <c r="G1563" s="20" t="s">
        <v>20</v>
      </c>
      <c r="H1563" s="20" t="s">
        <v>20</v>
      </c>
      <c r="I1563" s="20" t="s">
        <v>110</v>
      </c>
      <c r="J1563" s="20" t="s">
        <v>22</v>
      </c>
      <c r="K1563" s="20">
        <v>20260624</v>
      </c>
      <c r="L1563" s="20" t="s">
        <v>2326</v>
      </c>
      <c r="M1563" s="20" t="s">
        <v>111</v>
      </c>
      <c r="N1563" s="20">
        <v>3.17</v>
      </c>
      <c r="O1563" s="20" t="s">
        <v>84</v>
      </c>
      <c r="P1563" s="25">
        <v>4.93</v>
      </c>
      <c r="Q1563" s="20" t="s">
        <v>112</v>
      </c>
      <c r="R1563" s="20" t="s">
        <v>113</v>
      </c>
      <c r="S1563" s="20" t="s">
        <v>26</v>
      </c>
      <c r="T1563" s="20" t="s">
        <v>30</v>
      </c>
      <c r="U1563" s="20" t="s">
        <v>114</v>
      </c>
      <c r="V1563" s="20" t="s">
        <v>115</v>
      </c>
      <c r="W1563" s="20" t="s">
        <v>116</v>
      </c>
      <c r="X1563" s="20" t="s">
        <v>2327</v>
      </c>
      <c r="Y1563" s="20" t="s">
        <v>2328</v>
      </c>
      <c r="Z1563" s="20" t="s">
        <v>26</v>
      </c>
      <c r="AA1563" s="20" t="s">
        <v>30</v>
      </c>
      <c r="AB1563" s="20" t="s">
        <v>179</v>
      </c>
      <c r="AC1563" s="20" t="s">
        <v>2329</v>
      </c>
      <c r="AD1563" s="20" t="s">
        <v>272</v>
      </c>
    </row>
    <row r="1564" spans="2:30" x14ac:dyDescent="0.25">
      <c r="B1564" s="27" t="str">
        <f>IF(O1564="","Frêt",_xlfn.XLOOKUP(O1564,Catégories!A:A,Catégories!B:B,"inconnu"))</f>
        <v>Frêt</v>
      </c>
      <c r="C1564" s="10" t="str">
        <f>RIGHT(LOOKUP(L1564,'Recherche tracking'!A:A,'Recherche tracking'!B:B),16)</f>
        <v>4443814314755795</v>
      </c>
      <c r="D1564" s="20">
        <v>202606</v>
      </c>
      <c r="E1564" s="20">
        <v>51</v>
      </c>
      <c r="F1564" s="20">
        <v>1085442</v>
      </c>
      <c r="G1564" s="20" t="s">
        <v>20</v>
      </c>
      <c r="H1564" s="20" t="s">
        <v>20</v>
      </c>
      <c r="I1564" s="20" t="s">
        <v>118</v>
      </c>
      <c r="J1564" s="20" t="s">
        <v>2330</v>
      </c>
      <c r="K1564" s="20">
        <v>20260624</v>
      </c>
      <c r="L1564" s="20" t="s">
        <v>2326</v>
      </c>
      <c r="M1564" s="20" t="s">
        <v>111</v>
      </c>
      <c r="N1564" s="20">
        <v>3.17</v>
      </c>
      <c r="O1564" s="20" t="s">
        <v>84</v>
      </c>
      <c r="P1564" s="25">
        <v>0</v>
      </c>
      <c r="Q1564" s="20" t="s">
        <v>112</v>
      </c>
      <c r="R1564" s="20" t="s">
        <v>113</v>
      </c>
      <c r="S1564" s="20" t="s">
        <v>26</v>
      </c>
      <c r="T1564" s="20" t="s">
        <v>30</v>
      </c>
      <c r="U1564" s="20" t="s">
        <v>114</v>
      </c>
      <c r="V1564" s="20" t="s">
        <v>115</v>
      </c>
      <c r="W1564" s="20" t="s">
        <v>116</v>
      </c>
      <c r="X1564" s="20" t="s">
        <v>2327</v>
      </c>
      <c r="Y1564" s="20" t="s">
        <v>2328</v>
      </c>
      <c r="Z1564" s="20" t="s">
        <v>26</v>
      </c>
      <c r="AA1564" s="20" t="s">
        <v>30</v>
      </c>
      <c r="AB1564" s="20" t="s">
        <v>179</v>
      </c>
      <c r="AC1564" s="20" t="s">
        <v>2329</v>
      </c>
      <c r="AD1564" s="20" t="s">
        <v>272</v>
      </c>
    </row>
    <row r="1565" spans="2:30" x14ac:dyDescent="0.25">
      <c r="B1565" s="27" t="str">
        <f>IF(O1565="","Frêt",_xlfn.XLOOKUP(O1565,Catégories!A:A,Catégories!B:B,"inconnu"))</f>
        <v>Frêt</v>
      </c>
      <c r="C1565" s="10" t="str">
        <f>RIGHT(LOOKUP(L1565,'Recherche tracking'!A:A,'Recherche tracking'!B:B),16)</f>
        <v>4443814314755795</v>
      </c>
      <c r="D1565" s="20">
        <v>202606</v>
      </c>
      <c r="E1565" s="20">
        <v>51</v>
      </c>
      <c r="F1565" s="20">
        <v>1085442</v>
      </c>
      <c r="G1565" s="20" t="s">
        <v>20</v>
      </c>
      <c r="H1565" s="20" t="s">
        <v>20</v>
      </c>
      <c r="I1565" s="20" t="s">
        <v>119</v>
      </c>
      <c r="J1565" s="20" t="s">
        <v>2330</v>
      </c>
      <c r="K1565" s="20">
        <v>20260624</v>
      </c>
      <c r="L1565" s="20" t="s">
        <v>2326</v>
      </c>
      <c r="M1565" s="20" t="s">
        <v>24</v>
      </c>
      <c r="N1565" s="20">
        <v>3.17</v>
      </c>
      <c r="O1565" s="20" t="s">
        <v>86</v>
      </c>
      <c r="P1565" s="25">
        <v>0</v>
      </c>
      <c r="Q1565" s="20" t="s">
        <v>112</v>
      </c>
      <c r="R1565" s="20" t="s">
        <v>113</v>
      </c>
      <c r="S1565" s="20" t="s">
        <v>26</v>
      </c>
      <c r="T1565" s="20" t="s">
        <v>30</v>
      </c>
      <c r="U1565" s="20" t="s">
        <v>114</v>
      </c>
      <c r="V1565" s="20" t="s">
        <v>115</v>
      </c>
      <c r="W1565" s="20" t="s">
        <v>116</v>
      </c>
      <c r="X1565" s="20" t="s">
        <v>2327</v>
      </c>
      <c r="Y1565" s="20" t="s">
        <v>2328</v>
      </c>
      <c r="Z1565" s="20" t="s">
        <v>26</v>
      </c>
      <c r="AA1565" s="20" t="s">
        <v>30</v>
      </c>
      <c r="AB1565" s="20" t="s">
        <v>179</v>
      </c>
      <c r="AC1565" s="20" t="s">
        <v>2329</v>
      </c>
      <c r="AD1565" s="20" t="s">
        <v>272</v>
      </c>
    </row>
    <row r="1566" spans="2:30" x14ac:dyDescent="0.25">
      <c r="B1566" s="27" t="str">
        <f>IF(O1566="","Frêt",_xlfn.XLOOKUP(O1566,Catégories!A:A,Catégories!B:B,"inconnu"))</f>
        <v>Frêt</v>
      </c>
      <c r="C1566" s="10" t="str">
        <f>RIGHT(LOOKUP(L1566,'Recherche tracking'!A:A,'Recherche tracking'!B:B),16)</f>
        <v>0643814314755602</v>
      </c>
      <c r="D1566" s="20">
        <v>202606</v>
      </c>
      <c r="E1566" s="20">
        <v>51</v>
      </c>
      <c r="F1566" s="20">
        <v>1085442</v>
      </c>
      <c r="G1566" s="20" t="s">
        <v>20</v>
      </c>
      <c r="H1566" s="20" t="s">
        <v>20</v>
      </c>
      <c r="I1566" s="20" t="s">
        <v>110</v>
      </c>
      <c r="J1566" s="20" t="s">
        <v>22</v>
      </c>
      <c r="K1566" s="20">
        <v>20260624</v>
      </c>
      <c r="L1566" s="20" t="s">
        <v>2331</v>
      </c>
      <c r="M1566" s="20" t="s">
        <v>111</v>
      </c>
      <c r="N1566" s="20">
        <v>0.8</v>
      </c>
      <c r="O1566" s="20" t="s">
        <v>84</v>
      </c>
      <c r="P1566" s="25">
        <v>4.1500000000000004</v>
      </c>
      <c r="Q1566" s="20" t="s">
        <v>112</v>
      </c>
      <c r="R1566" s="20" t="s">
        <v>113</v>
      </c>
      <c r="S1566" s="20" t="s">
        <v>26</v>
      </c>
      <c r="T1566" s="20" t="s">
        <v>30</v>
      </c>
      <c r="U1566" s="20" t="s">
        <v>114</v>
      </c>
      <c r="V1566" s="20" t="s">
        <v>115</v>
      </c>
      <c r="W1566" s="20" t="s">
        <v>116</v>
      </c>
      <c r="X1566" s="20" t="s">
        <v>2332</v>
      </c>
      <c r="Y1566" s="20" t="s">
        <v>2333</v>
      </c>
      <c r="Z1566" s="20" t="s">
        <v>26</v>
      </c>
      <c r="AA1566" s="20" t="s">
        <v>30</v>
      </c>
      <c r="AB1566" s="20" t="s">
        <v>171</v>
      </c>
      <c r="AC1566" s="20" t="s">
        <v>2334</v>
      </c>
      <c r="AD1566" s="20" t="s">
        <v>683</v>
      </c>
    </row>
    <row r="1567" spans="2:30" x14ac:dyDescent="0.25">
      <c r="B1567" s="27" t="str">
        <f>IF(O1567="","Frêt",_xlfn.XLOOKUP(O1567,Catégories!A:A,Catégories!B:B,"inconnu"))</f>
        <v>Frêt</v>
      </c>
      <c r="C1567" s="10" t="str">
        <f>RIGHT(LOOKUP(L1567,'Recherche tracking'!A:A,'Recherche tracking'!B:B),16)</f>
        <v>0643814314755602</v>
      </c>
      <c r="D1567" s="20">
        <v>202606</v>
      </c>
      <c r="E1567" s="20">
        <v>51</v>
      </c>
      <c r="F1567" s="20">
        <v>1085442</v>
      </c>
      <c r="G1567" s="20" t="s">
        <v>20</v>
      </c>
      <c r="H1567" s="20" t="s">
        <v>20</v>
      </c>
      <c r="I1567" s="20" t="s">
        <v>118</v>
      </c>
      <c r="J1567" s="20" t="s">
        <v>2335</v>
      </c>
      <c r="K1567" s="20">
        <v>20260624</v>
      </c>
      <c r="L1567" s="20" t="s">
        <v>2331</v>
      </c>
      <c r="M1567" s="20" t="s">
        <v>111</v>
      </c>
      <c r="N1567" s="20">
        <v>0.8</v>
      </c>
      <c r="O1567" s="20" t="s">
        <v>84</v>
      </c>
      <c r="P1567" s="25">
        <v>0</v>
      </c>
      <c r="Q1567" s="20" t="s">
        <v>112</v>
      </c>
      <c r="R1567" s="20" t="s">
        <v>113</v>
      </c>
      <c r="S1567" s="20" t="s">
        <v>26</v>
      </c>
      <c r="T1567" s="20" t="s">
        <v>30</v>
      </c>
      <c r="U1567" s="20" t="s">
        <v>114</v>
      </c>
      <c r="V1567" s="20" t="s">
        <v>115</v>
      </c>
      <c r="W1567" s="20" t="s">
        <v>116</v>
      </c>
      <c r="X1567" s="20" t="s">
        <v>2332</v>
      </c>
      <c r="Y1567" s="20" t="s">
        <v>2333</v>
      </c>
      <c r="Z1567" s="20" t="s">
        <v>26</v>
      </c>
      <c r="AA1567" s="20" t="s">
        <v>30</v>
      </c>
      <c r="AB1567" s="20" t="s">
        <v>171</v>
      </c>
      <c r="AC1567" s="20" t="s">
        <v>2334</v>
      </c>
      <c r="AD1567" s="20" t="s">
        <v>683</v>
      </c>
    </row>
    <row r="1568" spans="2:30" x14ac:dyDescent="0.25">
      <c r="B1568" s="27" t="str">
        <f>IF(O1568="","Frêt",_xlfn.XLOOKUP(O1568,Catégories!A:A,Catégories!B:B,"inconnu"))</f>
        <v>Frêt</v>
      </c>
      <c r="C1568" s="10" t="str">
        <f>RIGHT(LOOKUP(L1568,'Recherche tracking'!A:A,'Recherche tracking'!B:B),16)</f>
        <v>0643814314755602</v>
      </c>
      <c r="D1568" s="20">
        <v>202606</v>
      </c>
      <c r="E1568" s="20">
        <v>51</v>
      </c>
      <c r="F1568" s="20">
        <v>1085442</v>
      </c>
      <c r="G1568" s="20" t="s">
        <v>20</v>
      </c>
      <c r="H1568" s="20" t="s">
        <v>20</v>
      </c>
      <c r="I1568" s="20" t="s">
        <v>119</v>
      </c>
      <c r="J1568" s="20" t="s">
        <v>2335</v>
      </c>
      <c r="K1568" s="20">
        <v>20260624</v>
      </c>
      <c r="L1568" s="20" t="s">
        <v>2331</v>
      </c>
      <c r="M1568" s="20" t="s">
        <v>24</v>
      </c>
      <c r="N1568" s="20">
        <v>0.8</v>
      </c>
      <c r="O1568" s="20" t="s">
        <v>86</v>
      </c>
      <c r="P1568" s="25">
        <v>0</v>
      </c>
      <c r="Q1568" s="20" t="s">
        <v>112</v>
      </c>
      <c r="R1568" s="20" t="s">
        <v>113</v>
      </c>
      <c r="S1568" s="20" t="s">
        <v>26</v>
      </c>
      <c r="T1568" s="20" t="s">
        <v>30</v>
      </c>
      <c r="U1568" s="20" t="s">
        <v>114</v>
      </c>
      <c r="V1568" s="20" t="s">
        <v>115</v>
      </c>
      <c r="W1568" s="20" t="s">
        <v>116</v>
      </c>
      <c r="X1568" s="20" t="s">
        <v>2332</v>
      </c>
      <c r="Y1568" s="20" t="s">
        <v>2333</v>
      </c>
      <c r="Z1568" s="20" t="s">
        <v>26</v>
      </c>
      <c r="AA1568" s="20" t="s">
        <v>30</v>
      </c>
      <c r="AB1568" s="20" t="s">
        <v>171</v>
      </c>
      <c r="AC1568" s="20" t="s">
        <v>2334</v>
      </c>
      <c r="AD1568" s="20" t="s">
        <v>683</v>
      </c>
    </row>
    <row r="1569" spans="2:30" x14ac:dyDescent="0.25">
      <c r="B1569" s="27" t="str">
        <f>IF(O1569="","Frêt",_xlfn.XLOOKUP(O1569,Catégories!A:A,Catégories!B:B,"inconnu"))</f>
        <v>Frêt</v>
      </c>
      <c r="C1569" s="10" t="str">
        <f>RIGHT(LOOKUP(L1569,'Recherche tracking'!A:A,'Recherche tracking'!B:B),16)</f>
        <v>0643814314755585</v>
      </c>
      <c r="D1569" s="20">
        <v>202606</v>
      </c>
      <c r="E1569" s="20">
        <v>51</v>
      </c>
      <c r="F1569" s="20">
        <v>1085442</v>
      </c>
      <c r="G1569" s="20" t="s">
        <v>20</v>
      </c>
      <c r="H1569" s="20" t="s">
        <v>20</v>
      </c>
      <c r="I1569" s="20" t="s">
        <v>110</v>
      </c>
      <c r="J1569" s="20" t="s">
        <v>22</v>
      </c>
      <c r="K1569" s="20">
        <v>20260624</v>
      </c>
      <c r="L1569" s="20" t="s">
        <v>2336</v>
      </c>
      <c r="M1569" s="20" t="s">
        <v>111</v>
      </c>
      <c r="N1569" s="20">
        <v>0.8</v>
      </c>
      <c r="O1569" s="20" t="s">
        <v>84</v>
      </c>
      <c r="P1569" s="25">
        <v>4.1500000000000004</v>
      </c>
      <c r="Q1569" s="20" t="s">
        <v>112</v>
      </c>
      <c r="R1569" s="20" t="s">
        <v>113</v>
      </c>
      <c r="S1569" s="20" t="s">
        <v>26</v>
      </c>
      <c r="T1569" s="20" t="s">
        <v>30</v>
      </c>
      <c r="U1569" s="20" t="s">
        <v>114</v>
      </c>
      <c r="V1569" s="20" t="s">
        <v>115</v>
      </c>
      <c r="W1569" s="20" t="s">
        <v>116</v>
      </c>
      <c r="X1569" s="20" t="s">
        <v>2337</v>
      </c>
      <c r="Y1569" s="20" t="s">
        <v>2338</v>
      </c>
      <c r="Z1569" s="20" t="s">
        <v>26</v>
      </c>
      <c r="AA1569" s="20" t="s">
        <v>30</v>
      </c>
      <c r="AB1569" s="20" t="s">
        <v>171</v>
      </c>
      <c r="AC1569" s="20" t="s">
        <v>2339</v>
      </c>
      <c r="AD1569" s="20" t="s">
        <v>683</v>
      </c>
    </row>
    <row r="1570" spans="2:30" x14ac:dyDescent="0.25">
      <c r="B1570" s="27" t="str">
        <f>IF(O1570="","Frêt",_xlfn.XLOOKUP(O1570,Catégories!A:A,Catégories!B:B,"inconnu"))</f>
        <v>Frêt</v>
      </c>
      <c r="C1570" s="10" t="str">
        <f>RIGHT(LOOKUP(L1570,'Recherche tracking'!A:A,'Recherche tracking'!B:B),16)</f>
        <v>0643814314755585</v>
      </c>
      <c r="D1570" s="20">
        <v>202606</v>
      </c>
      <c r="E1570" s="20">
        <v>51</v>
      </c>
      <c r="F1570" s="20">
        <v>1085442</v>
      </c>
      <c r="G1570" s="20" t="s">
        <v>20</v>
      </c>
      <c r="H1570" s="20" t="s">
        <v>20</v>
      </c>
      <c r="I1570" s="20" t="s">
        <v>118</v>
      </c>
      <c r="J1570" s="20" t="s">
        <v>2340</v>
      </c>
      <c r="K1570" s="20">
        <v>20260624</v>
      </c>
      <c r="L1570" s="20" t="s">
        <v>2336</v>
      </c>
      <c r="M1570" s="20" t="s">
        <v>111</v>
      </c>
      <c r="N1570" s="20">
        <v>0.8</v>
      </c>
      <c r="O1570" s="20" t="s">
        <v>84</v>
      </c>
      <c r="P1570" s="25">
        <v>0</v>
      </c>
      <c r="Q1570" s="20" t="s">
        <v>112</v>
      </c>
      <c r="R1570" s="20" t="s">
        <v>113</v>
      </c>
      <c r="S1570" s="20" t="s">
        <v>26</v>
      </c>
      <c r="T1570" s="20" t="s">
        <v>30</v>
      </c>
      <c r="U1570" s="20" t="s">
        <v>114</v>
      </c>
      <c r="V1570" s="20" t="s">
        <v>115</v>
      </c>
      <c r="W1570" s="20" t="s">
        <v>116</v>
      </c>
      <c r="X1570" s="20" t="s">
        <v>2337</v>
      </c>
      <c r="Y1570" s="20" t="s">
        <v>2338</v>
      </c>
      <c r="Z1570" s="20" t="s">
        <v>26</v>
      </c>
      <c r="AA1570" s="20" t="s">
        <v>30</v>
      </c>
      <c r="AB1570" s="20" t="s">
        <v>171</v>
      </c>
      <c r="AC1570" s="20" t="s">
        <v>2339</v>
      </c>
      <c r="AD1570" s="20" t="s">
        <v>683</v>
      </c>
    </row>
    <row r="1571" spans="2:30" x14ac:dyDescent="0.25">
      <c r="B1571" s="27" t="str">
        <f>IF(O1571="","Frêt",_xlfn.XLOOKUP(O1571,Catégories!A:A,Catégories!B:B,"inconnu"))</f>
        <v>Frêt</v>
      </c>
      <c r="C1571" s="10" t="str">
        <f>RIGHT(LOOKUP(L1571,'Recherche tracking'!A:A,'Recherche tracking'!B:B),16)</f>
        <v>0643814314755585</v>
      </c>
      <c r="D1571" s="20">
        <v>202606</v>
      </c>
      <c r="E1571" s="20">
        <v>51</v>
      </c>
      <c r="F1571" s="20">
        <v>1085442</v>
      </c>
      <c r="G1571" s="20" t="s">
        <v>20</v>
      </c>
      <c r="H1571" s="20" t="s">
        <v>20</v>
      </c>
      <c r="I1571" s="20" t="s">
        <v>119</v>
      </c>
      <c r="J1571" s="20" t="s">
        <v>2340</v>
      </c>
      <c r="K1571" s="20">
        <v>20260624</v>
      </c>
      <c r="L1571" s="20" t="s">
        <v>2336</v>
      </c>
      <c r="M1571" s="20" t="s">
        <v>24</v>
      </c>
      <c r="N1571" s="20">
        <v>0.8</v>
      </c>
      <c r="O1571" s="20" t="s">
        <v>86</v>
      </c>
      <c r="P1571" s="25">
        <v>0</v>
      </c>
      <c r="Q1571" s="20" t="s">
        <v>112</v>
      </c>
      <c r="R1571" s="20" t="s">
        <v>113</v>
      </c>
      <c r="S1571" s="20" t="s">
        <v>26</v>
      </c>
      <c r="T1571" s="20" t="s">
        <v>30</v>
      </c>
      <c r="U1571" s="20" t="s">
        <v>114</v>
      </c>
      <c r="V1571" s="20" t="s">
        <v>115</v>
      </c>
      <c r="W1571" s="20" t="s">
        <v>116</v>
      </c>
      <c r="X1571" s="20" t="s">
        <v>2337</v>
      </c>
      <c r="Y1571" s="20" t="s">
        <v>2338</v>
      </c>
      <c r="Z1571" s="20" t="s">
        <v>26</v>
      </c>
      <c r="AA1571" s="20" t="s">
        <v>30</v>
      </c>
      <c r="AB1571" s="20" t="s">
        <v>171</v>
      </c>
      <c r="AC1571" s="20" t="s">
        <v>2339</v>
      </c>
      <c r="AD1571" s="20" t="s">
        <v>683</v>
      </c>
    </row>
    <row r="1572" spans="2:30" x14ac:dyDescent="0.25">
      <c r="B1572" s="27" t="str">
        <f>IF(O1572="","Frêt",_xlfn.XLOOKUP(O1572,Catégories!A:A,Catégories!B:B,"inconnu"))</f>
        <v>Frêt</v>
      </c>
      <c r="C1572" s="10" t="str">
        <f>RIGHT(LOOKUP(L1572,'Recherche tracking'!A:A,'Recherche tracking'!B:B),16)</f>
        <v>7543814314755563</v>
      </c>
      <c r="D1572" s="20">
        <v>202606</v>
      </c>
      <c r="E1572" s="20">
        <v>51</v>
      </c>
      <c r="F1572" s="20">
        <v>1085442</v>
      </c>
      <c r="G1572" s="20" t="s">
        <v>20</v>
      </c>
      <c r="H1572" s="20" t="s">
        <v>20</v>
      </c>
      <c r="I1572" s="20" t="s">
        <v>110</v>
      </c>
      <c r="J1572" s="20" t="s">
        <v>22</v>
      </c>
      <c r="K1572" s="20">
        <v>20260624</v>
      </c>
      <c r="L1572" s="20" t="s">
        <v>2341</v>
      </c>
      <c r="M1572" s="20" t="s">
        <v>111</v>
      </c>
      <c r="N1572" s="20">
        <v>0.8</v>
      </c>
      <c r="O1572" s="20" t="s">
        <v>84</v>
      </c>
      <c r="P1572" s="25">
        <v>4.1500000000000004</v>
      </c>
      <c r="Q1572" s="20" t="s">
        <v>112</v>
      </c>
      <c r="R1572" s="20" t="s">
        <v>113</v>
      </c>
      <c r="S1572" s="20" t="s">
        <v>26</v>
      </c>
      <c r="T1572" s="20" t="s">
        <v>30</v>
      </c>
      <c r="U1572" s="20" t="s">
        <v>114</v>
      </c>
      <c r="V1572" s="20" t="s">
        <v>115</v>
      </c>
      <c r="W1572" s="20" t="s">
        <v>116</v>
      </c>
      <c r="X1572" s="20" t="s">
        <v>2342</v>
      </c>
      <c r="Y1572" s="20" t="s">
        <v>2343</v>
      </c>
      <c r="Z1572" s="20" t="s">
        <v>26</v>
      </c>
      <c r="AA1572" s="20" t="s">
        <v>30</v>
      </c>
      <c r="AB1572" s="20" t="s">
        <v>117</v>
      </c>
      <c r="AC1572" s="20" t="s">
        <v>2216</v>
      </c>
      <c r="AD1572" s="20" t="s">
        <v>2344</v>
      </c>
    </row>
    <row r="1573" spans="2:30" x14ac:dyDescent="0.25">
      <c r="B1573" s="27" t="str">
        <f>IF(O1573="","Frêt",_xlfn.XLOOKUP(O1573,Catégories!A:A,Catégories!B:B,"inconnu"))</f>
        <v>Frêt</v>
      </c>
      <c r="C1573" s="10" t="str">
        <f>RIGHT(LOOKUP(L1573,'Recherche tracking'!A:A,'Recherche tracking'!B:B),16)</f>
        <v>7543814314755563</v>
      </c>
      <c r="D1573" s="20">
        <v>202606</v>
      </c>
      <c r="E1573" s="20">
        <v>51</v>
      </c>
      <c r="F1573" s="20">
        <v>1085442</v>
      </c>
      <c r="G1573" s="20" t="s">
        <v>20</v>
      </c>
      <c r="H1573" s="20" t="s">
        <v>20</v>
      </c>
      <c r="I1573" s="20" t="s">
        <v>118</v>
      </c>
      <c r="J1573" s="20" t="s">
        <v>2345</v>
      </c>
      <c r="K1573" s="20">
        <v>20260624</v>
      </c>
      <c r="L1573" s="20" t="s">
        <v>2341</v>
      </c>
      <c r="M1573" s="20" t="s">
        <v>111</v>
      </c>
      <c r="N1573" s="20">
        <v>0.8</v>
      </c>
      <c r="O1573" s="20" t="s">
        <v>84</v>
      </c>
      <c r="P1573" s="25">
        <v>0</v>
      </c>
      <c r="Q1573" s="20" t="s">
        <v>112</v>
      </c>
      <c r="R1573" s="20" t="s">
        <v>113</v>
      </c>
      <c r="S1573" s="20" t="s">
        <v>26</v>
      </c>
      <c r="T1573" s="20" t="s">
        <v>30</v>
      </c>
      <c r="U1573" s="20" t="s">
        <v>114</v>
      </c>
      <c r="V1573" s="20" t="s">
        <v>115</v>
      </c>
      <c r="W1573" s="20" t="s">
        <v>116</v>
      </c>
      <c r="X1573" s="20" t="s">
        <v>2342</v>
      </c>
      <c r="Y1573" s="20" t="s">
        <v>2343</v>
      </c>
      <c r="Z1573" s="20" t="s">
        <v>26</v>
      </c>
      <c r="AA1573" s="20" t="s">
        <v>30</v>
      </c>
      <c r="AB1573" s="20" t="s">
        <v>117</v>
      </c>
      <c r="AC1573" s="20" t="s">
        <v>2216</v>
      </c>
      <c r="AD1573" s="20" t="s">
        <v>2344</v>
      </c>
    </row>
    <row r="1574" spans="2:30" x14ac:dyDescent="0.25">
      <c r="B1574" s="27" t="str">
        <f>IF(O1574="","Frêt",_xlfn.XLOOKUP(O1574,Catégories!A:A,Catégories!B:B,"inconnu"))</f>
        <v>Frêt</v>
      </c>
      <c r="C1574" s="10" t="str">
        <f>RIGHT(LOOKUP(L1574,'Recherche tracking'!A:A,'Recherche tracking'!B:B),16)</f>
        <v>7543814314755563</v>
      </c>
      <c r="D1574" s="20">
        <v>202606</v>
      </c>
      <c r="E1574" s="20">
        <v>51</v>
      </c>
      <c r="F1574" s="20">
        <v>1085442</v>
      </c>
      <c r="G1574" s="20" t="s">
        <v>20</v>
      </c>
      <c r="H1574" s="20" t="s">
        <v>20</v>
      </c>
      <c r="I1574" s="20" t="s">
        <v>119</v>
      </c>
      <c r="J1574" s="20" t="s">
        <v>2345</v>
      </c>
      <c r="K1574" s="20">
        <v>20260624</v>
      </c>
      <c r="L1574" s="20" t="s">
        <v>2341</v>
      </c>
      <c r="M1574" s="20" t="s">
        <v>24</v>
      </c>
      <c r="N1574" s="20">
        <v>0.8</v>
      </c>
      <c r="O1574" s="20" t="s">
        <v>86</v>
      </c>
      <c r="P1574" s="25">
        <v>0</v>
      </c>
      <c r="Q1574" s="20" t="s">
        <v>112</v>
      </c>
      <c r="R1574" s="20" t="s">
        <v>113</v>
      </c>
      <c r="S1574" s="20" t="s">
        <v>26</v>
      </c>
      <c r="T1574" s="20" t="s">
        <v>30</v>
      </c>
      <c r="U1574" s="20" t="s">
        <v>114</v>
      </c>
      <c r="V1574" s="20" t="s">
        <v>115</v>
      </c>
      <c r="W1574" s="20" t="s">
        <v>116</v>
      </c>
      <c r="X1574" s="20" t="s">
        <v>2342</v>
      </c>
      <c r="Y1574" s="20" t="s">
        <v>2343</v>
      </c>
      <c r="Z1574" s="20" t="s">
        <v>26</v>
      </c>
      <c r="AA1574" s="20" t="s">
        <v>30</v>
      </c>
      <c r="AB1574" s="20" t="s">
        <v>117</v>
      </c>
      <c r="AC1574" s="20" t="s">
        <v>2216</v>
      </c>
      <c r="AD1574" s="20" t="s">
        <v>2344</v>
      </c>
    </row>
    <row r="1575" spans="2:30" x14ac:dyDescent="0.25">
      <c r="B1575" s="27" t="str">
        <f>IF(O1575="","Frêt",_xlfn.XLOOKUP(O1575,Catégories!A:A,Catégories!B:B,"inconnu"))</f>
        <v>Frêt</v>
      </c>
      <c r="C1575" s="10" t="str">
        <f>RIGHT(LOOKUP(L1575,'Recherche tracking'!A:A,'Recherche tracking'!B:B),16)</f>
        <v>7543814314755626</v>
      </c>
      <c r="D1575" s="20">
        <v>202606</v>
      </c>
      <c r="E1575" s="20">
        <v>51</v>
      </c>
      <c r="F1575" s="20">
        <v>1085442</v>
      </c>
      <c r="G1575" s="20" t="s">
        <v>20</v>
      </c>
      <c r="H1575" s="20" t="s">
        <v>20</v>
      </c>
      <c r="I1575" s="20" t="s">
        <v>110</v>
      </c>
      <c r="J1575" s="20" t="s">
        <v>22</v>
      </c>
      <c r="K1575" s="20">
        <v>20260624</v>
      </c>
      <c r="L1575" s="20" t="s">
        <v>2346</v>
      </c>
      <c r="M1575" s="20" t="s">
        <v>111</v>
      </c>
      <c r="N1575" s="20">
        <v>0.8</v>
      </c>
      <c r="O1575" s="20" t="s">
        <v>84</v>
      </c>
      <c r="P1575" s="25">
        <v>4.1500000000000004</v>
      </c>
      <c r="Q1575" s="20" t="s">
        <v>112</v>
      </c>
      <c r="R1575" s="20" t="s">
        <v>113</v>
      </c>
      <c r="S1575" s="20" t="s">
        <v>26</v>
      </c>
      <c r="T1575" s="20" t="s">
        <v>30</v>
      </c>
      <c r="U1575" s="20" t="s">
        <v>114</v>
      </c>
      <c r="V1575" s="20" t="s">
        <v>115</v>
      </c>
      <c r="W1575" s="20" t="s">
        <v>116</v>
      </c>
      <c r="X1575" s="20" t="s">
        <v>2347</v>
      </c>
      <c r="Y1575" s="20" t="s">
        <v>2348</v>
      </c>
      <c r="Z1575" s="20" t="s">
        <v>26</v>
      </c>
      <c r="AA1575" s="20" t="s">
        <v>30</v>
      </c>
      <c r="AB1575" s="20" t="s">
        <v>117</v>
      </c>
      <c r="AC1575" s="20" t="s">
        <v>2349</v>
      </c>
      <c r="AD1575" s="20" t="s">
        <v>2350</v>
      </c>
    </row>
    <row r="1576" spans="2:30" x14ac:dyDescent="0.25">
      <c r="B1576" s="27" t="str">
        <f>IF(O1576="","Frêt",_xlfn.XLOOKUP(O1576,Catégories!A:A,Catégories!B:B,"inconnu"))</f>
        <v>Frêt</v>
      </c>
      <c r="C1576" s="10" t="str">
        <f>RIGHT(LOOKUP(L1576,'Recherche tracking'!A:A,'Recherche tracking'!B:B),16)</f>
        <v>7543814314755626</v>
      </c>
      <c r="D1576" s="20">
        <v>202606</v>
      </c>
      <c r="E1576" s="20">
        <v>51</v>
      </c>
      <c r="F1576" s="20">
        <v>1085442</v>
      </c>
      <c r="G1576" s="20" t="s">
        <v>20</v>
      </c>
      <c r="H1576" s="20" t="s">
        <v>20</v>
      </c>
      <c r="I1576" s="20" t="s">
        <v>118</v>
      </c>
      <c r="J1576" s="20" t="s">
        <v>2351</v>
      </c>
      <c r="K1576" s="20">
        <v>20260624</v>
      </c>
      <c r="L1576" s="20" t="s">
        <v>2346</v>
      </c>
      <c r="M1576" s="20" t="s">
        <v>111</v>
      </c>
      <c r="N1576" s="20">
        <v>0.8</v>
      </c>
      <c r="O1576" s="20" t="s">
        <v>84</v>
      </c>
      <c r="P1576" s="25">
        <v>0</v>
      </c>
      <c r="Q1576" s="20" t="s">
        <v>112</v>
      </c>
      <c r="R1576" s="20" t="s">
        <v>113</v>
      </c>
      <c r="S1576" s="20" t="s">
        <v>26</v>
      </c>
      <c r="T1576" s="20" t="s">
        <v>30</v>
      </c>
      <c r="U1576" s="20" t="s">
        <v>114</v>
      </c>
      <c r="V1576" s="20" t="s">
        <v>115</v>
      </c>
      <c r="W1576" s="20" t="s">
        <v>116</v>
      </c>
      <c r="X1576" s="20" t="s">
        <v>2347</v>
      </c>
      <c r="Y1576" s="20" t="s">
        <v>2348</v>
      </c>
      <c r="Z1576" s="20" t="s">
        <v>26</v>
      </c>
      <c r="AA1576" s="20" t="s">
        <v>30</v>
      </c>
      <c r="AB1576" s="20" t="s">
        <v>117</v>
      </c>
      <c r="AC1576" s="20" t="s">
        <v>2349</v>
      </c>
      <c r="AD1576" s="20" t="s">
        <v>2350</v>
      </c>
    </row>
    <row r="1577" spans="2:30" x14ac:dyDescent="0.25">
      <c r="B1577" s="27" t="str">
        <f>IF(O1577="","Frêt",_xlfn.XLOOKUP(O1577,Catégories!A:A,Catégories!B:B,"inconnu"))</f>
        <v>Frêt</v>
      </c>
      <c r="C1577" s="10" t="str">
        <f>RIGHT(LOOKUP(L1577,'Recherche tracking'!A:A,'Recherche tracking'!B:B),16)</f>
        <v>7543814314755626</v>
      </c>
      <c r="D1577" s="20">
        <v>202606</v>
      </c>
      <c r="E1577" s="20">
        <v>51</v>
      </c>
      <c r="F1577" s="20">
        <v>1085442</v>
      </c>
      <c r="G1577" s="20" t="s">
        <v>20</v>
      </c>
      <c r="H1577" s="20" t="s">
        <v>20</v>
      </c>
      <c r="I1577" s="20" t="s">
        <v>119</v>
      </c>
      <c r="J1577" s="20" t="s">
        <v>2351</v>
      </c>
      <c r="K1577" s="20">
        <v>20260624</v>
      </c>
      <c r="L1577" s="20" t="s">
        <v>2346</v>
      </c>
      <c r="M1577" s="20" t="s">
        <v>24</v>
      </c>
      <c r="N1577" s="20">
        <v>0.8</v>
      </c>
      <c r="O1577" s="20" t="s">
        <v>86</v>
      </c>
      <c r="P1577" s="25">
        <v>0</v>
      </c>
      <c r="Q1577" s="20" t="s">
        <v>112</v>
      </c>
      <c r="R1577" s="20" t="s">
        <v>113</v>
      </c>
      <c r="S1577" s="20" t="s">
        <v>26</v>
      </c>
      <c r="T1577" s="20" t="s">
        <v>30</v>
      </c>
      <c r="U1577" s="20" t="s">
        <v>114</v>
      </c>
      <c r="V1577" s="20" t="s">
        <v>115</v>
      </c>
      <c r="W1577" s="20" t="s">
        <v>116</v>
      </c>
      <c r="X1577" s="20" t="s">
        <v>2347</v>
      </c>
      <c r="Y1577" s="20" t="s">
        <v>2348</v>
      </c>
      <c r="Z1577" s="20" t="s">
        <v>26</v>
      </c>
      <c r="AA1577" s="20" t="s">
        <v>30</v>
      </c>
      <c r="AB1577" s="20" t="s">
        <v>117</v>
      </c>
      <c r="AC1577" s="20" t="s">
        <v>2349</v>
      </c>
      <c r="AD1577" s="20" t="s">
        <v>2350</v>
      </c>
    </row>
    <row r="1578" spans="2:30" x14ac:dyDescent="0.25">
      <c r="B1578" s="27" t="str">
        <f>IF(O1578="","Frêt",_xlfn.XLOOKUP(O1578,Catégories!A:A,Catégories!B:B,"inconnu"))</f>
        <v>Frêt</v>
      </c>
      <c r="C1578" s="10" t="str">
        <f>RIGHT(LOOKUP(L1578,'Recherche tracking'!A:A,'Recherche tracking'!B:B),16)</f>
        <v>2443814314755517</v>
      </c>
      <c r="D1578" s="20">
        <v>202606</v>
      </c>
      <c r="E1578" s="20">
        <v>51</v>
      </c>
      <c r="F1578" s="20">
        <v>1085442</v>
      </c>
      <c r="G1578" s="20" t="s">
        <v>20</v>
      </c>
      <c r="H1578" s="20" t="s">
        <v>20</v>
      </c>
      <c r="I1578" s="20" t="s">
        <v>110</v>
      </c>
      <c r="J1578" s="20" t="s">
        <v>22</v>
      </c>
      <c r="K1578" s="20">
        <v>20260624</v>
      </c>
      <c r="L1578" s="20" t="s">
        <v>2352</v>
      </c>
      <c r="M1578" s="20" t="s">
        <v>111</v>
      </c>
      <c r="N1578" s="20">
        <v>0.8</v>
      </c>
      <c r="O1578" s="20" t="s">
        <v>84</v>
      </c>
      <c r="P1578" s="25">
        <v>4.1500000000000004</v>
      </c>
      <c r="Q1578" s="20" t="s">
        <v>112</v>
      </c>
      <c r="R1578" s="20" t="s">
        <v>113</v>
      </c>
      <c r="S1578" s="20" t="s">
        <v>26</v>
      </c>
      <c r="T1578" s="20" t="s">
        <v>30</v>
      </c>
      <c r="U1578" s="20" t="s">
        <v>114</v>
      </c>
      <c r="V1578" s="20" t="s">
        <v>115</v>
      </c>
      <c r="W1578" s="20" t="s">
        <v>116</v>
      </c>
      <c r="X1578" s="20" t="s">
        <v>2353</v>
      </c>
      <c r="Y1578" s="20" t="s">
        <v>2354</v>
      </c>
      <c r="Z1578" s="20" t="s">
        <v>26</v>
      </c>
      <c r="AA1578" s="20" t="s">
        <v>30</v>
      </c>
      <c r="AB1578" s="20" t="s">
        <v>268</v>
      </c>
      <c r="AC1578" s="20" t="s">
        <v>1820</v>
      </c>
      <c r="AD1578" s="20" t="s">
        <v>1821</v>
      </c>
    </row>
    <row r="1579" spans="2:30" x14ac:dyDescent="0.25">
      <c r="B1579" s="27" t="str">
        <f>IF(O1579="","Frêt",_xlfn.XLOOKUP(O1579,Catégories!A:A,Catégories!B:B,"inconnu"))</f>
        <v>Frêt</v>
      </c>
      <c r="C1579" s="10" t="str">
        <f>RIGHT(LOOKUP(L1579,'Recherche tracking'!A:A,'Recherche tracking'!B:B),16)</f>
        <v>2443814314755517</v>
      </c>
      <c r="D1579" s="20">
        <v>202606</v>
      </c>
      <c r="E1579" s="20">
        <v>51</v>
      </c>
      <c r="F1579" s="20">
        <v>1085442</v>
      </c>
      <c r="G1579" s="20" t="s">
        <v>20</v>
      </c>
      <c r="H1579" s="20" t="s">
        <v>20</v>
      </c>
      <c r="I1579" s="20" t="s">
        <v>118</v>
      </c>
      <c r="J1579" s="20" t="s">
        <v>2355</v>
      </c>
      <c r="K1579" s="20">
        <v>20260624</v>
      </c>
      <c r="L1579" s="20" t="s">
        <v>2352</v>
      </c>
      <c r="M1579" s="20" t="s">
        <v>111</v>
      </c>
      <c r="N1579" s="20">
        <v>0.8</v>
      </c>
      <c r="O1579" s="20" t="s">
        <v>84</v>
      </c>
      <c r="P1579" s="25">
        <v>0</v>
      </c>
      <c r="Q1579" s="20" t="s">
        <v>112</v>
      </c>
      <c r="R1579" s="20" t="s">
        <v>113</v>
      </c>
      <c r="S1579" s="20" t="s">
        <v>26</v>
      </c>
      <c r="T1579" s="20" t="s">
        <v>30</v>
      </c>
      <c r="U1579" s="20" t="s">
        <v>114</v>
      </c>
      <c r="V1579" s="20" t="s">
        <v>115</v>
      </c>
      <c r="W1579" s="20" t="s">
        <v>116</v>
      </c>
      <c r="X1579" s="20" t="s">
        <v>2353</v>
      </c>
      <c r="Y1579" s="20" t="s">
        <v>2354</v>
      </c>
      <c r="Z1579" s="20" t="s">
        <v>26</v>
      </c>
      <c r="AA1579" s="20" t="s">
        <v>30</v>
      </c>
      <c r="AB1579" s="20" t="s">
        <v>268</v>
      </c>
      <c r="AC1579" s="20" t="s">
        <v>1820</v>
      </c>
      <c r="AD1579" s="20" t="s">
        <v>1821</v>
      </c>
    </row>
    <row r="1580" spans="2:30" x14ac:dyDescent="0.25">
      <c r="B1580" s="27" t="str">
        <f>IF(O1580="","Frêt",_xlfn.XLOOKUP(O1580,Catégories!A:A,Catégories!B:B,"inconnu"))</f>
        <v>Frêt</v>
      </c>
      <c r="C1580" s="10" t="str">
        <f>RIGHT(LOOKUP(L1580,'Recherche tracking'!A:A,'Recherche tracking'!B:B),16)</f>
        <v>2443814314755517</v>
      </c>
      <c r="D1580" s="20">
        <v>202606</v>
      </c>
      <c r="E1580" s="20">
        <v>51</v>
      </c>
      <c r="F1580" s="20">
        <v>1085442</v>
      </c>
      <c r="G1580" s="20" t="s">
        <v>20</v>
      </c>
      <c r="H1580" s="20" t="s">
        <v>20</v>
      </c>
      <c r="I1580" s="20" t="s">
        <v>119</v>
      </c>
      <c r="J1580" s="20" t="s">
        <v>2355</v>
      </c>
      <c r="K1580" s="20">
        <v>20260624</v>
      </c>
      <c r="L1580" s="20" t="s">
        <v>2352</v>
      </c>
      <c r="M1580" s="20" t="s">
        <v>24</v>
      </c>
      <c r="N1580" s="20">
        <v>0.8</v>
      </c>
      <c r="O1580" s="20" t="s">
        <v>86</v>
      </c>
      <c r="P1580" s="25">
        <v>0</v>
      </c>
      <c r="Q1580" s="20" t="s">
        <v>112</v>
      </c>
      <c r="R1580" s="20" t="s">
        <v>113</v>
      </c>
      <c r="S1580" s="20" t="s">
        <v>26</v>
      </c>
      <c r="T1580" s="20" t="s">
        <v>30</v>
      </c>
      <c r="U1580" s="20" t="s">
        <v>114</v>
      </c>
      <c r="V1580" s="20" t="s">
        <v>115</v>
      </c>
      <c r="W1580" s="20" t="s">
        <v>116</v>
      </c>
      <c r="X1580" s="20" t="s">
        <v>2353</v>
      </c>
      <c r="Y1580" s="20" t="s">
        <v>2354</v>
      </c>
      <c r="Z1580" s="20" t="s">
        <v>26</v>
      </c>
      <c r="AA1580" s="20" t="s">
        <v>30</v>
      </c>
      <c r="AB1580" s="20" t="s">
        <v>268</v>
      </c>
      <c r="AC1580" s="20" t="s">
        <v>1820</v>
      </c>
      <c r="AD1580" s="20" t="s">
        <v>1821</v>
      </c>
    </row>
    <row r="1581" spans="2:30" x14ac:dyDescent="0.25">
      <c r="B1581" s="27" t="str">
        <f>IF(O1581="","Frêt",_xlfn.XLOOKUP(O1581,Catégories!A:A,Catégories!B:B,"inconnu"))</f>
        <v>Frêt</v>
      </c>
      <c r="C1581" s="10" t="str">
        <f>RIGHT(LOOKUP(L1581,'Recherche tracking'!A:A,'Recherche tracking'!B:B),16)</f>
        <v>7843814314755922</v>
      </c>
      <c r="D1581" s="20">
        <v>202606</v>
      </c>
      <c r="E1581" s="20">
        <v>51</v>
      </c>
      <c r="F1581" s="20">
        <v>1085442</v>
      </c>
      <c r="G1581" s="20" t="s">
        <v>20</v>
      </c>
      <c r="H1581" s="20" t="s">
        <v>20</v>
      </c>
      <c r="I1581" s="20" t="s">
        <v>110</v>
      </c>
      <c r="J1581" s="20" t="s">
        <v>22</v>
      </c>
      <c r="K1581" s="20">
        <v>20260624</v>
      </c>
      <c r="L1581" s="20" t="s">
        <v>2356</v>
      </c>
      <c r="M1581" s="20" t="s">
        <v>111</v>
      </c>
      <c r="N1581" s="20">
        <v>0.8</v>
      </c>
      <c r="O1581" s="20" t="s">
        <v>84</v>
      </c>
      <c r="P1581" s="25">
        <v>4.1500000000000004</v>
      </c>
      <c r="Q1581" s="20" t="s">
        <v>112</v>
      </c>
      <c r="R1581" s="20" t="s">
        <v>113</v>
      </c>
      <c r="S1581" s="20" t="s">
        <v>26</v>
      </c>
      <c r="T1581" s="20" t="s">
        <v>30</v>
      </c>
      <c r="U1581" s="20" t="s">
        <v>114</v>
      </c>
      <c r="V1581" s="20" t="s">
        <v>115</v>
      </c>
      <c r="W1581" s="20" t="s">
        <v>116</v>
      </c>
      <c r="X1581" s="20" t="s">
        <v>2357</v>
      </c>
      <c r="Y1581" s="20" t="s">
        <v>2358</v>
      </c>
      <c r="Z1581" s="20" t="s">
        <v>26</v>
      </c>
      <c r="AA1581" s="20" t="s">
        <v>30</v>
      </c>
      <c r="AB1581" s="20" t="s">
        <v>189</v>
      </c>
      <c r="AC1581" s="20" t="s">
        <v>2359</v>
      </c>
      <c r="AD1581" s="20" t="s">
        <v>2360</v>
      </c>
    </row>
    <row r="1582" spans="2:30" x14ac:dyDescent="0.25">
      <c r="B1582" s="27" t="str">
        <f>IF(O1582="","Frêt",_xlfn.XLOOKUP(O1582,Catégories!A:A,Catégories!B:B,"inconnu"))</f>
        <v>Frêt</v>
      </c>
      <c r="C1582" s="10" t="str">
        <f>RIGHT(LOOKUP(L1582,'Recherche tracking'!A:A,'Recherche tracking'!B:B),16)</f>
        <v>7843814314755922</v>
      </c>
      <c r="D1582" s="20">
        <v>202606</v>
      </c>
      <c r="E1582" s="20">
        <v>51</v>
      </c>
      <c r="F1582" s="20">
        <v>1085442</v>
      </c>
      <c r="G1582" s="20" t="s">
        <v>20</v>
      </c>
      <c r="H1582" s="20" t="s">
        <v>20</v>
      </c>
      <c r="I1582" s="20" t="s">
        <v>118</v>
      </c>
      <c r="J1582" s="20" t="s">
        <v>2361</v>
      </c>
      <c r="K1582" s="20">
        <v>20260624</v>
      </c>
      <c r="L1582" s="20" t="s">
        <v>2356</v>
      </c>
      <c r="M1582" s="20" t="s">
        <v>111</v>
      </c>
      <c r="N1582" s="20">
        <v>0.8</v>
      </c>
      <c r="O1582" s="20" t="s">
        <v>84</v>
      </c>
      <c r="P1582" s="25">
        <v>0</v>
      </c>
      <c r="Q1582" s="20" t="s">
        <v>112</v>
      </c>
      <c r="R1582" s="20" t="s">
        <v>113</v>
      </c>
      <c r="S1582" s="20" t="s">
        <v>26</v>
      </c>
      <c r="T1582" s="20" t="s">
        <v>30</v>
      </c>
      <c r="U1582" s="20" t="s">
        <v>114</v>
      </c>
      <c r="V1582" s="20" t="s">
        <v>115</v>
      </c>
      <c r="W1582" s="20" t="s">
        <v>116</v>
      </c>
      <c r="X1582" s="20" t="s">
        <v>2357</v>
      </c>
      <c r="Y1582" s="20" t="s">
        <v>2358</v>
      </c>
      <c r="Z1582" s="20" t="s">
        <v>26</v>
      </c>
      <c r="AA1582" s="20" t="s">
        <v>30</v>
      </c>
      <c r="AB1582" s="20" t="s">
        <v>189</v>
      </c>
      <c r="AC1582" s="20" t="s">
        <v>2359</v>
      </c>
      <c r="AD1582" s="20" t="s">
        <v>2360</v>
      </c>
    </row>
    <row r="1583" spans="2:30" x14ac:dyDescent="0.25">
      <c r="B1583" s="27" t="str">
        <f>IF(O1583="","Frêt",_xlfn.XLOOKUP(O1583,Catégories!A:A,Catégories!B:B,"inconnu"))</f>
        <v>Frêt</v>
      </c>
      <c r="C1583" s="10" t="str">
        <f>RIGHT(LOOKUP(L1583,'Recherche tracking'!A:A,'Recherche tracking'!B:B),16)</f>
        <v>7843814314755922</v>
      </c>
      <c r="D1583" s="20">
        <v>202606</v>
      </c>
      <c r="E1583" s="20">
        <v>51</v>
      </c>
      <c r="F1583" s="20">
        <v>1085442</v>
      </c>
      <c r="G1583" s="20" t="s">
        <v>20</v>
      </c>
      <c r="H1583" s="20" t="s">
        <v>20</v>
      </c>
      <c r="I1583" s="20" t="s">
        <v>119</v>
      </c>
      <c r="J1583" s="20" t="s">
        <v>2361</v>
      </c>
      <c r="K1583" s="20">
        <v>20260624</v>
      </c>
      <c r="L1583" s="20" t="s">
        <v>2356</v>
      </c>
      <c r="M1583" s="20" t="s">
        <v>24</v>
      </c>
      <c r="N1583" s="20">
        <v>0.8</v>
      </c>
      <c r="O1583" s="20" t="s">
        <v>86</v>
      </c>
      <c r="P1583" s="25">
        <v>0</v>
      </c>
      <c r="Q1583" s="20" t="s">
        <v>112</v>
      </c>
      <c r="R1583" s="20" t="s">
        <v>113</v>
      </c>
      <c r="S1583" s="20" t="s">
        <v>26</v>
      </c>
      <c r="T1583" s="20" t="s">
        <v>30</v>
      </c>
      <c r="U1583" s="20" t="s">
        <v>114</v>
      </c>
      <c r="V1583" s="20" t="s">
        <v>115</v>
      </c>
      <c r="W1583" s="20" t="s">
        <v>116</v>
      </c>
      <c r="X1583" s="20" t="s">
        <v>2357</v>
      </c>
      <c r="Y1583" s="20" t="s">
        <v>2358</v>
      </c>
      <c r="Z1583" s="20" t="s">
        <v>26</v>
      </c>
      <c r="AA1583" s="20" t="s">
        <v>30</v>
      </c>
      <c r="AB1583" s="20" t="s">
        <v>189</v>
      </c>
      <c r="AC1583" s="20" t="s">
        <v>2359</v>
      </c>
      <c r="AD1583" s="20" t="s">
        <v>2360</v>
      </c>
    </row>
    <row r="1584" spans="2:30" x14ac:dyDescent="0.25">
      <c r="B1584" s="27" t="str">
        <f>IF(O1584="","Frêt",_xlfn.XLOOKUP(O1584,Catégories!A:A,Catégories!B:B,"inconnu"))</f>
        <v>Frêt</v>
      </c>
      <c r="C1584" s="10" t="str">
        <f>RIGHT(LOOKUP(L1584,'Recherche tracking'!A:A,'Recherche tracking'!B:B),16)</f>
        <v>7543814314755534</v>
      </c>
      <c r="D1584" s="20">
        <v>202606</v>
      </c>
      <c r="E1584" s="20">
        <v>51</v>
      </c>
      <c r="F1584" s="20">
        <v>1085442</v>
      </c>
      <c r="G1584" s="20" t="s">
        <v>20</v>
      </c>
      <c r="H1584" s="20" t="s">
        <v>20</v>
      </c>
      <c r="I1584" s="20" t="s">
        <v>110</v>
      </c>
      <c r="J1584" s="20" t="s">
        <v>22</v>
      </c>
      <c r="K1584" s="20">
        <v>20260624</v>
      </c>
      <c r="L1584" s="20" t="s">
        <v>2362</v>
      </c>
      <c r="M1584" s="20" t="s">
        <v>111</v>
      </c>
      <c r="N1584" s="20">
        <v>0.8</v>
      </c>
      <c r="O1584" s="20" t="s">
        <v>84</v>
      </c>
      <c r="P1584" s="25">
        <v>4.1500000000000004</v>
      </c>
      <c r="Q1584" s="20" t="s">
        <v>112</v>
      </c>
      <c r="R1584" s="20" t="s">
        <v>113</v>
      </c>
      <c r="S1584" s="20" t="s">
        <v>26</v>
      </c>
      <c r="T1584" s="20" t="s">
        <v>30</v>
      </c>
      <c r="U1584" s="20" t="s">
        <v>114</v>
      </c>
      <c r="V1584" s="20" t="s">
        <v>115</v>
      </c>
      <c r="W1584" s="20" t="s">
        <v>116</v>
      </c>
      <c r="X1584" s="20" t="s">
        <v>2363</v>
      </c>
      <c r="Y1584" s="20" t="s">
        <v>2364</v>
      </c>
      <c r="Z1584" s="20" t="s">
        <v>26</v>
      </c>
      <c r="AA1584" s="20" t="s">
        <v>30</v>
      </c>
      <c r="AB1584" s="20" t="s">
        <v>117</v>
      </c>
      <c r="AC1584" s="20" t="s">
        <v>154</v>
      </c>
      <c r="AD1584" s="20" t="s">
        <v>2365</v>
      </c>
    </row>
    <row r="1585" spans="2:30" x14ac:dyDescent="0.25">
      <c r="B1585" s="27" t="str">
        <f>IF(O1585="","Frêt",_xlfn.XLOOKUP(O1585,Catégories!A:A,Catégories!B:B,"inconnu"))</f>
        <v>Frêt</v>
      </c>
      <c r="C1585" s="10" t="str">
        <f>RIGHT(LOOKUP(L1585,'Recherche tracking'!A:A,'Recherche tracking'!B:B),16)</f>
        <v>7543814314755534</v>
      </c>
      <c r="D1585" s="20">
        <v>202606</v>
      </c>
      <c r="E1585" s="20">
        <v>51</v>
      </c>
      <c r="F1585" s="20">
        <v>1085442</v>
      </c>
      <c r="G1585" s="20" t="s">
        <v>20</v>
      </c>
      <c r="H1585" s="20" t="s">
        <v>20</v>
      </c>
      <c r="I1585" s="20" t="s">
        <v>118</v>
      </c>
      <c r="J1585" s="20" t="s">
        <v>2366</v>
      </c>
      <c r="K1585" s="20">
        <v>20260624</v>
      </c>
      <c r="L1585" s="20" t="s">
        <v>2362</v>
      </c>
      <c r="M1585" s="20" t="s">
        <v>111</v>
      </c>
      <c r="N1585" s="20">
        <v>0.8</v>
      </c>
      <c r="O1585" s="20" t="s">
        <v>84</v>
      </c>
      <c r="P1585" s="25">
        <v>0</v>
      </c>
      <c r="Q1585" s="20" t="s">
        <v>112</v>
      </c>
      <c r="R1585" s="20" t="s">
        <v>113</v>
      </c>
      <c r="S1585" s="20" t="s">
        <v>26</v>
      </c>
      <c r="T1585" s="20" t="s">
        <v>30</v>
      </c>
      <c r="U1585" s="20" t="s">
        <v>114</v>
      </c>
      <c r="V1585" s="20" t="s">
        <v>115</v>
      </c>
      <c r="W1585" s="20" t="s">
        <v>116</v>
      </c>
      <c r="X1585" s="20" t="s">
        <v>2363</v>
      </c>
      <c r="Y1585" s="20" t="s">
        <v>2364</v>
      </c>
      <c r="Z1585" s="20" t="s">
        <v>26</v>
      </c>
      <c r="AA1585" s="20" t="s">
        <v>30</v>
      </c>
      <c r="AB1585" s="20" t="s">
        <v>117</v>
      </c>
      <c r="AC1585" s="20" t="s">
        <v>154</v>
      </c>
      <c r="AD1585" s="20" t="s">
        <v>2365</v>
      </c>
    </row>
    <row r="1586" spans="2:30" x14ac:dyDescent="0.25">
      <c r="B1586" s="27" t="str">
        <f>IF(O1586="","Frêt",_xlfn.XLOOKUP(O1586,Catégories!A:A,Catégories!B:B,"inconnu"))</f>
        <v>Frêt</v>
      </c>
      <c r="C1586" s="10" t="str">
        <f>RIGHT(LOOKUP(L1586,'Recherche tracking'!A:A,'Recherche tracking'!B:B),16)</f>
        <v>7543814314755534</v>
      </c>
      <c r="D1586" s="20">
        <v>202606</v>
      </c>
      <c r="E1586" s="20">
        <v>51</v>
      </c>
      <c r="F1586" s="20">
        <v>1085442</v>
      </c>
      <c r="G1586" s="20" t="s">
        <v>20</v>
      </c>
      <c r="H1586" s="20" t="s">
        <v>20</v>
      </c>
      <c r="I1586" s="20" t="s">
        <v>119</v>
      </c>
      <c r="J1586" s="20" t="s">
        <v>2366</v>
      </c>
      <c r="K1586" s="20">
        <v>20260624</v>
      </c>
      <c r="L1586" s="20" t="s">
        <v>2362</v>
      </c>
      <c r="M1586" s="20" t="s">
        <v>24</v>
      </c>
      <c r="N1586" s="20">
        <v>0.8</v>
      </c>
      <c r="O1586" s="20" t="s">
        <v>86</v>
      </c>
      <c r="P1586" s="25">
        <v>0</v>
      </c>
      <c r="Q1586" s="20" t="s">
        <v>112</v>
      </c>
      <c r="R1586" s="20" t="s">
        <v>113</v>
      </c>
      <c r="S1586" s="20" t="s">
        <v>26</v>
      </c>
      <c r="T1586" s="20" t="s">
        <v>30</v>
      </c>
      <c r="U1586" s="20" t="s">
        <v>114</v>
      </c>
      <c r="V1586" s="20" t="s">
        <v>115</v>
      </c>
      <c r="W1586" s="20" t="s">
        <v>116</v>
      </c>
      <c r="X1586" s="20" t="s">
        <v>2363</v>
      </c>
      <c r="Y1586" s="20" t="s">
        <v>2364</v>
      </c>
      <c r="Z1586" s="20" t="s">
        <v>26</v>
      </c>
      <c r="AA1586" s="20" t="s">
        <v>30</v>
      </c>
      <c r="AB1586" s="20" t="s">
        <v>117</v>
      </c>
      <c r="AC1586" s="20" t="s">
        <v>154</v>
      </c>
      <c r="AD1586" s="20" t="s">
        <v>2365</v>
      </c>
    </row>
    <row r="1587" spans="2:30" x14ac:dyDescent="0.25">
      <c r="B1587" s="27" t="str">
        <f>IF(O1587="","Frêt",_xlfn.XLOOKUP(O1587,Catégories!A:A,Catégories!B:B,"inconnu"))</f>
        <v>Frêt</v>
      </c>
      <c r="C1587" s="10" t="str">
        <f>RIGHT(LOOKUP(L1587,'Recherche tracking'!A:A,'Recherche tracking'!B:B),16)</f>
        <v>7543814314756396</v>
      </c>
      <c r="D1587" s="20">
        <v>202606</v>
      </c>
      <c r="E1587" s="20">
        <v>51</v>
      </c>
      <c r="F1587" s="20">
        <v>1085442</v>
      </c>
      <c r="G1587" s="20" t="s">
        <v>20</v>
      </c>
      <c r="H1587" s="20" t="s">
        <v>20</v>
      </c>
      <c r="I1587" s="20" t="s">
        <v>110</v>
      </c>
      <c r="J1587" s="20" t="s">
        <v>22</v>
      </c>
      <c r="K1587" s="20">
        <v>20260624</v>
      </c>
      <c r="L1587" s="20" t="s">
        <v>2367</v>
      </c>
      <c r="M1587" s="20" t="s">
        <v>111</v>
      </c>
      <c r="N1587" s="20">
        <v>0.8</v>
      </c>
      <c r="O1587" s="20" t="s">
        <v>84</v>
      </c>
      <c r="P1587" s="25">
        <v>4.1500000000000004</v>
      </c>
      <c r="Q1587" s="20" t="s">
        <v>112</v>
      </c>
      <c r="R1587" s="20" t="s">
        <v>113</v>
      </c>
      <c r="S1587" s="20" t="s">
        <v>26</v>
      </c>
      <c r="T1587" s="20" t="s">
        <v>30</v>
      </c>
      <c r="U1587" s="20" t="s">
        <v>114</v>
      </c>
      <c r="V1587" s="20" t="s">
        <v>115</v>
      </c>
      <c r="W1587" s="20" t="s">
        <v>116</v>
      </c>
      <c r="X1587" s="20" t="s">
        <v>2368</v>
      </c>
      <c r="Y1587" s="20" t="s">
        <v>2369</v>
      </c>
      <c r="Z1587" s="20" t="s">
        <v>26</v>
      </c>
      <c r="AA1587" s="20" t="s">
        <v>30</v>
      </c>
      <c r="AB1587" s="20" t="s">
        <v>117</v>
      </c>
      <c r="AC1587" s="20" t="s">
        <v>1559</v>
      </c>
      <c r="AD1587" s="20" t="s">
        <v>2370</v>
      </c>
    </row>
    <row r="1588" spans="2:30" x14ac:dyDescent="0.25">
      <c r="B1588" s="27" t="str">
        <f>IF(O1588="","Frêt",_xlfn.XLOOKUP(O1588,Catégories!A:A,Catégories!B:B,"inconnu"))</f>
        <v>Frêt</v>
      </c>
      <c r="C1588" s="10" t="str">
        <f>RIGHT(LOOKUP(L1588,'Recherche tracking'!A:A,'Recherche tracking'!B:B),16)</f>
        <v>7543814314756396</v>
      </c>
      <c r="D1588" s="20">
        <v>202606</v>
      </c>
      <c r="E1588" s="20">
        <v>51</v>
      </c>
      <c r="F1588" s="20">
        <v>1085442</v>
      </c>
      <c r="G1588" s="20" t="s">
        <v>20</v>
      </c>
      <c r="H1588" s="20" t="s">
        <v>20</v>
      </c>
      <c r="I1588" s="20" t="s">
        <v>118</v>
      </c>
      <c r="J1588" s="20" t="s">
        <v>2371</v>
      </c>
      <c r="K1588" s="20">
        <v>20260624</v>
      </c>
      <c r="L1588" s="20" t="s">
        <v>2367</v>
      </c>
      <c r="M1588" s="20" t="s">
        <v>111</v>
      </c>
      <c r="N1588" s="20">
        <v>0.8</v>
      </c>
      <c r="O1588" s="20" t="s">
        <v>84</v>
      </c>
      <c r="P1588" s="25">
        <v>0</v>
      </c>
      <c r="Q1588" s="20" t="s">
        <v>112</v>
      </c>
      <c r="R1588" s="20" t="s">
        <v>113</v>
      </c>
      <c r="S1588" s="20" t="s">
        <v>26</v>
      </c>
      <c r="T1588" s="20" t="s">
        <v>30</v>
      </c>
      <c r="U1588" s="20" t="s">
        <v>114</v>
      </c>
      <c r="V1588" s="20" t="s">
        <v>115</v>
      </c>
      <c r="W1588" s="20" t="s">
        <v>116</v>
      </c>
      <c r="X1588" s="20" t="s">
        <v>2368</v>
      </c>
      <c r="Y1588" s="20" t="s">
        <v>2369</v>
      </c>
      <c r="Z1588" s="20" t="s">
        <v>26</v>
      </c>
      <c r="AA1588" s="20" t="s">
        <v>30</v>
      </c>
      <c r="AB1588" s="20" t="s">
        <v>117</v>
      </c>
      <c r="AC1588" s="20" t="s">
        <v>1559</v>
      </c>
      <c r="AD1588" s="20" t="s">
        <v>2370</v>
      </c>
    </row>
    <row r="1589" spans="2:30" x14ac:dyDescent="0.25">
      <c r="B1589" s="27" t="str">
        <f>IF(O1589="","Frêt",_xlfn.XLOOKUP(O1589,Catégories!A:A,Catégories!B:B,"inconnu"))</f>
        <v>Frêt</v>
      </c>
      <c r="C1589" s="10" t="str">
        <f>RIGHT(LOOKUP(L1589,'Recherche tracking'!A:A,'Recherche tracking'!B:B),16)</f>
        <v>7543814314756396</v>
      </c>
      <c r="D1589" s="20">
        <v>202606</v>
      </c>
      <c r="E1589" s="20">
        <v>51</v>
      </c>
      <c r="F1589" s="20">
        <v>1085442</v>
      </c>
      <c r="G1589" s="20" t="s">
        <v>20</v>
      </c>
      <c r="H1589" s="20" t="s">
        <v>20</v>
      </c>
      <c r="I1589" s="20" t="s">
        <v>119</v>
      </c>
      <c r="J1589" s="20" t="s">
        <v>2371</v>
      </c>
      <c r="K1589" s="20">
        <v>20260624</v>
      </c>
      <c r="L1589" s="20" t="s">
        <v>2367</v>
      </c>
      <c r="M1589" s="20" t="s">
        <v>24</v>
      </c>
      <c r="N1589" s="20">
        <v>0.8</v>
      </c>
      <c r="O1589" s="20" t="s">
        <v>86</v>
      </c>
      <c r="P1589" s="25">
        <v>0</v>
      </c>
      <c r="Q1589" s="20" t="s">
        <v>112</v>
      </c>
      <c r="R1589" s="20" t="s">
        <v>113</v>
      </c>
      <c r="S1589" s="20" t="s">
        <v>26</v>
      </c>
      <c r="T1589" s="20" t="s">
        <v>30</v>
      </c>
      <c r="U1589" s="20" t="s">
        <v>114</v>
      </c>
      <c r="V1589" s="20" t="s">
        <v>115</v>
      </c>
      <c r="W1589" s="20" t="s">
        <v>116</v>
      </c>
      <c r="X1589" s="20" t="s">
        <v>2368</v>
      </c>
      <c r="Y1589" s="20" t="s">
        <v>2369</v>
      </c>
      <c r="Z1589" s="20" t="s">
        <v>26</v>
      </c>
      <c r="AA1589" s="20" t="s">
        <v>30</v>
      </c>
      <c r="AB1589" s="20" t="s">
        <v>117</v>
      </c>
      <c r="AC1589" s="20" t="s">
        <v>1559</v>
      </c>
      <c r="AD1589" s="20" t="s">
        <v>2370</v>
      </c>
    </row>
    <row r="1590" spans="2:30" x14ac:dyDescent="0.25">
      <c r="B1590" s="27" t="str">
        <f>IF(O1590="","Frêt",_xlfn.XLOOKUP(O1590,Catégories!A:A,Catégories!B:B,"inconnu"))</f>
        <v>Frêt</v>
      </c>
      <c r="C1590" s="10" t="str">
        <f>RIGHT(LOOKUP(L1590,'Recherche tracking'!A:A,'Recherche tracking'!B:B),16)</f>
        <v>8643814314755525</v>
      </c>
      <c r="D1590" s="20">
        <v>202606</v>
      </c>
      <c r="E1590" s="20">
        <v>51</v>
      </c>
      <c r="F1590" s="20">
        <v>1085442</v>
      </c>
      <c r="G1590" s="20" t="s">
        <v>20</v>
      </c>
      <c r="H1590" s="20" t="s">
        <v>20</v>
      </c>
      <c r="I1590" s="20" t="s">
        <v>110</v>
      </c>
      <c r="J1590" s="20" t="s">
        <v>22</v>
      </c>
      <c r="K1590" s="20">
        <v>20260624</v>
      </c>
      <c r="L1590" s="20" t="s">
        <v>2372</v>
      </c>
      <c r="M1590" s="20" t="s">
        <v>111</v>
      </c>
      <c r="N1590" s="20">
        <v>0.8</v>
      </c>
      <c r="O1590" s="20" t="s">
        <v>84</v>
      </c>
      <c r="P1590" s="25">
        <v>4.1500000000000004</v>
      </c>
      <c r="Q1590" s="20" t="s">
        <v>112</v>
      </c>
      <c r="R1590" s="20" t="s">
        <v>113</v>
      </c>
      <c r="S1590" s="20" t="s">
        <v>26</v>
      </c>
      <c r="T1590" s="20" t="s">
        <v>30</v>
      </c>
      <c r="U1590" s="20" t="s">
        <v>114</v>
      </c>
      <c r="V1590" s="20" t="s">
        <v>115</v>
      </c>
      <c r="W1590" s="20" t="s">
        <v>116</v>
      </c>
      <c r="X1590" s="20" t="s">
        <v>2373</v>
      </c>
      <c r="Y1590" s="20" t="s">
        <v>2374</v>
      </c>
      <c r="Z1590" s="20" t="s">
        <v>2375</v>
      </c>
      <c r="AA1590" s="20" t="s">
        <v>30</v>
      </c>
      <c r="AB1590" s="20" t="s">
        <v>192</v>
      </c>
      <c r="AC1590" s="20" t="s">
        <v>335</v>
      </c>
      <c r="AD1590" s="20" t="s">
        <v>336</v>
      </c>
    </row>
    <row r="1591" spans="2:30" x14ac:dyDescent="0.25">
      <c r="B1591" s="27" t="str">
        <f>IF(O1591="","Frêt",_xlfn.XLOOKUP(O1591,Catégories!A:A,Catégories!B:B,"inconnu"))</f>
        <v>Frêt</v>
      </c>
      <c r="C1591" s="10" t="str">
        <f>RIGHT(LOOKUP(L1591,'Recherche tracking'!A:A,'Recherche tracking'!B:B),16)</f>
        <v>8643814314755525</v>
      </c>
      <c r="D1591" s="20">
        <v>202606</v>
      </c>
      <c r="E1591" s="20">
        <v>51</v>
      </c>
      <c r="F1591" s="20">
        <v>1085442</v>
      </c>
      <c r="G1591" s="20" t="s">
        <v>20</v>
      </c>
      <c r="H1591" s="20" t="s">
        <v>20</v>
      </c>
      <c r="I1591" s="20" t="s">
        <v>118</v>
      </c>
      <c r="J1591" s="20" t="s">
        <v>2376</v>
      </c>
      <c r="K1591" s="20">
        <v>20260624</v>
      </c>
      <c r="L1591" s="20" t="s">
        <v>2372</v>
      </c>
      <c r="M1591" s="20" t="s">
        <v>111</v>
      </c>
      <c r="N1591" s="20">
        <v>0.8</v>
      </c>
      <c r="O1591" s="20" t="s">
        <v>84</v>
      </c>
      <c r="P1591" s="25">
        <v>0</v>
      </c>
      <c r="Q1591" s="20" t="s">
        <v>112</v>
      </c>
      <c r="R1591" s="20" t="s">
        <v>113</v>
      </c>
      <c r="S1591" s="20" t="s">
        <v>26</v>
      </c>
      <c r="T1591" s="20" t="s">
        <v>30</v>
      </c>
      <c r="U1591" s="20" t="s">
        <v>114</v>
      </c>
      <c r="V1591" s="20" t="s">
        <v>115</v>
      </c>
      <c r="W1591" s="20" t="s">
        <v>116</v>
      </c>
      <c r="X1591" s="20" t="s">
        <v>2373</v>
      </c>
      <c r="Y1591" s="20" t="s">
        <v>2374</v>
      </c>
      <c r="Z1591" s="20" t="s">
        <v>2375</v>
      </c>
      <c r="AA1591" s="20" t="s">
        <v>30</v>
      </c>
      <c r="AB1591" s="20" t="s">
        <v>192</v>
      </c>
      <c r="AC1591" s="20" t="s">
        <v>335</v>
      </c>
      <c r="AD1591" s="20" t="s">
        <v>336</v>
      </c>
    </row>
    <row r="1592" spans="2:30" x14ac:dyDescent="0.25">
      <c r="B1592" s="27" t="str">
        <f>IF(O1592="","Frêt",_xlfn.XLOOKUP(O1592,Catégories!A:A,Catégories!B:B,"inconnu"))</f>
        <v>Frêt</v>
      </c>
      <c r="C1592" s="10" t="str">
        <f>RIGHT(LOOKUP(L1592,'Recherche tracking'!A:A,'Recherche tracking'!B:B),16)</f>
        <v>8643814314755525</v>
      </c>
      <c r="D1592" s="20">
        <v>202606</v>
      </c>
      <c r="E1592" s="20">
        <v>51</v>
      </c>
      <c r="F1592" s="20">
        <v>1085442</v>
      </c>
      <c r="G1592" s="20" t="s">
        <v>20</v>
      </c>
      <c r="H1592" s="20" t="s">
        <v>20</v>
      </c>
      <c r="I1592" s="20" t="s">
        <v>119</v>
      </c>
      <c r="J1592" s="20" t="s">
        <v>2376</v>
      </c>
      <c r="K1592" s="20">
        <v>20260624</v>
      </c>
      <c r="L1592" s="20" t="s">
        <v>2372</v>
      </c>
      <c r="M1592" s="20" t="s">
        <v>24</v>
      </c>
      <c r="N1592" s="20">
        <v>0.8</v>
      </c>
      <c r="O1592" s="20" t="s">
        <v>86</v>
      </c>
      <c r="P1592" s="25">
        <v>0</v>
      </c>
      <c r="Q1592" s="20" t="s">
        <v>112</v>
      </c>
      <c r="R1592" s="20" t="s">
        <v>113</v>
      </c>
      <c r="S1592" s="20" t="s">
        <v>26</v>
      </c>
      <c r="T1592" s="20" t="s">
        <v>30</v>
      </c>
      <c r="U1592" s="20" t="s">
        <v>114</v>
      </c>
      <c r="V1592" s="20" t="s">
        <v>115</v>
      </c>
      <c r="W1592" s="20" t="s">
        <v>116</v>
      </c>
      <c r="X1592" s="20" t="s">
        <v>2373</v>
      </c>
      <c r="Y1592" s="20" t="s">
        <v>2374</v>
      </c>
      <c r="Z1592" s="20" t="s">
        <v>2375</v>
      </c>
      <c r="AA1592" s="20" t="s">
        <v>30</v>
      </c>
      <c r="AB1592" s="20" t="s">
        <v>192</v>
      </c>
      <c r="AC1592" s="20" t="s">
        <v>335</v>
      </c>
      <c r="AD1592" s="20" t="s">
        <v>336</v>
      </c>
    </row>
    <row r="1593" spans="2:30" x14ac:dyDescent="0.25">
      <c r="B1593" s="27" t="str">
        <f>IF(O1593="","Frêt",_xlfn.XLOOKUP(O1593,Catégories!A:A,Catégories!B:B,"inconnu"))</f>
        <v>Frêt</v>
      </c>
      <c r="C1593" s="10" t="str">
        <f>RIGHT(LOOKUP(L1593,'Recherche tracking'!A:A,'Recherche tracking'!B:B),16)</f>
        <v>9243814314755838</v>
      </c>
      <c r="D1593" s="20">
        <v>202606</v>
      </c>
      <c r="E1593" s="20">
        <v>51</v>
      </c>
      <c r="F1593" s="20">
        <v>1085442</v>
      </c>
      <c r="G1593" s="20" t="s">
        <v>20</v>
      </c>
      <c r="H1593" s="20" t="s">
        <v>20</v>
      </c>
      <c r="I1593" s="20" t="s">
        <v>110</v>
      </c>
      <c r="J1593" s="20" t="s">
        <v>22</v>
      </c>
      <c r="K1593" s="20">
        <v>20260624</v>
      </c>
      <c r="L1593" s="20" t="s">
        <v>2377</v>
      </c>
      <c r="M1593" s="20" t="s">
        <v>111</v>
      </c>
      <c r="N1593" s="20">
        <v>2.84</v>
      </c>
      <c r="O1593" s="20" t="s">
        <v>84</v>
      </c>
      <c r="P1593" s="25">
        <v>4.67</v>
      </c>
      <c r="Q1593" s="20" t="s">
        <v>112</v>
      </c>
      <c r="R1593" s="20" t="s">
        <v>113</v>
      </c>
      <c r="S1593" s="20" t="s">
        <v>26</v>
      </c>
      <c r="T1593" s="20" t="s">
        <v>30</v>
      </c>
      <c r="U1593" s="20" t="s">
        <v>114</v>
      </c>
      <c r="V1593" s="20" t="s">
        <v>115</v>
      </c>
      <c r="W1593" s="20" t="s">
        <v>116</v>
      </c>
      <c r="X1593" s="20" t="s">
        <v>2378</v>
      </c>
      <c r="Y1593" s="20" t="s">
        <v>2379</v>
      </c>
      <c r="Z1593" s="20" t="s">
        <v>26</v>
      </c>
      <c r="AA1593" s="20" t="s">
        <v>30</v>
      </c>
      <c r="AB1593" s="20" t="s">
        <v>163</v>
      </c>
      <c r="AC1593" s="20" t="s">
        <v>2380</v>
      </c>
      <c r="AD1593" s="20" t="s">
        <v>2381</v>
      </c>
    </row>
    <row r="1594" spans="2:30" x14ac:dyDescent="0.25">
      <c r="B1594" s="27" t="str">
        <f>IF(O1594="","Frêt",_xlfn.XLOOKUP(O1594,Catégories!A:A,Catégories!B:B,"inconnu"))</f>
        <v>Frêt</v>
      </c>
      <c r="C1594" s="10" t="str">
        <f>RIGHT(LOOKUP(L1594,'Recherche tracking'!A:A,'Recherche tracking'!B:B),16)</f>
        <v>9243814314755838</v>
      </c>
      <c r="D1594" s="20">
        <v>202606</v>
      </c>
      <c r="E1594" s="20">
        <v>51</v>
      </c>
      <c r="F1594" s="20">
        <v>1085442</v>
      </c>
      <c r="G1594" s="20" t="s">
        <v>20</v>
      </c>
      <c r="H1594" s="20" t="s">
        <v>20</v>
      </c>
      <c r="I1594" s="20" t="s">
        <v>118</v>
      </c>
      <c r="J1594" s="20" t="s">
        <v>2382</v>
      </c>
      <c r="K1594" s="20">
        <v>20260624</v>
      </c>
      <c r="L1594" s="20" t="s">
        <v>2377</v>
      </c>
      <c r="M1594" s="20" t="s">
        <v>111</v>
      </c>
      <c r="N1594" s="20">
        <v>2.84</v>
      </c>
      <c r="O1594" s="20" t="s">
        <v>84</v>
      </c>
      <c r="P1594" s="25">
        <v>0</v>
      </c>
      <c r="Q1594" s="20" t="s">
        <v>112</v>
      </c>
      <c r="R1594" s="20" t="s">
        <v>113</v>
      </c>
      <c r="S1594" s="20" t="s">
        <v>26</v>
      </c>
      <c r="T1594" s="20" t="s">
        <v>30</v>
      </c>
      <c r="U1594" s="20" t="s">
        <v>114</v>
      </c>
      <c r="V1594" s="20" t="s">
        <v>115</v>
      </c>
      <c r="W1594" s="20" t="s">
        <v>116</v>
      </c>
      <c r="X1594" s="20" t="s">
        <v>2378</v>
      </c>
      <c r="Y1594" s="20" t="s">
        <v>2379</v>
      </c>
      <c r="Z1594" s="20" t="s">
        <v>26</v>
      </c>
      <c r="AA1594" s="20" t="s">
        <v>30</v>
      </c>
      <c r="AB1594" s="20" t="s">
        <v>163</v>
      </c>
      <c r="AC1594" s="20" t="s">
        <v>2380</v>
      </c>
      <c r="AD1594" s="20" t="s">
        <v>2381</v>
      </c>
    </row>
    <row r="1595" spans="2:30" x14ac:dyDescent="0.25">
      <c r="B1595" s="27" t="str">
        <f>IF(O1595="","Frêt",_xlfn.XLOOKUP(O1595,Catégories!A:A,Catégories!B:B,"inconnu"))</f>
        <v>Frêt</v>
      </c>
      <c r="C1595" s="10" t="str">
        <f>RIGHT(LOOKUP(L1595,'Recherche tracking'!A:A,'Recherche tracking'!B:B),16)</f>
        <v>9243814314755838</v>
      </c>
      <c r="D1595" s="20">
        <v>202606</v>
      </c>
      <c r="E1595" s="20">
        <v>51</v>
      </c>
      <c r="F1595" s="20">
        <v>1085442</v>
      </c>
      <c r="G1595" s="20" t="s">
        <v>20</v>
      </c>
      <c r="H1595" s="20" t="s">
        <v>20</v>
      </c>
      <c r="I1595" s="20" t="s">
        <v>119</v>
      </c>
      <c r="J1595" s="20" t="s">
        <v>2382</v>
      </c>
      <c r="K1595" s="20">
        <v>20260624</v>
      </c>
      <c r="L1595" s="20" t="s">
        <v>2377</v>
      </c>
      <c r="M1595" s="20" t="s">
        <v>24</v>
      </c>
      <c r="N1595" s="20">
        <v>2.84</v>
      </c>
      <c r="O1595" s="20" t="s">
        <v>86</v>
      </c>
      <c r="P1595" s="25">
        <v>0</v>
      </c>
      <c r="Q1595" s="20" t="s">
        <v>112</v>
      </c>
      <c r="R1595" s="20" t="s">
        <v>113</v>
      </c>
      <c r="S1595" s="20" t="s">
        <v>26</v>
      </c>
      <c r="T1595" s="20" t="s">
        <v>30</v>
      </c>
      <c r="U1595" s="20" t="s">
        <v>114</v>
      </c>
      <c r="V1595" s="20" t="s">
        <v>115</v>
      </c>
      <c r="W1595" s="20" t="s">
        <v>116</v>
      </c>
      <c r="X1595" s="20" t="s">
        <v>2378</v>
      </c>
      <c r="Y1595" s="20" t="s">
        <v>2379</v>
      </c>
      <c r="Z1595" s="20" t="s">
        <v>26</v>
      </c>
      <c r="AA1595" s="20" t="s">
        <v>30</v>
      </c>
      <c r="AB1595" s="20" t="s">
        <v>163</v>
      </c>
      <c r="AC1595" s="20" t="s">
        <v>2380</v>
      </c>
      <c r="AD1595" s="20" t="s">
        <v>2381</v>
      </c>
    </row>
    <row r="1596" spans="2:30" x14ac:dyDescent="0.25">
      <c r="B1596" s="27" t="str">
        <f>IF(O1596="","Frêt",_xlfn.XLOOKUP(O1596,Catégories!A:A,Catégories!B:B,"inconnu"))</f>
        <v>Frêt</v>
      </c>
      <c r="C1596" s="10" t="str">
        <f>RIGHT(LOOKUP(L1596,'Recherche tracking'!A:A,'Recherche tracking'!B:B),16)</f>
        <v>7543814314755816</v>
      </c>
      <c r="D1596" s="20">
        <v>202606</v>
      </c>
      <c r="E1596" s="20">
        <v>51</v>
      </c>
      <c r="F1596" s="20">
        <v>1085442</v>
      </c>
      <c r="G1596" s="20" t="s">
        <v>20</v>
      </c>
      <c r="H1596" s="20" t="s">
        <v>20</v>
      </c>
      <c r="I1596" s="20" t="s">
        <v>110</v>
      </c>
      <c r="J1596" s="20" t="s">
        <v>22</v>
      </c>
      <c r="K1596" s="20">
        <v>20260624</v>
      </c>
      <c r="L1596" s="20" t="s">
        <v>2383</v>
      </c>
      <c r="M1596" s="20" t="s">
        <v>111</v>
      </c>
      <c r="N1596" s="20">
        <v>0.8</v>
      </c>
      <c r="O1596" s="20" t="s">
        <v>84</v>
      </c>
      <c r="P1596" s="25">
        <v>4.1500000000000004</v>
      </c>
      <c r="Q1596" s="20" t="s">
        <v>112</v>
      </c>
      <c r="R1596" s="20" t="s">
        <v>113</v>
      </c>
      <c r="S1596" s="20" t="s">
        <v>26</v>
      </c>
      <c r="T1596" s="20" t="s">
        <v>30</v>
      </c>
      <c r="U1596" s="20" t="s">
        <v>114</v>
      </c>
      <c r="V1596" s="20" t="s">
        <v>115</v>
      </c>
      <c r="W1596" s="20" t="s">
        <v>116</v>
      </c>
      <c r="X1596" s="20" t="s">
        <v>2384</v>
      </c>
      <c r="Y1596" s="20" t="s">
        <v>2385</v>
      </c>
      <c r="Z1596" s="20" t="s">
        <v>26</v>
      </c>
      <c r="AA1596" s="20" t="s">
        <v>30</v>
      </c>
      <c r="AB1596" s="20" t="s">
        <v>117</v>
      </c>
      <c r="AC1596" s="20" t="s">
        <v>145</v>
      </c>
      <c r="AD1596" s="20" t="s">
        <v>2386</v>
      </c>
    </row>
    <row r="1597" spans="2:30" x14ac:dyDescent="0.25">
      <c r="B1597" s="27" t="str">
        <f>IF(O1597="","Frêt",_xlfn.XLOOKUP(O1597,Catégories!A:A,Catégories!B:B,"inconnu"))</f>
        <v>Frêt</v>
      </c>
      <c r="C1597" s="10" t="str">
        <f>RIGHT(LOOKUP(L1597,'Recherche tracking'!A:A,'Recherche tracking'!B:B),16)</f>
        <v>7543814314755816</v>
      </c>
      <c r="D1597" s="20">
        <v>202606</v>
      </c>
      <c r="E1597" s="20">
        <v>51</v>
      </c>
      <c r="F1597" s="20">
        <v>1085442</v>
      </c>
      <c r="G1597" s="20" t="s">
        <v>20</v>
      </c>
      <c r="H1597" s="20" t="s">
        <v>20</v>
      </c>
      <c r="I1597" s="20" t="s">
        <v>118</v>
      </c>
      <c r="J1597" s="20" t="s">
        <v>2387</v>
      </c>
      <c r="K1597" s="20">
        <v>20260624</v>
      </c>
      <c r="L1597" s="20" t="s">
        <v>2383</v>
      </c>
      <c r="M1597" s="20" t="s">
        <v>111</v>
      </c>
      <c r="N1597" s="20">
        <v>0.8</v>
      </c>
      <c r="O1597" s="20" t="s">
        <v>84</v>
      </c>
      <c r="P1597" s="25">
        <v>0</v>
      </c>
      <c r="Q1597" s="20" t="s">
        <v>112</v>
      </c>
      <c r="R1597" s="20" t="s">
        <v>113</v>
      </c>
      <c r="S1597" s="20" t="s">
        <v>26</v>
      </c>
      <c r="T1597" s="20" t="s">
        <v>30</v>
      </c>
      <c r="U1597" s="20" t="s">
        <v>114</v>
      </c>
      <c r="V1597" s="20" t="s">
        <v>115</v>
      </c>
      <c r="W1597" s="20" t="s">
        <v>116</v>
      </c>
      <c r="X1597" s="20" t="s">
        <v>2384</v>
      </c>
      <c r="Y1597" s="20" t="s">
        <v>2385</v>
      </c>
      <c r="Z1597" s="20" t="s">
        <v>26</v>
      </c>
      <c r="AA1597" s="20" t="s">
        <v>30</v>
      </c>
      <c r="AB1597" s="20" t="s">
        <v>117</v>
      </c>
      <c r="AC1597" s="20" t="s">
        <v>145</v>
      </c>
      <c r="AD1597" s="20" t="s">
        <v>2386</v>
      </c>
    </row>
    <row r="1598" spans="2:30" x14ac:dyDescent="0.25">
      <c r="B1598" s="27" t="str">
        <f>IF(O1598="","Frêt",_xlfn.XLOOKUP(O1598,Catégories!A:A,Catégories!B:B,"inconnu"))</f>
        <v>Frêt</v>
      </c>
      <c r="C1598" s="10" t="str">
        <f>RIGHT(LOOKUP(L1598,'Recherche tracking'!A:A,'Recherche tracking'!B:B),16)</f>
        <v>7543814314755816</v>
      </c>
      <c r="D1598" s="20">
        <v>202606</v>
      </c>
      <c r="E1598" s="20">
        <v>51</v>
      </c>
      <c r="F1598" s="20">
        <v>1085442</v>
      </c>
      <c r="G1598" s="20" t="s">
        <v>20</v>
      </c>
      <c r="H1598" s="20" t="s">
        <v>20</v>
      </c>
      <c r="I1598" s="20" t="s">
        <v>119</v>
      </c>
      <c r="J1598" s="20" t="s">
        <v>2387</v>
      </c>
      <c r="K1598" s="20">
        <v>20260624</v>
      </c>
      <c r="L1598" s="20" t="s">
        <v>2383</v>
      </c>
      <c r="M1598" s="20" t="s">
        <v>24</v>
      </c>
      <c r="N1598" s="20">
        <v>0.8</v>
      </c>
      <c r="O1598" s="20" t="s">
        <v>86</v>
      </c>
      <c r="P1598" s="25">
        <v>0</v>
      </c>
      <c r="Q1598" s="20" t="s">
        <v>112</v>
      </c>
      <c r="R1598" s="20" t="s">
        <v>113</v>
      </c>
      <c r="S1598" s="20" t="s">
        <v>26</v>
      </c>
      <c r="T1598" s="20" t="s">
        <v>30</v>
      </c>
      <c r="U1598" s="20" t="s">
        <v>114</v>
      </c>
      <c r="V1598" s="20" t="s">
        <v>115</v>
      </c>
      <c r="W1598" s="20" t="s">
        <v>116</v>
      </c>
      <c r="X1598" s="20" t="s">
        <v>2384</v>
      </c>
      <c r="Y1598" s="20" t="s">
        <v>2385</v>
      </c>
      <c r="Z1598" s="20" t="s">
        <v>26</v>
      </c>
      <c r="AA1598" s="20" t="s">
        <v>30</v>
      </c>
      <c r="AB1598" s="20" t="s">
        <v>117</v>
      </c>
      <c r="AC1598" s="20" t="s">
        <v>145</v>
      </c>
      <c r="AD1598" s="20" t="s">
        <v>2386</v>
      </c>
    </row>
    <row r="1599" spans="2:30" x14ac:dyDescent="0.25">
      <c r="B1599" s="27" t="str">
        <f>IF(O1599="","Frêt",_xlfn.XLOOKUP(O1599,Catégories!A:A,Catégories!B:B,"inconnu"))</f>
        <v>Frêt</v>
      </c>
      <c r="C1599" s="10" t="str">
        <f>RIGHT(LOOKUP(L1599,'Recherche tracking'!A:A,'Recherche tracking'!B:B),16)</f>
        <v>7543814314755995</v>
      </c>
      <c r="D1599" s="20">
        <v>202606</v>
      </c>
      <c r="E1599" s="20">
        <v>51</v>
      </c>
      <c r="F1599" s="20">
        <v>1085442</v>
      </c>
      <c r="G1599" s="20" t="s">
        <v>20</v>
      </c>
      <c r="H1599" s="20" t="s">
        <v>20</v>
      </c>
      <c r="I1599" s="20" t="s">
        <v>110</v>
      </c>
      <c r="J1599" s="20" t="s">
        <v>22</v>
      </c>
      <c r="K1599" s="20">
        <v>20260624</v>
      </c>
      <c r="L1599" s="20" t="s">
        <v>2388</v>
      </c>
      <c r="M1599" s="20" t="s">
        <v>111</v>
      </c>
      <c r="N1599" s="20">
        <v>0.8</v>
      </c>
      <c r="O1599" s="20" t="s">
        <v>84</v>
      </c>
      <c r="P1599" s="25">
        <v>4.1500000000000004</v>
      </c>
      <c r="Q1599" s="20" t="s">
        <v>112</v>
      </c>
      <c r="R1599" s="20" t="s">
        <v>113</v>
      </c>
      <c r="S1599" s="20" t="s">
        <v>26</v>
      </c>
      <c r="T1599" s="20" t="s">
        <v>30</v>
      </c>
      <c r="U1599" s="20" t="s">
        <v>114</v>
      </c>
      <c r="V1599" s="20" t="s">
        <v>115</v>
      </c>
      <c r="W1599" s="20" t="s">
        <v>116</v>
      </c>
      <c r="X1599" s="20" t="s">
        <v>2389</v>
      </c>
      <c r="Y1599" s="20" t="s">
        <v>2390</v>
      </c>
      <c r="Z1599" s="20" t="s">
        <v>26</v>
      </c>
      <c r="AA1599" s="20" t="s">
        <v>30</v>
      </c>
      <c r="AB1599" s="20" t="s">
        <v>117</v>
      </c>
      <c r="AC1599" s="20" t="s">
        <v>194</v>
      </c>
      <c r="AD1599" s="20" t="s">
        <v>2391</v>
      </c>
    </row>
    <row r="1600" spans="2:30" x14ac:dyDescent="0.25">
      <c r="B1600" s="27" t="str">
        <f>IF(O1600="","Frêt",_xlfn.XLOOKUP(O1600,Catégories!A:A,Catégories!B:B,"inconnu"))</f>
        <v>Frêt</v>
      </c>
      <c r="C1600" s="10" t="str">
        <f>RIGHT(LOOKUP(L1600,'Recherche tracking'!A:A,'Recherche tracking'!B:B),16)</f>
        <v>7543814314755995</v>
      </c>
      <c r="D1600" s="20">
        <v>202606</v>
      </c>
      <c r="E1600" s="20">
        <v>51</v>
      </c>
      <c r="F1600" s="20">
        <v>1085442</v>
      </c>
      <c r="G1600" s="20" t="s">
        <v>20</v>
      </c>
      <c r="H1600" s="20" t="s">
        <v>20</v>
      </c>
      <c r="I1600" s="20" t="s">
        <v>118</v>
      </c>
      <c r="J1600" s="20" t="s">
        <v>2392</v>
      </c>
      <c r="K1600" s="20">
        <v>20260624</v>
      </c>
      <c r="L1600" s="20" t="s">
        <v>2388</v>
      </c>
      <c r="M1600" s="20" t="s">
        <v>111</v>
      </c>
      <c r="N1600" s="20">
        <v>0.8</v>
      </c>
      <c r="O1600" s="20" t="s">
        <v>84</v>
      </c>
      <c r="P1600" s="25">
        <v>0</v>
      </c>
      <c r="Q1600" s="20" t="s">
        <v>112</v>
      </c>
      <c r="R1600" s="20" t="s">
        <v>113</v>
      </c>
      <c r="S1600" s="20" t="s">
        <v>26</v>
      </c>
      <c r="T1600" s="20" t="s">
        <v>30</v>
      </c>
      <c r="U1600" s="20" t="s">
        <v>114</v>
      </c>
      <c r="V1600" s="20" t="s">
        <v>115</v>
      </c>
      <c r="W1600" s="20" t="s">
        <v>116</v>
      </c>
      <c r="X1600" s="20" t="s">
        <v>2389</v>
      </c>
      <c r="Y1600" s="20" t="s">
        <v>2390</v>
      </c>
      <c r="Z1600" s="20" t="s">
        <v>26</v>
      </c>
      <c r="AA1600" s="20" t="s">
        <v>30</v>
      </c>
      <c r="AB1600" s="20" t="s">
        <v>117</v>
      </c>
      <c r="AC1600" s="20" t="s">
        <v>194</v>
      </c>
      <c r="AD1600" s="20" t="s">
        <v>2391</v>
      </c>
    </row>
    <row r="1601" spans="2:30" x14ac:dyDescent="0.25">
      <c r="B1601" s="27" t="str">
        <f>IF(O1601="","Frêt",_xlfn.XLOOKUP(O1601,Catégories!A:A,Catégories!B:B,"inconnu"))</f>
        <v>Frêt</v>
      </c>
      <c r="C1601" s="10" t="str">
        <f>RIGHT(LOOKUP(L1601,'Recherche tracking'!A:A,'Recherche tracking'!B:B),16)</f>
        <v>7543814314755995</v>
      </c>
      <c r="D1601" s="20">
        <v>202606</v>
      </c>
      <c r="E1601" s="20">
        <v>51</v>
      </c>
      <c r="F1601" s="20">
        <v>1085442</v>
      </c>
      <c r="G1601" s="20" t="s">
        <v>20</v>
      </c>
      <c r="H1601" s="20" t="s">
        <v>20</v>
      </c>
      <c r="I1601" s="20" t="s">
        <v>119</v>
      </c>
      <c r="J1601" s="20" t="s">
        <v>2392</v>
      </c>
      <c r="K1601" s="20">
        <v>20260624</v>
      </c>
      <c r="L1601" s="20" t="s">
        <v>2388</v>
      </c>
      <c r="M1601" s="20" t="s">
        <v>24</v>
      </c>
      <c r="N1601" s="20">
        <v>0.8</v>
      </c>
      <c r="O1601" s="20" t="s">
        <v>86</v>
      </c>
      <c r="P1601" s="25">
        <v>0</v>
      </c>
      <c r="Q1601" s="20" t="s">
        <v>112</v>
      </c>
      <c r="R1601" s="20" t="s">
        <v>113</v>
      </c>
      <c r="S1601" s="20" t="s">
        <v>26</v>
      </c>
      <c r="T1601" s="20" t="s">
        <v>30</v>
      </c>
      <c r="U1601" s="20" t="s">
        <v>114</v>
      </c>
      <c r="V1601" s="20" t="s">
        <v>115</v>
      </c>
      <c r="W1601" s="20" t="s">
        <v>116</v>
      </c>
      <c r="X1601" s="20" t="s">
        <v>2389</v>
      </c>
      <c r="Y1601" s="20" t="s">
        <v>2390</v>
      </c>
      <c r="Z1601" s="20" t="s">
        <v>26</v>
      </c>
      <c r="AA1601" s="20" t="s">
        <v>30</v>
      </c>
      <c r="AB1601" s="20" t="s">
        <v>117</v>
      </c>
      <c r="AC1601" s="20" t="s">
        <v>194</v>
      </c>
      <c r="AD1601" s="20" t="s">
        <v>2391</v>
      </c>
    </row>
    <row r="1602" spans="2:30" x14ac:dyDescent="0.25">
      <c r="B1602" s="27" t="str">
        <f>IF(O1602="","Frêt",_xlfn.XLOOKUP(O1602,Catégories!A:A,Catégories!B:B,"inconnu"))</f>
        <v>Frêt</v>
      </c>
      <c r="C1602" s="10" t="str">
        <f>RIGHT(LOOKUP(L1602,'Recherche tracking'!A:A,'Recherche tracking'!B:B),16)</f>
        <v>9243814314755965</v>
      </c>
      <c r="D1602" s="20">
        <v>202606</v>
      </c>
      <c r="E1602" s="20">
        <v>51</v>
      </c>
      <c r="F1602" s="20">
        <v>1085442</v>
      </c>
      <c r="G1602" s="20" t="s">
        <v>20</v>
      </c>
      <c r="H1602" s="20" t="s">
        <v>20</v>
      </c>
      <c r="I1602" s="20" t="s">
        <v>110</v>
      </c>
      <c r="J1602" s="20" t="s">
        <v>22</v>
      </c>
      <c r="K1602" s="20">
        <v>20260624</v>
      </c>
      <c r="L1602" s="20" t="s">
        <v>2393</v>
      </c>
      <c r="M1602" s="20" t="s">
        <v>111</v>
      </c>
      <c r="N1602" s="20">
        <v>0.8</v>
      </c>
      <c r="O1602" s="20" t="s">
        <v>84</v>
      </c>
      <c r="P1602" s="25">
        <v>4.1500000000000004</v>
      </c>
      <c r="Q1602" s="20" t="s">
        <v>112</v>
      </c>
      <c r="R1602" s="20" t="s">
        <v>113</v>
      </c>
      <c r="S1602" s="20" t="s">
        <v>26</v>
      </c>
      <c r="T1602" s="20" t="s">
        <v>30</v>
      </c>
      <c r="U1602" s="20" t="s">
        <v>114</v>
      </c>
      <c r="V1602" s="20" t="s">
        <v>115</v>
      </c>
      <c r="W1602" s="20" t="s">
        <v>116</v>
      </c>
      <c r="X1602" s="20" t="s">
        <v>2394</v>
      </c>
      <c r="Y1602" s="20" t="s">
        <v>2395</v>
      </c>
      <c r="Z1602" s="20" t="s">
        <v>26</v>
      </c>
      <c r="AA1602" s="20" t="s">
        <v>30</v>
      </c>
      <c r="AB1602" s="20" t="s">
        <v>163</v>
      </c>
      <c r="AC1602" s="20" t="s">
        <v>2396</v>
      </c>
      <c r="AD1602" s="20" t="s">
        <v>2397</v>
      </c>
    </row>
    <row r="1603" spans="2:30" x14ac:dyDescent="0.25">
      <c r="B1603" s="27" t="str">
        <f>IF(O1603="","Frêt",_xlfn.XLOOKUP(O1603,Catégories!A:A,Catégories!B:B,"inconnu"))</f>
        <v>Frêt</v>
      </c>
      <c r="C1603" s="10" t="str">
        <f>RIGHT(LOOKUP(L1603,'Recherche tracking'!A:A,'Recherche tracking'!B:B),16)</f>
        <v>9243814314755965</v>
      </c>
      <c r="D1603" s="20">
        <v>202606</v>
      </c>
      <c r="E1603" s="20">
        <v>51</v>
      </c>
      <c r="F1603" s="20">
        <v>1085442</v>
      </c>
      <c r="G1603" s="20" t="s">
        <v>20</v>
      </c>
      <c r="H1603" s="20" t="s">
        <v>20</v>
      </c>
      <c r="I1603" s="20" t="s">
        <v>118</v>
      </c>
      <c r="J1603" s="20" t="s">
        <v>2398</v>
      </c>
      <c r="K1603" s="20">
        <v>20260624</v>
      </c>
      <c r="L1603" s="20" t="s">
        <v>2393</v>
      </c>
      <c r="M1603" s="20" t="s">
        <v>111</v>
      </c>
      <c r="N1603" s="20">
        <v>0.8</v>
      </c>
      <c r="O1603" s="20" t="s">
        <v>84</v>
      </c>
      <c r="P1603" s="25">
        <v>0</v>
      </c>
      <c r="Q1603" s="20" t="s">
        <v>112</v>
      </c>
      <c r="R1603" s="20" t="s">
        <v>113</v>
      </c>
      <c r="S1603" s="20" t="s">
        <v>26</v>
      </c>
      <c r="T1603" s="20" t="s">
        <v>30</v>
      </c>
      <c r="U1603" s="20" t="s">
        <v>114</v>
      </c>
      <c r="V1603" s="20" t="s">
        <v>115</v>
      </c>
      <c r="W1603" s="20" t="s">
        <v>116</v>
      </c>
      <c r="X1603" s="20" t="s">
        <v>2394</v>
      </c>
      <c r="Y1603" s="20" t="s">
        <v>2395</v>
      </c>
      <c r="Z1603" s="20" t="s">
        <v>26</v>
      </c>
      <c r="AA1603" s="20" t="s">
        <v>30</v>
      </c>
      <c r="AB1603" s="20" t="s">
        <v>163</v>
      </c>
      <c r="AC1603" s="20" t="s">
        <v>2396</v>
      </c>
      <c r="AD1603" s="20" t="s">
        <v>2397</v>
      </c>
    </row>
    <row r="1604" spans="2:30" x14ac:dyDescent="0.25">
      <c r="B1604" s="27" t="str">
        <f>IF(O1604="","Frêt",_xlfn.XLOOKUP(O1604,Catégories!A:A,Catégories!B:B,"inconnu"))</f>
        <v>Frêt</v>
      </c>
      <c r="C1604" s="10" t="str">
        <f>RIGHT(LOOKUP(L1604,'Recherche tracking'!A:A,'Recherche tracking'!B:B),16)</f>
        <v>9243814314755965</v>
      </c>
      <c r="D1604" s="20">
        <v>202606</v>
      </c>
      <c r="E1604" s="20">
        <v>51</v>
      </c>
      <c r="F1604" s="20">
        <v>1085442</v>
      </c>
      <c r="G1604" s="20" t="s">
        <v>20</v>
      </c>
      <c r="H1604" s="20" t="s">
        <v>20</v>
      </c>
      <c r="I1604" s="20" t="s">
        <v>119</v>
      </c>
      <c r="J1604" s="20" t="s">
        <v>2398</v>
      </c>
      <c r="K1604" s="20">
        <v>20260624</v>
      </c>
      <c r="L1604" s="20" t="s">
        <v>2393</v>
      </c>
      <c r="M1604" s="20" t="s">
        <v>24</v>
      </c>
      <c r="N1604" s="20">
        <v>0.8</v>
      </c>
      <c r="O1604" s="20" t="s">
        <v>86</v>
      </c>
      <c r="P1604" s="25">
        <v>0</v>
      </c>
      <c r="Q1604" s="20" t="s">
        <v>112</v>
      </c>
      <c r="R1604" s="20" t="s">
        <v>113</v>
      </c>
      <c r="S1604" s="20" t="s">
        <v>26</v>
      </c>
      <c r="T1604" s="20" t="s">
        <v>30</v>
      </c>
      <c r="U1604" s="20" t="s">
        <v>114</v>
      </c>
      <c r="V1604" s="20" t="s">
        <v>115</v>
      </c>
      <c r="W1604" s="20" t="s">
        <v>116</v>
      </c>
      <c r="X1604" s="20" t="s">
        <v>2394</v>
      </c>
      <c r="Y1604" s="20" t="s">
        <v>2395</v>
      </c>
      <c r="Z1604" s="20" t="s">
        <v>26</v>
      </c>
      <c r="AA1604" s="20" t="s">
        <v>30</v>
      </c>
      <c r="AB1604" s="20" t="s">
        <v>163</v>
      </c>
      <c r="AC1604" s="20" t="s">
        <v>2396</v>
      </c>
      <c r="AD1604" s="20" t="s">
        <v>2397</v>
      </c>
    </row>
    <row r="1605" spans="2:30" x14ac:dyDescent="0.25">
      <c r="B1605" s="27" t="str">
        <f>IF(O1605="","Frêt",_xlfn.XLOOKUP(O1605,Catégories!A:A,Catégories!B:B,"inconnu"))</f>
        <v>Frêt</v>
      </c>
      <c r="C1605" s="10" t="str">
        <f>RIGHT(LOOKUP(L1605,'Recherche tracking'!A:A,'Recherche tracking'!B:B),16)</f>
        <v>9243814314756200</v>
      </c>
      <c r="D1605" s="20">
        <v>202606</v>
      </c>
      <c r="E1605" s="20">
        <v>51</v>
      </c>
      <c r="F1605" s="20">
        <v>1085442</v>
      </c>
      <c r="G1605" s="20" t="s">
        <v>20</v>
      </c>
      <c r="H1605" s="20" t="s">
        <v>20</v>
      </c>
      <c r="I1605" s="20" t="s">
        <v>110</v>
      </c>
      <c r="J1605" s="20" t="s">
        <v>22</v>
      </c>
      <c r="K1605" s="20">
        <v>20260624</v>
      </c>
      <c r="L1605" s="20" t="s">
        <v>2399</v>
      </c>
      <c r="M1605" s="20" t="s">
        <v>111</v>
      </c>
      <c r="N1605" s="20">
        <v>0.8</v>
      </c>
      <c r="O1605" s="20" t="s">
        <v>84</v>
      </c>
      <c r="P1605" s="25">
        <v>4.1500000000000004</v>
      </c>
      <c r="Q1605" s="20" t="s">
        <v>112</v>
      </c>
      <c r="R1605" s="20" t="s">
        <v>113</v>
      </c>
      <c r="S1605" s="20" t="s">
        <v>26</v>
      </c>
      <c r="T1605" s="20" t="s">
        <v>30</v>
      </c>
      <c r="U1605" s="20" t="s">
        <v>114</v>
      </c>
      <c r="V1605" s="20" t="s">
        <v>115</v>
      </c>
      <c r="W1605" s="20" t="s">
        <v>116</v>
      </c>
      <c r="X1605" s="20" t="s">
        <v>2400</v>
      </c>
      <c r="Y1605" s="20" t="s">
        <v>2401</v>
      </c>
      <c r="Z1605" s="20" t="s">
        <v>26</v>
      </c>
      <c r="AA1605" s="20" t="s">
        <v>30</v>
      </c>
      <c r="AB1605" s="20" t="s">
        <v>163</v>
      </c>
      <c r="AC1605" s="20" t="s">
        <v>2402</v>
      </c>
      <c r="AD1605" s="20" t="s">
        <v>2403</v>
      </c>
    </row>
    <row r="1606" spans="2:30" x14ac:dyDescent="0.25">
      <c r="B1606" s="27" t="str">
        <f>IF(O1606="","Frêt",_xlfn.XLOOKUP(O1606,Catégories!A:A,Catégories!B:B,"inconnu"))</f>
        <v>Frêt</v>
      </c>
      <c r="C1606" s="10" t="str">
        <f>RIGHT(LOOKUP(L1606,'Recherche tracking'!A:A,'Recherche tracking'!B:B),16)</f>
        <v>9243814314756200</v>
      </c>
      <c r="D1606" s="20">
        <v>202606</v>
      </c>
      <c r="E1606" s="20">
        <v>51</v>
      </c>
      <c r="F1606" s="20">
        <v>1085442</v>
      </c>
      <c r="G1606" s="20" t="s">
        <v>20</v>
      </c>
      <c r="H1606" s="20" t="s">
        <v>20</v>
      </c>
      <c r="I1606" s="20" t="s">
        <v>118</v>
      </c>
      <c r="J1606" s="20" t="s">
        <v>2404</v>
      </c>
      <c r="K1606" s="20">
        <v>20260624</v>
      </c>
      <c r="L1606" s="20" t="s">
        <v>2399</v>
      </c>
      <c r="M1606" s="20" t="s">
        <v>111</v>
      </c>
      <c r="N1606" s="20">
        <v>0.8</v>
      </c>
      <c r="O1606" s="20" t="s">
        <v>84</v>
      </c>
      <c r="P1606" s="25">
        <v>0</v>
      </c>
      <c r="Q1606" s="20" t="s">
        <v>112</v>
      </c>
      <c r="R1606" s="20" t="s">
        <v>113</v>
      </c>
      <c r="S1606" s="20" t="s">
        <v>26</v>
      </c>
      <c r="T1606" s="20" t="s">
        <v>30</v>
      </c>
      <c r="U1606" s="20" t="s">
        <v>114</v>
      </c>
      <c r="V1606" s="20" t="s">
        <v>115</v>
      </c>
      <c r="W1606" s="20" t="s">
        <v>116</v>
      </c>
      <c r="X1606" s="20" t="s">
        <v>2400</v>
      </c>
      <c r="Y1606" s="20" t="s">
        <v>2401</v>
      </c>
      <c r="Z1606" s="20" t="s">
        <v>26</v>
      </c>
      <c r="AA1606" s="20" t="s">
        <v>30</v>
      </c>
      <c r="AB1606" s="20" t="s">
        <v>163</v>
      </c>
      <c r="AC1606" s="20" t="s">
        <v>2402</v>
      </c>
      <c r="AD1606" s="20" t="s">
        <v>2403</v>
      </c>
    </row>
    <row r="1607" spans="2:30" x14ac:dyDescent="0.25">
      <c r="B1607" s="27" t="str">
        <f>IF(O1607="","Frêt",_xlfn.XLOOKUP(O1607,Catégories!A:A,Catégories!B:B,"inconnu"))</f>
        <v>Frêt</v>
      </c>
      <c r="C1607" s="10" t="str">
        <f>RIGHT(LOOKUP(L1607,'Recherche tracking'!A:A,'Recherche tracking'!B:B),16)</f>
        <v>9243814314756200</v>
      </c>
      <c r="D1607" s="20">
        <v>202606</v>
      </c>
      <c r="E1607" s="20">
        <v>51</v>
      </c>
      <c r="F1607" s="20">
        <v>1085442</v>
      </c>
      <c r="G1607" s="20" t="s">
        <v>20</v>
      </c>
      <c r="H1607" s="20" t="s">
        <v>20</v>
      </c>
      <c r="I1607" s="20" t="s">
        <v>119</v>
      </c>
      <c r="J1607" s="20" t="s">
        <v>2404</v>
      </c>
      <c r="K1607" s="20">
        <v>20260624</v>
      </c>
      <c r="L1607" s="20" t="s">
        <v>2399</v>
      </c>
      <c r="M1607" s="20" t="s">
        <v>24</v>
      </c>
      <c r="N1607" s="20">
        <v>0.8</v>
      </c>
      <c r="O1607" s="20" t="s">
        <v>86</v>
      </c>
      <c r="P1607" s="25">
        <v>0</v>
      </c>
      <c r="Q1607" s="20" t="s">
        <v>112</v>
      </c>
      <c r="R1607" s="20" t="s">
        <v>113</v>
      </c>
      <c r="S1607" s="20" t="s">
        <v>26</v>
      </c>
      <c r="T1607" s="20" t="s">
        <v>30</v>
      </c>
      <c r="U1607" s="20" t="s">
        <v>114</v>
      </c>
      <c r="V1607" s="20" t="s">
        <v>115</v>
      </c>
      <c r="W1607" s="20" t="s">
        <v>116</v>
      </c>
      <c r="X1607" s="20" t="s">
        <v>2400</v>
      </c>
      <c r="Y1607" s="20" t="s">
        <v>2401</v>
      </c>
      <c r="Z1607" s="20" t="s">
        <v>26</v>
      </c>
      <c r="AA1607" s="20" t="s">
        <v>30</v>
      </c>
      <c r="AB1607" s="20" t="s">
        <v>163</v>
      </c>
      <c r="AC1607" s="20" t="s">
        <v>2402</v>
      </c>
      <c r="AD1607" s="20" t="s">
        <v>2403</v>
      </c>
    </row>
    <row r="1608" spans="2:30" x14ac:dyDescent="0.25">
      <c r="B1608" s="27" t="str">
        <f>IF(O1608="","Frêt",_xlfn.XLOOKUP(O1608,Catégories!A:A,Catégories!B:B,"inconnu"))</f>
        <v>Frêt</v>
      </c>
      <c r="C1608" s="10" t="str">
        <f>RIGHT(LOOKUP(L1608,'Recherche tracking'!A:A,'Recherche tracking'!B:B),16)</f>
        <v>7543814314755943</v>
      </c>
      <c r="D1608" s="20">
        <v>202606</v>
      </c>
      <c r="E1608" s="20">
        <v>51</v>
      </c>
      <c r="F1608" s="20">
        <v>1085442</v>
      </c>
      <c r="G1608" s="20" t="s">
        <v>20</v>
      </c>
      <c r="H1608" s="20" t="s">
        <v>20</v>
      </c>
      <c r="I1608" s="20" t="s">
        <v>110</v>
      </c>
      <c r="J1608" s="20" t="s">
        <v>22</v>
      </c>
      <c r="K1608" s="20">
        <v>20260624</v>
      </c>
      <c r="L1608" s="20" t="s">
        <v>2405</v>
      </c>
      <c r="M1608" s="20" t="s">
        <v>111</v>
      </c>
      <c r="N1608" s="20">
        <v>0.8</v>
      </c>
      <c r="O1608" s="20" t="s">
        <v>84</v>
      </c>
      <c r="P1608" s="25">
        <v>4.1500000000000004</v>
      </c>
      <c r="Q1608" s="20" t="s">
        <v>112</v>
      </c>
      <c r="R1608" s="20" t="s">
        <v>113</v>
      </c>
      <c r="S1608" s="20" t="s">
        <v>26</v>
      </c>
      <c r="T1608" s="20" t="s">
        <v>30</v>
      </c>
      <c r="U1608" s="20" t="s">
        <v>114</v>
      </c>
      <c r="V1608" s="20" t="s">
        <v>115</v>
      </c>
      <c r="W1608" s="20" t="s">
        <v>116</v>
      </c>
      <c r="X1608" s="20" t="s">
        <v>2406</v>
      </c>
      <c r="Y1608" s="20" t="s">
        <v>2407</v>
      </c>
      <c r="Z1608" s="20" t="s">
        <v>26</v>
      </c>
      <c r="AA1608" s="20" t="s">
        <v>30</v>
      </c>
      <c r="AB1608" s="20" t="s">
        <v>117</v>
      </c>
      <c r="AC1608" s="20" t="s">
        <v>248</v>
      </c>
      <c r="AD1608" s="20" t="s">
        <v>2408</v>
      </c>
    </row>
    <row r="1609" spans="2:30" x14ac:dyDescent="0.25">
      <c r="B1609" s="27" t="str">
        <f>IF(O1609="","Frêt",_xlfn.XLOOKUP(O1609,Catégories!A:A,Catégories!B:B,"inconnu"))</f>
        <v>Frêt</v>
      </c>
      <c r="C1609" s="10" t="str">
        <f>RIGHT(LOOKUP(L1609,'Recherche tracking'!A:A,'Recherche tracking'!B:B),16)</f>
        <v>7543814314755943</v>
      </c>
      <c r="D1609" s="20">
        <v>202606</v>
      </c>
      <c r="E1609" s="20">
        <v>51</v>
      </c>
      <c r="F1609" s="20">
        <v>1085442</v>
      </c>
      <c r="G1609" s="20" t="s">
        <v>20</v>
      </c>
      <c r="H1609" s="20" t="s">
        <v>20</v>
      </c>
      <c r="I1609" s="20" t="s">
        <v>118</v>
      </c>
      <c r="J1609" s="20" t="s">
        <v>2409</v>
      </c>
      <c r="K1609" s="20">
        <v>20260624</v>
      </c>
      <c r="L1609" s="20" t="s">
        <v>2405</v>
      </c>
      <c r="M1609" s="20" t="s">
        <v>111</v>
      </c>
      <c r="N1609" s="20">
        <v>0.8</v>
      </c>
      <c r="O1609" s="20" t="s">
        <v>84</v>
      </c>
      <c r="P1609" s="25">
        <v>0</v>
      </c>
      <c r="Q1609" s="20" t="s">
        <v>112</v>
      </c>
      <c r="R1609" s="20" t="s">
        <v>113</v>
      </c>
      <c r="S1609" s="20" t="s">
        <v>26</v>
      </c>
      <c r="T1609" s="20" t="s">
        <v>30</v>
      </c>
      <c r="U1609" s="20" t="s">
        <v>114</v>
      </c>
      <c r="V1609" s="20" t="s">
        <v>115</v>
      </c>
      <c r="W1609" s="20" t="s">
        <v>116</v>
      </c>
      <c r="X1609" s="20" t="s">
        <v>2406</v>
      </c>
      <c r="Y1609" s="20" t="s">
        <v>2407</v>
      </c>
      <c r="Z1609" s="20" t="s">
        <v>26</v>
      </c>
      <c r="AA1609" s="20" t="s">
        <v>30</v>
      </c>
      <c r="AB1609" s="20" t="s">
        <v>117</v>
      </c>
      <c r="AC1609" s="20" t="s">
        <v>248</v>
      </c>
      <c r="AD1609" s="20" t="s">
        <v>2408</v>
      </c>
    </row>
    <row r="1610" spans="2:30" x14ac:dyDescent="0.25">
      <c r="B1610" s="27" t="str">
        <f>IF(O1610="","Frêt",_xlfn.XLOOKUP(O1610,Catégories!A:A,Catégories!B:B,"inconnu"))</f>
        <v>Frêt</v>
      </c>
      <c r="C1610" s="10" t="str">
        <f>RIGHT(LOOKUP(L1610,'Recherche tracking'!A:A,'Recherche tracking'!B:B),16)</f>
        <v>7543814314755943</v>
      </c>
      <c r="D1610" s="20">
        <v>202606</v>
      </c>
      <c r="E1610" s="20">
        <v>51</v>
      </c>
      <c r="F1610" s="20">
        <v>1085442</v>
      </c>
      <c r="G1610" s="20" t="s">
        <v>20</v>
      </c>
      <c r="H1610" s="20" t="s">
        <v>20</v>
      </c>
      <c r="I1610" s="20" t="s">
        <v>119</v>
      </c>
      <c r="J1610" s="20" t="s">
        <v>2409</v>
      </c>
      <c r="K1610" s="20">
        <v>20260624</v>
      </c>
      <c r="L1610" s="20" t="s">
        <v>2405</v>
      </c>
      <c r="M1610" s="20" t="s">
        <v>24</v>
      </c>
      <c r="N1610" s="20">
        <v>0.8</v>
      </c>
      <c r="O1610" s="20" t="s">
        <v>86</v>
      </c>
      <c r="P1610" s="25">
        <v>0</v>
      </c>
      <c r="Q1610" s="20" t="s">
        <v>112</v>
      </c>
      <c r="R1610" s="20" t="s">
        <v>113</v>
      </c>
      <c r="S1610" s="20" t="s">
        <v>26</v>
      </c>
      <c r="T1610" s="20" t="s">
        <v>30</v>
      </c>
      <c r="U1610" s="20" t="s">
        <v>114</v>
      </c>
      <c r="V1610" s="20" t="s">
        <v>115</v>
      </c>
      <c r="W1610" s="20" t="s">
        <v>116</v>
      </c>
      <c r="X1610" s="20" t="s">
        <v>2406</v>
      </c>
      <c r="Y1610" s="20" t="s">
        <v>2407</v>
      </c>
      <c r="Z1610" s="20" t="s">
        <v>26</v>
      </c>
      <c r="AA1610" s="20" t="s">
        <v>30</v>
      </c>
      <c r="AB1610" s="20" t="s">
        <v>117</v>
      </c>
      <c r="AC1610" s="20" t="s">
        <v>248</v>
      </c>
      <c r="AD1610" s="20" t="s">
        <v>2408</v>
      </c>
    </row>
    <row r="1611" spans="2:30" x14ac:dyDescent="0.25">
      <c r="B1611" s="27" t="str">
        <f>IF(O1611="","Frêt",_xlfn.XLOOKUP(O1611,Catégories!A:A,Catégories!B:B,"inconnu"))</f>
        <v>Frêt</v>
      </c>
      <c r="C1611" s="10" t="str">
        <f>RIGHT(LOOKUP(L1611,'Recherche tracking'!A:A,'Recherche tracking'!B:B),16)</f>
        <v>7543814314756230</v>
      </c>
      <c r="D1611" s="20">
        <v>202606</v>
      </c>
      <c r="E1611" s="20">
        <v>51</v>
      </c>
      <c r="F1611" s="20">
        <v>1085442</v>
      </c>
      <c r="G1611" s="20" t="s">
        <v>20</v>
      </c>
      <c r="H1611" s="20" t="s">
        <v>20</v>
      </c>
      <c r="I1611" s="20" t="s">
        <v>110</v>
      </c>
      <c r="J1611" s="20" t="s">
        <v>22</v>
      </c>
      <c r="K1611" s="20">
        <v>20260624</v>
      </c>
      <c r="L1611" s="20" t="s">
        <v>2410</v>
      </c>
      <c r="M1611" s="20" t="s">
        <v>111</v>
      </c>
      <c r="N1611" s="20">
        <v>0.8</v>
      </c>
      <c r="O1611" s="20" t="s">
        <v>84</v>
      </c>
      <c r="P1611" s="25">
        <v>4.1500000000000004</v>
      </c>
      <c r="Q1611" s="20" t="s">
        <v>112</v>
      </c>
      <c r="R1611" s="20" t="s">
        <v>113</v>
      </c>
      <c r="S1611" s="20" t="s">
        <v>26</v>
      </c>
      <c r="T1611" s="20" t="s">
        <v>30</v>
      </c>
      <c r="U1611" s="20" t="s">
        <v>114</v>
      </c>
      <c r="V1611" s="20" t="s">
        <v>115</v>
      </c>
      <c r="W1611" s="20" t="s">
        <v>116</v>
      </c>
      <c r="X1611" s="20" t="s">
        <v>2411</v>
      </c>
      <c r="Y1611" s="20" t="s">
        <v>2412</v>
      </c>
      <c r="Z1611" s="20" t="s">
        <v>26</v>
      </c>
      <c r="AA1611" s="20" t="s">
        <v>30</v>
      </c>
      <c r="AB1611" s="20" t="s">
        <v>117</v>
      </c>
      <c r="AC1611" s="20" t="s">
        <v>194</v>
      </c>
      <c r="AD1611" s="20" t="s">
        <v>2391</v>
      </c>
    </row>
    <row r="1612" spans="2:30" x14ac:dyDescent="0.25">
      <c r="B1612" s="27" t="str">
        <f>IF(O1612="","Frêt",_xlfn.XLOOKUP(O1612,Catégories!A:A,Catégories!B:B,"inconnu"))</f>
        <v>Frêt</v>
      </c>
      <c r="C1612" s="10" t="str">
        <f>RIGHT(LOOKUP(L1612,'Recherche tracking'!A:A,'Recherche tracking'!B:B),16)</f>
        <v>7543814314756230</v>
      </c>
      <c r="D1612" s="20">
        <v>202606</v>
      </c>
      <c r="E1612" s="20">
        <v>51</v>
      </c>
      <c r="F1612" s="20">
        <v>1085442</v>
      </c>
      <c r="G1612" s="20" t="s">
        <v>20</v>
      </c>
      <c r="H1612" s="20" t="s">
        <v>20</v>
      </c>
      <c r="I1612" s="20" t="s">
        <v>118</v>
      </c>
      <c r="J1612" s="20" t="s">
        <v>2413</v>
      </c>
      <c r="K1612" s="20">
        <v>20260624</v>
      </c>
      <c r="L1612" s="20" t="s">
        <v>2410</v>
      </c>
      <c r="M1612" s="20" t="s">
        <v>111</v>
      </c>
      <c r="N1612" s="20">
        <v>0.8</v>
      </c>
      <c r="O1612" s="20" t="s">
        <v>84</v>
      </c>
      <c r="P1612" s="25">
        <v>0</v>
      </c>
      <c r="Q1612" s="20" t="s">
        <v>112</v>
      </c>
      <c r="R1612" s="20" t="s">
        <v>113</v>
      </c>
      <c r="S1612" s="20" t="s">
        <v>26</v>
      </c>
      <c r="T1612" s="20" t="s">
        <v>30</v>
      </c>
      <c r="U1612" s="20" t="s">
        <v>114</v>
      </c>
      <c r="V1612" s="20" t="s">
        <v>115</v>
      </c>
      <c r="W1612" s="20" t="s">
        <v>116</v>
      </c>
      <c r="X1612" s="20" t="s">
        <v>2411</v>
      </c>
      <c r="Y1612" s="20" t="s">
        <v>2412</v>
      </c>
      <c r="Z1612" s="20" t="s">
        <v>26</v>
      </c>
      <c r="AA1612" s="20" t="s">
        <v>30</v>
      </c>
      <c r="AB1612" s="20" t="s">
        <v>117</v>
      </c>
      <c r="AC1612" s="20" t="s">
        <v>194</v>
      </c>
      <c r="AD1612" s="20" t="s">
        <v>2391</v>
      </c>
    </row>
    <row r="1613" spans="2:30" x14ac:dyDescent="0.25">
      <c r="B1613" s="27" t="str">
        <f>IF(O1613="","Frêt",_xlfn.XLOOKUP(O1613,Catégories!A:A,Catégories!B:B,"inconnu"))</f>
        <v>Frêt</v>
      </c>
      <c r="C1613" s="10" t="str">
        <f>RIGHT(LOOKUP(L1613,'Recherche tracking'!A:A,'Recherche tracking'!B:B),16)</f>
        <v>7543814314756230</v>
      </c>
      <c r="D1613" s="20">
        <v>202606</v>
      </c>
      <c r="E1613" s="20">
        <v>51</v>
      </c>
      <c r="F1613" s="20">
        <v>1085442</v>
      </c>
      <c r="G1613" s="20" t="s">
        <v>20</v>
      </c>
      <c r="H1613" s="20" t="s">
        <v>20</v>
      </c>
      <c r="I1613" s="20" t="s">
        <v>119</v>
      </c>
      <c r="J1613" s="20" t="s">
        <v>2413</v>
      </c>
      <c r="K1613" s="20">
        <v>20260624</v>
      </c>
      <c r="L1613" s="20" t="s">
        <v>2410</v>
      </c>
      <c r="M1613" s="20" t="s">
        <v>24</v>
      </c>
      <c r="N1613" s="20">
        <v>0.8</v>
      </c>
      <c r="O1613" s="20" t="s">
        <v>86</v>
      </c>
      <c r="P1613" s="25">
        <v>0</v>
      </c>
      <c r="Q1613" s="20" t="s">
        <v>112</v>
      </c>
      <c r="R1613" s="20" t="s">
        <v>113</v>
      </c>
      <c r="S1613" s="20" t="s">
        <v>26</v>
      </c>
      <c r="T1613" s="20" t="s">
        <v>30</v>
      </c>
      <c r="U1613" s="20" t="s">
        <v>114</v>
      </c>
      <c r="V1613" s="20" t="s">
        <v>115</v>
      </c>
      <c r="W1613" s="20" t="s">
        <v>116</v>
      </c>
      <c r="X1613" s="20" t="s">
        <v>2411</v>
      </c>
      <c r="Y1613" s="20" t="s">
        <v>2412</v>
      </c>
      <c r="Z1613" s="20" t="s">
        <v>26</v>
      </c>
      <c r="AA1613" s="20" t="s">
        <v>30</v>
      </c>
      <c r="AB1613" s="20" t="s">
        <v>117</v>
      </c>
      <c r="AC1613" s="20" t="s">
        <v>194</v>
      </c>
      <c r="AD1613" s="20" t="s">
        <v>2391</v>
      </c>
    </row>
    <row r="1614" spans="2:30" x14ac:dyDescent="0.25">
      <c r="B1614" s="27" t="str">
        <f>IF(O1614="","Frêt",_xlfn.XLOOKUP(O1614,Catégories!A:A,Catégories!B:B,"inconnu"))</f>
        <v>Frêt</v>
      </c>
      <c r="C1614" s="10" t="str">
        <f>RIGHT(LOOKUP(L1614,'Recherche tracking'!A:A,'Recherche tracking'!B:B),16)</f>
        <v>9443814314756072</v>
      </c>
      <c r="D1614" s="20">
        <v>202606</v>
      </c>
      <c r="E1614" s="20">
        <v>51</v>
      </c>
      <c r="F1614" s="20">
        <v>1085442</v>
      </c>
      <c r="G1614" s="20" t="s">
        <v>20</v>
      </c>
      <c r="H1614" s="20" t="s">
        <v>20</v>
      </c>
      <c r="I1614" s="20" t="s">
        <v>110</v>
      </c>
      <c r="J1614" s="20" t="s">
        <v>22</v>
      </c>
      <c r="K1614" s="20">
        <v>20260624</v>
      </c>
      <c r="L1614" s="20" t="s">
        <v>2414</v>
      </c>
      <c r="M1614" s="20" t="s">
        <v>111</v>
      </c>
      <c r="N1614" s="20">
        <v>0.8</v>
      </c>
      <c r="O1614" s="20" t="s">
        <v>84</v>
      </c>
      <c r="P1614" s="25">
        <v>4.1500000000000004</v>
      </c>
      <c r="Q1614" s="20" t="s">
        <v>112</v>
      </c>
      <c r="R1614" s="20" t="s">
        <v>113</v>
      </c>
      <c r="S1614" s="20" t="s">
        <v>26</v>
      </c>
      <c r="T1614" s="20" t="s">
        <v>30</v>
      </c>
      <c r="U1614" s="20" t="s">
        <v>114</v>
      </c>
      <c r="V1614" s="20" t="s">
        <v>115</v>
      </c>
      <c r="W1614" s="20" t="s">
        <v>116</v>
      </c>
      <c r="X1614" s="20" t="s">
        <v>2415</v>
      </c>
      <c r="Y1614" s="20" t="s">
        <v>2416</v>
      </c>
      <c r="Z1614" s="20" t="s">
        <v>2417</v>
      </c>
      <c r="AA1614" s="20" t="s">
        <v>30</v>
      </c>
      <c r="AB1614" s="20" t="s">
        <v>132</v>
      </c>
      <c r="AC1614" s="20" t="s">
        <v>2418</v>
      </c>
      <c r="AD1614" s="20" t="s">
        <v>2419</v>
      </c>
    </row>
    <row r="1615" spans="2:30" x14ac:dyDescent="0.25">
      <c r="B1615" s="27" t="str">
        <f>IF(O1615="","Frêt",_xlfn.XLOOKUP(O1615,Catégories!A:A,Catégories!B:B,"inconnu"))</f>
        <v>Frêt</v>
      </c>
      <c r="C1615" s="10" t="str">
        <f>RIGHT(LOOKUP(L1615,'Recherche tracking'!A:A,'Recherche tracking'!B:B),16)</f>
        <v>9443814314756072</v>
      </c>
      <c r="D1615" s="20">
        <v>202606</v>
      </c>
      <c r="E1615" s="20">
        <v>51</v>
      </c>
      <c r="F1615" s="20">
        <v>1085442</v>
      </c>
      <c r="G1615" s="20" t="s">
        <v>20</v>
      </c>
      <c r="H1615" s="20" t="s">
        <v>20</v>
      </c>
      <c r="I1615" s="20" t="s">
        <v>118</v>
      </c>
      <c r="J1615" s="20" t="s">
        <v>2420</v>
      </c>
      <c r="K1615" s="20">
        <v>20260624</v>
      </c>
      <c r="L1615" s="20" t="s">
        <v>2414</v>
      </c>
      <c r="M1615" s="20" t="s">
        <v>111</v>
      </c>
      <c r="N1615" s="20">
        <v>0.8</v>
      </c>
      <c r="O1615" s="20" t="s">
        <v>84</v>
      </c>
      <c r="P1615" s="25">
        <v>0</v>
      </c>
      <c r="Q1615" s="20" t="s">
        <v>112</v>
      </c>
      <c r="R1615" s="20" t="s">
        <v>113</v>
      </c>
      <c r="S1615" s="20" t="s">
        <v>26</v>
      </c>
      <c r="T1615" s="20" t="s">
        <v>30</v>
      </c>
      <c r="U1615" s="20" t="s">
        <v>114</v>
      </c>
      <c r="V1615" s="20" t="s">
        <v>115</v>
      </c>
      <c r="W1615" s="20" t="s">
        <v>116</v>
      </c>
      <c r="X1615" s="20" t="s">
        <v>2415</v>
      </c>
      <c r="Y1615" s="20" t="s">
        <v>2416</v>
      </c>
      <c r="Z1615" s="20" t="s">
        <v>2417</v>
      </c>
      <c r="AA1615" s="20" t="s">
        <v>30</v>
      </c>
      <c r="AB1615" s="20" t="s">
        <v>132</v>
      </c>
      <c r="AC1615" s="20" t="s">
        <v>2418</v>
      </c>
      <c r="AD1615" s="20" t="s">
        <v>2419</v>
      </c>
    </row>
    <row r="1616" spans="2:30" x14ac:dyDescent="0.25">
      <c r="B1616" s="27" t="str">
        <f>IF(O1616="","Frêt",_xlfn.XLOOKUP(O1616,Catégories!A:A,Catégories!B:B,"inconnu"))</f>
        <v>Frêt</v>
      </c>
      <c r="C1616" s="10" t="str">
        <f>RIGHT(LOOKUP(L1616,'Recherche tracking'!A:A,'Recherche tracking'!B:B),16)</f>
        <v>9443814314756072</v>
      </c>
      <c r="D1616" s="20">
        <v>202606</v>
      </c>
      <c r="E1616" s="20">
        <v>51</v>
      </c>
      <c r="F1616" s="20">
        <v>1085442</v>
      </c>
      <c r="G1616" s="20" t="s">
        <v>20</v>
      </c>
      <c r="H1616" s="20" t="s">
        <v>20</v>
      </c>
      <c r="I1616" s="20" t="s">
        <v>119</v>
      </c>
      <c r="J1616" s="20" t="s">
        <v>2420</v>
      </c>
      <c r="K1616" s="20">
        <v>20260624</v>
      </c>
      <c r="L1616" s="20" t="s">
        <v>2414</v>
      </c>
      <c r="M1616" s="20" t="s">
        <v>24</v>
      </c>
      <c r="N1616" s="20">
        <v>0.8</v>
      </c>
      <c r="O1616" s="20" t="s">
        <v>86</v>
      </c>
      <c r="P1616" s="25">
        <v>0</v>
      </c>
      <c r="Q1616" s="20" t="s">
        <v>112</v>
      </c>
      <c r="R1616" s="20" t="s">
        <v>113</v>
      </c>
      <c r="S1616" s="20" t="s">
        <v>26</v>
      </c>
      <c r="T1616" s="20" t="s">
        <v>30</v>
      </c>
      <c r="U1616" s="20" t="s">
        <v>114</v>
      </c>
      <c r="V1616" s="20" t="s">
        <v>115</v>
      </c>
      <c r="W1616" s="20" t="s">
        <v>116</v>
      </c>
      <c r="X1616" s="20" t="s">
        <v>2415</v>
      </c>
      <c r="Y1616" s="20" t="s">
        <v>2416</v>
      </c>
      <c r="Z1616" s="20" t="s">
        <v>2417</v>
      </c>
      <c r="AA1616" s="20" t="s">
        <v>30</v>
      </c>
      <c r="AB1616" s="20" t="s">
        <v>132</v>
      </c>
      <c r="AC1616" s="20" t="s">
        <v>2418</v>
      </c>
      <c r="AD1616" s="20" t="s">
        <v>2419</v>
      </c>
    </row>
    <row r="1617" spans="2:30" x14ac:dyDescent="0.25">
      <c r="B1617" s="27" t="str">
        <f>IF(O1617="","Frêt",_xlfn.XLOOKUP(O1617,Catégories!A:A,Catégories!B:B,"inconnu"))</f>
        <v>Frêt</v>
      </c>
      <c r="C1617" s="10" t="str">
        <f>RIGHT(LOOKUP(L1617,'Recherche tracking'!A:A,'Recherche tracking'!B:B),16)</f>
        <v>7543814314756373</v>
      </c>
      <c r="D1617" s="20">
        <v>202606</v>
      </c>
      <c r="E1617" s="20">
        <v>51</v>
      </c>
      <c r="F1617" s="20">
        <v>1085442</v>
      </c>
      <c r="G1617" s="20" t="s">
        <v>20</v>
      </c>
      <c r="H1617" s="20" t="s">
        <v>20</v>
      </c>
      <c r="I1617" s="20" t="s">
        <v>110</v>
      </c>
      <c r="J1617" s="20" t="s">
        <v>22</v>
      </c>
      <c r="K1617" s="20">
        <v>20260624</v>
      </c>
      <c r="L1617" s="20" t="s">
        <v>2421</v>
      </c>
      <c r="M1617" s="20" t="s">
        <v>111</v>
      </c>
      <c r="N1617" s="20">
        <v>0.8</v>
      </c>
      <c r="O1617" s="20" t="s">
        <v>84</v>
      </c>
      <c r="P1617" s="25">
        <v>4.1500000000000004</v>
      </c>
      <c r="Q1617" s="20" t="s">
        <v>112</v>
      </c>
      <c r="R1617" s="20" t="s">
        <v>113</v>
      </c>
      <c r="S1617" s="20" t="s">
        <v>26</v>
      </c>
      <c r="T1617" s="20" t="s">
        <v>30</v>
      </c>
      <c r="U1617" s="20" t="s">
        <v>114</v>
      </c>
      <c r="V1617" s="20" t="s">
        <v>115</v>
      </c>
      <c r="W1617" s="20" t="s">
        <v>116</v>
      </c>
      <c r="X1617" s="20" t="s">
        <v>2422</v>
      </c>
      <c r="Y1617" s="20" t="s">
        <v>2423</v>
      </c>
      <c r="Z1617" s="20" t="s">
        <v>26</v>
      </c>
      <c r="AA1617" s="20" t="s">
        <v>30</v>
      </c>
      <c r="AB1617" s="20" t="s">
        <v>117</v>
      </c>
      <c r="AC1617" s="20" t="s">
        <v>216</v>
      </c>
      <c r="AD1617" s="20" t="s">
        <v>2264</v>
      </c>
    </row>
    <row r="1618" spans="2:30" x14ac:dyDescent="0.25">
      <c r="B1618" s="27" t="str">
        <f>IF(O1618="","Frêt",_xlfn.XLOOKUP(O1618,Catégories!A:A,Catégories!B:B,"inconnu"))</f>
        <v>Frêt</v>
      </c>
      <c r="C1618" s="10" t="str">
        <f>RIGHT(LOOKUP(L1618,'Recherche tracking'!A:A,'Recherche tracking'!B:B),16)</f>
        <v>7543814314756373</v>
      </c>
      <c r="D1618" s="20">
        <v>202606</v>
      </c>
      <c r="E1618" s="20">
        <v>51</v>
      </c>
      <c r="F1618" s="20">
        <v>1085442</v>
      </c>
      <c r="G1618" s="20" t="s">
        <v>20</v>
      </c>
      <c r="H1618" s="20" t="s">
        <v>20</v>
      </c>
      <c r="I1618" s="20" t="s">
        <v>118</v>
      </c>
      <c r="J1618" s="20" t="s">
        <v>2424</v>
      </c>
      <c r="K1618" s="20">
        <v>20260624</v>
      </c>
      <c r="L1618" s="20" t="s">
        <v>2421</v>
      </c>
      <c r="M1618" s="20" t="s">
        <v>111</v>
      </c>
      <c r="N1618" s="20">
        <v>0.8</v>
      </c>
      <c r="O1618" s="20" t="s">
        <v>84</v>
      </c>
      <c r="P1618" s="25">
        <v>0</v>
      </c>
      <c r="Q1618" s="20" t="s">
        <v>112</v>
      </c>
      <c r="R1618" s="20" t="s">
        <v>113</v>
      </c>
      <c r="S1618" s="20" t="s">
        <v>26</v>
      </c>
      <c r="T1618" s="20" t="s">
        <v>30</v>
      </c>
      <c r="U1618" s="20" t="s">
        <v>114</v>
      </c>
      <c r="V1618" s="20" t="s">
        <v>115</v>
      </c>
      <c r="W1618" s="20" t="s">
        <v>116</v>
      </c>
      <c r="X1618" s="20" t="s">
        <v>2422</v>
      </c>
      <c r="Y1618" s="20" t="s">
        <v>2423</v>
      </c>
      <c r="Z1618" s="20" t="s">
        <v>26</v>
      </c>
      <c r="AA1618" s="20" t="s">
        <v>30</v>
      </c>
      <c r="AB1618" s="20" t="s">
        <v>117</v>
      </c>
      <c r="AC1618" s="20" t="s">
        <v>216</v>
      </c>
      <c r="AD1618" s="20" t="s">
        <v>2264</v>
      </c>
    </row>
    <row r="1619" spans="2:30" x14ac:dyDescent="0.25">
      <c r="B1619" s="27" t="str">
        <f>IF(O1619="","Frêt",_xlfn.XLOOKUP(O1619,Catégories!A:A,Catégories!B:B,"inconnu"))</f>
        <v>Frêt</v>
      </c>
      <c r="C1619" s="10" t="str">
        <f>RIGHT(LOOKUP(L1619,'Recherche tracking'!A:A,'Recherche tracking'!B:B),16)</f>
        <v>7543814314756373</v>
      </c>
      <c r="D1619" s="20">
        <v>202606</v>
      </c>
      <c r="E1619" s="20">
        <v>51</v>
      </c>
      <c r="F1619" s="20">
        <v>1085442</v>
      </c>
      <c r="G1619" s="20" t="s">
        <v>20</v>
      </c>
      <c r="H1619" s="20" t="s">
        <v>20</v>
      </c>
      <c r="I1619" s="20" t="s">
        <v>119</v>
      </c>
      <c r="J1619" s="20" t="s">
        <v>2424</v>
      </c>
      <c r="K1619" s="20">
        <v>20260624</v>
      </c>
      <c r="L1619" s="20" t="s">
        <v>2421</v>
      </c>
      <c r="M1619" s="20" t="s">
        <v>24</v>
      </c>
      <c r="N1619" s="20">
        <v>0.8</v>
      </c>
      <c r="O1619" s="20" t="s">
        <v>86</v>
      </c>
      <c r="P1619" s="25">
        <v>0</v>
      </c>
      <c r="Q1619" s="20" t="s">
        <v>112</v>
      </c>
      <c r="R1619" s="20" t="s">
        <v>113</v>
      </c>
      <c r="S1619" s="20" t="s">
        <v>26</v>
      </c>
      <c r="T1619" s="20" t="s">
        <v>30</v>
      </c>
      <c r="U1619" s="20" t="s">
        <v>114</v>
      </c>
      <c r="V1619" s="20" t="s">
        <v>115</v>
      </c>
      <c r="W1619" s="20" t="s">
        <v>116</v>
      </c>
      <c r="X1619" s="20" t="s">
        <v>2422</v>
      </c>
      <c r="Y1619" s="20" t="s">
        <v>2423</v>
      </c>
      <c r="Z1619" s="20" t="s">
        <v>26</v>
      </c>
      <c r="AA1619" s="20" t="s">
        <v>30</v>
      </c>
      <c r="AB1619" s="20" t="s">
        <v>117</v>
      </c>
      <c r="AC1619" s="20" t="s">
        <v>216</v>
      </c>
      <c r="AD1619" s="20" t="s">
        <v>2264</v>
      </c>
    </row>
    <row r="1620" spans="2:30" x14ac:dyDescent="0.25">
      <c r="B1620" s="27" t="str">
        <f>IF(O1620="","Frêt",_xlfn.XLOOKUP(O1620,Catégories!A:A,Catégories!B:B,"inconnu"))</f>
        <v>Frêt</v>
      </c>
      <c r="C1620" s="10" t="str">
        <f>RIGHT(LOOKUP(L1620,'Recherche tracking'!A:A,'Recherche tracking'!B:B),16)</f>
        <v>7443814314756422</v>
      </c>
      <c r="D1620" s="20">
        <v>202606</v>
      </c>
      <c r="E1620" s="20">
        <v>51</v>
      </c>
      <c r="F1620" s="20">
        <v>1085442</v>
      </c>
      <c r="G1620" s="20" t="s">
        <v>20</v>
      </c>
      <c r="H1620" s="20" t="s">
        <v>20</v>
      </c>
      <c r="I1620" s="20" t="s">
        <v>110</v>
      </c>
      <c r="J1620" s="20" t="s">
        <v>22</v>
      </c>
      <c r="K1620" s="20">
        <v>20260624</v>
      </c>
      <c r="L1620" s="20" t="s">
        <v>2425</v>
      </c>
      <c r="M1620" s="20" t="s">
        <v>111</v>
      </c>
      <c r="N1620" s="20">
        <v>0.8</v>
      </c>
      <c r="O1620" s="20" t="s">
        <v>84</v>
      </c>
      <c r="P1620" s="25">
        <v>4.1500000000000004</v>
      </c>
      <c r="Q1620" s="20" t="s">
        <v>112</v>
      </c>
      <c r="R1620" s="20" t="s">
        <v>113</v>
      </c>
      <c r="S1620" s="20" t="s">
        <v>26</v>
      </c>
      <c r="T1620" s="20" t="s">
        <v>30</v>
      </c>
      <c r="U1620" s="20" t="s">
        <v>114</v>
      </c>
      <c r="V1620" s="20" t="s">
        <v>115</v>
      </c>
      <c r="W1620" s="20" t="s">
        <v>116</v>
      </c>
      <c r="X1620" s="20" t="s">
        <v>2426</v>
      </c>
      <c r="Y1620" s="20" t="s">
        <v>2427</v>
      </c>
      <c r="Z1620" s="20" t="s">
        <v>26</v>
      </c>
      <c r="AA1620" s="20" t="s">
        <v>30</v>
      </c>
      <c r="AB1620" s="20" t="s">
        <v>142</v>
      </c>
      <c r="AC1620" s="20" t="s">
        <v>1826</v>
      </c>
      <c r="AD1620" s="20" t="s">
        <v>1827</v>
      </c>
    </row>
    <row r="1621" spans="2:30" x14ac:dyDescent="0.25">
      <c r="B1621" s="27" t="str">
        <f>IF(O1621="","Frêt",_xlfn.XLOOKUP(O1621,Catégories!A:A,Catégories!B:B,"inconnu"))</f>
        <v>Frêt</v>
      </c>
      <c r="C1621" s="10" t="str">
        <f>RIGHT(LOOKUP(L1621,'Recherche tracking'!A:A,'Recherche tracking'!B:B),16)</f>
        <v>7443814314756422</v>
      </c>
      <c r="D1621" s="20">
        <v>202606</v>
      </c>
      <c r="E1621" s="20">
        <v>51</v>
      </c>
      <c r="F1621" s="20">
        <v>1085442</v>
      </c>
      <c r="G1621" s="20" t="s">
        <v>20</v>
      </c>
      <c r="H1621" s="20" t="s">
        <v>20</v>
      </c>
      <c r="I1621" s="20" t="s">
        <v>118</v>
      </c>
      <c r="J1621" s="20" t="s">
        <v>2428</v>
      </c>
      <c r="K1621" s="20">
        <v>20260624</v>
      </c>
      <c r="L1621" s="20" t="s">
        <v>2425</v>
      </c>
      <c r="M1621" s="20" t="s">
        <v>111</v>
      </c>
      <c r="N1621" s="20">
        <v>0.8</v>
      </c>
      <c r="O1621" s="20" t="s">
        <v>84</v>
      </c>
      <c r="P1621" s="25">
        <v>0</v>
      </c>
      <c r="Q1621" s="20" t="s">
        <v>112</v>
      </c>
      <c r="R1621" s="20" t="s">
        <v>113</v>
      </c>
      <c r="S1621" s="20" t="s">
        <v>26</v>
      </c>
      <c r="T1621" s="20" t="s">
        <v>30</v>
      </c>
      <c r="U1621" s="20" t="s">
        <v>114</v>
      </c>
      <c r="V1621" s="20" t="s">
        <v>115</v>
      </c>
      <c r="W1621" s="20" t="s">
        <v>116</v>
      </c>
      <c r="X1621" s="20" t="s">
        <v>2426</v>
      </c>
      <c r="Y1621" s="20" t="s">
        <v>2427</v>
      </c>
      <c r="Z1621" s="20" t="s">
        <v>26</v>
      </c>
      <c r="AA1621" s="20" t="s">
        <v>30</v>
      </c>
      <c r="AB1621" s="20" t="s">
        <v>142</v>
      </c>
      <c r="AC1621" s="20" t="s">
        <v>1826</v>
      </c>
      <c r="AD1621" s="20" t="s">
        <v>1827</v>
      </c>
    </row>
    <row r="1622" spans="2:30" x14ac:dyDescent="0.25">
      <c r="B1622" s="27" t="str">
        <f>IF(O1622="","Frêt",_xlfn.XLOOKUP(O1622,Catégories!A:A,Catégories!B:B,"inconnu"))</f>
        <v>Frêt</v>
      </c>
      <c r="C1622" s="10" t="str">
        <f>RIGHT(LOOKUP(L1622,'Recherche tracking'!A:A,'Recherche tracking'!B:B),16)</f>
        <v>7443814314756422</v>
      </c>
      <c r="D1622" s="20">
        <v>202606</v>
      </c>
      <c r="E1622" s="20">
        <v>51</v>
      </c>
      <c r="F1622" s="20">
        <v>1085442</v>
      </c>
      <c r="G1622" s="20" t="s">
        <v>20</v>
      </c>
      <c r="H1622" s="20" t="s">
        <v>20</v>
      </c>
      <c r="I1622" s="20" t="s">
        <v>119</v>
      </c>
      <c r="J1622" s="20" t="s">
        <v>2428</v>
      </c>
      <c r="K1622" s="20">
        <v>20260624</v>
      </c>
      <c r="L1622" s="20" t="s">
        <v>2425</v>
      </c>
      <c r="M1622" s="20" t="s">
        <v>24</v>
      </c>
      <c r="N1622" s="20">
        <v>0.8</v>
      </c>
      <c r="O1622" s="20" t="s">
        <v>86</v>
      </c>
      <c r="P1622" s="25">
        <v>0</v>
      </c>
      <c r="Q1622" s="20" t="s">
        <v>112</v>
      </c>
      <c r="R1622" s="20" t="s">
        <v>113</v>
      </c>
      <c r="S1622" s="20" t="s">
        <v>26</v>
      </c>
      <c r="T1622" s="20" t="s">
        <v>30</v>
      </c>
      <c r="U1622" s="20" t="s">
        <v>114</v>
      </c>
      <c r="V1622" s="20" t="s">
        <v>115</v>
      </c>
      <c r="W1622" s="20" t="s">
        <v>116</v>
      </c>
      <c r="X1622" s="20" t="s">
        <v>2426</v>
      </c>
      <c r="Y1622" s="20" t="s">
        <v>2427</v>
      </c>
      <c r="Z1622" s="20" t="s">
        <v>26</v>
      </c>
      <c r="AA1622" s="20" t="s">
        <v>30</v>
      </c>
      <c r="AB1622" s="20" t="s">
        <v>142</v>
      </c>
      <c r="AC1622" s="20" t="s">
        <v>1826</v>
      </c>
      <c r="AD1622" s="20" t="s">
        <v>1827</v>
      </c>
    </row>
    <row r="1623" spans="2:30" x14ac:dyDescent="0.25">
      <c r="B1623" s="27" t="str">
        <f>IF(O1623="","Frêt",_xlfn.XLOOKUP(O1623,Catégories!A:A,Catégories!B:B,"inconnu"))</f>
        <v>Frêt</v>
      </c>
      <c r="C1623" s="10" t="str">
        <f>RIGHT(LOOKUP(L1623,'Recherche tracking'!A:A,'Recherche tracking'!B:B),16)</f>
        <v>9243814314756325</v>
      </c>
      <c r="D1623" s="20">
        <v>202606</v>
      </c>
      <c r="E1623" s="20">
        <v>51</v>
      </c>
      <c r="F1623" s="20">
        <v>1085442</v>
      </c>
      <c r="G1623" s="20" t="s">
        <v>20</v>
      </c>
      <c r="H1623" s="20" t="s">
        <v>20</v>
      </c>
      <c r="I1623" s="20" t="s">
        <v>110</v>
      </c>
      <c r="J1623" s="20" t="s">
        <v>22</v>
      </c>
      <c r="K1623" s="20">
        <v>20260624</v>
      </c>
      <c r="L1623" s="20" t="s">
        <v>2429</v>
      </c>
      <c r="M1623" s="20" t="s">
        <v>111</v>
      </c>
      <c r="N1623" s="20">
        <v>3.01</v>
      </c>
      <c r="O1623" s="20" t="s">
        <v>84</v>
      </c>
      <c r="P1623" s="25">
        <v>4.93</v>
      </c>
      <c r="Q1623" s="20" t="s">
        <v>112</v>
      </c>
      <c r="R1623" s="20" t="s">
        <v>113</v>
      </c>
      <c r="S1623" s="20" t="s">
        <v>26</v>
      </c>
      <c r="T1623" s="20" t="s">
        <v>30</v>
      </c>
      <c r="U1623" s="20" t="s">
        <v>114</v>
      </c>
      <c r="V1623" s="20" t="s">
        <v>115</v>
      </c>
      <c r="W1623" s="20" t="s">
        <v>116</v>
      </c>
      <c r="X1623" s="20" t="s">
        <v>2430</v>
      </c>
      <c r="Y1623" s="20" t="s">
        <v>2431</v>
      </c>
      <c r="Z1623" s="20" t="s">
        <v>26</v>
      </c>
      <c r="AA1623" s="20" t="s">
        <v>30</v>
      </c>
      <c r="AB1623" s="20" t="s">
        <v>163</v>
      </c>
      <c r="AC1623" s="20" t="s">
        <v>433</v>
      </c>
      <c r="AD1623" s="20" t="s">
        <v>854</v>
      </c>
    </row>
    <row r="1624" spans="2:30" x14ac:dyDescent="0.25">
      <c r="B1624" s="27" t="str">
        <f>IF(O1624="","Frêt",_xlfn.XLOOKUP(O1624,Catégories!A:A,Catégories!B:B,"inconnu"))</f>
        <v>Frêt</v>
      </c>
      <c r="C1624" s="10" t="str">
        <f>RIGHT(LOOKUP(L1624,'Recherche tracking'!A:A,'Recherche tracking'!B:B),16)</f>
        <v>9243814314756325</v>
      </c>
      <c r="D1624" s="20">
        <v>202606</v>
      </c>
      <c r="E1624" s="20">
        <v>51</v>
      </c>
      <c r="F1624" s="20">
        <v>1085442</v>
      </c>
      <c r="G1624" s="20" t="s">
        <v>20</v>
      </c>
      <c r="H1624" s="20" t="s">
        <v>20</v>
      </c>
      <c r="I1624" s="20" t="s">
        <v>118</v>
      </c>
      <c r="J1624" s="20" t="s">
        <v>2432</v>
      </c>
      <c r="K1624" s="20">
        <v>20260624</v>
      </c>
      <c r="L1624" s="20" t="s">
        <v>2429</v>
      </c>
      <c r="M1624" s="20" t="s">
        <v>111</v>
      </c>
      <c r="N1624" s="20">
        <v>3.01</v>
      </c>
      <c r="O1624" s="20" t="s">
        <v>84</v>
      </c>
      <c r="P1624" s="25">
        <v>0</v>
      </c>
      <c r="Q1624" s="20" t="s">
        <v>112</v>
      </c>
      <c r="R1624" s="20" t="s">
        <v>113</v>
      </c>
      <c r="S1624" s="20" t="s">
        <v>26</v>
      </c>
      <c r="T1624" s="20" t="s">
        <v>30</v>
      </c>
      <c r="U1624" s="20" t="s">
        <v>114</v>
      </c>
      <c r="V1624" s="20" t="s">
        <v>115</v>
      </c>
      <c r="W1624" s="20" t="s">
        <v>116</v>
      </c>
      <c r="X1624" s="20" t="s">
        <v>2430</v>
      </c>
      <c r="Y1624" s="20" t="s">
        <v>2431</v>
      </c>
      <c r="Z1624" s="20" t="s">
        <v>26</v>
      </c>
      <c r="AA1624" s="20" t="s">
        <v>30</v>
      </c>
      <c r="AB1624" s="20" t="s">
        <v>163</v>
      </c>
      <c r="AC1624" s="20" t="s">
        <v>433</v>
      </c>
      <c r="AD1624" s="20" t="s">
        <v>854</v>
      </c>
    </row>
    <row r="1625" spans="2:30" x14ac:dyDescent="0.25">
      <c r="B1625" s="27" t="str">
        <f>IF(O1625="","Frêt",_xlfn.XLOOKUP(O1625,Catégories!A:A,Catégories!B:B,"inconnu"))</f>
        <v>Frêt</v>
      </c>
      <c r="C1625" s="10" t="str">
        <f>RIGHT(LOOKUP(L1625,'Recherche tracking'!A:A,'Recherche tracking'!B:B),16)</f>
        <v>9243814314756325</v>
      </c>
      <c r="D1625" s="20">
        <v>202606</v>
      </c>
      <c r="E1625" s="20">
        <v>51</v>
      </c>
      <c r="F1625" s="20">
        <v>1085442</v>
      </c>
      <c r="G1625" s="20" t="s">
        <v>20</v>
      </c>
      <c r="H1625" s="20" t="s">
        <v>20</v>
      </c>
      <c r="I1625" s="20" t="s">
        <v>119</v>
      </c>
      <c r="J1625" s="20" t="s">
        <v>2432</v>
      </c>
      <c r="K1625" s="20">
        <v>20260624</v>
      </c>
      <c r="L1625" s="20" t="s">
        <v>2429</v>
      </c>
      <c r="M1625" s="20" t="s">
        <v>24</v>
      </c>
      <c r="N1625" s="20">
        <v>3.01</v>
      </c>
      <c r="O1625" s="20" t="s">
        <v>86</v>
      </c>
      <c r="P1625" s="25">
        <v>0</v>
      </c>
      <c r="Q1625" s="20" t="s">
        <v>112</v>
      </c>
      <c r="R1625" s="20" t="s">
        <v>113</v>
      </c>
      <c r="S1625" s="20" t="s">
        <v>26</v>
      </c>
      <c r="T1625" s="20" t="s">
        <v>30</v>
      </c>
      <c r="U1625" s="20" t="s">
        <v>114</v>
      </c>
      <c r="V1625" s="20" t="s">
        <v>115</v>
      </c>
      <c r="W1625" s="20" t="s">
        <v>116</v>
      </c>
      <c r="X1625" s="20" t="s">
        <v>2430</v>
      </c>
      <c r="Y1625" s="20" t="s">
        <v>2431</v>
      </c>
      <c r="Z1625" s="20" t="s">
        <v>26</v>
      </c>
      <c r="AA1625" s="20" t="s">
        <v>30</v>
      </c>
      <c r="AB1625" s="20" t="s">
        <v>163</v>
      </c>
      <c r="AC1625" s="20" t="s">
        <v>433</v>
      </c>
      <c r="AD1625" s="20" t="s">
        <v>854</v>
      </c>
    </row>
    <row r="1626" spans="2:30" x14ac:dyDescent="0.25">
      <c r="B1626" s="27" t="str">
        <f>IF(O1626="","Frêt",_xlfn.XLOOKUP(O1626,Catégories!A:A,Catégories!B:B,"inconnu"))</f>
        <v>Frêt</v>
      </c>
      <c r="C1626" s="10" t="str">
        <f>RIGHT(LOOKUP(L1626,'Recherche tracking'!A:A,'Recherche tracking'!B:B),16)</f>
        <v>7543814314755684</v>
      </c>
      <c r="D1626" s="20">
        <v>202606</v>
      </c>
      <c r="E1626" s="20">
        <v>51</v>
      </c>
      <c r="F1626" s="20">
        <v>1085442</v>
      </c>
      <c r="G1626" s="20" t="s">
        <v>20</v>
      </c>
      <c r="H1626" s="20" t="s">
        <v>20</v>
      </c>
      <c r="I1626" s="20" t="s">
        <v>110</v>
      </c>
      <c r="J1626" s="20" t="s">
        <v>22</v>
      </c>
      <c r="K1626" s="20">
        <v>20260624</v>
      </c>
      <c r="L1626" s="20" t="s">
        <v>2433</v>
      </c>
      <c r="M1626" s="20" t="s">
        <v>111</v>
      </c>
      <c r="N1626" s="20">
        <v>0.8</v>
      </c>
      <c r="O1626" s="20" t="s">
        <v>84</v>
      </c>
      <c r="P1626" s="25">
        <v>4.1500000000000004</v>
      </c>
      <c r="Q1626" s="20" t="s">
        <v>112</v>
      </c>
      <c r="R1626" s="20" t="s">
        <v>113</v>
      </c>
      <c r="S1626" s="20" t="s">
        <v>26</v>
      </c>
      <c r="T1626" s="20" t="s">
        <v>30</v>
      </c>
      <c r="U1626" s="20" t="s">
        <v>114</v>
      </c>
      <c r="V1626" s="20" t="s">
        <v>115</v>
      </c>
      <c r="W1626" s="20" t="s">
        <v>116</v>
      </c>
      <c r="X1626" s="20" t="s">
        <v>2434</v>
      </c>
      <c r="Y1626" s="20" t="s">
        <v>2435</v>
      </c>
      <c r="Z1626" s="20" t="s">
        <v>26</v>
      </c>
      <c r="AA1626" s="20" t="s">
        <v>30</v>
      </c>
      <c r="AB1626" s="20" t="s">
        <v>117</v>
      </c>
      <c r="AC1626" s="20" t="s">
        <v>127</v>
      </c>
      <c r="AD1626" s="20" t="s">
        <v>2436</v>
      </c>
    </row>
    <row r="1627" spans="2:30" x14ac:dyDescent="0.25">
      <c r="B1627" s="27" t="str">
        <f>IF(O1627="","Frêt",_xlfn.XLOOKUP(O1627,Catégories!A:A,Catégories!B:B,"inconnu"))</f>
        <v>Frêt</v>
      </c>
      <c r="C1627" s="10" t="str">
        <f>RIGHT(LOOKUP(L1627,'Recherche tracking'!A:A,'Recherche tracking'!B:B),16)</f>
        <v>7543814314755684</v>
      </c>
      <c r="D1627" s="20">
        <v>202606</v>
      </c>
      <c r="E1627" s="20">
        <v>51</v>
      </c>
      <c r="F1627" s="20">
        <v>1085442</v>
      </c>
      <c r="G1627" s="20" t="s">
        <v>20</v>
      </c>
      <c r="H1627" s="20" t="s">
        <v>20</v>
      </c>
      <c r="I1627" s="20" t="s">
        <v>118</v>
      </c>
      <c r="J1627" s="20" t="s">
        <v>2437</v>
      </c>
      <c r="K1627" s="20">
        <v>20260624</v>
      </c>
      <c r="L1627" s="20" t="s">
        <v>2433</v>
      </c>
      <c r="M1627" s="20" t="s">
        <v>111</v>
      </c>
      <c r="N1627" s="20">
        <v>0.8</v>
      </c>
      <c r="O1627" s="20" t="s">
        <v>84</v>
      </c>
      <c r="P1627" s="25">
        <v>0</v>
      </c>
      <c r="Q1627" s="20" t="s">
        <v>112</v>
      </c>
      <c r="R1627" s="20" t="s">
        <v>113</v>
      </c>
      <c r="S1627" s="20" t="s">
        <v>26</v>
      </c>
      <c r="T1627" s="20" t="s">
        <v>30</v>
      </c>
      <c r="U1627" s="20" t="s">
        <v>114</v>
      </c>
      <c r="V1627" s="20" t="s">
        <v>115</v>
      </c>
      <c r="W1627" s="20" t="s">
        <v>116</v>
      </c>
      <c r="X1627" s="20" t="s">
        <v>2434</v>
      </c>
      <c r="Y1627" s="20" t="s">
        <v>2435</v>
      </c>
      <c r="Z1627" s="20" t="s">
        <v>26</v>
      </c>
      <c r="AA1627" s="20" t="s">
        <v>30</v>
      </c>
      <c r="AB1627" s="20" t="s">
        <v>117</v>
      </c>
      <c r="AC1627" s="20" t="s">
        <v>127</v>
      </c>
      <c r="AD1627" s="20" t="s">
        <v>2436</v>
      </c>
    </row>
    <row r="1628" spans="2:30" x14ac:dyDescent="0.25">
      <c r="B1628" s="27" t="str">
        <f>IF(O1628="","Frêt",_xlfn.XLOOKUP(O1628,Catégories!A:A,Catégories!B:B,"inconnu"))</f>
        <v>Frêt</v>
      </c>
      <c r="C1628" s="10" t="str">
        <f>RIGHT(LOOKUP(L1628,'Recherche tracking'!A:A,'Recherche tracking'!B:B),16)</f>
        <v>7543814314755684</v>
      </c>
      <c r="D1628" s="20">
        <v>202606</v>
      </c>
      <c r="E1628" s="20">
        <v>51</v>
      </c>
      <c r="F1628" s="20">
        <v>1085442</v>
      </c>
      <c r="G1628" s="20" t="s">
        <v>20</v>
      </c>
      <c r="H1628" s="20" t="s">
        <v>20</v>
      </c>
      <c r="I1628" s="20" t="s">
        <v>119</v>
      </c>
      <c r="J1628" s="20" t="s">
        <v>2437</v>
      </c>
      <c r="K1628" s="20">
        <v>20260624</v>
      </c>
      <c r="L1628" s="20" t="s">
        <v>2433</v>
      </c>
      <c r="M1628" s="20" t="s">
        <v>24</v>
      </c>
      <c r="N1628" s="20">
        <v>0.8</v>
      </c>
      <c r="O1628" s="20" t="s">
        <v>86</v>
      </c>
      <c r="P1628" s="25">
        <v>0</v>
      </c>
      <c r="Q1628" s="20" t="s">
        <v>112</v>
      </c>
      <c r="R1628" s="20" t="s">
        <v>113</v>
      </c>
      <c r="S1628" s="20" t="s">
        <v>26</v>
      </c>
      <c r="T1628" s="20" t="s">
        <v>30</v>
      </c>
      <c r="U1628" s="20" t="s">
        <v>114</v>
      </c>
      <c r="V1628" s="20" t="s">
        <v>115</v>
      </c>
      <c r="W1628" s="20" t="s">
        <v>116</v>
      </c>
      <c r="X1628" s="20" t="s">
        <v>2434</v>
      </c>
      <c r="Y1628" s="20" t="s">
        <v>2435</v>
      </c>
      <c r="Z1628" s="20" t="s">
        <v>26</v>
      </c>
      <c r="AA1628" s="20" t="s">
        <v>30</v>
      </c>
      <c r="AB1628" s="20" t="s">
        <v>117</v>
      </c>
      <c r="AC1628" s="20" t="s">
        <v>127</v>
      </c>
      <c r="AD1628" s="20" t="s">
        <v>2436</v>
      </c>
    </row>
    <row r="1629" spans="2:30" x14ac:dyDescent="0.25">
      <c r="B1629" s="27" t="str">
        <f>IF(O1629="","Frêt",_xlfn.XLOOKUP(O1629,Catégories!A:A,Catégories!B:B,"inconnu"))</f>
        <v>Frêt</v>
      </c>
      <c r="C1629" s="10" t="str">
        <f>RIGHT(LOOKUP(L1629,'Recherche tracking'!A:A,'Recherche tracking'!B:B),16)</f>
        <v>5643814314755708</v>
      </c>
      <c r="D1629" s="20">
        <v>202606</v>
      </c>
      <c r="E1629" s="20">
        <v>51</v>
      </c>
      <c r="F1629" s="20">
        <v>1085442</v>
      </c>
      <c r="G1629" s="20" t="s">
        <v>20</v>
      </c>
      <c r="H1629" s="20" t="s">
        <v>20</v>
      </c>
      <c r="I1629" s="20" t="s">
        <v>110</v>
      </c>
      <c r="J1629" s="20" t="s">
        <v>22</v>
      </c>
      <c r="K1629" s="20">
        <v>20260624</v>
      </c>
      <c r="L1629" s="20" t="s">
        <v>2438</v>
      </c>
      <c r="M1629" s="20" t="s">
        <v>111</v>
      </c>
      <c r="N1629" s="20">
        <v>0.8</v>
      </c>
      <c r="O1629" s="20" t="s">
        <v>84</v>
      </c>
      <c r="P1629" s="25">
        <v>4.1500000000000004</v>
      </c>
      <c r="Q1629" s="20" t="s">
        <v>112</v>
      </c>
      <c r="R1629" s="20" t="s">
        <v>113</v>
      </c>
      <c r="S1629" s="20" t="s">
        <v>26</v>
      </c>
      <c r="T1629" s="20" t="s">
        <v>30</v>
      </c>
      <c r="U1629" s="20" t="s">
        <v>114</v>
      </c>
      <c r="V1629" s="20" t="s">
        <v>115</v>
      </c>
      <c r="W1629" s="20" t="s">
        <v>116</v>
      </c>
      <c r="X1629" s="20" t="s">
        <v>2439</v>
      </c>
      <c r="Y1629" s="20" t="s">
        <v>2440</v>
      </c>
      <c r="Z1629" s="20" t="s">
        <v>26</v>
      </c>
      <c r="AA1629" s="20" t="s">
        <v>30</v>
      </c>
      <c r="AB1629" s="20" t="s">
        <v>219</v>
      </c>
      <c r="AC1629" s="20" t="s">
        <v>220</v>
      </c>
      <c r="AD1629" s="20" t="s">
        <v>221</v>
      </c>
    </row>
    <row r="1630" spans="2:30" x14ac:dyDescent="0.25">
      <c r="B1630" s="27" t="str">
        <f>IF(O1630="","Frêt",_xlfn.XLOOKUP(O1630,Catégories!A:A,Catégories!B:B,"inconnu"))</f>
        <v>Frêt</v>
      </c>
      <c r="C1630" s="10" t="str">
        <f>RIGHT(LOOKUP(L1630,'Recherche tracking'!A:A,'Recherche tracking'!B:B),16)</f>
        <v>5643814314755708</v>
      </c>
      <c r="D1630" s="20">
        <v>202606</v>
      </c>
      <c r="E1630" s="20">
        <v>51</v>
      </c>
      <c r="F1630" s="20">
        <v>1085442</v>
      </c>
      <c r="G1630" s="20" t="s">
        <v>20</v>
      </c>
      <c r="H1630" s="20" t="s">
        <v>20</v>
      </c>
      <c r="I1630" s="20" t="s">
        <v>118</v>
      </c>
      <c r="J1630" s="20" t="s">
        <v>2441</v>
      </c>
      <c r="K1630" s="20">
        <v>20260624</v>
      </c>
      <c r="L1630" s="20" t="s">
        <v>2438</v>
      </c>
      <c r="M1630" s="20" t="s">
        <v>111</v>
      </c>
      <c r="N1630" s="20">
        <v>0.8</v>
      </c>
      <c r="O1630" s="20" t="s">
        <v>84</v>
      </c>
      <c r="P1630" s="25">
        <v>0</v>
      </c>
      <c r="Q1630" s="20" t="s">
        <v>112</v>
      </c>
      <c r="R1630" s="20" t="s">
        <v>113</v>
      </c>
      <c r="S1630" s="20" t="s">
        <v>26</v>
      </c>
      <c r="T1630" s="20" t="s">
        <v>30</v>
      </c>
      <c r="U1630" s="20" t="s">
        <v>114</v>
      </c>
      <c r="V1630" s="20" t="s">
        <v>115</v>
      </c>
      <c r="W1630" s="20" t="s">
        <v>116</v>
      </c>
      <c r="X1630" s="20" t="s">
        <v>2439</v>
      </c>
      <c r="Y1630" s="20" t="s">
        <v>2440</v>
      </c>
      <c r="Z1630" s="20" t="s">
        <v>26</v>
      </c>
      <c r="AA1630" s="20" t="s">
        <v>30</v>
      </c>
      <c r="AB1630" s="20" t="s">
        <v>219</v>
      </c>
      <c r="AC1630" s="20" t="s">
        <v>220</v>
      </c>
      <c r="AD1630" s="20" t="s">
        <v>221</v>
      </c>
    </row>
    <row r="1631" spans="2:30" x14ac:dyDescent="0.25">
      <c r="B1631" s="27" t="str">
        <f>IF(O1631="","Frêt",_xlfn.XLOOKUP(O1631,Catégories!A:A,Catégories!B:B,"inconnu"))</f>
        <v>Frêt</v>
      </c>
      <c r="C1631" s="10" t="str">
        <f>RIGHT(LOOKUP(L1631,'Recherche tracking'!A:A,'Recherche tracking'!B:B),16)</f>
        <v>5643814314755708</v>
      </c>
      <c r="D1631" s="20">
        <v>202606</v>
      </c>
      <c r="E1631" s="20">
        <v>51</v>
      </c>
      <c r="F1631" s="20">
        <v>1085442</v>
      </c>
      <c r="G1631" s="20" t="s">
        <v>20</v>
      </c>
      <c r="H1631" s="20" t="s">
        <v>20</v>
      </c>
      <c r="I1631" s="20" t="s">
        <v>119</v>
      </c>
      <c r="J1631" s="20" t="s">
        <v>2441</v>
      </c>
      <c r="K1631" s="20">
        <v>20260624</v>
      </c>
      <c r="L1631" s="20" t="s">
        <v>2438</v>
      </c>
      <c r="M1631" s="20" t="s">
        <v>24</v>
      </c>
      <c r="N1631" s="20">
        <v>0.8</v>
      </c>
      <c r="O1631" s="20" t="s">
        <v>86</v>
      </c>
      <c r="P1631" s="25">
        <v>0</v>
      </c>
      <c r="Q1631" s="20" t="s">
        <v>112</v>
      </c>
      <c r="R1631" s="20" t="s">
        <v>113</v>
      </c>
      <c r="S1631" s="20" t="s">
        <v>26</v>
      </c>
      <c r="T1631" s="20" t="s">
        <v>30</v>
      </c>
      <c r="U1631" s="20" t="s">
        <v>114</v>
      </c>
      <c r="V1631" s="20" t="s">
        <v>115</v>
      </c>
      <c r="W1631" s="20" t="s">
        <v>116</v>
      </c>
      <c r="X1631" s="20" t="s">
        <v>2439</v>
      </c>
      <c r="Y1631" s="20" t="s">
        <v>2440</v>
      </c>
      <c r="Z1631" s="20" t="s">
        <v>26</v>
      </c>
      <c r="AA1631" s="20" t="s">
        <v>30</v>
      </c>
      <c r="AB1631" s="20" t="s">
        <v>219</v>
      </c>
      <c r="AC1631" s="20" t="s">
        <v>220</v>
      </c>
      <c r="AD1631" s="20" t="s">
        <v>221</v>
      </c>
    </row>
    <row r="1632" spans="2:30" x14ac:dyDescent="0.25">
      <c r="B1632" s="27" t="str">
        <f>IF(O1632="","Frêt",_xlfn.XLOOKUP(O1632,Catégories!A:A,Catégories!B:B,"inconnu"))</f>
        <v>Frêt</v>
      </c>
      <c r="C1632" s="10" t="str">
        <f>RIGHT(LOOKUP(L1632,'Recherche tracking'!A:A,'Recherche tracking'!B:B),16)</f>
        <v>7543814314755632</v>
      </c>
      <c r="D1632" s="20">
        <v>202606</v>
      </c>
      <c r="E1632" s="20">
        <v>51</v>
      </c>
      <c r="F1632" s="20">
        <v>1085442</v>
      </c>
      <c r="G1632" s="20" t="s">
        <v>20</v>
      </c>
      <c r="H1632" s="20" t="s">
        <v>20</v>
      </c>
      <c r="I1632" s="20" t="s">
        <v>110</v>
      </c>
      <c r="J1632" s="20" t="s">
        <v>22</v>
      </c>
      <c r="K1632" s="20">
        <v>20260624</v>
      </c>
      <c r="L1632" s="20" t="s">
        <v>2442</v>
      </c>
      <c r="M1632" s="20" t="s">
        <v>111</v>
      </c>
      <c r="N1632" s="20">
        <v>0.8</v>
      </c>
      <c r="O1632" s="20" t="s">
        <v>84</v>
      </c>
      <c r="P1632" s="25">
        <v>4.1500000000000004</v>
      </c>
      <c r="Q1632" s="20" t="s">
        <v>112</v>
      </c>
      <c r="R1632" s="20" t="s">
        <v>113</v>
      </c>
      <c r="S1632" s="20" t="s">
        <v>26</v>
      </c>
      <c r="T1632" s="20" t="s">
        <v>30</v>
      </c>
      <c r="U1632" s="20" t="s">
        <v>114</v>
      </c>
      <c r="V1632" s="20" t="s">
        <v>115</v>
      </c>
      <c r="W1632" s="20" t="s">
        <v>116</v>
      </c>
      <c r="X1632" s="20" t="s">
        <v>2443</v>
      </c>
      <c r="Y1632" s="20" t="s">
        <v>2444</v>
      </c>
      <c r="Z1632" s="20" t="s">
        <v>26</v>
      </c>
      <c r="AA1632" s="20" t="s">
        <v>30</v>
      </c>
      <c r="AB1632" s="20" t="s">
        <v>117</v>
      </c>
      <c r="AC1632" s="20" t="s">
        <v>2073</v>
      </c>
      <c r="AD1632" s="20" t="s">
        <v>2074</v>
      </c>
    </row>
    <row r="1633" spans="2:30" x14ac:dyDescent="0.25">
      <c r="B1633" s="27" t="str">
        <f>IF(O1633="","Frêt",_xlfn.XLOOKUP(O1633,Catégories!A:A,Catégories!B:B,"inconnu"))</f>
        <v>Frêt</v>
      </c>
      <c r="C1633" s="10" t="str">
        <f>RIGHT(LOOKUP(L1633,'Recherche tracking'!A:A,'Recherche tracking'!B:B),16)</f>
        <v>7543814314755632</v>
      </c>
      <c r="D1633" s="20">
        <v>202606</v>
      </c>
      <c r="E1633" s="20">
        <v>51</v>
      </c>
      <c r="F1633" s="20">
        <v>1085442</v>
      </c>
      <c r="G1633" s="20" t="s">
        <v>20</v>
      </c>
      <c r="H1633" s="20" t="s">
        <v>20</v>
      </c>
      <c r="I1633" s="20" t="s">
        <v>118</v>
      </c>
      <c r="J1633" s="20" t="s">
        <v>2445</v>
      </c>
      <c r="K1633" s="20">
        <v>20260624</v>
      </c>
      <c r="L1633" s="20" t="s">
        <v>2442</v>
      </c>
      <c r="M1633" s="20" t="s">
        <v>111</v>
      </c>
      <c r="N1633" s="20">
        <v>0.8</v>
      </c>
      <c r="O1633" s="20" t="s">
        <v>84</v>
      </c>
      <c r="P1633" s="25">
        <v>0</v>
      </c>
      <c r="Q1633" s="20" t="s">
        <v>112</v>
      </c>
      <c r="R1633" s="20" t="s">
        <v>113</v>
      </c>
      <c r="S1633" s="20" t="s">
        <v>26</v>
      </c>
      <c r="T1633" s="20" t="s">
        <v>30</v>
      </c>
      <c r="U1633" s="20" t="s">
        <v>114</v>
      </c>
      <c r="V1633" s="20" t="s">
        <v>115</v>
      </c>
      <c r="W1633" s="20" t="s">
        <v>116</v>
      </c>
      <c r="X1633" s="20" t="s">
        <v>2443</v>
      </c>
      <c r="Y1633" s="20" t="s">
        <v>2444</v>
      </c>
      <c r="Z1633" s="20" t="s">
        <v>26</v>
      </c>
      <c r="AA1633" s="20" t="s">
        <v>30</v>
      </c>
      <c r="AB1633" s="20" t="s">
        <v>117</v>
      </c>
      <c r="AC1633" s="20" t="s">
        <v>2073</v>
      </c>
      <c r="AD1633" s="20" t="s">
        <v>2074</v>
      </c>
    </row>
    <row r="1634" spans="2:30" x14ac:dyDescent="0.25">
      <c r="B1634" s="27" t="str">
        <f>IF(O1634="","Frêt",_xlfn.XLOOKUP(O1634,Catégories!A:A,Catégories!B:B,"inconnu"))</f>
        <v>Frêt</v>
      </c>
      <c r="C1634" s="10" t="str">
        <f>RIGHT(LOOKUP(L1634,'Recherche tracking'!A:A,'Recherche tracking'!B:B),16)</f>
        <v>7543814314755632</v>
      </c>
      <c r="D1634" s="20">
        <v>202606</v>
      </c>
      <c r="E1634" s="20">
        <v>51</v>
      </c>
      <c r="F1634" s="20">
        <v>1085442</v>
      </c>
      <c r="G1634" s="20" t="s">
        <v>20</v>
      </c>
      <c r="H1634" s="20" t="s">
        <v>20</v>
      </c>
      <c r="I1634" s="20" t="s">
        <v>119</v>
      </c>
      <c r="J1634" s="20" t="s">
        <v>2445</v>
      </c>
      <c r="K1634" s="20">
        <v>20260624</v>
      </c>
      <c r="L1634" s="20" t="s">
        <v>2442</v>
      </c>
      <c r="M1634" s="20" t="s">
        <v>24</v>
      </c>
      <c r="N1634" s="20">
        <v>0.8</v>
      </c>
      <c r="O1634" s="20" t="s">
        <v>86</v>
      </c>
      <c r="P1634" s="25">
        <v>0</v>
      </c>
      <c r="Q1634" s="20" t="s">
        <v>112</v>
      </c>
      <c r="R1634" s="20" t="s">
        <v>113</v>
      </c>
      <c r="S1634" s="20" t="s">
        <v>26</v>
      </c>
      <c r="T1634" s="20" t="s">
        <v>30</v>
      </c>
      <c r="U1634" s="20" t="s">
        <v>114</v>
      </c>
      <c r="V1634" s="20" t="s">
        <v>115</v>
      </c>
      <c r="W1634" s="20" t="s">
        <v>116</v>
      </c>
      <c r="X1634" s="20" t="s">
        <v>2443</v>
      </c>
      <c r="Y1634" s="20" t="s">
        <v>2444</v>
      </c>
      <c r="Z1634" s="20" t="s">
        <v>26</v>
      </c>
      <c r="AA1634" s="20" t="s">
        <v>30</v>
      </c>
      <c r="AB1634" s="20" t="s">
        <v>117</v>
      </c>
      <c r="AC1634" s="20" t="s">
        <v>2073</v>
      </c>
      <c r="AD1634" s="20" t="s">
        <v>2074</v>
      </c>
    </row>
    <row r="1635" spans="2:30" x14ac:dyDescent="0.25">
      <c r="B1635" s="27" t="str">
        <f>IF(O1635="","Frêt",_xlfn.XLOOKUP(O1635,Catégories!A:A,Catégories!B:B,"inconnu"))</f>
        <v>Frêt</v>
      </c>
      <c r="C1635" s="10" t="str">
        <f>RIGHT(LOOKUP(L1635,'Recherche tracking'!A:A,'Recherche tracking'!B:B),16)</f>
        <v>6943814314756365</v>
      </c>
      <c r="D1635" s="20">
        <v>202606</v>
      </c>
      <c r="E1635" s="20">
        <v>51</v>
      </c>
      <c r="F1635" s="20">
        <v>1085442</v>
      </c>
      <c r="G1635" s="20" t="s">
        <v>20</v>
      </c>
      <c r="H1635" s="20" t="s">
        <v>20</v>
      </c>
      <c r="I1635" s="20" t="s">
        <v>110</v>
      </c>
      <c r="J1635" s="20" t="s">
        <v>22</v>
      </c>
      <c r="K1635" s="20">
        <v>20260624</v>
      </c>
      <c r="L1635" s="20" t="s">
        <v>2446</v>
      </c>
      <c r="M1635" s="20" t="s">
        <v>111</v>
      </c>
      <c r="N1635" s="20">
        <v>0.8</v>
      </c>
      <c r="O1635" s="20" t="s">
        <v>84</v>
      </c>
      <c r="P1635" s="25">
        <v>4.1500000000000004</v>
      </c>
      <c r="Q1635" s="20" t="s">
        <v>112</v>
      </c>
      <c r="R1635" s="20" t="s">
        <v>113</v>
      </c>
      <c r="S1635" s="20" t="s">
        <v>26</v>
      </c>
      <c r="T1635" s="20" t="s">
        <v>30</v>
      </c>
      <c r="U1635" s="20" t="s">
        <v>114</v>
      </c>
      <c r="V1635" s="20" t="s">
        <v>115</v>
      </c>
      <c r="W1635" s="20" t="s">
        <v>116</v>
      </c>
      <c r="X1635" s="20" t="s">
        <v>2447</v>
      </c>
      <c r="Y1635" s="20" t="s">
        <v>2448</v>
      </c>
      <c r="Z1635" s="20" t="s">
        <v>26</v>
      </c>
      <c r="AA1635" s="20" t="s">
        <v>30</v>
      </c>
      <c r="AB1635" s="20" t="s">
        <v>161</v>
      </c>
      <c r="AC1635" s="20" t="s">
        <v>1323</v>
      </c>
      <c r="AD1635" s="20" t="s">
        <v>1324</v>
      </c>
    </row>
    <row r="1636" spans="2:30" x14ac:dyDescent="0.25">
      <c r="B1636" s="27" t="str">
        <f>IF(O1636="","Frêt",_xlfn.XLOOKUP(O1636,Catégories!A:A,Catégories!B:B,"inconnu"))</f>
        <v>Frêt</v>
      </c>
      <c r="C1636" s="10" t="str">
        <f>RIGHT(LOOKUP(L1636,'Recherche tracking'!A:A,'Recherche tracking'!B:B),16)</f>
        <v>6943814314756365</v>
      </c>
      <c r="D1636" s="20">
        <v>202606</v>
      </c>
      <c r="E1636" s="20">
        <v>51</v>
      </c>
      <c r="F1636" s="20">
        <v>1085442</v>
      </c>
      <c r="G1636" s="20" t="s">
        <v>20</v>
      </c>
      <c r="H1636" s="20" t="s">
        <v>20</v>
      </c>
      <c r="I1636" s="20" t="s">
        <v>118</v>
      </c>
      <c r="J1636" s="20" t="s">
        <v>2449</v>
      </c>
      <c r="K1636" s="20">
        <v>20260624</v>
      </c>
      <c r="L1636" s="20" t="s">
        <v>2446</v>
      </c>
      <c r="M1636" s="20" t="s">
        <v>111</v>
      </c>
      <c r="N1636" s="20">
        <v>0.8</v>
      </c>
      <c r="O1636" s="20" t="s">
        <v>84</v>
      </c>
      <c r="P1636" s="25">
        <v>0</v>
      </c>
      <c r="Q1636" s="20" t="s">
        <v>112</v>
      </c>
      <c r="R1636" s="20" t="s">
        <v>113</v>
      </c>
      <c r="S1636" s="20" t="s">
        <v>26</v>
      </c>
      <c r="T1636" s="20" t="s">
        <v>30</v>
      </c>
      <c r="U1636" s="20" t="s">
        <v>114</v>
      </c>
      <c r="V1636" s="20" t="s">
        <v>115</v>
      </c>
      <c r="W1636" s="20" t="s">
        <v>116</v>
      </c>
      <c r="X1636" s="20" t="s">
        <v>2447</v>
      </c>
      <c r="Y1636" s="20" t="s">
        <v>2448</v>
      </c>
      <c r="Z1636" s="20" t="s">
        <v>26</v>
      </c>
      <c r="AA1636" s="20" t="s">
        <v>30</v>
      </c>
      <c r="AB1636" s="20" t="s">
        <v>161</v>
      </c>
      <c r="AC1636" s="20" t="s">
        <v>1323</v>
      </c>
      <c r="AD1636" s="20" t="s">
        <v>1324</v>
      </c>
    </row>
    <row r="1637" spans="2:30" x14ac:dyDescent="0.25">
      <c r="B1637" s="27" t="str">
        <f>IF(O1637="","Frêt",_xlfn.XLOOKUP(O1637,Catégories!A:A,Catégories!B:B,"inconnu"))</f>
        <v>Frêt</v>
      </c>
      <c r="C1637" s="10" t="str">
        <f>RIGHT(LOOKUP(L1637,'Recherche tracking'!A:A,'Recherche tracking'!B:B),16)</f>
        <v>6943814314756365</v>
      </c>
      <c r="D1637" s="20">
        <v>202606</v>
      </c>
      <c r="E1637" s="20">
        <v>51</v>
      </c>
      <c r="F1637" s="20">
        <v>1085442</v>
      </c>
      <c r="G1637" s="20" t="s">
        <v>20</v>
      </c>
      <c r="H1637" s="20" t="s">
        <v>20</v>
      </c>
      <c r="I1637" s="20" t="s">
        <v>119</v>
      </c>
      <c r="J1637" s="20" t="s">
        <v>2449</v>
      </c>
      <c r="K1637" s="20">
        <v>20260624</v>
      </c>
      <c r="L1637" s="20" t="s">
        <v>2446</v>
      </c>
      <c r="M1637" s="20" t="s">
        <v>24</v>
      </c>
      <c r="N1637" s="20">
        <v>0.8</v>
      </c>
      <c r="O1637" s="20" t="s">
        <v>86</v>
      </c>
      <c r="P1637" s="25">
        <v>0</v>
      </c>
      <c r="Q1637" s="20" t="s">
        <v>112</v>
      </c>
      <c r="R1637" s="20" t="s">
        <v>113</v>
      </c>
      <c r="S1637" s="20" t="s">
        <v>26</v>
      </c>
      <c r="T1637" s="20" t="s">
        <v>30</v>
      </c>
      <c r="U1637" s="20" t="s">
        <v>114</v>
      </c>
      <c r="V1637" s="20" t="s">
        <v>115</v>
      </c>
      <c r="W1637" s="20" t="s">
        <v>116</v>
      </c>
      <c r="X1637" s="20" t="s">
        <v>2447</v>
      </c>
      <c r="Y1637" s="20" t="s">
        <v>2448</v>
      </c>
      <c r="Z1637" s="20" t="s">
        <v>26</v>
      </c>
      <c r="AA1637" s="20" t="s">
        <v>30</v>
      </c>
      <c r="AB1637" s="20" t="s">
        <v>161</v>
      </c>
      <c r="AC1637" s="20" t="s">
        <v>1323</v>
      </c>
      <c r="AD1637" s="20" t="s">
        <v>1324</v>
      </c>
    </row>
    <row r="1638" spans="2:30" x14ac:dyDescent="0.25">
      <c r="B1638" s="27" t="str">
        <f>IF(O1638="","Frêt",_xlfn.XLOOKUP(O1638,Catégories!A:A,Catégories!B:B,"inconnu"))</f>
        <v>Frêt</v>
      </c>
      <c r="C1638" s="10" t="str">
        <f>RIGHT(LOOKUP(L1638,'Recherche tracking'!A:A,'Recherche tracking'!B:B),16)</f>
        <v>6243814314755422</v>
      </c>
      <c r="D1638" s="20">
        <v>202606</v>
      </c>
      <c r="E1638" s="20">
        <v>51</v>
      </c>
      <c r="F1638" s="20">
        <v>1085442</v>
      </c>
      <c r="G1638" s="20" t="s">
        <v>20</v>
      </c>
      <c r="H1638" s="20" t="s">
        <v>20</v>
      </c>
      <c r="I1638" s="20" t="s">
        <v>110</v>
      </c>
      <c r="J1638" s="20" t="s">
        <v>22</v>
      </c>
      <c r="K1638" s="20">
        <v>20260624</v>
      </c>
      <c r="L1638" s="20" t="s">
        <v>2450</v>
      </c>
      <c r="M1638" s="20" t="s">
        <v>111</v>
      </c>
      <c r="N1638" s="20">
        <v>38.42</v>
      </c>
      <c r="O1638" s="20" t="s">
        <v>84</v>
      </c>
      <c r="P1638" s="25">
        <v>14.03</v>
      </c>
      <c r="Q1638" s="20" t="s">
        <v>112</v>
      </c>
      <c r="R1638" s="20" t="s">
        <v>113</v>
      </c>
      <c r="S1638" s="20" t="s">
        <v>26</v>
      </c>
      <c r="T1638" s="20" t="s">
        <v>30</v>
      </c>
      <c r="U1638" s="20" t="s">
        <v>114</v>
      </c>
      <c r="V1638" s="20" t="s">
        <v>115</v>
      </c>
      <c r="W1638" s="20" t="s">
        <v>116</v>
      </c>
      <c r="X1638" s="20" t="s">
        <v>2451</v>
      </c>
      <c r="Y1638" s="20" t="s">
        <v>276</v>
      </c>
      <c r="Z1638" s="20" t="s">
        <v>26</v>
      </c>
      <c r="AA1638" s="20" t="s">
        <v>30</v>
      </c>
      <c r="AB1638" s="20" t="s">
        <v>199</v>
      </c>
      <c r="AC1638" s="20" t="s">
        <v>2452</v>
      </c>
      <c r="AD1638" s="20" t="s">
        <v>2453</v>
      </c>
    </row>
    <row r="1639" spans="2:30" x14ac:dyDescent="0.25">
      <c r="B1639" s="27" t="str">
        <f>IF(O1639="","Frêt",_xlfn.XLOOKUP(O1639,Catégories!A:A,Catégories!B:B,"inconnu"))</f>
        <v>Frêt</v>
      </c>
      <c r="C1639" s="10" t="str">
        <f>RIGHT(LOOKUP(L1639,'Recherche tracking'!A:A,'Recherche tracking'!B:B),16)</f>
        <v>6243814314755422</v>
      </c>
      <c r="D1639" s="20">
        <v>202606</v>
      </c>
      <c r="E1639" s="20">
        <v>51</v>
      </c>
      <c r="F1639" s="20">
        <v>1085442</v>
      </c>
      <c r="G1639" s="20" t="s">
        <v>20</v>
      </c>
      <c r="H1639" s="20" t="s">
        <v>20</v>
      </c>
      <c r="I1639" s="20" t="s">
        <v>118</v>
      </c>
      <c r="J1639" s="20" t="s">
        <v>2454</v>
      </c>
      <c r="K1639" s="20">
        <v>20260624</v>
      </c>
      <c r="L1639" s="20" t="s">
        <v>2450</v>
      </c>
      <c r="M1639" s="20" t="s">
        <v>111</v>
      </c>
      <c r="N1639" s="20">
        <v>18.04</v>
      </c>
      <c r="O1639" s="20" t="s">
        <v>84</v>
      </c>
      <c r="P1639" s="25">
        <v>0</v>
      </c>
      <c r="Q1639" s="20" t="s">
        <v>112</v>
      </c>
      <c r="R1639" s="20" t="s">
        <v>113</v>
      </c>
      <c r="S1639" s="20" t="s">
        <v>26</v>
      </c>
      <c r="T1639" s="20" t="s">
        <v>30</v>
      </c>
      <c r="U1639" s="20" t="s">
        <v>114</v>
      </c>
      <c r="V1639" s="20" t="s">
        <v>115</v>
      </c>
      <c r="W1639" s="20" t="s">
        <v>116</v>
      </c>
      <c r="X1639" s="20" t="s">
        <v>2451</v>
      </c>
      <c r="Y1639" s="20" t="s">
        <v>276</v>
      </c>
      <c r="Z1639" s="20" t="s">
        <v>26</v>
      </c>
      <c r="AA1639" s="20" t="s">
        <v>30</v>
      </c>
      <c r="AB1639" s="20" t="s">
        <v>199</v>
      </c>
      <c r="AC1639" s="20" t="s">
        <v>2452</v>
      </c>
      <c r="AD1639" s="20" t="s">
        <v>2453</v>
      </c>
    </row>
    <row r="1640" spans="2:30" x14ac:dyDescent="0.25">
      <c r="B1640" s="27" t="str">
        <f>IF(O1640="","Frêt",_xlfn.XLOOKUP(O1640,Catégories!A:A,Catégories!B:B,"inconnu"))</f>
        <v>Frêt</v>
      </c>
      <c r="C1640" s="10" t="str">
        <f>RIGHT(LOOKUP(L1640,'Recherche tracking'!A:A,'Recherche tracking'!B:B),16)</f>
        <v>6243814314755422</v>
      </c>
      <c r="D1640" s="20">
        <v>202606</v>
      </c>
      <c r="E1640" s="20">
        <v>51</v>
      </c>
      <c r="F1640" s="20">
        <v>1085442</v>
      </c>
      <c r="G1640" s="20" t="s">
        <v>20</v>
      </c>
      <c r="H1640" s="20" t="s">
        <v>20</v>
      </c>
      <c r="I1640" s="20" t="s">
        <v>119</v>
      </c>
      <c r="J1640" s="20" t="s">
        <v>2454</v>
      </c>
      <c r="K1640" s="20">
        <v>20260624</v>
      </c>
      <c r="L1640" s="20" t="s">
        <v>2450</v>
      </c>
      <c r="M1640" s="20" t="s">
        <v>24</v>
      </c>
      <c r="N1640" s="20">
        <v>18.04</v>
      </c>
      <c r="O1640" s="20" t="s">
        <v>86</v>
      </c>
      <c r="P1640" s="25">
        <v>0</v>
      </c>
      <c r="Q1640" s="20" t="s">
        <v>112</v>
      </c>
      <c r="R1640" s="20" t="s">
        <v>113</v>
      </c>
      <c r="S1640" s="20" t="s">
        <v>26</v>
      </c>
      <c r="T1640" s="20" t="s">
        <v>30</v>
      </c>
      <c r="U1640" s="20" t="s">
        <v>114</v>
      </c>
      <c r="V1640" s="20" t="s">
        <v>115</v>
      </c>
      <c r="W1640" s="20" t="s">
        <v>116</v>
      </c>
      <c r="X1640" s="20" t="s">
        <v>2451</v>
      </c>
      <c r="Y1640" s="20" t="s">
        <v>276</v>
      </c>
      <c r="Z1640" s="20" t="s">
        <v>26</v>
      </c>
      <c r="AA1640" s="20" t="s">
        <v>30</v>
      </c>
      <c r="AB1640" s="20" t="s">
        <v>199</v>
      </c>
      <c r="AC1640" s="20" t="s">
        <v>2452</v>
      </c>
      <c r="AD1640" s="20" t="s">
        <v>2453</v>
      </c>
    </row>
    <row r="1641" spans="2:30" x14ac:dyDescent="0.25">
      <c r="B1641" s="27" t="str">
        <f>IF(O1641="","Frêt",_xlfn.XLOOKUP(O1641,Catégories!A:A,Catégories!B:B,"inconnu"))</f>
        <v>Frêt</v>
      </c>
      <c r="C1641" s="10" t="str">
        <f>RIGHT(LOOKUP(L1641,'Recherche tracking'!A:A,'Recherche tracking'!B:B),16)</f>
        <v>6243814314755422</v>
      </c>
      <c r="D1641" s="20">
        <v>202606</v>
      </c>
      <c r="E1641" s="20">
        <v>51</v>
      </c>
      <c r="F1641" s="20">
        <v>1085442</v>
      </c>
      <c r="G1641" s="20" t="s">
        <v>20</v>
      </c>
      <c r="H1641" s="20" t="s">
        <v>20</v>
      </c>
      <c r="I1641" s="20" t="s">
        <v>118</v>
      </c>
      <c r="J1641" s="20" t="s">
        <v>2455</v>
      </c>
      <c r="K1641" s="20">
        <v>20260624</v>
      </c>
      <c r="L1641" s="20" t="s">
        <v>2450</v>
      </c>
      <c r="M1641" s="20" t="s">
        <v>111</v>
      </c>
      <c r="N1641" s="20">
        <v>17.37</v>
      </c>
      <c r="O1641" s="20" t="s">
        <v>84</v>
      </c>
      <c r="P1641" s="25">
        <v>0</v>
      </c>
      <c r="Q1641" s="20" t="s">
        <v>112</v>
      </c>
      <c r="R1641" s="20" t="s">
        <v>113</v>
      </c>
      <c r="S1641" s="20" t="s">
        <v>26</v>
      </c>
      <c r="T1641" s="20" t="s">
        <v>30</v>
      </c>
      <c r="U1641" s="20" t="s">
        <v>114</v>
      </c>
      <c r="V1641" s="20" t="s">
        <v>115</v>
      </c>
      <c r="W1641" s="20" t="s">
        <v>116</v>
      </c>
      <c r="X1641" s="20" t="s">
        <v>2451</v>
      </c>
      <c r="Y1641" s="20" t="s">
        <v>276</v>
      </c>
      <c r="Z1641" s="20" t="s">
        <v>26</v>
      </c>
      <c r="AA1641" s="20" t="s">
        <v>30</v>
      </c>
      <c r="AB1641" s="20" t="s">
        <v>199</v>
      </c>
      <c r="AC1641" s="20" t="s">
        <v>2452</v>
      </c>
      <c r="AD1641" s="20" t="s">
        <v>2453</v>
      </c>
    </row>
    <row r="1642" spans="2:30" x14ac:dyDescent="0.25">
      <c r="B1642" s="27" t="str">
        <f>IF(O1642="","Frêt",_xlfn.XLOOKUP(O1642,Catégories!A:A,Catégories!B:B,"inconnu"))</f>
        <v>Frêt</v>
      </c>
      <c r="C1642" s="10" t="str">
        <f>RIGHT(LOOKUP(L1642,'Recherche tracking'!A:A,'Recherche tracking'!B:B),16)</f>
        <v>6243814314755422</v>
      </c>
      <c r="D1642" s="20">
        <v>202606</v>
      </c>
      <c r="E1642" s="20">
        <v>51</v>
      </c>
      <c r="F1642" s="20">
        <v>1085442</v>
      </c>
      <c r="G1642" s="20" t="s">
        <v>20</v>
      </c>
      <c r="H1642" s="20" t="s">
        <v>20</v>
      </c>
      <c r="I1642" s="20" t="s">
        <v>119</v>
      </c>
      <c r="J1642" s="20" t="s">
        <v>2455</v>
      </c>
      <c r="K1642" s="20">
        <v>20260624</v>
      </c>
      <c r="L1642" s="20" t="s">
        <v>2450</v>
      </c>
      <c r="M1642" s="20" t="s">
        <v>24</v>
      </c>
      <c r="N1642" s="20">
        <v>17.37</v>
      </c>
      <c r="O1642" s="20" t="s">
        <v>86</v>
      </c>
      <c r="P1642" s="25">
        <v>0</v>
      </c>
      <c r="Q1642" s="20" t="s">
        <v>112</v>
      </c>
      <c r="R1642" s="20" t="s">
        <v>113</v>
      </c>
      <c r="S1642" s="20" t="s">
        <v>26</v>
      </c>
      <c r="T1642" s="20" t="s">
        <v>30</v>
      </c>
      <c r="U1642" s="20" t="s">
        <v>114</v>
      </c>
      <c r="V1642" s="20" t="s">
        <v>115</v>
      </c>
      <c r="W1642" s="20" t="s">
        <v>116</v>
      </c>
      <c r="X1642" s="20" t="s">
        <v>2451</v>
      </c>
      <c r="Y1642" s="20" t="s">
        <v>276</v>
      </c>
      <c r="Z1642" s="20" t="s">
        <v>26</v>
      </c>
      <c r="AA1642" s="20" t="s">
        <v>30</v>
      </c>
      <c r="AB1642" s="20" t="s">
        <v>199</v>
      </c>
      <c r="AC1642" s="20" t="s">
        <v>2452</v>
      </c>
      <c r="AD1642" s="20" t="s">
        <v>2453</v>
      </c>
    </row>
    <row r="1643" spans="2:30" x14ac:dyDescent="0.25">
      <c r="B1643" s="27" t="str">
        <f>IF(O1643="","Frêt",_xlfn.XLOOKUP(O1643,Catégories!A:A,Catégories!B:B,"inconnu"))</f>
        <v>Frêt</v>
      </c>
      <c r="C1643" s="10" t="str">
        <f>RIGHT(LOOKUP(L1643,'Recherche tracking'!A:A,'Recherche tracking'!B:B),16)</f>
        <v>6243814314755422</v>
      </c>
      <c r="D1643" s="20">
        <v>202606</v>
      </c>
      <c r="E1643" s="20">
        <v>51</v>
      </c>
      <c r="F1643" s="20">
        <v>1085442</v>
      </c>
      <c r="G1643" s="20" t="s">
        <v>20</v>
      </c>
      <c r="H1643" s="20" t="s">
        <v>20</v>
      </c>
      <c r="I1643" s="20" t="s">
        <v>119</v>
      </c>
      <c r="J1643" s="20" t="s">
        <v>2455</v>
      </c>
      <c r="K1643" s="20">
        <v>20260624</v>
      </c>
      <c r="L1643" s="20" t="s">
        <v>2450</v>
      </c>
      <c r="M1643" s="20" t="s">
        <v>24</v>
      </c>
      <c r="N1643" s="20">
        <v>17.37</v>
      </c>
      <c r="O1643" s="20" t="s">
        <v>98</v>
      </c>
      <c r="P1643" s="25">
        <v>1</v>
      </c>
      <c r="Q1643" s="20" t="s">
        <v>112</v>
      </c>
      <c r="R1643" s="20" t="s">
        <v>113</v>
      </c>
      <c r="S1643" s="20" t="s">
        <v>26</v>
      </c>
      <c r="T1643" s="20" t="s">
        <v>30</v>
      </c>
      <c r="U1643" s="20" t="s">
        <v>114</v>
      </c>
      <c r="V1643" s="20" t="s">
        <v>115</v>
      </c>
      <c r="W1643" s="20" t="s">
        <v>116</v>
      </c>
      <c r="X1643" s="20" t="s">
        <v>2451</v>
      </c>
      <c r="Y1643" s="20" t="s">
        <v>276</v>
      </c>
      <c r="Z1643" s="20" t="s">
        <v>26</v>
      </c>
      <c r="AA1643" s="20" t="s">
        <v>30</v>
      </c>
      <c r="AB1643" s="20" t="s">
        <v>199</v>
      </c>
      <c r="AC1643" s="20" t="s">
        <v>2452</v>
      </c>
      <c r="AD1643" s="20" t="s">
        <v>2453</v>
      </c>
    </row>
    <row r="1644" spans="2:30" x14ac:dyDescent="0.25">
      <c r="B1644" s="27" t="str">
        <f>IF(O1644="","Frêt",_xlfn.XLOOKUP(O1644,Catégories!A:A,Catégories!B:B,"inconnu"))</f>
        <v>Frêt</v>
      </c>
      <c r="C1644" s="10" t="str">
        <f>RIGHT(LOOKUP(L1644,'Recherche tracking'!A:A,'Recherche tracking'!B:B),16)</f>
        <v>6243814314755422</v>
      </c>
      <c r="D1644" s="20">
        <v>202606</v>
      </c>
      <c r="E1644" s="20">
        <v>51</v>
      </c>
      <c r="F1644" s="20">
        <v>1085442</v>
      </c>
      <c r="G1644" s="20" t="s">
        <v>20</v>
      </c>
      <c r="H1644" s="20" t="s">
        <v>20</v>
      </c>
      <c r="I1644" s="20" t="s">
        <v>118</v>
      </c>
      <c r="J1644" s="20" t="s">
        <v>2456</v>
      </c>
      <c r="K1644" s="20">
        <v>20260624</v>
      </c>
      <c r="L1644" s="20" t="s">
        <v>2450</v>
      </c>
      <c r="M1644" s="20" t="s">
        <v>111</v>
      </c>
      <c r="N1644" s="20">
        <v>3.01</v>
      </c>
      <c r="O1644" s="20" t="s">
        <v>84</v>
      </c>
      <c r="P1644" s="25">
        <v>0</v>
      </c>
      <c r="Q1644" s="20" t="s">
        <v>112</v>
      </c>
      <c r="R1644" s="20" t="s">
        <v>113</v>
      </c>
      <c r="S1644" s="20" t="s">
        <v>26</v>
      </c>
      <c r="T1644" s="20" t="s">
        <v>30</v>
      </c>
      <c r="U1644" s="20" t="s">
        <v>114</v>
      </c>
      <c r="V1644" s="20" t="s">
        <v>115</v>
      </c>
      <c r="W1644" s="20" t="s">
        <v>116</v>
      </c>
      <c r="X1644" s="20" t="s">
        <v>2451</v>
      </c>
      <c r="Y1644" s="20" t="s">
        <v>276</v>
      </c>
      <c r="Z1644" s="20" t="s">
        <v>26</v>
      </c>
      <c r="AA1644" s="20" t="s">
        <v>30</v>
      </c>
      <c r="AB1644" s="20" t="s">
        <v>199</v>
      </c>
      <c r="AC1644" s="20" t="s">
        <v>2452</v>
      </c>
      <c r="AD1644" s="20" t="s">
        <v>2453</v>
      </c>
    </row>
    <row r="1645" spans="2:30" x14ac:dyDescent="0.25">
      <c r="B1645" s="27" t="str">
        <f>IF(O1645="","Frêt",_xlfn.XLOOKUP(O1645,Catégories!A:A,Catégories!B:B,"inconnu"))</f>
        <v>Frêt</v>
      </c>
      <c r="C1645" s="10" t="str">
        <f>RIGHT(LOOKUP(L1645,'Recherche tracking'!A:A,'Recherche tracking'!B:B),16)</f>
        <v>6243814314755422</v>
      </c>
      <c r="D1645" s="20">
        <v>202606</v>
      </c>
      <c r="E1645" s="20">
        <v>51</v>
      </c>
      <c r="F1645" s="20">
        <v>1085442</v>
      </c>
      <c r="G1645" s="20" t="s">
        <v>20</v>
      </c>
      <c r="H1645" s="20" t="s">
        <v>20</v>
      </c>
      <c r="I1645" s="20" t="s">
        <v>119</v>
      </c>
      <c r="J1645" s="20" t="s">
        <v>2456</v>
      </c>
      <c r="K1645" s="20">
        <v>20260624</v>
      </c>
      <c r="L1645" s="20" t="s">
        <v>2450</v>
      </c>
      <c r="M1645" s="20" t="s">
        <v>24</v>
      </c>
      <c r="N1645" s="20">
        <v>3.01</v>
      </c>
      <c r="O1645" s="20" t="s">
        <v>86</v>
      </c>
      <c r="P1645" s="25">
        <v>0</v>
      </c>
      <c r="Q1645" s="20" t="s">
        <v>112</v>
      </c>
      <c r="R1645" s="20" t="s">
        <v>113</v>
      </c>
      <c r="S1645" s="20" t="s">
        <v>26</v>
      </c>
      <c r="T1645" s="20" t="s">
        <v>30</v>
      </c>
      <c r="U1645" s="20" t="s">
        <v>114</v>
      </c>
      <c r="V1645" s="20" t="s">
        <v>115</v>
      </c>
      <c r="W1645" s="20" t="s">
        <v>116</v>
      </c>
      <c r="X1645" s="20" t="s">
        <v>2451</v>
      </c>
      <c r="Y1645" s="20" t="s">
        <v>276</v>
      </c>
      <c r="Z1645" s="20" t="s">
        <v>26</v>
      </c>
      <c r="AA1645" s="20" t="s">
        <v>30</v>
      </c>
      <c r="AB1645" s="20" t="s">
        <v>199</v>
      </c>
      <c r="AC1645" s="20" t="s">
        <v>2452</v>
      </c>
      <c r="AD1645" s="20" t="s">
        <v>2453</v>
      </c>
    </row>
    <row r="1646" spans="2:30" x14ac:dyDescent="0.25">
      <c r="B1646" s="27" t="str">
        <f>IF(O1646="","Frêt",_xlfn.XLOOKUP(O1646,Catégories!A:A,Catégories!B:B,"inconnu"))</f>
        <v>Frêt</v>
      </c>
      <c r="C1646" s="10" t="str">
        <f>RIGHT(LOOKUP(L1646,'Recherche tracking'!A:A,'Recherche tracking'!B:B),16)</f>
        <v>6243814314755422</v>
      </c>
      <c r="D1646" s="20">
        <v>202606</v>
      </c>
      <c r="E1646" s="20">
        <v>51</v>
      </c>
      <c r="F1646" s="20">
        <v>1085442</v>
      </c>
      <c r="G1646" s="20" t="s">
        <v>20</v>
      </c>
      <c r="H1646" s="20" t="s">
        <v>20</v>
      </c>
      <c r="I1646" s="20" t="s">
        <v>119</v>
      </c>
      <c r="J1646" s="20" t="s">
        <v>2456</v>
      </c>
      <c r="K1646" s="20">
        <v>20260624</v>
      </c>
      <c r="L1646" s="20" t="s">
        <v>2450</v>
      </c>
      <c r="M1646" s="20" t="s">
        <v>24</v>
      </c>
      <c r="N1646" s="20">
        <v>3.01</v>
      </c>
      <c r="O1646" s="20" t="s">
        <v>98</v>
      </c>
      <c r="P1646" s="25">
        <v>1</v>
      </c>
      <c r="Q1646" s="20" t="s">
        <v>112</v>
      </c>
      <c r="R1646" s="20" t="s">
        <v>113</v>
      </c>
      <c r="S1646" s="20" t="s">
        <v>26</v>
      </c>
      <c r="T1646" s="20" t="s">
        <v>30</v>
      </c>
      <c r="U1646" s="20" t="s">
        <v>114</v>
      </c>
      <c r="V1646" s="20" t="s">
        <v>115</v>
      </c>
      <c r="W1646" s="20" t="s">
        <v>116</v>
      </c>
      <c r="X1646" s="20" t="s">
        <v>2451</v>
      </c>
      <c r="Y1646" s="20" t="s">
        <v>276</v>
      </c>
      <c r="Z1646" s="20" t="s">
        <v>26</v>
      </c>
      <c r="AA1646" s="20" t="s">
        <v>30</v>
      </c>
      <c r="AB1646" s="20" t="s">
        <v>199</v>
      </c>
      <c r="AC1646" s="20" t="s">
        <v>2452</v>
      </c>
      <c r="AD1646" s="20" t="s">
        <v>2453</v>
      </c>
    </row>
    <row r="1647" spans="2:30" x14ac:dyDescent="0.25">
      <c r="B1647" s="27" t="str">
        <f>IF(O1647="","Frêt",_xlfn.XLOOKUP(O1647,Catégories!A:A,Catégories!B:B,"inconnu"))</f>
        <v>Frêt</v>
      </c>
      <c r="C1647" s="10" t="str">
        <f>RIGHT(LOOKUP(L1647,'Recherche tracking'!A:A,'Recherche tracking'!B:B),16)</f>
        <v>4543814314756354</v>
      </c>
      <c r="D1647" s="20">
        <v>202606</v>
      </c>
      <c r="E1647" s="20">
        <v>51</v>
      </c>
      <c r="F1647" s="20">
        <v>1085442</v>
      </c>
      <c r="G1647" s="20" t="s">
        <v>20</v>
      </c>
      <c r="H1647" s="20" t="s">
        <v>20</v>
      </c>
      <c r="I1647" s="20" t="s">
        <v>110</v>
      </c>
      <c r="J1647" s="20" t="s">
        <v>22</v>
      </c>
      <c r="K1647" s="20">
        <v>20260624</v>
      </c>
      <c r="L1647" s="20" t="s">
        <v>2457</v>
      </c>
      <c r="M1647" s="20" t="s">
        <v>111</v>
      </c>
      <c r="N1647" s="20">
        <v>11.86</v>
      </c>
      <c r="O1647" s="20" t="s">
        <v>84</v>
      </c>
      <c r="P1647" s="25">
        <v>7.01</v>
      </c>
      <c r="Q1647" s="20" t="s">
        <v>112</v>
      </c>
      <c r="R1647" s="20" t="s">
        <v>113</v>
      </c>
      <c r="S1647" s="20" t="s">
        <v>26</v>
      </c>
      <c r="T1647" s="20" t="s">
        <v>30</v>
      </c>
      <c r="U1647" s="20" t="s">
        <v>114</v>
      </c>
      <c r="V1647" s="20" t="s">
        <v>115</v>
      </c>
      <c r="W1647" s="20" t="s">
        <v>116</v>
      </c>
      <c r="X1647" s="20" t="s">
        <v>2458</v>
      </c>
      <c r="Y1647" s="20" t="s">
        <v>626</v>
      </c>
      <c r="Z1647" s="20" t="s">
        <v>26</v>
      </c>
      <c r="AA1647" s="20" t="s">
        <v>30</v>
      </c>
      <c r="AB1647" s="20" t="s">
        <v>130</v>
      </c>
      <c r="AC1647" s="20" t="s">
        <v>627</v>
      </c>
      <c r="AD1647" s="20" t="s">
        <v>628</v>
      </c>
    </row>
    <row r="1648" spans="2:30" x14ac:dyDescent="0.25">
      <c r="B1648" s="27" t="str">
        <f>IF(O1648="","Frêt",_xlfn.XLOOKUP(O1648,Catégories!A:A,Catégories!B:B,"inconnu"))</f>
        <v>Frêt</v>
      </c>
      <c r="C1648" s="10" t="str">
        <f>RIGHT(LOOKUP(L1648,'Recherche tracking'!A:A,'Recherche tracking'!B:B),16)</f>
        <v>4543814314756354</v>
      </c>
      <c r="D1648" s="20">
        <v>202606</v>
      </c>
      <c r="E1648" s="20">
        <v>51</v>
      </c>
      <c r="F1648" s="20">
        <v>1085442</v>
      </c>
      <c r="G1648" s="20" t="s">
        <v>20</v>
      </c>
      <c r="H1648" s="20" t="s">
        <v>20</v>
      </c>
      <c r="I1648" s="20" t="s">
        <v>118</v>
      </c>
      <c r="J1648" s="20" t="s">
        <v>2459</v>
      </c>
      <c r="K1648" s="20">
        <v>20260624</v>
      </c>
      <c r="L1648" s="20" t="s">
        <v>2457</v>
      </c>
      <c r="M1648" s="20" t="s">
        <v>111</v>
      </c>
      <c r="N1648" s="20">
        <v>11.86</v>
      </c>
      <c r="O1648" s="20" t="s">
        <v>84</v>
      </c>
      <c r="P1648" s="25">
        <v>0</v>
      </c>
      <c r="Q1648" s="20" t="s">
        <v>112</v>
      </c>
      <c r="R1648" s="20" t="s">
        <v>113</v>
      </c>
      <c r="S1648" s="20" t="s">
        <v>26</v>
      </c>
      <c r="T1648" s="20" t="s">
        <v>30</v>
      </c>
      <c r="U1648" s="20" t="s">
        <v>114</v>
      </c>
      <c r="V1648" s="20" t="s">
        <v>115</v>
      </c>
      <c r="W1648" s="20" t="s">
        <v>116</v>
      </c>
      <c r="X1648" s="20" t="s">
        <v>2458</v>
      </c>
      <c r="Y1648" s="20" t="s">
        <v>626</v>
      </c>
      <c r="Z1648" s="20" t="s">
        <v>26</v>
      </c>
      <c r="AA1648" s="20" t="s">
        <v>30</v>
      </c>
      <c r="AB1648" s="20" t="s">
        <v>130</v>
      </c>
      <c r="AC1648" s="20" t="s">
        <v>627</v>
      </c>
      <c r="AD1648" s="20" t="s">
        <v>628</v>
      </c>
    </row>
    <row r="1649" spans="2:30" x14ac:dyDescent="0.25">
      <c r="B1649" s="27" t="str">
        <f>IF(O1649="","Frêt",_xlfn.XLOOKUP(O1649,Catégories!A:A,Catégories!B:B,"inconnu"))</f>
        <v>Frêt</v>
      </c>
      <c r="C1649" s="10" t="str">
        <f>RIGHT(LOOKUP(L1649,'Recherche tracking'!A:A,'Recherche tracking'!B:B),16)</f>
        <v>4543814314756354</v>
      </c>
      <c r="D1649" s="20">
        <v>202606</v>
      </c>
      <c r="E1649" s="20">
        <v>51</v>
      </c>
      <c r="F1649" s="20">
        <v>1085442</v>
      </c>
      <c r="G1649" s="20" t="s">
        <v>20</v>
      </c>
      <c r="H1649" s="20" t="s">
        <v>20</v>
      </c>
      <c r="I1649" s="20" t="s">
        <v>119</v>
      </c>
      <c r="J1649" s="20" t="s">
        <v>2459</v>
      </c>
      <c r="K1649" s="20">
        <v>20260624</v>
      </c>
      <c r="L1649" s="20" t="s">
        <v>2457</v>
      </c>
      <c r="M1649" s="20" t="s">
        <v>24</v>
      </c>
      <c r="N1649" s="20">
        <v>11.86</v>
      </c>
      <c r="O1649" s="20" t="s">
        <v>86</v>
      </c>
      <c r="P1649" s="25">
        <v>0</v>
      </c>
      <c r="Q1649" s="20" t="s">
        <v>112</v>
      </c>
      <c r="R1649" s="20" t="s">
        <v>113</v>
      </c>
      <c r="S1649" s="20" t="s">
        <v>26</v>
      </c>
      <c r="T1649" s="20" t="s">
        <v>30</v>
      </c>
      <c r="U1649" s="20" t="s">
        <v>114</v>
      </c>
      <c r="V1649" s="20" t="s">
        <v>115</v>
      </c>
      <c r="W1649" s="20" t="s">
        <v>116</v>
      </c>
      <c r="X1649" s="20" t="s">
        <v>2458</v>
      </c>
      <c r="Y1649" s="20" t="s">
        <v>626</v>
      </c>
      <c r="Z1649" s="20" t="s">
        <v>26</v>
      </c>
      <c r="AA1649" s="20" t="s">
        <v>30</v>
      </c>
      <c r="AB1649" s="20" t="s">
        <v>130</v>
      </c>
      <c r="AC1649" s="20" t="s">
        <v>627</v>
      </c>
      <c r="AD1649" s="20" t="s">
        <v>628</v>
      </c>
    </row>
    <row r="1650" spans="2:30" x14ac:dyDescent="0.25">
      <c r="B1650" s="27" t="str">
        <f>IF(O1650="","Frêt",_xlfn.XLOOKUP(O1650,Catégories!A:A,Catégories!B:B,"inconnu"))</f>
        <v>Frêt</v>
      </c>
      <c r="C1650" s="10" t="str">
        <f>RIGHT(LOOKUP(L1650,'Recherche tracking'!A:A,'Recherche tracking'!B:B),16)</f>
        <v>6743814314756216</v>
      </c>
      <c r="D1650" s="20">
        <v>202606</v>
      </c>
      <c r="E1650" s="20">
        <v>51</v>
      </c>
      <c r="F1650" s="20">
        <v>1085442</v>
      </c>
      <c r="G1650" s="20" t="s">
        <v>20</v>
      </c>
      <c r="H1650" s="20" t="s">
        <v>20</v>
      </c>
      <c r="I1650" s="20" t="s">
        <v>110</v>
      </c>
      <c r="J1650" s="20" t="s">
        <v>22</v>
      </c>
      <c r="K1650" s="20">
        <v>20260624</v>
      </c>
      <c r="L1650" s="20" t="s">
        <v>2460</v>
      </c>
      <c r="M1650" s="20" t="s">
        <v>111</v>
      </c>
      <c r="N1650" s="20">
        <v>6.01</v>
      </c>
      <c r="O1650" s="20" t="s">
        <v>84</v>
      </c>
      <c r="P1650" s="25">
        <v>5.71</v>
      </c>
      <c r="Q1650" s="20" t="s">
        <v>112</v>
      </c>
      <c r="R1650" s="20" t="s">
        <v>113</v>
      </c>
      <c r="S1650" s="20" t="s">
        <v>26</v>
      </c>
      <c r="T1650" s="20" t="s">
        <v>30</v>
      </c>
      <c r="U1650" s="20" t="s">
        <v>114</v>
      </c>
      <c r="V1650" s="20" t="s">
        <v>115</v>
      </c>
      <c r="W1650" s="20" t="s">
        <v>116</v>
      </c>
      <c r="X1650" s="20" t="s">
        <v>1734</v>
      </c>
      <c r="Y1650" s="20" t="s">
        <v>1735</v>
      </c>
      <c r="Z1650" s="20" t="s">
        <v>26</v>
      </c>
      <c r="AA1650" s="20" t="s">
        <v>30</v>
      </c>
      <c r="AB1650" s="20" t="s">
        <v>200</v>
      </c>
      <c r="AC1650" s="20" t="s">
        <v>1736</v>
      </c>
      <c r="AD1650" s="20" t="s">
        <v>1737</v>
      </c>
    </row>
    <row r="1651" spans="2:30" x14ac:dyDescent="0.25">
      <c r="B1651" s="27" t="str">
        <f>IF(O1651="","Frêt",_xlfn.XLOOKUP(O1651,Catégories!A:A,Catégories!B:B,"inconnu"))</f>
        <v>Frêt</v>
      </c>
      <c r="C1651" s="10" t="str">
        <f>RIGHT(LOOKUP(L1651,'Recherche tracking'!A:A,'Recherche tracking'!B:B),16)</f>
        <v>6743814314756216</v>
      </c>
      <c r="D1651" s="20">
        <v>202606</v>
      </c>
      <c r="E1651" s="20">
        <v>51</v>
      </c>
      <c r="F1651" s="20">
        <v>1085442</v>
      </c>
      <c r="G1651" s="20" t="s">
        <v>20</v>
      </c>
      <c r="H1651" s="20" t="s">
        <v>20</v>
      </c>
      <c r="I1651" s="20" t="s">
        <v>118</v>
      </c>
      <c r="J1651" s="20" t="s">
        <v>2461</v>
      </c>
      <c r="K1651" s="20">
        <v>20260624</v>
      </c>
      <c r="L1651" s="20" t="s">
        <v>2460</v>
      </c>
      <c r="M1651" s="20" t="s">
        <v>111</v>
      </c>
      <c r="N1651" s="20">
        <v>6.01</v>
      </c>
      <c r="O1651" s="20" t="s">
        <v>84</v>
      </c>
      <c r="P1651" s="25">
        <v>0</v>
      </c>
      <c r="Q1651" s="20" t="s">
        <v>112</v>
      </c>
      <c r="R1651" s="20" t="s">
        <v>113</v>
      </c>
      <c r="S1651" s="20" t="s">
        <v>26</v>
      </c>
      <c r="T1651" s="20" t="s">
        <v>30</v>
      </c>
      <c r="U1651" s="20" t="s">
        <v>114</v>
      </c>
      <c r="V1651" s="20" t="s">
        <v>115</v>
      </c>
      <c r="W1651" s="20" t="s">
        <v>116</v>
      </c>
      <c r="X1651" s="20" t="s">
        <v>1734</v>
      </c>
      <c r="Y1651" s="20" t="s">
        <v>1735</v>
      </c>
      <c r="Z1651" s="20" t="s">
        <v>26</v>
      </c>
      <c r="AA1651" s="20" t="s">
        <v>30</v>
      </c>
      <c r="AB1651" s="20" t="s">
        <v>200</v>
      </c>
      <c r="AC1651" s="20" t="s">
        <v>1736</v>
      </c>
      <c r="AD1651" s="20" t="s">
        <v>1737</v>
      </c>
    </row>
    <row r="1652" spans="2:30" x14ac:dyDescent="0.25">
      <c r="B1652" s="27" t="str">
        <f>IF(O1652="","Frêt",_xlfn.XLOOKUP(O1652,Catégories!A:A,Catégories!B:B,"inconnu"))</f>
        <v>Frêt</v>
      </c>
      <c r="C1652" s="10" t="str">
        <f>RIGHT(LOOKUP(L1652,'Recherche tracking'!A:A,'Recherche tracking'!B:B),16)</f>
        <v>6743814314756216</v>
      </c>
      <c r="D1652" s="20">
        <v>202606</v>
      </c>
      <c r="E1652" s="20">
        <v>51</v>
      </c>
      <c r="F1652" s="20">
        <v>1085442</v>
      </c>
      <c r="G1652" s="20" t="s">
        <v>20</v>
      </c>
      <c r="H1652" s="20" t="s">
        <v>20</v>
      </c>
      <c r="I1652" s="20" t="s">
        <v>119</v>
      </c>
      <c r="J1652" s="20" t="s">
        <v>2461</v>
      </c>
      <c r="K1652" s="20">
        <v>20260624</v>
      </c>
      <c r="L1652" s="20" t="s">
        <v>2460</v>
      </c>
      <c r="M1652" s="20" t="s">
        <v>24</v>
      </c>
      <c r="N1652" s="20">
        <v>6.01</v>
      </c>
      <c r="O1652" s="20" t="s">
        <v>86</v>
      </c>
      <c r="P1652" s="25">
        <v>0</v>
      </c>
      <c r="Q1652" s="20" t="s">
        <v>112</v>
      </c>
      <c r="R1652" s="20" t="s">
        <v>113</v>
      </c>
      <c r="S1652" s="20" t="s">
        <v>26</v>
      </c>
      <c r="T1652" s="20" t="s">
        <v>30</v>
      </c>
      <c r="U1652" s="20" t="s">
        <v>114</v>
      </c>
      <c r="V1652" s="20" t="s">
        <v>115</v>
      </c>
      <c r="W1652" s="20" t="s">
        <v>116</v>
      </c>
      <c r="X1652" s="20" t="s">
        <v>1734</v>
      </c>
      <c r="Y1652" s="20" t="s">
        <v>1735</v>
      </c>
      <c r="Z1652" s="20" t="s">
        <v>26</v>
      </c>
      <c r="AA1652" s="20" t="s">
        <v>30</v>
      </c>
      <c r="AB1652" s="20" t="s">
        <v>200</v>
      </c>
      <c r="AC1652" s="20" t="s">
        <v>1736</v>
      </c>
      <c r="AD1652" s="20" t="s">
        <v>1737</v>
      </c>
    </row>
    <row r="1653" spans="2:30" x14ac:dyDescent="0.25">
      <c r="B1653" s="27" t="str">
        <f>IF(O1653="","Frêt",_xlfn.XLOOKUP(O1653,Catégories!A:A,Catégories!B:B,"inconnu"))</f>
        <v>Frêt</v>
      </c>
      <c r="C1653" s="10" t="str">
        <f>RIGHT(LOOKUP(L1653,'Recherche tracking'!A:A,'Recherche tracking'!B:B),16)</f>
        <v>7543814314755471</v>
      </c>
      <c r="D1653" s="20">
        <v>202606</v>
      </c>
      <c r="E1653" s="20">
        <v>51</v>
      </c>
      <c r="F1653" s="20">
        <v>1085442</v>
      </c>
      <c r="G1653" s="20" t="s">
        <v>20</v>
      </c>
      <c r="H1653" s="20" t="s">
        <v>20</v>
      </c>
      <c r="I1653" s="20" t="s">
        <v>110</v>
      </c>
      <c r="J1653" s="20" t="s">
        <v>22</v>
      </c>
      <c r="K1653" s="20">
        <v>20260624</v>
      </c>
      <c r="L1653" s="20" t="s">
        <v>2462</v>
      </c>
      <c r="M1653" s="20" t="s">
        <v>111</v>
      </c>
      <c r="N1653" s="20">
        <v>3.2</v>
      </c>
      <c r="O1653" s="20" t="s">
        <v>84</v>
      </c>
      <c r="P1653" s="25">
        <v>4.93</v>
      </c>
      <c r="Q1653" s="20" t="s">
        <v>112</v>
      </c>
      <c r="R1653" s="20" t="s">
        <v>113</v>
      </c>
      <c r="S1653" s="20" t="s">
        <v>26</v>
      </c>
      <c r="T1653" s="20" t="s">
        <v>30</v>
      </c>
      <c r="U1653" s="20" t="s">
        <v>114</v>
      </c>
      <c r="V1653" s="20" t="s">
        <v>115</v>
      </c>
      <c r="W1653" s="20" t="s">
        <v>116</v>
      </c>
      <c r="X1653" s="20" t="s">
        <v>1473</v>
      </c>
      <c r="Y1653" s="20" t="s">
        <v>1474</v>
      </c>
      <c r="Z1653" s="20" t="s">
        <v>26</v>
      </c>
      <c r="AA1653" s="20" t="s">
        <v>30</v>
      </c>
      <c r="AB1653" s="20" t="s">
        <v>117</v>
      </c>
      <c r="AC1653" s="20" t="s">
        <v>1006</v>
      </c>
      <c r="AD1653" s="20" t="s">
        <v>120</v>
      </c>
    </row>
    <row r="1654" spans="2:30" x14ac:dyDescent="0.25">
      <c r="B1654" s="27" t="str">
        <f>IF(O1654="","Frêt",_xlfn.XLOOKUP(O1654,Catégories!A:A,Catégories!B:B,"inconnu"))</f>
        <v>Frêt</v>
      </c>
      <c r="C1654" s="10" t="str">
        <f>RIGHT(LOOKUP(L1654,'Recherche tracking'!A:A,'Recherche tracking'!B:B),16)</f>
        <v>7543814314755471</v>
      </c>
      <c r="D1654" s="20">
        <v>202606</v>
      </c>
      <c r="E1654" s="20">
        <v>51</v>
      </c>
      <c r="F1654" s="20">
        <v>1085442</v>
      </c>
      <c r="G1654" s="20" t="s">
        <v>20</v>
      </c>
      <c r="H1654" s="20" t="s">
        <v>20</v>
      </c>
      <c r="I1654" s="20" t="s">
        <v>118</v>
      </c>
      <c r="J1654" s="20" t="s">
        <v>2463</v>
      </c>
      <c r="K1654" s="20">
        <v>20260624</v>
      </c>
      <c r="L1654" s="20" t="s">
        <v>2462</v>
      </c>
      <c r="M1654" s="20" t="s">
        <v>111</v>
      </c>
      <c r="N1654" s="20">
        <v>3.2</v>
      </c>
      <c r="O1654" s="20" t="s">
        <v>84</v>
      </c>
      <c r="P1654" s="25">
        <v>0</v>
      </c>
      <c r="Q1654" s="20" t="s">
        <v>112</v>
      </c>
      <c r="R1654" s="20" t="s">
        <v>113</v>
      </c>
      <c r="S1654" s="20" t="s">
        <v>26</v>
      </c>
      <c r="T1654" s="20" t="s">
        <v>30</v>
      </c>
      <c r="U1654" s="20" t="s">
        <v>114</v>
      </c>
      <c r="V1654" s="20" t="s">
        <v>115</v>
      </c>
      <c r="W1654" s="20" t="s">
        <v>116</v>
      </c>
      <c r="X1654" s="20" t="s">
        <v>1473</v>
      </c>
      <c r="Y1654" s="20" t="s">
        <v>1474</v>
      </c>
      <c r="Z1654" s="20" t="s">
        <v>26</v>
      </c>
      <c r="AA1654" s="20" t="s">
        <v>30</v>
      </c>
      <c r="AB1654" s="20" t="s">
        <v>117</v>
      </c>
      <c r="AC1654" s="20" t="s">
        <v>1006</v>
      </c>
      <c r="AD1654" s="20" t="s">
        <v>120</v>
      </c>
    </row>
    <row r="1655" spans="2:30" x14ac:dyDescent="0.25">
      <c r="B1655" s="27" t="str">
        <f>IF(O1655="","Frêt",_xlfn.XLOOKUP(O1655,Catégories!A:A,Catégories!B:B,"inconnu"))</f>
        <v>Frêt</v>
      </c>
      <c r="C1655" s="10" t="str">
        <f>RIGHT(LOOKUP(L1655,'Recherche tracking'!A:A,'Recherche tracking'!B:B),16)</f>
        <v>7543814314755471</v>
      </c>
      <c r="D1655" s="20">
        <v>202606</v>
      </c>
      <c r="E1655" s="20">
        <v>51</v>
      </c>
      <c r="F1655" s="20">
        <v>1085442</v>
      </c>
      <c r="G1655" s="20" t="s">
        <v>20</v>
      </c>
      <c r="H1655" s="20" t="s">
        <v>20</v>
      </c>
      <c r="I1655" s="20" t="s">
        <v>119</v>
      </c>
      <c r="J1655" s="20" t="s">
        <v>2463</v>
      </c>
      <c r="K1655" s="20">
        <v>20260624</v>
      </c>
      <c r="L1655" s="20" t="s">
        <v>2462</v>
      </c>
      <c r="M1655" s="20" t="s">
        <v>24</v>
      </c>
      <c r="N1655" s="20">
        <v>3.2</v>
      </c>
      <c r="O1655" s="20" t="s">
        <v>86</v>
      </c>
      <c r="P1655" s="25">
        <v>0</v>
      </c>
      <c r="Q1655" s="20" t="s">
        <v>112</v>
      </c>
      <c r="R1655" s="20" t="s">
        <v>113</v>
      </c>
      <c r="S1655" s="20" t="s">
        <v>26</v>
      </c>
      <c r="T1655" s="20" t="s">
        <v>30</v>
      </c>
      <c r="U1655" s="20" t="s">
        <v>114</v>
      </c>
      <c r="V1655" s="20" t="s">
        <v>115</v>
      </c>
      <c r="W1655" s="20" t="s">
        <v>116</v>
      </c>
      <c r="X1655" s="20" t="s">
        <v>1473</v>
      </c>
      <c r="Y1655" s="20" t="s">
        <v>1474</v>
      </c>
      <c r="Z1655" s="20" t="s">
        <v>26</v>
      </c>
      <c r="AA1655" s="20" t="s">
        <v>30</v>
      </c>
      <c r="AB1655" s="20" t="s">
        <v>117</v>
      </c>
      <c r="AC1655" s="20" t="s">
        <v>1006</v>
      </c>
      <c r="AD1655" s="20" t="s">
        <v>120</v>
      </c>
    </row>
    <row r="1656" spans="2:30" x14ac:dyDescent="0.25">
      <c r="B1656" s="27" t="str">
        <f>IF(O1656="","Frêt",_xlfn.XLOOKUP(O1656,Catégories!A:A,Catégories!B:B,"inconnu"))</f>
        <v>Frêt</v>
      </c>
      <c r="C1656" s="10" t="str">
        <f>RIGHT(LOOKUP(L1656,'Recherche tracking'!A:A,'Recherche tracking'!B:B),16)</f>
        <v>2124008001966725</v>
      </c>
      <c r="D1656" s="20">
        <v>202606</v>
      </c>
      <c r="E1656" s="20">
        <v>51</v>
      </c>
      <c r="F1656" s="20">
        <v>1085442</v>
      </c>
      <c r="G1656" s="20" t="s">
        <v>20</v>
      </c>
      <c r="H1656" s="20" t="s">
        <v>20</v>
      </c>
      <c r="I1656" s="20" t="s">
        <v>110</v>
      </c>
      <c r="J1656" s="20" t="s">
        <v>22</v>
      </c>
      <c r="K1656" s="20">
        <v>20260624</v>
      </c>
      <c r="L1656" s="20" t="s">
        <v>2464</v>
      </c>
      <c r="M1656" s="20" t="s">
        <v>111</v>
      </c>
      <c r="N1656" s="20">
        <v>10</v>
      </c>
      <c r="O1656" s="20" t="s">
        <v>84</v>
      </c>
      <c r="P1656" s="25">
        <v>6.49</v>
      </c>
      <c r="Q1656" s="20" t="s">
        <v>662</v>
      </c>
      <c r="R1656" s="20" t="s">
        <v>663</v>
      </c>
      <c r="S1656" s="20" t="s">
        <v>664</v>
      </c>
      <c r="T1656" s="20" t="s">
        <v>30</v>
      </c>
      <c r="U1656" s="20" t="s">
        <v>501</v>
      </c>
      <c r="V1656" s="20" t="s">
        <v>665</v>
      </c>
      <c r="W1656" s="20" t="s">
        <v>2465</v>
      </c>
      <c r="X1656" s="20" t="s">
        <v>112</v>
      </c>
      <c r="Y1656" s="20" t="s">
        <v>113</v>
      </c>
      <c r="Z1656" s="20" t="s">
        <v>26</v>
      </c>
      <c r="AA1656" s="20" t="s">
        <v>30</v>
      </c>
      <c r="AB1656" s="20" t="s">
        <v>114</v>
      </c>
      <c r="AC1656" s="20" t="s">
        <v>115</v>
      </c>
      <c r="AD1656" s="20" t="s">
        <v>125</v>
      </c>
    </row>
    <row r="1657" spans="2:30" x14ac:dyDescent="0.25">
      <c r="B1657" s="27" t="str">
        <f>IF(O1657="","Frêt",_xlfn.XLOOKUP(O1657,Catégories!A:A,Catégories!B:B,"inconnu"))</f>
        <v>Frêt</v>
      </c>
      <c r="C1657" s="10" t="str">
        <f>RIGHT(LOOKUP(L1657,'Recherche tracking'!A:A,'Recherche tracking'!B:B),16)</f>
        <v>2124008001966725</v>
      </c>
      <c r="D1657" s="20">
        <v>202606</v>
      </c>
      <c r="E1657" s="20">
        <v>51</v>
      </c>
      <c r="F1657" s="20">
        <v>1085442</v>
      </c>
      <c r="G1657" s="20" t="s">
        <v>20</v>
      </c>
      <c r="H1657" s="20" t="s">
        <v>20</v>
      </c>
      <c r="I1657" s="20" t="s">
        <v>118</v>
      </c>
      <c r="J1657" s="20" t="s">
        <v>2466</v>
      </c>
      <c r="K1657" s="20">
        <v>20260624</v>
      </c>
      <c r="L1657" s="20" t="s">
        <v>2464</v>
      </c>
      <c r="M1657" s="20" t="s">
        <v>111</v>
      </c>
      <c r="N1657" s="20">
        <v>1.9</v>
      </c>
      <c r="O1657" s="20" t="s">
        <v>84</v>
      </c>
      <c r="P1657" s="25">
        <v>0</v>
      </c>
      <c r="Q1657" s="20" t="s">
        <v>662</v>
      </c>
      <c r="R1657" s="20" t="s">
        <v>663</v>
      </c>
      <c r="S1657" s="20" t="s">
        <v>664</v>
      </c>
      <c r="T1657" s="20" t="s">
        <v>30</v>
      </c>
      <c r="U1657" s="20" t="s">
        <v>501</v>
      </c>
      <c r="V1657" s="20" t="s">
        <v>665</v>
      </c>
      <c r="W1657" s="20" t="s">
        <v>2465</v>
      </c>
      <c r="X1657" s="20" t="s">
        <v>112</v>
      </c>
      <c r="Y1657" s="20" t="s">
        <v>113</v>
      </c>
      <c r="Z1657" s="20" t="s">
        <v>26</v>
      </c>
      <c r="AA1657" s="20" t="s">
        <v>30</v>
      </c>
      <c r="AB1657" s="20" t="s">
        <v>114</v>
      </c>
      <c r="AC1657" s="20" t="s">
        <v>115</v>
      </c>
      <c r="AD1657" s="20" t="s">
        <v>125</v>
      </c>
    </row>
    <row r="1658" spans="2:30" x14ac:dyDescent="0.25">
      <c r="B1658" s="27" t="str">
        <f>IF(O1658="","Frêt",_xlfn.XLOOKUP(O1658,Catégories!A:A,Catégories!B:B,"inconnu"))</f>
        <v>Frêt</v>
      </c>
      <c r="C1658" s="10" t="str">
        <f>RIGHT(LOOKUP(L1658,'Recherche tracking'!A:A,'Recherche tracking'!B:B),16)</f>
        <v>2124008001966725</v>
      </c>
      <c r="D1658" s="20">
        <v>202606</v>
      </c>
      <c r="E1658" s="20">
        <v>51</v>
      </c>
      <c r="F1658" s="20">
        <v>1085442</v>
      </c>
      <c r="G1658" s="20" t="s">
        <v>20</v>
      </c>
      <c r="H1658" s="20" t="s">
        <v>20</v>
      </c>
      <c r="I1658" s="20" t="s">
        <v>119</v>
      </c>
      <c r="J1658" s="20" t="s">
        <v>2466</v>
      </c>
      <c r="K1658" s="20">
        <v>20260624</v>
      </c>
      <c r="L1658" s="20" t="s">
        <v>2464</v>
      </c>
      <c r="M1658" s="20" t="s">
        <v>24</v>
      </c>
      <c r="N1658" s="20">
        <v>1.9</v>
      </c>
      <c r="O1658" s="20" t="s">
        <v>86</v>
      </c>
      <c r="P1658" s="25">
        <v>0</v>
      </c>
      <c r="Q1658" s="20" t="s">
        <v>662</v>
      </c>
      <c r="R1658" s="20" t="s">
        <v>663</v>
      </c>
      <c r="S1658" s="20" t="s">
        <v>664</v>
      </c>
      <c r="T1658" s="20" t="s">
        <v>30</v>
      </c>
      <c r="U1658" s="20" t="s">
        <v>501</v>
      </c>
      <c r="V1658" s="20" t="s">
        <v>665</v>
      </c>
      <c r="W1658" s="20" t="s">
        <v>2465</v>
      </c>
      <c r="X1658" s="20" t="s">
        <v>112</v>
      </c>
      <c r="Y1658" s="20" t="s">
        <v>113</v>
      </c>
      <c r="Z1658" s="20" t="s">
        <v>26</v>
      </c>
      <c r="AA1658" s="20" t="s">
        <v>30</v>
      </c>
      <c r="AB1658" s="20" t="s">
        <v>114</v>
      </c>
      <c r="AC1658" s="20" t="s">
        <v>115</v>
      </c>
      <c r="AD1658" s="20" t="s">
        <v>125</v>
      </c>
    </row>
    <row r="1659" spans="2:30" x14ac:dyDescent="0.25">
      <c r="B1659" s="27" t="str">
        <f>IF(O1659="","Frêt",_xlfn.XLOOKUP(O1659,Catégories!A:A,Catégories!B:B,"inconnu"))</f>
        <v>Frêt</v>
      </c>
      <c r="C1659" s="10" t="str">
        <f>RIGHT(LOOKUP(L1659,'Recherche tracking'!A:A,'Recherche tracking'!B:B),16)</f>
        <v>2124008001966725</v>
      </c>
      <c r="D1659" s="20">
        <v>202606</v>
      </c>
      <c r="E1659" s="20">
        <v>51</v>
      </c>
      <c r="F1659" s="20">
        <v>1085442</v>
      </c>
      <c r="G1659" s="20" t="s">
        <v>20</v>
      </c>
      <c r="H1659" s="20" t="s">
        <v>20</v>
      </c>
      <c r="I1659" s="20" t="s">
        <v>118</v>
      </c>
      <c r="J1659" s="20" t="s">
        <v>2467</v>
      </c>
      <c r="K1659" s="20">
        <v>20260624</v>
      </c>
      <c r="L1659" s="20" t="s">
        <v>2464</v>
      </c>
      <c r="M1659" s="20" t="s">
        <v>111</v>
      </c>
      <c r="N1659" s="20">
        <v>8.1</v>
      </c>
      <c r="O1659" s="20" t="s">
        <v>84</v>
      </c>
      <c r="P1659" s="25">
        <v>0</v>
      </c>
      <c r="Q1659" s="20" t="s">
        <v>662</v>
      </c>
      <c r="R1659" s="20" t="s">
        <v>663</v>
      </c>
      <c r="S1659" s="20" t="s">
        <v>664</v>
      </c>
      <c r="T1659" s="20" t="s">
        <v>30</v>
      </c>
      <c r="U1659" s="20" t="s">
        <v>501</v>
      </c>
      <c r="V1659" s="20" t="s">
        <v>665</v>
      </c>
      <c r="W1659" s="20" t="s">
        <v>2465</v>
      </c>
      <c r="X1659" s="20" t="s">
        <v>112</v>
      </c>
      <c r="Y1659" s="20" t="s">
        <v>113</v>
      </c>
      <c r="Z1659" s="20" t="s">
        <v>26</v>
      </c>
      <c r="AA1659" s="20" t="s">
        <v>30</v>
      </c>
      <c r="AB1659" s="20" t="s">
        <v>114</v>
      </c>
      <c r="AC1659" s="20" t="s">
        <v>115</v>
      </c>
      <c r="AD1659" s="20" t="s">
        <v>125</v>
      </c>
    </row>
    <row r="1660" spans="2:30" x14ac:dyDescent="0.25">
      <c r="B1660" s="27" t="str">
        <f>IF(O1660="","Frêt",_xlfn.XLOOKUP(O1660,Catégories!A:A,Catégories!B:B,"inconnu"))</f>
        <v>Frêt</v>
      </c>
      <c r="C1660" s="10" t="str">
        <f>RIGHT(LOOKUP(L1660,'Recherche tracking'!A:A,'Recherche tracking'!B:B),16)</f>
        <v>2124008001966725</v>
      </c>
      <c r="D1660" s="20">
        <v>202606</v>
      </c>
      <c r="E1660" s="20">
        <v>51</v>
      </c>
      <c r="F1660" s="20">
        <v>1085442</v>
      </c>
      <c r="G1660" s="20" t="s">
        <v>20</v>
      </c>
      <c r="H1660" s="20" t="s">
        <v>20</v>
      </c>
      <c r="I1660" s="20" t="s">
        <v>119</v>
      </c>
      <c r="J1660" s="20" t="s">
        <v>2467</v>
      </c>
      <c r="K1660" s="20">
        <v>20260624</v>
      </c>
      <c r="L1660" s="20" t="s">
        <v>2464</v>
      </c>
      <c r="M1660" s="20" t="s">
        <v>24</v>
      </c>
      <c r="N1660" s="20">
        <v>8.1</v>
      </c>
      <c r="O1660" s="20" t="s">
        <v>86</v>
      </c>
      <c r="P1660" s="25">
        <v>0</v>
      </c>
      <c r="Q1660" s="20" t="s">
        <v>662</v>
      </c>
      <c r="R1660" s="20" t="s">
        <v>663</v>
      </c>
      <c r="S1660" s="20" t="s">
        <v>664</v>
      </c>
      <c r="T1660" s="20" t="s">
        <v>30</v>
      </c>
      <c r="U1660" s="20" t="s">
        <v>501</v>
      </c>
      <c r="V1660" s="20" t="s">
        <v>665</v>
      </c>
      <c r="W1660" s="20" t="s">
        <v>2465</v>
      </c>
      <c r="X1660" s="20" t="s">
        <v>112</v>
      </c>
      <c r="Y1660" s="20" t="s">
        <v>113</v>
      </c>
      <c r="Z1660" s="20" t="s">
        <v>26</v>
      </c>
      <c r="AA1660" s="20" t="s">
        <v>30</v>
      </c>
      <c r="AB1660" s="20" t="s">
        <v>114</v>
      </c>
      <c r="AC1660" s="20" t="s">
        <v>115</v>
      </c>
      <c r="AD1660" s="20" t="s">
        <v>125</v>
      </c>
    </row>
    <row r="1661" spans="2:30" x14ac:dyDescent="0.25">
      <c r="B1661" s="27" t="str">
        <f>IF(O1661="","Frêt",_xlfn.XLOOKUP(O1661,Catégories!A:A,Catégories!B:B,"inconnu"))</f>
        <v>Frêt</v>
      </c>
      <c r="C1661" s="10" t="str">
        <f>RIGHT(LOOKUP(L1661,'Recherche tracking'!A:A,'Recherche tracking'!B:B),16)</f>
        <v>2124008001966725</v>
      </c>
      <c r="D1661" s="20">
        <v>202606</v>
      </c>
      <c r="E1661" s="20">
        <v>51</v>
      </c>
      <c r="F1661" s="20">
        <v>1085442</v>
      </c>
      <c r="G1661" s="20" t="s">
        <v>20</v>
      </c>
      <c r="H1661" s="20" t="s">
        <v>20</v>
      </c>
      <c r="I1661" s="20" t="s">
        <v>119</v>
      </c>
      <c r="J1661" s="20" t="s">
        <v>2467</v>
      </c>
      <c r="K1661" s="20">
        <v>20260624</v>
      </c>
      <c r="L1661" s="20" t="s">
        <v>2464</v>
      </c>
      <c r="M1661" s="20" t="s">
        <v>24</v>
      </c>
      <c r="N1661" s="20">
        <v>8.1</v>
      </c>
      <c r="O1661" s="20" t="s">
        <v>98</v>
      </c>
      <c r="P1661" s="25">
        <v>1</v>
      </c>
      <c r="Q1661" s="20" t="s">
        <v>662</v>
      </c>
      <c r="R1661" s="20" t="s">
        <v>663</v>
      </c>
      <c r="S1661" s="20" t="s">
        <v>664</v>
      </c>
      <c r="T1661" s="20" t="s">
        <v>30</v>
      </c>
      <c r="U1661" s="20" t="s">
        <v>501</v>
      </c>
      <c r="V1661" s="20" t="s">
        <v>665</v>
      </c>
      <c r="W1661" s="20" t="s">
        <v>2465</v>
      </c>
      <c r="X1661" s="20" t="s">
        <v>112</v>
      </c>
      <c r="Y1661" s="20" t="s">
        <v>113</v>
      </c>
      <c r="Z1661" s="20" t="s">
        <v>26</v>
      </c>
      <c r="AA1661" s="20" t="s">
        <v>30</v>
      </c>
      <c r="AB1661" s="20" t="s">
        <v>114</v>
      </c>
      <c r="AC1661" s="20" t="s">
        <v>115</v>
      </c>
      <c r="AD1661" s="20" t="s">
        <v>125</v>
      </c>
    </row>
    <row r="1662" spans="2:30" x14ac:dyDescent="0.25">
      <c r="B1662" s="27" t="str">
        <f>IF(O1662="","Frêt",_xlfn.XLOOKUP(O1662,Catégories!A:A,Catégories!B:B,"inconnu"))</f>
        <v>Frêt</v>
      </c>
      <c r="C1662" s="10" t="str">
        <f>RIGHT(LOOKUP(L1662,'Recherche tracking'!A:A,'Recherche tracking'!B:B),16)</f>
        <v>0643814314755504</v>
      </c>
      <c r="D1662" s="20">
        <v>202606</v>
      </c>
      <c r="E1662" s="20">
        <v>51</v>
      </c>
      <c r="F1662" s="20">
        <v>1085442</v>
      </c>
      <c r="G1662" s="20" t="s">
        <v>20</v>
      </c>
      <c r="H1662" s="20" t="s">
        <v>20</v>
      </c>
      <c r="I1662" s="20" t="s">
        <v>110</v>
      </c>
      <c r="J1662" s="20" t="s">
        <v>22</v>
      </c>
      <c r="K1662" s="20">
        <v>20260624</v>
      </c>
      <c r="L1662" s="20" t="s">
        <v>2468</v>
      </c>
      <c r="M1662" s="20" t="s">
        <v>111</v>
      </c>
      <c r="N1662" s="20">
        <v>16.7</v>
      </c>
      <c r="O1662" s="20" t="s">
        <v>84</v>
      </c>
      <c r="P1662" s="25">
        <v>8.31</v>
      </c>
      <c r="Q1662" s="20" t="s">
        <v>112</v>
      </c>
      <c r="R1662" s="20" t="s">
        <v>113</v>
      </c>
      <c r="S1662" s="20" t="s">
        <v>26</v>
      </c>
      <c r="T1662" s="20" t="s">
        <v>30</v>
      </c>
      <c r="U1662" s="20" t="s">
        <v>114</v>
      </c>
      <c r="V1662" s="20" t="s">
        <v>115</v>
      </c>
      <c r="W1662" s="20" t="s">
        <v>116</v>
      </c>
      <c r="X1662" s="20" t="s">
        <v>337</v>
      </c>
      <c r="Y1662" s="20" t="s">
        <v>338</v>
      </c>
      <c r="Z1662" s="20" t="s">
        <v>26</v>
      </c>
      <c r="AA1662" s="20" t="s">
        <v>30</v>
      </c>
      <c r="AB1662" s="20" t="s">
        <v>171</v>
      </c>
      <c r="AC1662" s="20" t="s">
        <v>339</v>
      </c>
      <c r="AD1662" s="20" t="s">
        <v>225</v>
      </c>
    </row>
    <row r="1663" spans="2:30" x14ac:dyDescent="0.25">
      <c r="B1663" s="27" t="str">
        <f>IF(O1663="","Frêt",_xlfn.XLOOKUP(O1663,Catégories!A:A,Catégories!B:B,"inconnu"))</f>
        <v>Frêt</v>
      </c>
      <c r="C1663" s="10" t="str">
        <f>RIGHT(LOOKUP(L1663,'Recherche tracking'!A:A,'Recherche tracking'!B:B),16)</f>
        <v>0643814314755504</v>
      </c>
      <c r="D1663" s="20">
        <v>202606</v>
      </c>
      <c r="E1663" s="20">
        <v>51</v>
      </c>
      <c r="F1663" s="20">
        <v>1085442</v>
      </c>
      <c r="G1663" s="20" t="s">
        <v>20</v>
      </c>
      <c r="H1663" s="20" t="s">
        <v>20</v>
      </c>
      <c r="I1663" s="20" t="s">
        <v>118</v>
      </c>
      <c r="J1663" s="20" t="s">
        <v>2469</v>
      </c>
      <c r="K1663" s="20">
        <v>20260624</v>
      </c>
      <c r="L1663" s="20" t="s">
        <v>2468</v>
      </c>
      <c r="M1663" s="20" t="s">
        <v>111</v>
      </c>
      <c r="N1663" s="20">
        <v>16.7</v>
      </c>
      <c r="O1663" s="20" t="s">
        <v>84</v>
      </c>
      <c r="P1663" s="25">
        <v>0</v>
      </c>
      <c r="Q1663" s="20" t="s">
        <v>112</v>
      </c>
      <c r="R1663" s="20" t="s">
        <v>113</v>
      </c>
      <c r="S1663" s="20" t="s">
        <v>26</v>
      </c>
      <c r="T1663" s="20" t="s">
        <v>30</v>
      </c>
      <c r="U1663" s="20" t="s">
        <v>114</v>
      </c>
      <c r="V1663" s="20" t="s">
        <v>115</v>
      </c>
      <c r="W1663" s="20" t="s">
        <v>116</v>
      </c>
      <c r="X1663" s="20" t="s">
        <v>337</v>
      </c>
      <c r="Y1663" s="20" t="s">
        <v>338</v>
      </c>
      <c r="Z1663" s="20" t="s">
        <v>26</v>
      </c>
      <c r="AA1663" s="20" t="s">
        <v>30</v>
      </c>
      <c r="AB1663" s="20" t="s">
        <v>171</v>
      </c>
      <c r="AC1663" s="20" t="s">
        <v>339</v>
      </c>
      <c r="AD1663" s="20" t="s">
        <v>225</v>
      </c>
    </row>
    <row r="1664" spans="2:30" x14ac:dyDescent="0.25">
      <c r="B1664" s="27" t="str">
        <f>IF(O1664="","Frêt",_xlfn.XLOOKUP(O1664,Catégories!A:A,Catégories!B:B,"inconnu"))</f>
        <v>Frêt</v>
      </c>
      <c r="C1664" s="10" t="str">
        <f>RIGHT(LOOKUP(L1664,'Recherche tracking'!A:A,'Recherche tracking'!B:B),16)</f>
        <v>0643814314755504</v>
      </c>
      <c r="D1664" s="20">
        <v>202606</v>
      </c>
      <c r="E1664" s="20">
        <v>51</v>
      </c>
      <c r="F1664" s="20">
        <v>1085442</v>
      </c>
      <c r="G1664" s="20" t="s">
        <v>20</v>
      </c>
      <c r="H1664" s="20" t="s">
        <v>20</v>
      </c>
      <c r="I1664" s="20" t="s">
        <v>119</v>
      </c>
      <c r="J1664" s="20" t="s">
        <v>2469</v>
      </c>
      <c r="K1664" s="20">
        <v>20260624</v>
      </c>
      <c r="L1664" s="20" t="s">
        <v>2468</v>
      </c>
      <c r="M1664" s="20" t="s">
        <v>24</v>
      </c>
      <c r="N1664" s="20">
        <v>16.7</v>
      </c>
      <c r="O1664" s="20" t="s">
        <v>86</v>
      </c>
      <c r="P1664" s="25">
        <v>0</v>
      </c>
      <c r="Q1664" s="20" t="s">
        <v>112</v>
      </c>
      <c r="R1664" s="20" t="s">
        <v>113</v>
      </c>
      <c r="S1664" s="20" t="s">
        <v>26</v>
      </c>
      <c r="T1664" s="20" t="s">
        <v>30</v>
      </c>
      <c r="U1664" s="20" t="s">
        <v>114</v>
      </c>
      <c r="V1664" s="20" t="s">
        <v>115</v>
      </c>
      <c r="W1664" s="20" t="s">
        <v>116</v>
      </c>
      <c r="X1664" s="20" t="s">
        <v>337</v>
      </c>
      <c r="Y1664" s="20" t="s">
        <v>338</v>
      </c>
      <c r="Z1664" s="20" t="s">
        <v>26</v>
      </c>
      <c r="AA1664" s="20" t="s">
        <v>30</v>
      </c>
      <c r="AB1664" s="20" t="s">
        <v>171</v>
      </c>
      <c r="AC1664" s="20" t="s">
        <v>339</v>
      </c>
      <c r="AD1664" s="20" t="s">
        <v>225</v>
      </c>
    </row>
    <row r="1665" spans="2:30" x14ac:dyDescent="0.25">
      <c r="B1665" s="27" t="str">
        <f>IF(O1665="","Frêt",_xlfn.XLOOKUP(O1665,Catégories!A:A,Catégories!B:B,"inconnu"))</f>
        <v>Frêt</v>
      </c>
      <c r="C1665" s="10" t="str">
        <f>RIGHT(LOOKUP(L1665,'Recherche tracking'!A:A,'Recherche tracking'!B:B),16)</f>
        <v>7743814314755435</v>
      </c>
      <c r="D1665" s="20">
        <v>202606</v>
      </c>
      <c r="E1665" s="20">
        <v>51</v>
      </c>
      <c r="F1665" s="20">
        <v>1085442</v>
      </c>
      <c r="G1665" s="20" t="s">
        <v>20</v>
      </c>
      <c r="H1665" s="20" t="s">
        <v>20</v>
      </c>
      <c r="I1665" s="20" t="s">
        <v>110</v>
      </c>
      <c r="J1665" s="20" t="s">
        <v>22</v>
      </c>
      <c r="K1665" s="20">
        <v>20260624</v>
      </c>
      <c r="L1665" s="20" t="s">
        <v>2470</v>
      </c>
      <c r="M1665" s="20" t="s">
        <v>111</v>
      </c>
      <c r="N1665" s="20">
        <v>17.54</v>
      </c>
      <c r="O1665" s="20" t="s">
        <v>84</v>
      </c>
      <c r="P1665" s="25">
        <v>8.57</v>
      </c>
      <c r="Q1665" s="20" t="s">
        <v>112</v>
      </c>
      <c r="R1665" s="20" t="s">
        <v>113</v>
      </c>
      <c r="S1665" s="20" t="s">
        <v>26</v>
      </c>
      <c r="T1665" s="20" t="s">
        <v>30</v>
      </c>
      <c r="U1665" s="20" t="s">
        <v>114</v>
      </c>
      <c r="V1665" s="20" t="s">
        <v>115</v>
      </c>
      <c r="W1665" s="20" t="s">
        <v>116</v>
      </c>
      <c r="X1665" s="20" t="s">
        <v>2471</v>
      </c>
      <c r="Y1665" s="20" t="s">
        <v>2472</v>
      </c>
      <c r="Z1665" s="20" t="s">
        <v>26</v>
      </c>
      <c r="AA1665" s="20" t="s">
        <v>30</v>
      </c>
      <c r="AB1665" s="20" t="s">
        <v>229</v>
      </c>
      <c r="AC1665" s="20" t="s">
        <v>2473</v>
      </c>
      <c r="AD1665" s="20" t="s">
        <v>2474</v>
      </c>
    </row>
    <row r="1666" spans="2:30" x14ac:dyDescent="0.25">
      <c r="B1666" s="27" t="str">
        <f>IF(O1666="","Frêt",_xlfn.XLOOKUP(O1666,Catégories!A:A,Catégories!B:B,"inconnu"))</f>
        <v>Frêt</v>
      </c>
      <c r="C1666" s="10" t="str">
        <f>RIGHT(LOOKUP(L1666,'Recherche tracking'!A:A,'Recherche tracking'!B:B),16)</f>
        <v>7743814314755435</v>
      </c>
      <c r="D1666" s="20">
        <v>202606</v>
      </c>
      <c r="E1666" s="20">
        <v>51</v>
      </c>
      <c r="F1666" s="20">
        <v>1085442</v>
      </c>
      <c r="G1666" s="20" t="s">
        <v>20</v>
      </c>
      <c r="H1666" s="20" t="s">
        <v>20</v>
      </c>
      <c r="I1666" s="20" t="s">
        <v>118</v>
      </c>
      <c r="J1666" s="20" t="s">
        <v>2475</v>
      </c>
      <c r="K1666" s="20">
        <v>20260624</v>
      </c>
      <c r="L1666" s="20" t="s">
        <v>2470</v>
      </c>
      <c r="M1666" s="20" t="s">
        <v>111</v>
      </c>
      <c r="N1666" s="20">
        <v>17.54</v>
      </c>
      <c r="O1666" s="20" t="s">
        <v>84</v>
      </c>
      <c r="P1666" s="25">
        <v>0</v>
      </c>
      <c r="Q1666" s="20" t="s">
        <v>112</v>
      </c>
      <c r="R1666" s="20" t="s">
        <v>113</v>
      </c>
      <c r="S1666" s="20" t="s">
        <v>26</v>
      </c>
      <c r="T1666" s="20" t="s">
        <v>30</v>
      </c>
      <c r="U1666" s="20" t="s">
        <v>114</v>
      </c>
      <c r="V1666" s="20" t="s">
        <v>115</v>
      </c>
      <c r="W1666" s="20" t="s">
        <v>116</v>
      </c>
      <c r="X1666" s="20" t="s">
        <v>2471</v>
      </c>
      <c r="Y1666" s="20" t="s">
        <v>2472</v>
      </c>
      <c r="Z1666" s="20" t="s">
        <v>26</v>
      </c>
      <c r="AA1666" s="20" t="s">
        <v>30</v>
      </c>
      <c r="AB1666" s="20" t="s">
        <v>229</v>
      </c>
      <c r="AC1666" s="20" t="s">
        <v>2473</v>
      </c>
      <c r="AD1666" s="20" t="s">
        <v>2474</v>
      </c>
    </row>
    <row r="1667" spans="2:30" x14ac:dyDescent="0.25">
      <c r="B1667" s="27" t="str">
        <f>IF(O1667="","Frêt",_xlfn.XLOOKUP(O1667,Catégories!A:A,Catégories!B:B,"inconnu"))</f>
        <v>Frêt</v>
      </c>
      <c r="C1667" s="10" t="str">
        <f>RIGHT(LOOKUP(L1667,'Recherche tracking'!A:A,'Recherche tracking'!B:B),16)</f>
        <v>7743814314755435</v>
      </c>
      <c r="D1667" s="20">
        <v>202606</v>
      </c>
      <c r="E1667" s="20">
        <v>51</v>
      </c>
      <c r="F1667" s="20">
        <v>1085442</v>
      </c>
      <c r="G1667" s="20" t="s">
        <v>20</v>
      </c>
      <c r="H1667" s="20" t="s">
        <v>20</v>
      </c>
      <c r="I1667" s="20" t="s">
        <v>119</v>
      </c>
      <c r="J1667" s="20" t="s">
        <v>2475</v>
      </c>
      <c r="K1667" s="20">
        <v>20260624</v>
      </c>
      <c r="L1667" s="20" t="s">
        <v>2470</v>
      </c>
      <c r="M1667" s="20" t="s">
        <v>24</v>
      </c>
      <c r="N1667" s="20">
        <v>17.54</v>
      </c>
      <c r="O1667" s="20" t="s">
        <v>86</v>
      </c>
      <c r="P1667" s="25">
        <v>0</v>
      </c>
      <c r="Q1667" s="20" t="s">
        <v>112</v>
      </c>
      <c r="R1667" s="20" t="s">
        <v>113</v>
      </c>
      <c r="S1667" s="20" t="s">
        <v>26</v>
      </c>
      <c r="T1667" s="20" t="s">
        <v>30</v>
      </c>
      <c r="U1667" s="20" t="s">
        <v>114</v>
      </c>
      <c r="V1667" s="20" t="s">
        <v>115</v>
      </c>
      <c r="W1667" s="20" t="s">
        <v>116</v>
      </c>
      <c r="X1667" s="20" t="s">
        <v>2471</v>
      </c>
      <c r="Y1667" s="20" t="s">
        <v>2472</v>
      </c>
      <c r="Z1667" s="20" t="s">
        <v>26</v>
      </c>
      <c r="AA1667" s="20" t="s">
        <v>30</v>
      </c>
      <c r="AB1667" s="20" t="s">
        <v>229</v>
      </c>
      <c r="AC1667" s="20" t="s">
        <v>2473</v>
      </c>
      <c r="AD1667" s="20" t="s">
        <v>2474</v>
      </c>
    </row>
    <row r="1668" spans="2:30" x14ac:dyDescent="0.25">
      <c r="B1668" s="27" t="str">
        <f>IF(O1668="","Frêt",_xlfn.XLOOKUP(O1668,Catégories!A:A,Catégories!B:B,"inconnu"))</f>
        <v>Frêt</v>
      </c>
      <c r="C1668" s="10" t="str">
        <f>RIGHT(LOOKUP(L1668,'Recherche tracking'!A:A,'Recherche tracking'!B:B),16)</f>
        <v>7443814314756284</v>
      </c>
      <c r="D1668" s="20">
        <v>202606</v>
      </c>
      <c r="E1668" s="20">
        <v>51</v>
      </c>
      <c r="F1668" s="20">
        <v>1085442</v>
      </c>
      <c r="G1668" s="20" t="s">
        <v>20</v>
      </c>
      <c r="H1668" s="20" t="s">
        <v>20</v>
      </c>
      <c r="I1668" s="20" t="s">
        <v>110</v>
      </c>
      <c r="J1668" s="20" t="s">
        <v>22</v>
      </c>
      <c r="K1668" s="20">
        <v>20260624</v>
      </c>
      <c r="L1668" s="20" t="s">
        <v>2476</v>
      </c>
      <c r="M1668" s="20" t="s">
        <v>111</v>
      </c>
      <c r="N1668" s="20">
        <v>0.8</v>
      </c>
      <c r="O1668" s="20" t="s">
        <v>84</v>
      </c>
      <c r="P1668" s="25">
        <v>4.1500000000000004</v>
      </c>
      <c r="Q1668" s="20" t="s">
        <v>112</v>
      </c>
      <c r="R1668" s="20" t="s">
        <v>113</v>
      </c>
      <c r="S1668" s="20" t="s">
        <v>26</v>
      </c>
      <c r="T1668" s="20" t="s">
        <v>30</v>
      </c>
      <c r="U1668" s="20" t="s">
        <v>114</v>
      </c>
      <c r="V1668" s="20" t="s">
        <v>115</v>
      </c>
      <c r="W1668" s="20" t="s">
        <v>116</v>
      </c>
      <c r="X1668" s="20" t="s">
        <v>2477</v>
      </c>
      <c r="Y1668" s="20" t="s">
        <v>2478</v>
      </c>
      <c r="Z1668" s="20" t="s">
        <v>26</v>
      </c>
      <c r="AA1668" s="20" t="s">
        <v>30</v>
      </c>
      <c r="AB1668" s="20" t="s">
        <v>142</v>
      </c>
      <c r="AC1668" s="20" t="s">
        <v>465</v>
      </c>
      <c r="AD1668" s="20" t="s">
        <v>466</v>
      </c>
    </row>
    <row r="1669" spans="2:30" x14ac:dyDescent="0.25">
      <c r="B1669" s="27" t="str">
        <f>IF(O1669="","Frêt",_xlfn.XLOOKUP(O1669,Catégories!A:A,Catégories!B:B,"inconnu"))</f>
        <v>Frêt</v>
      </c>
      <c r="C1669" s="10" t="str">
        <f>RIGHT(LOOKUP(L1669,'Recherche tracking'!A:A,'Recherche tracking'!B:B),16)</f>
        <v>7443814314756284</v>
      </c>
      <c r="D1669" s="20">
        <v>202606</v>
      </c>
      <c r="E1669" s="20">
        <v>51</v>
      </c>
      <c r="F1669" s="20">
        <v>1085442</v>
      </c>
      <c r="G1669" s="20" t="s">
        <v>20</v>
      </c>
      <c r="H1669" s="20" t="s">
        <v>20</v>
      </c>
      <c r="I1669" s="20" t="s">
        <v>118</v>
      </c>
      <c r="J1669" s="20" t="s">
        <v>2479</v>
      </c>
      <c r="K1669" s="20">
        <v>20260624</v>
      </c>
      <c r="L1669" s="20" t="s">
        <v>2476</v>
      </c>
      <c r="M1669" s="20" t="s">
        <v>111</v>
      </c>
      <c r="N1669" s="20">
        <v>0.8</v>
      </c>
      <c r="O1669" s="20" t="s">
        <v>84</v>
      </c>
      <c r="P1669" s="25">
        <v>0</v>
      </c>
      <c r="Q1669" s="20" t="s">
        <v>112</v>
      </c>
      <c r="R1669" s="20" t="s">
        <v>113</v>
      </c>
      <c r="S1669" s="20" t="s">
        <v>26</v>
      </c>
      <c r="T1669" s="20" t="s">
        <v>30</v>
      </c>
      <c r="U1669" s="20" t="s">
        <v>114</v>
      </c>
      <c r="V1669" s="20" t="s">
        <v>115</v>
      </c>
      <c r="W1669" s="20" t="s">
        <v>116</v>
      </c>
      <c r="X1669" s="20" t="s">
        <v>2477</v>
      </c>
      <c r="Y1669" s="20" t="s">
        <v>2478</v>
      </c>
      <c r="Z1669" s="20" t="s">
        <v>26</v>
      </c>
      <c r="AA1669" s="20" t="s">
        <v>30</v>
      </c>
      <c r="AB1669" s="20" t="s">
        <v>142</v>
      </c>
      <c r="AC1669" s="20" t="s">
        <v>465</v>
      </c>
      <c r="AD1669" s="20" t="s">
        <v>466</v>
      </c>
    </row>
    <row r="1670" spans="2:30" x14ac:dyDescent="0.25">
      <c r="B1670" s="27" t="str">
        <f>IF(O1670="","Frêt",_xlfn.XLOOKUP(O1670,Catégories!A:A,Catégories!B:B,"inconnu"))</f>
        <v>Frêt</v>
      </c>
      <c r="C1670" s="10" t="str">
        <f>RIGHT(LOOKUP(L1670,'Recherche tracking'!A:A,'Recherche tracking'!B:B),16)</f>
        <v>7443814314756284</v>
      </c>
      <c r="D1670" s="20">
        <v>202606</v>
      </c>
      <c r="E1670" s="20">
        <v>51</v>
      </c>
      <c r="F1670" s="20">
        <v>1085442</v>
      </c>
      <c r="G1670" s="20" t="s">
        <v>20</v>
      </c>
      <c r="H1670" s="20" t="s">
        <v>20</v>
      </c>
      <c r="I1670" s="20" t="s">
        <v>119</v>
      </c>
      <c r="J1670" s="20" t="s">
        <v>2479</v>
      </c>
      <c r="K1670" s="20">
        <v>20260624</v>
      </c>
      <c r="L1670" s="20" t="s">
        <v>2476</v>
      </c>
      <c r="M1670" s="20" t="s">
        <v>24</v>
      </c>
      <c r="N1670" s="20">
        <v>0.8</v>
      </c>
      <c r="O1670" s="20" t="s">
        <v>86</v>
      </c>
      <c r="P1670" s="25">
        <v>0</v>
      </c>
      <c r="Q1670" s="20" t="s">
        <v>112</v>
      </c>
      <c r="R1670" s="20" t="s">
        <v>113</v>
      </c>
      <c r="S1670" s="20" t="s">
        <v>26</v>
      </c>
      <c r="T1670" s="20" t="s">
        <v>30</v>
      </c>
      <c r="U1670" s="20" t="s">
        <v>114</v>
      </c>
      <c r="V1670" s="20" t="s">
        <v>115</v>
      </c>
      <c r="W1670" s="20" t="s">
        <v>116</v>
      </c>
      <c r="X1670" s="20" t="s">
        <v>2477</v>
      </c>
      <c r="Y1670" s="20" t="s">
        <v>2478</v>
      </c>
      <c r="Z1670" s="20" t="s">
        <v>26</v>
      </c>
      <c r="AA1670" s="20" t="s">
        <v>30</v>
      </c>
      <c r="AB1670" s="20" t="s">
        <v>142</v>
      </c>
      <c r="AC1670" s="20" t="s">
        <v>465</v>
      </c>
      <c r="AD1670" s="20" t="s">
        <v>466</v>
      </c>
    </row>
    <row r="1671" spans="2:30" x14ac:dyDescent="0.25">
      <c r="B1671" s="27" t="str">
        <f>IF(O1671="","Frêt",_xlfn.XLOOKUP(O1671,Catégories!A:A,Catégories!B:B,"inconnu"))</f>
        <v>Frêt</v>
      </c>
      <c r="C1671" s="10" t="str">
        <f>RIGHT(LOOKUP(L1671,'Recherche tracking'!A:A,'Recherche tracking'!B:B),16)</f>
        <v>6243814314755693</v>
      </c>
      <c r="D1671" s="20">
        <v>202606</v>
      </c>
      <c r="E1671" s="20">
        <v>51</v>
      </c>
      <c r="F1671" s="20">
        <v>1085442</v>
      </c>
      <c r="G1671" s="20" t="s">
        <v>20</v>
      </c>
      <c r="H1671" s="20" t="s">
        <v>20</v>
      </c>
      <c r="I1671" s="20" t="s">
        <v>110</v>
      </c>
      <c r="J1671" s="20" t="s">
        <v>22</v>
      </c>
      <c r="K1671" s="20">
        <v>20260624</v>
      </c>
      <c r="L1671" s="20" t="s">
        <v>2480</v>
      </c>
      <c r="M1671" s="20" t="s">
        <v>111</v>
      </c>
      <c r="N1671" s="20">
        <v>3.01</v>
      </c>
      <c r="O1671" s="20" t="s">
        <v>84</v>
      </c>
      <c r="P1671" s="25">
        <v>4.93</v>
      </c>
      <c r="Q1671" s="20" t="s">
        <v>112</v>
      </c>
      <c r="R1671" s="20" t="s">
        <v>113</v>
      </c>
      <c r="S1671" s="20" t="s">
        <v>26</v>
      </c>
      <c r="T1671" s="20" t="s">
        <v>30</v>
      </c>
      <c r="U1671" s="20" t="s">
        <v>114</v>
      </c>
      <c r="V1671" s="20" t="s">
        <v>115</v>
      </c>
      <c r="W1671" s="20" t="s">
        <v>116</v>
      </c>
      <c r="X1671" s="20" t="s">
        <v>2481</v>
      </c>
      <c r="Y1671" s="20" t="s">
        <v>2482</v>
      </c>
      <c r="Z1671" s="20" t="s">
        <v>26</v>
      </c>
      <c r="AA1671" s="20" t="s">
        <v>30</v>
      </c>
      <c r="AB1671" s="20" t="s">
        <v>199</v>
      </c>
      <c r="AC1671" s="20" t="s">
        <v>2483</v>
      </c>
      <c r="AD1671" s="20" t="s">
        <v>1269</v>
      </c>
    </row>
    <row r="1672" spans="2:30" x14ac:dyDescent="0.25">
      <c r="B1672" s="27" t="str">
        <f>IF(O1672="","Frêt",_xlfn.XLOOKUP(O1672,Catégories!A:A,Catégories!B:B,"inconnu"))</f>
        <v>Frêt</v>
      </c>
      <c r="C1672" s="10" t="str">
        <f>RIGHT(LOOKUP(L1672,'Recherche tracking'!A:A,'Recherche tracking'!B:B),16)</f>
        <v>6243814314755693</v>
      </c>
      <c r="D1672" s="20">
        <v>202606</v>
      </c>
      <c r="E1672" s="20">
        <v>51</v>
      </c>
      <c r="F1672" s="20">
        <v>1085442</v>
      </c>
      <c r="G1672" s="20" t="s">
        <v>20</v>
      </c>
      <c r="H1672" s="20" t="s">
        <v>20</v>
      </c>
      <c r="I1672" s="20" t="s">
        <v>118</v>
      </c>
      <c r="J1672" s="20" t="s">
        <v>2484</v>
      </c>
      <c r="K1672" s="20">
        <v>20260624</v>
      </c>
      <c r="L1672" s="20" t="s">
        <v>2480</v>
      </c>
      <c r="M1672" s="20" t="s">
        <v>111</v>
      </c>
      <c r="N1672" s="20">
        <v>3.01</v>
      </c>
      <c r="O1672" s="20" t="s">
        <v>84</v>
      </c>
      <c r="P1672" s="25">
        <v>0</v>
      </c>
      <c r="Q1672" s="20" t="s">
        <v>112</v>
      </c>
      <c r="R1672" s="20" t="s">
        <v>113</v>
      </c>
      <c r="S1672" s="20" t="s">
        <v>26</v>
      </c>
      <c r="T1672" s="20" t="s">
        <v>30</v>
      </c>
      <c r="U1672" s="20" t="s">
        <v>114</v>
      </c>
      <c r="V1672" s="20" t="s">
        <v>115</v>
      </c>
      <c r="W1672" s="20" t="s">
        <v>116</v>
      </c>
      <c r="X1672" s="20" t="s">
        <v>2481</v>
      </c>
      <c r="Y1672" s="20" t="s">
        <v>2482</v>
      </c>
      <c r="Z1672" s="20" t="s">
        <v>26</v>
      </c>
      <c r="AA1672" s="20" t="s">
        <v>30</v>
      </c>
      <c r="AB1672" s="20" t="s">
        <v>199</v>
      </c>
      <c r="AC1672" s="20" t="s">
        <v>2483</v>
      </c>
      <c r="AD1672" s="20" t="s">
        <v>1269</v>
      </c>
    </row>
    <row r="1673" spans="2:30" x14ac:dyDescent="0.25">
      <c r="B1673" s="27" t="str">
        <f>IF(O1673="","Frêt",_xlfn.XLOOKUP(O1673,Catégories!A:A,Catégories!B:B,"inconnu"))</f>
        <v>Frêt</v>
      </c>
      <c r="C1673" s="10" t="str">
        <f>RIGHT(LOOKUP(L1673,'Recherche tracking'!A:A,'Recherche tracking'!B:B),16)</f>
        <v>6243814314755693</v>
      </c>
      <c r="D1673" s="20">
        <v>202606</v>
      </c>
      <c r="E1673" s="20">
        <v>51</v>
      </c>
      <c r="F1673" s="20">
        <v>1085442</v>
      </c>
      <c r="G1673" s="20" t="s">
        <v>20</v>
      </c>
      <c r="H1673" s="20" t="s">
        <v>20</v>
      </c>
      <c r="I1673" s="20" t="s">
        <v>119</v>
      </c>
      <c r="J1673" s="20" t="s">
        <v>2484</v>
      </c>
      <c r="K1673" s="20">
        <v>20260624</v>
      </c>
      <c r="L1673" s="20" t="s">
        <v>2480</v>
      </c>
      <c r="M1673" s="20" t="s">
        <v>24</v>
      </c>
      <c r="N1673" s="20">
        <v>3.01</v>
      </c>
      <c r="O1673" s="20" t="s">
        <v>86</v>
      </c>
      <c r="P1673" s="25">
        <v>0</v>
      </c>
      <c r="Q1673" s="20" t="s">
        <v>112</v>
      </c>
      <c r="R1673" s="20" t="s">
        <v>113</v>
      </c>
      <c r="S1673" s="20" t="s">
        <v>26</v>
      </c>
      <c r="T1673" s="20" t="s">
        <v>30</v>
      </c>
      <c r="U1673" s="20" t="s">
        <v>114</v>
      </c>
      <c r="V1673" s="20" t="s">
        <v>115</v>
      </c>
      <c r="W1673" s="20" t="s">
        <v>116</v>
      </c>
      <c r="X1673" s="20" t="s">
        <v>2481</v>
      </c>
      <c r="Y1673" s="20" t="s">
        <v>2482</v>
      </c>
      <c r="Z1673" s="20" t="s">
        <v>26</v>
      </c>
      <c r="AA1673" s="20" t="s">
        <v>30</v>
      </c>
      <c r="AB1673" s="20" t="s">
        <v>199</v>
      </c>
      <c r="AC1673" s="20" t="s">
        <v>2483</v>
      </c>
      <c r="AD1673" s="20" t="s">
        <v>1269</v>
      </c>
    </row>
    <row r="1674" spans="2:30" x14ac:dyDescent="0.25">
      <c r="B1674" s="27" t="str">
        <f>IF(O1674="","Frêt",_xlfn.XLOOKUP(O1674,Catégories!A:A,Catégories!B:B,"inconnu"))</f>
        <v>Frêt</v>
      </c>
      <c r="C1674" s="10" t="str">
        <f>RIGHT(LOOKUP(L1674,'Recherche tracking'!A:A,'Recherche tracking'!B:B),16)</f>
        <v>9543814314755656</v>
      </c>
      <c r="D1674" s="20">
        <v>202606</v>
      </c>
      <c r="E1674" s="20">
        <v>51</v>
      </c>
      <c r="F1674" s="20">
        <v>1085442</v>
      </c>
      <c r="G1674" s="20" t="s">
        <v>20</v>
      </c>
      <c r="H1674" s="20" t="s">
        <v>20</v>
      </c>
      <c r="I1674" s="20" t="s">
        <v>110</v>
      </c>
      <c r="J1674" s="20" t="s">
        <v>22</v>
      </c>
      <c r="K1674" s="20">
        <v>20260624</v>
      </c>
      <c r="L1674" s="20" t="s">
        <v>2485</v>
      </c>
      <c r="M1674" s="20" t="s">
        <v>111</v>
      </c>
      <c r="N1674" s="20">
        <v>3.01</v>
      </c>
      <c r="O1674" s="20" t="s">
        <v>84</v>
      </c>
      <c r="P1674" s="25">
        <v>4.93</v>
      </c>
      <c r="Q1674" s="20" t="s">
        <v>112</v>
      </c>
      <c r="R1674" s="20" t="s">
        <v>113</v>
      </c>
      <c r="S1674" s="20" t="s">
        <v>26</v>
      </c>
      <c r="T1674" s="20" t="s">
        <v>30</v>
      </c>
      <c r="U1674" s="20" t="s">
        <v>114</v>
      </c>
      <c r="V1674" s="20" t="s">
        <v>115</v>
      </c>
      <c r="W1674" s="20" t="s">
        <v>116</v>
      </c>
      <c r="X1674" s="20" t="s">
        <v>2486</v>
      </c>
      <c r="Y1674" s="20" t="s">
        <v>2487</v>
      </c>
      <c r="Z1674" s="20" t="s">
        <v>26</v>
      </c>
      <c r="AA1674" s="20" t="s">
        <v>30</v>
      </c>
      <c r="AB1674" s="20" t="s">
        <v>242</v>
      </c>
      <c r="AC1674" s="20" t="s">
        <v>2488</v>
      </c>
      <c r="AD1674" s="20" t="s">
        <v>2489</v>
      </c>
    </row>
    <row r="1675" spans="2:30" x14ac:dyDescent="0.25">
      <c r="B1675" s="27" t="str">
        <f>IF(O1675="","Frêt",_xlfn.XLOOKUP(O1675,Catégories!A:A,Catégories!B:B,"inconnu"))</f>
        <v>Frêt</v>
      </c>
      <c r="C1675" s="10" t="str">
        <f>RIGHT(LOOKUP(L1675,'Recherche tracking'!A:A,'Recherche tracking'!B:B),16)</f>
        <v>9543814314755656</v>
      </c>
      <c r="D1675" s="20">
        <v>202606</v>
      </c>
      <c r="E1675" s="20">
        <v>51</v>
      </c>
      <c r="F1675" s="20">
        <v>1085442</v>
      </c>
      <c r="G1675" s="20" t="s">
        <v>20</v>
      </c>
      <c r="H1675" s="20" t="s">
        <v>20</v>
      </c>
      <c r="I1675" s="20" t="s">
        <v>118</v>
      </c>
      <c r="J1675" s="20" t="s">
        <v>2490</v>
      </c>
      <c r="K1675" s="20">
        <v>20260624</v>
      </c>
      <c r="L1675" s="20" t="s">
        <v>2485</v>
      </c>
      <c r="M1675" s="20" t="s">
        <v>111</v>
      </c>
      <c r="N1675" s="20">
        <v>3.01</v>
      </c>
      <c r="O1675" s="20" t="s">
        <v>84</v>
      </c>
      <c r="P1675" s="25">
        <v>0</v>
      </c>
      <c r="Q1675" s="20" t="s">
        <v>112</v>
      </c>
      <c r="R1675" s="20" t="s">
        <v>113</v>
      </c>
      <c r="S1675" s="20" t="s">
        <v>26</v>
      </c>
      <c r="T1675" s="20" t="s">
        <v>30</v>
      </c>
      <c r="U1675" s="20" t="s">
        <v>114</v>
      </c>
      <c r="V1675" s="20" t="s">
        <v>115</v>
      </c>
      <c r="W1675" s="20" t="s">
        <v>116</v>
      </c>
      <c r="X1675" s="20" t="s">
        <v>2486</v>
      </c>
      <c r="Y1675" s="20" t="s">
        <v>2487</v>
      </c>
      <c r="Z1675" s="20" t="s">
        <v>26</v>
      </c>
      <c r="AA1675" s="20" t="s">
        <v>30</v>
      </c>
      <c r="AB1675" s="20" t="s">
        <v>242</v>
      </c>
      <c r="AC1675" s="20" t="s">
        <v>2488</v>
      </c>
      <c r="AD1675" s="20" t="s">
        <v>2489</v>
      </c>
    </row>
    <row r="1676" spans="2:30" x14ac:dyDescent="0.25">
      <c r="B1676" s="27" t="str">
        <f>IF(O1676="","Frêt",_xlfn.XLOOKUP(O1676,Catégories!A:A,Catégories!B:B,"inconnu"))</f>
        <v>Frêt</v>
      </c>
      <c r="C1676" s="10" t="str">
        <f>RIGHT(LOOKUP(L1676,'Recherche tracking'!A:A,'Recherche tracking'!B:B),16)</f>
        <v>9543814314755656</v>
      </c>
      <c r="D1676" s="20">
        <v>202606</v>
      </c>
      <c r="E1676" s="20">
        <v>51</v>
      </c>
      <c r="F1676" s="20">
        <v>1085442</v>
      </c>
      <c r="G1676" s="20" t="s">
        <v>20</v>
      </c>
      <c r="H1676" s="20" t="s">
        <v>20</v>
      </c>
      <c r="I1676" s="20" t="s">
        <v>119</v>
      </c>
      <c r="J1676" s="20" t="s">
        <v>2490</v>
      </c>
      <c r="K1676" s="20">
        <v>20260624</v>
      </c>
      <c r="L1676" s="20" t="s">
        <v>2485</v>
      </c>
      <c r="M1676" s="20" t="s">
        <v>24</v>
      </c>
      <c r="N1676" s="20">
        <v>3.01</v>
      </c>
      <c r="O1676" s="20" t="s">
        <v>86</v>
      </c>
      <c r="P1676" s="25">
        <v>0</v>
      </c>
      <c r="Q1676" s="20" t="s">
        <v>112</v>
      </c>
      <c r="R1676" s="20" t="s">
        <v>113</v>
      </c>
      <c r="S1676" s="20" t="s">
        <v>26</v>
      </c>
      <c r="T1676" s="20" t="s">
        <v>30</v>
      </c>
      <c r="U1676" s="20" t="s">
        <v>114</v>
      </c>
      <c r="V1676" s="20" t="s">
        <v>115</v>
      </c>
      <c r="W1676" s="20" t="s">
        <v>116</v>
      </c>
      <c r="X1676" s="20" t="s">
        <v>2486</v>
      </c>
      <c r="Y1676" s="20" t="s">
        <v>2487</v>
      </c>
      <c r="Z1676" s="20" t="s">
        <v>26</v>
      </c>
      <c r="AA1676" s="20" t="s">
        <v>30</v>
      </c>
      <c r="AB1676" s="20" t="s">
        <v>242</v>
      </c>
      <c r="AC1676" s="20" t="s">
        <v>2488</v>
      </c>
      <c r="AD1676" s="20" t="s">
        <v>2489</v>
      </c>
    </row>
    <row r="1677" spans="2:30" x14ac:dyDescent="0.25">
      <c r="B1677" s="27" t="str">
        <f>IF(O1677="","Frêt",_xlfn.XLOOKUP(O1677,Catégories!A:A,Catégories!B:B,"inconnu"))</f>
        <v>Frêt</v>
      </c>
      <c r="C1677" s="10" t="str">
        <f>RIGHT(LOOKUP(L1677,'Recherche tracking'!A:A,'Recherche tracking'!B:B),16)</f>
        <v>3843814314756436</v>
      </c>
      <c r="D1677" s="20">
        <v>202606</v>
      </c>
      <c r="E1677" s="20">
        <v>51</v>
      </c>
      <c r="F1677" s="20">
        <v>1085442</v>
      </c>
      <c r="G1677" s="20" t="s">
        <v>20</v>
      </c>
      <c r="H1677" s="20" t="s">
        <v>20</v>
      </c>
      <c r="I1677" s="20" t="s">
        <v>110</v>
      </c>
      <c r="J1677" s="20" t="s">
        <v>22</v>
      </c>
      <c r="K1677" s="20">
        <v>20260624</v>
      </c>
      <c r="L1677" s="20" t="s">
        <v>2491</v>
      </c>
      <c r="M1677" s="20" t="s">
        <v>111</v>
      </c>
      <c r="N1677" s="20">
        <v>0.8</v>
      </c>
      <c r="O1677" s="20" t="s">
        <v>84</v>
      </c>
      <c r="P1677" s="25">
        <v>4.1500000000000004</v>
      </c>
      <c r="Q1677" s="20" t="s">
        <v>112</v>
      </c>
      <c r="R1677" s="20" t="s">
        <v>113</v>
      </c>
      <c r="S1677" s="20" t="s">
        <v>26</v>
      </c>
      <c r="T1677" s="20" t="s">
        <v>30</v>
      </c>
      <c r="U1677" s="20" t="s">
        <v>114</v>
      </c>
      <c r="V1677" s="20" t="s">
        <v>115</v>
      </c>
      <c r="W1677" s="20" t="s">
        <v>116</v>
      </c>
      <c r="X1677" s="20" t="s">
        <v>2492</v>
      </c>
      <c r="Y1677" s="20" t="s">
        <v>2493</v>
      </c>
      <c r="Z1677" s="20" t="s">
        <v>26</v>
      </c>
      <c r="AA1677" s="20" t="s">
        <v>30</v>
      </c>
      <c r="AB1677" s="20" t="s">
        <v>190</v>
      </c>
      <c r="AC1677" s="20" t="s">
        <v>520</v>
      </c>
      <c r="AD1677" s="20" t="s">
        <v>521</v>
      </c>
    </row>
    <row r="1678" spans="2:30" x14ac:dyDescent="0.25">
      <c r="B1678" s="27" t="str">
        <f>IF(O1678="","Frêt",_xlfn.XLOOKUP(O1678,Catégories!A:A,Catégories!B:B,"inconnu"))</f>
        <v>Frêt</v>
      </c>
      <c r="C1678" s="10" t="str">
        <f>RIGHT(LOOKUP(L1678,'Recherche tracking'!A:A,'Recherche tracking'!B:B),16)</f>
        <v>3843814314756436</v>
      </c>
      <c r="D1678" s="20">
        <v>202606</v>
      </c>
      <c r="E1678" s="20">
        <v>51</v>
      </c>
      <c r="F1678" s="20">
        <v>1085442</v>
      </c>
      <c r="G1678" s="20" t="s">
        <v>20</v>
      </c>
      <c r="H1678" s="20" t="s">
        <v>20</v>
      </c>
      <c r="I1678" s="20" t="s">
        <v>118</v>
      </c>
      <c r="J1678" s="20" t="s">
        <v>2494</v>
      </c>
      <c r="K1678" s="20">
        <v>20260624</v>
      </c>
      <c r="L1678" s="20" t="s">
        <v>2491</v>
      </c>
      <c r="M1678" s="20" t="s">
        <v>111</v>
      </c>
      <c r="N1678" s="20">
        <v>0.8</v>
      </c>
      <c r="O1678" s="20" t="s">
        <v>84</v>
      </c>
      <c r="P1678" s="25">
        <v>0</v>
      </c>
      <c r="Q1678" s="20" t="s">
        <v>112</v>
      </c>
      <c r="R1678" s="20" t="s">
        <v>113</v>
      </c>
      <c r="S1678" s="20" t="s">
        <v>26</v>
      </c>
      <c r="T1678" s="20" t="s">
        <v>30</v>
      </c>
      <c r="U1678" s="20" t="s">
        <v>114</v>
      </c>
      <c r="V1678" s="20" t="s">
        <v>115</v>
      </c>
      <c r="W1678" s="20" t="s">
        <v>116</v>
      </c>
      <c r="X1678" s="20" t="s">
        <v>2492</v>
      </c>
      <c r="Y1678" s="20" t="s">
        <v>2493</v>
      </c>
      <c r="Z1678" s="20" t="s">
        <v>26</v>
      </c>
      <c r="AA1678" s="20" t="s">
        <v>30</v>
      </c>
      <c r="AB1678" s="20" t="s">
        <v>190</v>
      </c>
      <c r="AC1678" s="20" t="s">
        <v>520</v>
      </c>
      <c r="AD1678" s="20" t="s">
        <v>521</v>
      </c>
    </row>
    <row r="1679" spans="2:30" x14ac:dyDescent="0.25">
      <c r="B1679" s="27" t="str">
        <f>IF(O1679="","Frêt",_xlfn.XLOOKUP(O1679,Catégories!A:A,Catégories!B:B,"inconnu"))</f>
        <v>Frêt</v>
      </c>
      <c r="C1679" s="10" t="str">
        <f>RIGHT(LOOKUP(L1679,'Recherche tracking'!A:A,'Recherche tracking'!B:B),16)</f>
        <v>3843814314756436</v>
      </c>
      <c r="D1679" s="20">
        <v>202606</v>
      </c>
      <c r="E1679" s="20">
        <v>51</v>
      </c>
      <c r="F1679" s="20">
        <v>1085442</v>
      </c>
      <c r="G1679" s="20" t="s">
        <v>20</v>
      </c>
      <c r="H1679" s="20" t="s">
        <v>20</v>
      </c>
      <c r="I1679" s="20" t="s">
        <v>119</v>
      </c>
      <c r="J1679" s="20" t="s">
        <v>2494</v>
      </c>
      <c r="K1679" s="20">
        <v>20260624</v>
      </c>
      <c r="L1679" s="20" t="s">
        <v>2491</v>
      </c>
      <c r="M1679" s="20" t="s">
        <v>24</v>
      </c>
      <c r="N1679" s="20">
        <v>0.8</v>
      </c>
      <c r="O1679" s="20" t="s">
        <v>86</v>
      </c>
      <c r="P1679" s="25">
        <v>0</v>
      </c>
      <c r="Q1679" s="20" t="s">
        <v>112</v>
      </c>
      <c r="R1679" s="20" t="s">
        <v>113</v>
      </c>
      <c r="S1679" s="20" t="s">
        <v>26</v>
      </c>
      <c r="T1679" s="20" t="s">
        <v>30</v>
      </c>
      <c r="U1679" s="20" t="s">
        <v>114</v>
      </c>
      <c r="V1679" s="20" t="s">
        <v>115</v>
      </c>
      <c r="W1679" s="20" t="s">
        <v>116</v>
      </c>
      <c r="X1679" s="20" t="s">
        <v>2492</v>
      </c>
      <c r="Y1679" s="20" t="s">
        <v>2493</v>
      </c>
      <c r="Z1679" s="20" t="s">
        <v>26</v>
      </c>
      <c r="AA1679" s="20" t="s">
        <v>30</v>
      </c>
      <c r="AB1679" s="20" t="s">
        <v>190</v>
      </c>
      <c r="AC1679" s="20" t="s">
        <v>520</v>
      </c>
      <c r="AD1679" s="20" t="s">
        <v>521</v>
      </c>
    </row>
    <row r="1680" spans="2:30" x14ac:dyDescent="0.25">
      <c r="B1680" s="27" t="str">
        <f>IF(O1680="","Frêt",_xlfn.XLOOKUP(O1680,Catégories!A:A,Catégories!B:B,"inconnu"))</f>
        <v>Frêt</v>
      </c>
      <c r="C1680" s="10" t="str">
        <f>RIGHT(LOOKUP(L1680,'Recherche tracking'!A:A,'Recherche tracking'!B:B),16)</f>
        <v>9243814314755855</v>
      </c>
      <c r="D1680" s="20">
        <v>202606</v>
      </c>
      <c r="E1680" s="20">
        <v>51</v>
      </c>
      <c r="F1680" s="20">
        <v>1085442</v>
      </c>
      <c r="G1680" s="20" t="s">
        <v>20</v>
      </c>
      <c r="H1680" s="20" t="s">
        <v>20</v>
      </c>
      <c r="I1680" s="20" t="s">
        <v>110</v>
      </c>
      <c r="J1680" s="20" t="s">
        <v>22</v>
      </c>
      <c r="K1680" s="20">
        <v>20260624</v>
      </c>
      <c r="L1680" s="20" t="s">
        <v>2495</v>
      </c>
      <c r="M1680" s="20" t="s">
        <v>111</v>
      </c>
      <c r="N1680" s="20">
        <v>0.8</v>
      </c>
      <c r="O1680" s="20" t="s">
        <v>84</v>
      </c>
      <c r="P1680" s="25">
        <v>4.1500000000000004</v>
      </c>
      <c r="Q1680" s="20" t="s">
        <v>112</v>
      </c>
      <c r="R1680" s="20" t="s">
        <v>113</v>
      </c>
      <c r="S1680" s="20" t="s">
        <v>26</v>
      </c>
      <c r="T1680" s="20" t="s">
        <v>30</v>
      </c>
      <c r="U1680" s="20" t="s">
        <v>114</v>
      </c>
      <c r="V1680" s="20" t="s">
        <v>115</v>
      </c>
      <c r="W1680" s="20" t="s">
        <v>116</v>
      </c>
      <c r="X1680" s="20" t="s">
        <v>2496</v>
      </c>
      <c r="Y1680" s="20" t="s">
        <v>2497</v>
      </c>
      <c r="Z1680" s="20" t="s">
        <v>26</v>
      </c>
      <c r="AA1680" s="20" t="s">
        <v>30</v>
      </c>
      <c r="AB1680" s="20" t="s">
        <v>163</v>
      </c>
      <c r="AC1680" s="20" t="s">
        <v>2498</v>
      </c>
      <c r="AD1680" s="20" t="s">
        <v>842</v>
      </c>
    </row>
    <row r="1681" spans="2:30" x14ac:dyDescent="0.25">
      <c r="B1681" s="27" t="str">
        <f>IF(O1681="","Frêt",_xlfn.XLOOKUP(O1681,Catégories!A:A,Catégories!B:B,"inconnu"))</f>
        <v>Frêt</v>
      </c>
      <c r="C1681" s="10" t="str">
        <f>RIGHT(LOOKUP(L1681,'Recherche tracking'!A:A,'Recherche tracking'!B:B),16)</f>
        <v>9243814314755855</v>
      </c>
      <c r="D1681" s="20">
        <v>202606</v>
      </c>
      <c r="E1681" s="20">
        <v>51</v>
      </c>
      <c r="F1681" s="20">
        <v>1085442</v>
      </c>
      <c r="G1681" s="20" t="s">
        <v>20</v>
      </c>
      <c r="H1681" s="20" t="s">
        <v>20</v>
      </c>
      <c r="I1681" s="20" t="s">
        <v>118</v>
      </c>
      <c r="J1681" s="20" t="s">
        <v>2499</v>
      </c>
      <c r="K1681" s="20">
        <v>20260624</v>
      </c>
      <c r="L1681" s="20" t="s">
        <v>2495</v>
      </c>
      <c r="M1681" s="20" t="s">
        <v>111</v>
      </c>
      <c r="N1681" s="20">
        <v>0.8</v>
      </c>
      <c r="O1681" s="20" t="s">
        <v>84</v>
      </c>
      <c r="P1681" s="25">
        <v>0</v>
      </c>
      <c r="Q1681" s="20" t="s">
        <v>112</v>
      </c>
      <c r="R1681" s="20" t="s">
        <v>113</v>
      </c>
      <c r="S1681" s="20" t="s">
        <v>26</v>
      </c>
      <c r="T1681" s="20" t="s">
        <v>30</v>
      </c>
      <c r="U1681" s="20" t="s">
        <v>114</v>
      </c>
      <c r="V1681" s="20" t="s">
        <v>115</v>
      </c>
      <c r="W1681" s="20" t="s">
        <v>116</v>
      </c>
      <c r="X1681" s="20" t="s">
        <v>2496</v>
      </c>
      <c r="Y1681" s="20" t="s">
        <v>2497</v>
      </c>
      <c r="Z1681" s="20" t="s">
        <v>26</v>
      </c>
      <c r="AA1681" s="20" t="s">
        <v>30</v>
      </c>
      <c r="AB1681" s="20" t="s">
        <v>163</v>
      </c>
      <c r="AC1681" s="20" t="s">
        <v>2498</v>
      </c>
      <c r="AD1681" s="20" t="s">
        <v>842</v>
      </c>
    </row>
    <row r="1682" spans="2:30" x14ac:dyDescent="0.25">
      <c r="B1682" s="27" t="str">
        <f>IF(O1682="","Frêt",_xlfn.XLOOKUP(O1682,Catégories!A:A,Catégories!B:B,"inconnu"))</f>
        <v>Frêt</v>
      </c>
      <c r="C1682" s="10" t="str">
        <f>RIGHT(LOOKUP(L1682,'Recherche tracking'!A:A,'Recherche tracking'!B:B),16)</f>
        <v>9243814314755855</v>
      </c>
      <c r="D1682" s="20">
        <v>202606</v>
      </c>
      <c r="E1682" s="20">
        <v>51</v>
      </c>
      <c r="F1682" s="20">
        <v>1085442</v>
      </c>
      <c r="G1682" s="20" t="s">
        <v>20</v>
      </c>
      <c r="H1682" s="20" t="s">
        <v>20</v>
      </c>
      <c r="I1682" s="20" t="s">
        <v>119</v>
      </c>
      <c r="J1682" s="20" t="s">
        <v>2499</v>
      </c>
      <c r="K1682" s="20">
        <v>20260624</v>
      </c>
      <c r="L1682" s="20" t="s">
        <v>2495</v>
      </c>
      <c r="M1682" s="20" t="s">
        <v>24</v>
      </c>
      <c r="N1682" s="20">
        <v>0.8</v>
      </c>
      <c r="O1682" s="20" t="s">
        <v>86</v>
      </c>
      <c r="P1682" s="25">
        <v>0</v>
      </c>
      <c r="Q1682" s="20" t="s">
        <v>112</v>
      </c>
      <c r="R1682" s="20" t="s">
        <v>113</v>
      </c>
      <c r="S1682" s="20" t="s">
        <v>26</v>
      </c>
      <c r="T1682" s="20" t="s">
        <v>30</v>
      </c>
      <c r="U1682" s="20" t="s">
        <v>114</v>
      </c>
      <c r="V1682" s="20" t="s">
        <v>115</v>
      </c>
      <c r="W1682" s="20" t="s">
        <v>116</v>
      </c>
      <c r="X1682" s="20" t="s">
        <v>2496</v>
      </c>
      <c r="Y1682" s="20" t="s">
        <v>2497</v>
      </c>
      <c r="Z1682" s="20" t="s">
        <v>26</v>
      </c>
      <c r="AA1682" s="20" t="s">
        <v>30</v>
      </c>
      <c r="AB1682" s="20" t="s">
        <v>163</v>
      </c>
      <c r="AC1682" s="20" t="s">
        <v>2498</v>
      </c>
      <c r="AD1682" s="20" t="s">
        <v>842</v>
      </c>
    </row>
    <row r="1683" spans="2:30" x14ac:dyDescent="0.25">
      <c r="B1683" s="27" t="str">
        <f>IF(O1683="","Frêt",_xlfn.XLOOKUP(O1683,Catégories!A:A,Catégories!B:B,"inconnu"))</f>
        <v>Frêt</v>
      </c>
      <c r="C1683" s="10" t="str">
        <f>RIGHT(LOOKUP(L1683,'Recherche tracking'!A:A,'Recherche tracking'!B:B),16)</f>
        <v>6643814314756133</v>
      </c>
      <c r="D1683" s="20">
        <v>202606</v>
      </c>
      <c r="E1683" s="20">
        <v>51</v>
      </c>
      <c r="F1683" s="20">
        <v>1085442</v>
      </c>
      <c r="G1683" s="20" t="s">
        <v>20</v>
      </c>
      <c r="H1683" s="20" t="s">
        <v>20</v>
      </c>
      <c r="I1683" s="20" t="s">
        <v>110</v>
      </c>
      <c r="J1683" s="20" t="s">
        <v>22</v>
      </c>
      <c r="K1683" s="20">
        <v>20260624</v>
      </c>
      <c r="L1683" s="20" t="s">
        <v>2500</v>
      </c>
      <c r="M1683" s="20" t="s">
        <v>111</v>
      </c>
      <c r="N1683" s="20">
        <v>4.5999999999999996</v>
      </c>
      <c r="O1683" s="20" t="s">
        <v>84</v>
      </c>
      <c r="P1683" s="25">
        <v>5.19</v>
      </c>
      <c r="Q1683" s="20" t="s">
        <v>112</v>
      </c>
      <c r="R1683" s="20" t="s">
        <v>113</v>
      </c>
      <c r="S1683" s="20" t="s">
        <v>26</v>
      </c>
      <c r="T1683" s="20" t="s">
        <v>30</v>
      </c>
      <c r="U1683" s="20" t="s">
        <v>114</v>
      </c>
      <c r="V1683" s="20" t="s">
        <v>115</v>
      </c>
      <c r="W1683" s="20" t="s">
        <v>116</v>
      </c>
      <c r="X1683" s="20" t="s">
        <v>2501</v>
      </c>
      <c r="Y1683" s="20" t="s">
        <v>2502</v>
      </c>
      <c r="Z1683" s="20" t="s">
        <v>26</v>
      </c>
      <c r="AA1683" s="20" t="s">
        <v>30</v>
      </c>
      <c r="AB1683" s="20" t="s">
        <v>1331</v>
      </c>
      <c r="AC1683" s="20" t="s">
        <v>2503</v>
      </c>
      <c r="AD1683" s="20" t="s">
        <v>2504</v>
      </c>
    </row>
    <row r="1684" spans="2:30" x14ac:dyDescent="0.25">
      <c r="B1684" s="27" t="str">
        <f>IF(O1684="","Frêt",_xlfn.XLOOKUP(O1684,Catégories!A:A,Catégories!B:B,"inconnu"))</f>
        <v>Frêt</v>
      </c>
      <c r="C1684" s="10" t="str">
        <f>RIGHT(LOOKUP(L1684,'Recherche tracking'!A:A,'Recherche tracking'!B:B),16)</f>
        <v>6643814314756133</v>
      </c>
      <c r="D1684" s="20">
        <v>202606</v>
      </c>
      <c r="E1684" s="20">
        <v>51</v>
      </c>
      <c r="F1684" s="20">
        <v>1085442</v>
      </c>
      <c r="G1684" s="20" t="s">
        <v>20</v>
      </c>
      <c r="H1684" s="20" t="s">
        <v>20</v>
      </c>
      <c r="I1684" s="20" t="s">
        <v>118</v>
      </c>
      <c r="J1684" s="20" t="s">
        <v>2505</v>
      </c>
      <c r="K1684" s="20">
        <v>20260624</v>
      </c>
      <c r="L1684" s="20" t="s">
        <v>2500</v>
      </c>
      <c r="M1684" s="20" t="s">
        <v>111</v>
      </c>
      <c r="N1684" s="20">
        <v>4.5999999999999996</v>
      </c>
      <c r="O1684" s="20" t="s">
        <v>84</v>
      </c>
      <c r="P1684" s="25">
        <v>0</v>
      </c>
      <c r="Q1684" s="20" t="s">
        <v>112</v>
      </c>
      <c r="R1684" s="20" t="s">
        <v>113</v>
      </c>
      <c r="S1684" s="20" t="s">
        <v>26</v>
      </c>
      <c r="T1684" s="20" t="s">
        <v>30</v>
      </c>
      <c r="U1684" s="20" t="s">
        <v>114</v>
      </c>
      <c r="V1684" s="20" t="s">
        <v>115</v>
      </c>
      <c r="W1684" s="20" t="s">
        <v>116</v>
      </c>
      <c r="X1684" s="20" t="s">
        <v>2501</v>
      </c>
      <c r="Y1684" s="20" t="s">
        <v>2502</v>
      </c>
      <c r="Z1684" s="20" t="s">
        <v>26</v>
      </c>
      <c r="AA1684" s="20" t="s">
        <v>30</v>
      </c>
      <c r="AB1684" s="20" t="s">
        <v>1331</v>
      </c>
      <c r="AC1684" s="20" t="s">
        <v>2503</v>
      </c>
      <c r="AD1684" s="20" t="s">
        <v>2504</v>
      </c>
    </row>
    <row r="1685" spans="2:30" x14ac:dyDescent="0.25">
      <c r="B1685" s="27" t="str">
        <f>IF(O1685="","Frêt",_xlfn.XLOOKUP(O1685,Catégories!A:A,Catégories!B:B,"inconnu"))</f>
        <v>Frêt</v>
      </c>
      <c r="C1685" s="10" t="str">
        <f>RIGHT(LOOKUP(L1685,'Recherche tracking'!A:A,'Recherche tracking'!B:B),16)</f>
        <v>6643814314756133</v>
      </c>
      <c r="D1685" s="20">
        <v>202606</v>
      </c>
      <c r="E1685" s="20">
        <v>51</v>
      </c>
      <c r="F1685" s="20">
        <v>1085442</v>
      </c>
      <c r="G1685" s="20" t="s">
        <v>20</v>
      </c>
      <c r="H1685" s="20" t="s">
        <v>20</v>
      </c>
      <c r="I1685" s="20" t="s">
        <v>119</v>
      </c>
      <c r="J1685" s="20" t="s">
        <v>2505</v>
      </c>
      <c r="K1685" s="20">
        <v>20260624</v>
      </c>
      <c r="L1685" s="20" t="s">
        <v>2500</v>
      </c>
      <c r="M1685" s="20" t="s">
        <v>24</v>
      </c>
      <c r="N1685" s="20">
        <v>4.5999999999999996</v>
      </c>
      <c r="O1685" s="20" t="s">
        <v>86</v>
      </c>
      <c r="P1685" s="25">
        <v>0</v>
      </c>
      <c r="Q1685" s="20" t="s">
        <v>112</v>
      </c>
      <c r="R1685" s="20" t="s">
        <v>113</v>
      </c>
      <c r="S1685" s="20" t="s">
        <v>26</v>
      </c>
      <c r="T1685" s="20" t="s">
        <v>30</v>
      </c>
      <c r="U1685" s="20" t="s">
        <v>114</v>
      </c>
      <c r="V1685" s="20" t="s">
        <v>115</v>
      </c>
      <c r="W1685" s="20" t="s">
        <v>116</v>
      </c>
      <c r="X1685" s="20" t="s">
        <v>2501</v>
      </c>
      <c r="Y1685" s="20" t="s">
        <v>2502</v>
      </c>
      <c r="Z1685" s="20" t="s">
        <v>26</v>
      </c>
      <c r="AA1685" s="20" t="s">
        <v>30</v>
      </c>
      <c r="AB1685" s="20" t="s">
        <v>1331</v>
      </c>
      <c r="AC1685" s="20" t="s">
        <v>2503</v>
      </c>
      <c r="AD1685" s="20" t="s">
        <v>2504</v>
      </c>
    </row>
    <row r="1686" spans="2:30" x14ac:dyDescent="0.25">
      <c r="B1686" s="27" t="str">
        <f>IF(O1686="","Frêt",_xlfn.XLOOKUP(O1686,Catégories!A:A,Catégories!B:B,"inconnu"))</f>
        <v>Frêt</v>
      </c>
      <c r="C1686" s="10" t="str">
        <f>RIGHT(LOOKUP(L1686,'Recherche tracking'!A:A,'Recherche tracking'!B:B),16)</f>
        <v>6343814314756190</v>
      </c>
      <c r="D1686" s="20">
        <v>202606</v>
      </c>
      <c r="E1686" s="20">
        <v>51</v>
      </c>
      <c r="F1686" s="20">
        <v>1085442</v>
      </c>
      <c r="G1686" s="20" t="s">
        <v>20</v>
      </c>
      <c r="H1686" s="20" t="s">
        <v>20</v>
      </c>
      <c r="I1686" s="20" t="s">
        <v>110</v>
      </c>
      <c r="J1686" s="20" t="s">
        <v>22</v>
      </c>
      <c r="K1686" s="20">
        <v>20260624</v>
      </c>
      <c r="L1686" s="20" t="s">
        <v>2506</v>
      </c>
      <c r="M1686" s="20" t="s">
        <v>111</v>
      </c>
      <c r="N1686" s="20">
        <v>17</v>
      </c>
      <c r="O1686" s="20" t="s">
        <v>84</v>
      </c>
      <c r="P1686" s="25">
        <v>8.31</v>
      </c>
      <c r="Q1686" s="20" t="s">
        <v>112</v>
      </c>
      <c r="R1686" s="20" t="s">
        <v>113</v>
      </c>
      <c r="S1686" s="20" t="s">
        <v>26</v>
      </c>
      <c r="T1686" s="20" t="s">
        <v>30</v>
      </c>
      <c r="U1686" s="20" t="s">
        <v>114</v>
      </c>
      <c r="V1686" s="20" t="s">
        <v>115</v>
      </c>
      <c r="W1686" s="20" t="s">
        <v>116</v>
      </c>
      <c r="X1686" s="20" t="s">
        <v>522</v>
      </c>
      <c r="Y1686" s="20" t="s">
        <v>523</v>
      </c>
      <c r="Z1686" s="20" t="s">
        <v>26</v>
      </c>
      <c r="AA1686" s="20" t="s">
        <v>30</v>
      </c>
      <c r="AB1686" s="20" t="s">
        <v>175</v>
      </c>
      <c r="AC1686" s="20" t="s">
        <v>524</v>
      </c>
      <c r="AD1686" s="20" t="s">
        <v>525</v>
      </c>
    </row>
    <row r="1687" spans="2:30" x14ac:dyDescent="0.25">
      <c r="B1687" s="27" t="str">
        <f>IF(O1687="","Frêt",_xlfn.XLOOKUP(O1687,Catégories!A:A,Catégories!B:B,"inconnu"))</f>
        <v>Frêt</v>
      </c>
      <c r="C1687" s="10" t="str">
        <f>RIGHT(LOOKUP(L1687,'Recherche tracking'!A:A,'Recherche tracking'!B:B),16)</f>
        <v>6343814314756190</v>
      </c>
      <c r="D1687" s="20">
        <v>202606</v>
      </c>
      <c r="E1687" s="20">
        <v>51</v>
      </c>
      <c r="F1687" s="20">
        <v>1085442</v>
      </c>
      <c r="G1687" s="20" t="s">
        <v>20</v>
      </c>
      <c r="H1687" s="20" t="s">
        <v>20</v>
      </c>
      <c r="I1687" s="20" t="s">
        <v>118</v>
      </c>
      <c r="J1687" s="20" t="s">
        <v>2507</v>
      </c>
      <c r="K1687" s="20">
        <v>20260624</v>
      </c>
      <c r="L1687" s="20" t="s">
        <v>2506</v>
      </c>
      <c r="M1687" s="20" t="s">
        <v>111</v>
      </c>
      <c r="N1687" s="20">
        <v>9.6999999999999993</v>
      </c>
      <c r="O1687" s="20" t="s">
        <v>84</v>
      </c>
      <c r="P1687" s="25">
        <v>0</v>
      </c>
      <c r="Q1687" s="20" t="s">
        <v>112</v>
      </c>
      <c r="R1687" s="20" t="s">
        <v>113</v>
      </c>
      <c r="S1687" s="20" t="s">
        <v>26</v>
      </c>
      <c r="T1687" s="20" t="s">
        <v>30</v>
      </c>
      <c r="U1687" s="20" t="s">
        <v>114</v>
      </c>
      <c r="V1687" s="20" t="s">
        <v>115</v>
      </c>
      <c r="W1687" s="20" t="s">
        <v>116</v>
      </c>
      <c r="X1687" s="20" t="s">
        <v>522</v>
      </c>
      <c r="Y1687" s="20" t="s">
        <v>523</v>
      </c>
      <c r="Z1687" s="20" t="s">
        <v>26</v>
      </c>
      <c r="AA1687" s="20" t="s">
        <v>30</v>
      </c>
      <c r="AB1687" s="20" t="s">
        <v>175</v>
      </c>
      <c r="AC1687" s="20" t="s">
        <v>524</v>
      </c>
      <c r="AD1687" s="20" t="s">
        <v>525</v>
      </c>
    </row>
    <row r="1688" spans="2:30" x14ac:dyDescent="0.25">
      <c r="B1688" s="27" t="str">
        <f>IF(O1688="","Frêt",_xlfn.XLOOKUP(O1688,Catégories!A:A,Catégories!B:B,"inconnu"))</f>
        <v>Frêt</v>
      </c>
      <c r="C1688" s="10" t="str">
        <f>RIGHT(LOOKUP(L1688,'Recherche tracking'!A:A,'Recherche tracking'!B:B),16)</f>
        <v>6343814314756190</v>
      </c>
      <c r="D1688" s="20">
        <v>202606</v>
      </c>
      <c r="E1688" s="20">
        <v>51</v>
      </c>
      <c r="F1688" s="20">
        <v>1085442</v>
      </c>
      <c r="G1688" s="20" t="s">
        <v>20</v>
      </c>
      <c r="H1688" s="20" t="s">
        <v>20</v>
      </c>
      <c r="I1688" s="20" t="s">
        <v>119</v>
      </c>
      <c r="J1688" s="20" t="s">
        <v>2507</v>
      </c>
      <c r="K1688" s="20">
        <v>20260624</v>
      </c>
      <c r="L1688" s="20" t="s">
        <v>2506</v>
      </c>
      <c r="M1688" s="20" t="s">
        <v>24</v>
      </c>
      <c r="N1688" s="20">
        <v>9.6999999999999993</v>
      </c>
      <c r="O1688" s="20" t="s">
        <v>86</v>
      </c>
      <c r="P1688" s="25">
        <v>0</v>
      </c>
      <c r="Q1688" s="20" t="s">
        <v>112</v>
      </c>
      <c r="R1688" s="20" t="s">
        <v>113</v>
      </c>
      <c r="S1688" s="20" t="s">
        <v>26</v>
      </c>
      <c r="T1688" s="20" t="s">
        <v>30</v>
      </c>
      <c r="U1688" s="20" t="s">
        <v>114</v>
      </c>
      <c r="V1688" s="20" t="s">
        <v>115</v>
      </c>
      <c r="W1688" s="20" t="s">
        <v>116</v>
      </c>
      <c r="X1688" s="20" t="s">
        <v>522</v>
      </c>
      <c r="Y1688" s="20" t="s">
        <v>523</v>
      </c>
      <c r="Z1688" s="20" t="s">
        <v>26</v>
      </c>
      <c r="AA1688" s="20" t="s">
        <v>30</v>
      </c>
      <c r="AB1688" s="20" t="s">
        <v>175</v>
      </c>
      <c r="AC1688" s="20" t="s">
        <v>524</v>
      </c>
      <c r="AD1688" s="20" t="s">
        <v>525</v>
      </c>
    </row>
    <row r="1689" spans="2:30" x14ac:dyDescent="0.25">
      <c r="B1689" s="27" t="str">
        <f>IF(O1689="","Frêt",_xlfn.XLOOKUP(O1689,Catégories!A:A,Catégories!B:B,"inconnu"))</f>
        <v>Frêt</v>
      </c>
      <c r="C1689" s="10" t="str">
        <f>RIGHT(LOOKUP(L1689,'Recherche tracking'!A:A,'Recherche tracking'!B:B),16)</f>
        <v>6343814314756190</v>
      </c>
      <c r="D1689" s="20">
        <v>202606</v>
      </c>
      <c r="E1689" s="20">
        <v>51</v>
      </c>
      <c r="F1689" s="20">
        <v>1085442</v>
      </c>
      <c r="G1689" s="20" t="s">
        <v>20</v>
      </c>
      <c r="H1689" s="20" t="s">
        <v>20</v>
      </c>
      <c r="I1689" s="20" t="s">
        <v>118</v>
      </c>
      <c r="J1689" s="20" t="s">
        <v>2508</v>
      </c>
      <c r="K1689" s="20">
        <v>20260624</v>
      </c>
      <c r="L1689" s="20" t="s">
        <v>2506</v>
      </c>
      <c r="M1689" s="20" t="s">
        <v>111</v>
      </c>
      <c r="N1689" s="20">
        <v>7.3</v>
      </c>
      <c r="O1689" s="20" t="s">
        <v>84</v>
      </c>
      <c r="P1689" s="25">
        <v>0</v>
      </c>
      <c r="Q1689" s="20" t="s">
        <v>112</v>
      </c>
      <c r="R1689" s="20" t="s">
        <v>113</v>
      </c>
      <c r="S1689" s="20" t="s">
        <v>26</v>
      </c>
      <c r="T1689" s="20" t="s">
        <v>30</v>
      </c>
      <c r="U1689" s="20" t="s">
        <v>114</v>
      </c>
      <c r="V1689" s="20" t="s">
        <v>115</v>
      </c>
      <c r="W1689" s="20" t="s">
        <v>116</v>
      </c>
      <c r="X1689" s="20" t="s">
        <v>522</v>
      </c>
      <c r="Y1689" s="20" t="s">
        <v>523</v>
      </c>
      <c r="Z1689" s="20" t="s">
        <v>26</v>
      </c>
      <c r="AA1689" s="20" t="s">
        <v>30</v>
      </c>
      <c r="AB1689" s="20" t="s">
        <v>175</v>
      </c>
      <c r="AC1689" s="20" t="s">
        <v>524</v>
      </c>
      <c r="AD1689" s="20" t="s">
        <v>525</v>
      </c>
    </row>
    <row r="1690" spans="2:30" x14ac:dyDescent="0.25">
      <c r="B1690" s="27" t="str">
        <f>IF(O1690="","Frêt",_xlfn.XLOOKUP(O1690,Catégories!A:A,Catégories!B:B,"inconnu"))</f>
        <v>Frêt</v>
      </c>
      <c r="C1690" s="10" t="str">
        <f>RIGHT(LOOKUP(L1690,'Recherche tracking'!A:A,'Recherche tracking'!B:B),16)</f>
        <v>6343814314756190</v>
      </c>
      <c r="D1690" s="20">
        <v>202606</v>
      </c>
      <c r="E1690" s="20">
        <v>51</v>
      </c>
      <c r="F1690" s="20">
        <v>1085442</v>
      </c>
      <c r="G1690" s="20" t="s">
        <v>20</v>
      </c>
      <c r="H1690" s="20" t="s">
        <v>20</v>
      </c>
      <c r="I1690" s="20" t="s">
        <v>119</v>
      </c>
      <c r="J1690" s="20" t="s">
        <v>2508</v>
      </c>
      <c r="K1690" s="20">
        <v>20260624</v>
      </c>
      <c r="L1690" s="20" t="s">
        <v>2506</v>
      </c>
      <c r="M1690" s="20" t="s">
        <v>24</v>
      </c>
      <c r="N1690" s="20">
        <v>7.3</v>
      </c>
      <c r="O1690" s="20" t="s">
        <v>86</v>
      </c>
      <c r="P1690" s="25">
        <v>0</v>
      </c>
      <c r="Q1690" s="20" t="s">
        <v>112</v>
      </c>
      <c r="R1690" s="20" t="s">
        <v>113</v>
      </c>
      <c r="S1690" s="20" t="s">
        <v>26</v>
      </c>
      <c r="T1690" s="20" t="s">
        <v>30</v>
      </c>
      <c r="U1690" s="20" t="s">
        <v>114</v>
      </c>
      <c r="V1690" s="20" t="s">
        <v>115</v>
      </c>
      <c r="W1690" s="20" t="s">
        <v>116</v>
      </c>
      <c r="X1690" s="20" t="s">
        <v>522</v>
      </c>
      <c r="Y1690" s="20" t="s">
        <v>523</v>
      </c>
      <c r="Z1690" s="20" t="s">
        <v>26</v>
      </c>
      <c r="AA1690" s="20" t="s">
        <v>30</v>
      </c>
      <c r="AB1690" s="20" t="s">
        <v>175</v>
      </c>
      <c r="AC1690" s="20" t="s">
        <v>524</v>
      </c>
      <c r="AD1690" s="20" t="s">
        <v>525</v>
      </c>
    </row>
    <row r="1691" spans="2:30" x14ac:dyDescent="0.25">
      <c r="B1691" s="27" t="str">
        <f>IF(O1691="","Frêt",_xlfn.XLOOKUP(O1691,Catégories!A:A,Catégories!B:B,"inconnu"))</f>
        <v>Frêt</v>
      </c>
      <c r="C1691" s="10" t="str">
        <f>RIGHT(LOOKUP(L1691,'Recherche tracking'!A:A,'Recherche tracking'!B:B),16)</f>
        <v>6343814314756190</v>
      </c>
      <c r="D1691" s="20">
        <v>202606</v>
      </c>
      <c r="E1691" s="20">
        <v>51</v>
      </c>
      <c r="F1691" s="20">
        <v>1085442</v>
      </c>
      <c r="G1691" s="20" t="s">
        <v>20</v>
      </c>
      <c r="H1691" s="20" t="s">
        <v>20</v>
      </c>
      <c r="I1691" s="20" t="s">
        <v>119</v>
      </c>
      <c r="J1691" s="20" t="s">
        <v>2508</v>
      </c>
      <c r="K1691" s="20">
        <v>20260624</v>
      </c>
      <c r="L1691" s="20" t="s">
        <v>2506</v>
      </c>
      <c r="M1691" s="20" t="s">
        <v>24</v>
      </c>
      <c r="N1691" s="20">
        <v>7.3</v>
      </c>
      <c r="O1691" s="20" t="s">
        <v>98</v>
      </c>
      <c r="P1691" s="25">
        <v>1</v>
      </c>
      <c r="Q1691" s="20" t="s">
        <v>112</v>
      </c>
      <c r="R1691" s="20" t="s">
        <v>113</v>
      </c>
      <c r="S1691" s="20" t="s">
        <v>26</v>
      </c>
      <c r="T1691" s="20" t="s">
        <v>30</v>
      </c>
      <c r="U1691" s="20" t="s">
        <v>114</v>
      </c>
      <c r="V1691" s="20" t="s">
        <v>115</v>
      </c>
      <c r="W1691" s="20" t="s">
        <v>116</v>
      </c>
      <c r="X1691" s="20" t="s">
        <v>522</v>
      </c>
      <c r="Y1691" s="20" t="s">
        <v>523</v>
      </c>
      <c r="Z1691" s="20" t="s">
        <v>26</v>
      </c>
      <c r="AA1691" s="20" t="s">
        <v>30</v>
      </c>
      <c r="AB1691" s="20" t="s">
        <v>175</v>
      </c>
      <c r="AC1691" s="20" t="s">
        <v>524</v>
      </c>
      <c r="AD1691" s="20" t="s">
        <v>525</v>
      </c>
    </row>
    <row r="1692" spans="2:30" x14ac:dyDescent="0.25">
      <c r="B1692" s="27" t="str">
        <f>IF(O1692="","Frêt",_xlfn.XLOOKUP(O1692,Catégories!A:A,Catégories!B:B,"inconnu"))</f>
        <v>Frêt</v>
      </c>
      <c r="C1692" s="10" t="str">
        <f>RIGHT(LOOKUP(L1692,'Recherche tracking'!A:A,'Recherche tracking'!B:B),16)</f>
        <v>2043814314755599</v>
      </c>
      <c r="D1692" s="20">
        <v>202606</v>
      </c>
      <c r="E1692" s="20">
        <v>51</v>
      </c>
      <c r="F1692" s="20">
        <v>1085442</v>
      </c>
      <c r="G1692" s="20" t="s">
        <v>20</v>
      </c>
      <c r="H1692" s="20" t="s">
        <v>20</v>
      </c>
      <c r="I1692" s="20" t="s">
        <v>110</v>
      </c>
      <c r="J1692" s="20" t="s">
        <v>22</v>
      </c>
      <c r="K1692" s="20">
        <v>20260624</v>
      </c>
      <c r="L1692" s="20" t="s">
        <v>2509</v>
      </c>
      <c r="M1692" s="20" t="s">
        <v>111</v>
      </c>
      <c r="N1692" s="20">
        <v>0.8</v>
      </c>
      <c r="O1692" s="20" t="s">
        <v>84</v>
      </c>
      <c r="P1692" s="25">
        <v>4.1500000000000004</v>
      </c>
      <c r="Q1692" s="20" t="s">
        <v>112</v>
      </c>
      <c r="R1692" s="20" t="s">
        <v>113</v>
      </c>
      <c r="S1692" s="20" t="s">
        <v>26</v>
      </c>
      <c r="T1692" s="20" t="s">
        <v>30</v>
      </c>
      <c r="U1692" s="20" t="s">
        <v>114</v>
      </c>
      <c r="V1692" s="20" t="s">
        <v>115</v>
      </c>
      <c r="W1692" s="20" t="s">
        <v>116</v>
      </c>
      <c r="X1692" s="20" t="s">
        <v>2510</v>
      </c>
      <c r="Y1692" s="20" t="s">
        <v>2511</v>
      </c>
      <c r="Z1692" s="20" t="s">
        <v>26</v>
      </c>
      <c r="AA1692" s="20" t="s">
        <v>30</v>
      </c>
      <c r="AB1692" s="20" t="s">
        <v>501</v>
      </c>
      <c r="AC1692" s="20" t="s">
        <v>2512</v>
      </c>
      <c r="AD1692" s="20" t="s">
        <v>2513</v>
      </c>
    </row>
    <row r="1693" spans="2:30" x14ac:dyDescent="0.25">
      <c r="B1693" s="27" t="str">
        <f>IF(O1693="","Frêt",_xlfn.XLOOKUP(O1693,Catégories!A:A,Catégories!B:B,"inconnu"))</f>
        <v>Frêt</v>
      </c>
      <c r="C1693" s="10" t="str">
        <f>RIGHT(LOOKUP(L1693,'Recherche tracking'!A:A,'Recherche tracking'!B:B),16)</f>
        <v>2043814314755599</v>
      </c>
      <c r="D1693" s="20">
        <v>202606</v>
      </c>
      <c r="E1693" s="20">
        <v>51</v>
      </c>
      <c r="F1693" s="20">
        <v>1085442</v>
      </c>
      <c r="G1693" s="20" t="s">
        <v>20</v>
      </c>
      <c r="H1693" s="20" t="s">
        <v>20</v>
      </c>
      <c r="I1693" s="20" t="s">
        <v>118</v>
      </c>
      <c r="J1693" s="20" t="s">
        <v>2514</v>
      </c>
      <c r="K1693" s="20">
        <v>20260624</v>
      </c>
      <c r="L1693" s="20" t="s">
        <v>2509</v>
      </c>
      <c r="M1693" s="20" t="s">
        <v>111</v>
      </c>
      <c r="N1693" s="20">
        <v>0.8</v>
      </c>
      <c r="O1693" s="20" t="s">
        <v>84</v>
      </c>
      <c r="P1693" s="25">
        <v>0</v>
      </c>
      <c r="Q1693" s="20" t="s">
        <v>112</v>
      </c>
      <c r="R1693" s="20" t="s">
        <v>113</v>
      </c>
      <c r="S1693" s="20" t="s">
        <v>26</v>
      </c>
      <c r="T1693" s="20" t="s">
        <v>30</v>
      </c>
      <c r="U1693" s="20" t="s">
        <v>114</v>
      </c>
      <c r="V1693" s="20" t="s">
        <v>115</v>
      </c>
      <c r="W1693" s="20" t="s">
        <v>116</v>
      </c>
      <c r="X1693" s="20" t="s">
        <v>2510</v>
      </c>
      <c r="Y1693" s="20" t="s">
        <v>2511</v>
      </c>
      <c r="Z1693" s="20" t="s">
        <v>26</v>
      </c>
      <c r="AA1693" s="20" t="s">
        <v>30</v>
      </c>
      <c r="AB1693" s="20" t="s">
        <v>501</v>
      </c>
      <c r="AC1693" s="20" t="s">
        <v>2512</v>
      </c>
      <c r="AD1693" s="20" t="s">
        <v>2513</v>
      </c>
    </row>
    <row r="1694" spans="2:30" x14ac:dyDescent="0.25">
      <c r="B1694" s="27" t="str">
        <f>IF(O1694="","Frêt",_xlfn.XLOOKUP(O1694,Catégories!A:A,Catégories!B:B,"inconnu"))</f>
        <v>Frêt</v>
      </c>
      <c r="C1694" s="10" t="str">
        <f>RIGHT(LOOKUP(L1694,'Recherche tracking'!A:A,'Recherche tracking'!B:B),16)</f>
        <v>2043814314755599</v>
      </c>
      <c r="D1694" s="20">
        <v>202606</v>
      </c>
      <c r="E1694" s="20">
        <v>51</v>
      </c>
      <c r="F1694" s="20">
        <v>1085442</v>
      </c>
      <c r="G1694" s="20" t="s">
        <v>20</v>
      </c>
      <c r="H1694" s="20" t="s">
        <v>20</v>
      </c>
      <c r="I1694" s="20" t="s">
        <v>119</v>
      </c>
      <c r="J1694" s="20" t="s">
        <v>2514</v>
      </c>
      <c r="K1694" s="20">
        <v>20260624</v>
      </c>
      <c r="L1694" s="20" t="s">
        <v>2509</v>
      </c>
      <c r="M1694" s="20" t="s">
        <v>24</v>
      </c>
      <c r="N1694" s="20">
        <v>0.8</v>
      </c>
      <c r="O1694" s="20" t="s">
        <v>86</v>
      </c>
      <c r="P1694" s="25">
        <v>0</v>
      </c>
      <c r="Q1694" s="20" t="s">
        <v>112</v>
      </c>
      <c r="R1694" s="20" t="s">
        <v>113</v>
      </c>
      <c r="S1694" s="20" t="s">
        <v>26</v>
      </c>
      <c r="T1694" s="20" t="s">
        <v>30</v>
      </c>
      <c r="U1694" s="20" t="s">
        <v>114</v>
      </c>
      <c r="V1694" s="20" t="s">
        <v>115</v>
      </c>
      <c r="W1694" s="20" t="s">
        <v>116</v>
      </c>
      <c r="X1694" s="20" t="s">
        <v>2510</v>
      </c>
      <c r="Y1694" s="20" t="s">
        <v>2511</v>
      </c>
      <c r="Z1694" s="20" t="s">
        <v>26</v>
      </c>
      <c r="AA1694" s="20" t="s">
        <v>30</v>
      </c>
      <c r="AB1694" s="20" t="s">
        <v>501</v>
      </c>
      <c r="AC1694" s="20" t="s">
        <v>2512</v>
      </c>
      <c r="AD1694" s="20" t="s">
        <v>2513</v>
      </c>
    </row>
    <row r="1695" spans="2:30" x14ac:dyDescent="0.25">
      <c r="B1695" s="27" t="str">
        <f>IF(O1695="","Frêt",_xlfn.XLOOKUP(O1695,Catégories!A:A,Catégories!B:B,"inconnu"))</f>
        <v>Frêt</v>
      </c>
      <c r="C1695" s="10" t="str">
        <f>RIGHT(LOOKUP(L1695,'Recherche tracking'!A:A,'Recherche tracking'!B:B),16)</f>
        <v>1343814314756278</v>
      </c>
      <c r="D1695" s="20">
        <v>202606</v>
      </c>
      <c r="E1695" s="20">
        <v>51</v>
      </c>
      <c r="F1695" s="20">
        <v>1085442</v>
      </c>
      <c r="G1695" s="20" t="s">
        <v>20</v>
      </c>
      <c r="H1695" s="20" t="s">
        <v>20</v>
      </c>
      <c r="I1695" s="20" t="s">
        <v>110</v>
      </c>
      <c r="J1695" s="20" t="s">
        <v>22</v>
      </c>
      <c r="K1695" s="20">
        <v>20260624</v>
      </c>
      <c r="L1695" s="20" t="s">
        <v>2515</v>
      </c>
      <c r="M1695" s="20" t="s">
        <v>111</v>
      </c>
      <c r="N1695" s="20">
        <v>26.85</v>
      </c>
      <c r="O1695" s="20" t="s">
        <v>84</v>
      </c>
      <c r="P1695" s="25">
        <v>10.91</v>
      </c>
      <c r="Q1695" s="20" t="s">
        <v>112</v>
      </c>
      <c r="R1695" s="20" t="s">
        <v>113</v>
      </c>
      <c r="S1695" s="20" t="s">
        <v>26</v>
      </c>
      <c r="T1695" s="20" t="s">
        <v>30</v>
      </c>
      <c r="U1695" s="20" t="s">
        <v>114</v>
      </c>
      <c r="V1695" s="20" t="s">
        <v>115</v>
      </c>
      <c r="W1695" s="20" t="s">
        <v>116</v>
      </c>
      <c r="X1695" s="20" t="s">
        <v>2516</v>
      </c>
      <c r="Y1695" s="20" t="s">
        <v>2517</v>
      </c>
      <c r="Z1695" s="20" t="s">
        <v>2518</v>
      </c>
      <c r="AA1695" s="20" t="s">
        <v>30</v>
      </c>
      <c r="AB1695" s="20" t="s">
        <v>193</v>
      </c>
      <c r="AC1695" s="20" t="s">
        <v>2519</v>
      </c>
      <c r="AD1695" s="20" t="s">
        <v>2520</v>
      </c>
    </row>
    <row r="1696" spans="2:30" x14ac:dyDescent="0.25">
      <c r="B1696" s="27" t="str">
        <f>IF(O1696="","Frêt",_xlfn.XLOOKUP(O1696,Catégories!A:A,Catégories!B:B,"inconnu"))</f>
        <v>Frêt</v>
      </c>
      <c r="C1696" s="10" t="str">
        <f>RIGHT(LOOKUP(L1696,'Recherche tracking'!A:A,'Recherche tracking'!B:B),16)</f>
        <v>1343814314756278</v>
      </c>
      <c r="D1696" s="20">
        <v>202606</v>
      </c>
      <c r="E1696" s="20">
        <v>51</v>
      </c>
      <c r="F1696" s="20">
        <v>1085442</v>
      </c>
      <c r="G1696" s="20" t="s">
        <v>20</v>
      </c>
      <c r="H1696" s="20" t="s">
        <v>20</v>
      </c>
      <c r="I1696" s="20" t="s">
        <v>118</v>
      </c>
      <c r="J1696" s="20" t="s">
        <v>2521</v>
      </c>
      <c r="K1696" s="20">
        <v>20260624</v>
      </c>
      <c r="L1696" s="20" t="s">
        <v>2515</v>
      </c>
      <c r="M1696" s="20" t="s">
        <v>111</v>
      </c>
      <c r="N1696" s="20">
        <v>9.5</v>
      </c>
      <c r="O1696" s="20" t="s">
        <v>84</v>
      </c>
      <c r="P1696" s="25">
        <v>0</v>
      </c>
      <c r="Q1696" s="20" t="s">
        <v>112</v>
      </c>
      <c r="R1696" s="20" t="s">
        <v>113</v>
      </c>
      <c r="S1696" s="20" t="s">
        <v>26</v>
      </c>
      <c r="T1696" s="20" t="s">
        <v>30</v>
      </c>
      <c r="U1696" s="20" t="s">
        <v>114</v>
      </c>
      <c r="V1696" s="20" t="s">
        <v>115</v>
      </c>
      <c r="W1696" s="20" t="s">
        <v>116</v>
      </c>
      <c r="X1696" s="20" t="s">
        <v>2516</v>
      </c>
      <c r="Y1696" s="20" t="s">
        <v>2517</v>
      </c>
      <c r="Z1696" s="20" t="s">
        <v>2518</v>
      </c>
      <c r="AA1696" s="20" t="s">
        <v>30</v>
      </c>
      <c r="AB1696" s="20" t="s">
        <v>193</v>
      </c>
      <c r="AC1696" s="20" t="s">
        <v>2519</v>
      </c>
      <c r="AD1696" s="20" t="s">
        <v>2520</v>
      </c>
    </row>
    <row r="1697" spans="2:30" x14ac:dyDescent="0.25">
      <c r="B1697" s="27" t="str">
        <f>IF(O1697="","Frêt",_xlfn.XLOOKUP(O1697,Catégories!A:A,Catégories!B:B,"inconnu"))</f>
        <v>Frêt</v>
      </c>
      <c r="C1697" s="10" t="str">
        <f>RIGHT(LOOKUP(L1697,'Recherche tracking'!A:A,'Recherche tracking'!B:B),16)</f>
        <v>1343814314756278</v>
      </c>
      <c r="D1697" s="20">
        <v>202606</v>
      </c>
      <c r="E1697" s="20">
        <v>51</v>
      </c>
      <c r="F1697" s="20">
        <v>1085442</v>
      </c>
      <c r="G1697" s="20" t="s">
        <v>20</v>
      </c>
      <c r="H1697" s="20" t="s">
        <v>20</v>
      </c>
      <c r="I1697" s="20" t="s">
        <v>119</v>
      </c>
      <c r="J1697" s="20" t="s">
        <v>2521</v>
      </c>
      <c r="K1697" s="20">
        <v>20260624</v>
      </c>
      <c r="L1697" s="20" t="s">
        <v>2515</v>
      </c>
      <c r="M1697" s="20" t="s">
        <v>24</v>
      </c>
      <c r="N1697" s="20">
        <v>9.5</v>
      </c>
      <c r="O1697" s="20" t="s">
        <v>86</v>
      </c>
      <c r="P1697" s="25">
        <v>0</v>
      </c>
      <c r="Q1697" s="20" t="s">
        <v>112</v>
      </c>
      <c r="R1697" s="20" t="s">
        <v>113</v>
      </c>
      <c r="S1697" s="20" t="s">
        <v>26</v>
      </c>
      <c r="T1697" s="20" t="s">
        <v>30</v>
      </c>
      <c r="U1697" s="20" t="s">
        <v>114</v>
      </c>
      <c r="V1697" s="20" t="s">
        <v>115</v>
      </c>
      <c r="W1697" s="20" t="s">
        <v>116</v>
      </c>
      <c r="X1697" s="20" t="s">
        <v>2516</v>
      </c>
      <c r="Y1697" s="20" t="s">
        <v>2517</v>
      </c>
      <c r="Z1697" s="20" t="s">
        <v>2518</v>
      </c>
      <c r="AA1697" s="20" t="s">
        <v>30</v>
      </c>
      <c r="AB1697" s="20" t="s">
        <v>193</v>
      </c>
      <c r="AC1697" s="20" t="s">
        <v>2519</v>
      </c>
      <c r="AD1697" s="20" t="s">
        <v>2520</v>
      </c>
    </row>
    <row r="1698" spans="2:30" x14ac:dyDescent="0.25">
      <c r="B1698" s="27" t="str">
        <f>IF(O1698="","Frêt",_xlfn.XLOOKUP(O1698,Catégories!A:A,Catégories!B:B,"inconnu"))</f>
        <v>Frêt</v>
      </c>
      <c r="C1698" s="10" t="str">
        <f>RIGHT(LOOKUP(L1698,'Recherche tracking'!A:A,'Recherche tracking'!B:B),16)</f>
        <v>1343814314756278</v>
      </c>
      <c r="D1698" s="20">
        <v>202606</v>
      </c>
      <c r="E1698" s="20">
        <v>51</v>
      </c>
      <c r="F1698" s="20">
        <v>1085442</v>
      </c>
      <c r="G1698" s="20" t="s">
        <v>20</v>
      </c>
      <c r="H1698" s="20" t="s">
        <v>20</v>
      </c>
      <c r="I1698" s="20" t="s">
        <v>118</v>
      </c>
      <c r="J1698" s="20" t="s">
        <v>2522</v>
      </c>
      <c r="K1698" s="20">
        <v>20260624</v>
      </c>
      <c r="L1698" s="20" t="s">
        <v>2515</v>
      </c>
      <c r="M1698" s="20" t="s">
        <v>111</v>
      </c>
      <c r="N1698" s="20">
        <v>9.5</v>
      </c>
      <c r="O1698" s="20" t="s">
        <v>84</v>
      </c>
      <c r="P1698" s="25">
        <v>0</v>
      </c>
      <c r="Q1698" s="20" t="s">
        <v>112</v>
      </c>
      <c r="R1698" s="20" t="s">
        <v>113</v>
      </c>
      <c r="S1698" s="20" t="s">
        <v>26</v>
      </c>
      <c r="T1698" s="20" t="s">
        <v>30</v>
      </c>
      <c r="U1698" s="20" t="s">
        <v>114</v>
      </c>
      <c r="V1698" s="20" t="s">
        <v>115</v>
      </c>
      <c r="W1698" s="20" t="s">
        <v>116</v>
      </c>
      <c r="X1698" s="20" t="s">
        <v>2516</v>
      </c>
      <c r="Y1698" s="20" t="s">
        <v>2517</v>
      </c>
      <c r="Z1698" s="20" t="s">
        <v>2518</v>
      </c>
      <c r="AA1698" s="20" t="s">
        <v>30</v>
      </c>
      <c r="AB1698" s="20" t="s">
        <v>193</v>
      </c>
      <c r="AC1698" s="20" t="s">
        <v>2519</v>
      </c>
      <c r="AD1698" s="20" t="s">
        <v>2520</v>
      </c>
    </row>
    <row r="1699" spans="2:30" x14ac:dyDescent="0.25">
      <c r="B1699" s="27" t="str">
        <f>IF(O1699="","Frêt",_xlfn.XLOOKUP(O1699,Catégories!A:A,Catégories!B:B,"inconnu"))</f>
        <v>Frêt</v>
      </c>
      <c r="C1699" s="10" t="str">
        <f>RIGHT(LOOKUP(L1699,'Recherche tracking'!A:A,'Recherche tracking'!B:B),16)</f>
        <v>1343814314756278</v>
      </c>
      <c r="D1699" s="20">
        <v>202606</v>
      </c>
      <c r="E1699" s="20">
        <v>51</v>
      </c>
      <c r="F1699" s="20">
        <v>1085442</v>
      </c>
      <c r="G1699" s="20" t="s">
        <v>20</v>
      </c>
      <c r="H1699" s="20" t="s">
        <v>20</v>
      </c>
      <c r="I1699" s="20" t="s">
        <v>119</v>
      </c>
      <c r="J1699" s="20" t="s">
        <v>2522</v>
      </c>
      <c r="K1699" s="20">
        <v>20260624</v>
      </c>
      <c r="L1699" s="20" t="s">
        <v>2515</v>
      </c>
      <c r="M1699" s="20" t="s">
        <v>24</v>
      </c>
      <c r="N1699" s="20">
        <v>9.5</v>
      </c>
      <c r="O1699" s="20" t="s">
        <v>86</v>
      </c>
      <c r="P1699" s="25">
        <v>0</v>
      </c>
      <c r="Q1699" s="20" t="s">
        <v>112</v>
      </c>
      <c r="R1699" s="20" t="s">
        <v>113</v>
      </c>
      <c r="S1699" s="20" t="s">
        <v>26</v>
      </c>
      <c r="T1699" s="20" t="s">
        <v>30</v>
      </c>
      <c r="U1699" s="20" t="s">
        <v>114</v>
      </c>
      <c r="V1699" s="20" t="s">
        <v>115</v>
      </c>
      <c r="W1699" s="20" t="s">
        <v>116</v>
      </c>
      <c r="X1699" s="20" t="s">
        <v>2516</v>
      </c>
      <c r="Y1699" s="20" t="s">
        <v>2517</v>
      </c>
      <c r="Z1699" s="20" t="s">
        <v>2518</v>
      </c>
      <c r="AA1699" s="20" t="s">
        <v>30</v>
      </c>
      <c r="AB1699" s="20" t="s">
        <v>193</v>
      </c>
      <c r="AC1699" s="20" t="s">
        <v>2519</v>
      </c>
      <c r="AD1699" s="20" t="s">
        <v>2520</v>
      </c>
    </row>
    <row r="1700" spans="2:30" x14ac:dyDescent="0.25">
      <c r="B1700" s="27" t="str">
        <f>IF(O1700="","Frêt",_xlfn.XLOOKUP(O1700,Catégories!A:A,Catégories!B:B,"inconnu"))</f>
        <v>Frêt</v>
      </c>
      <c r="C1700" s="10" t="str">
        <f>RIGHT(LOOKUP(L1700,'Recherche tracking'!A:A,'Recherche tracking'!B:B),16)</f>
        <v>1343814314756278</v>
      </c>
      <c r="D1700" s="20">
        <v>202606</v>
      </c>
      <c r="E1700" s="20">
        <v>51</v>
      </c>
      <c r="F1700" s="20">
        <v>1085442</v>
      </c>
      <c r="G1700" s="20" t="s">
        <v>20</v>
      </c>
      <c r="H1700" s="20" t="s">
        <v>20</v>
      </c>
      <c r="I1700" s="20" t="s">
        <v>119</v>
      </c>
      <c r="J1700" s="20" t="s">
        <v>2522</v>
      </c>
      <c r="K1700" s="20">
        <v>20260624</v>
      </c>
      <c r="L1700" s="20" t="s">
        <v>2515</v>
      </c>
      <c r="M1700" s="20" t="s">
        <v>24</v>
      </c>
      <c r="N1700" s="20">
        <v>9.5</v>
      </c>
      <c r="O1700" s="20" t="s">
        <v>98</v>
      </c>
      <c r="P1700" s="25">
        <v>1</v>
      </c>
      <c r="Q1700" s="20" t="s">
        <v>112</v>
      </c>
      <c r="R1700" s="20" t="s">
        <v>113</v>
      </c>
      <c r="S1700" s="20" t="s">
        <v>26</v>
      </c>
      <c r="T1700" s="20" t="s">
        <v>30</v>
      </c>
      <c r="U1700" s="20" t="s">
        <v>114</v>
      </c>
      <c r="V1700" s="20" t="s">
        <v>115</v>
      </c>
      <c r="W1700" s="20" t="s">
        <v>116</v>
      </c>
      <c r="X1700" s="20" t="s">
        <v>2516</v>
      </c>
      <c r="Y1700" s="20" t="s">
        <v>2517</v>
      </c>
      <c r="Z1700" s="20" t="s">
        <v>2518</v>
      </c>
      <c r="AA1700" s="20" t="s">
        <v>30</v>
      </c>
      <c r="AB1700" s="20" t="s">
        <v>193</v>
      </c>
      <c r="AC1700" s="20" t="s">
        <v>2519</v>
      </c>
      <c r="AD1700" s="20" t="s">
        <v>2520</v>
      </c>
    </row>
    <row r="1701" spans="2:30" x14ac:dyDescent="0.25">
      <c r="B1701" s="27" t="str">
        <f>IF(O1701="","Frêt",_xlfn.XLOOKUP(O1701,Catégories!A:A,Catégories!B:B,"inconnu"))</f>
        <v>Frêt</v>
      </c>
      <c r="C1701" s="10" t="str">
        <f>RIGHT(LOOKUP(L1701,'Recherche tracking'!A:A,'Recherche tracking'!B:B),16)</f>
        <v>1343814314756278</v>
      </c>
      <c r="D1701" s="20">
        <v>202606</v>
      </c>
      <c r="E1701" s="20">
        <v>51</v>
      </c>
      <c r="F1701" s="20">
        <v>1085442</v>
      </c>
      <c r="G1701" s="20" t="s">
        <v>20</v>
      </c>
      <c r="H1701" s="20" t="s">
        <v>20</v>
      </c>
      <c r="I1701" s="20" t="s">
        <v>118</v>
      </c>
      <c r="J1701" s="20" t="s">
        <v>2523</v>
      </c>
      <c r="K1701" s="20">
        <v>20260624</v>
      </c>
      <c r="L1701" s="20" t="s">
        <v>2515</v>
      </c>
      <c r="M1701" s="20" t="s">
        <v>111</v>
      </c>
      <c r="N1701" s="20">
        <v>7.85</v>
      </c>
      <c r="O1701" s="20" t="s">
        <v>84</v>
      </c>
      <c r="P1701" s="25">
        <v>0</v>
      </c>
      <c r="Q1701" s="20" t="s">
        <v>112</v>
      </c>
      <c r="R1701" s="20" t="s">
        <v>113</v>
      </c>
      <c r="S1701" s="20" t="s">
        <v>26</v>
      </c>
      <c r="T1701" s="20" t="s">
        <v>30</v>
      </c>
      <c r="U1701" s="20" t="s">
        <v>114</v>
      </c>
      <c r="V1701" s="20" t="s">
        <v>115</v>
      </c>
      <c r="W1701" s="20" t="s">
        <v>116</v>
      </c>
      <c r="X1701" s="20" t="s">
        <v>2516</v>
      </c>
      <c r="Y1701" s="20" t="s">
        <v>2517</v>
      </c>
      <c r="Z1701" s="20" t="s">
        <v>2518</v>
      </c>
      <c r="AA1701" s="20" t="s">
        <v>30</v>
      </c>
      <c r="AB1701" s="20" t="s">
        <v>193</v>
      </c>
      <c r="AC1701" s="20" t="s">
        <v>2519</v>
      </c>
      <c r="AD1701" s="20" t="s">
        <v>2520</v>
      </c>
    </row>
    <row r="1702" spans="2:30" x14ac:dyDescent="0.25">
      <c r="B1702" s="27" t="str">
        <f>IF(O1702="","Frêt",_xlfn.XLOOKUP(O1702,Catégories!A:A,Catégories!B:B,"inconnu"))</f>
        <v>Frêt</v>
      </c>
      <c r="C1702" s="10" t="str">
        <f>RIGHT(LOOKUP(L1702,'Recherche tracking'!A:A,'Recherche tracking'!B:B),16)</f>
        <v>1343814314756278</v>
      </c>
      <c r="D1702" s="20">
        <v>202606</v>
      </c>
      <c r="E1702" s="20">
        <v>51</v>
      </c>
      <c r="F1702" s="20">
        <v>1085442</v>
      </c>
      <c r="G1702" s="20" t="s">
        <v>20</v>
      </c>
      <c r="H1702" s="20" t="s">
        <v>20</v>
      </c>
      <c r="I1702" s="20" t="s">
        <v>119</v>
      </c>
      <c r="J1702" s="20" t="s">
        <v>2523</v>
      </c>
      <c r="K1702" s="20">
        <v>20260624</v>
      </c>
      <c r="L1702" s="20" t="s">
        <v>2515</v>
      </c>
      <c r="M1702" s="20" t="s">
        <v>24</v>
      </c>
      <c r="N1702" s="20">
        <v>7.85</v>
      </c>
      <c r="O1702" s="20" t="s">
        <v>86</v>
      </c>
      <c r="P1702" s="25">
        <v>0</v>
      </c>
      <c r="Q1702" s="20" t="s">
        <v>112</v>
      </c>
      <c r="R1702" s="20" t="s">
        <v>113</v>
      </c>
      <c r="S1702" s="20" t="s">
        <v>26</v>
      </c>
      <c r="T1702" s="20" t="s">
        <v>30</v>
      </c>
      <c r="U1702" s="20" t="s">
        <v>114</v>
      </c>
      <c r="V1702" s="20" t="s">
        <v>115</v>
      </c>
      <c r="W1702" s="20" t="s">
        <v>116</v>
      </c>
      <c r="X1702" s="20" t="s">
        <v>2516</v>
      </c>
      <c r="Y1702" s="20" t="s">
        <v>2517</v>
      </c>
      <c r="Z1702" s="20" t="s">
        <v>2518</v>
      </c>
      <c r="AA1702" s="20" t="s">
        <v>30</v>
      </c>
      <c r="AB1702" s="20" t="s">
        <v>193</v>
      </c>
      <c r="AC1702" s="20" t="s">
        <v>2519</v>
      </c>
      <c r="AD1702" s="20" t="s">
        <v>2520</v>
      </c>
    </row>
    <row r="1703" spans="2:30" x14ac:dyDescent="0.25">
      <c r="B1703" s="27" t="str">
        <f>IF(O1703="","Frêt",_xlfn.XLOOKUP(O1703,Catégories!A:A,Catégories!B:B,"inconnu"))</f>
        <v>Frêt</v>
      </c>
      <c r="C1703" s="10" t="str">
        <f>RIGHT(LOOKUP(L1703,'Recherche tracking'!A:A,'Recherche tracking'!B:B),16)</f>
        <v>1343814314756278</v>
      </c>
      <c r="D1703" s="20">
        <v>202606</v>
      </c>
      <c r="E1703" s="20">
        <v>51</v>
      </c>
      <c r="F1703" s="20">
        <v>1085442</v>
      </c>
      <c r="G1703" s="20" t="s">
        <v>20</v>
      </c>
      <c r="H1703" s="20" t="s">
        <v>20</v>
      </c>
      <c r="I1703" s="20" t="s">
        <v>119</v>
      </c>
      <c r="J1703" s="20" t="s">
        <v>2523</v>
      </c>
      <c r="K1703" s="20">
        <v>20260624</v>
      </c>
      <c r="L1703" s="20" t="s">
        <v>2515</v>
      </c>
      <c r="M1703" s="20" t="s">
        <v>24</v>
      </c>
      <c r="N1703" s="20">
        <v>7.85</v>
      </c>
      <c r="O1703" s="20" t="s">
        <v>98</v>
      </c>
      <c r="P1703" s="25">
        <v>1</v>
      </c>
      <c r="Q1703" s="20" t="s">
        <v>112</v>
      </c>
      <c r="R1703" s="20" t="s">
        <v>113</v>
      </c>
      <c r="S1703" s="20" t="s">
        <v>26</v>
      </c>
      <c r="T1703" s="20" t="s">
        <v>30</v>
      </c>
      <c r="U1703" s="20" t="s">
        <v>114</v>
      </c>
      <c r="V1703" s="20" t="s">
        <v>115</v>
      </c>
      <c r="W1703" s="20" t="s">
        <v>116</v>
      </c>
      <c r="X1703" s="20" t="s">
        <v>2516</v>
      </c>
      <c r="Y1703" s="20" t="s">
        <v>2517</v>
      </c>
      <c r="Z1703" s="20" t="s">
        <v>2518</v>
      </c>
      <c r="AA1703" s="20" t="s">
        <v>30</v>
      </c>
      <c r="AB1703" s="20" t="s">
        <v>193</v>
      </c>
      <c r="AC1703" s="20" t="s">
        <v>2519</v>
      </c>
      <c r="AD1703" s="20" t="s">
        <v>2520</v>
      </c>
    </row>
    <row r="1704" spans="2:30" x14ac:dyDescent="0.25">
      <c r="B1704" s="27" t="str">
        <f>IF(O1704="","Frêt",_xlfn.XLOOKUP(O1704,Catégories!A:A,Catégories!B:B,"inconnu"))</f>
        <v>Frêt</v>
      </c>
      <c r="C1704" s="10" t="str">
        <f>RIGHT(LOOKUP(L1704,'Recherche tracking'!A:A,'Recherche tracking'!B:B),16)</f>
        <v>2143814314755734</v>
      </c>
      <c r="D1704" s="20">
        <v>202606</v>
      </c>
      <c r="E1704" s="20">
        <v>51</v>
      </c>
      <c r="F1704" s="20">
        <v>1085442</v>
      </c>
      <c r="G1704" s="20" t="s">
        <v>20</v>
      </c>
      <c r="H1704" s="20" t="s">
        <v>20</v>
      </c>
      <c r="I1704" s="20" t="s">
        <v>110</v>
      </c>
      <c r="J1704" s="20" t="s">
        <v>22</v>
      </c>
      <c r="K1704" s="20">
        <v>20260624</v>
      </c>
      <c r="L1704" s="20" t="s">
        <v>2524</v>
      </c>
      <c r="M1704" s="20" t="s">
        <v>111</v>
      </c>
      <c r="N1704" s="20">
        <v>0.8</v>
      </c>
      <c r="O1704" s="20" t="s">
        <v>84</v>
      </c>
      <c r="P1704" s="25">
        <v>4.1500000000000004</v>
      </c>
      <c r="Q1704" s="20" t="s">
        <v>112</v>
      </c>
      <c r="R1704" s="20" t="s">
        <v>113</v>
      </c>
      <c r="S1704" s="20" t="s">
        <v>26</v>
      </c>
      <c r="T1704" s="20" t="s">
        <v>30</v>
      </c>
      <c r="U1704" s="20" t="s">
        <v>114</v>
      </c>
      <c r="V1704" s="20" t="s">
        <v>115</v>
      </c>
      <c r="W1704" s="20" t="s">
        <v>116</v>
      </c>
      <c r="X1704" s="20" t="s">
        <v>2525</v>
      </c>
      <c r="Y1704" s="20" t="s">
        <v>2526</v>
      </c>
      <c r="Z1704" s="20" t="s">
        <v>26</v>
      </c>
      <c r="AA1704" s="20" t="s">
        <v>30</v>
      </c>
      <c r="AB1704" s="20" t="s">
        <v>114</v>
      </c>
      <c r="AC1704" s="20" t="s">
        <v>427</v>
      </c>
      <c r="AD1704" s="20" t="s">
        <v>428</v>
      </c>
    </row>
    <row r="1705" spans="2:30" x14ac:dyDescent="0.25">
      <c r="B1705" s="27" t="str">
        <f>IF(O1705="","Frêt",_xlfn.XLOOKUP(O1705,Catégories!A:A,Catégories!B:B,"inconnu"))</f>
        <v>Frêt</v>
      </c>
      <c r="C1705" s="10" t="str">
        <f>RIGHT(LOOKUP(L1705,'Recherche tracking'!A:A,'Recherche tracking'!B:B),16)</f>
        <v>2143814314755734</v>
      </c>
      <c r="D1705" s="20">
        <v>202606</v>
      </c>
      <c r="E1705" s="20">
        <v>51</v>
      </c>
      <c r="F1705" s="20">
        <v>1085442</v>
      </c>
      <c r="G1705" s="20" t="s">
        <v>20</v>
      </c>
      <c r="H1705" s="20" t="s">
        <v>20</v>
      </c>
      <c r="I1705" s="20" t="s">
        <v>118</v>
      </c>
      <c r="J1705" s="20" t="s">
        <v>2527</v>
      </c>
      <c r="K1705" s="20">
        <v>20260624</v>
      </c>
      <c r="L1705" s="20" t="s">
        <v>2524</v>
      </c>
      <c r="M1705" s="20" t="s">
        <v>111</v>
      </c>
      <c r="N1705" s="20">
        <v>0.8</v>
      </c>
      <c r="O1705" s="20" t="s">
        <v>84</v>
      </c>
      <c r="P1705" s="25">
        <v>0</v>
      </c>
      <c r="Q1705" s="20" t="s">
        <v>112</v>
      </c>
      <c r="R1705" s="20" t="s">
        <v>113</v>
      </c>
      <c r="S1705" s="20" t="s">
        <v>26</v>
      </c>
      <c r="T1705" s="20" t="s">
        <v>30</v>
      </c>
      <c r="U1705" s="20" t="s">
        <v>114</v>
      </c>
      <c r="V1705" s="20" t="s">
        <v>115</v>
      </c>
      <c r="W1705" s="20" t="s">
        <v>116</v>
      </c>
      <c r="X1705" s="20" t="s">
        <v>2525</v>
      </c>
      <c r="Y1705" s="20" t="s">
        <v>2526</v>
      </c>
      <c r="Z1705" s="20" t="s">
        <v>26</v>
      </c>
      <c r="AA1705" s="20" t="s">
        <v>30</v>
      </c>
      <c r="AB1705" s="20" t="s">
        <v>114</v>
      </c>
      <c r="AC1705" s="20" t="s">
        <v>427</v>
      </c>
      <c r="AD1705" s="20" t="s">
        <v>428</v>
      </c>
    </row>
    <row r="1706" spans="2:30" x14ac:dyDescent="0.25">
      <c r="B1706" s="27" t="str">
        <f>IF(O1706="","Frêt",_xlfn.XLOOKUP(O1706,Catégories!A:A,Catégories!B:B,"inconnu"))</f>
        <v>Frêt</v>
      </c>
      <c r="C1706" s="10" t="str">
        <f>RIGHT(LOOKUP(L1706,'Recherche tracking'!A:A,'Recherche tracking'!B:B),16)</f>
        <v>2143814314755734</v>
      </c>
      <c r="D1706" s="20">
        <v>202606</v>
      </c>
      <c r="E1706" s="20">
        <v>51</v>
      </c>
      <c r="F1706" s="20">
        <v>1085442</v>
      </c>
      <c r="G1706" s="20" t="s">
        <v>20</v>
      </c>
      <c r="H1706" s="20" t="s">
        <v>20</v>
      </c>
      <c r="I1706" s="20" t="s">
        <v>119</v>
      </c>
      <c r="J1706" s="20" t="s">
        <v>2527</v>
      </c>
      <c r="K1706" s="20">
        <v>20260624</v>
      </c>
      <c r="L1706" s="20" t="s">
        <v>2524</v>
      </c>
      <c r="M1706" s="20" t="s">
        <v>24</v>
      </c>
      <c r="N1706" s="20">
        <v>0.8</v>
      </c>
      <c r="O1706" s="20" t="s">
        <v>86</v>
      </c>
      <c r="P1706" s="25">
        <v>0</v>
      </c>
      <c r="Q1706" s="20" t="s">
        <v>112</v>
      </c>
      <c r="R1706" s="20" t="s">
        <v>113</v>
      </c>
      <c r="S1706" s="20" t="s">
        <v>26</v>
      </c>
      <c r="T1706" s="20" t="s">
        <v>30</v>
      </c>
      <c r="U1706" s="20" t="s">
        <v>114</v>
      </c>
      <c r="V1706" s="20" t="s">
        <v>115</v>
      </c>
      <c r="W1706" s="20" t="s">
        <v>116</v>
      </c>
      <c r="X1706" s="20" t="s">
        <v>2525</v>
      </c>
      <c r="Y1706" s="20" t="s">
        <v>2526</v>
      </c>
      <c r="Z1706" s="20" t="s">
        <v>26</v>
      </c>
      <c r="AA1706" s="20" t="s">
        <v>30</v>
      </c>
      <c r="AB1706" s="20" t="s">
        <v>114</v>
      </c>
      <c r="AC1706" s="20" t="s">
        <v>427</v>
      </c>
      <c r="AD1706" s="20" t="s">
        <v>428</v>
      </c>
    </row>
    <row r="1707" spans="2:30" x14ac:dyDescent="0.25">
      <c r="B1707" s="27" t="str">
        <f>IF(O1707="","Frêt",_xlfn.XLOOKUP(O1707,Catégories!A:A,Catégories!B:B,"inconnu"))</f>
        <v>Frêt</v>
      </c>
      <c r="C1707" s="10" t="str">
        <f>RIGHT(LOOKUP(L1707,'Recherche tracking'!A:A,'Recherche tracking'!B:B),16)</f>
        <v>7543814314756603</v>
      </c>
      <c r="D1707" s="20">
        <v>202606</v>
      </c>
      <c r="E1707" s="20">
        <v>51</v>
      </c>
      <c r="F1707" s="20">
        <v>1085442</v>
      </c>
      <c r="G1707" s="20" t="s">
        <v>20</v>
      </c>
      <c r="H1707" s="20" t="s">
        <v>20</v>
      </c>
      <c r="I1707" s="20" t="s">
        <v>110</v>
      </c>
      <c r="J1707" s="20" t="s">
        <v>22</v>
      </c>
      <c r="K1707" s="20">
        <v>20260625</v>
      </c>
      <c r="L1707" s="20" t="s">
        <v>2528</v>
      </c>
      <c r="M1707" s="20" t="s">
        <v>111</v>
      </c>
      <c r="N1707" s="20">
        <v>3.5</v>
      </c>
      <c r="O1707" s="20" t="s">
        <v>84</v>
      </c>
      <c r="P1707" s="25">
        <v>4.93</v>
      </c>
      <c r="Q1707" s="20" t="s">
        <v>112</v>
      </c>
      <c r="R1707" s="20" t="s">
        <v>113</v>
      </c>
      <c r="S1707" s="20" t="s">
        <v>26</v>
      </c>
      <c r="T1707" s="20" t="s">
        <v>30</v>
      </c>
      <c r="U1707" s="20" t="s">
        <v>114</v>
      </c>
      <c r="V1707" s="20" t="s">
        <v>115</v>
      </c>
      <c r="W1707" s="20" t="s">
        <v>116</v>
      </c>
      <c r="X1707" s="20" t="s">
        <v>1274</v>
      </c>
      <c r="Y1707" s="20" t="s">
        <v>2529</v>
      </c>
      <c r="Z1707" s="20" t="s">
        <v>26</v>
      </c>
      <c r="AA1707" s="20" t="s">
        <v>30</v>
      </c>
      <c r="AB1707" s="20" t="s">
        <v>117</v>
      </c>
      <c r="AC1707" s="20" t="s">
        <v>248</v>
      </c>
      <c r="AD1707" s="20" t="s">
        <v>120</v>
      </c>
    </row>
    <row r="1708" spans="2:30" x14ac:dyDescent="0.25">
      <c r="B1708" s="27" t="str">
        <f>IF(O1708="","Frêt",_xlfn.XLOOKUP(O1708,Catégories!A:A,Catégories!B:B,"inconnu"))</f>
        <v>Frêt</v>
      </c>
      <c r="C1708" s="10" t="str">
        <f>RIGHT(LOOKUP(L1708,'Recherche tracking'!A:A,'Recherche tracking'!B:B),16)</f>
        <v>7543814314756603</v>
      </c>
      <c r="D1708" s="20">
        <v>202606</v>
      </c>
      <c r="E1708" s="20">
        <v>51</v>
      </c>
      <c r="F1708" s="20">
        <v>1085442</v>
      </c>
      <c r="G1708" s="20" t="s">
        <v>20</v>
      </c>
      <c r="H1708" s="20" t="s">
        <v>20</v>
      </c>
      <c r="I1708" s="20" t="s">
        <v>118</v>
      </c>
      <c r="J1708" s="20" t="s">
        <v>2530</v>
      </c>
      <c r="K1708" s="20">
        <v>20260625</v>
      </c>
      <c r="L1708" s="20" t="s">
        <v>2528</v>
      </c>
      <c r="M1708" s="20" t="s">
        <v>111</v>
      </c>
      <c r="N1708" s="20">
        <v>3.5</v>
      </c>
      <c r="O1708" s="20" t="s">
        <v>84</v>
      </c>
      <c r="P1708" s="25">
        <v>0</v>
      </c>
      <c r="Q1708" s="20" t="s">
        <v>112</v>
      </c>
      <c r="R1708" s="20" t="s">
        <v>113</v>
      </c>
      <c r="S1708" s="20" t="s">
        <v>26</v>
      </c>
      <c r="T1708" s="20" t="s">
        <v>30</v>
      </c>
      <c r="U1708" s="20" t="s">
        <v>114</v>
      </c>
      <c r="V1708" s="20" t="s">
        <v>115</v>
      </c>
      <c r="W1708" s="20" t="s">
        <v>116</v>
      </c>
      <c r="X1708" s="20" t="s">
        <v>1274</v>
      </c>
      <c r="Y1708" s="20" t="s">
        <v>2529</v>
      </c>
      <c r="Z1708" s="20" t="s">
        <v>26</v>
      </c>
      <c r="AA1708" s="20" t="s">
        <v>30</v>
      </c>
      <c r="AB1708" s="20" t="s">
        <v>117</v>
      </c>
      <c r="AC1708" s="20" t="s">
        <v>248</v>
      </c>
      <c r="AD1708" s="20" t="s">
        <v>120</v>
      </c>
    </row>
    <row r="1709" spans="2:30" x14ac:dyDescent="0.25">
      <c r="B1709" s="27" t="str">
        <f>IF(O1709="","Frêt",_xlfn.XLOOKUP(O1709,Catégories!A:A,Catégories!B:B,"inconnu"))</f>
        <v>Frêt</v>
      </c>
      <c r="C1709" s="10" t="str">
        <f>RIGHT(LOOKUP(L1709,'Recherche tracking'!A:A,'Recherche tracking'!B:B),16)</f>
        <v>7543814314756603</v>
      </c>
      <c r="D1709" s="20">
        <v>202606</v>
      </c>
      <c r="E1709" s="20">
        <v>51</v>
      </c>
      <c r="F1709" s="20">
        <v>1085442</v>
      </c>
      <c r="G1709" s="20" t="s">
        <v>20</v>
      </c>
      <c r="H1709" s="20" t="s">
        <v>20</v>
      </c>
      <c r="I1709" s="20" t="s">
        <v>119</v>
      </c>
      <c r="J1709" s="20" t="s">
        <v>2530</v>
      </c>
      <c r="K1709" s="20">
        <v>20260625</v>
      </c>
      <c r="L1709" s="20" t="s">
        <v>2528</v>
      </c>
      <c r="M1709" s="20" t="s">
        <v>24</v>
      </c>
      <c r="N1709" s="20">
        <v>3.5</v>
      </c>
      <c r="O1709" s="20" t="s">
        <v>86</v>
      </c>
      <c r="P1709" s="25">
        <v>0</v>
      </c>
      <c r="Q1709" s="20" t="s">
        <v>112</v>
      </c>
      <c r="R1709" s="20" t="s">
        <v>113</v>
      </c>
      <c r="S1709" s="20" t="s">
        <v>26</v>
      </c>
      <c r="T1709" s="20" t="s">
        <v>30</v>
      </c>
      <c r="U1709" s="20" t="s">
        <v>114</v>
      </c>
      <c r="V1709" s="20" t="s">
        <v>115</v>
      </c>
      <c r="W1709" s="20" t="s">
        <v>116</v>
      </c>
      <c r="X1709" s="20" t="s">
        <v>1274</v>
      </c>
      <c r="Y1709" s="20" t="s">
        <v>2529</v>
      </c>
      <c r="Z1709" s="20" t="s">
        <v>26</v>
      </c>
      <c r="AA1709" s="20" t="s">
        <v>30</v>
      </c>
      <c r="AB1709" s="20" t="s">
        <v>117</v>
      </c>
      <c r="AC1709" s="20" t="s">
        <v>248</v>
      </c>
      <c r="AD1709" s="20" t="s">
        <v>120</v>
      </c>
    </row>
    <row r="1710" spans="2:30" x14ac:dyDescent="0.25">
      <c r="B1710" s="27" t="str">
        <f>IF(O1710="","Frêt",_xlfn.XLOOKUP(O1710,Catégories!A:A,Catégories!B:B,"inconnu"))</f>
        <v>Frêt</v>
      </c>
      <c r="C1710" s="10" t="str">
        <f>RIGHT(LOOKUP(L1710,'Recherche tracking'!A:A,'Recherche tracking'!B:B),16)</f>
        <v>4243814314756645</v>
      </c>
      <c r="D1710" s="20">
        <v>202606</v>
      </c>
      <c r="E1710" s="20">
        <v>51</v>
      </c>
      <c r="F1710" s="20">
        <v>1085442</v>
      </c>
      <c r="G1710" s="20" t="s">
        <v>20</v>
      </c>
      <c r="H1710" s="20" t="s">
        <v>20</v>
      </c>
      <c r="I1710" s="20" t="s">
        <v>110</v>
      </c>
      <c r="J1710" s="20" t="s">
        <v>22</v>
      </c>
      <c r="K1710" s="20">
        <v>20260625</v>
      </c>
      <c r="L1710" s="20" t="s">
        <v>2531</v>
      </c>
      <c r="M1710" s="20" t="s">
        <v>111</v>
      </c>
      <c r="N1710" s="20">
        <v>30.62</v>
      </c>
      <c r="O1710" s="20" t="s">
        <v>84</v>
      </c>
      <c r="P1710" s="25">
        <v>11.95</v>
      </c>
      <c r="Q1710" s="20" t="s">
        <v>112</v>
      </c>
      <c r="R1710" s="20" t="s">
        <v>113</v>
      </c>
      <c r="S1710" s="20" t="s">
        <v>26</v>
      </c>
      <c r="T1710" s="20" t="s">
        <v>30</v>
      </c>
      <c r="U1710" s="20" t="s">
        <v>114</v>
      </c>
      <c r="V1710" s="20" t="s">
        <v>115</v>
      </c>
      <c r="W1710" s="20" t="s">
        <v>116</v>
      </c>
      <c r="X1710" s="20" t="s">
        <v>2532</v>
      </c>
      <c r="Y1710" s="20" t="s">
        <v>2533</v>
      </c>
      <c r="Z1710" s="20" t="s">
        <v>26</v>
      </c>
      <c r="AA1710" s="20" t="s">
        <v>30</v>
      </c>
      <c r="AB1710" s="20" t="s">
        <v>1502</v>
      </c>
      <c r="AC1710" s="20" t="s">
        <v>1503</v>
      </c>
      <c r="AD1710" s="20" t="s">
        <v>1504</v>
      </c>
    </row>
    <row r="1711" spans="2:30" x14ac:dyDescent="0.25">
      <c r="B1711" s="27" t="str">
        <f>IF(O1711="","Frêt",_xlfn.XLOOKUP(O1711,Catégories!A:A,Catégories!B:B,"inconnu"))</f>
        <v>Frêt</v>
      </c>
      <c r="C1711" s="10" t="str">
        <f>RIGHT(LOOKUP(L1711,'Recherche tracking'!A:A,'Recherche tracking'!B:B),16)</f>
        <v>4243814314756645</v>
      </c>
      <c r="D1711" s="20">
        <v>202606</v>
      </c>
      <c r="E1711" s="20">
        <v>51</v>
      </c>
      <c r="F1711" s="20">
        <v>1085442</v>
      </c>
      <c r="G1711" s="20" t="s">
        <v>20</v>
      </c>
      <c r="H1711" s="20" t="s">
        <v>20</v>
      </c>
      <c r="I1711" s="20" t="s">
        <v>118</v>
      </c>
      <c r="J1711" s="20" t="s">
        <v>2534</v>
      </c>
      <c r="K1711" s="20">
        <v>20260625</v>
      </c>
      <c r="L1711" s="20" t="s">
        <v>2531</v>
      </c>
      <c r="M1711" s="20" t="s">
        <v>111</v>
      </c>
      <c r="N1711" s="20">
        <v>18.600000000000001</v>
      </c>
      <c r="O1711" s="20" t="s">
        <v>84</v>
      </c>
      <c r="P1711" s="25">
        <v>0</v>
      </c>
      <c r="Q1711" s="20" t="s">
        <v>112</v>
      </c>
      <c r="R1711" s="20" t="s">
        <v>113</v>
      </c>
      <c r="S1711" s="20" t="s">
        <v>26</v>
      </c>
      <c r="T1711" s="20" t="s">
        <v>30</v>
      </c>
      <c r="U1711" s="20" t="s">
        <v>114</v>
      </c>
      <c r="V1711" s="20" t="s">
        <v>115</v>
      </c>
      <c r="W1711" s="20" t="s">
        <v>116</v>
      </c>
      <c r="X1711" s="20" t="s">
        <v>2532</v>
      </c>
      <c r="Y1711" s="20" t="s">
        <v>2533</v>
      </c>
      <c r="Z1711" s="20" t="s">
        <v>26</v>
      </c>
      <c r="AA1711" s="20" t="s">
        <v>30</v>
      </c>
      <c r="AB1711" s="20" t="s">
        <v>1502</v>
      </c>
      <c r="AC1711" s="20" t="s">
        <v>1503</v>
      </c>
      <c r="AD1711" s="20" t="s">
        <v>1504</v>
      </c>
    </row>
    <row r="1712" spans="2:30" x14ac:dyDescent="0.25">
      <c r="B1712" s="27" t="str">
        <f>IF(O1712="","Frêt",_xlfn.XLOOKUP(O1712,Catégories!A:A,Catégories!B:B,"inconnu"))</f>
        <v>Frêt</v>
      </c>
      <c r="C1712" s="10" t="str">
        <f>RIGHT(LOOKUP(L1712,'Recherche tracking'!A:A,'Recherche tracking'!B:B),16)</f>
        <v>4243814314756645</v>
      </c>
      <c r="D1712" s="20">
        <v>202606</v>
      </c>
      <c r="E1712" s="20">
        <v>51</v>
      </c>
      <c r="F1712" s="20">
        <v>1085442</v>
      </c>
      <c r="G1712" s="20" t="s">
        <v>20</v>
      </c>
      <c r="H1712" s="20" t="s">
        <v>20</v>
      </c>
      <c r="I1712" s="20" t="s">
        <v>119</v>
      </c>
      <c r="J1712" s="20" t="s">
        <v>2534</v>
      </c>
      <c r="K1712" s="20">
        <v>20260625</v>
      </c>
      <c r="L1712" s="20" t="s">
        <v>2531</v>
      </c>
      <c r="M1712" s="20" t="s">
        <v>24</v>
      </c>
      <c r="N1712" s="20">
        <v>18.600000000000001</v>
      </c>
      <c r="O1712" s="20" t="s">
        <v>86</v>
      </c>
      <c r="P1712" s="25">
        <v>0</v>
      </c>
      <c r="Q1712" s="20" t="s">
        <v>112</v>
      </c>
      <c r="R1712" s="20" t="s">
        <v>113</v>
      </c>
      <c r="S1712" s="20" t="s">
        <v>26</v>
      </c>
      <c r="T1712" s="20" t="s">
        <v>30</v>
      </c>
      <c r="U1712" s="20" t="s">
        <v>114</v>
      </c>
      <c r="V1712" s="20" t="s">
        <v>115</v>
      </c>
      <c r="W1712" s="20" t="s">
        <v>116</v>
      </c>
      <c r="X1712" s="20" t="s">
        <v>2532</v>
      </c>
      <c r="Y1712" s="20" t="s">
        <v>2533</v>
      </c>
      <c r="Z1712" s="20" t="s">
        <v>26</v>
      </c>
      <c r="AA1712" s="20" t="s">
        <v>30</v>
      </c>
      <c r="AB1712" s="20" t="s">
        <v>1502</v>
      </c>
      <c r="AC1712" s="20" t="s">
        <v>1503</v>
      </c>
      <c r="AD1712" s="20" t="s">
        <v>1504</v>
      </c>
    </row>
    <row r="1713" spans="2:30" x14ac:dyDescent="0.25">
      <c r="B1713" s="27" t="str">
        <f>IF(O1713="","Frêt",_xlfn.XLOOKUP(O1713,Catégories!A:A,Catégories!B:B,"inconnu"))</f>
        <v>Frêt</v>
      </c>
      <c r="C1713" s="10" t="str">
        <f>RIGHT(LOOKUP(L1713,'Recherche tracking'!A:A,'Recherche tracking'!B:B),16)</f>
        <v>4243814314756645</v>
      </c>
      <c r="D1713" s="20">
        <v>202606</v>
      </c>
      <c r="E1713" s="20">
        <v>51</v>
      </c>
      <c r="F1713" s="20">
        <v>1085442</v>
      </c>
      <c r="G1713" s="20" t="s">
        <v>20</v>
      </c>
      <c r="H1713" s="20" t="s">
        <v>20</v>
      </c>
      <c r="I1713" s="20" t="s">
        <v>118</v>
      </c>
      <c r="J1713" s="20" t="s">
        <v>2535</v>
      </c>
      <c r="K1713" s="20">
        <v>20260625</v>
      </c>
      <c r="L1713" s="20" t="s">
        <v>2531</v>
      </c>
      <c r="M1713" s="20" t="s">
        <v>111</v>
      </c>
      <c r="N1713" s="20">
        <v>12.02</v>
      </c>
      <c r="O1713" s="20" t="s">
        <v>84</v>
      </c>
      <c r="P1713" s="25">
        <v>0</v>
      </c>
      <c r="Q1713" s="20" t="s">
        <v>112</v>
      </c>
      <c r="R1713" s="20" t="s">
        <v>113</v>
      </c>
      <c r="S1713" s="20" t="s">
        <v>26</v>
      </c>
      <c r="T1713" s="20" t="s">
        <v>30</v>
      </c>
      <c r="U1713" s="20" t="s">
        <v>114</v>
      </c>
      <c r="V1713" s="20" t="s">
        <v>115</v>
      </c>
      <c r="W1713" s="20" t="s">
        <v>116</v>
      </c>
      <c r="X1713" s="20" t="s">
        <v>2532</v>
      </c>
      <c r="Y1713" s="20" t="s">
        <v>2533</v>
      </c>
      <c r="Z1713" s="20" t="s">
        <v>26</v>
      </c>
      <c r="AA1713" s="20" t="s">
        <v>30</v>
      </c>
      <c r="AB1713" s="20" t="s">
        <v>1502</v>
      </c>
      <c r="AC1713" s="20" t="s">
        <v>1503</v>
      </c>
      <c r="AD1713" s="20" t="s">
        <v>1504</v>
      </c>
    </row>
    <row r="1714" spans="2:30" x14ac:dyDescent="0.25">
      <c r="B1714" s="27" t="str">
        <f>IF(O1714="","Frêt",_xlfn.XLOOKUP(O1714,Catégories!A:A,Catégories!B:B,"inconnu"))</f>
        <v>Frêt</v>
      </c>
      <c r="C1714" s="10" t="str">
        <f>RIGHT(LOOKUP(L1714,'Recherche tracking'!A:A,'Recherche tracking'!B:B),16)</f>
        <v>4243814314756645</v>
      </c>
      <c r="D1714" s="20">
        <v>202606</v>
      </c>
      <c r="E1714" s="20">
        <v>51</v>
      </c>
      <c r="F1714" s="20">
        <v>1085442</v>
      </c>
      <c r="G1714" s="20" t="s">
        <v>20</v>
      </c>
      <c r="H1714" s="20" t="s">
        <v>20</v>
      </c>
      <c r="I1714" s="20" t="s">
        <v>119</v>
      </c>
      <c r="J1714" s="20" t="s">
        <v>2535</v>
      </c>
      <c r="K1714" s="20">
        <v>20260625</v>
      </c>
      <c r="L1714" s="20" t="s">
        <v>2531</v>
      </c>
      <c r="M1714" s="20" t="s">
        <v>24</v>
      </c>
      <c r="N1714" s="20">
        <v>12.02</v>
      </c>
      <c r="O1714" s="20" t="s">
        <v>86</v>
      </c>
      <c r="P1714" s="25">
        <v>0</v>
      </c>
      <c r="Q1714" s="20" t="s">
        <v>112</v>
      </c>
      <c r="R1714" s="20" t="s">
        <v>113</v>
      </c>
      <c r="S1714" s="20" t="s">
        <v>26</v>
      </c>
      <c r="T1714" s="20" t="s">
        <v>30</v>
      </c>
      <c r="U1714" s="20" t="s">
        <v>114</v>
      </c>
      <c r="V1714" s="20" t="s">
        <v>115</v>
      </c>
      <c r="W1714" s="20" t="s">
        <v>116</v>
      </c>
      <c r="X1714" s="20" t="s">
        <v>2532</v>
      </c>
      <c r="Y1714" s="20" t="s">
        <v>2533</v>
      </c>
      <c r="Z1714" s="20" t="s">
        <v>26</v>
      </c>
      <c r="AA1714" s="20" t="s">
        <v>30</v>
      </c>
      <c r="AB1714" s="20" t="s">
        <v>1502</v>
      </c>
      <c r="AC1714" s="20" t="s">
        <v>1503</v>
      </c>
      <c r="AD1714" s="20" t="s">
        <v>1504</v>
      </c>
    </row>
    <row r="1715" spans="2:30" x14ac:dyDescent="0.25">
      <c r="B1715" s="27" t="str">
        <f>IF(O1715="","Frêt",_xlfn.XLOOKUP(O1715,Catégories!A:A,Catégories!B:B,"inconnu"))</f>
        <v>Frêt</v>
      </c>
      <c r="C1715" s="10" t="str">
        <f>RIGHT(LOOKUP(L1715,'Recherche tracking'!A:A,'Recherche tracking'!B:B),16)</f>
        <v>4243814314756645</v>
      </c>
      <c r="D1715" s="20">
        <v>202606</v>
      </c>
      <c r="E1715" s="20">
        <v>51</v>
      </c>
      <c r="F1715" s="20">
        <v>1085442</v>
      </c>
      <c r="G1715" s="20" t="s">
        <v>20</v>
      </c>
      <c r="H1715" s="20" t="s">
        <v>20</v>
      </c>
      <c r="I1715" s="20" t="s">
        <v>119</v>
      </c>
      <c r="J1715" s="20" t="s">
        <v>2535</v>
      </c>
      <c r="K1715" s="20">
        <v>20260625</v>
      </c>
      <c r="L1715" s="20" t="s">
        <v>2531</v>
      </c>
      <c r="M1715" s="20" t="s">
        <v>24</v>
      </c>
      <c r="N1715" s="20">
        <v>12.02</v>
      </c>
      <c r="O1715" s="20" t="s">
        <v>98</v>
      </c>
      <c r="P1715" s="25">
        <v>1</v>
      </c>
      <c r="Q1715" s="20" t="s">
        <v>112</v>
      </c>
      <c r="R1715" s="20" t="s">
        <v>113</v>
      </c>
      <c r="S1715" s="20" t="s">
        <v>26</v>
      </c>
      <c r="T1715" s="20" t="s">
        <v>30</v>
      </c>
      <c r="U1715" s="20" t="s">
        <v>114</v>
      </c>
      <c r="V1715" s="20" t="s">
        <v>115</v>
      </c>
      <c r="W1715" s="20" t="s">
        <v>116</v>
      </c>
      <c r="X1715" s="20" t="s">
        <v>2532</v>
      </c>
      <c r="Y1715" s="20" t="s">
        <v>2533</v>
      </c>
      <c r="Z1715" s="20" t="s">
        <v>26</v>
      </c>
      <c r="AA1715" s="20" t="s">
        <v>30</v>
      </c>
      <c r="AB1715" s="20" t="s">
        <v>1502</v>
      </c>
      <c r="AC1715" s="20" t="s">
        <v>1503</v>
      </c>
      <c r="AD1715" s="20" t="s">
        <v>1504</v>
      </c>
    </row>
    <row r="1716" spans="2:30" x14ac:dyDescent="0.25">
      <c r="B1716" s="27" t="str">
        <f>IF(O1716="","Frêt",_xlfn.XLOOKUP(O1716,Catégories!A:A,Catégories!B:B,"inconnu"))</f>
        <v>Frêt</v>
      </c>
      <c r="C1716" s="10" t="str">
        <f>RIGHT(LOOKUP(L1716,'Recherche tracking'!A:A,'Recherche tracking'!B:B),16)</f>
        <v>4243814314756594</v>
      </c>
      <c r="D1716" s="20">
        <v>202606</v>
      </c>
      <c r="E1716" s="20">
        <v>51</v>
      </c>
      <c r="F1716" s="20">
        <v>1085442</v>
      </c>
      <c r="G1716" s="20" t="s">
        <v>20</v>
      </c>
      <c r="H1716" s="20" t="s">
        <v>20</v>
      </c>
      <c r="I1716" s="20" t="s">
        <v>110</v>
      </c>
      <c r="J1716" s="20" t="s">
        <v>22</v>
      </c>
      <c r="K1716" s="20">
        <v>20260625</v>
      </c>
      <c r="L1716" s="20" t="s">
        <v>2536</v>
      </c>
      <c r="M1716" s="20" t="s">
        <v>111</v>
      </c>
      <c r="N1716" s="20">
        <v>24.72</v>
      </c>
      <c r="O1716" s="20" t="s">
        <v>84</v>
      </c>
      <c r="P1716" s="25">
        <v>10.39</v>
      </c>
      <c r="Q1716" s="20" t="s">
        <v>112</v>
      </c>
      <c r="R1716" s="20" t="s">
        <v>113</v>
      </c>
      <c r="S1716" s="20" t="s">
        <v>26</v>
      </c>
      <c r="T1716" s="20" t="s">
        <v>30</v>
      </c>
      <c r="U1716" s="20" t="s">
        <v>114</v>
      </c>
      <c r="V1716" s="20" t="s">
        <v>115</v>
      </c>
      <c r="W1716" s="20" t="s">
        <v>116</v>
      </c>
      <c r="X1716" s="20" t="s">
        <v>1500</v>
      </c>
      <c r="Y1716" s="20" t="s">
        <v>1501</v>
      </c>
      <c r="Z1716" s="20" t="s">
        <v>26</v>
      </c>
      <c r="AA1716" s="20" t="s">
        <v>30</v>
      </c>
      <c r="AB1716" s="20" t="s">
        <v>1502</v>
      </c>
      <c r="AC1716" s="20" t="s">
        <v>1503</v>
      </c>
      <c r="AD1716" s="20" t="s">
        <v>1504</v>
      </c>
    </row>
    <row r="1717" spans="2:30" x14ac:dyDescent="0.25">
      <c r="B1717" s="27" t="str">
        <f>IF(O1717="","Frêt",_xlfn.XLOOKUP(O1717,Catégories!A:A,Catégories!B:B,"inconnu"))</f>
        <v>Frêt</v>
      </c>
      <c r="C1717" s="10" t="str">
        <f>RIGHT(LOOKUP(L1717,'Recherche tracking'!A:A,'Recherche tracking'!B:B),16)</f>
        <v>4243814314756594</v>
      </c>
      <c r="D1717" s="20">
        <v>202606</v>
      </c>
      <c r="E1717" s="20">
        <v>51</v>
      </c>
      <c r="F1717" s="20">
        <v>1085442</v>
      </c>
      <c r="G1717" s="20" t="s">
        <v>20</v>
      </c>
      <c r="H1717" s="20" t="s">
        <v>20</v>
      </c>
      <c r="I1717" s="20" t="s">
        <v>118</v>
      </c>
      <c r="J1717" s="20" t="s">
        <v>2537</v>
      </c>
      <c r="K1717" s="20">
        <v>20260625</v>
      </c>
      <c r="L1717" s="20" t="s">
        <v>2536</v>
      </c>
      <c r="M1717" s="20" t="s">
        <v>111</v>
      </c>
      <c r="N1717" s="20">
        <v>24.72</v>
      </c>
      <c r="O1717" s="20" t="s">
        <v>84</v>
      </c>
      <c r="P1717" s="25">
        <v>0</v>
      </c>
      <c r="Q1717" s="20" t="s">
        <v>112</v>
      </c>
      <c r="R1717" s="20" t="s">
        <v>113</v>
      </c>
      <c r="S1717" s="20" t="s">
        <v>26</v>
      </c>
      <c r="T1717" s="20" t="s">
        <v>30</v>
      </c>
      <c r="U1717" s="20" t="s">
        <v>114</v>
      </c>
      <c r="V1717" s="20" t="s">
        <v>115</v>
      </c>
      <c r="W1717" s="20" t="s">
        <v>116</v>
      </c>
      <c r="X1717" s="20" t="s">
        <v>1500</v>
      </c>
      <c r="Y1717" s="20" t="s">
        <v>1501</v>
      </c>
      <c r="Z1717" s="20" t="s">
        <v>26</v>
      </c>
      <c r="AA1717" s="20" t="s">
        <v>30</v>
      </c>
      <c r="AB1717" s="20" t="s">
        <v>1502</v>
      </c>
      <c r="AC1717" s="20" t="s">
        <v>1503</v>
      </c>
      <c r="AD1717" s="20" t="s">
        <v>1504</v>
      </c>
    </row>
    <row r="1718" spans="2:30" x14ac:dyDescent="0.25">
      <c r="B1718" s="27" t="str">
        <f>IF(O1718="","Frêt",_xlfn.XLOOKUP(O1718,Catégories!A:A,Catégories!B:B,"inconnu"))</f>
        <v>Frêt</v>
      </c>
      <c r="C1718" s="10" t="str">
        <f>RIGHT(LOOKUP(L1718,'Recherche tracking'!A:A,'Recherche tracking'!B:B),16)</f>
        <v>4243814314756594</v>
      </c>
      <c r="D1718" s="20">
        <v>202606</v>
      </c>
      <c r="E1718" s="20">
        <v>51</v>
      </c>
      <c r="F1718" s="20">
        <v>1085442</v>
      </c>
      <c r="G1718" s="20" t="s">
        <v>20</v>
      </c>
      <c r="H1718" s="20" t="s">
        <v>20</v>
      </c>
      <c r="I1718" s="20" t="s">
        <v>119</v>
      </c>
      <c r="J1718" s="20" t="s">
        <v>2537</v>
      </c>
      <c r="K1718" s="20">
        <v>20260625</v>
      </c>
      <c r="L1718" s="20" t="s">
        <v>2536</v>
      </c>
      <c r="M1718" s="20" t="s">
        <v>24</v>
      </c>
      <c r="N1718" s="20">
        <v>24.72</v>
      </c>
      <c r="O1718" s="20" t="s">
        <v>86</v>
      </c>
      <c r="P1718" s="25">
        <v>0</v>
      </c>
      <c r="Q1718" s="20" t="s">
        <v>112</v>
      </c>
      <c r="R1718" s="20" t="s">
        <v>113</v>
      </c>
      <c r="S1718" s="20" t="s">
        <v>26</v>
      </c>
      <c r="T1718" s="20" t="s">
        <v>30</v>
      </c>
      <c r="U1718" s="20" t="s">
        <v>114</v>
      </c>
      <c r="V1718" s="20" t="s">
        <v>115</v>
      </c>
      <c r="W1718" s="20" t="s">
        <v>116</v>
      </c>
      <c r="X1718" s="20" t="s">
        <v>1500</v>
      </c>
      <c r="Y1718" s="20" t="s">
        <v>1501</v>
      </c>
      <c r="Z1718" s="20" t="s">
        <v>26</v>
      </c>
      <c r="AA1718" s="20" t="s">
        <v>30</v>
      </c>
      <c r="AB1718" s="20" t="s">
        <v>1502</v>
      </c>
      <c r="AC1718" s="20" t="s">
        <v>1503</v>
      </c>
      <c r="AD1718" s="20" t="s">
        <v>1504</v>
      </c>
    </row>
    <row r="1719" spans="2:30" x14ac:dyDescent="0.25">
      <c r="B1719" s="27" t="str">
        <f>IF(O1719="","Frêt",_xlfn.XLOOKUP(O1719,Catégories!A:A,Catégories!B:B,"inconnu"))</f>
        <v>Frêt</v>
      </c>
      <c r="C1719" s="10" t="str">
        <f>RIGHT(LOOKUP(L1719,'Recherche tracking'!A:A,'Recherche tracking'!B:B),16)</f>
        <v>0143814314756819</v>
      </c>
      <c r="D1719" s="20">
        <v>202606</v>
      </c>
      <c r="E1719" s="20">
        <v>51</v>
      </c>
      <c r="F1719" s="20">
        <v>1085442</v>
      </c>
      <c r="G1719" s="20" t="s">
        <v>20</v>
      </c>
      <c r="H1719" s="20" t="s">
        <v>20</v>
      </c>
      <c r="I1719" s="20" t="s">
        <v>110</v>
      </c>
      <c r="J1719" s="20" t="s">
        <v>22</v>
      </c>
      <c r="K1719" s="20">
        <v>20260625</v>
      </c>
      <c r="L1719" s="20" t="s">
        <v>2538</v>
      </c>
      <c r="M1719" s="20" t="s">
        <v>111</v>
      </c>
      <c r="N1719" s="20">
        <v>11.69</v>
      </c>
      <c r="O1719" s="20" t="s">
        <v>84</v>
      </c>
      <c r="P1719" s="25">
        <v>7.01</v>
      </c>
      <c r="Q1719" s="20" t="s">
        <v>112</v>
      </c>
      <c r="R1719" s="20" t="s">
        <v>113</v>
      </c>
      <c r="S1719" s="20" t="s">
        <v>26</v>
      </c>
      <c r="T1719" s="20" t="s">
        <v>30</v>
      </c>
      <c r="U1719" s="20" t="s">
        <v>114</v>
      </c>
      <c r="V1719" s="20" t="s">
        <v>115</v>
      </c>
      <c r="W1719" s="20" t="s">
        <v>116</v>
      </c>
      <c r="X1719" s="20" t="s">
        <v>2539</v>
      </c>
      <c r="Y1719" s="20" t="s">
        <v>2540</v>
      </c>
      <c r="Z1719" s="20" t="s">
        <v>26</v>
      </c>
      <c r="AA1719" s="20" t="s">
        <v>30</v>
      </c>
      <c r="AB1719" s="20" t="s">
        <v>237</v>
      </c>
      <c r="AC1719" s="20" t="s">
        <v>706</v>
      </c>
      <c r="AD1719" s="20" t="s">
        <v>1639</v>
      </c>
    </row>
    <row r="1720" spans="2:30" x14ac:dyDescent="0.25">
      <c r="B1720" s="27" t="str">
        <f>IF(O1720="","Frêt",_xlfn.XLOOKUP(O1720,Catégories!A:A,Catégories!B:B,"inconnu"))</f>
        <v>Frêt</v>
      </c>
      <c r="C1720" s="10" t="str">
        <f>RIGHT(LOOKUP(L1720,'Recherche tracking'!A:A,'Recherche tracking'!B:B),16)</f>
        <v>0143814314756819</v>
      </c>
      <c r="D1720" s="20">
        <v>202606</v>
      </c>
      <c r="E1720" s="20">
        <v>51</v>
      </c>
      <c r="F1720" s="20">
        <v>1085442</v>
      </c>
      <c r="G1720" s="20" t="s">
        <v>20</v>
      </c>
      <c r="H1720" s="20" t="s">
        <v>20</v>
      </c>
      <c r="I1720" s="20" t="s">
        <v>118</v>
      </c>
      <c r="J1720" s="20" t="s">
        <v>2541</v>
      </c>
      <c r="K1720" s="20">
        <v>20260625</v>
      </c>
      <c r="L1720" s="20" t="s">
        <v>2538</v>
      </c>
      <c r="M1720" s="20" t="s">
        <v>111</v>
      </c>
      <c r="N1720" s="20">
        <v>11.69</v>
      </c>
      <c r="O1720" s="20" t="s">
        <v>84</v>
      </c>
      <c r="P1720" s="25">
        <v>0</v>
      </c>
      <c r="Q1720" s="20" t="s">
        <v>112</v>
      </c>
      <c r="R1720" s="20" t="s">
        <v>113</v>
      </c>
      <c r="S1720" s="20" t="s">
        <v>26</v>
      </c>
      <c r="T1720" s="20" t="s">
        <v>30</v>
      </c>
      <c r="U1720" s="20" t="s">
        <v>114</v>
      </c>
      <c r="V1720" s="20" t="s">
        <v>115</v>
      </c>
      <c r="W1720" s="20" t="s">
        <v>116</v>
      </c>
      <c r="X1720" s="20" t="s">
        <v>2539</v>
      </c>
      <c r="Y1720" s="20" t="s">
        <v>2540</v>
      </c>
      <c r="Z1720" s="20" t="s">
        <v>26</v>
      </c>
      <c r="AA1720" s="20" t="s">
        <v>30</v>
      </c>
      <c r="AB1720" s="20" t="s">
        <v>237</v>
      </c>
      <c r="AC1720" s="20" t="s">
        <v>706</v>
      </c>
      <c r="AD1720" s="20" t="s">
        <v>1639</v>
      </c>
    </row>
    <row r="1721" spans="2:30" x14ac:dyDescent="0.25">
      <c r="B1721" s="27" t="str">
        <f>IF(O1721="","Frêt",_xlfn.XLOOKUP(O1721,Catégories!A:A,Catégories!B:B,"inconnu"))</f>
        <v>Frêt</v>
      </c>
      <c r="C1721" s="10" t="str">
        <f>RIGHT(LOOKUP(L1721,'Recherche tracking'!A:A,'Recherche tracking'!B:B),16)</f>
        <v>0143814314756819</v>
      </c>
      <c r="D1721" s="20">
        <v>202606</v>
      </c>
      <c r="E1721" s="20">
        <v>51</v>
      </c>
      <c r="F1721" s="20">
        <v>1085442</v>
      </c>
      <c r="G1721" s="20" t="s">
        <v>20</v>
      </c>
      <c r="H1721" s="20" t="s">
        <v>20</v>
      </c>
      <c r="I1721" s="20" t="s">
        <v>119</v>
      </c>
      <c r="J1721" s="20" t="s">
        <v>2541</v>
      </c>
      <c r="K1721" s="20">
        <v>20260625</v>
      </c>
      <c r="L1721" s="20" t="s">
        <v>2538</v>
      </c>
      <c r="M1721" s="20" t="s">
        <v>24</v>
      </c>
      <c r="N1721" s="20">
        <v>11.69</v>
      </c>
      <c r="O1721" s="20" t="s">
        <v>86</v>
      </c>
      <c r="P1721" s="25">
        <v>0</v>
      </c>
      <c r="Q1721" s="20" t="s">
        <v>112</v>
      </c>
      <c r="R1721" s="20" t="s">
        <v>113</v>
      </c>
      <c r="S1721" s="20" t="s">
        <v>26</v>
      </c>
      <c r="T1721" s="20" t="s">
        <v>30</v>
      </c>
      <c r="U1721" s="20" t="s">
        <v>114</v>
      </c>
      <c r="V1721" s="20" t="s">
        <v>115</v>
      </c>
      <c r="W1721" s="20" t="s">
        <v>116</v>
      </c>
      <c r="X1721" s="20" t="s">
        <v>2539</v>
      </c>
      <c r="Y1721" s="20" t="s">
        <v>2540</v>
      </c>
      <c r="Z1721" s="20" t="s">
        <v>26</v>
      </c>
      <c r="AA1721" s="20" t="s">
        <v>30</v>
      </c>
      <c r="AB1721" s="20" t="s">
        <v>237</v>
      </c>
      <c r="AC1721" s="20" t="s">
        <v>706</v>
      </c>
      <c r="AD1721" s="20" t="s">
        <v>1639</v>
      </c>
    </row>
    <row r="1722" spans="2:30" x14ac:dyDescent="0.25">
      <c r="B1722" s="27" t="str">
        <f>IF(O1722="","Frêt",_xlfn.XLOOKUP(O1722,Catégories!A:A,Catégories!B:B,"inconnu"))</f>
        <v>Frêt</v>
      </c>
      <c r="C1722" s="10" t="str">
        <f>RIGHT(LOOKUP(L1722,'Recherche tracking'!A:A,'Recherche tracking'!B:B),16)</f>
        <v>7443814314756848</v>
      </c>
      <c r="D1722" s="20">
        <v>202606</v>
      </c>
      <c r="E1722" s="20">
        <v>51</v>
      </c>
      <c r="F1722" s="20">
        <v>1085442</v>
      </c>
      <c r="G1722" s="20" t="s">
        <v>20</v>
      </c>
      <c r="H1722" s="20" t="s">
        <v>20</v>
      </c>
      <c r="I1722" s="20" t="s">
        <v>110</v>
      </c>
      <c r="J1722" s="20" t="s">
        <v>22</v>
      </c>
      <c r="K1722" s="20">
        <v>20260625</v>
      </c>
      <c r="L1722" s="20" t="s">
        <v>2542</v>
      </c>
      <c r="M1722" s="20" t="s">
        <v>111</v>
      </c>
      <c r="N1722" s="20">
        <v>3.8</v>
      </c>
      <c r="O1722" s="20" t="s">
        <v>84</v>
      </c>
      <c r="P1722" s="25">
        <v>4.93</v>
      </c>
      <c r="Q1722" s="20" t="s">
        <v>112</v>
      </c>
      <c r="R1722" s="20" t="s">
        <v>113</v>
      </c>
      <c r="S1722" s="20" t="s">
        <v>26</v>
      </c>
      <c r="T1722" s="20" t="s">
        <v>30</v>
      </c>
      <c r="U1722" s="20" t="s">
        <v>114</v>
      </c>
      <c r="V1722" s="20" t="s">
        <v>115</v>
      </c>
      <c r="W1722" s="20" t="s">
        <v>116</v>
      </c>
      <c r="X1722" s="20" t="s">
        <v>1824</v>
      </c>
      <c r="Y1722" s="20" t="s">
        <v>1825</v>
      </c>
      <c r="Z1722" s="20" t="s">
        <v>26</v>
      </c>
      <c r="AA1722" s="20" t="s">
        <v>30</v>
      </c>
      <c r="AB1722" s="20" t="s">
        <v>142</v>
      </c>
      <c r="AC1722" s="20" t="s">
        <v>1826</v>
      </c>
      <c r="AD1722" s="20" t="s">
        <v>1827</v>
      </c>
    </row>
    <row r="1723" spans="2:30" x14ac:dyDescent="0.25">
      <c r="B1723" s="27" t="str">
        <f>IF(O1723="","Frêt",_xlfn.XLOOKUP(O1723,Catégories!A:A,Catégories!B:B,"inconnu"))</f>
        <v>Frêt</v>
      </c>
      <c r="C1723" s="10" t="str">
        <f>RIGHT(LOOKUP(L1723,'Recherche tracking'!A:A,'Recherche tracking'!B:B),16)</f>
        <v>7443814314756848</v>
      </c>
      <c r="D1723" s="20">
        <v>202606</v>
      </c>
      <c r="E1723" s="20">
        <v>51</v>
      </c>
      <c r="F1723" s="20">
        <v>1085442</v>
      </c>
      <c r="G1723" s="20" t="s">
        <v>20</v>
      </c>
      <c r="H1723" s="20" t="s">
        <v>20</v>
      </c>
      <c r="I1723" s="20" t="s">
        <v>118</v>
      </c>
      <c r="J1723" s="20" t="s">
        <v>2543</v>
      </c>
      <c r="K1723" s="20">
        <v>20260625</v>
      </c>
      <c r="L1723" s="20" t="s">
        <v>2542</v>
      </c>
      <c r="M1723" s="20" t="s">
        <v>111</v>
      </c>
      <c r="N1723" s="20">
        <v>3.8</v>
      </c>
      <c r="O1723" s="20" t="s">
        <v>84</v>
      </c>
      <c r="P1723" s="25">
        <v>0</v>
      </c>
      <c r="Q1723" s="20" t="s">
        <v>112</v>
      </c>
      <c r="R1723" s="20" t="s">
        <v>113</v>
      </c>
      <c r="S1723" s="20" t="s">
        <v>26</v>
      </c>
      <c r="T1723" s="20" t="s">
        <v>30</v>
      </c>
      <c r="U1723" s="20" t="s">
        <v>114</v>
      </c>
      <c r="V1723" s="20" t="s">
        <v>115</v>
      </c>
      <c r="W1723" s="20" t="s">
        <v>116</v>
      </c>
      <c r="X1723" s="20" t="s">
        <v>1824</v>
      </c>
      <c r="Y1723" s="20" t="s">
        <v>1825</v>
      </c>
      <c r="Z1723" s="20" t="s">
        <v>26</v>
      </c>
      <c r="AA1723" s="20" t="s">
        <v>30</v>
      </c>
      <c r="AB1723" s="20" t="s">
        <v>142</v>
      </c>
      <c r="AC1723" s="20" t="s">
        <v>1826</v>
      </c>
      <c r="AD1723" s="20" t="s">
        <v>1827</v>
      </c>
    </row>
    <row r="1724" spans="2:30" x14ac:dyDescent="0.25">
      <c r="B1724" s="27" t="str">
        <f>IF(O1724="","Frêt",_xlfn.XLOOKUP(O1724,Catégories!A:A,Catégories!B:B,"inconnu"))</f>
        <v>Frêt</v>
      </c>
      <c r="C1724" s="10" t="str">
        <f>RIGHT(LOOKUP(L1724,'Recherche tracking'!A:A,'Recherche tracking'!B:B),16)</f>
        <v>7443814314756848</v>
      </c>
      <c r="D1724" s="20">
        <v>202606</v>
      </c>
      <c r="E1724" s="20">
        <v>51</v>
      </c>
      <c r="F1724" s="20">
        <v>1085442</v>
      </c>
      <c r="G1724" s="20" t="s">
        <v>20</v>
      </c>
      <c r="H1724" s="20" t="s">
        <v>20</v>
      </c>
      <c r="I1724" s="20" t="s">
        <v>119</v>
      </c>
      <c r="J1724" s="20" t="s">
        <v>2543</v>
      </c>
      <c r="K1724" s="20">
        <v>20260625</v>
      </c>
      <c r="L1724" s="20" t="s">
        <v>2542</v>
      </c>
      <c r="M1724" s="20" t="s">
        <v>24</v>
      </c>
      <c r="N1724" s="20">
        <v>3.8</v>
      </c>
      <c r="O1724" s="20" t="s">
        <v>86</v>
      </c>
      <c r="P1724" s="25">
        <v>0</v>
      </c>
      <c r="Q1724" s="20" t="s">
        <v>112</v>
      </c>
      <c r="R1724" s="20" t="s">
        <v>113</v>
      </c>
      <c r="S1724" s="20" t="s">
        <v>26</v>
      </c>
      <c r="T1724" s="20" t="s">
        <v>30</v>
      </c>
      <c r="U1724" s="20" t="s">
        <v>114</v>
      </c>
      <c r="V1724" s="20" t="s">
        <v>115</v>
      </c>
      <c r="W1724" s="20" t="s">
        <v>116</v>
      </c>
      <c r="X1724" s="20" t="s">
        <v>1824</v>
      </c>
      <c r="Y1724" s="20" t="s">
        <v>1825</v>
      </c>
      <c r="Z1724" s="20" t="s">
        <v>26</v>
      </c>
      <c r="AA1724" s="20" t="s">
        <v>30</v>
      </c>
      <c r="AB1724" s="20" t="s">
        <v>142</v>
      </c>
      <c r="AC1724" s="20" t="s">
        <v>1826</v>
      </c>
      <c r="AD1724" s="20" t="s">
        <v>1827</v>
      </c>
    </row>
    <row r="1725" spans="2:30" x14ac:dyDescent="0.25">
      <c r="B1725" s="27" t="str">
        <f>IF(O1725="","Frêt",_xlfn.XLOOKUP(O1725,Catégories!A:A,Catégories!B:B,"inconnu"))</f>
        <v>Frêt</v>
      </c>
      <c r="C1725" s="10" t="str">
        <f>RIGHT(LOOKUP(L1725,'Recherche tracking'!A:A,'Recherche tracking'!B:B),16)</f>
        <v>3343814314756734</v>
      </c>
      <c r="D1725" s="20">
        <v>202606</v>
      </c>
      <c r="E1725" s="20">
        <v>51</v>
      </c>
      <c r="F1725" s="20">
        <v>1085442</v>
      </c>
      <c r="G1725" s="20" t="s">
        <v>20</v>
      </c>
      <c r="H1725" s="20" t="s">
        <v>20</v>
      </c>
      <c r="I1725" s="20" t="s">
        <v>110</v>
      </c>
      <c r="J1725" s="20" t="s">
        <v>22</v>
      </c>
      <c r="K1725" s="20">
        <v>20260625</v>
      </c>
      <c r="L1725" s="20" t="s">
        <v>2544</v>
      </c>
      <c r="M1725" s="20" t="s">
        <v>111</v>
      </c>
      <c r="N1725" s="20">
        <v>6.18</v>
      </c>
      <c r="O1725" s="20" t="s">
        <v>84</v>
      </c>
      <c r="P1725" s="25">
        <v>5.71</v>
      </c>
      <c r="Q1725" s="20" t="s">
        <v>112</v>
      </c>
      <c r="R1725" s="20" t="s">
        <v>113</v>
      </c>
      <c r="S1725" s="20" t="s">
        <v>26</v>
      </c>
      <c r="T1725" s="20" t="s">
        <v>30</v>
      </c>
      <c r="U1725" s="20" t="s">
        <v>114</v>
      </c>
      <c r="V1725" s="20" t="s">
        <v>115</v>
      </c>
      <c r="W1725" s="20" t="s">
        <v>116</v>
      </c>
      <c r="X1725" s="20" t="s">
        <v>2545</v>
      </c>
      <c r="Y1725" s="20" t="s">
        <v>2546</v>
      </c>
      <c r="Z1725" s="20" t="s">
        <v>26</v>
      </c>
      <c r="AA1725" s="20" t="s">
        <v>30</v>
      </c>
      <c r="AB1725" s="20" t="s">
        <v>129</v>
      </c>
      <c r="AC1725" s="20" t="s">
        <v>153</v>
      </c>
      <c r="AD1725" s="20" t="s">
        <v>148</v>
      </c>
    </row>
    <row r="1726" spans="2:30" x14ac:dyDescent="0.25">
      <c r="B1726" s="27" t="str">
        <f>IF(O1726="","Frêt",_xlfn.XLOOKUP(O1726,Catégories!A:A,Catégories!B:B,"inconnu"))</f>
        <v>Frêt</v>
      </c>
      <c r="C1726" s="10" t="str">
        <f>RIGHT(LOOKUP(L1726,'Recherche tracking'!A:A,'Recherche tracking'!B:B),16)</f>
        <v>3343814314756734</v>
      </c>
      <c r="D1726" s="20">
        <v>202606</v>
      </c>
      <c r="E1726" s="20">
        <v>51</v>
      </c>
      <c r="F1726" s="20">
        <v>1085442</v>
      </c>
      <c r="G1726" s="20" t="s">
        <v>20</v>
      </c>
      <c r="H1726" s="20" t="s">
        <v>20</v>
      </c>
      <c r="I1726" s="20" t="s">
        <v>118</v>
      </c>
      <c r="J1726" s="20" t="s">
        <v>2547</v>
      </c>
      <c r="K1726" s="20">
        <v>20260625</v>
      </c>
      <c r="L1726" s="20" t="s">
        <v>2544</v>
      </c>
      <c r="M1726" s="20" t="s">
        <v>111</v>
      </c>
      <c r="N1726" s="20">
        <v>6.18</v>
      </c>
      <c r="O1726" s="20" t="s">
        <v>84</v>
      </c>
      <c r="P1726" s="25">
        <v>0</v>
      </c>
      <c r="Q1726" s="20" t="s">
        <v>112</v>
      </c>
      <c r="R1726" s="20" t="s">
        <v>113</v>
      </c>
      <c r="S1726" s="20" t="s">
        <v>26</v>
      </c>
      <c r="T1726" s="20" t="s">
        <v>30</v>
      </c>
      <c r="U1726" s="20" t="s">
        <v>114</v>
      </c>
      <c r="V1726" s="20" t="s">
        <v>115</v>
      </c>
      <c r="W1726" s="20" t="s">
        <v>116</v>
      </c>
      <c r="X1726" s="20" t="s">
        <v>2545</v>
      </c>
      <c r="Y1726" s="20" t="s">
        <v>2546</v>
      </c>
      <c r="Z1726" s="20" t="s">
        <v>26</v>
      </c>
      <c r="AA1726" s="20" t="s">
        <v>30</v>
      </c>
      <c r="AB1726" s="20" t="s">
        <v>129</v>
      </c>
      <c r="AC1726" s="20" t="s">
        <v>153</v>
      </c>
      <c r="AD1726" s="20" t="s">
        <v>148</v>
      </c>
    </row>
    <row r="1727" spans="2:30" x14ac:dyDescent="0.25">
      <c r="B1727" s="27" t="str">
        <f>IF(O1727="","Frêt",_xlfn.XLOOKUP(O1727,Catégories!A:A,Catégories!B:B,"inconnu"))</f>
        <v>Frêt</v>
      </c>
      <c r="C1727" s="10" t="str">
        <f>RIGHT(LOOKUP(L1727,'Recherche tracking'!A:A,'Recherche tracking'!B:B),16)</f>
        <v>3343814314756734</v>
      </c>
      <c r="D1727" s="20">
        <v>202606</v>
      </c>
      <c r="E1727" s="20">
        <v>51</v>
      </c>
      <c r="F1727" s="20">
        <v>1085442</v>
      </c>
      <c r="G1727" s="20" t="s">
        <v>20</v>
      </c>
      <c r="H1727" s="20" t="s">
        <v>20</v>
      </c>
      <c r="I1727" s="20" t="s">
        <v>119</v>
      </c>
      <c r="J1727" s="20" t="s">
        <v>2547</v>
      </c>
      <c r="K1727" s="20">
        <v>20260625</v>
      </c>
      <c r="L1727" s="20" t="s">
        <v>2544</v>
      </c>
      <c r="M1727" s="20" t="s">
        <v>24</v>
      </c>
      <c r="N1727" s="20">
        <v>6.18</v>
      </c>
      <c r="O1727" s="20" t="s">
        <v>86</v>
      </c>
      <c r="P1727" s="25">
        <v>0</v>
      </c>
      <c r="Q1727" s="20" t="s">
        <v>112</v>
      </c>
      <c r="R1727" s="20" t="s">
        <v>113</v>
      </c>
      <c r="S1727" s="20" t="s">
        <v>26</v>
      </c>
      <c r="T1727" s="20" t="s">
        <v>30</v>
      </c>
      <c r="U1727" s="20" t="s">
        <v>114</v>
      </c>
      <c r="V1727" s="20" t="s">
        <v>115</v>
      </c>
      <c r="W1727" s="20" t="s">
        <v>116</v>
      </c>
      <c r="X1727" s="20" t="s">
        <v>2545</v>
      </c>
      <c r="Y1727" s="20" t="s">
        <v>2546</v>
      </c>
      <c r="Z1727" s="20" t="s">
        <v>26</v>
      </c>
      <c r="AA1727" s="20" t="s">
        <v>30</v>
      </c>
      <c r="AB1727" s="20" t="s">
        <v>129</v>
      </c>
      <c r="AC1727" s="20" t="s">
        <v>153</v>
      </c>
      <c r="AD1727" s="20" t="s">
        <v>148</v>
      </c>
    </row>
    <row r="1728" spans="2:30" x14ac:dyDescent="0.25">
      <c r="B1728" s="27" t="str">
        <f>IF(O1728="","Frêt",_xlfn.XLOOKUP(O1728,Catégories!A:A,Catégories!B:B,"inconnu"))</f>
        <v>Frêt</v>
      </c>
      <c r="C1728" s="10" t="str">
        <f>RIGHT(LOOKUP(L1728,'Recherche tracking'!A:A,'Recherche tracking'!B:B),16)</f>
        <v>7543814314756701</v>
      </c>
      <c r="D1728" s="20">
        <v>202606</v>
      </c>
      <c r="E1728" s="20">
        <v>51</v>
      </c>
      <c r="F1728" s="20">
        <v>1085442</v>
      </c>
      <c r="G1728" s="20" t="s">
        <v>20</v>
      </c>
      <c r="H1728" s="20" t="s">
        <v>20</v>
      </c>
      <c r="I1728" s="20" t="s">
        <v>110</v>
      </c>
      <c r="J1728" s="20" t="s">
        <v>22</v>
      </c>
      <c r="K1728" s="20">
        <v>20260625</v>
      </c>
      <c r="L1728" s="20" t="s">
        <v>2548</v>
      </c>
      <c r="M1728" s="20" t="s">
        <v>111</v>
      </c>
      <c r="N1728" s="20">
        <v>2.2000000000000002</v>
      </c>
      <c r="O1728" s="20" t="s">
        <v>84</v>
      </c>
      <c r="P1728" s="25">
        <v>4.67</v>
      </c>
      <c r="Q1728" s="20" t="s">
        <v>112</v>
      </c>
      <c r="R1728" s="20" t="s">
        <v>113</v>
      </c>
      <c r="S1728" s="20" t="s">
        <v>26</v>
      </c>
      <c r="T1728" s="20" t="s">
        <v>30</v>
      </c>
      <c r="U1728" s="20" t="s">
        <v>114</v>
      </c>
      <c r="V1728" s="20" t="s">
        <v>115</v>
      </c>
      <c r="W1728" s="20" t="s">
        <v>116</v>
      </c>
      <c r="X1728" s="20" t="s">
        <v>2549</v>
      </c>
      <c r="Y1728" s="20" t="s">
        <v>2550</v>
      </c>
      <c r="Z1728" s="20" t="s">
        <v>26</v>
      </c>
      <c r="AA1728" s="20" t="s">
        <v>30</v>
      </c>
      <c r="AB1728" s="20" t="s">
        <v>117</v>
      </c>
      <c r="AC1728" s="20" t="s">
        <v>216</v>
      </c>
      <c r="AD1728" s="20" t="s">
        <v>120</v>
      </c>
    </row>
    <row r="1729" spans="2:30" x14ac:dyDescent="0.25">
      <c r="B1729" s="27" t="str">
        <f>IF(O1729="","Frêt",_xlfn.XLOOKUP(O1729,Catégories!A:A,Catégories!B:B,"inconnu"))</f>
        <v>Frêt</v>
      </c>
      <c r="C1729" s="10" t="str">
        <f>RIGHT(LOOKUP(L1729,'Recherche tracking'!A:A,'Recherche tracking'!B:B),16)</f>
        <v>7543814314756701</v>
      </c>
      <c r="D1729" s="20">
        <v>202606</v>
      </c>
      <c r="E1729" s="20">
        <v>51</v>
      </c>
      <c r="F1729" s="20">
        <v>1085442</v>
      </c>
      <c r="G1729" s="20" t="s">
        <v>20</v>
      </c>
      <c r="H1729" s="20" t="s">
        <v>20</v>
      </c>
      <c r="I1729" s="20" t="s">
        <v>118</v>
      </c>
      <c r="J1729" s="20" t="s">
        <v>2551</v>
      </c>
      <c r="K1729" s="20">
        <v>20260625</v>
      </c>
      <c r="L1729" s="20" t="s">
        <v>2548</v>
      </c>
      <c r="M1729" s="20" t="s">
        <v>111</v>
      </c>
      <c r="N1729" s="20">
        <v>2.2000000000000002</v>
      </c>
      <c r="O1729" s="20" t="s">
        <v>84</v>
      </c>
      <c r="P1729" s="25">
        <v>0</v>
      </c>
      <c r="Q1729" s="20" t="s">
        <v>112</v>
      </c>
      <c r="R1729" s="20" t="s">
        <v>113</v>
      </c>
      <c r="S1729" s="20" t="s">
        <v>26</v>
      </c>
      <c r="T1729" s="20" t="s">
        <v>30</v>
      </c>
      <c r="U1729" s="20" t="s">
        <v>114</v>
      </c>
      <c r="V1729" s="20" t="s">
        <v>115</v>
      </c>
      <c r="W1729" s="20" t="s">
        <v>116</v>
      </c>
      <c r="X1729" s="20" t="s">
        <v>2549</v>
      </c>
      <c r="Y1729" s="20" t="s">
        <v>2550</v>
      </c>
      <c r="Z1729" s="20" t="s">
        <v>26</v>
      </c>
      <c r="AA1729" s="20" t="s">
        <v>30</v>
      </c>
      <c r="AB1729" s="20" t="s">
        <v>117</v>
      </c>
      <c r="AC1729" s="20" t="s">
        <v>216</v>
      </c>
      <c r="AD1729" s="20" t="s">
        <v>120</v>
      </c>
    </row>
    <row r="1730" spans="2:30" x14ac:dyDescent="0.25">
      <c r="B1730" s="27" t="str">
        <f>IF(O1730="","Frêt",_xlfn.XLOOKUP(O1730,Catégories!A:A,Catégories!B:B,"inconnu"))</f>
        <v>Frêt</v>
      </c>
      <c r="C1730" s="10" t="str">
        <f>RIGHT(LOOKUP(L1730,'Recherche tracking'!A:A,'Recherche tracking'!B:B),16)</f>
        <v>7543814314756701</v>
      </c>
      <c r="D1730" s="20">
        <v>202606</v>
      </c>
      <c r="E1730" s="20">
        <v>51</v>
      </c>
      <c r="F1730" s="20">
        <v>1085442</v>
      </c>
      <c r="G1730" s="20" t="s">
        <v>20</v>
      </c>
      <c r="H1730" s="20" t="s">
        <v>20</v>
      </c>
      <c r="I1730" s="20" t="s">
        <v>119</v>
      </c>
      <c r="J1730" s="20" t="s">
        <v>2551</v>
      </c>
      <c r="K1730" s="20">
        <v>20260625</v>
      </c>
      <c r="L1730" s="20" t="s">
        <v>2548</v>
      </c>
      <c r="M1730" s="20" t="s">
        <v>24</v>
      </c>
      <c r="N1730" s="20">
        <v>2.2000000000000002</v>
      </c>
      <c r="O1730" s="20" t="s">
        <v>86</v>
      </c>
      <c r="P1730" s="25">
        <v>0</v>
      </c>
      <c r="Q1730" s="20" t="s">
        <v>112</v>
      </c>
      <c r="R1730" s="20" t="s">
        <v>113</v>
      </c>
      <c r="S1730" s="20" t="s">
        <v>26</v>
      </c>
      <c r="T1730" s="20" t="s">
        <v>30</v>
      </c>
      <c r="U1730" s="20" t="s">
        <v>114</v>
      </c>
      <c r="V1730" s="20" t="s">
        <v>115</v>
      </c>
      <c r="W1730" s="20" t="s">
        <v>116</v>
      </c>
      <c r="X1730" s="20" t="s">
        <v>2549</v>
      </c>
      <c r="Y1730" s="20" t="s">
        <v>2550</v>
      </c>
      <c r="Z1730" s="20" t="s">
        <v>26</v>
      </c>
      <c r="AA1730" s="20" t="s">
        <v>30</v>
      </c>
      <c r="AB1730" s="20" t="s">
        <v>117</v>
      </c>
      <c r="AC1730" s="20" t="s">
        <v>216</v>
      </c>
      <c r="AD1730" s="20" t="s">
        <v>120</v>
      </c>
    </row>
    <row r="1731" spans="2:30" x14ac:dyDescent="0.25">
      <c r="B1731" s="27" t="str">
        <f>IF(O1731="","Frêt",_xlfn.XLOOKUP(O1731,Catégories!A:A,Catégories!B:B,"inconnu"))</f>
        <v>Frêt</v>
      </c>
      <c r="C1731" s="10" t="str">
        <f>RIGHT(LOOKUP(L1731,'Recherche tracking'!A:A,'Recherche tracking'!B:B),16)</f>
        <v>7543814314756760</v>
      </c>
      <c r="D1731" s="20">
        <v>202606</v>
      </c>
      <c r="E1731" s="20">
        <v>51</v>
      </c>
      <c r="F1731" s="20">
        <v>1085442</v>
      </c>
      <c r="G1731" s="20" t="s">
        <v>20</v>
      </c>
      <c r="H1731" s="20" t="s">
        <v>20</v>
      </c>
      <c r="I1731" s="20" t="s">
        <v>110</v>
      </c>
      <c r="J1731" s="20" t="s">
        <v>22</v>
      </c>
      <c r="K1731" s="20">
        <v>20260625</v>
      </c>
      <c r="L1731" s="20" t="s">
        <v>2552</v>
      </c>
      <c r="M1731" s="20" t="s">
        <v>111</v>
      </c>
      <c r="N1731" s="20">
        <v>6.3</v>
      </c>
      <c r="O1731" s="20" t="s">
        <v>84</v>
      </c>
      <c r="P1731" s="25">
        <v>5.71</v>
      </c>
      <c r="Q1731" s="20" t="s">
        <v>112</v>
      </c>
      <c r="R1731" s="20" t="s">
        <v>113</v>
      </c>
      <c r="S1731" s="20" t="s">
        <v>26</v>
      </c>
      <c r="T1731" s="20" t="s">
        <v>30</v>
      </c>
      <c r="U1731" s="20" t="s">
        <v>114</v>
      </c>
      <c r="V1731" s="20" t="s">
        <v>115</v>
      </c>
      <c r="W1731" s="20" t="s">
        <v>116</v>
      </c>
      <c r="X1731" s="20" t="s">
        <v>2553</v>
      </c>
      <c r="Y1731" s="20" t="s">
        <v>2554</v>
      </c>
      <c r="Z1731" s="20" t="s">
        <v>26</v>
      </c>
      <c r="AA1731" s="20" t="s">
        <v>30</v>
      </c>
      <c r="AB1731" s="20" t="s">
        <v>117</v>
      </c>
      <c r="AC1731" s="20" t="s">
        <v>1559</v>
      </c>
      <c r="AD1731" s="20" t="s">
        <v>120</v>
      </c>
    </row>
    <row r="1732" spans="2:30" x14ac:dyDescent="0.25">
      <c r="B1732" s="27" t="str">
        <f>IF(O1732="","Frêt",_xlfn.XLOOKUP(O1732,Catégories!A:A,Catégories!B:B,"inconnu"))</f>
        <v>Frêt</v>
      </c>
      <c r="C1732" s="10" t="str">
        <f>RIGHT(LOOKUP(L1732,'Recherche tracking'!A:A,'Recherche tracking'!B:B),16)</f>
        <v>7543814314756760</v>
      </c>
      <c r="D1732" s="20">
        <v>202606</v>
      </c>
      <c r="E1732" s="20">
        <v>51</v>
      </c>
      <c r="F1732" s="20">
        <v>1085442</v>
      </c>
      <c r="G1732" s="20" t="s">
        <v>20</v>
      </c>
      <c r="H1732" s="20" t="s">
        <v>20</v>
      </c>
      <c r="I1732" s="20" t="s">
        <v>118</v>
      </c>
      <c r="J1732" s="20" t="s">
        <v>2555</v>
      </c>
      <c r="K1732" s="20">
        <v>20260625</v>
      </c>
      <c r="L1732" s="20" t="s">
        <v>2552</v>
      </c>
      <c r="M1732" s="20" t="s">
        <v>111</v>
      </c>
      <c r="N1732" s="20">
        <v>6.3</v>
      </c>
      <c r="O1732" s="20" t="s">
        <v>84</v>
      </c>
      <c r="P1732" s="25">
        <v>0</v>
      </c>
      <c r="Q1732" s="20" t="s">
        <v>112</v>
      </c>
      <c r="R1732" s="20" t="s">
        <v>113</v>
      </c>
      <c r="S1732" s="20" t="s">
        <v>26</v>
      </c>
      <c r="T1732" s="20" t="s">
        <v>30</v>
      </c>
      <c r="U1732" s="20" t="s">
        <v>114</v>
      </c>
      <c r="V1732" s="20" t="s">
        <v>115</v>
      </c>
      <c r="W1732" s="20" t="s">
        <v>116</v>
      </c>
      <c r="X1732" s="20" t="s">
        <v>2553</v>
      </c>
      <c r="Y1732" s="20" t="s">
        <v>2554</v>
      </c>
      <c r="Z1732" s="20" t="s">
        <v>26</v>
      </c>
      <c r="AA1732" s="20" t="s">
        <v>30</v>
      </c>
      <c r="AB1732" s="20" t="s">
        <v>117</v>
      </c>
      <c r="AC1732" s="20" t="s">
        <v>1559</v>
      </c>
      <c r="AD1732" s="20" t="s">
        <v>120</v>
      </c>
    </row>
    <row r="1733" spans="2:30" x14ac:dyDescent="0.25">
      <c r="B1733" s="27" t="str">
        <f>IF(O1733="","Frêt",_xlfn.XLOOKUP(O1733,Catégories!A:A,Catégories!B:B,"inconnu"))</f>
        <v>Frêt</v>
      </c>
      <c r="C1733" s="10" t="str">
        <f>RIGHT(LOOKUP(L1733,'Recherche tracking'!A:A,'Recherche tracking'!B:B),16)</f>
        <v>7543814314756760</v>
      </c>
      <c r="D1733" s="20">
        <v>202606</v>
      </c>
      <c r="E1733" s="20">
        <v>51</v>
      </c>
      <c r="F1733" s="20">
        <v>1085442</v>
      </c>
      <c r="G1733" s="20" t="s">
        <v>20</v>
      </c>
      <c r="H1733" s="20" t="s">
        <v>20</v>
      </c>
      <c r="I1733" s="20" t="s">
        <v>119</v>
      </c>
      <c r="J1733" s="20" t="s">
        <v>2555</v>
      </c>
      <c r="K1733" s="20">
        <v>20260625</v>
      </c>
      <c r="L1733" s="20" t="s">
        <v>2552</v>
      </c>
      <c r="M1733" s="20" t="s">
        <v>24</v>
      </c>
      <c r="N1733" s="20">
        <v>6.3</v>
      </c>
      <c r="O1733" s="20" t="s">
        <v>86</v>
      </c>
      <c r="P1733" s="25">
        <v>0</v>
      </c>
      <c r="Q1733" s="20" t="s">
        <v>112</v>
      </c>
      <c r="R1733" s="20" t="s">
        <v>113</v>
      </c>
      <c r="S1733" s="20" t="s">
        <v>26</v>
      </c>
      <c r="T1733" s="20" t="s">
        <v>30</v>
      </c>
      <c r="U1733" s="20" t="s">
        <v>114</v>
      </c>
      <c r="V1733" s="20" t="s">
        <v>115</v>
      </c>
      <c r="W1733" s="20" t="s">
        <v>116</v>
      </c>
      <c r="X1733" s="20" t="s">
        <v>2553</v>
      </c>
      <c r="Y1733" s="20" t="s">
        <v>2554</v>
      </c>
      <c r="Z1733" s="20" t="s">
        <v>26</v>
      </c>
      <c r="AA1733" s="20" t="s">
        <v>30</v>
      </c>
      <c r="AB1733" s="20" t="s">
        <v>117</v>
      </c>
      <c r="AC1733" s="20" t="s">
        <v>1559</v>
      </c>
      <c r="AD1733" s="20" t="s">
        <v>120</v>
      </c>
    </row>
    <row r="1734" spans="2:30" x14ac:dyDescent="0.25">
      <c r="B1734" s="27" t="str">
        <f>IF(O1734="","Frêt",_xlfn.XLOOKUP(O1734,Catégories!A:A,Catégories!B:B,"inconnu"))</f>
        <v>Frêt</v>
      </c>
      <c r="C1734" s="10" t="str">
        <f>RIGHT(LOOKUP(L1734,'Recherche tracking'!A:A,'Recherche tracking'!B:B),16)</f>
        <v>7843814314756657</v>
      </c>
      <c r="D1734" s="20">
        <v>202606</v>
      </c>
      <c r="E1734" s="20">
        <v>51</v>
      </c>
      <c r="F1734" s="20">
        <v>1085442</v>
      </c>
      <c r="G1734" s="20" t="s">
        <v>20</v>
      </c>
      <c r="H1734" s="20" t="s">
        <v>20</v>
      </c>
      <c r="I1734" s="20" t="s">
        <v>110</v>
      </c>
      <c r="J1734" s="20" t="s">
        <v>22</v>
      </c>
      <c r="K1734" s="20">
        <v>20260625</v>
      </c>
      <c r="L1734" s="20" t="s">
        <v>2556</v>
      </c>
      <c r="M1734" s="20" t="s">
        <v>111</v>
      </c>
      <c r="N1734" s="20">
        <v>3</v>
      </c>
      <c r="O1734" s="20" t="s">
        <v>84</v>
      </c>
      <c r="P1734" s="25">
        <v>4.67</v>
      </c>
      <c r="Q1734" s="20" t="s">
        <v>112</v>
      </c>
      <c r="R1734" s="20" t="s">
        <v>113</v>
      </c>
      <c r="S1734" s="20" t="s">
        <v>26</v>
      </c>
      <c r="T1734" s="20" t="s">
        <v>30</v>
      </c>
      <c r="U1734" s="20" t="s">
        <v>114</v>
      </c>
      <c r="V1734" s="20" t="s">
        <v>115</v>
      </c>
      <c r="W1734" s="20" t="s">
        <v>116</v>
      </c>
      <c r="X1734" s="20" t="s">
        <v>2557</v>
      </c>
      <c r="Y1734" s="20" t="s">
        <v>2558</v>
      </c>
      <c r="Z1734" s="20" t="s">
        <v>26</v>
      </c>
      <c r="AA1734" s="20" t="s">
        <v>30</v>
      </c>
      <c r="AB1734" s="20" t="s">
        <v>189</v>
      </c>
      <c r="AC1734" s="20" t="s">
        <v>2559</v>
      </c>
      <c r="AD1734" s="20" t="s">
        <v>2560</v>
      </c>
    </row>
    <row r="1735" spans="2:30" x14ac:dyDescent="0.25">
      <c r="B1735" s="27" t="str">
        <f>IF(O1735="","Frêt",_xlfn.XLOOKUP(O1735,Catégories!A:A,Catégories!B:B,"inconnu"))</f>
        <v>Frêt</v>
      </c>
      <c r="C1735" s="10" t="str">
        <f>RIGHT(LOOKUP(L1735,'Recherche tracking'!A:A,'Recherche tracking'!B:B),16)</f>
        <v>7843814314756657</v>
      </c>
      <c r="D1735" s="20">
        <v>202606</v>
      </c>
      <c r="E1735" s="20">
        <v>51</v>
      </c>
      <c r="F1735" s="20">
        <v>1085442</v>
      </c>
      <c r="G1735" s="20" t="s">
        <v>20</v>
      </c>
      <c r="H1735" s="20" t="s">
        <v>20</v>
      </c>
      <c r="I1735" s="20" t="s">
        <v>118</v>
      </c>
      <c r="J1735" s="20" t="s">
        <v>2561</v>
      </c>
      <c r="K1735" s="20">
        <v>20260625</v>
      </c>
      <c r="L1735" s="20" t="s">
        <v>2556</v>
      </c>
      <c r="M1735" s="20" t="s">
        <v>111</v>
      </c>
      <c r="N1735" s="20">
        <v>3</v>
      </c>
      <c r="O1735" s="20" t="s">
        <v>84</v>
      </c>
      <c r="P1735" s="25">
        <v>0</v>
      </c>
      <c r="Q1735" s="20" t="s">
        <v>112</v>
      </c>
      <c r="R1735" s="20" t="s">
        <v>113</v>
      </c>
      <c r="S1735" s="20" t="s">
        <v>26</v>
      </c>
      <c r="T1735" s="20" t="s">
        <v>30</v>
      </c>
      <c r="U1735" s="20" t="s">
        <v>114</v>
      </c>
      <c r="V1735" s="20" t="s">
        <v>115</v>
      </c>
      <c r="W1735" s="20" t="s">
        <v>116</v>
      </c>
      <c r="X1735" s="20" t="s">
        <v>2557</v>
      </c>
      <c r="Y1735" s="20" t="s">
        <v>2558</v>
      </c>
      <c r="Z1735" s="20" t="s">
        <v>26</v>
      </c>
      <c r="AA1735" s="20" t="s">
        <v>30</v>
      </c>
      <c r="AB1735" s="20" t="s">
        <v>189</v>
      </c>
      <c r="AC1735" s="20" t="s">
        <v>2559</v>
      </c>
      <c r="AD1735" s="20" t="s">
        <v>2560</v>
      </c>
    </row>
    <row r="1736" spans="2:30" x14ac:dyDescent="0.25">
      <c r="B1736" s="27" t="str">
        <f>IF(O1736="","Frêt",_xlfn.XLOOKUP(O1736,Catégories!A:A,Catégories!B:B,"inconnu"))</f>
        <v>Frêt</v>
      </c>
      <c r="C1736" s="10" t="str">
        <f>RIGHT(LOOKUP(L1736,'Recherche tracking'!A:A,'Recherche tracking'!B:B),16)</f>
        <v>7843814314756657</v>
      </c>
      <c r="D1736" s="20">
        <v>202606</v>
      </c>
      <c r="E1736" s="20">
        <v>51</v>
      </c>
      <c r="F1736" s="20">
        <v>1085442</v>
      </c>
      <c r="G1736" s="20" t="s">
        <v>20</v>
      </c>
      <c r="H1736" s="20" t="s">
        <v>20</v>
      </c>
      <c r="I1736" s="20" t="s">
        <v>119</v>
      </c>
      <c r="J1736" s="20" t="s">
        <v>2561</v>
      </c>
      <c r="K1736" s="20">
        <v>20260625</v>
      </c>
      <c r="L1736" s="20" t="s">
        <v>2556</v>
      </c>
      <c r="M1736" s="20" t="s">
        <v>24</v>
      </c>
      <c r="N1736" s="20">
        <v>3</v>
      </c>
      <c r="O1736" s="20" t="s">
        <v>86</v>
      </c>
      <c r="P1736" s="25">
        <v>0</v>
      </c>
      <c r="Q1736" s="20" t="s">
        <v>112</v>
      </c>
      <c r="R1736" s="20" t="s">
        <v>113</v>
      </c>
      <c r="S1736" s="20" t="s">
        <v>26</v>
      </c>
      <c r="T1736" s="20" t="s">
        <v>30</v>
      </c>
      <c r="U1736" s="20" t="s">
        <v>114</v>
      </c>
      <c r="V1736" s="20" t="s">
        <v>115</v>
      </c>
      <c r="W1736" s="20" t="s">
        <v>116</v>
      </c>
      <c r="X1736" s="20" t="s">
        <v>2557</v>
      </c>
      <c r="Y1736" s="20" t="s">
        <v>2558</v>
      </c>
      <c r="Z1736" s="20" t="s">
        <v>26</v>
      </c>
      <c r="AA1736" s="20" t="s">
        <v>30</v>
      </c>
      <c r="AB1736" s="20" t="s">
        <v>189</v>
      </c>
      <c r="AC1736" s="20" t="s">
        <v>2559</v>
      </c>
      <c r="AD1736" s="20" t="s">
        <v>2560</v>
      </c>
    </row>
    <row r="1737" spans="2:30" x14ac:dyDescent="0.25">
      <c r="B1737" s="27" t="str">
        <f>IF(O1737="","Frêt",_xlfn.XLOOKUP(O1737,Catégories!A:A,Catégories!B:B,"inconnu"))</f>
        <v>Frêt</v>
      </c>
      <c r="C1737" s="10" t="str">
        <f>RIGHT(LOOKUP(L1737,'Recherche tracking'!A:A,'Recherche tracking'!B:B),16)</f>
        <v>7543814314756684</v>
      </c>
      <c r="D1737" s="20">
        <v>202606</v>
      </c>
      <c r="E1737" s="20">
        <v>51</v>
      </c>
      <c r="F1737" s="20">
        <v>1085442</v>
      </c>
      <c r="G1737" s="20" t="s">
        <v>20</v>
      </c>
      <c r="H1737" s="20" t="s">
        <v>20</v>
      </c>
      <c r="I1737" s="20" t="s">
        <v>110</v>
      </c>
      <c r="J1737" s="20" t="s">
        <v>22</v>
      </c>
      <c r="K1737" s="20">
        <v>20260625</v>
      </c>
      <c r="L1737" s="20" t="s">
        <v>2562</v>
      </c>
      <c r="M1737" s="20" t="s">
        <v>111</v>
      </c>
      <c r="N1737" s="20">
        <v>2.2000000000000002</v>
      </c>
      <c r="O1737" s="20" t="s">
        <v>84</v>
      </c>
      <c r="P1737" s="25">
        <v>4.67</v>
      </c>
      <c r="Q1737" s="20" t="s">
        <v>112</v>
      </c>
      <c r="R1737" s="20" t="s">
        <v>113</v>
      </c>
      <c r="S1737" s="20" t="s">
        <v>26</v>
      </c>
      <c r="T1737" s="20" t="s">
        <v>30</v>
      </c>
      <c r="U1737" s="20" t="s">
        <v>114</v>
      </c>
      <c r="V1737" s="20" t="s">
        <v>115</v>
      </c>
      <c r="W1737" s="20" t="s">
        <v>116</v>
      </c>
      <c r="X1737" s="20" t="s">
        <v>463</v>
      </c>
      <c r="Y1737" s="20" t="s">
        <v>464</v>
      </c>
      <c r="Z1737" s="20" t="s">
        <v>26</v>
      </c>
      <c r="AA1737" s="20" t="s">
        <v>30</v>
      </c>
      <c r="AB1737" s="20" t="s">
        <v>117</v>
      </c>
      <c r="AC1737" s="20" t="s">
        <v>216</v>
      </c>
      <c r="AD1737" s="20" t="s">
        <v>120</v>
      </c>
    </row>
    <row r="1738" spans="2:30" x14ac:dyDescent="0.25">
      <c r="B1738" s="27" t="str">
        <f>IF(O1738="","Frêt",_xlfn.XLOOKUP(O1738,Catégories!A:A,Catégories!B:B,"inconnu"))</f>
        <v>Frêt</v>
      </c>
      <c r="C1738" s="10" t="str">
        <f>RIGHT(LOOKUP(L1738,'Recherche tracking'!A:A,'Recherche tracking'!B:B),16)</f>
        <v>7543814314756684</v>
      </c>
      <c r="D1738" s="20">
        <v>202606</v>
      </c>
      <c r="E1738" s="20">
        <v>51</v>
      </c>
      <c r="F1738" s="20">
        <v>1085442</v>
      </c>
      <c r="G1738" s="20" t="s">
        <v>20</v>
      </c>
      <c r="H1738" s="20" t="s">
        <v>20</v>
      </c>
      <c r="I1738" s="20" t="s">
        <v>118</v>
      </c>
      <c r="J1738" s="20" t="s">
        <v>2563</v>
      </c>
      <c r="K1738" s="20">
        <v>20260625</v>
      </c>
      <c r="L1738" s="20" t="s">
        <v>2562</v>
      </c>
      <c r="M1738" s="20" t="s">
        <v>111</v>
      </c>
      <c r="N1738" s="20">
        <v>2.2000000000000002</v>
      </c>
      <c r="O1738" s="20" t="s">
        <v>84</v>
      </c>
      <c r="P1738" s="25">
        <v>0</v>
      </c>
      <c r="Q1738" s="20" t="s">
        <v>112</v>
      </c>
      <c r="R1738" s="20" t="s">
        <v>113</v>
      </c>
      <c r="S1738" s="20" t="s">
        <v>26</v>
      </c>
      <c r="T1738" s="20" t="s">
        <v>30</v>
      </c>
      <c r="U1738" s="20" t="s">
        <v>114</v>
      </c>
      <c r="V1738" s="20" t="s">
        <v>115</v>
      </c>
      <c r="W1738" s="20" t="s">
        <v>116</v>
      </c>
      <c r="X1738" s="20" t="s">
        <v>463</v>
      </c>
      <c r="Y1738" s="20" t="s">
        <v>464</v>
      </c>
      <c r="Z1738" s="20" t="s">
        <v>26</v>
      </c>
      <c r="AA1738" s="20" t="s">
        <v>30</v>
      </c>
      <c r="AB1738" s="20" t="s">
        <v>117</v>
      </c>
      <c r="AC1738" s="20" t="s">
        <v>216</v>
      </c>
      <c r="AD1738" s="20" t="s">
        <v>120</v>
      </c>
    </row>
    <row r="1739" spans="2:30" x14ac:dyDescent="0.25">
      <c r="B1739" s="27" t="str">
        <f>IF(O1739="","Frêt",_xlfn.XLOOKUP(O1739,Catégories!A:A,Catégories!B:B,"inconnu"))</f>
        <v>Frêt</v>
      </c>
      <c r="C1739" s="10" t="str">
        <f>RIGHT(LOOKUP(L1739,'Recherche tracking'!A:A,'Recherche tracking'!B:B),16)</f>
        <v>7543814314756684</v>
      </c>
      <c r="D1739" s="20">
        <v>202606</v>
      </c>
      <c r="E1739" s="20">
        <v>51</v>
      </c>
      <c r="F1739" s="20">
        <v>1085442</v>
      </c>
      <c r="G1739" s="20" t="s">
        <v>20</v>
      </c>
      <c r="H1739" s="20" t="s">
        <v>20</v>
      </c>
      <c r="I1739" s="20" t="s">
        <v>119</v>
      </c>
      <c r="J1739" s="20" t="s">
        <v>2563</v>
      </c>
      <c r="K1739" s="20">
        <v>20260625</v>
      </c>
      <c r="L1739" s="20" t="s">
        <v>2562</v>
      </c>
      <c r="M1739" s="20" t="s">
        <v>24</v>
      </c>
      <c r="N1739" s="20">
        <v>2.2000000000000002</v>
      </c>
      <c r="O1739" s="20" t="s">
        <v>86</v>
      </c>
      <c r="P1739" s="25">
        <v>0</v>
      </c>
      <c r="Q1739" s="20" t="s">
        <v>112</v>
      </c>
      <c r="R1739" s="20" t="s">
        <v>113</v>
      </c>
      <c r="S1739" s="20" t="s">
        <v>26</v>
      </c>
      <c r="T1739" s="20" t="s">
        <v>30</v>
      </c>
      <c r="U1739" s="20" t="s">
        <v>114</v>
      </c>
      <c r="V1739" s="20" t="s">
        <v>115</v>
      </c>
      <c r="W1739" s="20" t="s">
        <v>116</v>
      </c>
      <c r="X1739" s="20" t="s">
        <v>463</v>
      </c>
      <c r="Y1739" s="20" t="s">
        <v>464</v>
      </c>
      <c r="Z1739" s="20" t="s">
        <v>26</v>
      </c>
      <c r="AA1739" s="20" t="s">
        <v>30</v>
      </c>
      <c r="AB1739" s="20" t="s">
        <v>117</v>
      </c>
      <c r="AC1739" s="20" t="s">
        <v>216</v>
      </c>
      <c r="AD1739" s="20" t="s">
        <v>120</v>
      </c>
    </row>
    <row r="1740" spans="2:30" x14ac:dyDescent="0.25">
      <c r="B1740" s="27" t="str">
        <f>IF(O1740="","Frêt",_xlfn.XLOOKUP(O1740,Catégories!A:A,Catégories!B:B,"inconnu"))</f>
        <v>Frêt</v>
      </c>
      <c r="C1740" s="10" t="str">
        <f>RIGHT(LOOKUP(L1740,'Recherche tracking'!A:A,'Recherche tracking'!B:B),16)</f>
        <v>5743814314756711</v>
      </c>
      <c r="D1740" s="20">
        <v>202606</v>
      </c>
      <c r="E1740" s="20">
        <v>51</v>
      </c>
      <c r="F1740" s="20">
        <v>1085442</v>
      </c>
      <c r="G1740" s="20" t="s">
        <v>20</v>
      </c>
      <c r="H1740" s="20" t="s">
        <v>20</v>
      </c>
      <c r="I1740" s="20" t="s">
        <v>110</v>
      </c>
      <c r="J1740" s="20" t="s">
        <v>22</v>
      </c>
      <c r="K1740" s="20">
        <v>20260625</v>
      </c>
      <c r="L1740" s="20" t="s">
        <v>2564</v>
      </c>
      <c r="M1740" s="20" t="s">
        <v>111</v>
      </c>
      <c r="N1740" s="20">
        <v>2.9</v>
      </c>
      <c r="O1740" s="20" t="s">
        <v>84</v>
      </c>
      <c r="P1740" s="25">
        <v>4.67</v>
      </c>
      <c r="Q1740" s="20" t="s">
        <v>112</v>
      </c>
      <c r="R1740" s="20" t="s">
        <v>113</v>
      </c>
      <c r="S1740" s="20" t="s">
        <v>26</v>
      </c>
      <c r="T1740" s="20" t="s">
        <v>30</v>
      </c>
      <c r="U1740" s="20" t="s">
        <v>114</v>
      </c>
      <c r="V1740" s="20" t="s">
        <v>115</v>
      </c>
      <c r="W1740" s="20" t="s">
        <v>116</v>
      </c>
      <c r="X1740" s="20" t="s">
        <v>349</v>
      </c>
      <c r="Y1740" s="20" t="s">
        <v>350</v>
      </c>
      <c r="Z1740" s="20" t="s">
        <v>26</v>
      </c>
      <c r="AA1740" s="20" t="s">
        <v>30</v>
      </c>
      <c r="AB1740" s="20" t="s">
        <v>158</v>
      </c>
      <c r="AC1740" s="20" t="s">
        <v>183</v>
      </c>
      <c r="AD1740" s="20" t="s">
        <v>184</v>
      </c>
    </row>
    <row r="1741" spans="2:30" x14ac:dyDescent="0.25">
      <c r="B1741" s="27" t="str">
        <f>IF(O1741="","Frêt",_xlfn.XLOOKUP(O1741,Catégories!A:A,Catégories!B:B,"inconnu"))</f>
        <v>Frêt</v>
      </c>
      <c r="C1741" s="10" t="str">
        <f>RIGHT(LOOKUP(L1741,'Recherche tracking'!A:A,'Recherche tracking'!B:B),16)</f>
        <v>5743814314756711</v>
      </c>
      <c r="D1741" s="20">
        <v>202606</v>
      </c>
      <c r="E1741" s="20">
        <v>51</v>
      </c>
      <c r="F1741" s="20">
        <v>1085442</v>
      </c>
      <c r="G1741" s="20" t="s">
        <v>20</v>
      </c>
      <c r="H1741" s="20" t="s">
        <v>20</v>
      </c>
      <c r="I1741" s="20" t="s">
        <v>118</v>
      </c>
      <c r="J1741" s="20" t="s">
        <v>2565</v>
      </c>
      <c r="K1741" s="20">
        <v>20260625</v>
      </c>
      <c r="L1741" s="20" t="s">
        <v>2564</v>
      </c>
      <c r="M1741" s="20" t="s">
        <v>111</v>
      </c>
      <c r="N1741" s="20">
        <v>2.9</v>
      </c>
      <c r="O1741" s="20" t="s">
        <v>84</v>
      </c>
      <c r="P1741" s="25">
        <v>0</v>
      </c>
      <c r="Q1741" s="20" t="s">
        <v>112</v>
      </c>
      <c r="R1741" s="20" t="s">
        <v>113</v>
      </c>
      <c r="S1741" s="20" t="s">
        <v>26</v>
      </c>
      <c r="T1741" s="20" t="s">
        <v>30</v>
      </c>
      <c r="U1741" s="20" t="s">
        <v>114</v>
      </c>
      <c r="V1741" s="20" t="s">
        <v>115</v>
      </c>
      <c r="W1741" s="20" t="s">
        <v>116</v>
      </c>
      <c r="X1741" s="20" t="s">
        <v>349</v>
      </c>
      <c r="Y1741" s="20" t="s">
        <v>350</v>
      </c>
      <c r="Z1741" s="20" t="s">
        <v>26</v>
      </c>
      <c r="AA1741" s="20" t="s">
        <v>30</v>
      </c>
      <c r="AB1741" s="20" t="s">
        <v>158</v>
      </c>
      <c r="AC1741" s="20" t="s">
        <v>183</v>
      </c>
      <c r="AD1741" s="20" t="s">
        <v>184</v>
      </c>
    </row>
    <row r="1742" spans="2:30" x14ac:dyDescent="0.25">
      <c r="B1742" s="27" t="str">
        <f>IF(O1742="","Frêt",_xlfn.XLOOKUP(O1742,Catégories!A:A,Catégories!B:B,"inconnu"))</f>
        <v>Frêt</v>
      </c>
      <c r="C1742" s="10" t="str">
        <f>RIGHT(LOOKUP(L1742,'Recherche tracking'!A:A,'Recherche tracking'!B:B),16)</f>
        <v>5743814314756711</v>
      </c>
      <c r="D1742" s="20">
        <v>202606</v>
      </c>
      <c r="E1742" s="20">
        <v>51</v>
      </c>
      <c r="F1742" s="20">
        <v>1085442</v>
      </c>
      <c r="G1742" s="20" t="s">
        <v>20</v>
      </c>
      <c r="H1742" s="20" t="s">
        <v>20</v>
      </c>
      <c r="I1742" s="20" t="s">
        <v>119</v>
      </c>
      <c r="J1742" s="20" t="s">
        <v>2565</v>
      </c>
      <c r="K1742" s="20">
        <v>20260625</v>
      </c>
      <c r="L1742" s="20" t="s">
        <v>2564</v>
      </c>
      <c r="M1742" s="20" t="s">
        <v>24</v>
      </c>
      <c r="N1742" s="20">
        <v>2.9</v>
      </c>
      <c r="O1742" s="20" t="s">
        <v>86</v>
      </c>
      <c r="P1742" s="25">
        <v>0</v>
      </c>
      <c r="Q1742" s="20" t="s">
        <v>112</v>
      </c>
      <c r="R1742" s="20" t="s">
        <v>113</v>
      </c>
      <c r="S1742" s="20" t="s">
        <v>26</v>
      </c>
      <c r="T1742" s="20" t="s">
        <v>30</v>
      </c>
      <c r="U1742" s="20" t="s">
        <v>114</v>
      </c>
      <c r="V1742" s="20" t="s">
        <v>115</v>
      </c>
      <c r="W1742" s="20" t="s">
        <v>116</v>
      </c>
      <c r="X1742" s="20" t="s">
        <v>349</v>
      </c>
      <c r="Y1742" s="20" t="s">
        <v>350</v>
      </c>
      <c r="Z1742" s="20" t="s">
        <v>26</v>
      </c>
      <c r="AA1742" s="20" t="s">
        <v>30</v>
      </c>
      <c r="AB1742" s="20" t="s">
        <v>158</v>
      </c>
      <c r="AC1742" s="20" t="s">
        <v>183</v>
      </c>
      <c r="AD1742" s="20" t="s">
        <v>184</v>
      </c>
    </row>
    <row r="1743" spans="2:30" x14ac:dyDescent="0.25">
      <c r="B1743" s="27" t="str">
        <f>IF(O1743="","Frêt",_xlfn.XLOOKUP(O1743,Catégories!A:A,Catégories!B:B,"inconnu"))</f>
        <v>Frêt</v>
      </c>
      <c r="C1743" s="10" t="str">
        <f>RIGHT(LOOKUP(L1743,'Recherche tracking'!A:A,'Recherche tracking'!B:B),16)</f>
        <v>6243814314756693</v>
      </c>
      <c r="D1743" s="20">
        <v>202606</v>
      </c>
      <c r="E1743" s="20">
        <v>51</v>
      </c>
      <c r="F1743" s="20">
        <v>1085442</v>
      </c>
      <c r="G1743" s="20" t="s">
        <v>20</v>
      </c>
      <c r="H1743" s="20" t="s">
        <v>20</v>
      </c>
      <c r="I1743" s="20" t="s">
        <v>110</v>
      </c>
      <c r="J1743" s="20" t="s">
        <v>22</v>
      </c>
      <c r="K1743" s="20">
        <v>20260625</v>
      </c>
      <c r="L1743" s="20" t="s">
        <v>2566</v>
      </c>
      <c r="M1743" s="20" t="s">
        <v>111</v>
      </c>
      <c r="N1743" s="20">
        <v>3.01</v>
      </c>
      <c r="O1743" s="20" t="s">
        <v>84</v>
      </c>
      <c r="P1743" s="25">
        <v>4.93</v>
      </c>
      <c r="Q1743" s="20" t="s">
        <v>112</v>
      </c>
      <c r="R1743" s="20" t="s">
        <v>113</v>
      </c>
      <c r="S1743" s="20" t="s">
        <v>26</v>
      </c>
      <c r="T1743" s="20" t="s">
        <v>30</v>
      </c>
      <c r="U1743" s="20" t="s">
        <v>114</v>
      </c>
      <c r="V1743" s="20" t="s">
        <v>115</v>
      </c>
      <c r="W1743" s="20" t="s">
        <v>116</v>
      </c>
      <c r="X1743" s="20" t="s">
        <v>510</v>
      </c>
      <c r="Y1743" s="20" t="s">
        <v>511</v>
      </c>
      <c r="Z1743" s="20" t="s">
        <v>26</v>
      </c>
      <c r="AA1743" s="20" t="s">
        <v>30</v>
      </c>
      <c r="AB1743" s="20" t="s">
        <v>199</v>
      </c>
      <c r="AC1743" s="20" t="s">
        <v>512</v>
      </c>
      <c r="AD1743" s="20" t="s">
        <v>513</v>
      </c>
    </row>
    <row r="1744" spans="2:30" x14ac:dyDescent="0.25">
      <c r="B1744" s="27" t="str">
        <f>IF(O1744="","Frêt",_xlfn.XLOOKUP(O1744,Catégories!A:A,Catégories!B:B,"inconnu"))</f>
        <v>Frêt</v>
      </c>
      <c r="C1744" s="10" t="str">
        <f>RIGHT(LOOKUP(L1744,'Recherche tracking'!A:A,'Recherche tracking'!B:B),16)</f>
        <v>6243814314756693</v>
      </c>
      <c r="D1744" s="20">
        <v>202606</v>
      </c>
      <c r="E1744" s="20">
        <v>51</v>
      </c>
      <c r="F1744" s="20">
        <v>1085442</v>
      </c>
      <c r="G1744" s="20" t="s">
        <v>20</v>
      </c>
      <c r="H1744" s="20" t="s">
        <v>20</v>
      </c>
      <c r="I1744" s="20" t="s">
        <v>118</v>
      </c>
      <c r="J1744" s="20" t="s">
        <v>2567</v>
      </c>
      <c r="K1744" s="20">
        <v>20260625</v>
      </c>
      <c r="L1744" s="20" t="s">
        <v>2566</v>
      </c>
      <c r="M1744" s="20" t="s">
        <v>111</v>
      </c>
      <c r="N1744" s="20">
        <v>3.01</v>
      </c>
      <c r="O1744" s="20" t="s">
        <v>84</v>
      </c>
      <c r="P1744" s="25">
        <v>0</v>
      </c>
      <c r="Q1744" s="20" t="s">
        <v>112</v>
      </c>
      <c r="R1744" s="20" t="s">
        <v>113</v>
      </c>
      <c r="S1744" s="20" t="s">
        <v>26</v>
      </c>
      <c r="T1744" s="20" t="s">
        <v>30</v>
      </c>
      <c r="U1744" s="20" t="s">
        <v>114</v>
      </c>
      <c r="V1744" s="20" t="s">
        <v>115</v>
      </c>
      <c r="W1744" s="20" t="s">
        <v>116</v>
      </c>
      <c r="X1744" s="20" t="s">
        <v>510</v>
      </c>
      <c r="Y1744" s="20" t="s">
        <v>511</v>
      </c>
      <c r="Z1744" s="20" t="s">
        <v>26</v>
      </c>
      <c r="AA1744" s="20" t="s">
        <v>30</v>
      </c>
      <c r="AB1744" s="20" t="s">
        <v>199</v>
      </c>
      <c r="AC1744" s="20" t="s">
        <v>512</v>
      </c>
      <c r="AD1744" s="20" t="s">
        <v>513</v>
      </c>
    </row>
    <row r="1745" spans="2:30" x14ac:dyDescent="0.25">
      <c r="B1745" s="27" t="str">
        <f>IF(O1745="","Frêt",_xlfn.XLOOKUP(O1745,Catégories!A:A,Catégories!B:B,"inconnu"))</f>
        <v>Frêt</v>
      </c>
      <c r="C1745" s="10" t="str">
        <f>RIGHT(LOOKUP(L1745,'Recherche tracking'!A:A,'Recherche tracking'!B:B),16)</f>
        <v>6243814314756693</v>
      </c>
      <c r="D1745" s="20">
        <v>202606</v>
      </c>
      <c r="E1745" s="20">
        <v>51</v>
      </c>
      <c r="F1745" s="20">
        <v>1085442</v>
      </c>
      <c r="G1745" s="20" t="s">
        <v>20</v>
      </c>
      <c r="H1745" s="20" t="s">
        <v>20</v>
      </c>
      <c r="I1745" s="20" t="s">
        <v>119</v>
      </c>
      <c r="J1745" s="20" t="s">
        <v>2567</v>
      </c>
      <c r="K1745" s="20">
        <v>20260625</v>
      </c>
      <c r="L1745" s="20" t="s">
        <v>2566</v>
      </c>
      <c r="M1745" s="20" t="s">
        <v>24</v>
      </c>
      <c r="N1745" s="20">
        <v>3.01</v>
      </c>
      <c r="O1745" s="20" t="s">
        <v>86</v>
      </c>
      <c r="P1745" s="25">
        <v>0</v>
      </c>
      <c r="Q1745" s="20" t="s">
        <v>112</v>
      </c>
      <c r="R1745" s="20" t="s">
        <v>113</v>
      </c>
      <c r="S1745" s="20" t="s">
        <v>26</v>
      </c>
      <c r="T1745" s="20" t="s">
        <v>30</v>
      </c>
      <c r="U1745" s="20" t="s">
        <v>114</v>
      </c>
      <c r="V1745" s="20" t="s">
        <v>115</v>
      </c>
      <c r="W1745" s="20" t="s">
        <v>116</v>
      </c>
      <c r="X1745" s="20" t="s">
        <v>510</v>
      </c>
      <c r="Y1745" s="20" t="s">
        <v>511</v>
      </c>
      <c r="Z1745" s="20" t="s">
        <v>26</v>
      </c>
      <c r="AA1745" s="20" t="s">
        <v>30</v>
      </c>
      <c r="AB1745" s="20" t="s">
        <v>199</v>
      </c>
      <c r="AC1745" s="20" t="s">
        <v>512</v>
      </c>
      <c r="AD1745" s="20" t="s">
        <v>513</v>
      </c>
    </row>
    <row r="1746" spans="2:30" x14ac:dyDescent="0.25">
      <c r="B1746" s="27" t="str">
        <f>IF(O1746="","Frêt",_xlfn.XLOOKUP(O1746,Catégories!A:A,Catégories!B:B,"inconnu"))</f>
        <v>Frêt</v>
      </c>
      <c r="C1746" s="10" t="str">
        <f>RIGHT(LOOKUP(L1746,'Recherche tracking'!A:A,'Recherche tracking'!B:B),16)</f>
        <v>9524024014087290</v>
      </c>
      <c r="D1746" s="20">
        <v>202606</v>
      </c>
      <c r="E1746" s="20">
        <v>51</v>
      </c>
      <c r="F1746" s="20">
        <v>1085442</v>
      </c>
      <c r="G1746" s="20" t="s">
        <v>20</v>
      </c>
      <c r="H1746" s="20" t="s">
        <v>20</v>
      </c>
      <c r="I1746" s="20" t="s">
        <v>110</v>
      </c>
      <c r="J1746" s="20" t="s">
        <v>22</v>
      </c>
      <c r="K1746" s="20">
        <v>20260625</v>
      </c>
      <c r="L1746" s="20" t="s">
        <v>2568</v>
      </c>
      <c r="M1746" s="20" t="s">
        <v>111</v>
      </c>
      <c r="N1746" s="20">
        <v>0.8</v>
      </c>
      <c r="O1746" s="20" t="s">
        <v>84</v>
      </c>
      <c r="P1746" s="25">
        <v>4.1500000000000004</v>
      </c>
      <c r="Q1746" s="20" t="s">
        <v>112</v>
      </c>
      <c r="R1746" s="20" t="s">
        <v>113</v>
      </c>
      <c r="S1746" s="20" t="s">
        <v>26</v>
      </c>
      <c r="T1746" s="20" t="s">
        <v>30</v>
      </c>
      <c r="U1746" s="20" t="s">
        <v>114</v>
      </c>
      <c r="V1746" s="20" t="s">
        <v>115</v>
      </c>
      <c r="W1746" s="20" t="s">
        <v>116</v>
      </c>
      <c r="X1746" s="20" t="s">
        <v>1772</v>
      </c>
      <c r="Y1746" s="20" t="s">
        <v>1773</v>
      </c>
      <c r="Z1746" s="20" t="s">
        <v>2569</v>
      </c>
      <c r="AA1746" s="20" t="s">
        <v>30</v>
      </c>
      <c r="AB1746" s="20" t="s">
        <v>242</v>
      </c>
      <c r="AC1746" s="20" t="s">
        <v>1774</v>
      </c>
      <c r="AD1746" s="20" t="s">
        <v>1775</v>
      </c>
    </row>
    <row r="1747" spans="2:30" x14ac:dyDescent="0.25">
      <c r="B1747" s="27" t="str">
        <f>IF(O1747="","Frêt",_xlfn.XLOOKUP(O1747,Catégories!A:A,Catégories!B:B,"inconnu"))</f>
        <v>Frêt</v>
      </c>
      <c r="C1747" s="10" t="str">
        <f>RIGHT(LOOKUP(L1747,'Recherche tracking'!A:A,'Recherche tracking'!B:B),16)</f>
        <v>9524024014087290</v>
      </c>
      <c r="D1747" s="20">
        <v>202606</v>
      </c>
      <c r="E1747" s="20">
        <v>51</v>
      </c>
      <c r="F1747" s="20">
        <v>1085442</v>
      </c>
      <c r="G1747" s="20" t="s">
        <v>20</v>
      </c>
      <c r="H1747" s="20" t="s">
        <v>20</v>
      </c>
      <c r="I1747" s="20" t="s">
        <v>118</v>
      </c>
      <c r="J1747" s="20" t="s">
        <v>2570</v>
      </c>
      <c r="K1747" s="20">
        <v>20260625</v>
      </c>
      <c r="L1747" s="20" t="s">
        <v>2568</v>
      </c>
      <c r="M1747" s="20" t="s">
        <v>111</v>
      </c>
      <c r="N1747" s="20">
        <v>0.8</v>
      </c>
      <c r="O1747" s="20" t="s">
        <v>84</v>
      </c>
      <c r="P1747" s="25">
        <v>0</v>
      </c>
      <c r="Q1747" s="20" t="s">
        <v>112</v>
      </c>
      <c r="R1747" s="20" t="s">
        <v>113</v>
      </c>
      <c r="S1747" s="20" t="s">
        <v>26</v>
      </c>
      <c r="T1747" s="20" t="s">
        <v>30</v>
      </c>
      <c r="U1747" s="20" t="s">
        <v>114</v>
      </c>
      <c r="V1747" s="20" t="s">
        <v>115</v>
      </c>
      <c r="W1747" s="20" t="s">
        <v>116</v>
      </c>
      <c r="X1747" s="20" t="s">
        <v>1772</v>
      </c>
      <c r="Y1747" s="20" t="s">
        <v>1773</v>
      </c>
      <c r="Z1747" s="20" t="s">
        <v>2569</v>
      </c>
      <c r="AA1747" s="20" t="s">
        <v>30</v>
      </c>
      <c r="AB1747" s="20" t="s">
        <v>242</v>
      </c>
      <c r="AC1747" s="20" t="s">
        <v>1774</v>
      </c>
      <c r="AD1747" s="20" t="s">
        <v>1775</v>
      </c>
    </row>
    <row r="1748" spans="2:30" x14ac:dyDescent="0.25">
      <c r="B1748" s="27" t="str">
        <f>IF(O1748="","Frêt",_xlfn.XLOOKUP(O1748,Catégories!A:A,Catégories!B:B,"inconnu"))</f>
        <v>Frêt</v>
      </c>
      <c r="C1748" s="10" t="str">
        <f>RIGHT(LOOKUP(L1748,'Recherche tracking'!A:A,'Recherche tracking'!B:B),16)</f>
        <v>9524024014087290</v>
      </c>
      <c r="D1748" s="20">
        <v>202606</v>
      </c>
      <c r="E1748" s="20">
        <v>51</v>
      </c>
      <c r="F1748" s="20">
        <v>1085442</v>
      </c>
      <c r="G1748" s="20" t="s">
        <v>20</v>
      </c>
      <c r="H1748" s="20" t="s">
        <v>20</v>
      </c>
      <c r="I1748" s="20" t="s">
        <v>119</v>
      </c>
      <c r="J1748" s="20" t="s">
        <v>2570</v>
      </c>
      <c r="K1748" s="20">
        <v>20260625</v>
      </c>
      <c r="L1748" s="20" t="s">
        <v>2568</v>
      </c>
      <c r="M1748" s="20" t="s">
        <v>24</v>
      </c>
      <c r="N1748" s="20">
        <v>0.8</v>
      </c>
      <c r="O1748" s="20" t="s">
        <v>86</v>
      </c>
      <c r="P1748" s="25">
        <v>0</v>
      </c>
      <c r="Q1748" s="20" t="s">
        <v>112</v>
      </c>
      <c r="R1748" s="20" t="s">
        <v>113</v>
      </c>
      <c r="S1748" s="20" t="s">
        <v>26</v>
      </c>
      <c r="T1748" s="20" t="s">
        <v>30</v>
      </c>
      <c r="U1748" s="20" t="s">
        <v>114</v>
      </c>
      <c r="V1748" s="20" t="s">
        <v>115</v>
      </c>
      <c r="W1748" s="20" t="s">
        <v>116</v>
      </c>
      <c r="X1748" s="20" t="s">
        <v>1772</v>
      </c>
      <c r="Y1748" s="20" t="s">
        <v>1773</v>
      </c>
      <c r="Z1748" s="20" t="s">
        <v>2569</v>
      </c>
      <c r="AA1748" s="20" t="s">
        <v>30</v>
      </c>
      <c r="AB1748" s="20" t="s">
        <v>242</v>
      </c>
      <c r="AC1748" s="20" t="s">
        <v>1774</v>
      </c>
      <c r="AD1748" s="20" t="s">
        <v>1775</v>
      </c>
    </row>
    <row r="1749" spans="2:30" x14ac:dyDescent="0.25">
      <c r="B1749" s="27" t="str">
        <f>IF(O1749="","Frêt",_xlfn.XLOOKUP(O1749,Catégories!A:A,Catégories!B:B,"inconnu"))</f>
        <v>Frêt</v>
      </c>
      <c r="C1749" s="10" t="str">
        <f>RIGHT(LOOKUP(L1749,'Recherche tracking'!A:A,'Recherche tracking'!B:B),16)</f>
        <v>7343814314756834</v>
      </c>
      <c r="D1749" s="20">
        <v>202606</v>
      </c>
      <c r="E1749" s="20">
        <v>51</v>
      </c>
      <c r="F1749" s="20">
        <v>1085442</v>
      </c>
      <c r="G1749" s="20" t="s">
        <v>20</v>
      </c>
      <c r="H1749" s="20" t="s">
        <v>20</v>
      </c>
      <c r="I1749" s="20" t="s">
        <v>110</v>
      </c>
      <c r="J1749" s="20" t="s">
        <v>22</v>
      </c>
      <c r="K1749" s="20">
        <v>20260625</v>
      </c>
      <c r="L1749" s="20" t="s">
        <v>2571</v>
      </c>
      <c r="M1749" s="20" t="s">
        <v>111</v>
      </c>
      <c r="N1749" s="20">
        <v>3.8</v>
      </c>
      <c r="O1749" s="20" t="s">
        <v>84</v>
      </c>
      <c r="P1749" s="25">
        <v>4.93</v>
      </c>
      <c r="Q1749" s="20" t="s">
        <v>112</v>
      </c>
      <c r="R1749" s="20" t="s">
        <v>113</v>
      </c>
      <c r="S1749" s="20" t="s">
        <v>26</v>
      </c>
      <c r="T1749" s="20" t="s">
        <v>30</v>
      </c>
      <c r="U1749" s="20" t="s">
        <v>114</v>
      </c>
      <c r="V1749" s="20" t="s">
        <v>115</v>
      </c>
      <c r="W1749" s="20" t="s">
        <v>116</v>
      </c>
      <c r="X1749" s="20" t="s">
        <v>2572</v>
      </c>
      <c r="Y1749" s="20" t="s">
        <v>2573</v>
      </c>
      <c r="Z1749" s="20" t="s">
        <v>26</v>
      </c>
      <c r="AA1749" s="20" t="s">
        <v>30</v>
      </c>
      <c r="AB1749" s="20" t="s">
        <v>147</v>
      </c>
      <c r="AC1749" s="20" t="s">
        <v>2574</v>
      </c>
      <c r="AD1749" s="20" t="s">
        <v>2575</v>
      </c>
    </row>
    <row r="1750" spans="2:30" x14ac:dyDescent="0.25">
      <c r="B1750" s="27" t="str">
        <f>IF(O1750="","Frêt",_xlfn.XLOOKUP(O1750,Catégories!A:A,Catégories!B:B,"inconnu"))</f>
        <v>Frêt</v>
      </c>
      <c r="C1750" s="10" t="str">
        <f>RIGHT(LOOKUP(L1750,'Recherche tracking'!A:A,'Recherche tracking'!B:B),16)</f>
        <v>7343814314756834</v>
      </c>
      <c r="D1750" s="20">
        <v>202606</v>
      </c>
      <c r="E1750" s="20">
        <v>51</v>
      </c>
      <c r="F1750" s="20">
        <v>1085442</v>
      </c>
      <c r="G1750" s="20" t="s">
        <v>20</v>
      </c>
      <c r="H1750" s="20" t="s">
        <v>20</v>
      </c>
      <c r="I1750" s="20" t="s">
        <v>118</v>
      </c>
      <c r="J1750" s="20" t="s">
        <v>2576</v>
      </c>
      <c r="K1750" s="20">
        <v>20260625</v>
      </c>
      <c r="L1750" s="20" t="s">
        <v>2571</v>
      </c>
      <c r="M1750" s="20" t="s">
        <v>111</v>
      </c>
      <c r="N1750" s="20">
        <v>3.8</v>
      </c>
      <c r="O1750" s="20" t="s">
        <v>84</v>
      </c>
      <c r="P1750" s="25">
        <v>0</v>
      </c>
      <c r="Q1750" s="20" t="s">
        <v>112</v>
      </c>
      <c r="R1750" s="20" t="s">
        <v>113</v>
      </c>
      <c r="S1750" s="20" t="s">
        <v>26</v>
      </c>
      <c r="T1750" s="20" t="s">
        <v>30</v>
      </c>
      <c r="U1750" s="20" t="s">
        <v>114</v>
      </c>
      <c r="V1750" s="20" t="s">
        <v>115</v>
      </c>
      <c r="W1750" s="20" t="s">
        <v>116</v>
      </c>
      <c r="X1750" s="20" t="s">
        <v>2572</v>
      </c>
      <c r="Y1750" s="20" t="s">
        <v>2573</v>
      </c>
      <c r="Z1750" s="20" t="s">
        <v>26</v>
      </c>
      <c r="AA1750" s="20" t="s">
        <v>30</v>
      </c>
      <c r="AB1750" s="20" t="s">
        <v>147</v>
      </c>
      <c r="AC1750" s="20" t="s">
        <v>2574</v>
      </c>
      <c r="AD1750" s="20" t="s">
        <v>2575</v>
      </c>
    </row>
    <row r="1751" spans="2:30" x14ac:dyDescent="0.25">
      <c r="B1751" s="27" t="str">
        <f>IF(O1751="","Frêt",_xlfn.XLOOKUP(O1751,Catégories!A:A,Catégories!B:B,"inconnu"))</f>
        <v>Frêt</v>
      </c>
      <c r="C1751" s="10" t="str">
        <f>RIGHT(LOOKUP(L1751,'Recherche tracking'!A:A,'Recherche tracking'!B:B),16)</f>
        <v>7343814314756834</v>
      </c>
      <c r="D1751" s="20">
        <v>202606</v>
      </c>
      <c r="E1751" s="20">
        <v>51</v>
      </c>
      <c r="F1751" s="20">
        <v>1085442</v>
      </c>
      <c r="G1751" s="20" t="s">
        <v>20</v>
      </c>
      <c r="H1751" s="20" t="s">
        <v>20</v>
      </c>
      <c r="I1751" s="20" t="s">
        <v>119</v>
      </c>
      <c r="J1751" s="20" t="s">
        <v>2576</v>
      </c>
      <c r="K1751" s="20">
        <v>20260625</v>
      </c>
      <c r="L1751" s="20" t="s">
        <v>2571</v>
      </c>
      <c r="M1751" s="20" t="s">
        <v>24</v>
      </c>
      <c r="N1751" s="20">
        <v>3.8</v>
      </c>
      <c r="O1751" s="20" t="s">
        <v>86</v>
      </c>
      <c r="P1751" s="25">
        <v>0</v>
      </c>
      <c r="Q1751" s="20" t="s">
        <v>112</v>
      </c>
      <c r="R1751" s="20" t="s">
        <v>113</v>
      </c>
      <c r="S1751" s="20" t="s">
        <v>26</v>
      </c>
      <c r="T1751" s="20" t="s">
        <v>30</v>
      </c>
      <c r="U1751" s="20" t="s">
        <v>114</v>
      </c>
      <c r="V1751" s="20" t="s">
        <v>115</v>
      </c>
      <c r="W1751" s="20" t="s">
        <v>116</v>
      </c>
      <c r="X1751" s="20" t="s">
        <v>2572</v>
      </c>
      <c r="Y1751" s="20" t="s">
        <v>2573</v>
      </c>
      <c r="Z1751" s="20" t="s">
        <v>26</v>
      </c>
      <c r="AA1751" s="20" t="s">
        <v>30</v>
      </c>
      <c r="AB1751" s="20" t="s">
        <v>147</v>
      </c>
      <c r="AC1751" s="20" t="s">
        <v>2574</v>
      </c>
      <c r="AD1751" s="20" t="s">
        <v>2575</v>
      </c>
    </row>
    <row r="1752" spans="2:30" x14ac:dyDescent="0.25">
      <c r="B1752" s="27" t="str">
        <f>IF(O1752="","Frêt",_xlfn.XLOOKUP(O1752,Catégories!A:A,Catégories!B:B,"inconnu"))</f>
        <v>Frêt</v>
      </c>
      <c r="C1752" s="10" t="str">
        <f>RIGHT(LOOKUP(L1752,'Recherche tracking'!A:A,'Recherche tracking'!B:B),16)</f>
        <v>7543814314755822</v>
      </c>
      <c r="D1752" s="20">
        <v>202606</v>
      </c>
      <c r="E1752" s="20">
        <v>51</v>
      </c>
      <c r="F1752" s="20">
        <v>1085442</v>
      </c>
      <c r="G1752" s="20" t="s">
        <v>20</v>
      </c>
      <c r="H1752" s="20" t="s">
        <v>20</v>
      </c>
      <c r="I1752" s="20" t="s">
        <v>110</v>
      </c>
      <c r="J1752" s="20" t="s">
        <v>22</v>
      </c>
      <c r="K1752" s="20">
        <v>20260625</v>
      </c>
      <c r="L1752" s="20" t="s">
        <v>2577</v>
      </c>
      <c r="M1752" s="20" t="s">
        <v>111</v>
      </c>
      <c r="N1752" s="20">
        <v>0.8</v>
      </c>
      <c r="O1752" s="20" t="s">
        <v>84</v>
      </c>
      <c r="P1752" s="25">
        <v>4.1500000000000004</v>
      </c>
      <c r="Q1752" s="20" t="s">
        <v>112</v>
      </c>
      <c r="R1752" s="20" t="s">
        <v>113</v>
      </c>
      <c r="S1752" s="20" t="s">
        <v>26</v>
      </c>
      <c r="T1752" s="20" t="s">
        <v>30</v>
      </c>
      <c r="U1752" s="20" t="s">
        <v>114</v>
      </c>
      <c r="V1752" s="20" t="s">
        <v>115</v>
      </c>
      <c r="W1752" s="20" t="s">
        <v>116</v>
      </c>
      <c r="X1752" s="20" t="s">
        <v>2578</v>
      </c>
      <c r="Y1752" s="20" t="s">
        <v>2579</v>
      </c>
      <c r="Z1752" s="20" t="s">
        <v>26</v>
      </c>
      <c r="AA1752" s="20" t="s">
        <v>30</v>
      </c>
      <c r="AB1752" s="20" t="s">
        <v>117</v>
      </c>
      <c r="AC1752" s="20" t="s">
        <v>1559</v>
      </c>
      <c r="AD1752" s="20" t="s">
        <v>2370</v>
      </c>
    </row>
    <row r="1753" spans="2:30" x14ac:dyDescent="0.25">
      <c r="B1753" s="27" t="str">
        <f>IF(O1753="","Frêt",_xlfn.XLOOKUP(O1753,Catégories!A:A,Catégories!B:B,"inconnu"))</f>
        <v>Frêt</v>
      </c>
      <c r="C1753" s="10" t="str">
        <f>RIGHT(LOOKUP(L1753,'Recherche tracking'!A:A,'Recherche tracking'!B:B),16)</f>
        <v>7543814314755822</v>
      </c>
      <c r="D1753" s="20">
        <v>202606</v>
      </c>
      <c r="E1753" s="20">
        <v>51</v>
      </c>
      <c r="F1753" s="20">
        <v>1085442</v>
      </c>
      <c r="G1753" s="20" t="s">
        <v>20</v>
      </c>
      <c r="H1753" s="20" t="s">
        <v>20</v>
      </c>
      <c r="I1753" s="20" t="s">
        <v>118</v>
      </c>
      <c r="J1753" s="20" t="s">
        <v>2580</v>
      </c>
      <c r="K1753" s="20">
        <v>20260625</v>
      </c>
      <c r="L1753" s="20" t="s">
        <v>2577</v>
      </c>
      <c r="M1753" s="20" t="s">
        <v>111</v>
      </c>
      <c r="N1753" s="20">
        <v>0.8</v>
      </c>
      <c r="O1753" s="20" t="s">
        <v>84</v>
      </c>
      <c r="P1753" s="25">
        <v>0</v>
      </c>
      <c r="Q1753" s="20" t="s">
        <v>112</v>
      </c>
      <c r="R1753" s="20" t="s">
        <v>113</v>
      </c>
      <c r="S1753" s="20" t="s">
        <v>26</v>
      </c>
      <c r="T1753" s="20" t="s">
        <v>30</v>
      </c>
      <c r="U1753" s="20" t="s">
        <v>114</v>
      </c>
      <c r="V1753" s="20" t="s">
        <v>115</v>
      </c>
      <c r="W1753" s="20" t="s">
        <v>116</v>
      </c>
      <c r="X1753" s="20" t="s">
        <v>2578</v>
      </c>
      <c r="Y1753" s="20" t="s">
        <v>2579</v>
      </c>
      <c r="Z1753" s="20" t="s">
        <v>26</v>
      </c>
      <c r="AA1753" s="20" t="s">
        <v>30</v>
      </c>
      <c r="AB1753" s="20" t="s">
        <v>117</v>
      </c>
      <c r="AC1753" s="20" t="s">
        <v>1559</v>
      </c>
      <c r="AD1753" s="20" t="s">
        <v>2370</v>
      </c>
    </row>
    <row r="1754" spans="2:30" x14ac:dyDescent="0.25">
      <c r="B1754" s="27" t="str">
        <f>IF(O1754="","Frêt",_xlfn.XLOOKUP(O1754,Catégories!A:A,Catégories!B:B,"inconnu"))</f>
        <v>Frêt</v>
      </c>
      <c r="C1754" s="10" t="str">
        <f>RIGHT(LOOKUP(L1754,'Recherche tracking'!A:A,'Recherche tracking'!B:B),16)</f>
        <v>7543814314755822</v>
      </c>
      <c r="D1754" s="20">
        <v>202606</v>
      </c>
      <c r="E1754" s="20">
        <v>51</v>
      </c>
      <c r="F1754" s="20">
        <v>1085442</v>
      </c>
      <c r="G1754" s="20" t="s">
        <v>20</v>
      </c>
      <c r="H1754" s="20" t="s">
        <v>20</v>
      </c>
      <c r="I1754" s="20" t="s">
        <v>119</v>
      </c>
      <c r="J1754" s="20" t="s">
        <v>2580</v>
      </c>
      <c r="K1754" s="20">
        <v>20260625</v>
      </c>
      <c r="L1754" s="20" t="s">
        <v>2577</v>
      </c>
      <c r="M1754" s="20" t="s">
        <v>24</v>
      </c>
      <c r="N1754" s="20">
        <v>0.8</v>
      </c>
      <c r="O1754" s="20" t="s">
        <v>86</v>
      </c>
      <c r="P1754" s="25">
        <v>0</v>
      </c>
      <c r="Q1754" s="20" t="s">
        <v>112</v>
      </c>
      <c r="R1754" s="20" t="s">
        <v>113</v>
      </c>
      <c r="S1754" s="20" t="s">
        <v>26</v>
      </c>
      <c r="T1754" s="20" t="s">
        <v>30</v>
      </c>
      <c r="U1754" s="20" t="s">
        <v>114</v>
      </c>
      <c r="V1754" s="20" t="s">
        <v>115</v>
      </c>
      <c r="W1754" s="20" t="s">
        <v>116</v>
      </c>
      <c r="X1754" s="20" t="s">
        <v>2578</v>
      </c>
      <c r="Y1754" s="20" t="s">
        <v>2579</v>
      </c>
      <c r="Z1754" s="20" t="s">
        <v>26</v>
      </c>
      <c r="AA1754" s="20" t="s">
        <v>30</v>
      </c>
      <c r="AB1754" s="20" t="s">
        <v>117</v>
      </c>
      <c r="AC1754" s="20" t="s">
        <v>1559</v>
      </c>
      <c r="AD1754" s="20" t="s">
        <v>2370</v>
      </c>
    </row>
    <row r="1755" spans="2:30" x14ac:dyDescent="0.25">
      <c r="B1755" s="27" t="str">
        <f>IF(O1755="","Frêt",_xlfn.XLOOKUP(O1755,Catégories!A:A,Catégories!B:B,"inconnu"))</f>
        <v>Frêt</v>
      </c>
      <c r="C1755" s="10" t="str">
        <f>RIGHT(LOOKUP(L1755,'Recherche tracking'!A:A,'Recherche tracking'!B:B),16)</f>
        <v>9443814314756452</v>
      </c>
      <c r="D1755" s="20">
        <v>202606</v>
      </c>
      <c r="E1755" s="20">
        <v>51</v>
      </c>
      <c r="F1755" s="20">
        <v>1085442</v>
      </c>
      <c r="G1755" s="20" t="s">
        <v>20</v>
      </c>
      <c r="H1755" s="20" t="s">
        <v>20</v>
      </c>
      <c r="I1755" s="20" t="s">
        <v>110</v>
      </c>
      <c r="J1755" s="20" t="s">
        <v>22</v>
      </c>
      <c r="K1755" s="20">
        <v>20260625</v>
      </c>
      <c r="L1755" s="20" t="s">
        <v>2581</v>
      </c>
      <c r="M1755" s="20" t="s">
        <v>111</v>
      </c>
      <c r="N1755" s="20">
        <v>0.8</v>
      </c>
      <c r="O1755" s="20" t="s">
        <v>84</v>
      </c>
      <c r="P1755" s="25">
        <v>4.1500000000000004</v>
      </c>
      <c r="Q1755" s="20" t="s">
        <v>112</v>
      </c>
      <c r="R1755" s="20" t="s">
        <v>113</v>
      </c>
      <c r="S1755" s="20" t="s">
        <v>26</v>
      </c>
      <c r="T1755" s="20" t="s">
        <v>30</v>
      </c>
      <c r="U1755" s="20" t="s">
        <v>114</v>
      </c>
      <c r="V1755" s="20" t="s">
        <v>115</v>
      </c>
      <c r="W1755" s="20" t="s">
        <v>116</v>
      </c>
      <c r="X1755" s="20" t="s">
        <v>2582</v>
      </c>
      <c r="Y1755" s="20" t="s">
        <v>2583</v>
      </c>
      <c r="Z1755" s="20" t="s">
        <v>26</v>
      </c>
      <c r="AA1755" s="20" t="s">
        <v>30</v>
      </c>
      <c r="AB1755" s="20" t="s">
        <v>132</v>
      </c>
      <c r="AC1755" s="20" t="s">
        <v>2584</v>
      </c>
      <c r="AD1755" s="20" t="s">
        <v>2585</v>
      </c>
    </row>
    <row r="1756" spans="2:30" x14ac:dyDescent="0.25">
      <c r="B1756" s="27" t="str">
        <f>IF(O1756="","Frêt",_xlfn.XLOOKUP(O1756,Catégories!A:A,Catégories!B:B,"inconnu"))</f>
        <v>Frêt</v>
      </c>
      <c r="C1756" s="10" t="str">
        <f>RIGHT(LOOKUP(L1756,'Recherche tracking'!A:A,'Recherche tracking'!B:B),16)</f>
        <v>9443814314756452</v>
      </c>
      <c r="D1756" s="20">
        <v>202606</v>
      </c>
      <c r="E1756" s="20">
        <v>51</v>
      </c>
      <c r="F1756" s="20">
        <v>1085442</v>
      </c>
      <c r="G1756" s="20" t="s">
        <v>20</v>
      </c>
      <c r="H1756" s="20" t="s">
        <v>20</v>
      </c>
      <c r="I1756" s="20" t="s">
        <v>118</v>
      </c>
      <c r="J1756" s="20" t="s">
        <v>2586</v>
      </c>
      <c r="K1756" s="20">
        <v>20260625</v>
      </c>
      <c r="L1756" s="20" t="s">
        <v>2581</v>
      </c>
      <c r="M1756" s="20" t="s">
        <v>111</v>
      </c>
      <c r="N1756" s="20">
        <v>0.8</v>
      </c>
      <c r="O1756" s="20" t="s">
        <v>84</v>
      </c>
      <c r="P1756" s="25">
        <v>0</v>
      </c>
      <c r="Q1756" s="20" t="s">
        <v>112</v>
      </c>
      <c r="R1756" s="20" t="s">
        <v>113</v>
      </c>
      <c r="S1756" s="20" t="s">
        <v>26</v>
      </c>
      <c r="T1756" s="20" t="s">
        <v>30</v>
      </c>
      <c r="U1756" s="20" t="s">
        <v>114</v>
      </c>
      <c r="V1756" s="20" t="s">
        <v>115</v>
      </c>
      <c r="W1756" s="20" t="s">
        <v>116</v>
      </c>
      <c r="X1756" s="20" t="s">
        <v>2582</v>
      </c>
      <c r="Y1756" s="20" t="s">
        <v>2583</v>
      </c>
      <c r="Z1756" s="20" t="s">
        <v>26</v>
      </c>
      <c r="AA1756" s="20" t="s">
        <v>30</v>
      </c>
      <c r="AB1756" s="20" t="s">
        <v>132</v>
      </c>
      <c r="AC1756" s="20" t="s">
        <v>2584</v>
      </c>
      <c r="AD1756" s="20" t="s">
        <v>2585</v>
      </c>
    </row>
    <row r="1757" spans="2:30" x14ac:dyDescent="0.25">
      <c r="B1757" s="27" t="str">
        <f>IF(O1757="","Frêt",_xlfn.XLOOKUP(O1757,Catégories!A:A,Catégories!B:B,"inconnu"))</f>
        <v>Frêt</v>
      </c>
      <c r="C1757" s="10" t="str">
        <f>RIGHT(LOOKUP(L1757,'Recherche tracking'!A:A,'Recherche tracking'!B:B),16)</f>
        <v>9443814314756452</v>
      </c>
      <c r="D1757" s="20">
        <v>202606</v>
      </c>
      <c r="E1757" s="20">
        <v>51</v>
      </c>
      <c r="F1757" s="20">
        <v>1085442</v>
      </c>
      <c r="G1757" s="20" t="s">
        <v>20</v>
      </c>
      <c r="H1757" s="20" t="s">
        <v>20</v>
      </c>
      <c r="I1757" s="20" t="s">
        <v>119</v>
      </c>
      <c r="J1757" s="20" t="s">
        <v>2586</v>
      </c>
      <c r="K1757" s="20">
        <v>20260625</v>
      </c>
      <c r="L1757" s="20" t="s">
        <v>2581</v>
      </c>
      <c r="M1757" s="20" t="s">
        <v>24</v>
      </c>
      <c r="N1757" s="20">
        <v>0.8</v>
      </c>
      <c r="O1757" s="20" t="s">
        <v>86</v>
      </c>
      <c r="P1757" s="25">
        <v>0</v>
      </c>
      <c r="Q1757" s="20" t="s">
        <v>112</v>
      </c>
      <c r="R1757" s="20" t="s">
        <v>113</v>
      </c>
      <c r="S1757" s="20" t="s">
        <v>26</v>
      </c>
      <c r="T1757" s="20" t="s">
        <v>30</v>
      </c>
      <c r="U1757" s="20" t="s">
        <v>114</v>
      </c>
      <c r="V1757" s="20" t="s">
        <v>115</v>
      </c>
      <c r="W1757" s="20" t="s">
        <v>116</v>
      </c>
      <c r="X1757" s="20" t="s">
        <v>2582</v>
      </c>
      <c r="Y1757" s="20" t="s">
        <v>2583</v>
      </c>
      <c r="Z1757" s="20" t="s">
        <v>26</v>
      </c>
      <c r="AA1757" s="20" t="s">
        <v>30</v>
      </c>
      <c r="AB1757" s="20" t="s">
        <v>132</v>
      </c>
      <c r="AC1757" s="20" t="s">
        <v>2584</v>
      </c>
      <c r="AD1757" s="20" t="s">
        <v>2585</v>
      </c>
    </row>
    <row r="1758" spans="2:30" x14ac:dyDescent="0.25">
      <c r="B1758" s="27" t="str">
        <f>IF(O1758="","Frêt",_xlfn.XLOOKUP(O1758,Catégories!A:A,Catégories!B:B,"inconnu"))</f>
        <v>Frêt</v>
      </c>
      <c r="C1758" s="10" t="str">
        <f>RIGHT(LOOKUP(L1758,'Recherche tracking'!A:A,'Recherche tracking'!B:B),16)</f>
        <v>7643814314756122</v>
      </c>
      <c r="D1758" s="20">
        <v>202606</v>
      </c>
      <c r="E1758" s="20">
        <v>51</v>
      </c>
      <c r="F1758" s="20">
        <v>1085442</v>
      </c>
      <c r="G1758" s="20" t="s">
        <v>20</v>
      </c>
      <c r="H1758" s="20" t="s">
        <v>20</v>
      </c>
      <c r="I1758" s="20" t="s">
        <v>110</v>
      </c>
      <c r="J1758" s="20" t="s">
        <v>22</v>
      </c>
      <c r="K1758" s="20">
        <v>20260625</v>
      </c>
      <c r="L1758" s="20" t="s">
        <v>2587</v>
      </c>
      <c r="M1758" s="20" t="s">
        <v>111</v>
      </c>
      <c r="N1758" s="20">
        <v>2.67</v>
      </c>
      <c r="O1758" s="20" t="s">
        <v>84</v>
      </c>
      <c r="P1758" s="25">
        <v>4.67</v>
      </c>
      <c r="Q1758" s="20" t="s">
        <v>112</v>
      </c>
      <c r="R1758" s="20" t="s">
        <v>113</v>
      </c>
      <c r="S1758" s="20" t="s">
        <v>26</v>
      </c>
      <c r="T1758" s="20" t="s">
        <v>30</v>
      </c>
      <c r="U1758" s="20" t="s">
        <v>114</v>
      </c>
      <c r="V1758" s="20" t="s">
        <v>115</v>
      </c>
      <c r="W1758" s="20" t="s">
        <v>116</v>
      </c>
      <c r="X1758" s="20" t="s">
        <v>2588</v>
      </c>
      <c r="Y1758" s="20" t="s">
        <v>2589</v>
      </c>
      <c r="Z1758" s="20" t="s">
        <v>26</v>
      </c>
      <c r="AA1758" s="20" t="s">
        <v>30</v>
      </c>
      <c r="AB1758" s="20" t="s">
        <v>131</v>
      </c>
      <c r="AC1758" s="20" t="s">
        <v>252</v>
      </c>
      <c r="AD1758" s="20" t="s">
        <v>253</v>
      </c>
    </row>
    <row r="1759" spans="2:30" x14ac:dyDescent="0.25">
      <c r="B1759" s="27" t="str">
        <f>IF(O1759="","Frêt",_xlfn.XLOOKUP(O1759,Catégories!A:A,Catégories!B:B,"inconnu"))</f>
        <v>Frêt</v>
      </c>
      <c r="C1759" s="10" t="str">
        <f>RIGHT(LOOKUP(L1759,'Recherche tracking'!A:A,'Recherche tracking'!B:B),16)</f>
        <v>7643814314756122</v>
      </c>
      <c r="D1759" s="20">
        <v>202606</v>
      </c>
      <c r="E1759" s="20">
        <v>51</v>
      </c>
      <c r="F1759" s="20">
        <v>1085442</v>
      </c>
      <c r="G1759" s="20" t="s">
        <v>20</v>
      </c>
      <c r="H1759" s="20" t="s">
        <v>20</v>
      </c>
      <c r="I1759" s="20" t="s">
        <v>118</v>
      </c>
      <c r="J1759" s="20" t="s">
        <v>2590</v>
      </c>
      <c r="K1759" s="20">
        <v>20260625</v>
      </c>
      <c r="L1759" s="20" t="s">
        <v>2587</v>
      </c>
      <c r="M1759" s="20" t="s">
        <v>111</v>
      </c>
      <c r="N1759" s="20">
        <v>2.67</v>
      </c>
      <c r="O1759" s="20" t="s">
        <v>84</v>
      </c>
      <c r="P1759" s="25">
        <v>0</v>
      </c>
      <c r="Q1759" s="20" t="s">
        <v>112</v>
      </c>
      <c r="R1759" s="20" t="s">
        <v>113</v>
      </c>
      <c r="S1759" s="20" t="s">
        <v>26</v>
      </c>
      <c r="T1759" s="20" t="s">
        <v>30</v>
      </c>
      <c r="U1759" s="20" t="s">
        <v>114</v>
      </c>
      <c r="V1759" s="20" t="s">
        <v>115</v>
      </c>
      <c r="W1759" s="20" t="s">
        <v>116</v>
      </c>
      <c r="X1759" s="20" t="s">
        <v>2588</v>
      </c>
      <c r="Y1759" s="20" t="s">
        <v>2589</v>
      </c>
      <c r="Z1759" s="20" t="s">
        <v>26</v>
      </c>
      <c r="AA1759" s="20" t="s">
        <v>30</v>
      </c>
      <c r="AB1759" s="20" t="s">
        <v>131</v>
      </c>
      <c r="AC1759" s="20" t="s">
        <v>252</v>
      </c>
      <c r="AD1759" s="20" t="s">
        <v>253</v>
      </c>
    </row>
    <row r="1760" spans="2:30" x14ac:dyDescent="0.25">
      <c r="B1760" s="27" t="str">
        <f>IF(O1760="","Frêt",_xlfn.XLOOKUP(O1760,Catégories!A:A,Catégories!B:B,"inconnu"))</f>
        <v>Frêt</v>
      </c>
      <c r="C1760" s="10" t="str">
        <f>RIGHT(LOOKUP(L1760,'Recherche tracking'!A:A,'Recherche tracking'!B:B),16)</f>
        <v>7643814314756122</v>
      </c>
      <c r="D1760" s="20">
        <v>202606</v>
      </c>
      <c r="E1760" s="20">
        <v>51</v>
      </c>
      <c r="F1760" s="20">
        <v>1085442</v>
      </c>
      <c r="G1760" s="20" t="s">
        <v>20</v>
      </c>
      <c r="H1760" s="20" t="s">
        <v>20</v>
      </c>
      <c r="I1760" s="20" t="s">
        <v>119</v>
      </c>
      <c r="J1760" s="20" t="s">
        <v>2590</v>
      </c>
      <c r="K1760" s="20">
        <v>20260625</v>
      </c>
      <c r="L1760" s="20" t="s">
        <v>2587</v>
      </c>
      <c r="M1760" s="20" t="s">
        <v>24</v>
      </c>
      <c r="N1760" s="20">
        <v>2.67</v>
      </c>
      <c r="O1760" s="20" t="s">
        <v>86</v>
      </c>
      <c r="P1760" s="25">
        <v>0</v>
      </c>
      <c r="Q1760" s="20" t="s">
        <v>112</v>
      </c>
      <c r="R1760" s="20" t="s">
        <v>113</v>
      </c>
      <c r="S1760" s="20" t="s">
        <v>26</v>
      </c>
      <c r="T1760" s="20" t="s">
        <v>30</v>
      </c>
      <c r="U1760" s="20" t="s">
        <v>114</v>
      </c>
      <c r="V1760" s="20" t="s">
        <v>115</v>
      </c>
      <c r="W1760" s="20" t="s">
        <v>116</v>
      </c>
      <c r="X1760" s="20" t="s">
        <v>2588</v>
      </c>
      <c r="Y1760" s="20" t="s">
        <v>2589</v>
      </c>
      <c r="Z1760" s="20" t="s">
        <v>26</v>
      </c>
      <c r="AA1760" s="20" t="s">
        <v>30</v>
      </c>
      <c r="AB1760" s="20" t="s">
        <v>131</v>
      </c>
      <c r="AC1760" s="20" t="s">
        <v>252</v>
      </c>
      <c r="AD1760" s="20" t="s">
        <v>253</v>
      </c>
    </row>
    <row r="1761" spans="2:30" x14ac:dyDescent="0.25">
      <c r="B1761" s="27" t="str">
        <f>IF(O1761="","Frêt",_xlfn.XLOOKUP(O1761,Catégories!A:A,Catégories!B:B,"inconnu"))</f>
        <v>Frêt</v>
      </c>
      <c r="C1761" s="10" t="str">
        <f>RIGHT(LOOKUP(L1761,'Recherche tracking'!A:A,'Recherche tracking'!B:B),16)</f>
        <v>2943814314756795</v>
      </c>
      <c r="D1761" s="20">
        <v>202606</v>
      </c>
      <c r="E1761" s="20">
        <v>51</v>
      </c>
      <c r="F1761" s="20">
        <v>1085442</v>
      </c>
      <c r="G1761" s="20" t="s">
        <v>20</v>
      </c>
      <c r="H1761" s="20" t="s">
        <v>20</v>
      </c>
      <c r="I1761" s="20" t="s">
        <v>110</v>
      </c>
      <c r="J1761" s="20" t="s">
        <v>22</v>
      </c>
      <c r="K1761" s="20">
        <v>20260625</v>
      </c>
      <c r="L1761" s="20" t="s">
        <v>2591</v>
      </c>
      <c r="M1761" s="20" t="s">
        <v>111</v>
      </c>
      <c r="N1761" s="20">
        <v>3.8</v>
      </c>
      <c r="O1761" s="20" t="s">
        <v>84</v>
      </c>
      <c r="P1761" s="25">
        <v>4.93</v>
      </c>
      <c r="Q1761" s="20" t="s">
        <v>112</v>
      </c>
      <c r="R1761" s="20" t="s">
        <v>113</v>
      </c>
      <c r="S1761" s="20" t="s">
        <v>26</v>
      </c>
      <c r="T1761" s="20" t="s">
        <v>30</v>
      </c>
      <c r="U1761" s="20" t="s">
        <v>114</v>
      </c>
      <c r="V1761" s="20" t="s">
        <v>115</v>
      </c>
      <c r="W1761" s="20" t="s">
        <v>116</v>
      </c>
      <c r="X1761" s="20" t="s">
        <v>397</v>
      </c>
      <c r="Y1761" s="20" t="s">
        <v>2592</v>
      </c>
      <c r="Z1761" s="20" t="s">
        <v>26</v>
      </c>
      <c r="AA1761" s="20" t="s">
        <v>30</v>
      </c>
      <c r="AB1761" s="20" t="s">
        <v>201</v>
      </c>
      <c r="AC1761" s="20" t="s">
        <v>398</v>
      </c>
      <c r="AD1761" s="20" t="s">
        <v>2593</v>
      </c>
    </row>
    <row r="1762" spans="2:30" x14ac:dyDescent="0.25">
      <c r="B1762" s="27" t="str">
        <f>IF(O1762="","Frêt",_xlfn.XLOOKUP(O1762,Catégories!A:A,Catégories!B:B,"inconnu"))</f>
        <v>Frêt</v>
      </c>
      <c r="C1762" s="10" t="str">
        <f>RIGHT(LOOKUP(L1762,'Recherche tracking'!A:A,'Recherche tracking'!B:B),16)</f>
        <v>2943814314756795</v>
      </c>
      <c r="D1762" s="20">
        <v>202606</v>
      </c>
      <c r="E1762" s="20">
        <v>51</v>
      </c>
      <c r="F1762" s="20">
        <v>1085442</v>
      </c>
      <c r="G1762" s="20" t="s">
        <v>20</v>
      </c>
      <c r="H1762" s="20" t="s">
        <v>20</v>
      </c>
      <c r="I1762" s="20" t="s">
        <v>118</v>
      </c>
      <c r="J1762" s="20" t="s">
        <v>2594</v>
      </c>
      <c r="K1762" s="20">
        <v>20260625</v>
      </c>
      <c r="L1762" s="20" t="s">
        <v>2591</v>
      </c>
      <c r="M1762" s="20" t="s">
        <v>111</v>
      </c>
      <c r="N1762" s="20">
        <v>3.8</v>
      </c>
      <c r="O1762" s="20" t="s">
        <v>84</v>
      </c>
      <c r="P1762" s="25">
        <v>0</v>
      </c>
      <c r="Q1762" s="20" t="s">
        <v>112</v>
      </c>
      <c r="R1762" s="20" t="s">
        <v>113</v>
      </c>
      <c r="S1762" s="20" t="s">
        <v>26</v>
      </c>
      <c r="T1762" s="20" t="s">
        <v>30</v>
      </c>
      <c r="U1762" s="20" t="s">
        <v>114</v>
      </c>
      <c r="V1762" s="20" t="s">
        <v>115</v>
      </c>
      <c r="W1762" s="20" t="s">
        <v>116</v>
      </c>
      <c r="X1762" s="20" t="s">
        <v>397</v>
      </c>
      <c r="Y1762" s="20" t="s">
        <v>2592</v>
      </c>
      <c r="Z1762" s="20" t="s">
        <v>26</v>
      </c>
      <c r="AA1762" s="20" t="s">
        <v>30</v>
      </c>
      <c r="AB1762" s="20" t="s">
        <v>201</v>
      </c>
      <c r="AC1762" s="20" t="s">
        <v>398</v>
      </c>
      <c r="AD1762" s="20" t="s">
        <v>2593</v>
      </c>
    </row>
    <row r="1763" spans="2:30" x14ac:dyDescent="0.25">
      <c r="B1763" s="27" t="str">
        <f>IF(O1763="","Frêt",_xlfn.XLOOKUP(O1763,Catégories!A:A,Catégories!B:B,"inconnu"))</f>
        <v>Frêt</v>
      </c>
      <c r="C1763" s="10" t="str">
        <f>RIGHT(LOOKUP(L1763,'Recherche tracking'!A:A,'Recherche tracking'!B:B),16)</f>
        <v>2943814314756795</v>
      </c>
      <c r="D1763" s="20">
        <v>202606</v>
      </c>
      <c r="E1763" s="20">
        <v>51</v>
      </c>
      <c r="F1763" s="20">
        <v>1085442</v>
      </c>
      <c r="G1763" s="20" t="s">
        <v>20</v>
      </c>
      <c r="H1763" s="20" t="s">
        <v>20</v>
      </c>
      <c r="I1763" s="20" t="s">
        <v>119</v>
      </c>
      <c r="J1763" s="20" t="s">
        <v>2594</v>
      </c>
      <c r="K1763" s="20">
        <v>20260625</v>
      </c>
      <c r="L1763" s="20" t="s">
        <v>2591</v>
      </c>
      <c r="M1763" s="20" t="s">
        <v>24</v>
      </c>
      <c r="N1763" s="20">
        <v>3.8</v>
      </c>
      <c r="O1763" s="20" t="s">
        <v>86</v>
      </c>
      <c r="P1763" s="25">
        <v>0</v>
      </c>
      <c r="Q1763" s="20" t="s">
        <v>112</v>
      </c>
      <c r="R1763" s="20" t="s">
        <v>113</v>
      </c>
      <c r="S1763" s="20" t="s">
        <v>26</v>
      </c>
      <c r="T1763" s="20" t="s">
        <v>30</v>
      </c>
      <c r="U1763" s="20" t="s">
        <v>114</v>
      </c>
      <c r="V1763" s="20" t="s">
        <v>115</v>
      </c>
      <c r="W1763" s="20" t="s">
        <v>116</v>
      </c>
      <c r="X1763" s="20" t="s">
        <v>397</v>
      </c>
      <c r="Y1763" s="20" t="s">
        <v>2592</v>
      </c>
      <c r="Z1763" s="20" t="s">
        <v>26</v>
      </c>
      <c r="AA1763" s="20" t="s">
        <v>30</v>
      </c>
      <c r="AB1763" s="20" t="s">
        <v>201</v>
      </c>
      <c r="AC1763" s="20" t="s">
        <v>398</v>
      </c>
      <c r="AD1763" s="20" t="s">
        <v>2593</v>
      </c>
    </row>
    <row r="1764" spans="2:30" x14ac:dyDescent="0.25">
      <c r="B1764" s="27" t="str">
        <f>IF(O1764="","Frêt",_xlfn.XLOOKUP(O1764,Catégories!A:A,Catégories!B:B,"inconnu"))</f>
        <v>Frêt</v>
      </c>
      <c r="C1764" s="10" t="str">
        <f>RIGHT(LOOKUP(L1764,'Recherche tracking'!A:A,'Recherche tracking'!B:B),16)</f>
        <v>4943814314756589</v>
      </c>
      <c r="D1764" s="20">
        <v>202606</v>
      </c>
      <c r="E1764" s="20">
        <v>51</v>
      </c>
      <c r="F1764" s="20">
        <v>1085442</v>
      </c>
      <c r="G1764" s="20" t="s">
        <v>20</v>
      </c>
      <c r="H1764" s="20" t="s">
        <v>20</v>
      </c>
      <c r="I1764" s="20" t="s">
        <v>110</v>
      </c>
      <c r="J1764" s="20" t="s">
        <v>22</v>
      </c>
      <c r="K1764" s="20">
        <v>20260625</v>
      </c>
      <c r="L1764" s="20" t="s">
        <v>2595</v>
      </c>
      <c r="M1764" s="20" t="s">
        <v>111</v>
      </c>
      <c r="N1764" s="20">
        <v>40.25</v>
      </c>
      <c r="O1764" s="20" t="s">
        <v>84</v>
      </c>
      <c r="P1764" s="25">
        <v>14.55</v>
      </c>
      <c r="Q1764" s="20" t="s">
        <v>112</v>
      </c>
      <c r="R1764" s="20" t="s">
        <v>113</v>
      </c>
      <c r="S1764" s="20" t="s">
        <v>26</v>
      </c>
      <c r="T1764" s="20" t="s">
        <v>30</v>
      </c>
      <c r="U1764" s="20" t="s">
        <v>114</v>
      </c>
      <c r="V1764" s="20" t="s">
        <v>115</v>
      </c>
      <c r="W1764" s="20" t="s">
        <v>116</v>
      </c>
      <c r="X1764" s="20" t="s">
        <v>2596</v>
      </c>
      <c r="Y1764" s="20" t="s">
        <v>2597</v>
      </c>
      <c r="Z1764" s="20" t="s">
        <v>2598</v>
      </c>
      <c r="AA1764" s="20" t="s">
        <v>30</v>
      </c>
      <c r="AB1764" s="20" t="s">
        <v>204</v>
      </c>
      <c r="AC1764" s="20" t="s">
        <v>2599</v>
      </c>
      <c r="AD1764" s="20" t="s">
        <v>2600</v>
      </c>
    </row>
    <row r="1765" spans="2:30" x14ac:dyDescent="0.25">
      <c r="B1765" s="27" t="str">
        <f>IF(O1765="","Frêt",_xlfn.XLOOKUP(O1765,Catégories!A:A,Catégories!B:B,"inconnu"))</f>
        <v>Frêt</v>
      </c>
      <c r="C1765" s="10" t="str">
        <f>RIGHT(LOOKUP(L1765,'Recherche tracking'!A:A,'Recherche tracking'!B:B),16)</f>
        <v>4943814314756589</v>
      </c>
      <c r="D1765" s="20">
        <v>202606</v>
      </c>
      <c r="E1765" s="20">
        <v>51</v>
      </c>
      <c r="F1765" s="20">
        <v>1085442</v>
      </c>
      <c r="G1765" s="20" t="s">
        <v>20</v>
      </c>
      <c r="H1765" s="20" t="s">
        <v>20</v>
      </c>
      <c r="I1765" s="20" t="s">
        <v>118</v>
      </c>
      <c r="J1765" s="20" t="s">
        <v>2601</v>
      </c>
      <c r="K1765" s="20">
        <v>20260625</v>
      </c>
      <c r="L1765" s="20" t="s">
        <v>2595</v>
      </c>
      <c r="M1765" s="20" t="s">
        <v>111</v>
      </c>
      <c r="N1765" s="20">
        <v>18.87</v>
      </c>
      <c r="O1765" s="20" t="s">
        <v>84</v>
      </c>
      <c r="P1765" s="25">
        <v>0</v>
      </c>
      <c r="Q1765" s="20" t="s">
        <v>112</v>
      </c>
      <c r="R1765" s="20" t="s">
        <v>113</v>
      </c>
      <c r="S1765" s="20" t="s">
        <v>26</v>
      </c>
      <c r="T1765" s="20" t="s">
        <v>30</v>
      </c>
      <c r="U1765" s="20" t="s">
        <v>114</v>
      </c>
      <c r="V1765" s="20" t="s">
        <v>115</v>
      </c>
      <c r="W1765" s="20" t="s">
        <v>116</v>
      </c>
      <c r="X1765" s="20" t="s">
        <v>2596</v>
      </c>
      <c r="Y1765" s="20" t="s">
        <v>2597</v>
      </c>
      <c r="Z1765" s="20" t="s">
        <v>2598</v>
      </c>
      <c r="AA1765" s="20" t="s">
        <v>30</v>
      </c>
      <c r="AB1765" s="20" t="s">
        <v>204</v>
      </c>
      <c r="AC1765" s="20" t="s">
        <v>2599</v>
      </c>
      <c r="AD1765" s="20" t="s">
        <v>2600</v>
      </c>
    </row>
    <row r="1766" spans="2:30" x14ac:dyDescent="0.25">
      <c r="B1766" s="27" t="str">
        <f>IF(O1766="","Frêt",_xlfn.XLOOKUP(O1766,Catégories!A:A,Catégories!B:B,"inconnu"))</f>
        <v>Frêt</v>
      </c>
      <c r="C1766" s="10" t="str">
        <f>RIGHT(LOOKUP(L1766,'Recherche tracking'!A:A,'Recherche tracking'!B:B),16)</f>
        <v>4943814314756589</v>
      </c>
      <c r="D1766" s="20">
        <v>202606</v>
      </c>
      <c r="E1766" s="20">
        <v>51</v>
      </c>
      <c r="F1766" s="20">
        <v>1085442</v>
      </c>
      <c r="G1766" s="20" t="s">
        <v>20</v>
      </c>
      <c r="H1766" s="20" t="s">
        <v>20</v>
      </c>
      <c r="I1766" s="20" t="s">
        <v>119</v>
      </c>
      <c r="J1766" s="20" t="s">
        <v>2601</v>
      </c>
      <c r="K1766" s="20">
        <v>20260625</v>
      </c>
      <c r="L1766" s="20" t="s">
        <v>2595</v>
      </c>
      <c r="M1766" s="20" t="s">
        <v>24</v>
      </c>
      <c r="N1766" s="20">
        <v>18.87</v>
      </c>
      <c r="O1766" s="20" t="s">
        <v>86</v>
      </c>
      <c r="P1766" s="25">
        <v>0</v>
      </c>
      <c r="Q1766" s="20" t="s">
        <v>112</v>
      </c>
      <c r="R1766" s="20" t="s">
        <v>113</v>
      </c>
      <c r="S1766" s="20" t="s">
        <v>26</v>
      </c>
      <c r="T1766" s="20" t="s">
        <v>30</v>
      </c>
      <c r="U1766" s="20" t="s">
        <v>114</v>
      </c>
      <c r="V1766" s="20" t="s">
        <v>115</v>
      </c>
      <c r="W1766" s="20" t="s">
        <v>116</v>
      </c>
      <c r="X1766" s="20" t="s">
        <v>2596</v>
      </c>
      <c r="Y1766" s="20" t="s">
        <v>2597</v>
      </c>
      <c r="Z1766" s="20" t="s">
        <v>2598</v>
      </c>
      <c r="AA1766" s="20" t="s">
        <v>30</v>
      </c>
      <c r="AB1766" s="20" t="s">
        <v>204</v>
      </c>
      <c r="AC1766" s="20" t="s">
        <v>2599</v>
      </c>
      <c r="AD1766" s="20" t="s">
        <v>2600</v>
      </c>
    </row>
    <row r="1767" spans="2:30" x14ac:dyDescent="0.25">
      <c r="B1767" s="27" t="str">
        <f>IF(O1767="","Frêt",_xlfn.XLOOKUP(O1767,Catégories!A:A,Catégories!B:B,"inconnu"))</f>
        <v>Frêt</v>
      </c>
      <c r="C1767" s="10" t="str">
        <f>RIGHT(LOOKUP(L1767,'Recherche tracking'!A:A,'Recherche tracking'!B:B),16)</f>
        <v>4943814314756589</v>
      </c>
      <c r="D1767" s="20">
        <v>202606</v>
      </c>
      <c r="E1767" s="20">
        <v>51</v>
      </c>
      <c r="F1767" s="20">
        <v>1085442</v>
      </c>
      <c r="G1767" s="20" t="s">
        <v>20</v>
      </c>
      <c r="H1767" s="20" t="s">
        <v>20</v>
      </c>
      <c r="I1767" s="20" t="s">
        <v>118</v>
      </c>
      <c r="J1767" s="20" t="s">
        <v>2602</v>
      </c>
      <c r="K1767" s="20">
        <v>20260625</v>
      </c>
      <c r="L1767" s="20" t="s">
        <v>2595</v>
      </c>
      <c r="M1767" s="20" t="s">
        <v>111</v>
      </c>
      <c r="N1767" s="20">
        <v>21.38</v>
      </c>
      <c r="O1767" s="20" t="s">
        <v>84</v>
      </c>
      <c r="P1767" s="25">
        <v>0</v>
      </c>
      <c r="Q1767" s="20" t="s">
        <v>112</v>
      </c>
      <c r="R1767" s="20" t="s">
        <v>113</v>
      </c>
      <c r="S1767" s="20" t="s">
        <v>26</v>
      </c>
      <c r="T1767" s="20" t="s">
        <v>30</v>
      </c>
      <c r="U1767" s="20" t="s">
        <v>114</v>
      </c>
      <c r="V1767" s="20" t="s">
        <v>115</v>
      </c>
      <c r="W1767" s="20" t="s">
        <v>116</v>
      </c>
      <c r="X1767" s="20" t="s">
        <v>2596</v>
      </c>
      <c r="Y1767" s="20" t="s">
        <v>2597</v>
      </c>
      <c r="Z1767" s="20" t="s">
        <v>2598</v>
      </c>
      <c r="AA1767" s="20" t="s">
        <v>30</v>
      </c>
      <c r="AB1767" s="20" t="s">
        <v>204</v>
      </c>
      <c r="AC1767" s="20" t="s">
        <v>2599</v>
      </c>
      <c r="AD1767" s="20" t="s">
        <v>2600</v>
      </c>
    </row>
    <row r="1768" spans="2:30" x14ac:dyDescent="0.25">
      <c r="B1768" s="27" t="str">
        <f>IF(O1768="","Frêt",_xlfn.XLOOKUP(O1768,Catégories!A:A,Catégories!B:B,"inconnu"))</f>
        <v>Frêt</v>
      </c>
      <c r="C1768" s="10" t="str">
        <f>RIGHT(LOOKUP(L1768,'Recherche tracking'!A:A,'Recherche tracking'!B:B),16)</f>
        <v>4943814314756589</v>
      </c>
      <c r="D1768" s="20">
        <v>202606</v>
      </c>
      <c r="E1768" s="20">
        <v>51</v>
      </c>
      <c r="F1768" s="20">
        <v>1085442</v>
      </c>
      <c r="G1768" s="20" t="s">
        <v>20</v>
      </c>
      <c r="H1768" s="20" t="s">
        <v>20</v>
      </c>
      <c r="I1768" s="20" t="s">
        <v>119</v>
      </c>
      <c r="J1768" s="20" t="s">
        <v>2602</v>
      </c>
      <c r="K1768" s="20">
        <v>20260625</v>
      </c>
      <c r="L1768" s="20" t="s">
        <v>2595</v>
      </c>
      <c r="M1768" s="20" t="s">
        <v>24</v>
      </c>
      <c r="N1768" s="20">
        <v>21.38</v>
      </c>
      <c r="O1768" s="20" t="s">
        <v>86</v>
      </c>
      <c r="P1768" s="25">
        <v>0</v>
      </c>
      <c r="Q1768" s="20" t="s">
        <v>112</v>
      </c>
      <c r="R1768" s="20" t="s">
        <v>113</v>
      </c>
      <c r="S1768" s="20" t="s">
        <v>26</v>
      </c>
      <c r="T1768" s="20" t="s">
        <v>30</v>
      </c>
      <c r="U1768" s="20" t="s">
        <v>114</v>
      </c>
      <c r="V1768" s="20" t="s">
        <v>115</v>
      </c>
      <c r="W1768" s="20" t="s">
        <v>116</v>
      </c>
      <c r="X1768" s="20" t="s">
        <v>2596</v>
      </c>
      <c r="Y1768" s="20" t="s">
        <v>2597</v>
      </c>
      <c r="Z1768" s="20" t="s">
        <v>2598</v>
      </c>
      <c r="AA1768" s="20" t="s">
        <v>30</v>
      </c>
      <c r="AB1768" s="20" t="s">
        <v>204</v>
      </c>
      <c r="AC1768" s="20" t="s">
        <v>2599</v>
      </c>
      <c r="AD1768" s="20" t="s">
        <v>2600</v>
      </c>
    </row>
    <row r="1769" spans="2:30" x14ac:dyDescent="0.25">
      <c r="B1769" s="27" t="str">
        <f>IF(O1769="","Frêt",_xlfn.XLOOKUP(O1769,Catégories!A:A,Catégories!B:B,"inconnu"))</f>
        <v>Frêt</v>
      </c>
      <c r="C1769" s="10" t="str">
        <f>RIGHT(LOOKUP(L1769,'Recherche tracking'!A:A,'Recherche tracking'!B:B),16)</f>
        <v>4943814314756589</v>
      </c>
      <c r="D1769" s="20">
        <v>202606</v>
      </c>
      <c r="E1769" s="20">
        <v>51</v>
      </c>
      <c r="F1769" s="20">
        <v>1085442</v>
      </c>
      <c r="G1769" s="20" t="s">
        <v>20</v>
      </c>
      <c r="H1769" s="20" t="s">
        <v>20</v>
      </c>
      <c r="I1769" s="20" t="s">
        <v>119</v>
      </c>
      <c r="J1769" s="20" t="s">
        <v>2602</v>
      </c>
      <c r="K1769" s="20">
        <v>20260625</v>
      </c>
      <c r="L1769" s="20" t="s">
        <v>2595</v>
      </c>
      <c r="M1769" s="20" t="s">
        <v>24</v>
      </c>
      <c r="N1769" s="20">
        <v>21.38</v>
      </c>
      <c r="O1769" s="20" t="s">
        <v>98</v>
      </c>
      <c r="P1769" s="25">
        <v>1</v>
      </c>
      <c r="Q1769" s="20" t="s">
        <v>112</v>
      </c>
      <c r="R1769" s="20" t="s">
        <v>113</v>
      </c>
      <c r="S1769" s="20" t="s">
        <v>26</v>
      </c>
      <c r="T1769" s="20" t="s">
        <v>30</v>
      </c>
      <c r="U1769" s="20" t="s">
        <v>114</v>
      </c>
      <c r="V1769" s="20" t="s">
        <v>115</v>
      </c>
      <c r="W1769" s="20" t="s">
        <v>116</v>
      </c>
      <c r="X1769" s="20" t="s">
        <v>2596</v>
      </c>
      <c r="Y1769" s="20" t="s">
        <v>2597</v>
      </c>
      <c r="Z1769" s="20" t="s">
        <v>2598</v>
      </c>
      <c r="AA1769" s="20" t="s">
        <v>30</v>
      </c>
      <c r="AB1769" s="20" t="s">
        <v>204</v>
      </c>
      <c r="AC1769" s="20" t="s">
        <v>2599</v>
      </c>
      <c r="AD1769" s="20" t="s">
        <v>2600</v>
      </c>
    </row>
    <row r="1770" spans="2:30" x14ac:dyDescent="0.25">
      <c r="B1770" s="27" t="str">
        <f>IF(O1770="","Frêt",_xlfn.XLOOKUP(O1770,Catégories!A:A,Catégories!B:B,"inconnu"))</f>
        <v>Frêt</v>
      </c>
      <c r="C1770" s="10" t="str">
        <f>RIGHT(LOOKUP(L1770,'Recherche tracking'!A:A,'Recherche tracking'!B:B),16)</f>
        <v>9343814314756829</v>
      </c>
      <c r="D1770" s="20">
        <v>202606</v>
      </c>
      <c r="E1770" s="20">
        <v>51</v>
      </c>
      <c r="F1770" s="20">
        <v>1085442</v>
      </c>
      <c r="G1770" s="20" t="s">
        <v>20</v>
      </c>
      <c r="H1770" s="20" t="s">
        <v>20</v>
      </c>
      <c r="I1770" s="20" t="s">
        <v>110</v>
      </c>
      <c r="J1770" s="20" t="s">
        <v>22</v>
      </c>
      <c r="K1770" s="20">
        <v>20260625</v>
      </c>
      <c r="L1770" s="20" t="s">
        <v>2603</v>
      </c>
      <c r="M1770" s="20" t="s">
        <v>111</v>
      </c>
      <c r="N1770" s="20">
        <v>12.02</v>
      </c>
      <c r="O1770" s="20" t="s">
        <v>84</v>
      </c>
      <c r="P1770" s="25">
        <v>7.27</v>
      </c>
      <c r="Q1770" s="20" t="s">
        <v>112</v>
      </c>
      <c r="R1770" s="20" t="s">
        <v>113</v>
      </c>
      <c r="S1770" s="20" t="s">
        <v>26</v>
      </c>
      <c r="T1770" s="20" t="s">
        <v>30</v>
      </c>
      <c r="U1770" s="20" t="s">
        <v>114</v>
      </c>
      <c r="V1770" s="20" t="s">
        <v>115</v>
      </c>
      <c r="W1770" s="20" t="s">
        <v>116</v>
      </c>
      <c r="X1770" s="20" t="s">
        <v>925</v>
      </c>
      <c r="Y1770" s="20" t="s">
        <v>926</v>
      </c>
      <c r="Z1770" s="20" t="s">
        <v>26</v>
      </c>
      <c r="AA1770" s="20" t="s">
        <v>30</v>
      </c>
      <c r="AB1770" s="20" t="s">
        <v>136</v>
      </c>
      <c r="AC1770" s="20" t="s">
        <v>927</v>
      </c>
      <c r="AD1770" s="20" t="s">
        <v>928</v>
      </c>
    </row>
    <row r="1771" spans="2:30" x14ac:dyDescent="0.25">
      <c r="B1771" s="27" t="str">
        <f>IF(O1771="","Frêt",_xlfn.XLOOKUP(O1771,Catégories!A:A,Catégories!B:B,"inconnu"))</f>
        <v>Frêt</v>
      </c>
      <c r="C1771" s="10" t="str">
        <f>RIGHT(LOOKUP(L1771,'Recherche tracking'!A:A,'Recherche tracking'!B:B),16)</f>
        <v>9343814314756829</v>
      </c>
      <c r="D1771" s="20">
        <v>202606</v>
      </c>
      <c r="E1771" s="20">
        <v>51</v>
      </c>
      <c r="F1771" s="20">
        <v>1085442</v>
      </c>
      <c r="G1771" s="20" t="s">
        <v>20</v>
      </c>
      <c r="H1771" s="20" t="s">
        <v>20</v>
      </c>
      <c r="I1771" s="20" t="s">
        <v>118</v>
      </c>
      <c r="J1771" s="20" t="s">
        <v>2604</v>
      </c>
      <c r="K1771" s="20">
        <v>20260625</v>
      </c>
      <c r="L1771" s="20" t="s">
        <v>2603</v>
      </c>
      <c r="M1771" s="20" t="s">
        <v>111</v>
      </c>
      <c r="N1771" s="20">
        <v>12.02</v>
      </c>
      <c r="O1771" s="20" t="s">
        <v>84</v>
      </c>
      <c r="P1771" s="25">
        <v>0</v>
      </c>
      <c r="Q1771" s="20" t="s">
        <v>112</v>
      </c>
      <c r="R1771" s="20" t="s">
        <v>113</v>
      </c>
      <c r="S1771" s="20" t="s">
        <v>26</v>
      </c>
      <c r="T1771" s="20" t="s">
        <v>30</v>
      </c>
      <c r="U1771" s="20" t="s">
        <v>114</v>
      </c>
      <c r="V1771" s="20" t="s">
        <v>115</v>
      </c>
      <c r="W1771" s="20" t="s">
        <v>116</v>
      </c>
      <c r="X1771" s="20" t="s">
        <v>925</v>
      </c>
      <c r="Y1771" s="20" t="s">
        <v>926</v>
      </c>
      <c r="Z1771" s="20" t="s">
        <v>26</v>
      </c>
      <c r="AA1771" s="20" t="s">
        <v>30</v>
      </c>
      <c r="AB1771" s="20" t="s">
        <v>136</v>
      </c>
      <c r="AC1771" s="20" t="s">
        <v>927</v>
      </c>
      <c r="AD1771" s="20" t="s">
        <v>928</v>
      </c>
    </row>
    <row r="1772" spans="2:30" x14ac:dyDescent="0.25">
      <c r="B1772" s="27" t="str">
        <f>IF(O1772="","Frêt",_xlfn.XLOOKUP(O1772,Catégories!A:A,Catégories!B:B,"inconnu"))</f>
        <v>Frêt</v>
      </c>
      <c r="C1772" s="10" t="str">
        <f>RIGHT(LOOKUP(L1772,'Recherche tracking'!A:A,'Recherche tracking'!B:B),16)</f>
        <v>9343814314756829</v>
      </c>
      <c r="D1772" s="20">
        <v>202606</v>
      </c>
      <c r="E1772" s="20">
        <v>51</v>
      </c>
      <c r="F1772" s="20">
        <v>1085442</v>
      </c>
      <c r="G1772" s="20" t="s">
        <v>20</v>
      </c>
      <c r="H1772" s="20" t="s">
        <v>20</v>
      </c>
      <c r="I1772" s="20" t="s">
        <v>119</v>
      </c>
      <c r="J1772" s="20" t="s">
        <v>2604</v>
      </c>
      <c r="K1772" s="20">
        <v>20260625</v>
      </c>
      <c r="L1772" s="20" t="s">
        <v>2603</v>
      </c>
      <c r="M1772" s="20" t="s">
        <v>24</v>
      </c>
      <c r="N1772" s="20">
        <v>12.02</v>
      </c>
      <c r="O1772" s="20" t="s">
        <v>86</v>
      </c>
      <c r="P1772" s="25">
        <v>0</v>
      </c>
      <c r="Q1772" s="20" t="s">
        <v>112</v>
      </c>
      <c r="R1772" s="20" t="s">
        <v>113</v>
      </c>
      <c r="S1772" s="20" t="s">
        <v>26</v>
      </c>
      <c r="T1772" s="20" t="s">
        <v>30</v>
      </c>
      <c r="U1772" s="20" t="s">
        <v>114</v>
      </c>
      <c r="V1772" s="20" t="s">
        <v>115</v>
      </c>
      <c r="W1772" s="20" t="s">
        <v>116</v>
      </c>
      <c r="X1772" s="20" t="s">
        <v>925</v>
      </c>
      <c r="Y1772" s="20" t="s">
        <v>926</v>
      </c>
      <c r="Z1772" s="20" t="s">
        <v>26</v>
      </c>
      <c r="AA1772" s="20" t="s">
        <v>30</v>
      </c>
      <c r="AB1772" s="20" t="s">
        <v>136</v>
      </c>
      <c r="AC1772" s="20" t="s">
        <v>927</v>
      </c>
      <c r="AD1772" s="20" t="s">
        <v>928</v>
      </c>
    </row>
    <row r="1773" spans="2:30" x14ac:dyDescent="0.25">
      <c r="B1773" s="27" t="str">
        <f>IF(O1773="","Frêt",_xlfn.XLOOKUP(O1773,Catégories!A:A,Catégories!B:B,"inconnu"))</f>
        <v>Frêt</v>
      </c>
      <c r="C1773" s="10" t="str">
        <f>RIGHT(LOOKUP(L1773,'Recherche tracking'!A:A,'Recherche tracking'!B:B),16)</f>
        <v>7543814314756943</v>
      </c>
      <c r="D1773" s="20">
        <v>202606</v>
      </c>
      <c r="E1773" s="20">
        <v>51</v>
      </c>
      <c r="F1773" s="20">
        <v>1085442</v>
      </c>
      <c r="G1773" s="20" t="s">
        <v>20</v>
      </c>
      <c r="H1773" s="20" t="s">
        <v>20</v>
      </c>
      <c r="I1773" s="20" t="s">
        <v>110</v>
      </c>
      <c r="J1773" s="20" t="s">
        <v>22</v>
      </c>
      <c r="K1773" s="20">
        <v>20260625</v>
      </c>
      <c r="L1773" s="20" t="s">
        <v>2605</v>
      </c>
      <c r="M1773" s="20" t="s">
        <v>111</v>
      </c>
      <c r="N1773" s="20">
        <v>63.4</v>
      </c>
      <c r="O1773" s="20" t="s">
        <v>84</v>
      </c>
      <c r="P1773" s="25">
        <v>20.53</v>
      </c>
      <c r="Q1773" s="20" t="s">
        <v>112</v>
      </c>
      <c r="R1773" s="20" t="s">
        <v>113</v>
      </c>
      <c r="S1773" s="20" t="s">
        <v>26</v>
      </c>
      <c r="T1773" s="20" t="s">
        <v>30</v>
      </c>
      <c r="U1773" s="20" t="s">
        <v>114</v>
      </c>
      <c r="V1773" s="20" t="s">
        <v>115</v>
      </c>
      <c r="W1773" s="20" t="s">
        <v>116</v>
      </c>
      <c r="X1773" s="20" t="s">
        <v>2606</v>
      </c>
      <c r="Y1773" s="20" t="s">
        <v>2607</v>
      </c>
      <c r="Z1773" s="20" t="s">
        <v>26</v>
      </c>
      <c r="AA1773" s="20" t="s">
        <v>30</v>
      </c>
      <c r="AB1773" s="20" t="s">
        <v>117</v>
      </c>
      <c r="AC1773" s="20" t="s">
        <v>127</v>
      </c>
      <c r="AD1773" s="20" t="s">
        <v>120</v>
      </c>
    </row>
    <row r="1774" spans="2:30" x14ac:dyDescent="0.25">
      <c r="B1774" s="27" t="str">
        <f>IF(O1774="","Frêt",_xlfn.XLOOKUP(O1774,Catégories!A:A,Catégories!B:B,"inconnu"))</f>
        <v>Frêt</v>
      </c>
      <c r="C1774" s="10" t="str">
        <f>RIGHT(LOOKUP(L1774,'Recherche tracking'!A:A,'Recherche tracking'!B:B),16)</f>
        <v>7543814314756943</v>
      </c>
      <c r="D1774" s="20">
        <v>202606</v>
      </c>
      <c r="E1774" s="20">
        <v>51</v>
      </c>
      <c r="F1774" s="20">
        <v>1085442</v>
      </c>
      <c r="G1774" s="20" t="s">
        <v>20</v>
      </c>
      <c r="H1774" s="20" t="s">
        <v>20</v>
      </c>
      <c r="I1774" s="20" t="s">
        <v>118</v>
      </c>
      <c r="J1774" s="20" t="s">
        <v>2608</v>
      </c>
      <c r="K1774" s="20">
        <v>20260625</v>
      </c>
      <c r="L1774" s="20" t="s">
        <v>2605</v>
      </c>
      <c r="M1774" s="20" t="s">
        <v>111</v>
      </c>
      <c r="N1774" s="20">
        <v>17.100000000000001</v>
      </c>
      <c r="O1774" s="20" t="s">
        <v>84</v>
      </c>
      <c r="P1774" s="25">
        <v>0</v>
      </c>
      <c r="Q1774" s="20" t="s">
        <v>112</v>
      </c>
      <c r="R1774" s="20" t="s">
        <v>113</v>
      </c>
      <c r="S1774" s="20" t="s">
        <v>26</v>
      </c>
      <c r="T1774" s="20" t="s">
        <v>30</v>
      </c>
      <c r="U1774" s="20" t="s">
        <v>114</v>
      </c>
      <c r="V1774" s="20" t="s">
        <v>115</v>
      </c>
      <c r="W1774" s="20" t="s">
        <v>116</v>
      </c>
      <c r="X1774" s="20" t="s">
        <v>2606</v>
      </c>
      <c r="Y1774" s="20" t="s">
        <v>2607</v>
      </c>
      <c r="Z1774" s="20" t="s">
        <v>26</v>
      </c>
      <c r="AA1774" s="20" t="s">
        <v>30</v>
      </c>
      <c r="AB1774" s="20" t="s">
        <v>117</v>
      </c>
      <c r="AC1774" s="20" t="s">
        <v>127</v>
      </c>
      <c r="AD1774" s="20" t="s">
        <v>120</v>
      </c>
    </row>
    <row r="1775" spans="2:30" x14ac:dyDescent="0.25">
      <c r="B1775" s="27" t="str">
        <f>IF(O1775="","Frêt",_xlfn.XLOOKUP(O1775,Catégories!A:A,Catégories!B:B,"inconnu"))</f>
        <v>Frêt</v>
      </c>
      <c r="C1775" s="10" t="str">
        <f>RIGHT(LOOKUP(L1775,'Recherche tracking'!A:A,'Recherche tracking'!B:B),16)</f>
        <v>7543814314756943</v>
      </c>
      <c r="D1775" s="20">
        <v>202606</v>
      </c>
      <c r="E1775" s="20">
        <v>51</v>
      </c>
      <c r="F1775" s="20">
        <v>1085442</v>
      </c>
      <c r="G1775" s="20" t="s">
        <v>20</v>
      </c>
      <c r="H1775" s="20" t="s">
        <v>20</v>
      </c>
      <c r="I1775" s="20" t="s">
        <v>119</v>
      </c>
      <c r="J1775" s="20" t="s">
        <v>2608</v>
      </c>
      <c r="K1775" s="20">
        <v>20260625</v>
      </c>
      <c r="L1775" s="20" t="s">
        <v>2605</v>
      </c>
      <c r="M1775" s="20" t="s">
        <v>24</v>
      </c>
      <c r="N1775" s="20">
        <v>17.100000000000001</v>
      </c>
      <c r="O1775" s="20" t="s">
        <v>86</v>
      </c>
      <c r="P1775" s="25">
        <v>0</v>
      </c>
      <c r="Q1775" s="20" t="s">
        <v>112</v>
      </c>
      <c r="R1775" s="20" t="s">
        <v>113</v>
      </c>
      <c r="S1775" s="20" t="s">
        <v>26</v>
      </c>
      <c r="T1775" s="20" t="s">
        <v>30</v>
      </c>
      <c r="U1775" s="20" t="s">
        <v>114</v>
      </c>
      <c r="V1775" s="20" t="s">
        <v>115</v>
      </c>
      <c r="W1775" s="20" t="s">
        <v>116</v>
      </c>
      <c r="X1775" s="20" t="s">
        <v>2606</v>
      </c>
      <c r="Y1775" s="20" t="s">
        <v>2607</v>
      </c>
      <c r="Z1775" s="20" t="s">
        <v>26</v>
      </c>
      <c r="AA1775" s="20" t="s">
        <v>30</v>
      </c>
      <c r="AB1775" s="20" t="s">
        <v>117</v>
      </c>
      <c r="AC1775" s="20" t="s">
        <v>127</v>
      </c>
      <c r="AD1775" s="20" t="s">
        <v>120</v>
      </c>
    </row>
    <row r="1776" spans="2:30" x14ac:dyDescent="0.25">
      <c r="B1776" s="27" t="str">
        <f>IF(O1776="","Frêt",_xlfn.XLOOKUP(O1776,Catégories!A:A,Catégories!B:B,"inconnu"))</f>
        <v>Frêt</v>
      </c>
      <c r="C1776" s="10" t="str">
        <f>RIGHT(LOOKUP(L1776,'Recherche tracking'!A:A,'Recherche tracking'!B:B),16)</f>
        <v>7543814314756943</v>
      </c>
      <c r="D1776" s="20">
        <v>202606</v>
      </c>
      <c r="E1776" s="20">
        <v>51</v>
      </c>
      <c r="F1776" s="20">
        <v>1085442</v>
      </c>
      <c r="G1776" s="20" t="s">
        <v>20</v>
      </c>
      <c r="H1776" s="20" t="s">
        <v>20</v>
      </c>
      <c r="I1776" s="20" t="s">
        <v>118</v>
      </c>
      <c r="J1776" s="20" t="s">
        <v>2609</v>
      </c>
      <c r="K1776" s="20">
        <v>20260625</v>
      </c>
      <c r="L1776" s="20" t="s">
        <v>2605</v>
      </c>
      <c r="M1776" s="20" t="s">
        <v>111</v>
      </c>
      <c r="N1776" s="20">
        <v>17.100000000000001</v>
      </c>
      <c r="O1776" s="20" t="s">
        <v>84</v>
      </c>
      <c r="P1776" s="25">
        <v>0</v>
      </c>
      <c r="Q1776" s="20" t="s">
        <v>112</v>
      </c>
      <c r="R1776" s="20" t="s">
        <v>113</v>
      </c>
      <c r="S1776" s="20" t="s">
        <v>26</v>
      </c>
      <c r="T1776" s="20" t="s">
        <v>30</v>
      </c>
      <c r="U1776" s="20" t="s">
        <v>114</v>
      </c>
      <c r="V1776" s="20" t="s">
        <v>115</v>
      </c>
      <c r="W1776" s="20" t="s">
        <v>116</v>
      </c>
      <c r="X1776" s="20" t="s">
        <v>2606</v>
      </c>
      <c r="Y1776" s="20" t="s">
        <v>2607</v>
      </c>
      <c r="Z1776" s="20" t="s">
        <v>26</v>
      </c>
      <c r="AA1776" s="20" t="s">
        <v>30</v>
      </c>
      <c r="AB1776" s="20" t="s">
        <v>117</v>
      </c>
      <c r="AC1776" s="20" t="s">
        <v>127</v>
      </c>
      <c r="AD1776" s="20" t="s">
        <v>120</v>
      </c>
    </row>
    <row r="1777" spans="2:30" x14ac:dyDescent="0.25">
      <c r="B1777" s="27" t="str">
        <f>IF(O1777="","Frêt",_xlfn.XLOOKUP(O1777,Catégories!A:A,Catégories!B:B,"inconnu"))</f>
        <v>Frêt</v>
      </c>
      <c r="C1777" s="10" t="str">
        <f>RIGHT(LOOKUP(L1777,'Recherche tracking'!A:A,'Recherche tracking'!B:B),16)</f>
        <v>7543814314756943</v>
      </c>
      <c r="D1777" s="20">
        <v>202606</v>
      </c>
      <c r="E1777" s="20">
        <v>51</v>
      </c>
      <c r="F1777" s="20">
        <v>1085442</v>
      </c>
      <c r="G1777" s="20" t="s">
        <v>20</v>
      </c>
      <c r="H1777" s="20" t="s">
        <v>20</v>
      </c>
      <c r="I1777" s="20" t="s">
        <v>119</v>
      </c>
      <c r="J1777" s="20" t="s">
        <v>2609</v>
      </c>
      <c r="K1777" s="20">
        <v>20260625</v>
      </c>
      <c r="L1777" s="20" t="s">
        <v>2605</v>
      </c>
      <c r="M1777" s="20" t="s">
        <v>24</v>
      </c>
      <c r="N1777" s="20">
        <v>17.100000000000001</v>
      </c>
      <c r="O1777" s="20" t="s">
        <v>86</v>
      </c>
      <c r="P1777" s="25">
        <v>0</v>
      </c>
      <c r="Q1777" s="20" t="s">
        <v>112</v>
      </c>
      <c r="R1777" s="20" t="s">
        <v>113</v>
      </c>
      <c r="S1777" s="20" t="s">
        <v>26</v>
      </c>
      <c r="T1777" s="20" t="s">
        <v>30</v>
      </c>
      <c r="U1777" s="20" t="s">
        <v>114</v>
      </c>
      <c r="V1777" s="20" t="s">
        <v>115</v>
      </c>
      <c r="W1777" s="20" t="s">
        <v>116</v>
      </c>
      <c r="X1777" s="20" t="s">
        <v>2606</v>
      </c>
      <c r="Y1777" s="20" t="s">
        <v>2607</v>
      </c>
      <c r="Z1777" s="20" t="s">
        <v>26</v>
      </c>
      <c r="AA1777" s="20" t="s">
        <v>30</v>
      </c>
      <c r="AB1777" s="20" t="s">
        <v>117</v>
      </c>
      <c r="AC1777" s="20" t="s">
        <v>127</v>
      </c>
      <c r="AD1777" s="20" t="s">
        <v>120</v>
      </c>
    </row>
    <row r="1778" spans="2:30" x14ac:dyDescent="0.25">
      <c r="B1778" s="27" t="str">
        <f>IF(O1778="","Frêt",_xlfn.XLOOKUP(O1778,Catégories!A:A,Catégories!B:B,"inconnu"))</f>
        <v>Frêt</v>
      </c>
      <c r="C1778" s="10" t="str">
        <f>RIGHT(LOOKUP(L1778,'Recherche tracking'!A:A,'Recherche tracking'!B:B),16)</f>
        <v>7543814314756943</v>
      </c>
      <c r="D1778" s="20">
        <v>202606</v>
      </c>
      <c r="E1778" s="20">
        <v>51</v>
      </c>
      <c r="F1778" s="20">
        <v>1085442</v>
      </c>
      <c r="G1778" s="20" t="s">
        <v>20</v>
      </c>
      <c r="H1778" s="20" t="s">
        <v>20</v>
      </c>
      <c r="I1778" s="20" t="s">
        <v>119</v>
      </c>
      <c r="J1778" s="20" t="s">
        <v>2609</v>
      </c>
      <c r="K1778" s="20">
        <v>20260625</v>
      </c>
      <c r="L1778" s="20" t="s">
        <v>2605</v>
      </c>
      <c r="M1778" s="20" t="s">
        <v>24</v>
      </c>
      <c r="N1778" s="20">
        <v>17.100000000000001</v>
      </c>
      <c r="O1778" s="20" t="s">
        <v>98</v>
      </c>
      <c r="P1778" s="25">
        <v>1</v>
      </c>
      <c r="Q1778" s="20" t="s">
        <v>112</v>
      </c>
      <c r="R1778" s="20" t="s">
        <v>113</v>
      </c>
      <c r="S1778" s="20" t="s">
        <v>26</v>
      </c>
      <c r="T1778" s="20" t="s">
        <v>30</v>
      </c>
      <c r="U1778" s="20" t="s">
        <v>114</v>
      </c>
      <c r="V1778" s="20" t="s">
        <v>115</v>
      </c>
      <c r="W1778" s="20" t="s">
        <v>116</v>
      </c>
      <c r="X1778" s="20" t="s">
        <v>2606</v>
      </c>
      <c r="Y1778" s="20" t="s">
        <v>2607</v>
      </c>
      <c r="Z1778" s="20" t="s">
        <v>26</v>
      </c>
      <c r="AA1778" s="20" t="s">
        <v>30</v>
      </c>
      <c r="AB1778" s="20" t="s">
        <v>117</v>
      </c>
      <c r="AC1778" s="20" t="s">
        <v>127</v>
      </c>
      <c r="AD1778" s="20" t="s">
        <v>120</v>
      </c>
    </row>
    <row r="1779" spans="2:30" x14ac:dyDescent="0.25">
      <c r="B1779" s="27" t="str">
        <f>IF(O1779="","Frêt",_xlfn.XLOOKUP(O1779,Catégories!A:A,Catégories!B:B,"inconnu"))</f>
        <v>Frêt</v>
      </c>
      <c r="C1779" s="10" t="str">
        <f>RIGHT(LOOKUP(L1779,'Recherche tracking'!A:A,'Recherche tracking'!B:B),16)</f>
        <v>7543814314756943</v>
      </c>
      <c r="D1779" s="20">
        <v>202606</v>
      </c>
      <c r="E1779" s="20">
        <v>51</v>
      </c>
      <c r="F1779" s="20">
        <v>1085442</v>
      </c>
      <c r="G1779" s="20" t="s">
        <v>20</v>
      </c>
      <c r="H1779" s="20" t="s">
        <v>20</v>
      </c>
      <c r="I1779" s="20" t="s">
        <v>118</v>
      </c>
      <c r="J1779" s="20" t="s">
        <v>2610</v>
      </c>
      <c r="K1779" s="20">
        <v>20260625</v>
      </c>
      <c r="L1779" s="20" t="s">
        <v>2605</v>
      </c>
      <c r="M1779" s="20" t="s">
        <v>111</v>
      </c>
      <c r="N1779" s="20">
        <v>17.100000000000001</v>
      </c>
      <c r="O1779" s="20" t="s">
        <v>84</v>
      </c>
      <c r="P1779" s="25">
        <v>0</v>
      </c>
      <c r="Q1779" s="20" t="s">
        <v>112</v>
      </c>
      <c r="R1779" s="20" t="s">
        <v>113</v>
      </c>
      <c r="S1779" s="20" t="s">
        <v>26</v>
      </c>
      <c r="T1779" s="20" t="s">
        <v>30</v>
      </c>
      <c r="U1779" s="20" t="s">
        <v>114</v>
      </c>
      <c r="V1779" s="20" t="s">
        <v>115</v>
      </c>
      <c r="W1779" s="20" t="s">
        <v>116</v>
      </c>
      <c r="X1779" s="20" t="s">
        <v>2606</v>
      </c>
      <c r="Y1779" s="20" t="s">
        <v>2607</v>
      </c>
      <c r="Z1779" s="20" t="s">
        <v>26</v>
      </c>
      <c r="AA1779" s="20" t="s">
        <v>30</v>
      </c>
      <c r="AB1779" s="20" t="s">
        <v>117</v>
      </c>
      <c r="AC1779" s="20" t="s">
        <v>127</v>
      </c>
      <c r="AD1779" s="20" t="s">
        <v>120</v>
      </c>
    </row>
    <row r="1780" spans="2:30" x14ac:dyDescent="0.25">
      <c r="B1780" s="27" t="str">
        <f>IF(O1780="","Frêt",_xlfn.XLOOKUP(O1780,Catégories!A:A,Catégories!B:B,"inconnu"))</f>
        <v>Frêt</v>
      </c>
      <c r="C1780" s="10" t="str">
        <f>RIGHT(LOOKUP(L1780,'Recherche tracking'!A:A,'Recherche tracking'!B:B),16)</f>
        <v>7543814314756943</v>
      </c>
      <c r="D1780" s="20">
        <v>202606</v>
      </c>
      <c r="E1780" s="20">
        <v>51</v>
      </c>
      <c r="F1780" s="20">
        <v>1085442</v>
      </c>
      <c r="G1780" s="20" t="s">
        <v>20</v>
      </c>
      <c r="H1780" s="20" t="s">
        <v>20</v>
      </c>
      <c r="I1780" s="20" t="s">
        <v>119</v>
      </c>
      <c r="J1780" s="20" t="s">
        <v>2610</v>
      </c>
      <c r="K1780" s="20">
        <v>20260625</v>
      </c>
      <c r="L1780" s="20" t="s">
        <v>2605</v>
      </c>
      <c r="M1780" s="20" t="s">
        <v>24</v>
      </c>
      <c r="N1780" s="20">
        <v>17.100000000000001</v>
      </c>
      <c r="O1780" s="20" t="s">
        <v>86</v>
      </c>
      <c r="P1780" s="25">
        <v>0</v>
      </c>
      <c r="Q1780" s="20" t="s">
        <v>112</v>
      </c>
      <c r="R1780" s="20" t="s">
        <v>113</v>
      </c>
      <c r="S1780" s="20" t="s">
        <v>26</v>
      </c>
      <c r="T1780" s="20" t="s">
        <v>30</v>
      </c>
      <c r="U1780" s="20" t="s">
        <v>114</v>
      </c>
      <c r="V1780" s="20" t="s">
        <v>115</v>
      </c>
      <c r="W1780" s="20" t="s">
        <v>116</v>
      </c>
      <c r="X1780" s="20" t="s">
        <v>2606</v>
      </c>
      <c r="Y1780" s="20" t="s">
        <v>2607</v>
      </c>
      <c r="Z1780" s="20" t="s">
        <v>26</v>
      </c>
      <c r="AA1780" s="20" t="s">
        <v>30</v>
      </c>
      <c r="AB1780" s="20" t="s">
        <v>117</v>
      </c>
      <c r="AC1780" s="20" t="s">
        <v>127</v>
      </c>
      <c r="AD1780" s="20" t="s">
        <v>120</v>
      </c>
    </row>
    <row r="1781" spans="2:30" x14ac:dyDescent="0.25">
      <c r="B1781" s="27" t="str">
        <f>IF(O1781="","Frêt",_xlfn.XLOOKUP(O1781,Catégories!A:A,Catégories!B:B,"inconnu"))</f>
        <v>Frêt</v>
      </c>
      <c r="C1781" s="10" t="str">
        <f>RIGHT(LOOKUP(L1781,'Recherche tracking'!A:A,'Recherche tracking'!B:B),16)</f>
        <v>7543814314756943</v>
      </c>
      <c r="D1781" s="20">
        <v>202606</v>
      </c>
      <c r="E1781" s="20">
        <v>51</v>
      </c>
      <c r="F1781" s="20">
        <v>1085442</v>
      </c>
      <c r="G1781" s="20" t="s">
        <v>20</v>
      </c>
      <c r="H1781" s="20" t="s">
        <v>20</v>
      </c>
      <c r="I1781" s="20" t="s">
        <v>119</v>
      </c>
      <c r="J1781" s="20" t="s">
        <v>2610</v>
      </c>
      <c r="K1781" s="20">
        <v>20260625</v>
      </c>
      <c r="L1781" s="20" t="s">
        <v>2605</v>
      </c>
      <c r="M1781" s="20" t="s">
        <v>24</v>
      </c>
      <c r="N1781" s="20">
        <v>17.100000000000001</v>
      </c>
      <c r="O1781" s="20" t="s">
        <v>98</v>
      </c>
      <c r="P1781" s="25">
        <v>1</v>
      </c>
      <c r="Q1781" s="20" t="s">
        <v>112</v>
      </c>
      <c r="R1781" s="20" t="s">
        <v>113</v>
      </c>
      <c r="S1781" s="20" t="s">
        <v>26</v>
      </c>
      <c r="T1781" s="20" t="s">
        <v>30</v>
      </c>
      <c r="U1781" s="20" t="s">
        <v>114</v>
      </c>
      <c r="V1781" s="20" t="s">
        <v>115</v>
      </c>
      <c r="W1781" s="20" t="s">
        <v>116</v>
      </c>
      <c r="X1781" s="20" t="s">
        <v>2606</v>
      </c>
      <c r="Y1781" s="20" t="s">
        <v>2607</v>
      </c>
      <c r="Z1781" s="20" t="s">
        <v>26</v>
      </c>
      <c r="AA1781" s="20" t="s">
        <v>30</v>
      </c>
      <c r="AB1781" s="20" t="s">
        <v>117</v>
      </c>
      <c r="AC1781" s="20" t="s">
        <v>127</v>
      </c>
      <c r="AD1781" s="20" t="s">
        <v>120</v>
      </c>
    </row>
    <row r="1782" spans="2:30" x14ac:dyDescent="0.25">
      <c r="B1782" s="27" t="str">
        <f>IF(O1782="","Frêt",_xlfn.XLOOKUP(O1782,Catégories!A:A,Catégories!B:B,"inconnu"))</f>
        <v>Frêt</v>
      </c>
      <c r="C1782" s="10" t="str">
        <f>RIGHT(LOOKUP(L1782,'Recherche tracking'!A:A,'Recherche tracking'!B:B),16)</f>
        <v>7543814314756943</v>
      </c>
      <c r="D1782" s="20">
        <v>202606</v>
      </c>
      <c r="E1782" s="20">
        <v>51</v>
      </c>
      <c r="F1782" s="20">
        <v>1085442</v>
      </c>
      <c r="G1782" s="20" t="s">
        <v>20</v>
      </c>
      <c r="H1782" s="20" t="s">
        <v>20</v>
      </c>
      <c r="I1782" s="20" t="s">
        <v>118</v>
      </c>
      <c r="J1782" s="20" t="s">
        <v>2611</v>
      </c>
      <c r="K1782" s="20">
        <v>20260625</v>
      </c>
      <c r="L1782" s="20" t="s">
        <v>2605</v>
      </c>
      <c r="M1782" s="20" t="s">
        <v>111</v>
      </c>
      <c r="N1782" s="20">
        <v>12.1</v>
      </c>
      <c r="O1782" s="20" t="s">
        <v>84</v>
      </c>
      <c r="P1782" s="25">
        <v>0</v>
      </c>
      <c r="Q1782" s="20" t="s">
        <v>112</v>
      </c>
      <c r="R1782" s="20" t="s">
        <v>113</v>
      </c>
      <c r="S1782" s="20" t="s">
        <v>26</v>
      </c>
      <c r="T1782" s="20" t="s">
        <v>30</v>
      </c>
      <c r="U1782" s="20" t="s">
        <v>114</v>
      </c>
      <c r="V1782" s="20" t="s">
        <v>115</v>
      </c>
      <c r="W1782" s="20" t="s">
        <v>116</v>
      </c>
      <c r="X1782" s="20" t="s">
        <v>2606</v>
      </c>
      <c r="Y1782" s="20" t="s">
        <v>2607</v>
      </c>
      <c r="Z1782" s="20" t="s">
        <v>26</v>
      </c>
      <c r="AA1782" s="20" t="s">
        <v>30</v>
      </c>
      <c r="AB1782" s="20" t="s">
        <v>117</v>
      </c>
      <c r="AC1782" s="20" t="s">
        <v>127</v>
      </c>
      <c r="AD1782" s="20" t="s">
        <v>120</v>
      </c>
    </row>
    <row r="1783" spans="2:30" x14ac:dyDescent="0.25">
      <c r="B1783" s="27" t="str">
        <f>IF(O1783="","Frêt",_xlfn.XLOOKUP(O1783,Catégories!A:A,Catégories!B:B,"inconnu"))</f>
        <v>Frêt</v>
      </c>
      <c r="C1783" s="10" t="str">
        <f>RIGHT(LOOKUP(L1783,'Recherche tracking'!A:A,'Recherche tracking'!B:B),16)</f>
        <v>7543814314756943</v>
      </c>
      <c r="D1783" s="20">
        <v>202606</v>
      </c>
      <c r="E1783" s="20">
        <v>51</v>
      </c>
      <c r="F1783" s="20">
        <v>1085442</v>
      </c>
      <c r="G1783" s="20" t="s">
        <v>20</v>
      </c>
      <c r="H1783" s="20" t="s">
        <v>20</v>
      </c>
      <c r="I1783" s="20" t="s">
        <v>119</v>
      </c>
      <c r="J1783" s="20" t="s">
        <v>2611</v>
      </c>
      <c r="K1783" s="20">
        <v>20260625</v>
      </c>
      <c r="L1783" s="20" t="s">
        <v>2605</v>
      </c>
      <c r="M1783" s="20" t="s">
        <v>24</v>
      </c>
      <c r="N1783" s="20">
        <v>12.1</v>
      </c>
      <c r="O1783" s="20" t="s">
        <v>86</v>
      </c>
      <c r="P1783" s="25">
        <v>0</v>
      </c>
      <c r="Q1783" s="20" t="s">
        <v>112</v>
      </c>
      <c r="R1783" s="20" t="s">
        <v>113</v>
      </c>
      <c r="S1783" s="20" t="s">
        <v>26</v>
      </c>
      <c r="T1783" s="20" t="s">
        <v>30</v>
      </c>
      <c r="U1783" s="20" t="s">
        <v>114</v>
      </c>
      <c r="V1783" s="20" t="s">
        <v>115</v>
      </c>
      <c r="W1783" s="20" t="s">
        <v>116</v>
      </c>
      <c r="X1783" s="20" t="s">
        <v>2606</v>
      </c>
      <c r="Y1783" s="20" t="s">
        <v>2607</v>
      </c>
      <c r="Z1783" s="20" t="s">
        <v>26</v>
      </c>
      <c r="AA1783" s="20" t="s">
        <v>30</v>
      </c>
      <c r="AB1783" s="20" t="s">
        <v>117</v>
      </c>
      <c r="AC1783" s="20" t="s">
        <v>127</v>
      </c>
      <c r="AD1783" s="20" t="s">
        <v>120</v>
      </c>
    </row>
    <row r="1784" spans="2:30" x14ac:dyDescent="0.25">
      <c r="B1784" s="27" t="str">
        <f>IF(O1784="","Frêt",_xlfn.XLOOKUP(O1784,Catégories!A:A,Catégories!B:B,"inconnu"))</f>
        <v>Frêt</v>
      </c>
      <c r="C1784" s="10" t="str">
        <f>RIGHT(LOOKUP(L1784,'Recherche tracking'!A:A,'Recherche tracking'!B:B),16)</f>
        <v>7543814314756943</v>
      </c>
      <c r="D1784" s="20">
        <v>202606</v>
      </c>
      <c r="E1784" s="20">
        <v>51</v>
      </c>
      <c r="F1784" s="20">
        <v>1085442</v>
      </c>
      <c r="G1784" s="20" t="s">
        <v>20</v>
      </c>
      <c r="H1784" s="20" t="s">
        <v>20</v>
      </c>
      <c r="I1784" s="20" t="s">
        <v>119</v>
      </c>
      <c r="J1784" s="20" t="s">
        <v>2611</v>
      </c>
      <c r="K1784" s="20">
        <v>20260625</v>
      </c>
      <c r="L1784" s="20" t="s">
        <v>2605</v>
      </c>
      <c r="M1784" s="20" t="s">
        <v>24</v>
      </c>
      <c r="N1784" s="20">
        <v>12.1</v>
      </c>
      <c r="O1784" s="20" t="s">
        <v>98</v>
      </c>
      <c r="P1784" s="25">
        <v>1</v>
      </c>
      <c r="Q1784" s="20" t="s">
        <v>112</v>
      </c>
      <c r="R1784" s="20" t="s">
        <v>113</v>
      </c>
      <c r="S1784" s="20" t="s">
        <v>26</v>
      </c>
      <c r="T1784" s="20" t="s">
        <v>30</v>
      </c>
      <c r="U1784" s="20" t="s">
        <v>114</v>
      </c>
      <c r="V1784" s="20" t="s">
        <v>115</v>
      </c>
      <c r="W1784" s="20" t="s">
        <v>116</v>
      </c>
      <c r="X1784" s="20" t="s">
        <v>2606</v>
      </c>
      <c r="Y1784" s="20" t="s">
        <v>2607</v>
      </c>
      <c r="Z1784" s="20" t="s">
        <v>26</v>
      </c>
      <c r="AA1784" s="20" t="s">
        <v>30</v>
      </c>
      <c r="AB1784" s="20" t="s">
        <v>117</v>
      </c>
      <c r="AC1784" s="20" t="s">
        <v>127</v>
      </c>
      <c r="AD1784" s="20" t="s">
        <v>120</v>
      </c>
    </row>
    <row r="1785" spans="2:30" x14ac:dyDescent="0.25">
      <c r="B1785" s="27" t="str">
        <f>IF(O1785="","Frêt",_xlfn.XLOOKUP(O1785,Catégories!A:A,Catégories!B:B,"inconnu"))</f>
        <v>Frêt</v>
      </c>
      <c r="C1785" s="10" t="str">
        <f>RIGHT(LOOKUP(L1785,'Recherche tracking'!A:A,'Recherche tracking'!B:B),16)</f>
        <v>9343814314756864</v>
      </c>
      <c r="D1785" s="20">
        <v>202606</v>
      </c>
      <c r="E1785" s="20">
        <v>51</v>
      </c>
      <c r="F1785" s="20">
        <v>1085442</v>
      </c>
      <c r="G1785" s="20" t="s">
        <v>20</v>
      </c>
      <c r="H1785" s="20" t="s">
        <v>20</v>
      </c>
      <c r="I1785" s="20" t="s">
        <v>110</v>
      </c>
      <c r="J1785" s="20" t="s">
        <v>22</v>
      </c>
      <c r="K1785" s="20">
        <v>20260625</v>
      </c>
      <c r="L1785" s="20" t="s">
        <v>2612</v>
      </c>
      <c r="M1785" s="20" t="s">
        <v>111</v>
      </c>
      <c r="N1785" s="20">
        <v>13</v>
      </c>
      <c r="O1785" s="20" t="s">
        <v>84</v>
      </c>
      <c r="P1785" s="25">
        <v>7.27</v>
      </c>
      <c r="Q1785" s="20" t="s">
        <v>112</v>
      </c>
      <c r="R1785" s="20" t="s">
        <v>113</v>
      </c>
      <c r="S1785" s="20" t="s">
        <v>26</v>
      </c>
      <c r="T1785" s="20" t="s">
        <v>30</v>
      </c>
      <c r="U1785" s="20" t="s">
        <v>114</v>
      </c>
      <c r="V1785" s="20" t="s">
        <v>115</v>
      </c>
      <c r="W1785" s="20" t="s">
        <v>116</v>
      </c>
      <c r="X1785" s="20" t="s">
        <v>2613</v>
      </c>
      <c r="Y1785" s="20" t="s">
        <v>2614</v>
      </c>
      <c r="Z1785" s="20" t="s">
        <v>2615</v>
      </c>
      <c r="AA1785" s="20" t="s">
        <v>30</v>
      </c>
      <c r="AB1785" s="20" t="s">
        <v>136</v>
      </c>
      <c r="AC1785" s="20" t="s">
        <v>2616</v>
      </c>
      <c r="AD1785" s="20" t="s">
        <v>2617</v>
      </c>
    </row>
    <row r="1786" spans="2:30" x14ac:dyDescent="0.25">
      <c r="B1786" s="27" t="str">
        <f>IF(O1786="","Frêt",_xlfn.XLOOKUP(O1786,Catégories!A:A,Catégories!B:B,"inconnu"))</f>
        <v>Frêt</v>
      </c>
      <c r="C1786" s="10" t="str">
        <f>RIGHT(LOOKUP(L1786,'Recherche tracking'!A:A,'Recherche tracking'!B:B),16)</f>
        <v>9343814314756864</v>
      </c>
      <c r="D1786" s="20">
        <v>202606</v>
      </c>
      <c r="E1786" s="20">
        <v>51</v>
      </c>
      <c r="F1786" s="20">
        <v>1085442</v>
      </c>
      <c r="G1786" s="20" t="s">
        <v>20</v>
      </c>
      <c r="H1786" s="20" t="s">
        <v>20</v>
      </c>
      <c r="I1786" s="20" t="s">
        <v>118</v>
      </c>
      <c r="J1786" s="20" t="s">
        <v>2618</v>
      </c>
      <c r="K1786" s="20">
        <v>20260625</v>
      </c>
      <c r="L1786" s="20" t="s">
        <v>2612</v>
      </c>
      <c r="M1786" s="20" t="s">
        <v>111</v>
      </c>
      <c r="N1786" s="20">
        <v>13</v>
      </c>
      <c r="O1786" s="20" t="s">
        <v>84</v>
      </c>
      <c r="P1786" s="25">
        <v>0</v>
      </c>
      <c r="Q1786" s="20" t="s">
        <v>112</v>
      </c>
      <c r="R1786" s="20" t="s">
        <v>113</v>
      </c>
      <c r="S1786" s="20" t="s">
        <v>26</v>
      </c>
      <c r="T1786" s="20" t="s">
        <v>30</v>
      </c>
      <c r="U1786" s="20" t="s">
        <v>114</v>
      </c>
      <c r="V1786" s="20" t="s">
        <v>115</v>
      </c>
      <c r="W1786" s="20" t="s">
        <v>116</v>
      </c>
      <c r="X1786" s="20" t="s">
        <v>2613</v>
      </c>
      <c r="Y1786" s="20" t="s">
        <v>2614</v>
      </c>
      <c r="Z1786" s="20" t="s">
        <v>2615</v>
      </c>
      <c r="AA1786" s="20" t="s">
        <v>30</v>
      </c>
      <c r="AB1786" s="20" t="s">
        <v>136</v>
      </c>
      <c r="AC1786" s="20" t="s">
        <v>2616</v>
      </c>
      <c r="AD1786" s="20" t="s">
        <v>2617</v>
      </c>
    </row>
    <row r="1787" spans="2:30" x14ac:dyDescent="0.25">
      <c r="B1787" s="27" t="str">
        <f>IF(O1787="","Frêt",_xlfn.XLOOKUP(O1787,Catégories!A:A,Catégories!B:B,"inconnu"))</f>
        <v>Frêt</v>
      </c>
      <c r="C1787" s="10" t="str">
        <f>RIGHT(LOOKUP(L1787,'Recherche tracking'!A:A,'Recherche tracking'!B:B),16)</f>
        <v>9343814314756864</v>
      </c>
      <c r="D1787" s="20">
        <v>202606</v>
      </c>
      <c r="E1787" s="20">
        <v>51</v>
      </c>
      <c r="F1787" s="20">
        <v>1085442</v>
      </c>
      <c r="G1787" s="20" t="s">
        <v>20</v>
      </c>
      <c r="H1787" s="20" t="s">
        <v>20</v>
      </c>
      <c r="I1787" s="20" t="s">
        <v>119</v>
      </c>
      <c r="J1787" s="20" t="s">
        <v>2618</v>
      </c>
      <c r="K1787" s="20">
        <v>20260625</v>
      </c>
      <c r="L1787" s="20" t="s">
        <v>2612</v>
      </c>
      <c r="M1787" s="20" t="s">
        <v>24</v>
      </c>
      <c r="N1787" s="20">
        <v>13</v>
      </c>
      <c r="O1787" s="20" t="s">
        <v>86</v>
      </c>
      <c r="P1787" s="25">
        <v>0</v>
      </c>
      <c r="Q1787" s="20" t="s">
        <v>112</v>
      </c>
      <c r="R1787" s="20" t="s">
        <v>113</v>
      </c>
      <c r="S1787" s="20" t="s">
        <v>26</v>
      </c>
      <c r="T1787" s="20" t="s">
        <v>30</v>
      </c>
      <c r="U1787" s="20" t="s">
        <v>114</v>
      </c>
      <c r="V1787" s="20" t="s">
        <v>115</v>
      </c>
      <c r="W1787" s="20" t="s">
        <v>116</v>
      </c>
      <c r="X1787" s="20" t="s">
        <v>2613</v>
      </c>
      <c r="Y1787" s="20" t="s">
        <v>2614</v>
      </c>
      <c r="Z1787" s="20" t="s">
        <v>2615</v>
      </c>
      <c r="AA1787" s="20" t="s">
        <v>30</v>
      </c>
      <c r="AB1787" s="20" t="s">
        <v>136</v>
      </c>
      <c r="AC1787" s="20" t="s">
        <v>2616</v>
      </c>
      <c r="AD1787" s="20" t="s">
        <v>2617</v>
      </c>
    </row>
    <row r="1788" spans="2:30" x14ac:dyDescent="0.25">
      <c r="B1788" s="27" t="str">
        <f>IF(O1788="","Frêt",_xlfn.XLOOKUP(O1788,Catégories!A:A,Catégories!B:B,"inconnu"))</f>
        <v>Frêt</v>
      </c>
      <c r="C1788" s="10" t="str">
        <f>RIGHT(LOOKUP(L1788,'Recherche tracking'!A:A,'Recherche tracking'!B:B),16)</f>
        <v>9343814314756858</v>
      </c>
      <c r="D1788" s="20">
        <v>202606</v>
      </c>
      <c r="E1788" s="20">
        <v>51</v>
      </c>
      <c r="F1788" s="20">
        <v>1085442</v>
      </c>
      <c r="G1788" s="20" t="s">
        <v>20</v>
      </c>
      <c r="H1788" s="20" t="s">
        <v>20</v>
      </c>
      <c r="I1788" s="20" t="s">
        <v>110</v>
      </c>
      <c r="J1788" s="20" t="s">
        <v>22</v>
      </c>
      <c r="K1788" s="20">
        <v>20260625</v>
      </c>
      <c r="L1788" s="20" t="s">
        <v>2619</v>
      </c>
      <c r="M1788" s="20" t="s">
        <v>111</v>
      </c>
      <c r="N1788" s="20">
        <v>10.4</v>
      </c>
      <c r="O1788" s="20" t="s">
        <v>84</v>
      </c>
      <c r="P1788" s="25">
        <v>6.75</v>
      </c>
      <c r="Q1788" s="20" t="s">
        <v>112</v>
      </c>
      <c r="R1788" s="20" t="s">
        <v>113</v>
      </c>
      <c r="S1788" s="20" t="s">
        <v>26</v>
      </c>
      <c r="T1788" s="20" t="s">
        <v>30</v>
      </c>
      <c r="U1788" s="20" t="s">
        <v>114</v>
      </c>
      <c r="V1788" s="20" t="s">
        <v>115</v>
      </c>
      <c r="W1788" s="20" t="s">
        <v>116</v>
      </c>
      <c r="X1788" s="20" t="s">
        <v>2620</v>
      </c>
      <c r="Y1788" s="20" t="s">
        <v>2621</v>
      </c>
      <c r="Z1788" s="20" t="s">
        <v>26</v>
      </c>
      <c r="AA1788" s="20" t="s">
        <v>30</v>
      </c>
      <c r="AB1788" s="20" t="s">
        <v>136</v>
      </c>
      <c r="AC1788" s="20" t="s">
        <v>2622</v>
      </c>
      <c r="AD1788" s="20" t="s">
        <v>2623</v>
      </c>
    </row>
    <row r="1789" spans="2:30" x14ac:dyDescent="0.25">
      <c r="B1789" s="27" t="str">
        <f>IF(O1789="","Frêt",_xlfn.XLOOKUP(O1789,Catégories!A:A,Catégories!B:B,"inconnu"))</f>
        <v>Frêt</v>
      </c>
      <c r="C1789" s="10" t="str">
        <f>RIGHT(LOOKUP(L1789,'Recherche tracking'!A:A,'Recherche tracking'!B:B),16)</f>
        <v>9343814314756858</v>
      </c>
      <c r="D1789" s="20">
        <v>202606</v>
      </c>
      <c r="E1789" s="20">
        <v>51</v>
      </c>
      <c r="F1789" s="20">
        <v>1085442</v>
      </c>
      <c r="G1789" s="20" t="s">
        <v>20</v>
      </c>
      <c r="H1789" s="20" t="s">
        <v>20</v>
      </c>
      <c r="I1789" s="20" t="s">
        <v>118</v>
      </c>
      <c r="J1789" s="20" t="s">
        <v>2624</v>
      </c>
      <c r="K1789" s="20">
        <v>20260625</v>
      </c>
      <c r="L1789" s="20" t="s">
        <v>2619</v>
      </c>
      <c r="M1789" s="20" t="s">
        <v>111</v>
      </c>
      <c r="N1789" s="20">
        <v>10.4</v>
      </c>
      <c r="O1789" s="20" t="s">
        <v>84</v>
      </c>
      <c r="P1789" s="25">
        <v>0</v>
      </c>
      <c r="Q1789" s="20" t="s">
        <v>112</v>
      </c>
      <c r="R1789" s="20" t="s">
        <v>113</v>
      </c>
      <c r="S1789" s="20" t="s">
        <v>26</v>
      </c>
      <c r="T1789" s="20" t="s">
        <v>30</v>
      </c>
      <c r="U1789" s="20" t="s">
        <v>114</v>
      </c>
      <c r="V1789" s="20" t="s">
        <v>115</v>
      </c>
      <c r="W1789" s="20" t="s">
        <v>116</v>
      </c>
      <c r="X1789" s="20" t="s">
        <v>2620</v>
      </c>
      <c r="Y1789" s="20" t="s">
        <v>2621</v>
      </c>
      <c r="Z1789" s="20" t="s">
        <v>26</v>
      </c>
      <c r="AA1789" s="20" t="s">
        <v>30</v>
      </c>
      <c r="AB1789" s="20" t="s">
        <v>136</v>
      </c>
      <c r="AC1789" s="20" t="s">
        <v>2622</v>
      </c>
      <c r="AD1789" s="20" t="s">
        <v>2623</v>
      </c>
    </row>
    <row r="1790" spans="2:30" x14ac:dyDescent="0.25">
      <c r="B1790" s="27" t="str">
        <f>IF(O1790="","Frêt",_xlfn.XLOOKUP(O1790,Catégories!A:A,Catégories!B:B,"inconnu"))</f>
        <v>Frêt</v>
      </c>
      <c r="C1790" s="10" t="str">
        <f>RIGHT(LOOKUP(L1790,'Recherche tracking'!A:A,'Recherche tracking'!B:B),16)</f>
        <v>9343814314756858</v>
      </c>
      <c r="D1790" s="20">
        <v>202606</v>
      </c>
      <c r="E1790" s="20">
        <v>51</v>
      </c>
      <c r="F1790" s="20">
        <v>1085442</v>
      </c>
      <c r="G1790" s="20" t="s">
        <v>20</v>
      </c>
      <c r="H1790" s="20" t="s">
        <v>20</v>
      </c>
      <c r="I1790" s="20" t="s">
        <v>119</v>
      </c>
      <c r="J1790" s="20" t="s">
        <v>2624</v>
      </c>
      <c r="K1790" s="20">
        <v>20260625</v>
      </c>
      <c r="L1790" s="20" t="s">
        <v>2619</v>
      </c>
      <c r="M1790" s="20" t="s">
        <v>24</v>
      </c>
      <c r="N1790" s="20">
        <v>10.4</v>
      </c>
      <c r="O1790" s="20" t="s">
        <v>86</v>
      </c>
      <c r="P1790" s="25">
        <v>0</v>
      </c>
      <c r="Q1790" s="20" t="s">
        <v>112</v>
      </c>
      <c r="R1790" s="20" t="s">
        <v>113</v>
      </c>
      <c r="S1790" s="20" t="s">
        <v>26</v>
      </c>
      <c r="T1790" s="20" t="s">
        <v>30</v>
      </c>
      <c r="U1790" s="20" t="s">
        <v>114</v>
      </c>
      <c r="V1790" s="20" t="s">
        <v>115</v>
      </c>
      <c r="W1790" s="20" t="s">
        <v>116</v>
      </c>
      <c r="X1790" s="20" t="s">
        <v>2620</v>
      </c>
      <c r="Y1790" s="20" t="s">
        <v>2621</v>
      </c>
      <c r="Z1790" s="20" t="s">
        <v>26</v>
      </c>
      <c r="AA1790" s="20" t="s">
        <v>30</v>
      </c>
      <c r="AB1790" s="20" t="s">
        <v>136</v>
      </c>
      <c r="AC1790" s="20" t="s">
        <v>2622</v>
      </c>
      <c r="AD1790" s="20" t="s">
        <v>2623</v>
      </c>
    </row>
    <row r="1791" spans="2:30" x14ac:dyDescent="0.25">
      <c r="B1791" s="27" t="str">
        <f>IF(O1791="","Frêt",_xlfn.XLOOKUP(O1791,Catégories!A:A,Catégories!B:B,"inconnu"))</f>
        <v>Frêt</v>
      </c>
      <c r="C1791" s="10" t="str">
        <f>RIGHT(LOOKUP(L1791,'Recherche tracking'!A:A,'Recherche tracking'!B:B),16)</f>
        <v>3143814314756752</v>
      </c>
      <c r="D1791" s="20">
        <v>202606</v>
      </c>
      <c r="E1791" s="20">
        <v>51</v>
      </c>
      <c r="F1791" s="20">
        <v>1085442</v>
      </c>
      <c r="G1791" s="20" t="s">
        <v>20</v>
      </c>
      <c r="H1791" s="20" t="s">
        <v>20</v>
      </c>
      <c r="I1791" s="20" t="s">
        <v>110</v>
      </c>
      <c r="J1791" s="20" t="s">
        <v>22</v>
      </c>
      <c r="K1791" s="20">
        <v>20260625</v>
      </c>
      <c r="L1791" s="20" t="s">
        <v>2625</v>
      </c>
      <c r="M1791" s="20" t="s">
        <v>111</v>
      </c>
      <c r="N1791" s="20">
        <v>6.1</v>
      </c>
      <c r="O1791" s="20" t="s">
        <v>84</v>
      </c>
      <c r="P1791" s="25">
        <v>5.71</v>
      </c>
      <c r="Q1791" s="20" t="s">
        <v>112</v>
      </c>
      <c r="R1791" s="20" t="s">
        <v>113</v>
      </c>
      <c r="S1791" s="20" t="s">
        <v>26</v>
      </c>
      <c r="T1791" s="20" t="s">
        <v>30</v>
      </c>
      <c r="U1791" s="20" t="s">
        <v>114</v>
      </c>
      <c r="V1791" s="20" t="s">
        <v>115</v>
      </c>
      <c r="W1791" s="20" t="s">
        <v>116</v>
      </c>
      <c r="X1791" s="20" t="s">
        <v>429</v>
      </c>
      <c r="Y1791" s="20" t="s">
        <v>230</v>
      </c>
      <c r="Z1791" s="20" t="s">
        <v>26</v>
      </c>
      <c r="AA1791" s="20" t="s">
        <v>30</v>
      </c>
      <c r="AB1791" s="20" t="s">
        <v>191</v>
      </c>
      <c r="AC1791" s="20" t="s">
        <v>231</v>
      </c>
      <c r="AD1791" s="20" t="s">
        <v>232</v>
      </c>
    </row>
    <row r="1792" spans="2:30" x14ac:dyDescent="0.25">
      <c r="B1792" s="27" t="str">
        <f>IF(O1792="","Frêt",_xlfn.XLOOKUP(O1792,Catégories!A:A,Catégories!B:B,"inconnu"))</f>
        <v>Frêt</v>
      </c>
      <c r="C1792" s="10" t="str">
        <f>RIGHT(LOOKUP(L1792,'Recherche tracking'!A:A,'Recherche tracking'!B:B),16)</f>
        <v>3143814314756752</v>
      </c>
      <c r="D1792" s="20">
        <v>202606</v>
      </c>
      <c r="E1792" s="20">
        <v>51</v>
      </c>
      <c r="F1792" s="20">
        <v>1085442</v>
      </c>
      <c r="G1792" s="20" t="s">
        <v>20</v>
      </c>
      <c r="H1792" s="20" t="s">
        <v>20</v>
      </c>
      <c r="I1792" s="20" t="s">
        <v>118</v>
      </c>
      <c r="J1792" s="20" t="s">
        <v>2626</v>
      </c>
      <c r="K1792" s="20">
        <v>20260625</v>
      </c>
      <c r="L1792" s="20" t="s">
        <v>2625</v>
      </c>
      <c r="M1792" s="20" t="s">
        <v>111</v>
      </c>
      <c r="N1792" s="20">
        <v>6.1</v>
      </c>
      <c r="O1792" s="20" t="s">
        <v>84</v>
      </c>
      <c r="P1792" s="25">
        <v>0</v>
      </c>
      <c r="Q1792" s="20" t="s">
        <v>112</v>
      </c>
      <c r="R1792" s="20" t="s">
        <v>113</v>
      </c>
      <c r="S1792" s="20" t="s">
        <v>26</v>
      </c>
      <c r="T1792" s="20" t="s">
        <v>30</v>
      </c>
      <c r="U1792" s="20" t="s">
        <v>114</v>
      </c>
      <c r="V1792" s="20" t="s">
        <v>115</v>
      </c>
      <c r="W1792" s="20" t="s">
        <v>116</v>
      </c>
      <c r="X1792" s="20" t="s">
        <v>429</v>
      </c>
      <c r="Y1792" s="20" t="s">
        <v>230</v>
      </c>
      <c r="Z1792" s="20" t="s">
        <v>26</v>
      </c>
      <c r="AA1792" s="20" t="s">
        <v>30</v>
      </c>
      <c r="AB1792" s="20" t="s">
        <v>191</v>
      </c>
      <c r="AC1792" s="20" t="s">
        <v>231</v>
      </c>
      <c r="AD1792" s="20" t="s">
        <v>232</v>
      </c>
    </row>
    <row r="1793" spans="2:30" x14ac:dyDescent="0.25">
      <c r="B1793" s="27" t="str">
        <f>IF(O1793="","Frêt",_xlfn.XLOOKUP(O1793,Catégories!A:A,Catégories!B:B,"inconnu"))</f>
        <v>Frêt</v>
      </c>
      <c r="C1793" s="10" t="str">
        <f>RIGHT(LOOKUP(L1793,'Recherche tracking'!A:A,'Recherche tracking'!B:B),16)</f>
        <v>3143814314756752</v>
      </c>
      <c r="D1793" s="20">
        <v>202606</v>
      </c>
      <c r="E1793" s="20">
        <v>51</v>
      </c>
      <c r="F1793" s="20">
        <v>1085442</v>
      </c>
      <c r="G1793" s="20" t="s">
        <v>20</v>
      </c>
      <c r="H1793" s="20" t="s">
        <v>20</v>
      </c>
      <c r="I1793" s="20" t="s">
        <v>119</v>
      </c>
      <c r="J1793" s="20" t="s">
        <v>2626</v>
      </c>
      <c r="K1793" s="20">
        <v>20260625</v>
      </c>
      <c r="L1793" s="20" t="s">
        <v>2625</v>
      </c>
      <c r="M1793" s="20" t="s">
        <v>24</v>
      </c>
      <c r="N1793" s="20">
        <v>6.1</v>
      </c>
      <c r="O1793" s="20" t="s">
        <v>86</v>
      </c>
      <c r="P1793" s="25">
        <v>0</v>
      </c>
      <c r="Q1793" s="20" t="s">
        <v>112</v>
      </c>
      <c r="R1793" s="20" t="s">
        <v>113</v>
      </c>
      <c r="S1793" s="20" t="s">
        <v>26</v>
      </c>
      <c r="T1793" s="20" t="s">
        <v>30</v>
      </c>
      <c r="U1793" s="20" t="s">
        <v>114</v>
      </c>
      <c r="V1793" s="20" t="s">
        <v>115</v>
      </c>
      <c r="W1793" s="20" t="s">
        <v>116</v>
      </c>
      <c r="X1793" s="20" t="s">
        <v>429</v>
      </c>
      <c r="Y1793" s="20" t="s">
        <v>230</v>
      </c>
      <c r="Z1793" s="20" t="s">
        <v>26</v>
      </c>
      <c r="AA1793" s="20" t="s">
        <v>30</v>
      </c>
      <c r="AB1793" s="20" t="s">
        <v>191</v>
      </c>
      <c r="AC1793" s="20" t="s">
        <v>231</v>
      </c>
      <c r="AD1793" s="20" t="s">
        <v>232</v>
      </c>
    </row>
    <row r="1794" spans="2:30" x14ac:dyDescent="0.25">
      <c r="B1794" s="27" t="str">
        <f>IF(O1794="","Frêt",_xlfn.XLOOKUP(O1794,Catégories!A:A,Catégories!B:B,"inconnu"))</f>
        <v>Frêt</v>
      </c>
      <c r="C1794" s="10" t="str">
        <f>RIGHT(LOOKUP(L1794,'Recherche tracking'!A:A,'Recherche tracking'!B:B),16)</f>
        <v>7543814314756661</v>
      </c>
      <c r="D1794" s="20">
        <v>202606</v>
      </c>
      <c r="E1794" s="20">
        <v>51</v>
      </c>
      <c r="F1794" s="20">
        <v>1085442</v>
      </c>
      <c r="G1794" s="20" t="s">
        <v>20</v>
      </c>
      <c r="H1794" s="20" t="s">
        <v>20</v>
      </c>
      <c r="I1794" s="20" t="s">
        <v>110</v>
      </c>
      <c r="J1794" s="20" t="s">
        <v>22</v>
      </c>
      <c r="K1794" s="20">
        <v>20260625</v>
      </c>
      <c r="L1794" s="20" t="s">
        <v>2627</v>
      </c>
      <c r="M1794" s="20" t="s">
        <v>111</v>
      </c>
      <c r="N1794" s="20">
        <v>5</v>
      </c>
      <c r="O1794" s="20" t="s">
        <v>84</v>
      </c>
      <c r="P1794" s="25">
        <v>5.19</v>
      </c>
      <c r="Q1794" s="20" t="s">
        <v>112</v>
      </c>
      <c r="R1794" s="20" t="s">
        <v>113</v>
      </c>
      <c r="S1794" s="20" t="s">
        <v>26</v>
      </c>
      <c r="T1794" s="20" t="s">
        <v>30</v>
      </c>
      <c r="U1794" s="20" t="s">
        <v>114</v>
      </c>
      <c r="V1794" s="20" t="s">
        <v>115</v>
      </c>
      <c r="W1794" s="20" t="s">
        <v>116</v>
      </c>
      <c r="X1794" s="20" t="s">
        <v>195</v>
      </c>
      <c r="Y1794" s="20" t="s">
        <v>196</v>
      </c>
      <c r="Z1794" s="20" t="s">
        <v>26</v>
      </c>
      <c r="AA1794" s="20" t="s">
        <v>30</v>
      </c>
      <c r="AB1794" s="20" t="s">
        <v>117</v>
      </c>
      <c r="AC1794" s="20" t="s">
        <v>145</v>
      </c>
      <c r="AD1794" s="20" t="s">
        <v>120</v>
      </c>
    </row>
    <row r="1795" spans="2:30" x14ac:dyDescent="0.25">
      <c r="B1795" s="27" t="str">
        <f>IF(O1795="","Frêt",_xlfn.XLOOKUP(O1795,Catégories!A:A,Catégories!B:B,"inconnu"))</f>
        <v>Frêt</v>
      </c>
      <c r="C1795" s="10" t="str">
        <f>RIGHT(LOOKUP(L1795,'Recherche tracking'!A:A,'Recherche tracking'!B:B),16)</f>
        <v>7543814314756661</v>
      </c>
      <c r="D1795" s="20">
        <v>202606</v>
      </c>
      <c r="E1795" s="20">
        <v>51</v>
      </c>
      <c r="F1795" s="20">
        <v>1085442</v>
      </c>
      <c r="G1795" s="20" t="s">
        <v>20</v>
      </c>
      <c r="H1795" s="20" t="s">
        <v>20</v>
      </c>
      <c r="I1795" s="20" t="s">
        <v>118</v>
      </c>
      <c r="J1795" s="20" t="s">
        <v>2628</v>
      </c>
      <c r="K1795" s="20">
        <v>20260625</v>
      </c>
      <c r="L1795" s="20" t="s">
        <v>2627</v>
      </c>
      <c r="M1795" s="20" t="s">
        <v>111</v>
      </c>
      <c r="N1795" s="20">
        <v>5</v>
      </c>
      <c r="O1795" s="20" t="s">
        <v>84</v>
      </c>
      <c r="P1795" s="25">
        <v>0</v>
      </c>
      <c r="Q1795" s="20" t="s">
        <v>112</v>
      </c>
      <c r="R1795" s="20" t="s">
        <v>113</v>
      </c>
      <c r="S1795" s="20" t="s">
        <v>26</v>
      </c>
      <c r="T1795" s="20" t="s">
        <v>30</v>
      </c>
      <c r="U1795" s="20" t="s">
        <v>114</v>
      </c>
      <c r="V1795" s="20" t="s">
        <v>115</v>
      </c>
      <c r="W1795" s="20" t="s">
        <v>116</v>
      </c>
      <c r="X1795" s="20" t="s">
        <v>195</v>
      </c>
      <c r="Y1795" s="20" t="s">
        <v>196</v>
      </c>
      <c r="Z1795" s="20" t="s">
        <v>26</v>
      </c>
      <c r="AA1795" s="20" t="s">
        <v>30</v>
      </c>
      <c r="AB1795" s="20" t="s">
        <v>117</v>
      </c>
      <c r="AC1795" s="20" t="s">
        <v>145</v>
      </c>
      <c r="AD1795" s="20" t="s">
        <v>120</v>
      </c>
    </row>
    <row r="1796" spans="2:30" x14ac:dyDescent="0.25">
      <c r="B1796" s="27" t="str">
        <f>IF(O1796="","Frêt",_xlfn.XLOOKUP(O1796,Catégories!A:A,Catégories!B:B,"inconnu"))</f>
        <v>Frêt</v>
      </c>
      <c r="C1796" s="10" t="str">
        <f>RIGHT(LOOKUP(L1796,'Recherche tracking'!A:A,'Recherche tracking'!B:B),16)</f>
        <v>7543814314756661</v>
      </c>
      <c r="D1796" s="20">
        <v>202606</v>
      </c>
      <c r="E1796" s="20">
        <v>51</v>
      </c>
      <c r="F1796" s="20">
        <v>1085442</v>
      </c>
      <c r="G1796" s="20" t="s">
        <v>20</v>
      </c>
      <c r="H1796" s="20" t="s">
        <v>20</v>
      </c>
      <c r="I1796" s="20" t="s">
        <v>119</v>
      </c>
      <c r="J1796" s="20" t="s">
        <v>2628</v>
      </c>
      <c r="K1796" s="20">
        <v>20260625</v>
      </c>
      <c r="L1796" s="20" t="s">
        <v>2627</v>
      </c>
      <c r="M1796" s="20" t="s">
        <v>24</v>
      </c>
      <c r="N1796" s="20">
        <v>5</v>
      </c>
      <c r="O1796" s="20" t="s">
        <v>86</v>
      </c>
      <c r="P1796" s="25">
        <v>0</v>
      </c>
      <c r="Q1796" s="20" t="s">
        <v>112</v>
      </c>
      <c r="R1796" s="20" t="s">
        <v>113</v>
      </c>
      <c r="S1796" s="20" t="s">
        <v>26</v>
      </c>
      <c r="T1796" s="20" t="s">
        <v>30</v>
      </c>
      <c r="U1796" s="20" t="s">
        <v>114</v>
      </c>
      <c r="V1796" s="20" t="s">
        <v>115</v>
      </c>
      <c r="W1796" s="20" t="s">
        <v>116</v>
      </c>
      <c r="X1796" s="20" t="s">
        <v>195</v>
      </c>
      <c r="Y1796" s="20" t="s">
        <v>196</v>
      </c>
      <c r="Z1796" s="20" t="s">
        <v>26</v>
      </c>
      <c r="AA1796" s="20" t="s">
        <v>30</v>
      </c>
      <c r="AB1796" s="20" t="s">
        <v>117</v>
      </c>
      <c r="AC1796" s="20" t="s">
        <v>145</v>
      </c>
      <c r="AD1796" s="20" t="s">
        <v>120</v>
      </c>
    </row>
    <row r="1797" spans="2:30" x14ac:dyDescent="0.25">
      <c r="B1797" s="27" t="str">
        <f>IF(O1797="","Frêt",_xlfn.XLOOKUP(O1797,Catégories!A:A,Catégories!B:B,"inconnu"))</f>
        <v>Frêt</v>
      </c>
      <c r="C1797" s="10" t="str">
        <f>RIGHT(LOOKUP(L1797,'Recherche tracking'!A:A,'Recherche tracking'!B:B),16)</f>
        <v>3543814314756906</v>
      </c>
      <c r="D1797" s="20">
        <v>202606</v>
      </c>
      <c r="E1797" s="20">
        <v>51</v>
      </c>
      <c r="F1797" s="20">
        <v>1085442</v>
      </c>
      <c r="G1797" s="20" t="s">
        <v>20</v>
      </c>
      <c r="H1797" s="20" t="s">
        <v>20</v>
      </c>
      <c r="I1797" s="20" t="s">
        <v>110</v>
      </c>
      <c r="J1797" s="20" t="s">
        <v>22</v>
      </c>
      <c r="K1797" s="20">
        <v>20260625</v>
      </c>
      <c r="L1797" s="20" t="s">
        <v>2629</v>
      </c>
      <c r="M1797" s="20" t="s">
        <v>111</v>
      </c>
      <c r="N1797" s="20">
        <v>7.21</v>
      </c>
      <c r="O1797" s="20" t="s">
        <v>84</v>
      </c>
      <c r="P1797" s="25">
        <v>5.97</v>
      </c>
      <c r="Q1797" s="20" t="s">
        <v>112</v>
      </c>
      <c r="R1797" s="20" t="s">
        <v>113</v>
      </c>
      <c r="S1797" s="20" t="s">
        <v>26</v>
      </c>
      <c r="T1797" s="20" t="s">
        <v>30</v>
      </c>
      <c r="U1797" s="20" t="s">
        <v>114</v>
      </c>
      <c r="V1797" s="20" t="s">
        <v>115</v>
      </c>
      <c r="W1797" s="20" t="s">
        <v>116</v>
      </c>
      <c r="X1797" s="20" t="s">
        <v>238</v>
      </c>
      <c r="Y1797" s="20" t="s">
        <v>239</v>
      </c>
      <c r="Z1797" s="20" t="s">
        <v>26</v>
      </c>
      <c r="AA1797" s="20" t="s">
        <v>30</v>
      </c>
      <c r="AB1797" s="20" t="s">
        <v>159</v>
      </c>
      <c r="AC1797" s="20" t="s">
        <v>240</v>
      </c>
      <c r="AD1797" s="20" t="s">
        <v>241</v>
      </c>
    </row>
    <row r="1798" spans="2:30" x14ac:dyDescent="0.25">
      <c r="B1798" s="27" t="str">
        <f>IF(O1798="","Frêt",_xlfn.XLOOKUP(O1798,Catégories!A:A,Catégories!B:B,"inconnu"))</f>
        <v>Frêt</v>
      </c>
      <c r="C1798" s="10" t="str">
        <f>RIGHT(LOOKUP(L1798,'Recherche tracking'!A:A,'Recherche tracking'!B:B),16)</f>
        <v>3543814314756906</v>
      </c>
      <c r="D1798" s="20">
        <v>202606</v>
      </c>
      <c r="E1798" s="20">
        <v>51</v>
      </c>
      <c r="F1798" s="20">
        <v>1085442</v>
      </c>
      <c r="G1798" s="20" t="s">
        <v>20</v>
      </c>
      <c r="H1798" s="20" t="s">
        <v>20</v>
      </c>
      <c r="I1798" s="20" t="s">
        <v>118</v>
      </c>
      <c r="J1798" s="20" t="s">
        <v>2630</v>
      </c>
      <c r="K1798" s="20">
        <v>20260625</v>
      </c>
      <c r="L1798" s="20" t="s">
        <v>2629</v>
      </c>
      <c r="M1798" s="20" t="s">
        <v>111</v>
      </c>
      <c r="N1798" s="20">
        <v>4.2</v>
      </c>
      <c r="O1798" s="20" t="s">
        <v>84</v>
      </c>
      <c r="P1798" s="25">
        <v>0</v>
      </c>
      <c r="Q1798" s="20" t="s">
        <v>112</v>
      </c>
      <c r="R1798" s="20" t="s">
        <v>113</v>
      </c>
      <c r="S1798" s="20" t="s">
        <v>26</v>
      </c>
      <c r="T1798" s="20" t="s">
        <v>30</v>
      </c>
      <c r="U1798" s="20" t="s">
        <v>114</v>
      </c>
      <c r="V1798" s="20" t="s">
        <v>115</v>
      </c>
      <c r="W1798" s="20" t="s">
        <v>116</v>
      </c>
      <c r="X1798" s="20" t="s">
        <v>238</v>
      </c>
      <c r="Y1798" s="20" t="s">
        <v>239</v>
      </c>
      <c r="Z1798" s="20" t="s">
        <v>26</v>
      </c>
      <c r="AA1798" s="20" t="s">
        <v>30</v>
      </c>
      <c r="AB1798" s="20" t="s">
        <v>159</v>
      </c>
      <c r="AC1798" s="20" t="s">
        <v>240</v>
      </c>
      <c r="AD1798" s="20" t="s">
        <v>241</v>
      </c>
    </row>
    <row r="1799" spans="2:30" x14ac:dyDescent="0.25">
      <c r="B1799" s="27" t="str">
        <f>IF(O1799="","Frêt",_xlfn.XLOOKUP(O1799,Catégories!A:A,Catégories!B:B,"inconnu"))</f>
        <v>Frêt</v>
      </c>
      <c r="C1799" s="10" t="str">
        <f>RIGHT(LOOKUP(L1799,'Recherche tracking'!A:A,'Recherche tracking'!B:B),16)</f>
        <v>3543814314756906</v>
      </c>
      <c r="D1799" s="20">
        <v>202606</v>
      </c>
      <c r="E1799" s="20">
        <v>51</v>
      </c>
      <c r="F1799" s="20">
        <v>1085442</v>
      </c>
      <c r="G1799" s="20" t="s">
        <v>20</v>
      </c>
      <c r="H1799" s="20" t="s">
        <v>20</v>
      </c>
      <c r="I1799" s="20" t="s">
        <v>119</v>
      </c>
      <c r="J1799" s="20" t="s">
        <v>2630</v>
      </c>
      <c r="K1799" s="20">
        <v>20260625</v>
      </c>
      <c r="L1799" s="20" t="s">
        <v>2629</v>
      </c>
      <c r="M1799" s="20" t="s">
        <v>24</v>
      </c>
      <c r="N1799" s="20">
        <v>4.2</v>
      </c>
      <c r="O1799" s="20" t="s">
        <v>86</v>
      </c>
      <c r="P1799" s="25">
        <v>0</v>
      </c>
      <c r="Q1799" s="20" t="s">
        <v>112</v>
      </c>
      <c r="R1799" s="20" t="s">
        <v>113</v>
      </c>
      <c r="S1799" s="20" t="s">
        <v>26</v>
      </c>
      <c r="T1799" s="20" t="s">
        <v>30</v>
      </c>
      <c r="U1799" s="20" t="s">
        <v>114</v>
      </c>
      <c r="V1799" s="20" t="s">
        <v>115</v>
      </c>
      <c r="W1799" s="20" t="s">
        <v>116</v>
      </c>
      <c r="X1799" s="20" t="s">
        <v>238</v>
      </c>
      <c r="Y1799" s="20" t="s">
        <v>239</v>
      </c>
      <c r="Z1799" s="20" t="s">
        <v>26</v>
      </c>
      <c r="AA1799" s="20" t="s">
        <v>30</v>
      </c>
      <c r="AB1799" s="20" t="s">
        <v>159</v>
      </c>
      <c r="AC1799" s="20" t="s">
        <v>240</v>
      </c>
      <c r="AD1799" s="20" t="s">
        <v>241</v>
      </c>
    </row>
    <row r="1800" spans="2:30" x14ac:dyDescent="0.25">
      <c r="B1800" s="27" t="str">
        <f>IF(O1800="","Frêt",_xlfn.XLOOKUP(O1800,Catégories!A:A,Catégories!B:B,"inconnu"))</f>
        <v>Frêt</v>
      </c>
      <c r="C1800" s="10" t="str">
        <f>RIGHT(LOOKUP(L1800,'Recherche tracking'!A:A,'Recherche tracking'!B:B),16)</f>
        <v>3543814314756906</v>
      </c>
      <c r="D1800" s="20">
        <v>202606</v>
      </c>
      <c r="E1800" s="20">
        <v>51</v>
      </c>
      <c r="F1800" s="20">
        <v>1085442</v>
      </c>
      <c r="G1800" s="20" t="s">
        <v>20</v>
      </c>
      <c r="H1800" s="20" t="s">
        <v>20</v>
      </c>
      <c r="I1800" s="20" t="s">
        <v>118</v>
      </c>
      <c r="J1800" s="20" t="s">
        <v>2631</v>
      </c>
      <c r="K1800" s="20">
        <v>20260625</v>
      </c>
      <c r="L1800" s="20" t="s">
        <v>2629</v>
      </c>
      <c r="M1800" s="20" t="s">
        <v>111</v>
      </c>
      <c r="N1800" s="20">
        <v>3.01</v>
      </c>
      <c r="O1800" s="20" t="s">
        <v>84</v>
      </c>
      <c r="P1800" s="25">
        <v>0</v>
      </c>
      <c r="Q1800" s="20" t="s">
        <v>112</v>
      </c>
      <c r="R1800" s="20" t="s">
        <v>113</v>
      </c>
      <c r="S1800" s="20" t="s">
        <v>26</v>
      </c>
      <c r="T1800" s="20" t="s">
        <v>30</v>
      </c>
      <c r="U1800" s="20" t="s">
        <v>114</v>
      </c>
      <c r="V1800" s="20" t="s">
        <v>115</v>
      </c>
      <c r="W1800" s="20" t="s">
        <v>116</v>
      </c>
      <c r="X1800" s="20" t="s">
        <v>238</v>
      </c>
      <c r="Y1800" s="20" t="s">
        <v>239</v>
      </c>
      <c r="Z1800" s="20" t="s">
        <v>26</v>
      </c>
      <c r="AA1800" s="20" t="s">
        <v>30</v>
      </c>
      <c r="AB1800" s="20" t="s">
        <v>159</v>
      </c>
      <c r="AC1800" s="20" t="s">
        <v>240</v>
      </c>
      <c r="AD1800" s="20" t="s">
        <v>241</v>
      </c>
    </row>
    <row r="1801" spans="2:30" x14ac:dyDescent="0.25">
      <c r="B1801" s="27" t="str">
        <f>IF(O1801="","Frêt",_xlfn.XLOOKUP(O1801,Catégories!A:A,Catégories!B:B,"inconnu"))</f>
        <v>Frêt</v>
      </c>
      <c r="C1801" s="10" t="str">
        <f>RIGHT(LOOKUP(L1801,'Recherche tracking'!A:A,'Recherche tracking'!B:B),16)</f>
        <v>3543814314756906</v>
      </c>
      <c r="D1801" s="20">
        <v>202606</v>
      </c>
      <c r="E1801" s="20">
        <v>51</v>
      </c>
      <c r="F1801" s="20">
        <v>1085442</v>
      </c>
      <c r="G1801" s="20" t="s">
        <v>20</v>
      </c>
      <c r="H1801" s="20" t="s">
        <v>20</v>
      </c>
      <c r="I1801" s="20" t="s">
        <v>119</v>
      </c>
      <c r="J1801" s="20" t="s">
        <v>2631</v>
      </c>
      <c r="K1801" s="20">
        <v>20260625</v>
      </c>
      <c r="L1801" s="20" t="s">
        <v>2629</v>
      </c>
      <c r="M1801" s="20" t="s">
        <v>24</v>
      </c>
      <c r="N1801" s="20">
        <v>3.01</v>
      </c>
      <c r="O1801" s="20" t="s">
        <v>86</v>
      </c>
      <c r="P1801" s="25">
        <v>0</v>
      </c>
      <c r="Q1801" s="20" t="s">
        <v>112</v>
      </c>
      <c r="R1801" s="20" t="s">
        <v>113</v>
      </c>
      <c r="S1801" s="20" t="s">
        <v>26</v>
      </c>
      <c r="T1801" s="20" t="s">
        <v>30</v>
      </c>
      <c r="U1801" s="20" t="s">
        <v>114</v>
      </c>
      <c r="V1801" s="20" t="s">
        <v>115</v>
      </c>
      <c r="W1801" s="20" t="s">
        <v>116</v>
      </c>
      <c r="X1801" s="20" t="s">
        <v>238</v>
      </c>
      <c r="Y1801" s="20" t="s">
        <v>239</v>
      </c>
      <c r="Z1801" s="20" t="s">
        <v>26</v>
      </c>
      <c r="AA1801" s="20" t="s">
        <v>30</v>
      </c>
      <c r="AB1801" s="20" t="s">
        <v>159</v>
      </c>
      <c r="AC1801" s="20" t="s">
        <v>240</v>
      </c>
      <c r="AD1801" s="20" t="s">
        <v>241</v>
      </c>
    </row>
    <row r="1802" spans="2:30" x14ac:dyDescent="0.25">
      <c r="B1802" s="27" t="str">
        <f>IF(O1802="","Frêt",_xlfn.XLOOKUP(O1802,Catégories!A:A,Catégories!B:B,"inconnu"))</f>
        <v>Frêt</v>
      </c>
      <c r="C1802" s="10" t="str">
        <f>RIGHT(LOOKUP(L1802,'Recherche tracking'!A:A,'Recherche tracking'!B:B),16)</f>
        <v>3543814314756906</v>
      </c>
      <c r="D1802" s="20">
        <v>202606</v>
      </c>
      <c r="E1802" s="20">
        <v>51</v>
      </c>
      <c r="F1802" s="20">
        <v>1085442</v>
      </c>
      <c r="G1802" s="20" t="s">
        <v>20</v>
      </c>
      <c r="H1802" s="20" t="s">
        <v>20</v>
      </c>
      <c r="I1802" s="20" t="s">
        <v>119</v>
      </c>
      <c r="J1802" s="20" t="s">
        <v>2631</v>
      </c>
      <c r="K1802" s="20">
        <v>20260625</v>
      </c>
      <c r="L1802" s="20" t="s">
        <v>2629</v>
      </c>
      <c r="M1802" s="20" t="s">
        <v>24</v>
      </c>
      <c r="N1802" s="20">
        <v>3.01</v>
      </c>
      <c r="O1802" s="20" t="s">
        <v>98</v>
      </c>
      <c r="P1802" s="25">
        <v>1</v>
      </c>
      <c r="Q1802" s="20" t="s">
        <v>112</v>
      </c>
      <c r="R1802" s="20" t="s">
        <v>113</v>
      </c>
      <c r="S1802" s="20" t="s">
        <v>26</v>
      </c>
      <c r="T1802" s="20" t="s">
        <v>30</v>
      </c>
      <c r="U1802" s="20" t="s">
        <v>114</v>
      </c>
      <c r="V1802" s="20" t="s">
        <v>115</v>
      </c>
      <c r="W1802" s="20" t="s">
        <v>116</v>
      </c>
      <c r="X1802" s="20" t="s">
        <v>238</v>
      </c>
      <c r="Y1802" s="20" t="s">
        <v>239</v>
      </c>
      <c r="Z1802" s="20" t="s">
        <v>26</v>
      </c>
      <c r="AA1802" s="20" t="s">
        <v>30</v>
      </c>
      <c r="AB1802" s="20" t="s">
        <v>159</v>
      </c>
      <c r="AC1802" s="20" t="s">
        <v>240</v>
      </c>
      <c r="AD1802" s="20" t="s">
        <v>241</v>
      </c>
    </row>
    <row r="1803" spans="2:30" x14ac:dyDescent="0.25">
      <c r="B1803" s="27" t="str">
        <f>IF(O1803="","Frêt",_xlfn.XLOOKUP(O1803,Catégories!A:A,Catégories!B:B,"inconnu"))</f>
        <v>Frêt</v>
      </c>
      <c r="C1803" s="10" t="str">
        <f>RIGHT(LOOKUP(L1803,'Recherche tracking'!A:A,'Recherche tracking'!B:B),16)</f>
        <v>7143814314756564</v>
      </c>
      <c r="D1803" s="20">
        <v>202606</v>
      </c>
      <c r="E1803" s="20">
        <v>51</v>
      </c>
      <c r="F1803" s="20">
        <v>1085442</v>
      </c>
      <c r="G1803" s="20" t="s">
        <v>20</v>
      </c>
      <c r="H1803" s="20" t="s">
        <v>20</v>
      </c>
      <c r="I1803" s="20" t="s">
        <v>110</v>
      </c>
      <c r="J1803" s="20" t="s">
        <v>22</v>
      </c>
      <c r="K1803" s="20">
        <v>20260625</v>
      </c>
      <c r="L1803" s="20" t="s">
        <v>2632</v>
      </c>
      <c r="M1803" s="20" t="s">
        <v>111</v>
      </c>
      <c r="N1803" s="20">
        <v>2.9</v>
      </c>
      <c r="O1803" s="20" t="s">
        <v>84</v>
      </c>
      <c r="P1803" s="25">
        <v>4.67</v>
      </c>
      <c r="Q1803" s="20" t="s">
        <v>112</v>
      </c>
      <c r="R1803" s="20" t="s">
        <v>113</v>
      </c>
      <c r="S1803" s="20" t="s">
        <v>26</v>
      </c>
      <c r="T1803" s="20" t="s">
        <v>30</v>
      </c>
      <c r="U1803" s="20" t="s">
        <v>114</v>
      </c>
      <c r="V1803" s="20" t="s">
        <v>115</v>
      </c>
      <c r="W1803" s="20" t="s">
        <v>116</v>
      </c>
      <c r="X1803" s="20" t="s">
        <v>493</v>
      </c>
      <c r="Y1803" s="20" t="s">
        <v>494</v>
      </c>
      <c r="Z1803" s="20" t="s">
        <v>26</v>
      </c>
      <c r="AA1803" s="20" t="s">
        <v>30</v>
      </c>
      <c r="AB1803" s="20" t="s">
        <v>121</v>
      </c>
      <c r="AC1803" s="20" t="s">
        <v>495</v>
      </c>
      <c r="AD1803" s="20" t="s">
        <v>496</v>
      </c>
    </row>
    <row r="1804" spans="2:30" x14ac:dyDescent="0.25">
      <c r="B1804" s="27" t="str">
        <f>IF(O1804="","Frêt",_xlfn.XLOOKUP(O1804,Catégories!A:A,Catégories!B:B,"inconnu"))</f>
        <v>Frêt</v>
      </c>
      <c r="C1804" s="10" t="str">
        <f>RIGHT(LOOKUP(L1804,'Recherche tracking'!A:A,'Recherche tracking'!B:B),16)</f>
        <v>7143814314756564</v>
      </c>
      <c r="D1804" s="20">
        <v>202606</v>
      </c>
      <c r="E1804" s="20">
        <v>51</v>
      </c>
      <c r="F1804" s="20">
        <v>1085442</v>
      </c>
      <c r="G1804" s="20" t="s">
        <v>20</v>
      </c>
      <c r="H1804" s="20" t="s">
        <v>20</v>
      </c>
      <c r="I1804" s="20" t="s">
        <v>118</v>
      </c>
      <c r="J1804" s="20" t="s">
        <v>2633</v>
      </c>
      <c r="K1804" s="20">
        <v>20260625</v>
      </c>
      <c r="L1804" s="20" t="s">
        <v>2632</v>
      </c>
      <c r="M1804" s="20" t="s">
        <v>111</v>
      </c>
      <c r="N1804" s="20">
        <v>2.9</v>
      </c>
      <c r="O1804" s="20" t="s">
        <v>84</v>
      </c>
      <c r="P1804" s="25">
        <v>0</v>
      </c>
      <c r="Q1804" s="20" t="s">
        <v>112</v>
      </c>
      <c r="R1804" s="20" t="s">
        <v>113</v>
      </c>
      <c r="S1804" s="20" t="s">
        <v>26</v>
      </c>
      <c r="T1804" s="20" t="s">
        <v>30</v>
      </c>
      <c r="U1804" s="20" t="s">
        <v>114</v>
      </c>
      <c r="V1804" s="20" t="s">
        <v>115</v>
      </c>
      <c r="W1804" s="20" t="s">
        <v>116</v>
      </c>
      <c r="X1804" s="20" t="s">
        <v>493</v>
      </c>
      <c r="Y1804" s="20" t="s">
        <v>494</v>
      </c>
      <c r="Z1804" s="20" t="s">
        <v>26</v>
      </c>
      <c r="AA1804" s="20" t="s">
        <v>30</v>
      </c>
      <c r="AB1804" s="20" t="s">
        <v>121</v>
      </c>
      <c r="AC1804" s="20" t="s">
        <v>495</v>
      </c>
      <c r="AD1804" s="20" t="s">
        <v>496</v>
      </c>
    </row>
    <row r="1805" spans="2:30" x14ac:dyDescent="0.25">
      <c r="B1805" s="27" t="str">
        <f>IF(O1805="","Frêt",_xlfn.XLOOKUP(O1805,Catégories!A:A,Catégories!B:B,"inconnu"))</f>
        <v>Frêt</v>
      </c>
      <c r="C1805" s="10" t="str">
        <f>RIGHT(LOOKUP(L1805,'Recherche tracking'!A:A,'Recherche tracking'!B:B),16)</f>
        <v>7143814314756564</v>
      </c>
      <c r="D1805" s="20">
        <v>202606</v>
      </c>
      <c r="E1805" s="20">
        <v>51</v>
      </c>
      <c r="F1805" s="20">
        <v>1085442</v>
      </c>
      <c r="G1805" s="20" t="s">
        <v>20</v>
      </c>
      <c r="H1805" s="20" t="s">
        <v>20</v>
      </c>
      <c r="I1805" s="20" t="s">
        <v>119</v>
      </c>
      <c r="J1805" s="20" t="s">
        <v>2633</v>
      </c>
      <c r="K1805" s="20">
        <v>20260625</v>
      </c>
      <c r="L1805" s="20" t="s">
        <v>2632</v>
      </c>
      <c r="M1805" s="20" t="s">
        <v>24</v>
      </c>
      <c r="N1805" s="20">
        <v>2.9</v>
      </c>
      <c r="O1805" s="20" t="s">
        <v>86</v>
      </c>
      <c r="P1805" s="25">
        <v>0</v>
      </c>
      <c r="Q1805" s="20" t="s">
        <v>112</v>
      </c>
      <c r="R1805" s="20" t="s">
        <v>113</v>
      </c>
      <c r="S1805" s="20" t="s">
        <v>26</v>
      </c>
      <c r="T1805" s="20" t="s">
        <v>30</v>
      </c>
      <c r="U1805" s="20" t="s">
        <v>114</v>
      </c>
      <c r="V1805" s="20" t="s">
        <v>115</v>
      </c>
      <c r="W1805" s="20" t="s">
        <v>116</v>
      </c>
      <c r="X1805" s="20" t="s">
        <v>493</v>
      </c>
      <c r="Y1805" s="20" t="s">
        <v>494</v>
      </c>
      <c r="Z1805" s="20" t="s">
        <v>26</v>
      </c>
      <c r="AA1805" s="20" t="s">
        <v>30</v>
      </c>
      <c r="AB1805" s="20" t="s">
        <v>121</v>
      </c>
      <c r="AC1805" s="20" t="s">
        <v>495</v>
      </c>
      <c r="AD1805" s="20" t="s">
        <v>496</v>
      </c>
    </row>
    <row r="1806" spans="2:30" x14ac:dyDescent="0.25">
      <c r="B1806" s="27" t="str">
        <f>IF(O1806="","Frêt",_xlfn.XLOOKUP(O1806,Catégories!A:A,Catégories!B:B,"inconnu"))</f>
        <v>Frêt</v>
      </c>
      <c r="C1806" s="10" t="str">
        <f>RIGHT(LOOKUP(L1806,'Recherche tracking'!A:A,'Recherche tracking'!B:B),16)</f>
        <v>7543814314756782</v>
      </c>
      <c r="D1806" s="20">
        <v>202606</v>
      </c>
      <c r="E1806" s="20">
        <v>51</v>
      </c>
      <c r="F1806" s="20">
        <v>1085442</v>
      </c>
      <c r="G1806" s="20" t="s">
        <v>20</v>
      </c>
      <c r="H1806" s="20" t="s">
        <v>20</v>
      </c>
      <c r="I1806" s="20" t="s">
        <v>110</v>
      </c>
      <c r="J1806" s="20" t="s">
        <v>22</v>
      </c>
      <c r="K1806" s="20">
        <v>20260625</v>
      </c>
      <c r="L1806" s="20" t="s">
        <v>2634</v>
      </c>
      <c r="M1806" s="20" t="s">
        <v>111</v>
      </c>
      <c r="N1806" s="20">
        <v>3.8</v>
      </c>
      <c r="O1806" s="20" t="s">
        <v>84</v>
      </c>
      <c r="P1806" s="25">
        <v>4.93</v>
      </c>
      <c r="Q1806" s="20" t="s">
        <v>112</v>
      </c>
      <c r="R1806" s="20" t="s">
        <v>113</v>
      </c>
      <c r="S1806" s="20" t="s">
        <v>26</v>
      </c>
      <c r="T1806" s="20" t="s">
        <v>30</v>
      </c>
      <c r="U1806" s="20" t="s">
        <v>114</v>
      </c>
      <c r="V1806" s="20" t="s">
        <v>115</v>
      </c>
      <c r="W1806" s="20" t="s">
        <v>116</v>
      </c>
      <c r="X1806" s="20" t="s">
        <v>833</v>
      </c>
      <c r="Y1806" s="20" t="s">
        <v>834</v>
      </c>
      <c r="Z1806" s="20" t="s">
        <v>26</v>
      </c>
      <c r="AA1806" s="20" t="s">
        <v>30</v>
      </c>
      <c r="AB1806" s="20" t="s">
        <v>117</v>
      </c>
      <c r="AC1806" s="20" t="s">
        <v>194</v>
      </c>
      <c r="AD1806" s="20" t="s">
        <v>120</v>
      </c>
    </row>
    <row r="1807" spans="2:30" x14ac:dyDescent="0.25">
      <c r="B1807" s="27" t="str">
        <f>IF(O1807="","Frêt",_xlfn.XLOOKUP(O1807,Catégories!A:A,Catégories!B:B,"inconnu"))</f>
        <v>Frêt</v>
      </c>
      <c r="C1807" s="10" t="str">
        <f>RIGHT(LOOKUP(L1807,'Recherche tracking'!A:A,'Recherche tracking'!B:B),16)</f>
        <v>7543814314756782</v>
      </c>
      <c r="D1807" s="20">
        <v>202606</v>
      </c>
      <c r="E1807" s="20">
        <v>51</v>
      </c>
      <c r="F1807" s="20">
        <v>1085442</v>
      </c>
      <c r="G1807" s="20" t="s">
        <v>20</v>
      </c>
      <c r="H1807" s="20" t="s">
        <v>20</v>
      </c>
      <c r="I1807" s="20" t="s">
        <v>118</v>
      </c>
      <c r="J1807" s="20" t="s">
        <v>2635</v>
      </c>
      <c r="K1807" s="20">
        <v>20260625</v>
      </c>
      <c r="L1807" s="20" t="s">
        <v>2634</v>
      </c>
      <c r="M1807" s="20" t="s">
        <v>111</v>
      </c>
      <c r="N1807" s="20">
        <v>3.8</v>
      </c>
      <c r="O1807" s="20" t="s">
        <v>84</v>
      </c>
      <c r="P1807" s="25">
        <v>0</v>
      </c>
      <c r="Q1807" s="20" t="s">
        <v>112</v>
      </c>
      <c r="R1807" s="20" t="s">
        <v>113</v>
      </c>
      <c r="S1807" s="20" t="s">
        <v>26</v>
      </c>
      <c r="T1807" s="20" t="s">
        <v>30</v>
      </c>
      <c r="U1807" s="20" t="s">
        <v>114</v>
      </c>
      <c r="V1807" s="20" t="s">
        <v>115</v>
      </c>
      <c r="W1807" s="20" t="s">
        <v>116</v>
      </c>
      <c r="X1807" s="20" t="s">
        <v>833</v>
      </c>
      <c r="Y1807" s="20" t="s">
        <v>834</v>
      </c>
      <c r="Z1807" s="20" t="s">
        <v>26</v>
      </c>
      <c r="AA1807" s="20" t="s">
        <v>30</v>
      </c>
      <c r="AB1807" s="20" t="s">
        <v>117</v>
      </c>
      <c r="AC1807" s="20" t="s">
        <v>194</v>
      </c>
      <c r="AD1807" s="20" t="s">
        <v>120</v>
      </c>
    </row>
    <row r="1808" spans="2:30" x14ac:dyDescent="0.25">
      <c r="B1808" s="27" t="str">
        <f>IF(O1808="","Frêt",_xlfn.XLOOKUP(O1808,Catégories!A:A,Catégories!B:B,"inconnu"))</f>
        <v>Frêt</v>
      </c>
      <c r="C1808" s="10" t="str">
        <f>RIGHT(LOOKUP(L1808,'Recherche tracking'!A:A,'Recherche tracking'!B:B),16)</f>
        <v>7543814314756782</v>
      </c>
      <c r="D1808" s="20">
        <v>202606</v>
      </c>
      <c r="E1808" s="20">
        <v>51</v>
      </c>
      <c r="F1808" s="20">
        <v>1085442</v>
      </c>
      <c r="G1808" s="20" t="s">
        <v>20</v>
      </c>
      <c r="H1808" s="20" t="s">
        <v>20</v>
      </c>
      <c r="I1808" s="20" t="s">
        <v>119</v>
      </c>
      <c r="J1808" s="20" t="s">
        <v>2635</v>
      </c>
      <c r="K1808" s="20">
        <v>20260625</v>
      </c>
      <c r="L1808" s="20" t="s">
        <v>2634</v>
      </c>
      <c r="M1808" s="20" t="s">
        <v>24</v>
      </c>
      <c r="N1808" s="20">
        <v>3.8</v>
      </c>
      <c r="O1808" s="20" t="s">
        <v>86</v>
      </c>
      <c r="P1808" s="25">
        <v>0</v>
      </c>
      <c r="Q1808" s="20" t="s">
        <v>112</v>
      </c>
      <c r="R1808" s="20" t="s">
        <v>113</v>
      </c>
      <c r="S1808" s="20" t="s">
        <v>26</v>
      </c>
      <c r="T1808" s="20" t="s">
        <v>30</v>
      </c>
      <c r="U1808" s="20" t="s">
        <v>114</v>
      </c>
      <c r="V1808" s="20" t="s">
        <v>115</v>
      </c>
      <c r="W1808" s="20" t="s">
        <v>116</v>
      </c>
      <c r="X1808" s="20" t="s">
        <v>833</v>
      </c>
      <c r="Y1808" s="20" t="s">
        <v>834</v>
      </c>
      <c r="Z1808" s="20" t="s">
        <v>26</v>
      </c>
      <c r="AA1808" s="20" t="s">
        <v>30</v>
      </c>
      <c r="AB1808" s="20" t="s">
        <v>117</v>
      </c>
      <c r="AC1808" s="20" t="s">
        <v>194</v>
      </c>
      <c r="AD1808" s="20" t="s">
        <v>120</v>
      </c>
    </row>
    <row r="1809" spans="2:30" x14ac:dyDescent="0.25">
      <c r="B1809" s="27" t="str">
        <f>IF(O1809="","Frêt",_xlfn.XLOOKUP(O1809,Catégories!A:A,Catégories!B:B,"inconnu"))</f>
        <v>Frêt</v>
      </c>
      <c r="C1809" s="10" t="str">
        <f>RIGHT(LOOKUP(L1809,'Recherche tracking'!A:A,'Recherche tracking'!B:B),16)</f>
        <v>6943814314756770</v>
      </c>
      <c r="D1809" s="20">
        <v>202606</v>
      </c>
      <c r="E1809" s="20">
        <v>51</v>
      </c>
      <c r="F1809" s="20">
        <v>1085442</v>
      </c>
      <c r="G1809" s="20" t="s">
        <v>20</v>
      </c>
      <c r="H1809" s="20" t="s">
        <v>20</v>
      </c>
      <c r="I1809" s="20" t="s">
        <v>110</v>
      </c>
      <c r="J1809" s="20" t="s">
        <v>22</v>
      </c>
      <c r="K1809" s="20">
        <v>20260625</v>
      </c>
      <c r="L1809" s="20" t="s">
        <v>2636</v>
      </c>
      <c r="M1809" s="20" t="s">
        <v>111</v>
      </c>
      <c r="N1809" s="20">
        <v>5.85</v>
      </c>
      <c r="O1809" s="20" t="s">
        <v>84</v>
      </c>
      <c r="P1809" s="25">
        <v>5.45</v>
      </c>
      <c r="Q1809" s="20" t="s">
        <v>112</v>
      </c>
      <c r="R1809" s="20" t="s">
        <v>113</v>
      </c>
      <c r="S1809" s="20" t="s">
        <v>26</v>
      </c>
      <c r="T1809" s="20" t="s">
        <v>30</v>
      </c>
      <c r="U1809" s="20" t="s">
        <v>114</v>
      </c>
      <c r="V1809" s="20" t="s">
        <v>115</v>
      </c>
      <c r="W1809" s="20" t="s">
        <v>116</v>
      </c>
      <c r="X1809" s="20" t="s">
        <v>460</v>
      </c>
      <c r="Y1809" s="20" t="s">
        <v>461</v>
      </c>
      <c r="Z1809" s="20" t="s">
        <v>26</v>
      </c>
      <c r="AA1809" s="20" t="s">
        <v>30</v>
      </c>
      <c r="AB1809" s="20" t="s">
        <v>161</v>
      </c>
      <c r="AC1809" s="20" t="s">
        <v>245</v>
      </c>
      <c r="AD1809" s="20" t="s">
        <v>188</v>
      </c>
    </row>
    <row r="1810" spans="2:30" x14ac:dyDescent="0.25">
      <c r="B1810" s="27" t="str">
        <f>IF(O1810="","Frêt",_xlfn.XLOOKUP(O1810,Catégories!A:A,Catégories!B:B,"inconnu"))</f>
        <v>Frêt</v>
      </c>
      <c r="C1810" s="10" t="str">
        <f>RIGHT(LOOKUP(L1810,'Recherche tracking'!A:A,'Recherche tracking'!B:B),16)</f>
        <v>6943814314756770</v>
      </c>
      <c r="D1810" s="20">
        <v>202606</v>
      </c>
      <c r="E1810" s="20">
        <v>51</v>
      </c>
      <c r="F1810" s="20">
        <v>1085442</v>
      </c>
      <c r="G1810" s="20" t="s">
        <v>20</v>
      </c>
      <c r="H1810" s="20" t="s">
        <v>20</v>
      </c>
      <c r="I1810" s="20" t="s">
        <v>118</v>
      </c>
      <c r="J1810" s="20" t="s">
        <v>2637</v>
      </c>
      <c r="K1810" s="20">
        <v>20260625</v>
      </c>
      <c r="L1810" s="20" t="s">
        <v>2636</v>
      </c>
      <c r="M1810" s="20" t="s">
        <v>111</v>
      </c>
      <c r="N1810" s="20">
        <v>5.85</v>
      </c>
      <c r="O1810" s="20" t="s">
        <v>84</v>
      </c>
      <c r="P1810" s="25">
        <v>0</v>
      </c>
      <c r="Q1810" s="20" t="s">
        <v>112</v>
      </c>
      <c r="R1810" s="20" t="s">
        <v>113</v>
      </c>
      <c r="S1810" s="20" t="s">
        <v>26</v>
      </c>
      <c r="T1810" s="20" t="s">
        <v>30</v>
      </c>
      <c r="U1810" s="20" t="s">
        <v>114</v>
      </c>
      <c r="V1810" s="20" t="s">
        <v>115</v>
      </c>
      <c r="W1810" s="20" t="s">
        <v>116</v>
      </c>
      <c r="X1810" s="20" t="s">
        <v>460</v>
      </c>
      <c r="Y1810" s="20" t="s">
        <v>461</v>
      </c>
      <c r="Z1810" s="20" t="s">
        <v>26</v>
      </c>
      <c r="AA1810" s="20" t="s">
        <v>30</v>
      </c>
      <c r="AB1810" s="20" t="s">
        <v>161</v>
      </c>
      <c r="AC1810" s="20" t="s">
        <v>245</v>
      </c>
      <c r="AD1810" s="20" t="s">
        <v>188</v>
      </c>
    </row>
    <row r="1811" spans="2:30" x14ac:dyDescent="0.25">
      <c r="B1811" s="27" t="str">
        <f>IF(O1811="","Frêt",_xlfn.XLOOKUP(O1811,Catégories!A:A,Catégories!B:B,"inconnu"))</f>
        <v>Frêt</v>
      </c>
      <c r="C1811" s="10" t="str">
        <f>RIGHT(LOOKUP(L1811,'Recherche tracking'!A:A,'Recherche tracking'!B:B),16)</f>
        <v>6943814314756770</v>
      </c>
      <c r="D1811" s="20">
        <v>202606</v>
      </c>
      <c r="E1811" s="20">
        <v>51</v>
      </c>
      <c r="F1811" s="20">
        <v>1085442</v>
      </c>
      <c r="G1811" s="20" t="s">
        <v>20</v>
      </c>
      <c r="H1811" s="20" t="s">
        <v>20</v>
      </c>
      <c r="I1811" s="20" t="s">
        <v>119</v>
      </c>
      <c r="J1811" s="20" t="s">
        <v>2637</v>
      </c>
      <c r="K1811" s="20">
        <v>20260625</v>
      </c>
      <c r="L1811" s="20" t="s">
        <v>2636</v>
      </c>
      <c r="M1811" s="20" t="s">
        <v>24</v>
      </c>
      <c r="N1811" s="20">
        <v>5.85</v>
      </c>
      <c r="O1811" s="20" t="s">
        <v>86</v>
      </c>
      <c r="P1811" s="25">
        <v>0</v>
      </c>
      <c r="Q1811" s="20" t="s">
        <v>112</v>
      </c>
      <c r="R1811" s="20" t="s">
        <v>113</v>
      </c>
      <c r="S1811" s="20" t="s">
        <v>26</v>
      </c>
      <c r="T1811" s="20" t="s">
        <v>30</v>
      </c>
      <c r="U1811" s="20" t="s">
        <v>114</v>
      </c>
      <c r="V1811" s="20" t="s">
        <v>115</v>
      </c>
      <c r="W1811" s="20" t="s">
        <v>116</v>
      </c>
      <c r="X1811" s="20" t="s">
        <v>460</v>
      </c>
      <c r="Y1811" s="20" t="s">
        <v>461</v>
      </c>
      <c r="Z1811" s="20" t="s">
        <v>26</v>
      </c>
      <c r="AA1811" s="20" t="s">
        <v>30</v>
      </c>
      <c r="AB1811" s="20" t="s">
        <v>161</v>
      </c>
      <c r="AC1811" s="20" t="s">
        <v>245</v>
      </c>
      <c r="AD1811" s="20" t="s">
        <v>188</v>
      </c>
    </row>
    <row r="1812" spans="2:30" x14ac:dyDescent="0.25">
      <c r="B1812" s="27" t="str">
        <f>IF(O1812="","Frêt",_xlfn.XLOOKUP(O1812,Catégories!A:A,Catégories!B:B,"inconnu"))</f>
        <v>Frêt</v>
      </c>
      <c r="C1812" s="10" t="str">
        <f>RIGHT(LOOKUP(L1812,'Recherche tracking'!A:A,'Recherche tracking'!B:B),16)</f>
        <v>2443814314756552</v>
      </c>
      <c r="D1812" s="20">
        <v>202606</v>
      </c>
      <c r="E1812" s="20">
        <v>51</v>
      </c>
      <c r="F1812" s="20">
        <v>1085442</v>
      </c>
      <c r="G1812" s="20" t="s">
        <v>20</v>
      </c>
      <c r="H1812" s="20" t="s">
        <v>20</v>
      </c>
      <c r="I1812" s="20" t="s">
        <v>110</v>
      </c>
      <c r="J1812" s="20" t="s">
        <v>22</v>
      </c>
      <c r="K1812" s="20">
        <v>20260625</v>
      </c>
      <c r="L1812" s="20" t="s">
        <v>2638</v>
      </c>
      <c r="M1812" s="20" t="s">
        <v>111</v>
      </c>
      <c r="N1812" s="20">
        <v>2.9</v>
      </c>
      <c r="O1812" s="20" t="s">
        <v>84</v>
      </c>
      <c r="P1812" s="25">
        <v>4.67</v>
      </c>
      <c r="Q1812" s="20" t="s">
        <v>112</v>
      </c>
      <c r="R1812" s="20" t="s">
        <v>113</v>
      </c>
      <c r="S1812" s="20" t="s">
        <v>26</v>
      </c>
      <c r="T1812" s="20" t="s">
        <v>30</v>
      </c>
      <c r="U1812" s="20" t="s">
        <v>114</v>
      </c>
      <c r="V1812" s="20" t="s">
        <v>115</v>
      </c>
      <c r="W1812" s="20" t="s">
        <v>116</v>
      </c>
      <c r="X1812" s="20" t="s">
        <v>497</v>
      </c>
      <c r="Y1812" s="20" t="s">
        <v>498</v>
      </c>
      <c r="Z1812" s="20" t="s">
        <v>26</v>
      </c>
      <c r="AA1812" s="20" t="s">
        <v>30</v>
      </c>
      <c r="AB1812" s="20" t="s">
        <v>268</v>
      </c>
      <c r="AC1812" s="20" t="s">
        <v>499</v>
      </c>
      <c r="AD1812" s="20" t="s">
        <v>500</v>
      </c>
    </row>
    <row r="1813" spans="2:30" x14ac:dyDescent="0.25">
      <c r="B1813" s="27" t="str">
        <f>IF(O1813="","Frêt",_xlfn.XLOOKUP(O1813,Catégories!A:A,Catégories!B:B,"inconnu"))</f>
        <v>Frêt</v>
      </c>
      <c r="C1813" s="10" t="str">
        <f>RIGHT(LOOKUP(L1813,'Recherche tracking'!A:A,'Recherche tracking'!B:B),16)</f>
        <v>2443814314756552</v>
      </c>
      <c r="D1813" s="20">
        <v>202606</v>
      </c>
      <c r="E1813" s="20">
        <v>51</v>
      </c>
      <c r="F1813" s="20">
        <v>1085442</v>
      </c>
      <c r="G1813" s="20" t="s">
        <v>20</v>
      </c>
      <c r="H1813" s="20" t="s">
        <v>20</v>
      </c>
      <c r="I1813" s="20" t="s">
        <v>118</v>
      </c>
      <c r="J1813" s="20" t="s">
        <v>2639</v>
      </c>
      <c r="K1813" s="20">
        <v>20260625</v>
      </c>
      <c r="L1813" s="20" t="s">
        <v>2638</v>
      </c>
      <c r="M1813" s="20" t="s">
        <v>111</v>
      </c>
      <c r="N1813" s="20">
        <v>2.9</v>
      </c>
      <c r="O1813" s="20" t="s">
        <v>84</v>
      </c>
      <c r="P1813" s="25">
        <v>0</v>
      </c>
      <c r="Q1813" s="20" t="s">
        <v>112</v>
      </c>
      <c r="R1813" s="20" t="s">
        <v>113</v>
      </c>
      <c r="S1813" s="20" t="s">
        <v>26</v>
      </c>
      <c r="T1813" s="20" t="s">
        <v>30</v>
      </c>
      <c r="U1813" s="20" t="s">
        <v>114</v>
      </c>
      <c r="V1813" s="20" t="s">
        <v>115</v>
      </c>
      <c r="W1813" s="20" t="s">
        <v>116</v>
      </c>
      <c r="X1813" s="20" t="s">
        <v>497</v>
      </c>
      <c r="Y1813" s="20" t="s">
        <v>498</v>
      </c>
      <c r="Z1813" s="20" t="s">
        <v>26</v>
      </c>
      <c r="AA1813" s="20" t="s">
        <v>30</v>
      </c>
      <c r="AB1813" s="20" t="s">
        <v>268</v>
      </c>
      <c r="AC1813" s="20" t="s">
        <v>499</v>
      </c>
      <c r="AD1813" s="20" t="s">
        <v>500</v>
      </c>
    </row>
    <row r="1814" spans="2:30" x14ac:dyDescent="0.25">
      <c r="B1814" s="27" t="str">
        <f>IF(O1814="","Frêt",_xlfn.XLOOKUP(O1814,Catégories!A:A,Catégories!B:B,"inconnu"))</f>
        <v>Frêt</v>
      </c>
      <c r="C1814" s="10" t="str">
        <f>RIGHT(LOOKUP(L1814,'Recherche tracking'!A:A,'Recherche tracking'!B:B),16)</f>
        <v>2443814314756552</v>
      </c>
      <c r="D1814" s="20">
        <v>202606</v>
      </c>
      <c r="E1814" s="20">
        <v>51</v>
      </c>
      <c r="F1814" s="20">
        <v>1085442</v>
      </c>
      <c r="G1814" s="20" t="s">
        <v>20</v>
      </c>
      <c r="H1814" s="20" t="s">
        <v>20</v>
      </c>
      <c r="I1814" s="20" t="s">
        <v>119</v>
      </c>
      <c r="J1814" s="20" t="s">
        <v>2639</v>
      </c>
      <c r="K1814" s="20">
        <v>20260625</v>
      </c>
      <c r="L1814" s="20" t="s">
        <v>2638</v>
      </c>
      <c r="M1814" s="20" t="s">
        <v>24</v>
      </c>
      <c r="N1814" s="20">
        <v>2.9</v>
      </c>
      <c r="O1814" s="20" t="s">
        <v>86</v>
      </c>
      <c r="P1814" s="25">
        <v>0</v>
      </c>
      <c r="Q1814" s="20" t="s">
        <v>112</v>
      </c>
      <c r="R1814" s="20" t="s">
        <v>113</v>
      </c>
      <c r="S1814" s="20" t="s">
        <v>26</v>
      </c>
      <c r="T1814" s="20" t="s">
        <v>30</v>
      </c>
      <c r="U1814" s="20" t="s">
        <v>114</v>
      </c>
      <c r="V1814" s="20" t="s">
        <v>115</v>
      </c>
      <c r="W1814" s="20" t="s">
        <v>116</v>
      </c>
      <c r="X1814" s="20" t="s">
        <v>497</v>
      </c>
      <c r="Y1814" s="20" t="s">
        <v>498</v>
      </c>
      <c r="Z1814" s="20" t="s">
        <v>26</v>
      </c>
      <c r="AA1814" s="20" t="s">
        <v>30</v>
      </c>
      <c r="AB1814" s="20" t="s">
        <v>268</v>
      </c>
      <c r="AC1814" s="20" t="s">
        <v>499</v>
      </c>
      <c r="AD1814" s="20" t="s">
        <v>500</v>
      </c>
    </row>
    <row r="1815" spans="2:30" x14ac:dyDescent="0.25">
      <c r="B1815" s="27" t="str">
        <f>IF(O1815="","Frêt",_xlfn.XLOOKUP(O1815,Catégories!A:A,Catégories!B:B,"inconnu"))</f>
        <v>Frêt</v>
      </c>
      <c r="C1815" s="10" t="str">
        <f>RIGHT(LOOKUP(L1815,'Recherche tracking'!A:A,'Recherche tracking'!B:B),16)</f>
        <v>6743814314756896</v>
      </c>
      <c r="D1815" s="20">
        <v>202606</v>
      </c>
      <c r="E1815" s="20">
        <v>51</v>
      </c>
      <c r="F1815" s="20">
        <v>1085442</v>
      </c>
      <c r="G1815" s="20" t="s">
        <v>20</v>
      </c>
      <c r="H1815" s="20" t="s">
        <v>20</v>
      </c>
      <c r="I1815" s="20" t="s">
        <v>110</v>
      </c>
      <c r="J1815" s="20" t="s">
        <v>22</v>
      </c>
      <c r="K1815" s="20">
        <v>20260625</v>
      </c>
      <c r="L1815" s="20" t="s">
        <v>2640</v>
      </c>
      <c r="M1815" s="20" t="s">
        <v>111</v>
      </c>
      <c r="N1815" s="20">
        <v>10.37</v>
      </c>
      <c r="O1815" s="20" t="s">
        <v>84</v>
      </c>
      <c r="P1815" s="25">
        <v>6.75</v>
      </c>
      <c r="Q1815" s="20" t="s">
        <v>112</v>
      </c>
      <c r="R1815" s="20" t="s">
        <v>113</v>
      </c>
      <c r="S1815" s="20" t="s">
        <v>26</v>
      </c>
      <c r="T1815" s="20" t="s">
        <v>30</v>
      </c>
      <c r="U1815" s="20" t="s">
        <v>114</v>
      </c>
      <c r="V1815" s="20" t="s">
        <v>115</v>
      </c>
      <c r="W1815" s="20" t="s">
        <v>116</v>
      </c>
      <c r="X1815" s="20" t="s">
        <v>2641</v>
      </c>
      <c r="Y1815" s="20" t="s">
        <v>2642</v>
      </c>
      <c r="Z1815" s="20" t="s">
        <v>26</v>
      </c>
      <c r="AA1815" s="20" t="s">
        <v>30</v>
      </c>
      <c r="AB1815" s="20" t="s">
        <v>200</v>
      </c>
      <c r="AC1815" s="20" t="s">
        <v>2643</v>
      </c>
      <c r="AD1815" s="20" t="s">
        <v>2644</v>
      </c>
    </row>
    <row r="1816" spans="2:30" x14ac:dyDescent="0.25">
      <c r="B1816" s="27" t="str">
        <f>IF(O1816="","Frêt",_xlfn.XLOOKUP(O1816,Catégories!A:A,Catégories!B:B,"inconnu"))</f>
        <v>Frêt</v>
      </c>
      <c r="C1816" s="10" t="str">
        <f>RIGHT(LOOKUP(L1816,'Recherche tracking'!A:A,'Recherche tracking'!B:B),16)</f>
        <v>6743814314756896</v>
      </c>
      <c r="D1816" s="20">
        <v>202606</v>
      </c>
      <c r="E1816" s="20">
        <v>51</v>
      </c>
      <c r="F1816" s="20">
        <v>1085442</v>
      </c>
      <c r="G1816" s="20" t="s">
        <v>20</v>
      </c>
      <c r="H1816" s="20" t="s">
        <v>20</v>
      </c>
      <c r="I1816" s="20" t="s">
        <v>118</v>
      </c>
      <c r="J1816" s="20" t="s">
        <v>2645</v>
      </c>
      <c r="K1816" s="20">
        <v>20260625</v>
      </c>
      <c r="L1816" s="20" t="s">
        <v>2640</v>
      </c>
      <c r="M1816" s="20" t="s">
        <v>111</v>
      </c>
      <c r="N1816" s="20">
        <v>1.17</v>
      </c>
      <c r="O1816" s="20" t="s">
        <v>84</v>
      </c>
      <c r="P1816" s="25">
        <v>0</v>
      </c>
      <c r="Q1816" s="20" t="s">
        <v>112</v>
      </c>
      <c r="R1816" s="20" t="s">
        <v>113</v>
      </c>
      <c r="S1816" s="20" t="s">
        <v>26</v>
      </c>
      <c r="T1816" s="20" t="s">
        <v>30</v>
      </c>
      <c r="U1816" s="20" t="s">
        <v>114</v>
      </c>
      <c r="V1816" s="20" t="s">
        <v>115</v>
      </c>
      <c r="W1816" s="20" t="s">
        <v>116</v>
      </c>
      <c r="X1816" s="20" t="s">
        <v>2641</v>
      </c>
      <c r="Y1816" s="20" t="s">
        <v>2642</v>
      </c>
      <c r="Z1816" s="20" t="s">
        <v>26</v>
      </c>
      <c r="AA1816" s="20" t="s">
        <v>30</v>
      </c>
      <c r="AB1816" s="20" t="s">
        <v>200</v>
      </c>
      <c r="AC1816" s="20" t="s">
        <v>2643</v>
      </c>
      <c r="AD1816" s="20" t="s">
        <v>2644</v>
      </c>
    </row>
    <row r="1817" spans="2:30" x14ac:dyDescent="0.25">
      <c r="B1817" s="27" t="str">
        <f>IF(O1817="","Frêt",_xlfn.XLOOKUP(O1817,Catégories!A:A,Catégories!B:B,"inconnu"))</f>
        <v>Frêt</v>
      </c>
      <c r="C1817" s="10" t="str">
        <f>RIGHT(LOOKUP(L1817,'Recherche tracking'!A:A,'Recherche tracking'!B:B),16)</f>
        <v>6743814314756896</v>
      </c>
      <c r="D1817" s="20">
        <v>202606</v>
      </c>
      <c r="E1817" s="20">
        <v>51</v>
      </c>
      <c r="F1817" s="20">
        <v>1085442</v>
      </c>
      <c r="G1817" s="20" t="s">
        <v>20</v>
      </c>
      <c r="H1817" s="20" t="s">
        <v>20</v>
      </c>
      <c r="I1817" s="20" t="s">
        <v>119</v>
      </c>
      <c r="J1817" s="20" t="s">
        <v>2645</v>
      </c>
      <c r="K1817" s="20">
        <v>20260625</v>
      </c>
      <c r="L1817" s="20" t="s">
        <v>2640</v>
      </c>
      <c r="M1817" s="20" t="s">
        <v>24</v>
      </c>
      <c r="N1817" s="20">
        <v>1.17</v>
      </c>
      <c r="O1817" s="20" t="s">
        <v>86</v>
      </c>
      <c r="P1817" s="25">
        <v>0</v>
      </c>
      <c r="Q1817" s="20" t="s">
        <v>112</v>
      </c>
      <c r="R1817" s="20" t="s">
        <v>113</v>
      </c>
      <c r="S1817" s="20" t="s">
        <v>26</v>
      </c>
      <c r="T1817" s="20" t="s">
        <v>30</v>
      </c>
      <c r="U1817" s="20" t="s">
        <v>114</v>
      </c>
      <c r="V1817" s="20" t="s">
        <v>115</v>
      </c>
      <c r="W1817" s="20" t="s">
        <v>116</v>
      </c>
      <c r="X1817" s="20" t="s">
        <v>2641</v>
      </c>
      <c r="Y1817" s="20" t="s">
        <v>2642</v>
      </c>
      <c r="Z1817" s="20" t="s">
        <v>26</v>
      </c>
      <c r="AA1817" s="20" t="s">
        <v>30</v>
      </c>
      <c r="AB1817" s="20" t="s">
        <v>200</v>
      </c>
      <c r="AC1817" s="20" t="s">
        <v>2643</v>
      </c>
      <c r="AD1817" s="20" t="s">
        <v>2644</v>
      </c>
    </row>
    <row r="1818" spans="2:30" x14ac:dyDescent="0.25">
      <c r="B1818" s="27" t="str">
        <f>IF(O1818="","Frêt",_xlfn.XLOOKUP(O1818,Catégories!A:A,Catégories!B:B,"inconnu"))</f>
        <v>Frêt</v>
      </c>
      <c r="C1818" s="10" t="str">
        <f>RIGHT(LOOKUP(L1818,'Recherche tracking'!A:A,'Recherche tracking'!B:B),16)</f>
        <v>6743814314756896</v>
      </c>
      <c r="D1818" s="20">
        <v>202606</v>
      </c>
      <c r="E1818" s="20">
        <v>51</v>
      </c>
      <c r="F1818" s="20">
        <v>1085442</v>
      </c>
      <c r="G1818" s="20" t="s">
        <v>20</v>
      </c>
      <c r="H1818" s="20" t="s">
        <v>20</v>
      </c>
      <c r="I1818" s="20" t="s">
        <v>118</v>
      </c>
      <c r="J1818" s="20" t="s">
        <v>2646</v>
      </c>
      <c r="K1818" s="20">
        <v>20260625</v>
      </c>
      <c r="L1818" s="20" t="s">
        <v>2640</v>
      </c>
      <c r="M1818" s="20" t="s">
        <v>111</v>
      </c>
      <c r="N1818" s="20">
        <v>9.1999999999999993</v>
      </c>
      <c r="O1818" s="20" t="s">
        <v>84</v>
      </c>
      <c r="P1818" s="25">
        <v>0</v>
      </c>
      <c r="Q1818" s="20" t="s">
        <v>112</v>
      </c>
      <c r="R1818" s="20" t="s">
        <v>113</v>
      </c>
      <c r="S1818" s="20" t="s">
        <v>26</v>
      </c>
      <c r="T1818" s="20" t="s">
        <v>30</v>
      </c>
      <c r="U1818" s="20" t="s">
        <v>114</v>
      </c>
      <c r="V1818" s="20" t="s">
        <v>115</v>
      </c>
      <c r="W1818" s="20" t="s">
        <v>116</v>
      </c>
      <c r="X1818" s="20" t="s">
        <v>2641</v>
      </c>
      <c r="Y1818" s="20" t="s">
        <v>2642</v>
      </c>
      <c r="Z1818" s="20" t="s">
        <v>26</v>
      </c>
      <c r="AA1818" s="20" t="s">
        <v>30</v>
      </c>
      <c r="AB1818" s="20" t="s">
        <v>200</v>
      </c>
      <c r="AC1818" s="20" t="s">
        <v>2643</v>
      </c>
      <c r="AD1818" s="20" t="s">
        <v>2644</v>
      </c>
    </row>
    <row r="1819" spans="2:30" x14ac:dyDescent="0.25">
      <c r="B1819" s="27" t="str">
        <f>IF(O1819="","Frêt",_xlfn.XLOOKUP(O1819,Catégories!A:A,Catégories!B:B,"inconnu"))</f>
        <v>Frêt</v>
      </c>
      <c r="C1819" s="10" t="str">
        <f>RIGHT(LOOKUP(L1819,'Recherche tracking'!A:A,'Recherche tracking'!B:B),16)</f>
        <v>6743814314756896</v>
      </c>
      <c r="D1819" s="20">
        <v>202606</v>
      </c>
      <c r="E1819" s="20">
        <v>51</v>
      </c>
      <c r="F1819" s="20">
        <v>1085442</v>
      </c>
      <c r="G1819" s="20" t="s">
        <v>20</v>
      </c>
      <c r="H1819" s="20" t="s">
        <v>20</v>
      </c>
      <c r="I1819" s="20" t="s">
        <v>119</v>
      </c>
      <c r="J1819" s="20" t="s">
        <v>2646</v>
      </c>
      <c r="K1819" s="20">
        <v>20260625</v>
      </c>
      <c r="L1819" s="20" t="s">
        <v>2640</v>
      </c>
      <c r="M1819" s="20" t="s">
        <v>24</v>
      </c>
      <c r="N1819" s="20">
        <v>9.1999999999999993</v>
      </c>
      <c r="O1819" s="20" t="s">
        <v>86</v>
      </c>
      <c r="P1819" s="25">
        <v>0</v>
      </c>
      <c r="Q1819" s="20" t="s">
        <v>112</v>
      </c>
      <c r="R1819" s="20" t="s">
        <v>113</v>
      </c>
      <c r="S1819" s="20" t="s">
        <v>26</v>
      </c>
      <c r="T1819" s="20" t="s">
        <v>30</v>
      </c>
      <c r="U1819" s="20" t="s">
        <v>114</v>
      </c>
      <c r="V1819" s="20" t="s">
        <v>115</v>
      </c>
      <c r="W1819" s="20" t="s">
        <v>116</v>
      </c>
      <c r="X1819" s="20" t="s">
        <v>2641</v>
      </c>
      <c r="Y1819" s="20" t="s">
        <v>2642</v>
      </c>
      <c r="Z1819" s="20" t="s">
        <v>26</v>
      </c>
      <c r="AA1819" s="20" t="s">
        <v>30</v>
      </c>
      <c r="AB1819" s="20" t="s">
        <v>200</v>
      </c>
      <c r="AC1819" s="20" t="s">
        <v>2643</v>
      </c>
      <c r="AD1819" s="20" t="s">
        <v>2644</v>
      </c>
    </row>
    <row r="1820" spans="2:30" x14ac:dyDescent="0.25">
      <c r="B1820" s="27" t="str">
        <f>IF(O1820="","Frêt",_xlfn.XLOOKUP(O1820,Catégories!A:A,Catégories!B:B,"inconnu"))</f>
        <v>Frêt</v>
      </c>
      <c r="C1820" s="10" t="str">
        <f>RIGHT(LOOKUP(L1820,'Recherche tracking'!A:A,'Recherche tracking'!B:B),16)</f>
        <v>6743814314756896</v>
      </c>
      <c r="D1820" s="20">
        <v>202606</v>
      </c>
      <c r="E1820" s="20">
        <v>51</v>
      </c>
      <c r="F1820" s="20">
        <v>1085442</v>
      </c>
      <c r="G1820" s="20" t="s">
        <v>20</v>
      </c>
      <c r="H1820" s="20" t="s">
        <v>20</v>
      </c>
      <c r="I1820" s="20" t="s">
        <v>119</v>
      </c>
      <c r="J1820" s="20" t="s">
        <v>2646</v>
      </c>
      <c r="K1820" s="20">
        <v>20260625</v>
      </c>
      <c r="L1820" s="20" t="s">
        <v>2640</v>
      </c>
      <c r="M1820" s="20" t="s">
        <v>24</v>
      </c>
      <c r="N1820" s="20">
        <v>9.1999999999999993</v>
      </c>
      <c r="O1820" s="20" t="s">
        <v>98</v>
      </c>
      <c r="P1820" s="25">
        <v>1</v>
      </c>
      <c r="Q1820" s="20" t="s">
        <v>112</v>
      </c>
      <c r="R1820" s="20" t="s">
        <v>113</v>
      </c>
      <c r="S1820" s="20" t="s">
        <v>26</v>
      </c>
      <c r="T1820" s="20" t="s">
        <v>30</v>
      </c>
      <c r="U1820" s="20" t="s">
        <v>114</v>
      </c>
      <c r="V1820" s="20" t="s">
        <v>115</v>
      </c>
      <c r="W1820" s="20" t="s">
        <v>116</v>
      </c>
      <c r="X1820" s="20" t="s">
        <v>2641</v>
      </c>
      <c r="Y1820" s="20" t="s">
        <v>2642</v>
      </c>
      <c r="Z1820" s="20" t="s">
        <v>26</v>
      </c>
      <c r="AA1820" s="20" t="s">
        <v>30</v>
      </c>
      <c r="AB1820" s="20" t="s">
        <v>200</v>
      </c>
      <c r="AC1820" s="20" t="s">
        <v>2643</v>
      </c>
      <c r="AD1820" s="20" t="s">
        <v>2644</v>
      </c>
    </row>
    <row r="1821" spans="2:30" x14ac:dyDescent="0.25">
      <c r="B1821" s="27" t="str">
        <f>IF(O1821="","Frêt",_xlfn.XLOOKUP(O1821,Catégories!A:A,Catégories!B:B,"inconnu"))</f>
        <v>Frêt</v>
      </c>
      <c r="C1821" s="10" t="str">
        <f>RIGHT(LOOKUP(L1821,'Recherche tracking'!A:A,'Recherche tracking'!B:B),16)</f>
        <v>5943814314756624</v>
      </c>
      <c r="D1821" s="20">
        <v>202606</v>
      </c>
      <c r="E1821" s="20">
        <v>51</v>
      </c>
      <c r="F1821" s="20">
        <v>1085442</v>
      </c>
      <c r="G1821" s="20" t="s">
        <v>20</v>
      </c>
      <c r="H1821" s="20" t="s">
        <v>20</v>
      </c>
      <c r="I1821" s="20" t="s">
        <v>110</v>
      </c>
      <c r="J1821" s="20" t="s">
        <v>22</v>
      </c>
      <c r="K1821" s="20">
        <v>20260625</v>
      </c>
      <c r="L1821" s="20" t="s">
        <v>2647</v>
      </c>
      <c r="M1821" s="20" t="s">
        <v>111</v>
      </c>
      <c r="N1821" s="20">
        <v>6.9</v>
      </c>
      <c r="O1821" s="20" t="s">
        <v>84</v>
      </c>
      <c r="P1821" s="25">
        <v>5.71</v>
      </c>
      <c r="Q1821" s="20" t="s">
        <v>112</v>
      </c>
      <c r="R1821" s="20" t="s">
        <v>113</v>
      </c>
      <c r="S1821" s="20" t="s">
        <v>26</v>
      </c>
      <c r="T1821" s="20" t="s">
        <v>30</v>
      </c>
      <c r="U1821" s="20" t="s">
        <v>114</v>
      </c>
      <c r="V1821" s="20" t="s">
        <v>115</v>
      </c>
      <c r="W1821" s="20" t="s">
        <v>116</v>
      </c>
      <c r="X1821" s="20" t="s">
        <v>2648</v>
      </c>
      <c r="Y1821" s="20" t="s">
        <v>2649</v>
      </c>
      <c r="Z1821" s="20" t="s">
        <v>26</v>
      </c>
      <c r="AA1821" s="20" t="s">
        <v>30</v>
      </c>
      <c r="AB1821" s="20" t="s">
        <v>140</v>
      </c>
      <c r="AC1821" s="20" t="s">
        <v>2650</v>
      </c>
      <c r="AD1821" s="20" t="s">
        <v>2651</v>
      </c>
    </row>
    <row r="1822" spans="2:30" x14ac:dyDescent="0.25">
      <c r="B1822" s="27" t="str">
        <f>IF(O1822="","Frêt",_xlfn.XLOOKUP(O1822,Catégories!A:A,Catégories!B:B,"inconnu"))</f>
        <v>Frêt</v>
      </c>
      <c r="C1822" s="10" t="str">
        <f>RIGHT(LOOKUP(L1822,'Recherche tracking'!A:A,'Recherche tracking'!B:B),16)</f>
        <v>5943814314756624</v>
      </c>
      <c r="D1822" s="20">
        <v>202606</v>
      </c>
      <c r="E1822" s="20">
        <v>51</v>
      </c>
      <c r="F1822" s="20">
        <v>1085442</v>
      </c>
      <c r="G1822" s="20" t="s">
        <v>20</v>
      </c>
      <c r="H1822" s="20" t="s">
        <v>20</v>
      </c>
      <c r="I1822" s="20" t="s">
        <v>118</v>
      </c>
      <c r="J1822" s="20" t="s">
        <v>2652</v>
      </c>
      <c r="K1822" s="20">
        <v>20260625</v>
      </c>
      <c r="L1822" s="20" t="s">
        <v>2647</v>
      </c>
      <c r="M1822" s="20" t="s">
        <v>111</v>
      </c>
      <c r="N1822" s="20">
        <v>6.9</v>
      </c>
      <c r="O1822" s="20" t="s">
        <v>84</v>
      </c>
      <c r="P1822" s="25">
        <v>0</v>
      </c>
      <c r="Q1822" s="20" t="s">
        <v>112</v>
      </c>
      <c r="R1822" s="20" t="s">
        <v>113</v>
      </c>
      <c r="S1822" s="20" t="s">
        <v>26</v>
      </c>
      <c r="T1822" s="20" t="s">
        <v>30</v>
      </c>
      <c r="U1822" s="20" t="s">
        <v>114</v>
      </c>
      <c r="V1822" s="20" t="s">
        <v>115</v>
      </c>
      <c r="W1822" s="20" t="s">
        <v>116</v>
      </c>
      <c r="X1822" s="20" t="s">
        <v>2648</v>
      </c>
      <c r="Y1822" s="20" t="s">
        <v>2649</v>
      </c>
      <c r="Z1822" s="20" t="s">
        <v>26</v>
      </c>
      <c r="AA1822" s="20" t="s">
        <v>30</v>
      </c>
      <c r="AB1822" s="20" t="s">
        <v>140</v>
      </c>
      <c r="AC1822" s="20" t="s">
        <v>2650</v>
      </c>
      <c r="AD1822" s="20" t="s">
        <v>2651</v>
      </c>
    </row>
    <row r="1823" spans="2:30" x14ac:dyDescent="0.25">
      <c r="B1823" s="27" t="str">
        <f>IF(O1823="","Frêt",_xlfn.XLOOKUP(O1823,Catégories!A:A,Catégories!B:B,"inconnu"))</f>
        <v>Frêt</v>
      </c>
      <c r="C1823" s="10" t="str">
        <f>RIGHT(LOOKUP(L1823,'Recherche tracking'!A:A,'Recherche tracking'!B:B),16)</f>
        <v>5943814314756624</v>
      </c>
      <c r="D1823" s="20">
        <v>202606</v>
      </c>
      <c r="E1823" s="20">
        <v>51</v>
      </c>
      <c r="F1823" s="20">
        <v>1085442</v>
      </c>
      <c r="G1823" s="20" t="s">
        <v>20</v>
      </c>
      <c r="H1823" s="20" t="s">
        <v>20</v>
      </c>
      <c r="I1823" s="20" t="s">
        <v>119</v>
      </c>
      <c r="J1823" s="20" t="s">
        <v>2652</v>
      </c>
      <c r="K1823" s="20">
        <v>20260625</v>
      </c>
      <c r="L1823" s="20" t="s">
        <v>2647</v>
      </c>
      <c r="M1823" s="20" t="s">
        <v>24</v>
      </c>
      <c r="N1823" s="20">
        <v>6.9</v>
      </c>
      <c r="O1823" s="20" t="s">
        <v>86</v>
      </c>
      <c r="P1823" s="25">
        <v>0</v>
      </c>
      <c r="Q1823" s="20" t="s">
        <v>112</v>
      </c>
      <c r="R1823" s="20" t="s">
        <v>113</v>
      </c>
      <c r="S1823" s="20" t="s">
        <v>26</v>
      </c>
      <c r="T1823" s="20" t="s">
        <v>30</v>
      </c>
      <c r="U1823" s="20" t="s">
        <v>114</v>
      </c>
      <c r="V1823" s="20" t="s">
        <v>115</v>
      </c>
      <c r="W1823" s="20" t="s">
        <v>116</v>
      </c>
      <c r="X1823" s="20" t="s">
        <v>2648</v>
      </c>
      <c r="Y1823" s="20" t="s">
        <v>2649</v>
      </c>
      <c r="Z1823" s="20" t="s">
        <v>26</v>
      </c>
      <c r="AA1823" s="20" t="s">
        <v>30</v>
      </c>
      <c r="AB1823" s="20" t="s">
        <v>140</v>
      </c>
      <c r="AC1823" s="20" t="s">
        <v>2650</v>
      </c>
      <c r="AD1823" s="20" t="s">
        <v>2651</v>
      </c>
    </row>
    <row r="1824" spans="2:30" x14ac:dyDescent="0.25">
      <c r="B1824" s="27" t="str">
        <f>IF(O1824="","Frêt",_xlfn.XLOOKUP(O1824,Catégories!A:A,Catégories!B:B,"inconnu"))</f>
        <v>Frêt</v>
      </c>
      <c r="C1824" s="10" t="str">
        <f>RIGHT(LOOKUP(L1824,'Recherche tracking'!A:A,'Recherche tracking'!B:B),16)</f>
        <v>7543814314756610</v>
      </c>
      <c r="D1824" s="20">
        <v>202606</v>
      </c>
      <c r="E1824" s="20">
        <v>51</v>
      </c>
      <c r="F1824" s="20">
        <v>1085442</v>
      </c>
      <c r="G1824" s="20" t="s">
        <v>20</v>
      </c>
      <c r="H1824" s="20" t="s">
        <v>20</v>
      </c>
      <c r="I1824" s="20" t="s">
        <v>110</v>
      </c>
      <c r="J1824" s="20" t="s">
        <v>22</v>
      </c>
      <c r="K1824" s="20">
        <v>20260625</v>
      </c>
      <c r="L1824" s="20" t="s">
        <v>2653</v>
      </c>
      <c r="M1824" s="20" t="s">
        <v>111</v>
      </c>
      <c r="N1824" s="20">
        <v>3.5</v>
      </c>
      <c r="O1824" s="20" t="s">
        <v>84</v>
      </c>
      <c r="P1824" s="25">
        <v>4.93</v>
      </c>
      <c r="Q1824" s="20" t="s">
        <v>112</v>
      </c>
      <c r="R1824" s="20" t="s">
        <v>113</v>
      </c>
      <c r="S1824" s="20" t="s">
        <v>26</v>
      </c>
      <c r="T1824" s="20" t="s">
        <v>30</v>
      </c>
      <c r="U1824" s="20" t="s">
        <v>114</v>
      </c>
      <c r="V1824" s="20" t="s">
        <v>115</v>
      </c>
      <c r="W1824" s="20" t="s">
        <v>116</v>
      </c>
      <c r="X1824" s="20" t="s">
        <v>1441</v>
      </c>
      <c r="Y1824" s="20" t="s">
        <v>1442</v>
      </c>
      <c r="Z1824" s="20" t="s">
        <v>26</v>
      </c>
      <c r="AA1824" s="20" t="s">
        <v>30</v>
      </c>
      <c r="AB1824" s="20" t="s">
        <v>117</v>
      </c>
      <c r="AC1824" s="20" t="s">
        <v>1443</v>
      </c>
      <c r="AD1824" s="20" t="s">
        <v>120</v>
      </c>
    </row>
    <row r="1825" spans="2:30" x14ac:dyDescent="0.25">
      <c r="B1825" s="27" t="str">
        <f>IF(O1825="","Frêt",_xlfn.XLOOKUP(O1825,Catégories!A:A,Catégories!B:B,"inconnu"))</f>
        <v>Frêt</v>
      </c>
      <c r="C1825" s="10" t="str">
        <f>RIGHT(LOOKUP(L1825,'Recherche tracking'!A:A,'Recherche tracking'!B:B),16)</f>
        <v>7543814314756610</v>
      </c>
      <c r="D1825" s="20">
        <v>202606</v>
      </c>
      <c r="E1825" s="20">
        <v>51</v>
      </c>
      <c r="F1825" s="20">
        <v>1085442</v>
      </c>
      <c r="G1825" s="20" t="s">
        <v>20</v>
      </c>
      <c r="H1825" s="20" t="s">
        <v>20</v>
      </c>
      <c r="I1825" s="20" t="s">
        <v>118</v>
      </c>
      <c r="J1825" s="20" t="s">
        <v>2654</v>
      </c>
      <c r="K1825" s="20">
        <v>20260625</v>
      </c>
      <c r="L1825" s="20" t="s">
        <v>2653</v>
      </c>
      <c r="M1825" s="20" t="s">
        <v>111</v>
      </c>
      <c r="N1825" s="20">
        <v>3.5</v>
      </c>
      <c r="O1825" s="20" t="s">
        <v>84</v>
      </c>
      <c r="P1825" s="25">
        <v>0</v>
      </c>
      <c r="Q1825" s="20" t="s">
        <v>112</v>
      </c>
      <c r="R1825" s="20" t="s">
        <v>113</v>
      </c>
      <c r="S1825" s="20" t="s">
        <v>26</v>
      </c>
      <c r="T1825" s="20" t="s">
        <v>30</v>
      </c>
      <c r="U1825" s="20" t="s">
        <v>114</v>
      </c>
      <c r="V1825" s="20" t="s">
        <v>115</v>
      </c>
      <c r="W1825" s="20" t="s">
        <v>116</v>
      </c>
      <c r="X1825" s="20" t="s">
        <v>1441</v>
      </c>
      <c r="Y1825" s="20" t="s">
        <v>1442</v>
      </c>
      <c r="Z1825" s="20" t="s">
        <v>26</v>
      </c>
      <c r="AA1825" s="20" t="s">
        <v>30</v>
      </c>
      <c r="AB1825" s="20" t="s">
        <v>117</v>
      </c>
      <c r="AC1825" s="20" t="s">
        <v>1443</v>
      </c>
      <c r="AD1825" s="20" t="s">
        <v>120</v>
      </c>
    </row>
    <row r="1826" spans="2:30" x14ac:dyDescent="0.25">
      <c r="B1826" s="27" t="str">
        <f>IF(O1826="","Frêt",_xlfn.XLOOKUP(O1826,Catégories!A:A,Catégories!B:B,"inconnu"))</f>
        <v>Frêt</v>
      </c>
      <c r="C1826" s="10" t="str">
        <f>RIGHT(LOOKUP(L1826,'Recherche tracking'!A:A,'Recherche tracking'!B:B),16)</f>
        <v>7543814314756610</v>
      </c>
      <c r="D1826" s="20">
        <v>202606</v>
      </c>
      <c r="E1826" s="20">
        <v>51</v>
      </c>
      <c r="F1826" s="20">
        <v>1085442</v>
      </c>
      <c r="G1826" s="20" t="s">
        <v>20</v>
      </c>
      <c r="H1826" s="20" t="s">
        <v>20</v>
      </c>
      <c r="I1826" s="20" t="s">
        <v>119</v>
      </c>
      <c r="J1826" s="20" t="s">
        <v>2654</v>
      </c>
      <c r="K1826" s="20">
        <v>20260625</v>
      </c>
      <c r="L1826" s="20" t="s">
        <v>2653</v>
      </c>
      <c r="M1826" s="20" t="s">
        <v>24</v>
      </c>
      <c r="N1826" s="20">
        <v>3.5</v>
      </c>
      <c r="O1826" s="20" t="s">
        <v>86</v>
      </c>
      <c r="P1826" s="25">
        <v>0</v>
      </c>
      <c r="Q1826" s="20" t="s">
        <v>112</v>
      </c>
      <c r="R1826" s="20" t="s">
        <v>113</v>
      </c>
      <c r="S1826" s="20" t="s">
        <v>26</v>
      </c>
      <c r="T1826" s="20" t="s">
        <v>30</v>
      </c>
      <c r="U1826" s="20" t="s">
        <v>114</v>
      </c>
      <c r="V1826" s="20" t="s">
        <v>115</v>
      </c>
      <c r="W1826" s="20" t="s">
        <v>116</v>
      </c>
      <c r="X1826" s="20" t="s">
        <v>1441</v>
      </c>
      <c r="Y1826" s="20" t="s">
        <v>1442</v>
      </c>
      <c r="Z1826" s="20" t="s">
        <v>26</v>
      </c>
      <c r="AA1826" s="20" t="s">
        <v>30</v>
      </c>
      <c r="AB1826" s="20" t="s">
        <v>117</v>
      </c>
      <c r="AC1826" s="20" t="s">
        <v>1443</v>
      </c>
      <c r="AD1826" s="20" t="s">
        <v>120</v>
      </c>
    </row>
    <row r="1827" spans="2:30" x14ac:dyDescent="0.25">
      <c r="B1827" s="27" t="str">
        <f>IF(O1827="","Frêt",_xlfn.XLOOKUP(O1827,Catégories!A:A,Catégories!B:B,"inconnu"))</f>
        <v>Frêt</v>
      </c>
      <c r="C1827" s="10" t="str">
        <f>RIGHT(LOOKUP(L1827,'Recherche tracking'!A:A,'Recherche tracking'!B:B),16)</f>
        <v>7543814314756800</v>
      </c>
      <c r="D1827" s="20">
        <v>202606</v>
      </c>
      <c r="E1827" s="20">
        <v>51</v>
      </c>
      <c r="F1827" s="20">
        <v>1085442</v>
      </c>
      <c r="G1827" s="20" t="s">
        <v>20</v>
      </c>
      <c r="H1827" s="20" t="s">
        <v>20</v>
      </c>
      <c r="I1827" s="20" t="s">
        <v>110</v>
      </c>
      <c r="J1827" s="20" t="s">
        <v>22</v>
      </c>
      <c r="K1827" s="20">
        <v>20260625</v>
      </c>
      <c r="L1827" s="20" t="s">
        <v>2655</v>
      </c>
      <c r="M1827" s="20" t="s">
        <v>111</v>
      </c>
      <c r="N1827" s="20">
        <v>3.6</v>
      </c>
      <c r="O1827" s="20" t="s">
        <v>84</v>
      </c>
      <c r="P1827" s="25">
        <v>4.93</v>
      </c>
      <c r="Q1827" s="20" t="s">
        <v>112</v>
      </c>
      <c r="R1827" s="20" t="s">
        <v>113</v>
      </c>
      <c r="S1827" s="20" t="s">
        <v>26</v>
      </c>
      <c r="T1827" s="20" t="s">
        <v>30</v>
      </c>
      <c r="U1827" s="20" t="s">
        <v>114</v>
      </c>
      <c r="V1827" s="20" t="s">
        <v>115</v>
      </c>
      <c r="W1827" s="20" t="s">
        <v>116</v>
      </c>
      <c r="X1827" s="20" t="s">
        <v>2656</v>
      </c>
      <c r="Y1827" s="20" t="s">
        <v>2657</v>
      </c>
      <c r="Z1827" s="20" t="s">
        <v>26</v>
      </c>
      <c r="AA1827" s="20" t="s">
        <v>30</v>
      </c>
      <c r="AB1827" s="20" t="s">
        <v>117</v>
      </c>
      <c r="AC1827" s="20" t="s">
        <v>1443</v>
      </c>
      <c r="AD1827" s="20" t="s">
        <v>120</v>
      </c>
    </row>
    <row r="1828" spans="2:30" x14ac:dyDescent="0.25">
      <c r="B1828" s="27" t="str">
        <f>IF(O1828="","Frêt",_xlfn.XLOOKUP(O1828,Catégories!A:A,Catégories!B:B,"inconnu"))</f>
        <v>Frêt</v>
      </c>
      <c r="C1828" s="10" t="str">
        <f>RIGHT(LOOKUP(L1828,'Recherche tracking'!A:A,'Recherche tracking'!B:B),16)</f>
        <v>7543814314756800</v>
      </c>
      <c r="D1828" s="20">
        <v>202606</v>
      </c>
      <c r="E1828" s="20">
        <v>51</v>
      </c>
      <c r="F1828" s="20">
        <v>1085442</v>
      </c>
      <c r="G1828" s="20" t="s">
        <v>20</v>
      </c>
      <c r="H1828" s="20" t="s">
        <v>20</v>
      </c>
      <c r="I1828" s="20" t="s">
        <v>118</v>
      </c>
      <c r="J1828" s="20" t="s">
        <v>2658</v>
      </c>
      <c r="K1828" s="20">
        <v>20260625</v>
      </c>
      <c r="L1828" s="20" t="s">
        <v>2655</v>
      </c>
      <c r="M1828" s="20" t="s">
        <v>111</v>
      </c>
      <c r="N1828" s="20">
        <v>3.6</v>
      </c>
      <c r="O1828" s="20" t="s">
        <v>84</v>
      </c>
      <c r="P1828" s="25">
        <v>0</v>
      </c>
      <c r="Q1828" s="20" t="s">
        <v>112</v>
      </c>
      <c r="R1828" s="20" t="s">
        <v>113</v>
      </c>
      <c r="S1828" s="20" t="s">
        <v>26</v>
      </c>
      <c r="T1828" s="20" t="s">
        <v>30</v>
      </c>
      <c r="U1828" s="20" t="s">
        <v>114</v>
      </c>
      <c r="V1828" s="20" t="s">
        <v>115</v>
      </c>
      <c r="W1828" s="20" t="s">
        <v>116</v>
      </c>
      <c r="X1828" s="20" t="s">
        <v>2656</v>
      </c>
      <c r="Y1828" s="20" t="s">
        <v>2657</v>
      </c>
      <c r="Z1828" s="20" t="s">
        <v>26</v>
      </c>
      <c r="AA1828" s="20" t="s">
        <v>30</v>
      </c>
      <c r="AB1828" s="20" t="s">
        <v>117</v>
      </c>
      <c r="AC1828" s="20" t="s">
        <v>1443</v>
      </c>
      <c r="AD1828" s="20" t="s">
        <v>120</v>
      </c>
    </row>
    <row r="1829" spans="2:30" x14ac:dyDescent="0.25">
      <c r="B1829" s="27" t="str">
        <f>IF(O1829="","Frêt",_xlfn.XLOOKUP(O1829,Catégories!A:A,Catégories!B:B,"inconnu"))</f>
        <v>Frêt</v>
      </c>
      <c r="C1829" s="10" t="str">
        <f>RIGHT(LOOKUP(L1829,'Recherche tracking'!A:A,'Recherche tracking'!B:B),16)</f>
        <v>7543814314756800</v>
      </c>
      <c r="D1829" s="20">
        <v>202606</v>
      </c>
      <c r="E1829" s="20">
        <v>51</v>
      </c>
      <c r="F1829" s="20">
        <v>1085442</v>
      </c>
      <c r="G1829" s="20" t="s">
        <v>20</v>
      </c>
      <c r="H1829" s="20" t="s">
        <v>20</v>
      </c>
      <c r="I1829" s="20" t="s">
        <v>119</v>
      </c>
      <c r="J1829" s="20" t="s">
        <v>2658</v>
      </c>
      <c r="K1829" s="20">
        <v>20260625</v>
      </c>
      <c r="L1829" s="20" t="s">
        <v>2655</v>
      </c>
      <c r="M1829" s="20" t="s">
        <v>24</v>
      </c>
      <c r="N1829" s="20">
        <v>3.6</v>
      </c>
      <c r="O1829" s="20" t="s">
        <v>86</v>
      </c>
      <c r="P1829" s="25">
        <v>0</v>
      </c>
      <c r="Q1829" s="20" t="s">
        <v>112</v>
      </c>
      <c r="R1829" s="20" t="s">
        <v>113</v>
      </c>
      <c r="S1829" s="20" t="s">
        <v>26</v>
      </c>
      <c r="T1829" s="20" t="s">
        <v>30</v>
      </c>
      <c r="U1829" s="20" t="s">
        <v>114</v>
      </c>
      <c r="V1829" s="20" t="s">
        <v>115</v>
      </c>
      <c r="W1829" s="20" t="s">
        <v>116</v>
      </c>
      <c r="X1829" s="20" t="s">
        <v>2656</v>
      </c>
      <c r="Y1829" s="20" t="s">
        <v>2657</v>
      </c>
      <c r="Z1829" s="20" t="s">
        <v>26</v>
      </c>
      <c r="AA1829" s="20" t="s">
        <v>30</v>
      </c>
      <c r="AB1829" s="20" t="s">
        <v>117</v>
      </c>
      <c r="AC1829" s="20" t="s">
        <v>1443</v>
      </c>
      <c r="AD1829" s="20" t="s">
        <v>120</v>
      </c>
    </row>
    <row r="1830" spans="2:30" x14ac:dyDescent="0.25">
      <c r="B1830" s="27" t="str">
        <f>IF(O1830="","Frêt",_xlfn.XLOOKUP(O1830,Catégories!A:A,Catégories!B:B,"inconnu"))</f>
        <v>Frêt</v>
      </c>
      <c r="C1830" s="10" t="str">
        <f>RIGHT(LOOKUP(L1830,'Recherche tracking'!A:A,'Recherche tracking'!B:B),16)</f>
        <v>6743814314756746</v>
      </c>
      <c r="D1830" s="20">
        <v>202606</v>
      </c>
      <c r="E1830" s="20">
        <v>51</v>
      </c>
      <c r="F1830" s="20">
        <v>1085442</v>
      </c>
      <c r="G1830" s="20" t="s">
        <v>20</v>
      </c>
      <c r="H1830" s="20" t="s">
        <v>20</v>
      </c>
      <c r="I1830" s="20" t="s">
        <v>110</v>
      </c>
      <c r="J1830" s="20" t="s">
        <v>22</v>
      </c>
      <c r="K1830" s="20">
        <v>20260625</v>
      </c>
      <c r="L1830" s="20" t="s">
        <v>2659</v>
      </c>
      <c r="M1830" s="20" t="s">
        <v>111</v>
      </c>
      <c r="N1830" s="20">
        <v>4.01</v>
      </c>
      <c r="O1830" s="20" t="s">
        <v>84</v>
      </c>
      <c r="P1830" s="25">
        <v>5.19</v>
      </c>
      <c r="Q1830" s="20" t="s">
        <v>112</v>
      </c>
      <c r="R1830" s="20" t="s">
        <v>113</v>
      </c>
      <c r="S1830" s="20" t="s">
        <v>26</v>
      </c>
      <c r="T1830" s="20" t="s">
        <v>30</v>
      </c>
      <c r="U1830" s="20" t="s">
        <v>114</v>
      </c>
      <c r="V1830" s="20" t="s">
        <v>115</v>
      </c>
      <c r="W1830" s="20" t="s">
        <v>116</v>
      </c>
      <c r="X1830" s="20" t="s">
        <v>857</v>
      </c>
      <c r="Y1830" s="20" t="s">
        <v>858</v>
      </c>
      <c r="Z1830" s="20" t="s">
        <v>26</v>
      </c>
      <c r="AA1830" s="20" t="s">
        <v>30</v>
      </c>
      <c r="AB1830" s="20" t="s">
        <v>200</v>
      </c>
      <c r="AC1830" s="20" t="s">
        <v>246</v>
      </c>
      <c r="AD1830" s="20" t="s">
        <v>247</v>
      </c>
    </row>
    <row r="1831" spans="2:30" x14ac:dyDescent="0.25">
      <c r="B1831" s="27" t="str">
        <f>IF(O1831="","Frêt",_xlfn.XLOOKUP(O1831,Catégories!A:A,Catégories!B:B,"inconnu"))</f>
        <v>Frêt</v>
      </c>
      <c r="C1831" s="10" t="str">
        <f>RIGHT(LOOKUP(L1831,'Recherche tracking'!A:A,'Recherche tracking'!B:B),16)</f>
        <v>6743814314756746</v>
      </c>
      <c r="D1831" s="20">
        <v>202606</v>
      </c>
      <c r="E1831" s="20">
        <v>51</v>
      </c>
      <c r="F1831" s="20">
        <v>1085442</v>
      </c>
      <c r="G1831" s="20" t="s">
        <v>20</v>
      </c>
      <c r="H1831" s="20" t="s">
        <v>20</v>
      </c>
      <c r="I1831" s="20" t="s">
        <v>118</v>
      </c>
      <c r="J1831" s="20" t="s">
        <v>2660</v>
      </c>
      <c r="K1831" s="20">
        <v>20260625</v>
      </c>
      <c r="L1831" s="20" t="s">
        <v>2659</v>
      </c>
      <c r="M1831" s="20" t="s">
        <v>111</v>
      </c>
      <c r="N1831" s="20">
        <v>4.01</v>
      </c>
      <c r="O1831" s="20" t="s">
        <v>84</v>
      </c>
      <c r="P1831" s="25">
        <v>0</v>
      </c>
      <c r="Q1831" s="20" t="s">
        <v>112</v>
      </c>
      <c r="R1831" s="20" t="s">
        <v>113</v>
      </c>
      <c r="S1831" s="20" t="s">
        <v>26</v>
      </c>
      <c r="T1831" s="20" t="s">
        <v>30</v>
      </c>
      <c r="U1831" s="20" t="s">
        <v>114</v>
      </c>
      <c r="V1831" s="20" t="s">
        <v>115</v>
      </c>
      <c r="W1831" s="20" t="s">
        <v>116</v>
      </c>
      <c r="X1831" s="20" t="s">
        <v>857</v>
      </c>
      <c r="Y1831" s="20" t="s">
        <v>858</v>
      </c>
      <c r="Z1831" s="20" t="s">
        <v>26</v>
      </c>
      <c r="AA1831" s="20" t="s">
        <v>30</v>
      </c>
      <c r="AB1831" s="20" t="s">
        <v>200</v>
      </c>
      <c r="AC1831" s="20" t="s">
        <v>246</v>
      </c>
      <c r="AD1831" s="20" t="s">
        <v>247</v>
      </c>
    </row>
    <row r="1832" spans="2:30" x14ac:dyDescent="0.25">
      <c r="B1832" s="27" t="str">
        <f>IF(O1832="","Frêt",_xlfn.XLOOKUP(O1832,Catégories!A:A,Catégories!B:B,"inconnu"))</f>
        <v>Frêt</v>
      </c>
      <c r="C1832" s="10" t="str">
        <f>RIGHT(LOOKUP(L1832,'Recherche tracking'!A:A,'Recherche tracking'!B:B),16)</f>
        <v>6743814314756746</v>
      </c>
      <c r="D1832" s="20">
        <v>202606</v>
      </c>
      <c r="E1832" s="20">
        <v>51</v>
      </c>
      <c r="F1832" s="20">
        <v>1085442</v>
      </c>
      <c r="G1832" s="20" t="s">
        <v>20</v>
      </c>
      <c r="H1832" s="20" t="s">
        <v>20</v>
      </c>
      <c r="I1832" s="20" t="s">
        <v>119</v>
      </c>
      <c r="J1832" s="20" t="s">
        <v>2660</v>
      </c>
      <c r="K1832" s="20">
        <v>20260625</v>
      </c>
      <c r="L1832" s="20" t="s">
        <v>2659</v>
      </c>
      <c r="M1832" s="20" t="s">
        <v>24</v>
      </c>
      <c r="N1832" s="20">
        <v>4.01</v>
      </c>
      <c r="O1832" s="20" t="s">
        <v>86</v>
      </c>
      <c r="P1832" s="25">
        <v>0</v>
      </c>
      <c r="Q1832" s="20" t="s">
        <v>112</v>
      </c>
      <c r="R1832" s="20" t="s">
        <v>113</v>
      </c>
      <c r="S1832" s="20" t="s">
        <v>26</v>
      </c>
      <c r="T1832" s="20" t="s">
        <v>30</v>
      </c>
      <c r="U1832" s="20" t="s">
        <v>114</v>
      </c>
      <c r="V1832" s="20" t="s">
        <v>115</v>
      </c>
      <c r="W1832" s="20" t="s">
        <v>116</v>
      </c>
      <c r="X1832" s="20" t="s">
        <v>857</v>
      </c>
      <c r="Y1832" s="20" t="s">
        <v>858</v>
      </c>
      <c r="Z1832" s="20" t="s">
        <v>26</v>
      </c>
      <c r="AA1832" s="20" t="s">
        <v>30</v>
      </c>
      <c r="AB1832" s="20" t="s">
        <v>200</v>
      </c>
      <c r="AC1832" s="20" t="s">
        <v>246</v>
      </c>
      <c r="AD1832" s="20" t="s">
        <v>247</v>
      </c>
    </row>
    <row r="1833" spans="2:30" x14ac:dyDescent="0.25">
      <c r="B1833" s="27" t="str">
        <f>IF(O1833="","Frêt",_xlfn.XLOOKUP(O1833,Catégories!A:A,Catégories!B:B,"inconnu"))</f>
        <v>Frêt</v>
      </c>
      <c r="C1833" s="10" t="str">
        <f>RIGHT(LOOKUP(L1833,'Recherche tracking'!A:A,'Recherche tracking'!B:B),16)</f>
        <v>4943814314757192</v>
      </c>
      <c r="D1833" s="20">
        <v>202606</v>
      </c>
      <c r="E1833" s="20">
        <v>51</v>
      </c>
      <c r="F1833" s="20">
        <v>1085442</v>
      </c>
      <c r="G1833" s="20" t="s">
        <v>20</v>
      </c>
      <c r="H1833" s="20" t="s">
        <v>20</v>
      </c>
      <c r="I1833" s="20" t="s">
        <v>110</v>
      </c>
      <c r="J1833" s="20" t="s">
        <v>22</v>
      </c>
      <c r="K1833" s="20">
        <v>20260626</v>
      </c>
      <c r="L1833" s="20" t="s">
        <v>2661</v>
      </c>
      <c r="M1833" s="20" t="s">
        <v>111</v>
      </c>
      <c r="N1833" s="20">
        <v>7.04</v>
      </c>
      <c r="O1833" s="20" t="s">
        <v>84</v>
      </c>
      <c r="P1833" s="25">
        <v>5.97</v>
      </c>
      <c r="Q1833" s="20" t="s">
        <v>112</v>
      </c>
      <c r="R1833" s="20" t="s">
        <v>113</v>
      </c>
      <c r="S1833" s="20" t="s">
        <v>26</v>
      </c>
      <c r="T1833" s="20" t="s">
        <v>30</v>
      </c>
      <c r="U1833" s="20" t="s">
        <v>114</v>
      </c>
      <c r="V1833" s="20" t="s">
        <v>115</v>
      </c>
      <c r="W1833" s="20" t="s">
        <v>116</v>
      </c>
      <c r="X1833" s="20" t="s">
        <v>518</v>
      </c>
      <c r="Y1833" s="20" t="s">
        <v>519</v>
      </c>
      <c r="Z1833" s="20" t="s">
        <v>26</v>
      </c>
      <c r="AA1833" s="20" t="s">
        <v>30</v>
      </c>
      <c r="AB1833" s="20" t="s">
        <v>204</v>
      </c>
      <c r="AC1833" s="20" t="s">
        <v>205</v>
      </c>
      <c r="AD1833" s="20" t="s">
        <v>206</v>
      </c>
    </row>
    <row r="1834" spans="2:30" x14ac:dyDescent="0.25">
      <c r="B1834" s="27" t="str">
        <f>IF(O1834="","Frêt",_xlfn.XLOOKUP(O1834,Catégories!A:A,Catégories!B:B,"inconnu"))</f>
        <v>Frêt</v>
      </c>
      <c r="C1834" s="10" t="str">
        <f>RIGHT(LOOKUP(L1834,'Recherche tracking'!A:A,'Recherche tracking'!B:B),16)</f>
        <v>4943814314757192</v>
      </c>
      <c r="D1834" s="20">
        <v>202606</v>
      </c>
      <c r="E1834" s="20">
        <v>51</v>
      </c>
      <c r="F1834" s="20">
        <v>1085442</v>
      </c>
      <c r="G1834" s="20" t="s">
        <v>20</v>
      </c>
      <c r="H1834" s="20" t="s">
        <v>20</v>
      </c>
      <c r="I1834" s="20" t="s">
        <v>126</v>
      </c>
      <c r="J1834" s="20" t="s">
        <v>22</v>
      </c>
      <c r="K1834" s="20">
        <v>20260626</v>
      </c>
      <c r="L1834" s="20" t="s">
        <v>2661</v>
      </c>
      <c r="M1834" s="20" t="s">
        <v>24</v>
      </c>
      <c r="N1834" s="20">
        <v>0</v>
      </c>
      <c r="O1834" s="20" t="s">
        <v>91</v>
      </c>
      <c r="P1834" s="25">
        <v>0</v>
      </c>
      <c r="Q1834" s="20" t="s">
        <v>112</v>
      </c>
      <c r="R1834" s="20" t="s">
        <v>113</v>
      </c>
      <c r="S1834" s="20" t="s">
        <v>26</v>
      </c>
      <c r="T1834" s="20" t="s">
        <v>30</v>
      </c>
      <c r="U1834" s="20" t="s">
        <v>114</v>
      </c>
      <c r="V1834" s="20" t="s">
        <v>115</v>
      </c>
      <c r="W1834" s="20" t="s">
        <v>116</v>
      </c>
      <c r="X1834" s="20" t="s">
        <v>518</v>
      </c>
      <c r="Y1834" s="20" t="s">
        <v>519</v>
      </c>
      <c r="Z1834" s="20" t="s">
        <v>26</v>
      </c>
      <c r="AA1834" s="20" t="s">
        <v>30</v>
      </c>
      <c r="AB1834" s="20" t="s">
        <v>204</v>
      </c>
      <c r="AC1834" s="20" t="s">
        <v>205</v>
      </c>
      <c r="AD1834" s="20" t="s">
        <v>206</v>
      </c>
    </row>
    <row r="1835" spans="2:30" x14ac:dyDescent="0.25">
      <c r="B1835" s="27" t="str">
        <f>IF(O1835="","Frêt",_xlfn.XLOOKUP(O1835,Catégories!A:A,Catégories!B:B,"inconnu"))</f>
        <v>Frêt</v>
      </c>
      <c r="C1835" s="10" t="str">
        <f>RIGHT(LOOKUP(L1835,'Recherche tracking'!A:A,'Recherche tracking'!B:B),16)</f>
        <v>4943814314757192</v>
      </c>
      <c r="D1835" s="20">
        <v>202606</v>
      </c>
      <c r="E1835" s="20">
        <v>51</v>
      </c>
      <c r="F1835" s="20">
        <v>1085442</v>
      </c>
      <c r="G1835" s="20" t="s">
        <v>20</v>
      </c>
      <c r="H1835" s="20" t="s">
        <v>20</v>
      </c>
      <c r="I1835" s="20" t="s">
        <v>118</v>
      </c>
      <c r="J1835" s="20" t="s">
        <v>2662</v>
      </c>
      <c r="K1835" s="20">
        <v>20260626</v>
      </c>
      <c r="L1835" s="20" t="s">
        <v>2661</v>
      </c>
      <c r="M1835" s="20" t="s">
        <v>111</v>
      </c>
      <c r="N1835" s="20">
        <v>3.2</v>
      </c>
      <c r="O1835" s="20" t="s">
        <v>84</v>
      </c>
      <c r="P1835" s="25">
        <v>0</v>
      </c>
      <c r="Q1835" s="20" t="s">
        <v>112</v>
      </c>
      <c r="R1835" s="20" t="s">
        <v>113</v>
      </c>
      <c r="S1835" s="20" t="s">
        <v>26</v>
      </c>
      <c r="T1835" s="20" t="s">
        <v>30</v>
      </c>
      <c r="U1835" s="20" t="s">
        <v>114</v>
      </c>
      <c r="V1835" s="20" t="s">
        <v>115</v>
      </c>
      <c r="W1835" s="20" t="s">
        <v>116</v>
      </c>
      <c r="X1835" s="20" t="s">
        <v>518</v>
      </c>
      <c r="Y1835" s="20" t="s">
        <v>519</v>
      </c>
      <c r="Z1835" s="20" t="s">
        <v>26</v>
      </c>
      <c r="AA1835" s="20" t="s">
        <v>30</v>
      </c>
      <c r="AB1835" s="20" t="s">
        <v>204</v>
      </c>
      <c r="AC1835" s="20" t="s">
        <v>205</v>
      </c>
      <c r="AD1835" s="20" t="s">
        <v>206</v>
      </c>
    </row>
    <row r="1836" spans="2:30" x14ac:dyDescent="0.25">
      <c r="B1836" s="27" t="str">
        <f>IF(O1836="","Frêt",_xlfn.XLOOKUP(O1836,Catégories!A:A,Catégories!B:B,"inconnu"))</f>
        <v>Frêt</v>
      </c>
      <c r="C1836" s="10" t="str">
        <f>RIGHT(LOOKUP(L1836,'Recherche tracking'!A:A,'Recherche tracking'!B:B),16)</f>
        <v>4943814314757192</v>
      </c>
      <c r="D1836" s="20">
        <v>202606</v>
      </c>
      <c r="E1836" s="20">
        <v>51</v>
      </c>
      <c r="F1836" s="20">
        <v>1085442</v>
      </c>
      <c r="G1836" s="20" t="s">
        <v>20</v>
      </c>
      <c r="H1836" s="20" t="s">
        <v>20</v>
      </c>
      <c r="I1836" s="20" t="s">
        <v>119</v>
      </c>
      <c r="J1836" s="20" t="s">
        <v>2662</v>
      </c>
      <c r="K1836" s="20">
        <v>20260626</v>
      </c>
      <c r="L1836" s="20" t="s">
        <v>2661</v>
      </c>
      <c r="M1836" s="20" t="s">
        <v>24</v>
      </c>
      <c r="N1836" s="20">
        <v>3.2</v>
      </c>
      <c r="O1836" s="20" t="s">
        <v>86</v>
      </c>
      <c r="P1836" s="25">
        <v>0</v>
      </c>
      <c r="Q1836" s="20" t="s">
        <v>112</v>
      </c>
      <c r="R1836" s="20" t="s">
        <v>113</v>
      </c>
      <c r="S1836" s="20" t="s">
        <v>26</v>
      </c>
      <c r="T1836" s="20" t="s">
        <v>30</v>
      </c>
      <c r="U1836" s="20" t="s">
        <v>114</v>
      </c>
      <c r="V1836" s="20" t="s">
        <v>115</v>
      </c>
      <c r="W1836" s="20" t="s">
        <v>116</v>
      </c>
      <c r="X1836" s="20" t="s">
        <v>518</v>
      </c>
      <c r="Y1836" s="20" t="s">
        <v>519</v>
      </c>
      <c r="Z1836" s="20" t="s">
        <v>26</v>
      </c>
      <c r="AA1836" s="20" t="s">
        <v>30</v>
      </c>
      <c r="AB1836" s="20" t="s">
        <v>204</v>
      </c>
      <c r="AC1836" s="20" t="s">
        <v>205</v>
      </c>
      <c r="AD1836" s="20" t="s">
        <v>206</v>
      </c>
    </row>
    <row r="1837" spans="2:30" x14ac:dyDescent="0.25">
      <c r="B1837" s="27" t="str">
        <f>IF(O1837="","Frêt",_xlfn.XLOOKUP(O1837,Catégories!A:A,Catégories!B:B,"inconnu"))</f>
        <v>Frêt</v>
      </c>
      <c r="C1837" s="10" t="str">
        <f>RIGHT(LOOKUP(L1837,'Recherche tracking'!A:A,'Recherche tracking'!B:B),16)</f>
        <v>4943814314757192</v>
      </c>
      <c r="D1837" s="20">
        <v>202606</v>
      </c>
      <c r="E1837" s="20">
        <v>51</v>
      </c>
      <c r="F1837" s="20">
        <v>1085442</v>
      </c>
      <c r="G1837" s="20" t="s">
        <v>20</v>
      </c>
      <c r="H1837" s="20" t="s">
        <v>20</v>
      </c>
      <c r="I1837" s="20" t="s">
        <v>118</v>
      </c>
      <c r="J1837" s="20" t="s">
        <v>2663</v>
      </c>
      <c r="K1837" s="20">
        <v>20260626</v>
      </c>
      <c r="L1837" s="20" t="s">
        <v>2661</v>
      </c>
      <c r="M1837" s="20" t="s">
        <v>111</v>
      </c>
      <c r="N1837" s="20">
        <v>3.84</v>
      </c>
      <c r="O1837" s="20" t="s">
        <v>84</v>
      </c>
      <c r="P1837" s="25">
        <v>0</v>
      </c>
      <c r="Q1837" s="20" t="s">
        <v>112</v>
      </c>
      <c r="R1837" s="20" t="s">
        <v>113</v>
      </c>
      <c r="S1837" s="20" t="s">
        <v>26</v>
      </c>
      <c r="T1837" s="20" t="s">
        <v>30</v>
      </c>
      <c r="U1837" s="20" t="s">
        <v>114</v>
      </c>
      <c r="V1837" s="20" t="s">
        <v>115</v>
      </c>
      <c r="W1837" s="20" t="s">
        <v>116</v>
      </c>
      <c r="X1837" s="20" t="s">
        <v>518</v>
      </c>
      <c r="Y1837" s="20" t="s">
        <v>519</v>
      </c>
      <c r="Z1837" s="20" t="s">
        <v>26</v>
      </c>
      <c r="AA1837" s="20" t="s">
        <v>30</v>
      </c>
      <c r="AB1837" s="20" t="s">
        <v>204</v>
      </c>
      <c r="AC1837" s="20" t="s">
        <v>205</v>
      </c>
      <c r="AD1837" s="20" t="s">
        <v>206</v>
      </c>
    </row>
    <row r="1838" spans="2:30" x14ac:dyDescent="0.25">
      <c r="B1838" s="27" t="str">
        <f>IF(O1838="","Frêt",_xlfn.XLOOKUP(O1838,Catégories!A:A,Catégories!B:B,"inconnu"))</f>
        <v>Frêt</v>
      </c>
      <c r="C1838" s="10" t="str">
        <f>RIGHT(LOOKUP(L1838,'Recherche tracking'!A:A,'Recherche tracking'!B:B),16)</f>
        <v>4943814314757192</v>
      </c>
      <c r="D1838" s="20">
        <v>202606</v>
      </c>
      <c r="E1838" s="20">
        <v>51</v>
      </c>
      <c r="F1838" s="20">
        <v>1085442</v>
      </c>
      <c r="G1838" s="20" t="s">
        <v>20</v>
      </c>
      <c r="H1838" s="20" t="s">
        <v>20</v>
      </c>
      <c r="I1838" s="20" t="s">
        <v>119</v>
      </c>
      <c r="J1838" s="20" t="s">
        <v>2663</v>
      </c>
      <c r="K1838" s="20">
        <v>20260626</v>
      </c>
      <c r="L1838" s="20" t="s">
        <v>2661</v>
      </c>
      <c r="M1838" s="20" t="s">
        <v>24</v>
      </c>
      <c r="N1838" s="20">
        <v>3.84</v>
      </c>
      <c r="O1838" s="20" t="s">
        <v>86</v>
      </c>
      <c r="P1838" s="25">
        <v>0</v>
      </c>
      <c r="Q1838" s="20" t="s">
        <v>112</v>
      </c>
      <c r="R1838" s="20" t="s">
        <v>113</v>
      </c>
      <c r="S1838" s="20" t="s">
        <v>26</v>
      </c>
      <c r="T1838" s="20" t="s">
        <v>30</v>
      </c>
      <c r="U1838" s="20" t="s">
        <v>114</v>
      </c>
      <c r="V1838" s="20" t="s">
        <v>115</v>
      </c>
      <c r="W1838" s="20" t="s">
        <v>116</v>
      </c>
      <c r="X1838" s="20" t="s">
        <v>518</v>
      </c>
      <c r="Y1838" s="20" t="s">
        <v>519</v>
      </c>
      <c r="Z1838" s="20" t="s">
        <v>26</v>
      </c>
      <c r="AA1838" s="20" t="s">
        <v>30</v>
      </c>
      <c r="AB1838" s="20" t="s">
        <v>204</v>
      </c>
      <c r="AC1838" s="20" t="s">
        <v>205</v>
      </c>
      <c r="AD1838" s="20" t="s">
        <v>206</v>
      </c>
    </row>
    <row r="1839" spans="2:30" x14ac:dyDescent="0.25">
      <c r="B1839" s="27" t="str">
        <f>IF(O1839="","Frêt",_xlfn.XLOOKUP(O1839,Catégories!A:A,Catégories!B:B,"inconnu"))</f>
        <v>Frêt</v>
      </c>
      <c r="C1839" s="10" t="str">
        <f>RIGHT(LOOKUP(L1839,'Recherche tracking'!A:A,'Recherche tracking'!B:B),16)</f>
        <v>4943814314757192</v>
      </c>
      <c r="D1839" s="20">
        <v>202606</v>
      </c>
      <c r="E1839" s="20">
        <v>51</v>
      </c>
      <c r="F1839" s="20">
        <v>1085442</v>
      </c>
      <c r="G1839" s="20" t="s">
        <v>20</v>
      </c>
      <c r="H1839" s="20" t="s">
        <v>20</v>
      </c>
      <c r="I1839" s="20" t="s">
        <v>119</v>
      </c>
      <c r="J1839" s="20" t="s">
        <v>2663</v>
      </c>
      <c r="K1839" s="20">
        <v>20260626</v>
      </c>
      <c r="L1839" s="20" t="s">
        <v>2661</v>
      </c>
      <c r="M1839" s="20" t="s">
        <v>24</v>
      </c>
      <c r="N1839" s="20">
        <v>3.84</v>
      </c>
      <c r="O1839" s="20" t="s">
        <v>98</v>
      </c>
      <c r="P1839" s="25">
        <v>1</v>
      </c>
      <c r="Q1839" s="20" t="s">
        <v>112</v>
      </c>
      <c r="R1839" s="20" t="s">
        <v>113</v>
      </c>
      <c r="S1839" s="20" t="s">
        <v>26</v>
      </c>
      <c r="T1839" s="20" t="s">
        <v>30</v>
      </c>
      <c r="U1839" s="20" t="s">
        <v>114</v>
      </c>
      <c r="V1839" s="20" t="s">
        <v>115</v>
      </c>
      <c r="W1839" s="20" t="s">
        <v>116</v>
      </c>
      <c r="X1839" s="20" t="s">
        <v>518</v>
      </c>
      <c r="Y1839" s="20" t="s">
        <v>519</v>
      </c>
      <c r="Z1839" s="20" t="s">
        <v>26</v>
      </c>
      <c r="AA1839" s="20" t="s">
        <v>30</v>
      </c>
      <c r="AB1839" s="20" t="s">
        <v>204</v>
      </c>
      <c r="AC1839" s="20" t="s">
        <v>205</v>
      </c>
      <c r="AD1839" s="20" t="s">
        <v>206</v>
      </c>
    </row>
    <row r="1840" spans="2:30" x14ac:dyDescent="0.25">
      <c r="B1840" s="27" t="str">
        <f>IF(O1840="","Frêt",_xlfn.XLOOKUP(O1840,Catégories!A:A,Catégories!B:B,"inconnu"))</f>
        <v>Frêt</v>
      </c>
      <c r="C1840" s="10" t="str">
        <f>RIGHT(LOOKUP(L1840,'Recherche tracking'!A:A,'Recherche tracking'!B:B),16)</f>
        <v>4443814314756956</v>
      </c>
      <c r="D1840" s="20">
        <v>202606</v>
      </c>
      <c r="E1840" s="20">
        <v>51</v>
      </c>
      <c r="F1840" s="20">
        <v>1085442</v>
      </c>
      <c r="G1840" s="20" t="s">
        <v>20</v>
      </c>
      <c r="H1840" s="20" t="s">
        <v>20</v>
      </c>
      <c r="I1840" s="20" t="s">
        <v>110</v>
      </c>
      <c r="J1840" s="20" t="s">
        <v>22</v>
      </c>
      <c r="K1840" s="20">
        <v>20260626</v>
      </c>
      <c r="L1840" s="20" t="s">
        <v>2664</v>
      </c>
      <c r="M1840" s="20" t="s">
        <v>111</v>
      </c>
      <c r="N1840" s="20">
        <v>6.7</v>
      </c>
      <c r="O1840" s="20" t="s">
        <v>84</v>
      </c>
      <c r="P1840" s="25">
        <v>5.71</v>
      </c>
      <c r="Q1840" s="20" t="s">
        <v>112</v>
      </c>
      <c r="R1840" s="20" t="s">
        <v>113</v>
      </c>
      <c r="S1840" s="20" t="s">
        <v>26</v>
      </c>
      <c r="T1840" s="20" t="s">
        <v>30</v>
      </c>
      <c r="U1840" s="20" t="s">
        <v>114</v>
      </c>
      <c r="V1840" s="20" t="s">
        <v>115</v>
      </c>
      <c r="W1840" s="20" t="s">
        <v>116</v>
      </c>
      <c r="X1840" s="20" t="s">
        <v>2665</v>
      </c>
      <c r="Y1840" s="20" t="s">
        <v>2666</v>
      </c>
      <c r="Z1840" s="20" t="s">
        <v>26</v>
      </c>
      <c r="AA1840" s="20" t="s">
        <v>30</v>
      </c>
      <c r="AB1840" s="20" t="s">
        <v>179</v>
      </c>
      <c r="AC1840" s="20" t="s">
        <v>2667</v>
      </c>
      <c r="AD1840" s="20" t="s">
        <v>2668</v>
      </c>
    </row>
    <row r="1841" spans="2:30" x14ac:dyDescent="0.25">
      <c r="B1841" s="27" t="str">
        <f>IF(O1841="","Frêt",_xlfn.XLOOKUP(O1841,Catégories!A:A,Catégories!B:B,"inconnu"))</f>
        <v>Frêt</v>
      </c>
      <c r="C1841" s="10" t="str">
        <f>RIGHT(LOOKUP(L1841,'Recherche tracking'!A:A,'Recherche tracking'!B:B),16)</f>
        <v>4443814314756956</v>
      </c>
      <c r="D1841" s="20">
        <v>202606</v>
      </c>
      <c r="E1841" s="20">
        <v>51</v>
      </c>
      <c r="F1841" s="20">
        <v>1085442</v>
      </c>
      <c r="G1841" s="20" t="s">
        <v>20</v>
      </c>
      <c r="H1841" s="20" t="s">
        <v>20</v>
      </c>
      <c r="I1841" s="20" t="s">
        <v>118</v>
      </c>
      <c r="J1841" s="20" t="s">
        <v>2669</v>
      </c>
      <c r="K1841" s="20">
        <v>20260626</v>
      </c>
      <c r="L1841" s="20" t="s">
        <v>2664</v>
      </c>
      <c r="M1841" s="20" t="s">
        <v>111</v>
      </c>
      <c r="N1841" s="20">
        <v>6.7</v>
      </c>
      <c r="O1841" s="20" t="s">
        <v>84</v>
      </c>
      <c r="P1841" s="25">
        <v>0</v>
      </c>
      <c r="Q1841" s="20" t="s">
        <v>112</v>
      </c>
      <c r="R1841" s="20" t="s">
        <v>113</v>
      </c>
      <c r="S1841" s="20" t="s">
        <v>26</v>
      </c>
      <c r="T1841" s="20" t="s">
        <v>30</v>
      </c>
      <c r="U1841" s="20" t="s">
        <v>114</v>
      </c>
      <c r="V1841" s="20" t="s">
        <v>115</v>
      </c>
      <c r="W1841" s="20" t="s">
        <v>116</v>
      </c>
      <c r="X1841" s="20" t="s">
        <v>2665</v>
      </c>
      <c r="Y1841" s="20" t="s">
        <v>2666</v>
      </c>
      <c r="Z1841" s="20" t="s">
        <v>26</v>
      </c>
      <c r="AA1841" s="20" t="s">
        <v>30</v>
      </c>
      <c r="AB1841" s="20" t="s">
        <v>179</v>
      </c>
      <c r="AC1841" s="20" t="s">
        <v>2667</v>
      </c>
      <c r="AD1841" s="20" t="s">
        <v>2668</v>
      </c>
    </row>
    <row r="1842" spans="2:30" x14ac:dyDescent="0.25">
      <c r="B1842" s="27" t="str">
        <f>IF(O1842="","Frêt",_xlfn.XLOOKUP(O1842,Catégories!A:A,Catégories!B:B,"inconnu"))</f>
        <v>Frêt</v>
      </c>
      <c r="C1842" s="10" t="str">
        <f>RIGHT(LOOKUP(L1842,'Recherche tracking'!A:A,'Recherche tracking'!B:B),16)</f>
        <v>4443814314756956</v>
      </c>
      <c r="D1842" s="20">
        <v>202606</v>
      </c>
      <c r="E1842" s="20">
        <v>51</v>
      </c>
      <c r="F1842" s="20">
        <v>1085442</v>
      </c>
      <c r="G1842" s="20" t="s">
        <v>20</v>
      </c>
      <c r="H1842" s="20" t="s">
        <v>20</v>
      </c>
      <c r="I1842" s="20" t="s">
        <v>119</v>
      </c>
      <c r="J1842" s="20" t="s">
        <v>2669</v>
      </c>
      <c r="K1842" s="20">
        <v>20260626</v>
      </c>
      <c r="L1842" s="20" t="s">
        <v>2664</v>
      </c>
      <c r="M1842" s="20" t="s">
        <v>24</v>
      </c>
      <c r="N1842" s="20">
        <v>6.7</v>
      </c>
      <c r="O1842" s="20" t="s">
        <v>86</v>
      </c>
      <c r="P1842" s="25">
        <v>0</v>
      </c>
      <c r="Q1842" s="20" t="s">
        <v>112</v>
      </c>
      <c r="R1842" s="20" t="s">
        <v>113</v>
      </c>
      <c r="S1842" s="20" t="s">
        <v>26</v>
      </c>
      <c r="T1842" s="20" t="s">
        <v>30</v>
      </c>
      <c r="U1842" s="20" t="s">
        <v>114</v>
      </c>
      <c r="V1842" s="20" t="s">
        <v>115</v>
      </c>
      <c r="W1842" s="20" t="s">
        <v>116</v>
      </c>
      <c r="X1842" s="20" t="s">
        <v>2665</v>
      </c>
      <c r="Y1842" s="20" t="s">
        <v>2666</v>
      </c>
      <c r="Z1842" s="20" t="s">
        <v>26</v>
      </c>
      <c r="AA1842" s="20" t="s">
        <v>30</v>
      </c>
      <c r="AB1842" s="20" t="s">
        <v>179</v>
      </c>
      <c r="AC1842" s="20" t="s">
        <v>2667</v>
      </c>
      <c r="AD1842" s="20" t="s">
        <v>2668</v>
      </c>
    </row>
    <row r="1843" spans="2:30" x14ac:dyDescent="0.25">
      <c r="B1843" s="27" t="str">
        <f>IF(O1843="","Frêt",_xlfn.XLOOKUP(O1843,Catégories!A:A,Catégories!B:B,"inconnu"))</f>
        <v>Frêt</v>
      </c>
      <c r="C1843" s="10" t="str">
        <f>RIGHT(LOOKUP(L1843,'Recherche tracking'!A:A,'Recherche tracking'!B:B),16)</f>
        <v>3043814314757185</v>
      </c>
      <c r="D1843" s="20">
        <v>202606</v>
      </c>
      <c r="E1843" s="20">
        <v>51</v>
      </c>
      <c r="F1843" s="20">
        <v>1085442</v>
      </c>
      <c r="G1843" s="20" t="s">
        <v>20</v>
      </c>
      <c r="H1843" s="20" t="s">
        <v>20</v>
      </c>
      <c r="I1843" s="20" t="s">
        <v>110</v>
      </c>
      <c r="J1843" s="20" t="s">
        <v>22</v>
      </c>
      <c r="K1843" s="20">
        <v>20260626</v>
      </c>
      <c r="L1843" s="20" t="s">
        <v>2670</v>
      </c>
      <c r="M1843" s="20" t="s">
        <v>111</v>
      </c>
      <c r="N1843" s="20">
        <v>21.62</v>
      </c>
      <c r="O1843" s="20" t="s">
        <v>84</v>
      </c>
      <c r="P1843" s="25">
        <v>9.61</v>
      </c>
      <c r="Q1843" s="20" t="s">
        <v>112</v>
      </c>
      <c r="R1843" s="20" t="s">
        <v>113</v>
      </c>
      <c r="S1843" s="20" t="s">
        <v>26</v>
      </c>
      <c r="T1843" s="20" t="s">
        <v>30</v>
      </c>
      <c r="U1843" s="20" t="s">
        <v>114</v>
      </c>
      <c r="V1843" s="20" t="s">
        <v>115</v>
      </c>
      <c r="W1843" s="20" t="s">
        <v>116</v>
      </c>
      <c r="X1843" s="20" t="s">
        <v>2671</v>
      </c>
      <c r="Y1843" s="20" t="s">
        <v>2672</v>
      </c>
      <c r="Z1843" s="20" t="s">
        <v>2673</v>
      </c>
      <c r="AA1843" s="20" t="s">
        <v>30</v>
      </c>
      <c r="AB1843" s="20" t="s">
        <v>251</v>
      </c>
      <c r="AC1843" s="20" t="s">
        <v>2674</v>
      </c>
      <c r="AD1843" s="20" t="s">
        <v>2675</v>
      </c>
    </row>
    <row r="1844" spans="2:30" x14ac:dyDescent="0.25">
      <c r="B1844" s="27" t="str">
        <f>IF(O1844="","Frêt",_xlfn.XLOOKUP(O1844,Catégories!A:A,Catégories!B:B,"inconnu"))</f>
        <v>Frêt</v>
      </c>
      <c r="C1844" s="10" t="str">
        <f>RIGHT(LOOKUP(L1844,'Recherche tracking'!A:A,'Recherche tracking'!B:B),16)</f>
        <v>3043814314757185</v>
      </c>
      <c r="D1844" s="20">
        <v>202606</v>
      </c>
      <c r="E1844" s="20">
        <v>51</v>
      </c>
      <c r="F1844" s="20">
        <v>1085442</v>
      </c>
      <c r="G1844" s="20" t="s">
        <v>20</v>
      </c>
      <c r="H1844" s="20" t="s">
        <v>20</v>
      </c>
      <c r="I1844" s="20" t="s">
        <v>126</v>
      </c>
      <c r="J1844" s="20" t="s">
        <v>22</v>
      </c>
      <c r="K1844" s="20">
        <v>20260626</v>
      </c>
      <c r="L1844" s="20" t="s">
        <v>2670</v>
      </c>
      <c r="M1844" s="20" t="s">
        <v>24</v>
      </c>
      <c r="N1844" s="20">
        <v>0</v>
      </c>
      <c r="O1844" s="20" t="s">
        <v>91</v>
      </c>
      <c r="P1844" s="25">
        <v>0</v>
      </c>
      <c r="Q1844" s="20" t="s">
        <v>112</v>
      </c>
      <c r="R1844" s="20" t="s">
        <v>113</v>
      </c>
      <c r="S1844" s="20" t="s">
        <v>26</v>
      </c>
      <c r="T1844" s="20" t="s">
        <v>30</v>
      </c>
      <c r="U1844" s="20" t="s">
        <v>114</v>
      </c>
      <c r="V1844" s="20" t="s">
        <v>115</v>
      </c>
      <c r="W1844" s="20" t="s">
        <v>116</v>
      </c>
      <c r="X1844" s="20" t="s">
        <v>2671</v>
      </c>
      <c r="Y1844" s="20" t="s">
        <v>2672</v>
      </c>
      <c r="Z1844" s="20" t="s">
        <v>2673</v>
      </c>
      <c r="AA1844" s="20" t="s">
        <v>30</v>
      </c>
      <c r="AB1844" s="20" t="s">
        <v>251</v>
      </c>
      <c r="AC1844" s="20" t="s">
        <v>2674</v>
      </c>
      <c r="AD1844" s="20" t="s">
        <v>2675</v>
      </c>
    </row>
    <row r="1845" spans="2:30" x14ac:dyDescent="0.25">
      <c r="B1845" s="27" t="str">
        <f>IF(O1845="","Frêt",_xlfn.XLOOKUP(O1845,Catégories!A:A,Catégories!B:B,"inconnu"))</f>
        <v>Frêt</v>
      </c>
      <c r="C1845" s="10" t="str">
        <f>RIGHT(LOOKUP(L1845,'Recherche tracking'!A:A,'Recherche tracking'!B:B),16)</f>
        <v>3043814314757185</v>
      </c>
      <c r="D1845" s="20">
        <v>202606</v>
      </c>
      <c r="E1845" s="20">
        <v>51</v>
      </c>
      <c r="F1845" s="20">
        <v>1085442</v>
      </c>
      <c r="G1845" s="20" t="s">
        <v>20</v>
      </c>
      <c r="H1845" s="20" t="s">
        <v>20</v>
      </c>
      <c r="I1845" s="20" t="s">
        <v>118</v>
      </c>
      <c r="J1845" s="20" t="s">
        <v>2676</v>
      </c>
      <c r="K1845" s="20">
        <v>20260626</v>
      </c>
      <c r="L1845" s="20" t="s">
        <v>2670</v>
      </c>
      <c r="M1845" s="20" t="s">
        <v>111</v>
      </c>
      <c r="N1845" s="20">
        <v>9.6</v>
      </c>
      <c r="O1845" s="20" t="s">
        <v>84</v>
      </c>
      <c r="P1845" s="25">
        <v>0</v>
      </c>
      <c r="Q1845" s="20" t="s">
        <v>112</v>
      </c>
      <c r="R1845" s="20" t="s">
        <v>113</v>
      </c>
      <c r="S1845" s="20" t="s">
        <v>26</v>
      </c>
      <c r="T1845" s="20" t="s">
        <v>30</v>
      </c>
      <c r="U1845" s="20" t="s">
        <v>114</v>
      </c>
      <c r="V1845" s="20" t="s">
        <v>115</v>
      </c>
      <c r="W1845" s="20" t="s">
        <v>116</v>
      </c>
      <c r="X1845" s="20" t="s">
        <v>2671</v>
      </c>
      <c r="Y1845" s="20" t="s">
        <v>2672</v>
      </c>
      <c r="Z1845" s="20" t="s">
        <v>2673</v>
      </c>
      <c r="AA1845" s="20" t="s">
        <v>30</v>
      </c>
      <c r="AB1845" s="20" t="s">
        <v>251</v>
      </c>
      <c r="AC1845" s="20" t="s">
        <v>2674</v>
      </c>
      <c r="AD1845" s="20" t="s">
        <v>2675</v>
      </c>
    </row>
    <row r="1846" spans="2:30" x14ac:dyDescent="0.25">
      <c r="B1846" s="27" t="str">
        <f>IF(O1846="","Frêt",_xlfn.XLOOKUP(O1846,Catégories!A:A,Catégories!B:B,"inconnu"))</f>
        <v>Frêt</v>
      </c>
      <c r="C1846" s="10" t="str">
        <f>RIGHT(LOOKUP(L1846,'Recherche tracking'!A:A,'Recherche tracking'!B:B),16)</f>
        <v>3043814314757185</v>
      </c>
      <c r="D1846" s="20">
        <v>202606</v>
      </c>
      <c r="E1846" s="20">
        <v>51</v>
      </c>
      <c r="F1846" s="20">
        <v>1085442</v>
      </c>
      <c r="G1846" s="20" t="s">
        <v>20</v>
      </c>
      <c r="H1846" s="20" t="s">
        <v>20</v>
      </c>
      <c r="I1846" s="20" t="s">
        <v>119</v>
      </c>
      <c r="J1846" s="20" t="s">
        <v>2676</v>
      </c>
      <c r="K1846" s="20">
        <v>20260626</v>
      </c>
      <c r="L1846" s="20" t="s">
        <v>2670</v>
      </c>
      <c r="M1846" s="20" t="s">
        <v>24</v>
      </c>
      <c r="N1846" s="20">
        <v>9.6</v>
      </c>
      <c r="O1846" s="20" t="s">
        <v>86</v>
      </c>
      <c r="P1846" s="25">
        <v>0</v>
      </c>
      <c r="Q1846" s="20" t="s">
        <v>112</v>
      </c>
      <c r="R1846" s="20" t="s">
        <v>113</v>
      </c>
      <c r="S1846" s="20" t="s">
        <v>26</v>
      </c>
      <c r="T1846" s="20" t="s">
        <v>30</v>
      </c>
      <c r="U1846" s="20" t="s">
        <v>114</v>
      </c>
      <c r="V1846" s="20" t="s">
        <v>115</v>
      </c>
      <c r="W1846" s="20" t="s">
        <v>116</v>
      </c>
      <c r="X1846" s="20" t="s">
        <v>2671</v>
      </c>
      <c r="Y1846" s="20" t="s">
        <v>2672</v>
      </c>
      <c r="Z1846" s="20" t="s">
        <v>2673</v>
      </c>
      <c r="AA1846" s="20" t="s">
        <v>30</v>
      </c>
      <c r="AB1846" s="20" t="s">
        <v>251</v>
      </c>
      <c r="AC1846" s="20" t="s">
        <v>2674</v>
      </c>
      <c r="AD1846" s="20" t="s">
        <v>2675</v>
      </c>
    </row>
    <row r="1847" spans="2:30" x14ac:dyDescent="0.25">
      <c r="B1847" s="27" t="str">
        <f>IF(O1847="","Frêt",_xlfn.XLOOKUP(O1847,Catégories!A:A,Catégories!B:B,"inconnu"))</f>
        <v>Frêt</v>
      </c>
      <c r="C1847" s="10" t="str">
        <f>RIGHT(LOOKUP(L1847,'Recherche tracking'!A:A,'Recherche tracking'!B:B),16)</f>
        <v>3043814314757185</v>
      </c>
      <c r="D1847" s="20">
        <v>202606</v>
      </c>
      <c r="E1847" s="20">
        <v>51</v>
      </c>
      <c r="F1847" s="20">
        <v>1085442</v>
      </c>
      <c r="G1847" s="20" t="s">
        <v>20</v>
      </c>
      <c r="H1847" s="20" t="s">
        <v>20</v>
      </c>
      <c r="I1847" s="20" t="s">
        <v>118</v>
      </c>
      <c r="J1847" s="20" t="s">
        <v>2677</v>
      </c>
      <c r="K1847" s="20">
        <v>20260626</v>
      </c>
      <c r="L1847" s="20" t="s">
        <v>2670</v>
      </c>
      <c r="M1847" s="20" t="s">
        <v>111</v>
      </c>
      <c r="N1847" s="20">
        <v>12.02</v>
      </c>
      <c r="O1847" s="20" t="s">
        <v>84</v>
      </c>
      <c r="P1847" s="25">
        <v>0</v>
      </c>
      <c r="Q1847" s="20" t="s">
        <v>112</v>
      </c>
      <c r="R1847" s="20" t="s">
        <v>113</v>
      </c>
      <c r="S1847" s="20" t="s">
        <v>26</v>
      </c>
      <c r="T1847" s="20" t="s">
        <v>30</v>
      </c>
      <c r="U1847" s="20" t="s">
        <v>114</v>
      </c>
      <c r="V1847" s="20" t="s">
        <v>115</v>
      </c>
      <c r="W1847" s="20" t="s">
        <v>116</v>
      </c>
      <c r="X1847" s="20" t="s">
        <v>2671</v>
      </c>
      <c r="Y1847" s="20" t="s">
        <v>2672</v>
      </c>
      <c r="Z1847" s="20" t="s">
        <v>2673</v>
      </c>
      <c r="AA1847" s="20" t="s">
        <v>30</v>
      </c>
      <c r="AB1847" s="20" t="s">
        <v>251</v>
      </c>
      <c r="AC1847" s="20" t="s">
        <v>2674</v>
      </c>
      <c r="AD1847" s="20" t="s">
        <v>2675</v>
      </c>
    </row>
    <row r="1848" spans="2:30" x14ac:dyDescent="0.25">
      <c r="B1848" s="27" t="str">
        <f>IF(O1848="","Frêt",_xlfn.XLOOKUP(O1848,Catégories!A:A,Catégories!B:B,"inconnu"))</f>
        <v>Frêt</v>
      </c>
      <c r="C1848" s="10" t="str">
        <f>RIGHT(LOOKUP(L1848,'Recherche tracking'!A:A,'Recherche tracking'!B:B),16)</f>
        <v>3043814314757185</v>
      </c>
      <c r="D1848" s="20">
        <v>202606</v>
      </c>
      <c r="E1848" s="20">
        <v>51</v>
      </c>
      <c r="F1848" s="20">
        <v>1085442</v>
      </c>
      <c r="G1848" s="20" t="s">
        <v>20</v>
      </c>
      <c r="H1848" s="20" t="s">
        <v>20</v>
      </c>
      <c r="I1848" s="20" t="s">
        <v>119</v>
      </c>
      <c r="J1848" s="20" t="s">
        <v>2677</v>
      </c>
      <c r="K1848" s="20">
        <v>20260626</v>
      </c>
      <c r="L1848" s="20" t="s">
        <v>2670</v>
      </c>
      <c r="M1848" s="20" t="s">
        <v>24</v>
      </c>
      <c r="N1848" s="20">
        <v>12.02</v>
      </c>
      <c r="O1848" s="20" t="s">
        <v>86</v>
      </c>
      <c r="P1848" s="25">
        <v>0</v>
      </c>
      <c r="Q1848" s="20" t="s">
        <v>112</v>
      </c>
      <c r="R1848" s="20" t="s">
        <v>113</v>
      </c>
      <c r="S1848" s="20" t="s">
        <v>26</v>
      </c>
      <c r="T1848" s="20" t="s">
        <v>30</v>
      </c>
      <c r="U1848" s="20" t="s">
        <v>114</v>
      </c>
      <c r="V1848" s="20" t="s">
        <v>115</v>
      </c>
      <c r="W1848" s="20" t="s">
        <v>116</v>
      </c>
      <c r="X1848" s="20" t="s">
        <v>2671</v>
      </c>
      <c r="Y1848" s="20" t="s">
        <v>2672</v>
      </c>
      <c r="Z1848" s="20" t="s">
        <v>2673</v>
      </c>
      <c r="AA1848" s="20" t="s">
        <v>30</v>
      </c>
      <c r="AB1848" s="20" t="s">
        <v>251</v>
      </c>
      <c r="AC1848" s="20" t="s">
        <v>2674</v>
      </c>
      <c r="AD1848" s="20" t="s">
        <v>2675</v>
      </c>
    </row>
    <row r="1849" spans="2:30" x14ac:dyDescent="0.25">
      <c r="B1849" s="27" t="str">
        <f>IF(O1849="","Frêt",_xlfn.XLOOKUP(O1849,Catégories!A:A,Catégories!B:B,"inconnu"))</f>
        <v>Frêt</v>
      </c>
      <c r="C1849" s="10" t="str">
        <f>RIGHT(LOOKUP(L1849,'Recherche tracking'!A:A,'Recherche tracking'!B:B),16)</f>
        <v>3043814314757185</v>
      </c>
      <c r="D1849" s="20">
        <v>202606</v>
      </c>
      <c r="E1849" s="20">
        <v>51</v>
      </c>
      <c r="F1849" s="20">
        <v>1085442</v>
      </c>
      <c r="G1849" s="20" t="s">
        <v>20</v>
      </c>
      <c r="H1849" s="20" t="s">
        <v>20</v>
      </c>
      <c r="I1849" s="20" t="s">
        <v>119</v>
      </c>
      <c r="J1849" s="20" t="s">
        <v>2677</v>
      </c>
      <c r="K1849" s="20">
        <v>20260626</v>
      </c>
      <c r="L1849" s="20" t="s">
        <v>2670</v>
      </c>
      <c r="M1849" s="20" t="s">
        <v>24</v>
      </c>
      <c r="N1849" s="20">
        <v>12.02</v>
      </c>
      <c r="O1849" s="20" t="s">
        <v>98</v>
      </c>
      <c r="P1849" s="25">
        <v>1</v>
      </c>
      <c r="Q1849" s="20" t="s">
        <v>112</v>
      </c>
      <c r="R1849" s="20" t="s">
        <v>113</v>
      </c>
      <c r="S1849" s="20" t="s">
        <v>26</v>
      </c>
      <c r="T1849" s="20" t="s">
        <v>30</v>
      </c>
      <c r="U1849" s="20" t="s">
        <v>114</v>
      </c>
      <c r="V1849" s="20" t="s">
        <v>115</v>
      </c>
      <c r="W1849" s="20" t="s">
        <v>116</v>
      </c>
      <c r="X1849" s="20" t="s">
        <v>2671</v>
      </c>
      <c r="Y1849" s="20" t="s">
        <v>2672</v>
      </c>
      <c r="Z1849" s="20" t="s">
        <v>2673</v>
      </c>
      <c r="AA1849" s="20" t="s">
        <v>30</v>
      </c>
      <c r="AB1849" s="20" t="s">
        <v>251</v>
      </c>
      <c r="AC1849" s="20" t="s">
        <v>2674</v>
      </c>
      <c r="AD1849" s="20" t="s">
        <v>2675</v>
      </c>
    </row>
    <row r="1850" spans="2:30" x14ac:dyDescent="0.25">
      <c r="B1850" s="27" t="str">
        <f>IF(O1850="","Frêt",_xlfn.XLOOKUP(O1850,Catégories!A:A,Catégories!B:B,"inconnu"))</f>
        <v>Frêt</v>
      </c>
      <c r="C1850" s="10" t="str">
        <f>RIGHT(LOOKUP(L1850,'Recherche tracking'!A:A,'Recherche tracking'!B:B),16)</f>
        <v>6743814314756723</v>
      </c>
      <c r="D1850" s="20">
        <v>202606</v>
      </c>
      <c r="E1850" s="20">
        <v>51</v>
      </c>
      <c r="F1850" s="20">
        <v>1085442</v>
      </c>
      <c r="G1850" s="20" t="s">
        <v>20</v>
      </c>
      <c r="H1850" s="20" t="s">
        <v>20</v>
      </c>
      <c r="I1850" s="20" t="s">
        <v>110</v>
      </c>
      <c r="J1850" s="20" t="s">
        <v>22</v>
      </c>
      <c r="K1850" s="20">
        <v>20260626</v>
      </c>
      <c r="L1850" s="20" t="s">
        <v>2678</v>
      </c>
      <c r="M1850" s="20" t="s">
        <v>111</v>
      </c>
      <c r="N1850" s="20">
        <v>12.02</v>
      </c>
      <c r="O1850" s="20" t="s">
        <v>84</v>
      </c>
      <c r="P1850" s="25">
        <v>7.27</v>
      </c>
      <c r="Q1850" s="20" t="s">
        <v>112</v>
      </c>
      <c r="R1850" s="20" t="s">
        <v>113</v>
      </c>
      <c r="S1850" s="20" t="s">
        <v>26</v>
      </c>
      <c r="T1850" s="20" t="s">
        <v>30</v>
      </c>
      <c r="U1850" s="20" t="s">
        <v>114</v>
      </c>
      <c r="V1850" s="20" t="s">
        <v>115</v>
      </c>
      <c r="W1850" s="20" t="s">
        <v>116</v>
      </c>
      <c r="X1850" s="20" t="s">
        <v>444</v>
      </c>
      <c r="Y1850" s="20" t="s">
        <v>445</v>
      </c>
      <c r="Z1850" s="20" t="s">
        <v>26</v>
      </c>
      <c r="AA1850" s="20" t="s">
        <v>30</v>
      </c>
      <c r="AB1850" s="20" t="s">
        <v>200</v>
      </c>
      <c r="AC1850" s="20" t="s">
        <v>246</v>
      </c>
      <c r="AD1850" s="20" t="s">
        <v>247</v>
      </c>
    </row>
    <row r="1851" spans="2:30" x14ac:dyDescent="0.25">
      <c r="B1851" s="27" t="str">
        <f>IF(O1851="","Frêt",_xlfn.XLOOKUP(O1851,Catégories!A:A,Catégories!B:B,"inconnu"))</f>
        <v>Frêt</v>
      </c>
      <c r="C1851" s="10" t="str">
        <f>RIGHT(LOOKUP(L1851,'Recherche tracking'!A:A,'Recherche tracking'!B:B),16)</f>
        <v>6743814314756723</v>
      </c>
      <c r="D1851" s="20">
        <v>202606</v>
      </c>
      <c r="E1851" s="20">
        <v>51</v>
      </c>
      <c r="F1851" s="20">
        <v>1085442</v>
      </c>
      <c r="G1851" s="20" t="s">
        <v>20</v>
      </c>
      <c r="H1851" s="20" t="s">
        <v>20</v>
      </c>
      <c r="I1851" s="20" t="s">
        <v>126</v>
      </c>
      <c r="J1851" s="20" t="s">
        <v>22</v>
      </c>
      <c r="K1851" s="20">
        <v>20260626</v>
      </c>
      <c r="L1851" s="20" t="s">
        <v>2678</v>
      </c>
      <c r="M1851" s="20" t="s">
        <v>24</v>
      </c>
      <c r="N1851" s="20">
        <v>0</v>
      </c>
      <c r="O1851" s="20" t="s">
        <v>91</v>
      </c>
      <c r="P1851" s="25">
        <v>0</v>
      </c>
      <c r="Q1851" s="20" t="s">
        <v>112</v>
      </c>
      <c r="R1851" s="20" t="s">
        <v>113</v>
      </c>
      <c r="S1851" s="20" t="s">
        <v>26</v>
      </c>
      <c r="T1851" s="20" t="s">
        <v>30</v>
      </c>
      <c r="U1851" s="20" t="s">
        <v>114</v>
      </c>
      <c r="V1851" s="20" t="s">
        <v>115</v>
      </c>
      <c r="W1851" s="20" t="s">
        <v>116</v>
      </c>
      <c r="X1851" s="20" t="s">
        <v>444</v>
      </c>
      <c r="Y1851" s="20" t="s">
        <v>445</v>
      </c>
      <c r="Z1851" s="20" t="s">
        <v>26</v>
      </c>
      <c r="AA1851" s="20" t="s">
        <v>30</v>
      </c>
      <c r="AB1851" s="20" t="s">
        <v>200</v>
      </c>
      <c r="AC1851" s="20" t="s">
        <v>246</v>
      </c>
      <c r="AD1851" s="20" t="s">
        <v>247</v>
      </c>
    </row>
    <row r="1852" spans="2:30" x14ac:dyDescent="0.25">
      <c r="B1852" s="27" t="str">
        <f>IF(O1852="","Frêt",_xlfn.XLOOKUP(O1852,Catégories!A:A,Catégories!B:B,"inconnu"))</f>
        <v>Frêt</v>
      </c>
      <c r="C1852" s="10" t="str">
        <f>RIGHT(LOOKUP(L1852,'Recherche tracking'!A:A,'Recherche tracking'!B:B),16)</f>
        <v>6743814314756723</v>
      </c>
      <c r="D1852" s="20">
        <v>202606</v>
      </c>
      <c r="E1852" s="20">
        <v>51</v>
      </c>
      <c r="F1852" s="20">
        <v>1085442</v>
      </c>
      <c r="G1852" s="20" t="s">
        <v>20</v>
      </c>
      <c r="H1852" s="20" t="s">
        <v>20</v>
      </c>
      <c r="I1852" s="20" t="s">
        <v>118</v>
      </c>
      <c r="J1852" s="20" t="s">
        <v>2679</v>
      </c>
      <c r="K1852" s="20">
        <v>20260626</v>
      </c>
      <c r="L1852" s="20" t="s">
        <v>2678</v>
      </c>
      <c r="M1852" s="20" t="s">
        <v>111</v>
      </c>
      <c r="N1852" s="20">
        <v>12.02</v>
      </c>
      <c r="O1852" s="20" t="s">
        <v>84</v>
      </c>
      <c r="P1852" s="25">
        <v>0</v>
      </c>
      <c r="Q1852" s="20" t="s">
        <v>112</v>
      </c>
      <c r="R1852" s="20" t="s">
        <v>113</v>
      </c>
      <c r="S1852" s="20" t="s">
        <v>26</v>
      </c>
      <c r="T1852" s="20" t="s">
        <v>30</v>
      </c>
      <c r="U1852" s="20" t="s">
        <v>114</v>
      </c>
      <c r="V1852" s="20" t="s">
        <v>115</v>
      </c>
      <c r="W1852" s="20" t="s">
        <v>116</v>
      </c>
      <c r="X1852" s="20" t="s">
        <v>444</v>
      </c>
      <c r="Y1852" s="20" t="s">
        <v>445</v>
      </c>
      <c r="Z1852" s="20" t="s">
        <v>26</v>
      </c>
      <c r="AA1852" s="20" t="s">
        <v>30</v>
      </c>
      <c r="AB1852" s="20" t="s">
        <v>200</v>
      </c>
      <c r="AC1852" s="20" t="s">
        <v>246</v>
      </c>
      <c r="AD1852" s="20" t="s">
        <v>247</v>
      </c>
    </row>
    <row r="1853" spans="2:30" x14ac:dyDescent="0.25">
      <c r="B1853" s="27" t="str">
        <f>IF(O1853="","Frêt",_xlfn.XLOOKUP(O1853,Catégories!A:A,Catégories!B:B,"inconnu"))</f>
        <v>Frêt</v>
      </c>
      <c r="C1853" s="10" t="str">
        <f>RIGHT(LOOKUP(L1853,'Recherche tracking'!A:A,'Recherche tracking'!B:B),16)</f>
        <v>6743814314756723</v>
      </c>
      <c r="D1853" s="20">
        <v>202606</v>
      </c>
      <c r="E1853" s="20">
        <v>51</v>
      </c>
      <c r="F1853" s="20">
        <v>1085442</v>
      </c>
      <c r="G1853" s="20" t="s">
        <v>20</v>
      </c>
      <c r="H1853" s="20" t="s">
        <v>20</v>
      </c>
      <c r="I1853" s="20" t="s">
        <v>119</v>
      </c>
      <c r="J1853" s="20" t="s">
        <v>2679</v>
      </c>
      <c r="K1853" s="20">
        <v>20260626</v>
      </c>
      <c r="L1853" s="20" t="s">
        <v>2678</v>
      </c>
      <c r="M1853" s="20" t="s">
        <v>24</v>
      </c>
      <c r="N1853" s="20">
        <v>12.02</v>
      </c>
      <c r="O1853" s="20" t="s">
        <v>86</v>
      </c>
      <c r="P1853" s="25">
        <v>0</v>
      </c>
      <c r="Q1853" s="20" t="s">
        <v>112</v>
      </c>
      <c r="R1853" s="20" t="s">
        <v>113</v>
      </c>
      <c r="S1853" s="20" t="s">
        <v>26</v>
      </c>
      <c r="T1853" s="20" t="s">
        <v>30</v>
      </c>
      <c r="U1853" s="20" t="s">
        <v>114</v>
      </c>
      <c r="V1853" s="20" t="s">
        <v>115</v>
      </c>
      <c r="W1853" s="20" t="s">
        <v>116</v>
      </c>
      <c r="X1853" s="20" t="s">
        <v>444</v>
      </c>
      <c r="Y1853" s="20" t="s">
        <v>445</v>
      </c>
      <c r="Z1853" s="20" t="s">
        <v>26</v>
      </c>
      <c r="AA1853" s="20" t="s">
        <v>30</v>
      </c>
      <c r="AB1853" s="20" t="s">
        <v>200</v>
      </c>
      <c r="AC1853" s="20" t="s">
        <v>246</v>
      </c>
      <c r="AD1853" s="20" t="s">
        <v>247</v>
      </c>
    </row>
    <row r="1854" spans="2:30" x14ac:dyDescent="0.25">
      <c r="B1854" s="27" t="str">
        <f>IF(O1854="","Frêt",_xlfn.XLOOKUP(O1854,Catégories!A:A,Catégories!B:B,"inconnu"))</f>
        <v>Frêt</v>
      </c>
      <c r="C1854" s="10" t="str">
        <f>RIGHT(LOOKUP(L1854,'Recherche tracking'!A:A,'Recherche tracking'!B:B),16)</f>
        <v>0643814314757078</v>
      </c>
      <c r="D1854" s="20">
        <v>202606</v>
      </c>
      <c r="E1854" s="20">
        <v>51</v>
      </c>
      <c r="F1854" s="20">
        <v>1085442</v>
      </c>
      <c r="G1854" s="20" t="s">
        <v>20</v>
      </c>
      <c r="H1854" s="20" t="s">
        <v>20</v>
      </c>
      <c r="I1854" s="20" t="s">
        <v>110</v>
      </c>
      <c r="J1854" s="20" t="s">
        <v>22</v>
      </c>
      <c r="K1854" s="20">
        <v>20260626</v>
      </c>
      <c r="L1854" s="20" t="s">
        <v>2680</v>
      </c>
      <c r="M1854" s="20" t="s">
        <v>111</v>
      </c>
      <c r="N1854" s="20">
        <v>2.9</v>
      </c>
      <c r="O1854" s="20" t="s">
        <v>84</v>
      </c>
      <c r="P1854" s="25">
        <v>4.67</v>
      </c>
      <c r="Q1854" s="20" t="s">
        <v>112</v>
      </c>
      <c r="R1854" s="20" t="s">
        <v>113</v>
      </c>
      <c r="S1854" s="20" t="s">
        <v>26</v>
      </c>
      <c r="T1854" s="20" t="s">
        <v>30</v>
      </c>
      <c r="U1854" s="20" t="s">
        <v>114</v>
      </c>
      <c r="V1854" s="20" t="s">
        <v>115</v>
      </c>
      <c r="W1854" s="20" t="s">
        <v>116</v>
      </c>
      <c r="X1854" s="20" t="s">
        <v>2681</v>
      </c>
      <c r="Y1854" s="20" t="s">
        <v>2682</v>
      </c>
      <c r="Z1854" s="20" t="s">
        <v>26</v>
      </c>
      <c r="AA1854" s="20" t="s">
        <v>30</v>
      </c>
      <c r="AB1854" s="20" t="s">
        <v>171</v>
      </c>
      <c r="AC1854" s="20" t="s">
        <v>2683</v>
      </c>
      <c r="AD1854" s="20" t="s">
        <v>2684</v>
      </c>
    </row>
    <row r="1855" spans="2:30" x14ac:dyDescent="0.25">
      <c r="B1855" s="27" t="str">
        <f>IF(O1855="","Frêt",_xlfn.XLOOKUP(O1855,Catégories!A:A,Catégories!B:B,"inconnu"))</f>
        <v>Frêt</v>
      </c>
      <c r="C1855" s="10" t="str">
        <f>RIGHT(LOOKUP(L1855,'Recherche tracking'!A:A,'Recherche tracking'!B:B),16)</f>
        <v>0643814314757078</v>
      </c>
      <c r="D1855" s="20">
        <v>202606</v>
      </c>
      <c r="E1855" s="20">
        <v>51</v>
      </c>
      <c r="F1855" s="20">
        <v>1085442</v>
      </c>
      <c r="G1855" s="20" t="s">
        <v>20</v>
      </c>
      <c r="H1855" s="20" t="s">
        <v>20</v>
      </c>
      <c r="I1855" s="20" t="s">
        <v>118</v>
      </c>
      <c r="J1855" s="20" t="s">
        <v>2685</v>
      </c>
      <c r="K1855" s="20">
        <v>20260626</v>
      </c>
      <c r="L1855" s="20" t="s">
        <v>2680</v>
      </c>
      <c r="M1855" s="20" t="s">
        <v>111</v>
      </c>
      <c r="N1855" s="20">
        <v>2.9</v>
      </c>
      <c r="O1855" s="20" t="s">
        <v>84</v>
      </c>
      <c r="P1855" s="25">
        <v>0</v>
      </c>
      <c r="Q1855" s="20" t="s">
        <v>112</v>
      </c>
      <c r="R1855" s="20" t="s">
        <v>113</v>
      </c>
      <c r="S1855" s="20" t="s">
        <v>26</v>
      </c>
      <c r="T1855" s="20" t="s">
        <v>30</v>
      </c>
      <c r="U1855" s="20" t="s">
        <v>114</v>
      </c>
      <c r="V1855" s="20" t="s">
        <v>115</v>
      </c>
      <c r="W1855" s="20" t="s">
        <v>116</v>
      </c>
      <c r="X1855" s="20" t="s">
        <v>2681</v>
      </c>
      <c r="Y1855" s="20" t="s">
        <v>2682</v>
      </c>
      <c r="Z1855" s="20" t="s">
        <v>26</v>
      </c>
      <c r="AA1855" s="20" t="s">
        <v>30</v>
      </c>
      <c r="AB1855" s="20" t="s">
        <v>171</v>
      </c>
      <c r="AC1855" s="20" t="s">
        <v>2683</v>
      </c>
      <c r="AD1855" s="20" t="s">
        <v>2684</v>
      </c>
    </row>
    <row r="1856" spans="2:30" x14ac:dyDescent="0.25">
      <c r="B1856" s="27" t="str">
        <f>IF(O1856="","Frêt",_xlfn.XLOOKUP(O1856,Catégories!A:A,Catégories!B:B,"inconnu"))</f>
        <v>Frêt</v>
      </c>
      <c r="C1856" s="10" t="str">
        <f>RIGHT(LOOKUP(L1856,'Recherche tracking'!A:A,'Recherche tracking'!B:B),16)</f>
        <v>0643814314757078</v>
      </c>
      <c r="D1856" s="20">
        <v>202606</v>
      </c>
      <c r="E1856" s="20">
        <v>51</v>
      </c>
      <c r="F1856" s="20">
        <v>1085442</v>
      </c>
      <c r="G1856" s="20" t="s">
        <v>20</v>
      </c>
      <c r="H1856" s="20" t="s">
        <v>20</v>
      </c>
      <c r="I1856" s="20" t="s">
        <v>119</v>
      </c>
      <c r="J1856" s="20" t="s">
        <v>2685</v>
      </c>
      <c r="K1856" s="20">
        <v>20260626</v>
      </c>
      <c r="L1856" s="20" t="s">
        <v>2680</v>
      </c>
      <c r="M1856" s="20" t="s">
        <v>24</v>
      </c>
      <c r="N1856" s="20">
        <v>2.9</v>
      </c>
      <c r="O1856" s="20" t="s">
        <v>86</v>
      </c>
      <c r="P1856" s="25">
        <v>0</v>
      </c>
      <c r="Q1856" s="20" t="s">
        <v>112</v>
      </c>
      <c r="R1856" s="20" t="s">
        <v>113</v>
      </c>
      <c r="S1856" s="20" t="s">
        <v>26</v>
      </c>
      <c r="T1856" s="20" t="s">
        <v>30</v>
      </c>
      <c r="U1856" s="20" t="s">
        <v>114</v>
      </c>
      <c r="V1856" s="20" t="s">
        <v>115</v>
      </c>
      <c r="W1856" s="20" t="s">
        <v>116</v>
      </c>
      <c r="X1856" s="20" t="s">
        <v>2681</v>
      </c>
      <c r="Y1856" s="20" t="s">
        <v>2682</v>
      </c>
      <c r="Z1856" s="20" t="s">
        <v>26</v>
      </c>
      <c r="AA1856" s="20" t="s">
        <v>30</v>
      </c>
      <c r="AB1856" s="20" t="s">
        <v>171</v>
      </c>
      <c r="AC1856" s="20" t="s">
        <v>2683</v>
      </c>
      <c r="AD1856" s="20" t="s">
        <v>2684</v>
      </c>
    </row>
    <row r="1857" spans="2:30" x14ac:dyDescent="0.25">
      <c r="B1857" s="27" t="str">
        <f>IF(O1857="","Frêt",_xlfn.XLOOKUP(O1857,Catégories!A:A,Catégories!B:B,"inconnu"))</f>
        <v>Frêt</v>
      </c>
      <c r="C1857" s="10" t="str">
        <f>RIGHT(LOOKUP(L1857,'Recherche tracking'!A:A,'Recherche tracking'!B:B),16)</f>
        <v>2143814314757089</v>
      </c>
      <c r="D1857" s="20">
        <v>202606</v>
      </c>
      <c r="E1857" s="20">
        <v>51</v>
      </c>
      <c r="F1857" s="20">
        <v>1085442</v>
      </c>
      <c r="G1857" s="20" t="s">
        <v>20</v>
      </c>
      <c r="H1857" s="20" t="s">
        <v>20</v>
      </c>
      <c r="I1857" s="20" t="s">
        <v>110</v>
      </c>
      <c r="J1857" s="20" t="s">
        <v>22</v>
      </c>
      <c r="K1857" s="20">
        <v>20260626</v>
      </c>
      <c r="L1857" s="20" t="s">
        <v>2686</v>
      </c>
      <c r="M1857" s="20" t="s">
        <v>111</v>
      </c>
      <c r="N1857" s="20">
        <v>3.5</v>
      </c>
      <c r="O1857" s="20" t="s">
        <v>84</v>
      </c>
      <c r="P1857" s="25">
        <v>4.93</v>
      </c>
      <c r="Q1857" s="20" t="s">
        <v>112</v>
      </c>
      <c r="R1857" s="20" t="s">
        <v>113</v>
      </c>
      <c r="S1857" s="20" t="s">
        <v>26</v>
      </c>
      <c r="T1857" s="20" t="s">
        <v>30</v>
      </c>
      <c r="U1857" s="20" t="s">
        <v>114</v>
      </c>
      <c r="V1857" s="20" t="s">
        <v>115</v>
      </c>
      <c r="W1857" s="20" t="s">
        <v>116</v>
      </c>
      <c r="X1857" s="20" t="s">
        <v>446</v>
      </c>
      <c r="Y1857" s="20" t="s">
        <v>447</v>
      </c>
      <c r="Z1857" s="20" t="s">
        <v>26</v>
      </c>
      <c r="AA1857" s="20" t="s">
        <v>30</v>
      </c>
      <c r="AB1857" s="20" t="s">
        <v>114</v>
      </c>
      <c r="AC1857" s="20" t="s">
        <v>427</v>
      </c>
      <c r="AD1857" s="20" t="s">
        <v>428</v>
      </c>
    </row>
    <row r="1858" spans="2:30" x14ac:dyDescent="0.25">
      <c r="B1858" s="27" t="str">
        <f>IF(O1858="","Frêt",_xlfn.XLOOKUP(O1858,Catégories!A:A,Catégories!B:B,"inconnu"))</f>
        <v>Frêt</v>
      </c>
      <c r="C1858" s="10" t="str">
        <f>RIGHT(LOOKUP(L1858,'Recherche tracking'!A:A,'Recherche tracking'!B:B),16)</f>
        <v>2143814314757089</v>
      </c>
      <c r="D1858" s="20">
        <v>202606</v>
      </c>
      <c r="E1858" s="20">
        <v>51</v>
      </c>
      <c r="F1858" s="20">
        <v>1085442</v>
      </c>
      <c r="G1858" s="20" t="s">
        <v>20</v>
      </c>
      <c r="H1858" s="20" t="s">
        <v>20</v>
      </c>
      <c r="I1858" s="20" t="s">
        <v>118</v>
      </c>
      <c r="J1858" s="20" t="s">
        <v>2687</v>
      </c>
      <c r="K1858" s="20">
        <v>20260626</v>
      </c>
      <c r="L1858" s="20" t="s">
        <v>2686</v>
      </c>
      <c r="M1858" s="20" t="s">
        <v>111</v>
      </c>
      <c r="N1858" s="20">
        <v>3.5</v>
      </c>
      <c r="O1858" s="20" t="s">
        <v>84</v>
      </c>
      <c r="P1858" s="25">
        <v>0</v>
      </c>
      <c r="Q1858" s="20" t="s">
        <v>112</v>
      </c>
      <c r="R1858" s="20" t="s">
        <v>113</v>
      </c>
      <c r="S1858" s="20" t="s">
        <v>26</v>
      </c>
      <c r="T1858" s="20" t="s">
        <v>30</v>
      </c>
      <c r="U1858" s="20" t="s">
        <v>114</v>
      </c>
      <c r="V1858" s="20" t="s">
        <v>115</v>
      </c>
      <c r="W1858" s="20" t="s">
        <v>116</v>
      </c>
      <c r="X1858" s="20" t="s">
        <v>446</v>
      </c>
      <c r="Y1858" s="20" t="s">
        <v>447</v>
      </c>
      <c r="Z1858" s="20" t="s">
        <v>26</v>
      </c>
      <c r="AA1858" s="20" t="s">
        <v>30</v>
      </c>
      <c r="AB1858" s="20" t="s">
        <v>114</v>
      </c>
      <c r="AC1858" s="20" t="s">
        <v>427</v>
      </c>
      <c r="AD1858" s="20" t="s">
        <v>428</v>
      </c>
    </row>
    <row r="1859" spans="2:30" x14ac:dyDescent="0.25">
      <c r="B1859" s="27" t="str">
        <f>IF(O1859="","Frêt",_xlfn.XLOOKUP(O1859,Catégories!A:A,Catégories!B:B,"inconnu"))</f>
        <v>Frêt</v>
      </c>
      <c r="C1859" s="10" t="str">
        <f>RIGHT(LOOKUP(L1859,'Recherche tracking'!A:A,'Recherche tracking'!B:B),16)</f>
        <v>2143814314757089</v>
      </c>
      <c r="D1859" s="20">
        <v>202606</v>
      </c>
      <c r="E1859" s="20">
        <v>51</v>
      </c>
      <c r="F1859" s="20">
        <v>1085442</v>
      </c>
      <c r="G1859" s="20" t="s">
        <v>20</v>
      </c>
      <c r="H1859" s="20" t="s">
        <v>20</v>
      </c>
      <c r="I1859" s="20" t="s">
        <v>119</v>
      </c>
      <c r="J1859" s="20" t="s">
        <v>2687</v>
      </c>
      <c r="K1859" s="20">
        <v>20260626</v>
      </c>
      <c r="L1859" s="20" t="s">
        <v>2686</v>
      </c>
      <c r="M1859" s="20" t="s">
        <v>24</v>
      </c>
      <c r="N1859" s="20">
        <v>3.5</v>
      </c>
      <c r="O1859" s="20" t="s">
        <v>86</v>
      </c>
      <c r="P1859" s="25">
        <v>0</v>
      </c>
      <c r="Q1859" s="20" t="s">
        <v>112</v>
      </c>
      <c r="R1859" s="20" t="s">
        <v>113</v>
      </c>
      <c r="S1859" s="20" t="s">
        <v>26</v>
      </c>
      <c r="T1859" s="20" t="s">
        <v>30</v>
      </c>
      <c r="U1859" s="20" t="s">
        <v>114</v>
      </c>
      <c r="V1859" s="20" t="s">
        <v>115</v>
      </c>
      <c r="W1859" s="20" t="s">
        <v>116</v>
      </c>
      <c r="X1859" s="20" t="s">
        <v>446</v>
      </c>
      <c r="Y1859" s="20" t="s">
        <v>447</v>
      </c>
      <c r="Z1859" s="20" t="s">
        <v>26</v>
      </c>
      <c r="AA1859" s="20" t="s">
        <v>30</v>
      </c>
      <c r="AB1859" s="20" t="s">
        <v>114</v>
      </c>
      <c r="AC1859" s="20" t="s">
        <v>427</v>
      </c>
      <c r="AD1859" s="20" t="s">
        <v>428</v>
      </c>
    </row>
    <row r="1860" spans="2:30" x14ac:dyDescent="0.25">
      <c r="B1860" s="27" t="str">
        <f>IF(O1860="","Frêt",_xlfn.XLOOKUP(O1860,Catégories!A:A,Catégories!B:B,"inconnu"))</f>
        <v>Frêt</v>
      </c>
      <c r="C1860" s="10" t="str">
        <f>RIGHT(LOOKUP(L1860,'Recherche tracking'!A:A,'Recherche tracking'!B:B),16)</f>
        <v>2643814314757125</v>
      </c>
      <c r="D1860" s="20">
        <v>202606</v>
      </c>
      <c r="E1860" s="20">
        <v>51</v>
      </c>
      <c r="F1860" s="20">
        <v>1085442</v>
      </c>
      <c r="G1860" s="20" t="s">
        <v>20</v>
      </c>
      <c r="H1860" s="20" t="s">
        <v>20</v>
      </c>
      <c r="I1860" s="20" t="s">
        <v>110</v>
      </c>
      <c r="J1860" s="20" t="s">
        <v>22</v>
      </c>
      <c r="K1860" s="20">
        <v>20260626</v>
      </c>
      <c r="L1860" s="20" t="s">
        <v>2688</v>
      </c>
      <c r="M1860" s="20" t="s">
        <v>111</v>
      </c>
      <c r="N1860" s="20">
        <v>2.6</v>
      </c>
      <c r="O1860" s="20" t="s">
        <v>84</v>
      </c>
      <c r="P1860" s="25">
        <v>4.67</v>
      </c>
      <c r="Q1860" s="20" t="s">
        <v>112</v>
      </c>
      <c r="R1860" s="20" t="s">
        <v>113</v>
      </c>
      <c r="S1860" s="20" t="s">
        <v>26</v>
      </c>
      <c r="T1860" s="20" t="s">
        <v>30</v>
      </c>
      <c r="U1860" s="20" t="s">
        <v>114</v>
      </c>
      <c r="V1860" s="20" t="s">
        <v>115</v>
      </c>
      <c r="W1860" s="20" t="s">
        <v>116</v>
      </c>
      <c r="X1860" s="20" t="s">
        <v>2689</v>
      </c>
      <c r="Y1860" s="20" t="s">
        <v>2690</v>
      </c>
      <c r="Z1860" s="20" t="s">
        <v>26</v>
      </c>
      <c r="AA1860" s="20" t="s">
        <v>30</v>
      </c>
      <c r="AB1860" s="20" t="s">
        <v>363</v>
      </c>
      <c r="AC1860" s="20" t="s">
        <v>2691</v>
      </c>
      <c r="AD1860" s="20" t="s">
        <v>2692</v>
      </c>
    </row>
    <row r="1861" spans="2:30" x14ac:dyDescent="0.25">
      <c r="B1861" s="27" t="str">
        <f>IF(O1861="","Frêt",_xlfn.XLOOKUP(O1861,Catégories!A:A,Catégories!B:B,"inconnu"))</f>
        <v>Frêt</v>
      </c>
      <c r="C1861" s="10" t="str">
        <f>RIGHT(LOOKUP(L1861,'Recherche tracking'!A:A,'Recherche tracking'!B:B),16)</f>
        <v>2643814314757125</v>
      </c>
      <c r="D1861" s="20">
        <v>202606</v>
      </c>
      <c r="E1861" s="20">
        <v>51</v>
      </c>
      <c r="F1861" s="20">
        <v>1085442</v>
      </c>
      <c r="G1861" s="20" t="s">
        <v>20</v>
      </c>
      <c r="H1861" s="20" t="s">
        <v>20</v>
      </c>
      <c r="I1861" s="20" t="s">
        <v>118</v>
      </c>
      <c r="J1861" s="20" t="s">
        <v>2693</v>
      </c>
      <c r="K1861" s="20">
        <v>20260626</v>
      </c>
      <c r="L1861" s="20" t="s">
        <v>2688</v>
      </c>
      <c r="M1861" s="20" t="s">
        <v>111</v>
      </c>
      <c r="N1861" s="20">
        <v>2.6</v>
      </c>
      <c r="O1861" s="20" t="s">
        <v>84</v>
      </c>
      <c r="P1861" s="25">
        <v>0</v>
      </c>
      <c r="Q1861" s="20" t="s">
        <v>112</v>
      </c>
      <c r="R1861" s="20" t="s">
        <v>113</v>
      </c>
      <c r="S1861" s="20" t="s">
        <v>26</v>
      </c>
      <c r="T1861" s="20" t="s">
        <v>30</v>
      </c>
      <c r="U1861" s="20" t="s">
        <v>114</v>
      </c>
      <c r="V1861" s="20" t="s">
        <v>115</v>
      </c>
      <c r="W1861" s="20" t="s">
        <v>116</v>
      </c>
      <c r="X1861" s="20" t="s">
        <v>2689</v>
      </c>
      <c r="Y1861" s="20" t="s">
        <v>2690</v>
      </c>
      <c r="Z1861" s="20" t="s">
        <v>26</v>
      </c>
      <c r="AA1861" s="20" t="s">
        <v>30</v>
      </c>
      <c r="AB1861" s="20" t="s">
        <v>363</v>
      </c>
      <c r="AC1861" s="20" t="s">
        <v>2691</v>
      </c>
      <c r="AD1861" s="20" t="s">
        <v>2692</v>
      </c>
    </row>
    <row r="1862" spans="2:30" x14ac:dyDescent="0.25">
      <c r="B1862" s="27" t="str">
        <f>IF(O1862="","Frêt",_xlfn.XLOOKUP(O1862,Catégories!A:A,Catégories!B:B,"inconnu"))</f>
        <v>Frêt</v>
      </c>
      <c r="C1862" s="10" t="str">
        <f>RIGHT(LOOKUP(L1862,'Recherche tracking'!A:A,'Recherche tracking'!B:B),16)</f>
        <v>2643814314757125</v>
      </c>
      <c r="D1862" s="20">
        <v>202606</v>
      </c>
      <c r="E1862" s="20">
        <v>51</v>
      </c>
      <c r="F1862" s="20">
        <v>1085442</v>
      </c>
      <c r="G1862" s="20" t="s">
        <v>20</v>
      </c>
      <c r="H1862" s="20" t="s">
        <v>20</v>
      </c>
      <c r="I1862" s="20" t="s">
        <v>119</v>
      </c>
      <c r="J1862" s="20" t="s">
        <v>2693</v>
      </c>
      <c r="K1862" s="20">
        <v>20260626</v>
      </c>
      <c r="L1862" s="20" t="s">
        <v>2688</v>
      </c>
      <c r="M1862" s="20" t="s">
        <v>24</v>
      </c>
      <c r="N1862" s="20">
        <v>2.6</v>
      </c>
      <c r="O1862" s="20" t="s">
        <v>86</v>
      </c>
      <c r="P1862" s="25">
        <v>0</v>
      </c>
      <c r="Q1862" s="20" t="s">
        <v>112</v>
      </c>
      <c r="R1862" s="20" t="s">
        <v>113</v>
      </c>
      <c r="S1862" s="20" t="s">
        <v>26</v>
      </c>
      <c r="T1862" s="20" t="s">
        <v>30</v>
      </c>
      <c r="U1862" s="20" t="s">
        <v>114</v>
      </c>
      <c r="V1862" s="20" t="s">
        <v>115</v>
      </c>
      <c r="W1862" s="20" t="s">
        <v>116</v>
      </c>
      <c r="X1862" s="20" t="s">
        <v>2689</v>
      </c>
      <c r="Y1862" s="20" t="s">
        <v>2690</v>
      </c>
      <c r="Z1862" s="20" t="s">
        <v>26</v>
      </c>
      <c r="AA1862" s="20" t="s">
        <v>30</v>
      </c>
      <c r="AB1862" s="20" t="s">
        <v>363</v>
      </c>
      <c r="AC1862" s="20" t="s">
        <v>2691</v>
      </c>
      <c r="AD1862" s="20" t="s">
        <v>2692</v>
      </c>
    </row>
    <row r="1863" spans="2:30" x14ac:dyDescent="0.25">
      <c r="B1863" s="27" t="str">
        <f>IF(O1863="","Frêt",_xlfn.XLOOKUP(O1863,Catégories!A:A,Catégories!B:B,"inconnu"))</f>
        <v>Frêt</v>
      </c>
      <c r="C1863" s="10" t="str">
        <f>RIGHT(LOOKUP(L1863,'Recherche tracking'!A:A,'Recherche tracking'!B:B),16)</f>
        <v>7743814314757136</v>
      </c>
      <c r="D1863" s="20">
        <v>202606</v>
      </c>
      <c r="E1863" s="20">
        <v>51</v>
      </c>
      <c r="F1863" s="20">
        <v>1085442</v>
      </c>
      <c r="G1863" s="20" t="s">
        <v>20</v>
      </c>
      <c r="H1863" s="20" t="s">
        <v>20</v>
      </c>
      <c r="I1863" s="20" t="s">
        <v>110</v>
      </c>
      <c r="J1863" s="20" t="s">
        <v>22</v>
      </c>
      <c r="K1863" s="20">
        <v>20260626</v>
      </c>
      <c r="L1863" s="20" t="s">
        <v>2694</v>
      </c>
      <c r="M1863" s="20" t="s">
        <v>111</v>
      </c>
      <c r="N1863" s="20">
        <v>3.01</v>
      </c>
      <c r="O1863" s="20" t="s">
        <v>84</v>
      </c>
      <c r="P1863" s="25">
        <v>4.93</v>
      </c>
      <c r="Q1863" s="20" t="s">
        <v>112</v>
      </c>
      <c r="R1863" s="20" t="s">
        <v>113</v>
      </c>
      <c r="S1863" s="20" t="s">
        <v>26</v>
      </c>
      <c r="T1863" s="20" t="s">
        <v>30</v>
      </c>
      <c r="U1863" s="20" t="s">
        <v>114</v>
      </c>
      <c r="V1863" s="20" t="s">
        <v>115</v>
      </c>
      <c r="W1863" s="20" t="s">
        <v>116</v>
      </c>
      <c r="X1863" s="20" t="s">
        <v>1186</v>
      </c>
      <c r="Y1863" s="20" t="s">
        <v>1187</v>
      </c>
      <c r="Z1863" s="20" t="s">
        <v>26</v>
      </c>
      <c r="AA1863" s="20" t="s">
        <v>30</v>
      </c>
      <c r="AB1863" s="20" t="s">
        <v>229</v>
      </c>
      <c r="AC1863" s="20" t="s">
        <v>1188</v>
      </c>
      <c r="AD1863" s="20" t="s">
        <v>1189</v>
      </c>
    </row>
    <row r="1864" spans="2:30" x14ac:dyDescent="0.25">
      <c r="B1864" s="27" t="str">
        <f>IF(O1864="","Frêt",_xlfn.XLOOKUP(O1864,Catégories!A:A,Catégories!B:B,"inconnu"))</f>
        <v>Frêt</v>
      </c>
      <c r="C1864" s="10" t="str">
        <f>RIGHT(LOOKUP(L1864,'Recherche tracking'!A:A,'Recherche tracking'!B:B),16)</f>
        <v>7743814314757136</v>
      </c>
      <c r="D1864" s="20">
        <v>202606</v>
      </c>
      <c r="E1864" s="20">
        <v>51</v>
      </c>
      <c r="F1864" s="20">
        <v>1085442</v>
      </c>
      <c r="G1864" s="20" t="s">
        <v>20</v>
      </c>
      <c r="H1864" s="20" t="s">
        <v>20</v>
      </c>
      <c r="I1864" s="20" t="s">
        <v>118</v>
      </c>
      <c r="J1864" s="20" t="s">
        <v>2695</v>
      </c>
      <c r="K1864" s="20">
        <v>20260626</v>
      </c>
      <c r="L1864" s="20" t="s">
        <v>2694</v>
      </c>
      <c r="M1864" s="20" t="s">
        <v>111</v>
      </c>
      <c r="N1864" s="20">
        <v>3.01</v>
      </c>
      <c r="O1864" s="20" t="s">
        <v>84</v>
      </c>
      <c r="P1864" s="25">
        <v>0</v>
      </c>
      <c r="Q1864" s="20" t="s">
        <v>112</v>
      </c>
      <c r="R1864" s="20" t="s">
        <v>113</v>
      </c>
      <c r="S1864" s="20" t="s">
        <v>26</v>
      </c>
      <c r="T1864" s="20" t="s">
        <v>30</v>
      </c>
      <c r="U1864" s="20" t="s">
        <v>114</v>
      </c>
      <c r="V1864" s="20" t="s">
        <v>115</v>
      </c>
      <c r="W1864" s="20" t="s">
        <v>116</v>
      </c>
      <c r="X1864" s="20" t="s">
        <v>1186</v>
      </c>
      <c r="Y1864" s="20" t="s">
        <v>1187</v>
      </c>
      <c r="Z1864" s="20" t="s">
        <v>26</v>
      </c>
      <c r="AA1864" s="20" t="s">
        <v>30</v>
      </c>
      <c r="AB1864" s="20" t="s">
        <v>229</v>
      </c>
      <c r="AC1864" s="20" t="s">
        <v>1188</v>
      </c>
      <c r="AD1864" s="20" t="s">
        <v>1189</v>
      </c>
    </row>
    <row r="1865" spans="2:30" x14ac:dyDescent="0.25">
      <c r="B1865" s="27" t="str">
        <f>IF(O1865="","Frêt",_xlfn.XLOOKUP(O1865,Catégories!A:A,Catégories!B:B,"inconnu"))</f>
        <v>Frêt</v>
      </c>
      <c r="C1865" s="10" t="str">
        <f>RIGHT(LOOKUP(L1865,'Recherche tracking'!A:A,'Recherche tracking'!B:B),16)</f>
        <v>7743814314757136</v>
      </c>
      <c r="D1865" s="20">
        <v>202606</v>
      </c>
      <c r="E1865" s="20">
        <v>51</v>
      </c>
      <c r="F1865" s="20">
        <v>1085442</v>
      </c>
      <c r="G1865" s="20" t="s">
        <v>20</v>
      </c>
      <c r="H1865" s="20" t="s">
        <v>20</v>
      </c>
      <c r="I1865" s="20" t="s">
        <v>119</v>
      </c>
      <c r="J1865" s="20" t="s">
        <v>2695</v>
      </c>
      <c r="K1865" s="20">
        <v>20260626</v>
      </c>
      <c r="L1865" s="20" t="s">
        <v>2694</v>
      </c>
      <c r="M1865" s="20" t="s">
        <v>24</v>
      </c>
      <c r="N1865" s="20">
        <v>3.01</v>
      </c>
      <c r="O1865" s="20" t="s">
        <v>86</v>
      </c>
      <c r="P1865" s="25">
        <v>0</v>
      </c>
      <c r="Q1865" s="20" t="s">
        <v>112</v>
      </c>
      <c r="R1865" s="20" t="s">
        <v>113</v>
      </c>
      <c r="S1865" s="20" t="s">
        <v>26</v>
      </c>
      <c r="T1865" s="20" t="s">
        <v>30</v>
      </c>
      <c r="U1865" s="20" t="s">
        <v>114</v>
      </c>
      <c r="V1865" s="20" t="s">
        <v>115</v>
      </c>
      <c r="W1865" s="20" t="s">
        <v>116</v>
      </c>
      <c r="X1865" s="20" t="s">
        <v>1186</v>
      </c>
      <c r="Y1865" s="20" t="s">
        <v>1187</v>
      </c>
      <c r="Z1865" s="20" t="s">
        <v>26</v>
      </c>
      <c r="AA1865" s="20" t="s">
        <v>30</v>
      </c>
      <c r="AB1865" s="20" t="s">
        <v>229</v>
      </c>
      <c r="AC1865" s="20" t="s">
        <v>1188</v>
      </c>
      <c r="AD1865" s="20" t="s">
        <v>1189</v>
      </c>
    </row>
    <row r="1866" spans="2:30" x14ac:dyDescent="0.25">
      <c r="B1866" s="27" t="str">
        <f>IF(O1866="","Frêt",_xlfn.XLOOKUP(O1866,Catégories!A:A,Catégories!B:B,"inconnu"))</f>
        <v>Frêt</v>
      </c>
      <c r="C1866" s="10" t="str">
        <f>RIGHT(LOOKUP(L1866,'Recherche tracking'!A:A,'Recherche tracking'!B:B),16)</f>
        <v>7543814314757004</v>
      </c>
      <c r="D1866" s="20">
        <v>202606</v>
      </c>
      <c r="E1866" s="20">
        <v>51</v>
      </c>
      <c r="F1866" s="20">
        <v>1085442</v>
      </c>
      <c r="G1866" s="20" t="s">
        <v>20</v>
      </c>
      <c r="H1866" s="20" t="s">
        <v>20</v>
      </c>
      <c r="I1866" s="20" t="s">
        <v>110</v>
      </c>
      <c r="J1866" s="20" t="s">
        <v>22</v>
      </c>
      <c r="K1866" s="20">
        <v>20260626</v>
      </c>
      <c r="L1866" s="20" t="s">
        <v>2696</v>
      </c>
      <c r="M1866" s="20" t="s">
        <v>111</v>
      </c>
      <c r="N1866" s="20">
        <v>3.2</v>
      </c>
      <c r="O1866" s="20" t="s">
        <v>84</v>
      </c>
      <c r="P1866" s="25">
        <v>4.93</v>
      </c>
      <c r="Q1866" s="20" t="s">
        <v>112</v>
      </c>
      <c r="R1866" s="20" t="s">
        <v>113</v>
      </c>
      <c r="S1866" s="20" t="s">
        <v>26</v>
      </c>
      <c r="T1866" s="20" t="s">
        <v>30</v>
      </c>
      <c r="U1866" s="20" t="s">
        <v>114</v>
      </c>
      <c r="V1866" s="20" t="s">
        <v>115</v>
      </c>
      <c r="W1866" s="20" t="s">
        <v>116</v>
      </c>
      <c r="X1866" s="20" t="s">
        <v>1557</v>
      </c>
      <c r="Y1866" s="20" t="s">
        <v>1558</v>
      </c>
      <c r="Z1866" s="20" t="s">
        <v>26</v>
      </c>
      <c r="AA1866" s="20" t="s">
        <v>30</v>
      </c>
      <c r="AB1866" s="20" t="s">
        <v>117</v>
      </c>
      <c r="AC1866" s="20" t="s">
        <v>1559</v>
      </c>
      <c r="AD1866" s="20" t="s">
        <v>120</v>
      </c>
    </row>
    <row r="1867" spans="2:30" x14ac:dyDescent="0.25">
      <c r="B1867" s="27" t="str">
        <f>IF(O1867="","Frêt",_xlfn.XLOOKUP(O1867,Catégories!A:A,Catégories!B:B,"inconnu"))</f>
        <v>Frêt</v>
      </c>
      <c r="C1867" s="10" t="str">
        <f>RIGHT(LOOKUP(L1867,'Recherche tracking'!A:A,'Recherche tracking'!B:B),16)</f>
        <v>7543814314757004</v>
      </c>
      <c r="D1867" s="20">
        <v>202606</v>
      </c>
      <c r="E1867" s="20">
        <v>51</v>
      </c>
      <c r="F1867" s="20">
        <v>1085442</v>
      </c>
      <c r="G1867" s="20" t="s">
        <v>20</v>
      </c>
      <c r="H1867" s="20" t="s">
        <v>20</v>
      </c>
      <c r="I1867" s="20" t="s">
        <v>118</v>
      </c>
      <c r="J1867" s="20" t="s">
        <v>2697</v>
      </c>
      <c r="K1867" s="20">
        <v>20260626</v>
      </c>
      <c r="L1867" s="20" t="s">
        <v>2696</v>
      </c>
      <c r="M1867" s="20" t="s">
        <v>111</v>
      </c>
      <c r="N1867" s="20">
        <v>3.2</v>
      </c>
      <c r="O1867" s="20" t="s">
        <v>84</v>
      </c>
      <c r="P1867" s="25">
        <v>0</v>
      </c>
      <c r="Q1867" s="20" t="s">
        <v>112</v>
      </c>
      <c r="R1867" s="20" t="s">
        <v>113</v>
      </c>
      <c r="S1867" s="20" t="s">
        <v>26</v>
      </c>
      <c r="T1867" s="20" t="s">
        <v>30</v>
      </c>
      <c r="U1867" s="20" t="s">
        <v>114</v>
      </c>
      <c r="V1867" s="20" t="s">
        <v>115</v>
      </c>
      <c r="W1867" s="20" t="s">
        <v>116</v>
      </c>
      <c r="X1867" s="20" t="s">
        <v>1557</v>
      </c>
      <c r="Y1867" s="20" t="s">
        <v>1558</v>
      </c>
      <c r="Z1867" s="20" t="s">
        <v>26</v>
      </c>
      <c r="AA1867" s="20" t="s">
        <v>30</v>
      </c>
      <c r="AB1867" s="20" t="s">
        <v>117</v>
      </c>
      <c r="AC1867" s="20" t="s">
        <v>1559</v>
      </c>
      <c r="AD1867" s="20" t="s">
        <v>120</v>
      </c>
    </row>
    <row r="1868" spans="2:30" x14ac:dyDescent="0.25">
      <c r="B1868" s="27" t="str">
        <f>IF(O1868="","Frêt",_xlfn.XLOOKUP(O1868,Catégories!A:A,Catégories!B:B,"inconnu"))</f>
        <v>Frêt</v>
      </c>
      <c r="C1868" s="10" t="str">
        <f>RIGHT(LOOKUP(L1868,'Recherche tracking'!A:A,'Recherche tracking'!B:B),16)</f>
        <v>7543814314757004</v>
      </c>
      <c r="D1868" s="20">
        <v>202606</v>
      </c>
      <c r="E1868" s="20">
        <v>51</v>
      </c>
      <c r="F1868" s="20">
        <v>1085442</v>
      </c>
      <c r="G1868" s="20" t="s">
        <v>20</v>
      </c>
      <c r="H1868" s="20" t="s">
        <v>20</v>
      </c>
      <c r="I1868" s="20" t="s">
        <v>119</v>
      </c>
      <c r="J1868" s="20" t="s">
        <v>2697</v>
      </c>
      <c r="K1868" s="20">
        <v>20260626</v>
      </c>
      <c r="L1868" s="20" t="s">
        <v>2696</v>
      </c>
      <c r="M1868" s="20" t="s">
        <v>24</v>
      </c>
      <c r="N1868" s="20">
        <v>3.2</v>
      </c>
      <c r="O1868" s="20" t="s">
        <v>86</v>
      </c>
      <c r="P1868" s="25">
        <v>0</v>
      </c>
      <c r="Q1868" s="20" t="s">
        <v>112</v>
      </c>
      <c r="R1868" s="20" t="s">
        <v>113</v>
      </c>
      <c r="S1868" s="20" t="s">
        <v>26</v>
      </c>
      <c r="T1868" s="20" t="s">
        <v>30</v>
      </c>
      <c r="U1868" s="20" t="s">
        <v>114</v>
      </c>
      <c r="V1868" s="20" t="s">
        <v>115</v>
      </c>
      <c r="W1868" s="20" t="s">
        <v>116</v>
      </c>
      <c r="X1868" s="20" t="s">
        <v>1557</v>
      </c>
      <c r="Y1868" s="20" t="s">
        <v>1558</v>
      </c>
      <c r="Z1868" s="20" t="s">
        <v>26</v>
      </c>
      <c r="AA1868" s="20" t="s">
        <v>30</v>
      </c>
      <c r="AB1868" s="20" t="s">
        <v>117</v>
      </c>
      <c r="AC1868" s="20" t="s">
        <v>1559</v>
      </c>
      <c r="AD1868" s="20" t="s">
        <v>120</v>
      </c>
    </row>
    <row r="1869" spans="2:30" x14ac:dyDescent="0.25">
      <c r="B1869" s="27" t="str">
        <f>IF(O1869="","Frêt",_xlfn.XLOOKUP(O1869,Catégories!A:A,Catégories!B:B,"inconnu"))</f>
        <v>Frêt</v>
      </c>
      <c r="C1869" s="10" t="str">
        <f>RIGHT(LOOKUP(L1869,'Recherche tracking'!A:A,'Recherche tracking'!B:B),16)</f>
        <v>1143814314757169</v>
      </c>
      <c r="D1869" s="20">
        <v>202606</v>
      </c>
      <c r="E1869" s="20">
        <v>51</v>
      </c>
      <c r="F1869" s="20">
        <v>1085442</v>
      </c>
      <c r="G1869" s="20" t="s">
        <v>20</v>
      </c>
      <c r="H1869" s="20" t="s">
        <v>20</v>
      </c>
      <c r="I1869" s="20" t="s">
        <v>110</v>
      </c>
      <c r="J1869" s="20" t="s">
        <v>22</v>
      </c>
      <c r="K1869" s="20">
        <v>20260626</v>
      </c>
      <c r="L1869" s="20" t="s">
        <v>2698</v>
      </c>
      <c r="M1869" s="20" t="s">
        <v>111</v>
      </c>
      <c r="N1869" s="20">
        <v>25.05</v>
      </c>
      <c r="O1869" s="20" t="s">
        <v>84</v>
      </c>
      <c r="P1869" s="25">
        <v>10.65</v>
      </c>
      <c r="Q1869" s="20" t="s">
        <v>112</v>
      </c>
      <c r="R1869" s="20" t="s">
        <v>113</v>
      </c>
      <c r="S1869" s="20" t="s">
        <v>26</v>
      </c>
      <c r="T1869" s="20" t="s">
        <v>30</v>
      </c>
      <c r="U1869" s="20" t="s">
        <v>114</v>
      </c>
      <c r="V1869" s="20" t="s">
        <v>115</v>
      </c>
      <c r="W1869" s="20" t="s">
        <v>116</v>
      </c>
      <c r="X1869" s="20" t="s">
        <v>2699</v>
      </c>
      <c r="Y1869" s="20" t="s">
        <v>2700</v>
      </c>
      <c r="Z1869" s="20" t="s">
        <v>26</v>
      </c>
      <c r="AA1869" s="20" t="s">
        <v>30</v>
      </c>
      <c r="AB1869" s="20" t="s">
        <v>210</v>
      </c>
      <c r="AC1869" s="20" t="s">
        <v>2701</v>
      </c>
      <c r="AD1869" s="20" t="s">
        <v>2702</v>
      </c>
    </row>
    <row r="1870" spans="2:30" x14ac:dyDescent="0.25">
      <c r="B1870" s="27" t="str">
        <f>IF(O1870="","Frêt",_xlfn.XLOOKUP(O1870,Catégories!A:A,Catégories!B:B,"inconnu"))</f>
        <v>Frêt</v>
      </c>
      <c r="C1870" s="10" t="str">
        <f>RIGHT(LOOKUP(L1870,'Recherche tracking'!A:A,'Recherche tracking'!B:B),16)</f>
        <v>1143814314757169</v>
      </c>
      <c r="D1870" s="20">
        <v>202606</v>
      </c>
      <c r="E1870" s="20">
        <v>51</v>
      </c>
      <c r="F1870" s="20">
        <v>1085442</v>
      </c>
      <c r="G1870" s="20" t="s">
        <v>20</v>
      </c>
      <c r="H1870" s="20" t="s">
        <v>20</v>
      </c>
      <c r="I1870" s="20" t="s">
        <v>118</v>
      </c>
      <c r="J1870" s="20" t="s">
        <v>2703</v>
      </c>
      <c r="K1870" s="20">
        <v>20260626</v>
      </c>
      <c r="L1870" s="20" t="s">
        <v>2698</v>
      </c>
      <c r="M1870" s="20" t="s">
        <v>111</v>
      </c>
      <c r="N1870" s="20">
        <v>5.85</v>
      </c>
      <c r="O1870" s="20" t="s">
        <v>84</v>
      </c>
      <c r="P1870" s="25">
        <v>0</v>
      </c>
      <c r="Q1870" s="20" t="s">
        <v>112</v>
      </c>
      <c r="R1870" s="20" t="s">
        <v>113</v>
      </c>
      <c r="S1870" s="20" t="s">
        <v>26</v>
      </c>
      <c r="T1870" s="20" t="s">
        <v>30</v>
      </c>
      <c r="U1870" s="20" t="s">
        <v>114</v>
      </c>
      <c r="V1870" s="20" t="s">
        <v>115</v>
      </c>
      <c r="W1870" s="20" t="s">
        <v>116</v>
      </c>
      <c r="X1870" s="20" t="s">
        <v>2699</v>
      </c>
      <c r="Y1870" s="20" t="s">
        <v>2700</v>
      </c>
      <c r="Z1870" s="20" t="s">
        <v>26</v>
      </c>
      <c r="AA1870" s="20" t="s">
        <v>30</v>
      </c>
      <c r="AB1870" s="20" t="s">
        <v>210</v>
      </c>
      <c r="AC1870" s="20" t="s">
        <v>2701</v>
      </c>
      <c r="AD1870" s="20" t="s">
        <v>2702</v>
      </c>
    </row>
    <row r="1871" spans="2:30" x14ac:dyDescent="0.25">
      <c r="B1871" s="27" t="str">
        <f>IF(O1871="","Frêt",_xlfn.XLOOKUP(O1871,Catégories!A:A,Catégories!B:B,"inconnu"))</f>
        <v>Frêt</v>
      </c>
      <c r="C1871" s="10" t="str">
        <f>RIGHT(LOOKUP(L1871,'Recherche tracking'!A:A,'Recherche tracking'!B:B),16)</f>
        <v>1143814314757169</v>
      </c>
      <c r="D1871" s="20">
        <v>202606</v>
      </c>
      <c r="E1871" s="20">
        <v>51</v>
      </c>
      <c r="F1871" s="20">
        <v>1085442</v>
      </c>
      <c r="G1871" s="20" t="s">
        <v>20</v>
      </c>
      <c r="H1871" s="20" t="s">
        <v>20</v>
      </c>
      <c r="I1871" s="20" t="s">
        <v>119</v>
      </c>
      <c r="J1871" s="20" t="s">
        <v>2703</v>
      </c>
      <c r="K1871" s="20">
        <v>20260626</v>
      </c>
      <c r="L1871" s="20" t="s">
        <v>2698</v>
      </c>
      <c r="M1871" s="20" t="s">
        <v>24</v>
      </c>
      <c r="N1871" s="20">
        <v>5.85</v>
      </c>
      <c r="O1871" s="20" t="s">
        <v>86</v>
      </c>
      <c r="P1871" s="25">
        <v>0</v>
      </c>
      <c r="Q1871" s="20" t="s">
        <v>112</v>
      </c>
      <c r="R1871" s="20" t="s">
        <v>113</v>
      </c>
      <c r="S1871" s="20" t="s">
        <v>26</v>
      </c>
      <c r="T1871" s="20" t="s">
        <v>30</v>
      </c>
      <c r="U1871" s="20" t="s">
        <v>114</v>
      </c>
      <c r="V1871" s="20" t="s">
        <v>115</v>
      </c>
      <c r="W1871" s="20" t="s">
        <v>116</v>
      </c>
      <c r="X1871" s="20" t="s">
        <v>2699</v>
      </c>
      <c r="Y1871" s="20" t="s">
        <v>2700</v>
      </c>
      <c r="Z1871" s="20" t="s">
        <v>26</v>
      </c>
      <c r="AA1871" s="20" t="s">
        <v>30</v>
      </c>
      <c r="AB1871" s="20" t="s">
        <v>210</v>
      </c>
      <c r="AC1871" s="20" t="s">
        <v>2701</v>
      </c>
      <c r="AD1871" s="20" t="s">
        <v>2702</v>
      </c>
    </row>
    <row r="1872" spans="2:30" x14ac:dyDescent="0.25">
      <c r="B1872" s="27" t="str">
        <f>IF(O1872="","Frêt",_xlfn.XLOOKUP(O1872,Catégories!A:A,Catégories!B:B,"inconnu"))</f>
        <v>Frêt</v>
      </c>
      <c r="C1872" s="10" t="str">
        <f>RIGHT(LOOKUP(L1872,'Recherche tracking'!A:A,'Recherche tracking'!B:B),16)</f>
        <v>1143814314757169</v>
      </c>
      <c r="D1872" s="20">
        <v>202606</v>
      </c>
      <c r="E1872" s="20">
        <v>51</v>
      </c>
      <c r="F1872" s="20">
        <v>1085442</v>
      </c>
      <c r="G1872" s="20" t="s">
        <v>20</v>
      </c>
      <c r="H1872" s="20" t="s">
        <v>20</v>
      </c>
      <c r="I1872" s="20" t="s">
        <v>118</v>
      </c>
      <c r="J1872" s="20" t="s">
        <v>2704</v>
      </c>
      <c r="K1872" s="20">
        <v>20260626</v>
      </c>
      <c r="L1872" s="20" t="s">
        <v>2698</v>
      </c>
      <c r="M1872" s="20" t="s">
        <v>111</v>
      </c>
      <c r="N1872" s="20">
        <v>19.2</v>
      </c>
      <c r="O1872" s="20" t="s">
        <v>84</v>
      </c>
      <c r="P1872" s="25">
        <v>0</v>
      </c>
      <c r="Q1872" s="20" t="s">
        <v>112</v>
      </c>
      <c r="R1872" s="20" t="s">
        <v>113</v>
      </c>
      <c r="S1872" s="20" t="s">
        <v>26</v>
      </c>
      <c r="T1872" s="20" t="s">
        <v>30</v>
      </c>
      <c r="U1872" s="20" t="s">
        <v>114</v>
      </c>
      <c r="V1872" s="20" t="s">
        <v>115</v>
      </c>
      <c r="W1872" s="20" t="s">
        <v>116</v>
      </c>
      <c r="X1872" s="20" t="s">
        <v>2699</v>
      </c>
      <c r="Y1872" s="20" t="s">
        <v>2700</v>
      </c>
      <c r="Z1872" s="20" t="s">
        <v>26</v>
      </c>
      <c r="AA1872" s="20" t="s">
        <v>30</v>
      </c>
      <c r="AB1872" s="20" t="s">
        <v>210</v>
      </c>
      <c r="AC1872" s="20" t="s">
        <v>2701</v>
      </c>
      <c r="AD1872" s="20" t="s">
        <v>2702</v>
      </c>
    </row>
    <row r="1873" spans="2:30" x14ac:dyDescent="0.25">
      <c r="B1873" s="27" t="str">
        <f>IF(O1873="","Frêt",_xlfn.XLOOKUP(O1873,Catégories!A:A,Catégories!B:B,"inconnu"))</f>
        <v>Frêt</v>
      </c>
      <c r="C1873" s="10" t="str">
        <f>RIGHT(LOOKUP(L1873,'Recherche tracking'!A:A,'Recherche tracking'!B:B),16)</f>
        <v>1143814314757169</v>
      </c>
      <c r="D1873" s="20">
        <v>202606</v>
      </c>
      <c r="E1873" s="20">
        <v>51</v>
      </c>
      <c r="F1873" s="20">
        <v>1085442</v>
      </c>
      <c r="G1873" s="20" t="s">
        <v>20</v>
      </c>
      <c r="H1873" s="20" t="s">
        <v>20</v>
      </c>
      <c r="I1873" s="20" t="s">
        <v>119</v>
      </c>
      <c r="J1873" s="20" t="s">
        <v>2704</v>
      </c>
      <c r="K1873" s="20">
        <v>20260626</v>
      </c>
      <c r="L1873" s="20" t="s">
        <v>2698</v>
      </c>
      <c r="M1873" s="20" t="s">
        <v>24</v>
      </c>
      <c r="N1873" s="20">
        <v>19.2</v>
      </c>
      <c r="O1873" s="20" t="s">
        <v>86</v>
      </c>
      <c r="P1873" s="25">
        <v>0</v>
      </c>
      <c r="Q1873" s="20" t="s">
        <v>112</v>
      </c>
      <c r="R1873" s="20" t="s">
        <v>113</v>
      </c>
      <c r="S1873" s="20" t="s">
        <v>26</v>
      </c>
      <c r="T1873" s="20" t="s">
        <v>30</v>
      </c>
      <c r="U1873" s="20" t="s">
        <v>114</v>
      </c>
      <c r="V1873" s="20" t="s">
        <v>115</v>
      </c>
      <c r="W1873" s="20" t="s">
        <v>116</v>
      </c>
      <c r="X1873" s="20" t="s">
        <v>2699</v>
      </c>
      <c r="Y1873" s="20" t="s">
        <v>2700</v>
      </c>
      <c r="Z1873" s="20" t="s">
        <v>26</v>
      </c>
      <c r="AA1873" s="20" t="s">
        <v>30</v>
      </c>
      <c r="AB1873" s="20" t="s">
        <v>210</v>
      </c>
      <c r="AC1873" s="20" t="s">
        <v>2701</v>
      </c>
      <c r="AD1873" s="20" t="s">
        <v>2702</v>
      </c>
    </row>
    <row r="1874" spans="2:30" x14ac:dyDescent="0.25">
      <c r="B1874" s="27" t="str">
        <f>IF(O1874="","Frêt",_xlfn.XLOOKUP(O1874,Catégories!A:A,Catégories!B:B,"inconnu"))</f>
        <v>Frêt</v>
      </c>
      <c r="C1874" s="10" t="str">
        <f>RIGHT(LOOKUP(L1874,'Recherche tracking'!A:A,'Recherche tracking'!B:B),16)</f>
        <v>1143814314757169</v>
      </c>
      <c r="D1874" s="20">
        <v>202606</v>
      </c>
      <c r="E1874" s="20">
        <v>51</v>
      </c>
      <c r="F1874" s="20">
        <v>1085442</v>
      </c>
      <c r="G1874" s="20" t="s">
        <v>20</v>
      </c>
      <c r="H1874" s="20" t="s">
        <v>20</v>
      </c>
      <c r="I1874" s="20" t="s">
        <v>119</v>
      </c>
      <c r="J1874" s="20" t="s">
        <v>2704</v>
      </c>
      <c r="K1874" s="20">
        <v>20260626</v>
      </c>
      <c r="L1874" s="20" t="s">
        <v>2698</v>
      </c>
      <c r="M1874" s="20" t="s">
        <v>24</v>
      </c>
      <c r="N1874" s="20">
        <v>19.2</v>
      </c>
      <c r="O1874" s="20" t="s">
        <v>98</v>
      </c>
      <c r="P1874" s="25">
        <v>1</v>
      </c>
      <c r="Q1874" s="20" t="s">
        <v>112</v>
      </c>
      <c r="R1874" s="20" t="s">
        <v>113</v>
      </c>
      <c r="S1874" s="20" t="s">
        <v>26</v>
      </c>
      <c r="T1874" s="20" t="s">
        <v>30</v>
      </c>
      <c r="U1874" s="20" t="s">
        <v>114</v>
      </c>
      <c r="V1874" s="20" t="s">
        <v>115</v>
      </c>
      <c r="W1874" s="20" t="s">
        <v>116</v>
      </c>
      <c r="X1874" s="20" t="s">
        <v>2699</v>
      </c>
      <c r="Y1874" s="20" t="s">
        <v>2700</v>
      </c>
      <c r="Z1874" s="20" t="s">
        <v>26</v>
      </c>
      <c r="AA1874" s="20" t="s">
        <v>30</v>
      </c>
      <c r="AB1874" s="20" t="s">
        <v>210</v>
      </c>
      <c r="AC1874" s="20" t="s">
        <v>2701</v>
      </c>
      <c r="AD1874" s="20" t="s">
        <v>2702</v>
      </c>
    </row>
    <row r="1875" spans="2:30" x14ac:dyDescent="0.25">
      <c r="B1875" s="27" t="str">
        <f>IF(O1875="","Frêt",_xlfn.XLOOKUP(O1875,Catégories!A:A,Catégories!B:B,"inconnu"))</f>
        <v>Frêt</v>
      </c>
      <c r="C1875" s="10" t="str">
        <f>RIGHT(LOOKUP(L1875,'Recherche tracking'!A:A,'Recherche tracking'!B:B),16)</f>
        <v>9243814314757095</v>
      </c>
      <c r="D1875" s="20">
        <v>202606</v>
      </c>
      <c r="E1875" s="20">
        <v>51</v>
      </c>
      <c r="F1875" s="20">
        <v>1085442</v>
      </c>
      <c r="G1875" s="20" t="s">
        <v>20</v>
      </c>
      <c r="H1875" s="20" t="s">
        <v>20</v>
      </c>
      <c r="I1875" s="20" t="s">
        <v>110</v>
      </c>
      <c r="J1875" s="20" t="s">
        <v>22</v>
      </c>
      <c r="K1875" s="20">
        <v>20260626</v>
      </c>
      <c r="L1875" s="20" t="s">
        <v>2705</v>
      </c>
      <c r="M1875" s="20" t="s">
        <v>111</v>
      </c>
      <c r="N1875" s="20">
        <v>3.8</v>
      </c>
      <c r="O1875" s="20" t="s">
        <v>84</v>
      </c>
      <c r="P1875" s="25">
        <v>4.93</v>
      </c>
      <c r="Q1875" s="20" t="s">
        <v>112</v>
      </c>
      <c r="R1875" s="20" t="s">
        <v>113</v>
      </c>
      <c r="S1875" s="20" t="s">
        <v>26</v>
      </c>
      <c r="T1875" s="20" t="s">
        <v>30</v>
      </c>
      <c r="U1875" s="20" t="s">
        <v>114</v>
      </c>
      <c r="V1875" s="20" t="s">
        <v>115</v>
      </c>
      <c r="W1875" s="20" t="s">
        <v>116</v>
      </c>
      <c r="X1875" s="20" t="s">
        <v>434</v>
      </c>
      <c r="Y1875" s="20" t="s">
        <v>435</v>
      </c>
      <c r="Z1875" s="20" t="s">
        <v>26</v>
      </c>
      <c r="AA1875" s="20" t="s">
        <v>30</v>
      </c>
      <c r="AB1875" s="20" t="s">
        <v>163</v>
      </c>
      <c r="AC1875" s="20" t="s">
        <v>436</v>
      </c>
      <c r="AD1875" s="20" t="s">
        <v>437</v>
      </c>
    </row>
    <row r="1876" spans="2:30" x14ac:dyDescent="0.25">
      <c r="B1876" s="27" t="str">
        <f>IF(O1876="","Frêt",_xlfn.XLOOKUP(O1876,Catégories!A:A,Catégories!B:B,"inconnu"))</f>
        <v>Frêt</v>
      </c>
      <c r="C1876" s="10" t="str">
        <f>RIGHT(LOOKUP(L1876,'Recherche tracking'!A:A,'Recherche tracking'!B:B),16)</f>
        <v>9243814314757095</v>
      </c>
      <c r="D1876" s="20">
        <v>202606</v>
      </c>
      <c r="E1876" s="20">
        <v>51</v>
      </c>
      <c r="F1876" s="20">
        <v>1085442</v>
      </c>
      <c r="G1876" s="20" t="s">
        <v>20</v>
      </c>
      <c r="H1876" s="20" t="s">
        <v>20</v>
      </c>
      <c r="I1876" s="20" t="s">
        <v>118</v>
      </c>
      <c r="J1876" s="20" t="s">
        <v>2706</v>
      </c>
      <c r="K1876" s="20">
        <v>20260626</v>
      </c>
      <c r="L1876" s="20" t="s">
        <v>2705</v>
      </c>
      <c r="M1876" s="20" t="s">
        <v>111</v>
      </c>
      <c r="N1876" s="20">
        <v>3.8</v>
      </c>
      <c r="O1876" s="20" t="s">
        <v>84</v>
      </c>
      <c r="P1876" s="25">
        <v>0</v>
      </c>
      <c r="Q1876" s="20" t="s">
        <v>112</v>
      </c>
      <c r="R1876" s="20" t="s">
        <v>113</v>
      </c>
      <c r="S1876" s="20" t="s">
        <v>26</v>
      </c>
      <c r="T1876" s="20" t="s">
        <v>30</v>
      </c>
      <c r="U1876" s="20" t="s">
        <v>114</v>
      </c>
      <c r="V1876" s="20" t="s">
        <v>115</v>
      </c>
      <c r="W1876" s="20" t="s">
        <v>116</v>
      </c>
      <c r="X1876" s="20" t="s">
        <v>434</v>
      </c>
      <c r="Y1876" s="20" t="s">
        <v>435</v>
      </c>
      <c r="Z1876" s="20" t="s">
        <v>26</v>
      </c>
      <c r="AA1876" s="20" t="s">
        <v>30</v>
      </c>
      <c r="AB1876" s="20" t="s">
        <v>163</v>
      </c>
      <c r="AC1876" s="20" t="s">
        <v>436</v>
      </c>
      <c r="AD1876" s="20" t="s">
        <v>437</v>
      </c>
    </row>
    <row r="1877" spans="2:30" x14ac:dyDescent="0.25">
      <c r="B1877" s="27" t="str">
        <f>IF(O1877="","Frêt",_xlfn.XLOOKUP(O1877,Catégories!A:A,Catégories!B:B,"inconnu"))</f>
        <v>Frêt</v>
      </c>
      <c r="C1877" s="10" t="str">
        <f>RIGHT(LOOKUP(L1877,'Recherche tracking'!A:A,'Recherche tracking'!B:B),16)</f>
        <v>9243814314757095</v>
      </c>
      <c r="D1877" s="20">
        <v>202606</v>
      </c>
      <c r="E1877" s="20">
        <v>51</v>
      </c>
      <c r="F1877" s="20">
        <v>1085442</v>
      </c>
      <c r="G1877" s="20" t="s">
        <v>20</v>
      </c>
      <c r="H1877" s="20" t="s">
        <v>20</v>
      </c>
      <c r="I1877" s="20" t="s">
        <v>119</v>
      </c>
      <c r="J1877" s="20" t="s">
        <v>2706</v>
      </c>
      <c r="K1877" s="20">
        <v>20260626</v>
      </c>
      <c r="L1877" s="20" t="s">
        <v>2705</v>
      </c>
      <c r="M1877" s="20" t="s">
        <v>24</v>
      </c>
      <c r="N1877" s="20">
        <v>3.8</v>
      </c>
      <c r="O1877" s="20" t="s">
        <v>86</v>
      </c>
      <c r="P1877" s="25">
        <v>0</v>
      </c>
      <c r="Q1877" s="20" t="s">
        <v>112</v>
      </c>
      <c r="R1877" s="20" t="s">
        <v>113</v>
      </c>
      <c r="S1877" s="20" t="s">
        <v>26</v>
      </c>
      <c r="T1877" s="20" t="s">
        <v>30</v>
      </c>
      <c r="U1877" s="20" t="s">
        <v>114</v>
      </c>
      <c r="V1877" s="20" t="s">
        <v>115</v>
      </c>
      <c r="W1877" s="20" t="s">
        <v>116</v>
      </c>
      <c r="X1877" s="20" t="s">
        <v>434</v>
      </c>
      <c r="Y1877" s="20" t="s">
        <v>435</v>
      </c>
      <c r="Z1877" s="20" t="s">
        <v>26</v>
      </c>
      <c r="AA1877" s="20" t="s">
        <v>30</v>
      </c>
      <c r="AB1877" s="20" t="s">
        <v>163</v>
      </c>
      <c r="AC1877" s="20" t="s">
        <v>436</v>
      </c>
      <c r="AD1877" s="20" t="s">
        <v>437</v>
      </c>
    </row>
    <row r="1878" spans="2:30" x14ac:dyDescent="0.25">
      <c r="B1878" s="27" t="str">
        <f>IF(O1878="","Frêt",_xlfn.XLOOKUP(O1878,Catégories!A:A,Catégories!B:B,"inconnu"))</f>
        <v>Frêt</v>
      </c>
      <c r="C1878" s="10" t="str">
        <f>RIGHT(LOOKUP(L1878,'Recherche tracking'!A:A,'Recherche tracking'!B:B),16)</f>
        <v>1443814314757119</v>
      </c>
      <c r="D1878" s="20">
        <v>202606</v>
      </c>
      <c r="E1878" s="20">
        <v>51</v>
      </c>
      <c r="F1878" s="20">
        <v>1085442</v>
      </c>
      <c r="G1878" s="20" t="s">
        <v>20</v>
      </c>
      <c r="H1878" s="20" t="s">
        <v>20</v>
      </c>
      <c r="I1878" s="20" t="s">
        <v>110</v>
      </c>
      <c r="J1878" s="20" t="s">
        <v>22</v>
      </c>
      <c r="K1878" s="20">
        <v>20260626</v>
      </c>
      <c r="L1878" s="20" t="s">
        <v>2707</v>
      </c>
      <c r="M1878" s="20" t="s">
        <v>111</v>
      </c>
      <c r="N1878" s="20">
        <v>3.2</v>
      </c>
      <c r="O1878" s="20" t="s">
        <v>84</v>
      </c>
      <c r="P1878" s="25">
        <v>4.93</v>
      </c>
      <c r="Q1878" s="20" t="s">
        <v>112</v>
      </c>
      <c r="R1878" s="20" t="s">
        <v>113</v>
      </c>
      <c r="S1878" s="20" t="s">
        <v>26</v>
      </c>
      <c r="T1878" s="20" t="s">
        <v>30</v>
      </c>
      <c r="U1878" s="20" t="s">
        <v>114</v>
      </c>
      <c r="V1878" s="20" t="s">
        <v>115</v>
      </c>
      <c r="W1878" s="20" t="s">
        <v>116</v>
      </c>
      <c r="X1878" s="20" t="s">
        <v>480</v>
      </c>
      <c r="Y1878" s="20" t="s">
        <v>481</v>
      </c>
      <c r="Z1878" s="20" t="s">
        <v>26</v>
      </c>
      <c r="AA1878" s="20" t="s">
        <v>30</v>
      </c>
      <c r="AB1878" s="20" t="s">
        <v>226</v>
      </c>
      <c r="AC1878" s="20" t="s">
        <v>482</v>
      </c>
      <c r="AD1878" s="20" t="s">
        <v>483</v>
      </c>
    </row>
    <row r="1879" spans="2:30" x14ac:dyDescent="0.25">
      <c r="B1879" s="27" t="str">
        <f>IF(O1879="","Frêt",_xlfn.XLOOKUP(O1879,Catégories!A:A,Catégories!B:B,"inconnu"))</f>
        <v>Frêt</v>
      </c>
      <c r="C1879" s="10" t="str">
        <f>RIGHT(LOOKUP(L1879,'Recherche tracking'!A:A,'Recherche tracking'!B:B),16)</f>
        <v>1443814314757119</v>
      </c>
      <c r="D1879" s="20">
        <v>202606</v>
      </c>
      <c r="E1879" s="20">
        <v>51</v>
      </c>
      <c r="F1879" s="20">
        <v>1085442</v>
      </c>
      <c r="G1879" s="20" t="s">
        <v>20</v>
      </c>
      <c r="H1879" s="20" t="s">
        <v>20</v>
      </c>
      <c r="I1879" s="20" t="s">
        <v>126</v>
      </c>
      <c r="J1879" s="20" t="s">
        <v>22</v>
      </c>
      <c r="K1879" s="20">
        <v>20260626</v>
      </c>
      <c r="L1879" s="20" t="s">
        <v>2707</v>
      </c>
      <c r="M1879" s="20" t="s">
        <v>24</v>
      </c>
      <c r="N1879" s="20">
        <v>0</v>
      </c>
      <c r="O1879" s="20" t="s">
        <v>91</v>
      </c>
      <c r="P1879" s="25">
        <v>0</v>
      </c>
      <c r="Q1879" s="20" t="s">
        <v>112</v>
      </c>
      <c r="R1879" s="20" t="s">
        <v>113</v>
      </c>
      <c r="S1879" s="20" t="s">
        <v>26</v>
      </c>
      <c r="T1879" s="20" t="s">
        <v>30</v>
      </c>
      <c r="U1879" s="20" t="s">
        <v>114</v>
      </c>
      <c r="V1879" s="20" t="s">
        <v>115</v>
      </c>
      <c r="W1879" s="20" t="s">
        <v>116</v>
      </c>
      <c r="X1879" s="20" t="s">
        <v>480</v>
      </c>
      <c r="Y1879" s="20" t="s">
        <v>481</v>
      </c>
      <c r="Z1879" s="20" t="s">
        <v>26</v>
      </c>
      <c r="AA1879" s="20" t="s">
        <v>30</v>
      </c>
      <c r="AB1879" s="20" t="s">
        <v>226</v>
      </c>
      <c r="AC1879" s="20" t="s">
        <v>482</v>
      </c>
      <c r="AD1879" s="20" t="s">
        <v>483</v>
      </c>
    </row>
    <row r="1880" spans="2:30" x14ac:dyDescent="0.25">
      <c r="B1880" s="27" t="str">
        <f>IF(O1880="","Frêt",_xlfn.XLOOKUP(O1880,Catégories!A:A,Catégories!B:B,"inconnu"))</f>
        <v>Frêt</v>
      </c>
      <c r="C1880" s="10" t="str">
        <f>RIGHT(LOOKUP(L1880,'Recherche tracking'!A:A,'Recherche tracking'!B:B),16)</f>
        <v>1443814314757119</v>
      </c>
      <c r="D1880" s="20">
        <v>202606</v>
      </c>
      <c r="E1880" s="20">
        <v>51</v>
      </c>
      <c r="F1880" s="20">
        <v>1085442</v>
      </c>
      <c r="G1880" s="20" t="s">
        <v>20</v>
      </c>
      <c r="H1880" s="20" t="s">
        <v>20</v>
      </c>
      <c r="I1880" s="20" t="s">
        <v>118</v>
      </c>
      <c r="J1880" s="20" t="s">
        <v>2708</v>
      </c>
      <c r="K1880" s="20">
        <v>20260626</v>
      </c>
      <c r="L1880" s="20" t="s">
        <v>2707</v>
      </c>
      <c r="M1880" s="20" t="s">
        <v>111</v>
      </c>
      <c r="N1880" s="20">
        <v>3.2</v>
      </c>
      <c r="O1880" s="20" t="s">
        <v>84</v>
      </c>
      <c r="P1880" s="25">
        <v>0</v>
      </c>
      <c r="Q1880" s="20" t="s">
        <v>112</v>
      </c>
      <c r="R1880" s="20" t="s">
        <v>113</v>
      </c>
      <c r="S1880" s="20" t="s">
        <v>26</v>
      </c>
      <c r="T1880" s="20" t="s">
        <v>30</v>
      </c>
      <c r="U1880" s="20" t="s">
        <v>114</v>
      </c>
      <c r="V1880" s="20" t="s">
        <v>115</v>
      </c>
      <c r="W1880" s="20" t="s">
        <v>116</v>
      </c>
      <c r="X1880" s="20" t="s">
        <v>480</v>
      </c>
      <c r="Y1880" s="20" t="s">
        <v>481</v>
      </c>
      <c r="Z1880" s="20" t="s">
        <v>26</v>
      </c>
      <c r="AA1880" s="20" t="s">
        <v>30</v>
      </c>
      <c r="AB1880" s="20" t="s">
        <v>226</v>
      </c>
      <c r="AC1880" s="20" t="s">
        <v>482</v>
      </c>
      <c r="AD1880" s="20" t="s">
        <v>483</v>
      </c>
    </row>
    <row r="1881" spans="2:30" x14ac:dyDescent="0.25">
      <c r="B1881" s="27" t="str">
        <f>IF(O1881="","Frêt",_xlfn.XLOOKUP(O1881,Catégories!A:A,Catégories!B:B,"inconnu"))</f>
        <v>Frêt</v>
      </c>
      <c r="C1881" s="10" t="str">
        <f>RIGHT(LOOKUP(L1881,'Recherche tracking'!A:A,'Recherche tracking'!B:B),16)</f>
        <v>1443814314757119</v>
      </c>
      <c r="D1881" s="20">
        <v>202606</v>
      </c>
      <c r="E1881" s="20">
        <v>51</v>
      </c>
      <c r="F1881" s="20">
        <v>1085442</v>
      </c>
      <c r="G1881" s="20" t="s">
        <v>20</v>
      </c>
      <c r="H1881" s="20" t="s">
        <v>20</v>
      </c>
      <c r="I1881" s="20" t="s">
        <v>119</v>
      </c>
      <c r="J1881" s="20" t="s">
        <v>2708</v>
      </c>
      <c r="K1881" s="20">
        <v>20260626</v>
      </c>
      <c r="L1881" s="20" t="s">
        <v>2707</v>
      </c>
      <c r="M1881" s="20" t="s">
        <v>24</v>
      </c>
      <c r="N1881" s="20">
        <v>3.2</v>
      </c>
      <c r="O1881" s="20" t="s">
        <v>86</v>
      </c>
      <c r="P1881" s="25">
        <v>0</v>
      </c>
      <c r="Q1881" s="20" t="s">
        <v>112</v>
      </c>
      <c r="R1881" s="20" t="s">
        <v>113</v>
      </c>
      <c r="S1881" s="20" t="s">
        <v>26</v>
      </c>
      <c r="T1881" s="20" t="s">
        <v>30</v>
      </c>
      <c r="U1881" s="20" t="s">
        <v>114</v>
      </c>
      <c r="V1881" s="20" t="s">
        <v>115</v>
      </c>
      <c r="W1881" s="20" t="s">
        <v>116</v>
      </c>
      <c r="X1881" s="20" t="s">
        <v>480</v>
      </c>
      <c r="Y1881" s="20" t="s">
        <v>481</v>
      </c>
      <c r="Z1881" s="20" t="s">
        <v>26</v>
      </c>
      <c r="AA1881" s="20" t="s">
        <v>30</v>
      </c>
      <c r="AB1881" s="20" t="s">
        <v>226</v>
      </c>
      <c r="AC1881" s="20" t="s">
        <v>482</v>
      </c>
      <c r="AD1881" s="20" t="s">
        <v>483</v>
      </c>
    </row>
    <row r="1882" spans="2:30" x14ac:dyDescent="0.25">
      <c r="B1882" s="27" t="str">
        <f>IF(O1882="","Frêt",_xlfn.XLOOKUP(O1882,Catégories!A:A,Catégories!B:B,"inconnu"))</f>
        <v>Frêt</v>
      </c>
      <c r="C1882" s="10" t="str">
        <f>RIGHT(LOOKUP(L1882,'Recherche tracking'!A:A,'Recherche tracking'!B:B),16)</f>
        <v>1343814314756969</v>
      </c>
      <c r="D1882" s="20">
        <v>202606</v>
      </c>
      <c r="E1882" s="20">
        <v>51</v>
      </c>
      <c r="F1882" s="20">
        <v>1085442</v>
      </c>
      <c r="G1882" s="20" t="s">
        <v>20</v>
      </c>
      <c r="H1882" s="20" t="s">
        <v>20</v>
      </c>
      <c r="I1882" s="20" t="s">
        <v>110</v>
      </c>
      <c r="J1882" s="20" t="s">
        <v>22</v>
      </c>
      <c r="K1882" s="20">
        <v>20260626</v>
      </c>
      <c r="L1882" s="20" t="s">
        <v>2709</v>
      </c>
      <c r="M1882" s="20" t="s">
        <v>111</v>
      </c>
      <c r="N1882" s="20">
        <v>8.5</v>
      </c>
      <c r="O1882" s="20" t="s">
        <v>84</v>
      </c>
      <c r="P1882" s="25">
        <v>6.23</v>
      </c>
      <c r="Q1882" s="20" t="s">
        <v>112</v>
      </c>
      <c r="R1882" s="20" t="s">
        <v>113</v>
      </c>
      <c r="S1882" s="20" t="s">
        <v>26</v>
      </c>
      <c r="T1882" s="20" t="s">
        <v>30</v>
      </c>
      <c r="U1882" s="20" t="s">
        <v>114</v>
      </c>
      <c r="V1882" s="20" t="s">
        <v>115</v>
      </c>
      <c r="W1882" s="20" t="s">
        <v>116</v>
      </c>
      <c r="X1882" s="20" t="s">
        <v>2710</v>
      </c>
      <c r="Y1882" s="20" t="s">
        <v>2711</v>
      </c>
      <c r="Z1882" s="20" t="s">
        <v>26</v>
      </c>
      <c r="AA1882" s="20" t="s">
        <v>30</v>
      </c>
      <c r="AB1882" s="20" t="s">
        <v>193</v>
      </c>
      <c r="AC1882" s="20" t="s">
        <v>2099</v>
      </c>
      <c r="AD1882" s="20" t="s">
        <v>2100</v>
      </c>
    </row>
    <row r="1883" spans="2:30" x14ac:dyDescent="0.25">
      <c r="B1883" s="27" t="str">
        <f>IF(O1883="","Frêt",_xlfn.XLOOKUP(O1883,Catégories!A:A,Catégories!B:B,"inconnu"))</f>
        <v>Frêt</v>
      </c>
      <c r="C1883" s="10" t="str">
        <f>RIGHT(LOOKUP(L1883,'Recherche tracking'!A:A,'Recherche tracking'!B:B),16)</f>
        <v>1343814314756969</v>
      </c>
      <c r="D1883" s="20">
        <v>202606</v>
      </c>
      <c r="E1883" s="20">
        <v>51</v>
      </c>
      <c r="F1883" s="20">
        <v>1085442</v>
      </c>
      <c r="G1883" s="20" t="s">
        <v>20</v>
      </c>
      <c r="H1883" s="20" t="s">
        <v>20</v>
      </c>
      <c r="I1883" s="20" t="s">
        <v>118</v>
      </c>
      <c r="J1883" s="20" t="s">
        <v>2712</v>
      </c>
      <c r="K1883" s="20">
        <v>20260626</v>
      </c>
      <c r="L1883" s="20" t="s">
        <v>2709</v>
      </c>
      <c r="M1883" s="20" t="s">
        <v>111</v>
      </c>
      <c r="N1883" s="20">
        <v>8.5</v>
      </c>
      <c r="O1883" s="20" t="s">
        <v>84</v>
      </c>
      <c r="P1883" s="25">
        <v>0</v>
      </c>
      <c r="Q1883" s="20" t="s">
        <v>112</v>
      </c>
      <c r="R1883" s="20" t="s">
        <v>113</v>
      </c>
      <c r="S1883" s="20" t="s">
        <v>26</v>
      </c>
      <c r="T1883" s="20" t="s">
        <v>30</v>
      </c>
      <c r="U1883" s="20" t="s">
        <v>114</v>
      </c>
      <c r="V1883" s="20" t="s">
        <v>115</v>
      </c>
      <c r="W1883" s="20" t="s">
        <v>116</v>
      </c>
      <c r="X1883" s="20" t="s">
        <v>2710</v>
      </c>
      <c r="Y1883" s="20" t="s">
        <v>2711</v>
      </c>
      <c r="Z1883" s="20" t="s">
        <v>26</v>
      </c>
      <c r="AA1883" s="20" t="s">
        <v>30</v>
      </c>
      <c r="AB1883" s="20" t="s">
        <v>193</v>
      </c>
      <c r="AC1883" s="20" t="s">
        <v>2099</v>
      </c>
      <c r="AD1883" s="20" t="s">
        <v>2100</v>
      </c>
    </row>
    <row r="1884" spans="2:30" x14ac:dyDescent="0.25">
      <c r="B1884" s="27" t="str">
        <f>IF(O1884="","Frêt",_xlfn.XLOOKUP(O1884,Catégories!A:A,Catégories!B:B,"inconnu"))</f>
        <v>Frêt</v>
      </c>
      <c r="C1884" s="10" t="str">
        <f>RIGHT(LOOKUP(L1884,'Recherche tracking'!A:A,'Recherche tracking'!B:B),16)</f>
        <v>1343814314756969</v>
      </c>
      <c r="D1884" s="20">
        <v>202606</v>
      </c>
      <c r="E1884" s="20">
        <v>51</v>
      </c>
      <c r="F1884" s="20">
        <v>1085442</v>
      </c>
      <c r="G1884" s="20" t="s">
        <v>20</v>
      </c>
      <c r="H1884" s="20" t="s">
        <v>20</v>
      </c>
      <c r="I1884" s="20" t="s">
        <v>119</v>
      </c>
      <c r="J1884" s="20" t="s">
        <v>2712</v>
      </c>
      <c r="K1884" s="20">
        <v>20260626</v>
      </c>
      <c r="L1884" s="20" t="s">
        <v>2709</v>
      </c>
      <c r="M1884" s="20" t="s">
        <v>24</v>
      </c>
      <c r="N1884" s="20">
        <v>8.5</v>
      </c>
      <c r="O1884" s="20" t="s">
        <v>86</v>
      </c>
      <c r="P1884" s="25">
        <v>0</v>
      </c>
      <c r="Q1884" s="20" t="s">
        <v>112</v>
      </c>
      <c r="R1884" s="20" t="s">
        <v>113</v>
      </c>
      <c r="S1884" s="20" t="s">
        <v>26</v>
      </c>
      <c r="T1884" s="20" t="s">
        <v>30</v>
      </c>
      <c r="U1884" s="20" t="s">
        <v>114</v>
      </c>
      <c r="V1884" s="20" t="s">
        <v>115</v>
      </c>
      <c r="W1884" s="20" t="s">
        <v>116</v>
      </c>
      <c r="X1884" s="20" t="s">
        <v>2710</v>
      </c>
      <c r="Y1884" s="20" t="s">
        <v>2711</v>
      </c>
      <c r="Z1884" s="20" t="s">
        <v>26</v>
      </c>
      <c r="AA1884" s="20" t="s">
        <v>30</v>
      </c>
      <c r="AB1884" s="20" t="s">
        <v>193</v>
      </c>
      <c r="AC1884" s="20" t="s">
        <v>2099</v>
      </c>
      <c r="AD1884" s="20" t="s">
        <v>2100</v>
      </c>
    </row>
    <row r="1885" spans="2:30" x14ac:dyDescent="0.25">
      <c r="B1885" s="27" t="str">
        <f>IF(O1885="","Frêt",_xlfn.XLOOKUP(O1885,Catégories!A:A,Catégories!B:B,"inconnu"))</f>
        <v>Frêt</v>
      </c>
      <c r="C1885" s="10" t="str">
        <f>RIGHT(LOOKUP(L1885,'Recherche tracking'!A:A,'Recherche tracking'!B:B),16)</f>
        <v>3143814314757049</v>
      </c>
      <c r="D1885" s="20">
        <v>202606</v>
      </c>
      <c r="E1885" s="20">
        <v>51</v>
      </c>
      <c r="F1885" s="20">
        <v>1085442</v>
      </c>
      <c r="G1885" s="20" t="s">
        <v>20</v>
      </c>
      <c r="H1885" s="20" t="s">
        <v>20</v>
      </c>
      <c r="I1885" s="20" t="s">
        <v>110</v>
      </c>
      <c r="J1885" s="20" t="s">
        <v>22</v>
      </c>
      <c r="K1885" s="20">
        <v>20260626</v>
      </c>
      <c r="L1885" s="20" t="s">
        <v>2713</v>
      </c>
      <c r="M1885" s="20" t="s">
        <v>111</v>
      </c>
      <c r="N1885" s="20">
        <v>4.01</v>
      </c>
      <c r="O1885" s="20" t="s">
        <v>84</v>
      </c>
      <c r="P1885" s="25">
        <v>5.19</v>
      </c>
      <c r="Q1885" s="20" t="s">
        <v>112</v>
      </c>
      <c r="R1885" s="20" t="s">
        <v>113</v>
      </c>
      <c r="S1885" s="20" t="s">
        <v>26</v>
      </c>
      <c r="T1885" s="20" t="s">
        <v>30</v>
      </c>
      <c r="U1885" s="20" t="s">
        <v>114</v>
      </c>
      <c r="V1885" s="20" t="s">
        <v>115</v>
      </c>
      <c r="W1885" s="20" t="s">
        <v>116</v>
      </c>
      <c r="X1885" s="20" t="s">
        <v>235</v>
      </c>
      <c r="Y1885" s="20" t="s">
        <v>236</v>
      </c>
      <c r="Z1885" s="20" t="s">
        <v>26</v>
      </c>
      <c r="AA1885" s="20" t="s">
        <v>30</v>
      </c>
      <c r="AB1885" s="20" t="s">
        <v>191</v>
      </c>
      <c r="AC1885" s="20" t="s">
        <v>231</v>
      </c>
      <c r="AD1885" s="20" t="s">
        <v>232</v>
      </c>
    </row>
    <row r="1886" spans="2:30" x14ac:dyDescent="0.25">
      <c r="B1886" s="27" t="str">
        <f>IF(O1886="","Frêt",_xlfn.XLOOKUP(O1886,Catégories!A:A,Catégories!B:B,"inconnu"))</f>
        <v>Frêt</v>
      </c>
      <c r="C1886" s="10" t="str">
        <f>RIGHT(LOOKUP(L1886,'Recherche tracking'!A:A,'Recherche tracking'!B:B),16)</f>
        <v>3143814314757049</v>
      </c>
      <c r="D1886" s="20">
        <v>202606</v>
      </c>
      <c r="E1886" s="20">
        <v>51</v>
      </c>
      <c r="F1886" s="20">
        <v>1085442</v>
      </c>
      <c r="G1886" s="20" t="s">
        <v>20</v>
      </c>
      <c r="H1886" s="20" t="s">
        <v>20</v>
      </c>
      <c r="I1886" s="20" t="s">
        <v>118</v>
      </c>
      <c r="J1886" s="20" t="s">
        <v>2714</v>
      </c>
      <c r="K1886" s="20">
        <v>20260626</v>
      </c>
      <c r="L1886" s="20" t="s">
        <v>2713</v>
      </c>
      <c r="M1886" s="20" t="s">
        <v>111</v>
      </c>
      <c r="N1886" s="20">
        <v>4.01</v>
      </c>
      <c r="O1886" s="20" t="s">
        <v>84</v>
      </c>
      <c r="P1886" s="25">
        <v>0</v>
      </c>
      <c r="Q1886" s="20" t="s">
        <v>112</v>
      </c>
      <c r="R1886" s="20" t="s">
        <v>113</v>
      </c>
      <c r="S1886" s="20" t="s">
        <v>26</v>
      </c>
      <c r="T1886" s="20" t="s">
        <v>30</v>
      </c>
      <c r="U1886" s="20" t="s">
        <v>114</v>
      </c>
      <c r="V1886" s="20" t="s">
        <v>115</v>
      </c>
      <c r="W1886" s="20" t="s">
        <v>116</v>
      </c>
      <c r="X1886" s="20" t="s">
        <v>235</v>
      </c>
      <c r="Y1886" s="20" t="s">
        <v>236</v>
      </c>
      <c r="Z1886" s="20" t="s">
        <v>26</v>
      </c>
      <c r="AA1886" s="20" t="s">
        <v>30</v>
      </c>
      <c r="AB1886" s="20" t="s">
        <v>191</v>
      </c>
      <c r="AC1886" s="20" t="s">
        <v>231</v>
      </c>
      <c r="AD1886" s="20" t="s">
        <v>232</v>
      </c>
    </row>
    <row r="1887" spans="2:30" x14ac:dyDescent="0.25">
      <c r="B1887" s="27" t="str">
        <f>IF(O1887="","Frêt",_xlfn.XLOOKUP(O1887,Catégories!A:A,Catégories!B:B,"inconnu"))</f>
        <v>Frêt</v>
      </c>
      <c r="C1887" s="10" t="str">
        <f>RIGHT(LOOKUP(L1887,'Recherche tracking'!A:A,'Recherche tracking'!B:B),16)</f>
        <v>3143814314757049</v>
      </c>
      <c r="D1887" s="20">
        <v>202606</v>
      </c>
      <c r="E1887" s="20">
        <v>51</v>
      </c>
      <c r="F1887" s="20">
        <v>1085442</v>
      </c>
      <c r="G1887" s="20" t="s">
        <v>20</v>
      </c>
      <c r="H1887" s="20" t="s">
        <v>20</v>
      </c>
      <c r="I1887" s="20" t="s">
        <v>119</v>
      </c>
      <c r="J1887" s="20" t="s">
        <v>2714</v>
      </c>
      <c r="K1887" s="20">
        <v>20260626</v>
      </c>
      <c r="L1887" s="20" t="s">
        <v>2713</v>
      </c>
      <c r="M1887" s="20" t="s">
        <v>24</v>
      </c>
      <c r="N1887" s="20">
        <v>4.01</v>
      </c>
      <c r="O1887" s="20" t="s">
        <v>86</v>
      </c>
      <c r="P1887" s="25">
        <v>0</v>
      </c>
      <c r="Q1887" s="20" t="s">
        <v>112</v>
      </c>
      <c r="R1887" s="20" t="s">
        <v>113</v>
      </c>
      <c r="S1887" s="20" t="s">
        <v>26</v>
      </c>
      <c r="T1887" s="20" t="s">
        <v>30</v>
      </c>
      <c r="U1887" s="20" t="s">
        <v>114</v>
      </c>
      <c r="V1887" s="20" t="s">
        <v>115</v>
      </c>
      <c r="W1887" s="20" t="s">
        <v>116</v>
      </c>
      <c r="X1887" s="20" t="s">
        <v>235</v>
      </c>
      <c r="Y1887" s="20" t="s">
        <v>236</v>
      </c>
      <c r="Z1887" s="20" t="s">
        <v>26</v>
      </c>
      <c r="AA1887" s="20" t="s">
        <v>30</v>
      </c>
      <c r="AB1887" s="20" t="s">
        <v>191</v>
      </c>
      <c r="AC1887" s="20" t="s">
        <v>231</v>
      </c>
      <c r="AD1887" s="20" t="s">
        <v>232</v>
      </c>
    </row>
    <row r="1888" spans="2:30" x14ac:dyDescent="0.25">
      <c r="B1888" s="27" t="str">
        <f>IF(O1888="","Frêt",_xlfn.XLOOKUP(O1888,Catégories!A:A,Catégories!B:B,"inconnu"))</f>
        <v>Frêt</v>
      </c>
      <c r="C1888" s="10" t="str">
        <f>RIGHT(LOOKUP(L1888,'Recherche tracking'!A:A,'Recherche tracking'!B:B),16)</f>
        <v>9543814314756996</v>
      </c>
      <c r="D1888" s="20">
        <v>202606</v>
      </c>
      <c r="E1888" s="20">
        <v>51</v>
      </c>
      <c r="F1888" s="20">
        <v>1085442</v>
      </c>
      <c r="G1888" s="20" t="s">
        <v>20</v>
      </c>
      <c r="H1888" s="20" t="s">
        <v>20</v>
      </c>
      <c r="I1888" s="20" t="s">
        <v>110</v>
      </c>
      <c r="J1888" s="20" t="s">
        <v>22</v>
      </c>
      <c r="K1888" s="20">
        <v>20260626</v>
      </c>
      <c r="L1888" s="20" t="s">
        <v>2715</v>
      </c>
      <c r="M1888" s="20" t="s">
        <v>111</v>
      </c>
      <c r="N1888" s="20">
        <v>18</v>
      </c>
      <c r="O1888" s="20" t="s">
        <v>84</v>
      </c>
      <c r="P1888" s="25">
        <v>8.57</v>
      </c>
      <c r="Q1888" s="20" t="s">
        <v>112</v>
      </c>
      <c r="R1888" s="20" t="s">
        <v>113</v>
      </c>
      <c r="S1888" s="20" t="s">
        <v>26</v>
      </c>
      <c r="T1888" s="20" t="s">
        <v>30</v>
      </c>
      <c r="U1888" s="20" t="s">
        <v>114</v>
      </c>
      <c r="V1888" s="20" t="s">
        <v>115</v>
      </c>
      <c r="W1888" s="20" t="s">
        <v>116</v>
      </c>
      <c r="X1888" s="20" t="s">
        <v>2716</v>
      </c>
      <c r="Y1888" s="20" t="s">
        <v>528</v>
      </c>
      <c r="Z1888" s="20" t="s">
        <v>26</v>
      </c>
      <c r="AA1888" s="20" t="s">
        <v>30</v>
      </c>
      <c r="AB1888" s="20" t="s">
        <v>242</v>
      </c>
      <c r="AC1888" s="20" t="s">
        <v>529</v>
      </c>
      <c r="AD1888" s="20" t="s">
        <v>530</v>
      </c>
    </row>
    <row r="1889" spans="2:30" x14ac:dyDescent="0.25">
      <c r="B1889" s="27" t="str">
        <f>IF(O1889="","Frêt",_xlfn.XLOOKUP(O1889,Catégories!A:A,Catégories!B:B,"inconnu"))</f>
        <v>Frêt</v>
      </c>
      <c r="C1889" s="10" t="str">
        <f>RIGHT(LOOKUP(L1889,'Recherche tracking'!A:A,'Recherche tracking'!B:B),16)</f>
        <v>9543814314756996</v>
      </c>
      <c r="D1889" s="20">
        <v>202606</v>
      </c>
      <c r="E1889" s="20">
        <v>51</v>
      </c>
      <c r="F1889" s="20">
        <v>1085442</v>
      </c>
      <c r="G1889" s="20" t="s">
        <v>20</v>
      </c>
      <c r="H1889" s="20" t="s">
        <v>20</v>
      </c>
      <c r="I1889" s="20" t="s">
        <v>118</v>
      </c>
      <c r="J1889" s="20" t="s">
        <v>2717</v>
      </c>
      <c r="K1889" s="20">
        <v>20260626</v>
      </c>
      <c r="L1889" s="20" t="s">
        <v>2715</v>
      </c>
      <c r="M1889" s="20" t="s">
        <v>111</v>
      </c>
      <c r="N1889" s="20">
        <v>18</v>
      </c>
      <c r="O1889" s="20" t="s">
        <v>84</v>
      </c>
      <c r="P1889" s="25">
        <v>0</v>
      </c>
      <c r="Q1889" s="20" t="s">
        <v>112</v>
      </c>
      <c r="R1889" s="20" t="s">
        <v>113</v>
      </c>
      <c r="S1889" s="20" t="s">
        <v>26</v>
      </c>
      <c r="T1889" s="20" t="s">
        <v>30</v>
      </c>
      <c r="U1889" s="20" t="s">
        <v>114</v>
      </c>
      <c r="V1889" s="20" t="s">
        <v>115</v>
      </c>
      <c r="W1889" s="20" t="s">
        <v>116</v>
      </c>
      <c r="X1889" s="20" t="s">
        <v>2716</v>
      </c>
      <c r="Y1889" s="20" t="s">
        <v>528</v>
      </c>
      <c r="Z1889" s="20" t="s">
        <v>26</v>
      </c>
      <c r="AA1889" s="20" t="s">
        <v>30</v>
      </c>
      <c r="AB1889" s="20" t="s">
        <v>242</v>
      </c>
      <c r="AC1889" s="20" t="s">
        <v>529</v>
      </c>
      <c r="AD1889" s="20" t="s">
        <v>530</v>
      </c>
    </row>
    <row r="1890" spans="2:30" x14ac:dyDescent="0.25">
      <c r="B1890" s="27" t="str">
        <f>IF(O1890="","Frêt",_xlfn.XLOOKUP(O1890,Catégories!A:A,Catégories!B:B,"inconnu"))</f>
        <v>Frêt</v>
      </c>
      <c r="C1890" s="10" t="str">
        <f>RIGHT(LOOKUP(L1890,'Recherche tracking'!A:A,'Recherche tracking'!B:B),16)</f>
        <v>9543814314756996</v>
      </c>
      <c r="D1890" s="20">
        <v>202606</v>
      </c>
      <c r="E1890" s="20">
        <v>51</v>
      </c>
      <c r="F1890" s="20">
        <v>1085442</v>
      </c>
      <c r="G1890" s="20" t="s">
        <v>20</v>
      </c>
      <c r="H1890" s="20" t="s">
        <v>20</v>
      </c>
      <c r="I1890" s="20" t="s">
        <v>119</v>
      </c>
      <c r="J1890" s="20" t="s">
        <v>2717</v>
      </c>
      <c r="K1890" s="20">
        <v>20260626</v>
      </c>
      <c r="L1890" s="20" t="s">
        <v>2715</v>
      </c>
      <c r="M1890" s="20" t="s">
        <v>24</v>
      </c>
      <c r="N1890" s="20">
        <v>18</v>
      </c>
      <c r="O1890" s="20" t="s">
        <v>86</v>
      </c>
      <c r="P1890" s="25">
        <v>0</v>
      </c>
      <c r="Q1890" s="20" t="s">
        <v>112</v>
      </c>
      <c r="R1890" s="20" t="s">
        <v>113</v>
      </c>
      <c r="S1890" s="20" t="s">
        <v>26</v>
      </c>
      <c r="T1890" s="20" t="s">
        <v>30</v>
      </c>
      <c r="U1890" s="20" t="s">
        <v>114</v>
      </c>
      <c r="V1890" s="20" t="s">
        <v>115</v>
      </c>
      <c r="W1890" s="20" t="s">
        <v>116</v>
      </c>
      <c r="X1890" s="20" t="s">
        <v>2716</v>
      </c>
      <c r="Y1890" s="20" t="s">
        <v>528</v>
      </c>
      <c r="Z1890" s="20" t="s">
        <v>26</v>
      </c>
      <c r="AA1890" s="20" t="s">
        <v>30</v>
      </c>
      <c r="AB1890" s="20" t="s">
        <v>242</v>
      </c>
      <c r="AC1890" s="20" t="s">
        <v>529</v>
      </c>
      <c r="AD1890" s="20" t="s">
        <v>530</v>
      </c>
    </row>
    <row r="1891" spans="2:30" x14ac:dyDescent="0.25">
      <c r="B1891" s="27" t="str">
        <f>IF(O1891="","Frêt",_xlfn.XLOOKUP(O1891,Catégories!A:A,Catégories!B:B,"inconnu"))</f>
        <v>Frêt</v>
      </c>
      <c r="C1891" s="10" t="str">
        <f>RIGHT(LOOKUP(L1891,'Recherche tracking'!A:A,'Recherche tracking'!B:B),16)</f>
        <v>7543814314757033</v>
      </c>
      <c r="D1891" s="20">
        <v>202606</v>
      </c>
      <c r="E1891" s="20">
        <v>51</v>
      </c>
      <c r="F1891" s="20">
        <v>1085442</v>
      </c>
      <c r="G1891" s="20" t="s">
        <v>20</v>
      </c>
      <c r="H1891" s="20" t="s">
        <v>20</v>
      </c>
      <c r="I1891" s="20" t="s">
        <v>110</v>
      </c>
      <c r="J1891" s="20" t="s">
        <v>22</v>
      </c>
      <c r="K1891" s="20">
        <v>20260626</v>
      </c>
      <c r="L1891" s="20" t="s">
        <v>2718</v>
      </c>
      <c r="M1891" s="20" t="s">
        <v>111</v>
      </c>
      <c r="N1891" s="20">
        <v>27.2</v>
      </c>
      <c r="O1891" s="20" t="s">
        <v>84</v>
      </c>
      <c r="P1891" s="25">
        <v>11.17</v>
      </c>
      <c r="Q1891" s="20" t="s">
        <v>112</v>
      </c>
      <c r="R1891" s="20" t="s">
        <v>113</v>
      </c>
      <c r="S1891" s="20" t="s">
        <v>26</v>
      </c>
      <c r="T1891" s="20" t="s">
        <v>30</v>
      </c>
      <c r="U1891" s="20" t="s">
        <v>114</v>
      </c>
      <c r="V1891" s="20" t="s">
        <v>115</v>
      </c>
      <c r="W1891" s="20" t="s">
        <v>116</v>
      </c>
      <c r="X1891" s="20" t="s">
        <v>2719</v>
      </c>
      <c r="Y1891" s="20" t="s">
        <v>2720</v>
      </c>
      <c r="Z1891" s="20" t="s">
        <v>26</v>
      </c>
      <c r="AA1891" s="20" t="s">
        <v>30</v>
      </c>
      <c r="AB1891" s="20" t="s">
        <v>117</v>
      </c>
      <c r="AC1891" s="20" t="s">
        <v>127</v>
      </c>
      <c r="AD1891" s="20" t="s">
        <v>120</v>
      </c>
    </row>
    <row r="1892" spans="2:30" x14ac:dyDescent="0.25">
      <c r="B1892" s="27" t="str">
        <f>IF(O1892="","Frêt",_xlfn.XLOOKUP(O1892,Catégories!A:A,Catégories!B:B,"inconnu"))</f>
        <v>Frêt</v>
      </c>
      <c r="C1892" s="10" t="str">
        <f>RIGHT(LOOKUP(L1892,'Recherche tracking'!A:A,'Recherche tracking'!B:B),16)</f>
        <v>7543814314757033</v>
      </c>
      <c r="D1892" s="20">
        <v>202606</v>
      </c>
      <c r="E1892" s="20">
        <v>51</v>
      </c>
      <c r="F1892" s="20">
        <v>1085442</v>
      </c>
      <c r="G1892" s="20" t="s">
        <v>20</v>
      </c>
      <c r="H1892" s="20" t="s">
        <v>20</v>
      </c>
      <c r="I1892" s="20" t="s">
        <v>118</v>
      </c>
      <c r="J1892" s="20" t="s">
        <v>2721</v>
      </c>
      <c r="K1892" s="20">
        <v>20260626</v>
      </c>
      <c r="L1892" s="20" t="s">
        <v>2718</v>
      </c>
      <c r="M1892" s="20" t="s">
        <v>111</v>
      </c>
      <c r="N1892" s="20">
        <v>15.1</v>
      </c>
      <c r="O1892" s="20" t="s">
        <v>84</v>
      </c>
      <c r="P1892" s="25">
        <v>0</v>
      </c>
      <c r="Q1892" s="20" t="s">
        <v>112</v>
      </c>
      <c r="R1892" s="20" t="s">
        <v>113</v>
      </c>
      <c r="S1892" s="20" t="s">
        <v>26</v>
      </c>
      <c r="T1892" s="20" t="s">
        <v>30</v>
      </c>
      <c r="U1892" s="20" t="s">
        <v>114</v>
      </c>
      <c r="V1892" s="20" t="s">
        <v>115</v>
      </c>
      <c r="W1892" s="20" t="s">
        <v>116</v>
      </c>
      <c r="X1892" s="20" t="s">
        <v>2719</v>
      </c>
      <c r="Y1892" s="20" t="s">
        <v>2720</v>
      </c>
      <c r="Z1892" s="20" t="s">
        <v>26</v>
      </c>
      <c r="AA1892" s="20" t="s">
        <v>30</v>
      </c>
      <c r="AB1892" s="20" t="s">
        <v>117</v>
      </c>
      <c r="AC1892" s="20" t="s">
        <v>127</v>
      </c>
      <c r="AD1892" s="20" t="s">
        <v>120</v>
      </c>
    </row>
    <row r="1893" spans="2:30" x14ac:dyDescent="0.25">
      <c r="B1893" s="27" t="str">
        <f>IF(O1893="","Frêt",_xlfn.XLOOKUP(O1893,Catégories!A:A,Catégories!B:B,"inconnu"))</f>
        <v>Frêt</v>
      </c>
      <c r="C1893" s="10" t="str">
        <f>RIGHT(LOOKUP(L1893,'Recherche tracking'!A:A,'Recherche tracking'!B:B),16)</f>
        <v>7543814314757033</v>
      </c>
      <c r="D1893" s="20">
        <v>202606</v>
      </c>
      <c r="E1893" s="20">
        <v>51</v>
      </c>
      <c r="F1893" s="20">
        <v>1085442</v>
      </c>
      <c r="G1893" s="20" t="s">
        <v>20</v>
      </c>
      <c r="H1893" s="20" t="s">
        <v>20</v>
      </c>
      <c r="I1893" s="20" t="s">
        <v>119</v>
      </c>
      <c r="J1893" s="20" t="s">
        <v>2721</v>
      </c>
      <c r="K1893" s="20">
        <v>20260626</v>
      </c>
      <c r="L1893" s="20" t="s">
        <v>2718</v>
      </c>
      <c r="M1893" s="20" t="s">
        <v>24</v>
      </c>
      <c r="N1893" s="20">
        <v>15.1</v>
      </c>
      <c r="O1893" s="20" t="s">
        <v>86</v>
      </c>
      <c r="P1893" s="25">
        <v>0</v>
      </c>
      <c r="Q1893" s="20" t="s">
        <v>112</v>
      </c>
      <c r="R1893" s="20" t="s">
        <v>113</v>
      </c>
      <c r="S1893" s="20" t="s">
        <v>26</v>
      </c>
      <c r="T1893" s="20" t="s">
        <v>30</v>
      </c>
      <c r="U1893" s="20" t="s">
        <v>114</v>
      </c>
      <c r="V1893" s="20" t="s">
        <v>115</v>
      </c>
      <c r="W1893" s="20" t="s">
        <v>116</v>
      </c>
      <c r="X1893" s="20" t="s">
        <v>2719</v>
      </c>
      <c r="Y1893" s="20" t="s">
        <v>2720</v>
      </c>
      <c r="Z1893" s="20" t="s">
        <v>26</v>
      </c>
      <c r="AA1893" s="20" t="s">
        <v>30</v>
      </c>
      <c r="AB1893" s="20" t="s">
        <v>117</v>
      </c>
      <c r="AC1893" s="20" t="s">
        <v>127</v>
      </c>
      <c r="AD1893" s="20" t="s">
        <v>120</v>
      </c>
    </row>
    <row r="1894" spans="2:30" x14ac:dyDescent="0.25">
      <c r="B1894" s="27" t="str">
        <f>IF(O1894="","Frêt",_xlfn.XLOOKUP(O1894,Catégories!A:A,Catégories!B:B,"inconnu"))</f>
        <v>Frêt</v>
      </c>
      <c r="C1894" s="10" t="str">
        <f>RIGHT(LOOKUP(L1894,'Recherche tracking'!A:A,'Recherche tracking'!B:B),16)</f>
        <v>7543814314757033</v>
      </c>
      <c r="D1894" s="20">
        <v>202606</v>
      </c>
      <c r="E1894" s="20">
        <v>51</v>
      </c>
      <c r="F1894" s="20">
        <v>1085442</v>
      </c>
      <c r="G1894" s="20" t="s">
        <v>20</v>
      </c>
      <c r="H1894" s="20" t="s">
        <v>20</v>
      </c>
      <c r="I1894" s="20" t="s">
        <v>118</v>
      </c>
      <c r="J1894" s="20" t="s">
        <v>2722</v>
      </c>
      <c r="K1894" s="20">
        <v>20260626</v>
      </c>
      <c r="L1894" s="20" t="s">
        <v>2718</v>
      </c>
      <c r="M1894" s="20" t="s">
        <v>111</v>
      </c>
      <c r="N1894" s="20">
        <v>12.1</v>
      </c>
      <c r="O1894" s="20" t="s">
        <v>84</v>
      </c>
      <c r="P1894" s="25">
        <v>0</v>
      </c>
      <c r="Q1894" s="20" t="s">
        <v>112</v>
      </c>
      <c r="R1894" s="20" t="s">
        <v>113</v>
      </c>
      <c r="S1894" s="20" t="s">
        <v>26</v>
      </c>
      <c r="T1894" s="20" t="s">
        <v>30</v>
      </c>
      <c r="U1894" s="20" t="s">
        <v>114</v>
      </c>
      <c r="V1894" s="20" t="s">
        <v>115</v>
      </c>
      <c r="W1894" s="20" t="s">
        <v>116</v>
      </c>
      <c r="X1894" s="20" t="s">
        <v>2719</v>
      </c>
      <c r="Y1894" s="20" t="s">
        <v>2720</v>
      </c>
      <c r="Z1894" s="20" t="s">
        <v>26</v>
      </c>
      <c r="AA1894" s="20" t="s">
        <v>30</v>
      </c>
      <c r="AB1894" s="20" t="s">
        <v>117</v>
      </c>
      <c r="AC1894" s="20" t="s">
        <v>127</v>
      </c>
      <c r="AD1894" s="20" t="s">
        <v>120</v>
      </c>
    </row>
    <row r="1895" spans="2:30" x14ac:dyDescent="0.25">
      <c r="B1895" s="27" t="str">
        <f>IF(O1895="","Frêt",_xlfn.XLOOKUP(O1895,Catégories!A:A,Catégories!B:B,"inconnu"))</f>
        <v>Frêt</v>
      </c>
      <c r="C1895" s="10" t="str">
        <f>RIGHT(LOOKUP(L1895,'Recherche tracking'!A:A,'Recherche tracking'!B:B),16)</f>
        <v>7543814314757033</v>
      </c>
      <c r="D1895" s="20">
        <v>202606</v>
      </c>
      <c r="E1895" s="20">
        <v>51</v>
      </c>
      <c r="F1895" s="20">
        <v>1085442</v>
      </c>
      <c r="G1895" s="20" t="s">
        <v>20</v>
      </c>
      <c r="H1895" s="20" t="s">
        <v>20</v>
      </c>
      <c r="I1895" s="20" t="s">
        <v>119</v>
      </c>
      <c r="J1895" s="20" t="s">
        <v>2722</v>
      </c>
      <c r="K1895" s="20">
        <v>20260626</v>
      </c>
      <c r="L1895" s="20" t="s">
        <v>2718</v>
      </c>
      <c r="M1895" s="20" t="s">
        <v>24</v>
      </c>
      <c r="N1895" s="20">
        <v>12.1</v>
      </c>
      <c r="O1895" s="20" t="s">
        <v>86</v>
      </c>
      <c r="P1895" s="25">
        <v>0</v>
      </c>
      <c r="Q1895" s="20" t="s">
        <v>112</v>
      </c>
      <c r="R1895" s="20" t="s">
        <v>113</v>
      </c>
      <c r="S1895" s="20" t="s">
        <v>26</v>
      </c>
      <c r="T1895" s="20" t="s">
        <v>30</v>
      </c>
      <c r="U1895" s="20" t="s">
        <v>114</v>
      </c>
      <c r="V1895" s="20" t="s">
        <v>115</v>
      </c>
      <c r="W1895" s="20" t="s">
        <v>116</v>
      </c>
      <c r="X1895" s="20" t="s">
        <v>2719</v>
      </c>
      <c r="Y1895" s="20" t="s">
        <v>2720</v>
      </c>
      <c r="Z1895" s="20" t="s">
        <v>26</v>
      </c>
      <c r="AA1895" s="20" t="s">
        <v>30</v>
      </c>
      <c r="AB1895" s="20" t="s">
        <v>117</v>
      </c>
      <c r="AC1895" s="20" t="s">
        <v>127</v>
      </c>
      <c r="AD1895" s="20" t="s">
        <v>120</v>
      </c>
    </row>
    <row r="1896" spans="2:30" x14ac:dyDescent="0.25">
      <c r="B1896" s="27" t="str">
        <f>IF(O1896="","Frêt",_xlfn.XLOOKUP(O1896,Catégories!A:A,Catégories!B:B,"inconnu"))</f>
        <v>Frêt</v>
      </c>
      <c r="C1896" s="10" t="str">
        <f>RIGHT(LOOKUP(L1896,'Recherche tracking'!A:A,'Recherche tracking'!B:B),16)</f>
        <v>7543814314757033</v>
      </c>
      <c r="D1896" s="20">
        <v>202606</v>
      </c>
      <c r="E1896" s="20">
        <v>51</v>
      </c>
      <c r="F1896" s="20">
        <v>1085442</v>
      </c>
      <c r="G1896" s="20" t="s">
        <v>20</v>
      </c>
      <c r="H1896" s="20" t="s">
        <v>20</v>
      </c>
      <c r="I1896" s="20" t="s">
        <v>119</v>
      </c>
      <c r="J1896" s="20" t="s">
        <v>2722</v>
      </c>
      <c r="K1896" s="20">
        <v>20260626</v>
      </c>
      <c r="L1896" s="20" t="s">
        <v>2718</v>
      </c>
      <c r="M1896" s="20" t="s">
        <v>24</v>
      </c>
      <c r="N1896" s="20">
        <v>12.1</v>
      </c>
      <c r="O1896" s="20" t="s">
        <v>98</v>
      </c>
      <c r="P1896" s="25">
        <v>1</v>
      </c>
      <c r="Q1896" s="20" t="s">
        <v>112</v>
      </c>
      <c r="R1896" s="20" t="s">
        <v>113</v>
      </c>
      <c r="S1896" s="20" t="s">
        <v>26</v>
      </c>
      <c r="T1896" s="20" t="s">
        <v>30</v>
      </c>
      <c r="U1896" s="20" t="s">
        <v>114</v>
      </c>
      <c r="V1896" s="20" t="s">
        <v>115</v>
      </c>
      <c r="W1896" s="20" t="s">
        <v>116</v>
      </c>
      <c r="X1896" s="20" t="s">
        <v>2719</v>
      </c>
      <c r="Y1896" s="20" t="s">
        <v>2720</v>
      </c>
      <c r="Z1896" s="20" t="s">
        <v>26</v>
      </c>
      <c r="AA1896" s="20" t="s">
        <v>30</v>
      </c>
      <c r="AB1896" s="20" t="s">
        <v>117</v>
      </c>
      <c r="AC1896" s="20" t="s">
        <v>127</v>
      </c>
      <c r="AD1896" s="20" t="s">
        <v>120</v>
      </c>
    </row>
    <row r="1897" spans="2:30" x14ac:dyDescent="0.25">
      <c r="B1897" s="27" t="str">
        <f>IF(O1897="","Frêt",_xlfn.XLOOKUP(O1897,Catégories!A:A,Catégories!B:B,"inconnu"))</f>
        <v>Frêt</v>
      </c>
      <c r="C1897" s="10" t="str">
        <f>RIGHT(LOOKUP(L1897,'Recherche tracking'!A:A,'Recherche tracking'!B:B),16)</f>
        <v>9543814314757247</v>
      </c>
      <c r="D1897" s="20">
        <v>202606</v>
      </c>
      <c r="E1897" s="20">
        <v>51</v>
      </c>
      <c r="F1897" s="20">
        <v>1085442</v>
      </c>
      <c r="G1897" s="20" t="s">
        <v>20</v>
      </c>
      <c r="H1897" s="20" t="s">
        <v>20</v>
      </c>
      <c r="I1897" s="20" t="s">
        <v>110</v>
      </c>
      <c r="J1897" s="20" t="s">
        <v>22</v>
      </c>
      <c r="K1897" s="20">
        <v>20260626</v>
      </c>
      <c r="L1897" s="20" t="s">
        <v>2723</v>
      </c>
      <c r="M1897" s="20" t="s">
        <v>111</v>
      </c>
      <c r="N1897" s="20">
        <v>76.900000000000006</v>
      </c>
      <c r="O1897" s="20" t="s">
        <v>84</v>
      </c>
      <c r="P1897" s="25">
        <v>23.91</v>
      </c>
      <c r="Q1897" s="20" t="s">
        <v>112</v>
      </c>
      <c r="R1897" s="20" t="s">
        <v>113</v>
      </c>
      <c r="S1897" s="20" t="s">
        <v>26</v>
      </c>
      <c r="T1897" s="20" t="s">
        <v>30</v>
      </c>
      <c r="U1897" s="20" t="s">
        <v>114</v>
      </c>
      <c r="V1897" s="20" t="s">
        <v>115</v>
      </c>
      <c r="W1897" s="20" t="s">
        <v>116</v>
      </c>
      <c r="X1897" s="20" t="s">
        <v>2724</v>
      </c>
      <c r="Y1897" s="20" t="s">
        <v>2725</v>
      </c>
      <c r="Z1897" s="20" t="s">
        <v>26</v>
      </c>
      <c r="AA1897" s="20" t="s">
        <v>30</v>
      </c>
      <c r="AB1897" s="20" t="s">
        <v>242</v>
      </c>
      <c r="AC1897" s="20" t="s">
        <v>2726</v>
      </c>
      <c r="AD1897" s="20" t="s">
        <v>2727</v>
      </c>
    </row>
    <row r="1898" spans="2:30" x14ac:dyDescent="0.25">
      <c r="B1898" s="27" t="str">
        <f>IF(O1898="","Frêt",_xlfn.XLOOKUP(O1898,Catégories!A:A,Catégories!B:B,"inconnu"))</f>
        <v>Frêt</v>
      </c>
      <c r="C1898" s="10" t="str">
        <f>RIGHT(LOOKUP(L1898,'Recherche tracking'!A:A,'Recherche tracking'!B:B),16)</f>
        <v>9543814314757247</v>
      </c>
      <c r="D1898" s="20">
        <v>202606</v>
      </c>
      <c r="E1898" s="20">
        <v>51</v>
      </c>
      <c r="F1898" s="20">
        <v>1085442</v>
      </c>
      <c r="G1898" s="20" t="s">
        <v>20</v>
      </c>
      <c r="H1898" s="20" t="s">
        <v>20</v>
      </c>
      <c r="I1898" s="20" t="s">
        <v>118</v>
      </c>
      <c r="J1898" s="20" t="s">
        <v>2728</v>
      </c>
      <c r="K1898" s="20">
        <v>20260626</v>
      </c>
      <c r="L1898" s="20" t="s">
        <v>2723</v>
      </c>
      <c r="M1898" s="20" t="s">
        <v>111</v>
      </c>
      <c r="N1898" s="20">
        <v>9.9</v>
      </c>
      <c r="O1898" s="20" t="s">
        <v>84</v>
      </c>
      <c r="P1898" s="25">
        <v>0</v>
      </c>
      <c r="Q1898" s="20" t="s">
        <v>112</v>
      </c>
      <c r="R1898" s="20" t="s">
        <v>113</v>
      </c>
      <c r="S1898" s="20" t="s">
        <v>26</v>
      </c>
      <c r="T1898" s="20" t="s">
        <v>30</v>
      </c>
      <c r="U1898" s="20" t="s">
        <v>114</v>
      </c>
      <c r="V1898" s="20" t="s">
        <v>115</v>
      </c>
      <c r="W1898" s="20" t="s">
        <v>116</v>
      </c>
      <c r="X1898" s="20" t="s">
        <v>2724</v>
      </c>
      <c r="Y1898" s="20" t="s">
        <v>2725</v>
      </c>
      <c r="Z1898" s="20" t="s">
        <v>26</v>
      </c>
      <c r="AA1898" s="20" t="s">
        <v>30</v>
      </c>
      <c r="AB1898" s="20" t="s">
        <v>242</v>
      </c>
      <c r="AC1898" s="20" t="s">
        <v>2726</v>
      </c>
      <c r="AD1898" s="20" t="s">
        <v>2727</v>
      </c>
    </row>
    <row r="1899" spans="2:30" x14ac:dyDescent="0.25">
      <c r="B1899" s="27" t="str">
        <f>IF(O1899="","Frêt",_xlfn.XLOOKUP(O1899,Catégories!A:A,Catégories!B:B,"inconnu"))</f>
        <v>Frêt</v>
      </c>
      <c r="C1899" s="10" t="str">
        <f>RIGHT(LOOKUP(L1899,'Recherche tracking'!A:A,'Recherche tracking'!B:B),16)</f>
        <v>9543814314757247</v>
      </c>
      <c r="D1899" s="20">
        <v>202606</v>
      </c>
      <c r="E1899" s="20">
        <v>51</v>
      </c>
      <c r="F1899" s="20">
        <v>1085442</v>
      </c>
      <c r="G1899" s="20" t="s">
        <v>20</v>
      </c>
      <c r="H1899" s="20" t="s">
        <v>20</v>
      </c>
      <c r="I1899" s="20" t="s">
        <v>119</v>
      </c>
      <c r="J1899" s="20" t="s">
        <v>2728</v>
      </c>
      <c r="K1899" s="20">
        <v>20260626</v>
      </c>
      <c r="L1899" s="20" t="s">
        <v>2723</v>
      </c>
      <c r="M1899" s="20" t="s">
        <v>24</v>
      </c>
      <c r="N1899" s="20">
        <v>9.9</v>
      </c>
      <c r="O1899" s="20" t="s">
        <v>86</v>
      </c>
      <c r="P1899" s="25">
        <v>0</v>
      </c>
      <c r="Q1899" s="20" t="s">
        <v>112</v>
      </c>
      <c r="R1899" s="20" t="s">
        <v>113</v>
      </c>
      <c r="S1899" s="20" t="s">
        <v>26</v>
      </c>
      <c r="T1899" s="20" t="s">
        <v>30</v>
      </c>
      <c r="U1899" s="20" t="s">
        <v>114</v>
      </c>
      <c r="V1899" s="20" t="s">
        <v>115</v>
      </c>
      <c r="W1899" s="20" t="s">
        <v>116</v>
      </c>
      <c r="X1899" s="20" t="s">
        <v>2724</v>
      </c>
      <c r="Y1899" s="20" t="s">
        <v>2725</v>
      </c>
      <c r="Z1899" s="20" t="s">
        <v>26</v>
      </c>
      <c r="AA1899" s="20" t="s">
        <v>30</v>
      </c>
      <c r="AB1899" s="20" t="s">
        <v>242</v>
      </c>
      <c r="AC1899" s="20" t="s">
        <v>2726</v>
      </c>
      <c r="AD1899" s="20" t="s">
        <v>2727</v>
      </c>
    </row>
    <row r="1900" spans="2:30" x14ac:dyDescent="0.25">
      <c r="B1900" s="27" t="str">
        <f>IF(O1900="","Frêt",_xlfn.XLOOKUP(O1900,Catégories!A:A,Catégories!B:B,"inconnu"))</f>
        <v>Frêt</v>
      </c>
      <c r="C1900" s="10" t="str">
        <f>RIGHT(LOOKUP(L1900,'Recherche tracking'!A:A,'Recherche tracking'!B:B),16)</f>
        <v>9543814314757247</v>
      </c>
      <c r="D1900" s="20">
        <v>202606</v>
      </c>
      <c r="E1900" s="20">
        <v>51</v>
      </c>
      <c r="F1900" s="20">
        <v>1085442</v>
      </c>
      <c r="G1900" s="20" t="s">
        <v>20</v>
      </c>
      <c r="H1900" s="20" t="s">
        <v>20</v>
      </c>
      <c r="I1900" s="20" t="s">
        <v>118</v>
      </c>
      <c r="J1900" s="20" t="s">
        <v>2729</v>
      </c>
      <c r="K1900" s="20">
        <v>20260626</v>
      </c>
      <c r="L1900" s="20" t="s">
        <v>2723</v>
      </c>
      <c r="M1900" s="20" t="s">
        <v>111</v>
      </c>
      <c r="N1900" s="20">
        <v>20.2</v>
      </c>
      <c r="O1900" s="20" t="s">
        <v>84</v>
      </c>
      <c r="P1900" s="25">
        <v>0</v>
      </c>
      <c r="Q1900" s="20" t="s">
        <v>112</v>
      </c>
      <c r="R1900" s="20" t="s">
        <v>113</v>
      </c>
      <c r="S1900" s="20" t="s">
        <v>26</v>
      </c>
      <c r="T1900" s="20" t="s">
        <v>30</v>
      </c>
      <c r="U1900" s="20" t="s">
        <v>114</v>
      </c>
      <c r="V1900" s="20" t="s">
        <v>115</v>
      </c>
      <c r="W1900" s="20" t="s">
        <v>116</v>
      </c>
      <c r="X1900" s="20" t="s">
        <v>2724</v>
      </c>
      <c r="Y1900" s="20" t="s">
        <v>2725</v>
      </c>
      <c r="Z1900" s="20" t="s">
        <v>26</v>
      </c>
      <c r="AA1900" s="20" t="s">
        <v>30</v>
      </c>
      <c r="AB1900" s="20" t="s">
        <v>242</v>
      </c>
      <c r="AC1900" s="20" t="s">
        <v>2726</v>
      </c>
      <c r="AD1900" s="20" t="s">
        <v>2727</v>
      </c>
    </row>
    <row r="1901" spans="2:30" x14ac:dyDescent="0.25">
      <c r="B1901" s="27" t="str">
        <f>IF(O1901="","Frêt",_xlfn.XLOOKUP(O1901,Catégories!A:A,Catégories!B:B,"inconnu"))</f>
        <v>Frêt</v>
      </c>
      <c r="C1901" s="10" t="str">
        <f>RIGHT(LOOKUP(L1901,'Recherche tracking'!A:A,'Recherche tracking'!B:B),16)</f>
        <v>9543814314757247</v>
      </c>
      <c r="D1901" s="20">
        <v>202606</v>
      </c>
      <c r="E1901" s="20">
        <v>51</v>
      </c>
      <c r="F1901" s="20">
        <v>1085442</v>
      </c>
      <c r="G1901" s="20" t="s">
        <v>20</v>
      </c>
      <c r="H1901" s="20" t="s">
        <v>20</v>
      </c>
      <c r="I1901" s="20" t="s">
        <v>119</v>
      </c>
      <c r="J1901" s="20" t="s">
        <v>2729</v>
      </c>
      <c r="K1901" s="20">
        <v>20260626</v>
      </c>
      <c r="L1901" s="20" t="s">
        <v>2723</v>
      </c>
      <c r="M1901" s="20" t="s">
        <v>24</v>
      </c>
      <c r="N1901" s="20">
        <v>20.2</v>
      </c>
      <c r="O1901" s="20" t="s">
        <v>86</v>
      </c>
      <c r="P1901" s="25">
        <v>0</v>
      </c>
      <c r="Q1901" s="20" t="s">
        <v>112</v>
      </c>
      <c r="R1901" s="20" t="s">
        <v>113</v>
      </c>
      <c r="S1901" s="20" t="s">
        <v>26</v>
      </c>
      <c r="T1901" s="20" t="s">
        <v>30</v>
      </c>
      <c r="U1901" s="20" t="s">
        <v>114</v>
      </c>
      <c r="V1901" s="20" t="s">
        <v>115</v>
      </c>
      <c r="W1901" s="20" t="s">
        <v>116</v>
      </c>
      <c r="X1901" s="20" t="s">
        <v>2724</v>
      </c>
      <c r="Y1901" s="20" t="s">
        <v>2725</v>
      </c>
      <c r="Z1901" s="20" t="s">
        <v>26</v>
      </c>
      <c r="AA1901" s="20" t="s">
        <v>30</v>
      </c>
      <c r="AB1901" s="20" t="s">
        <v>242</v>
      </c>
      <c r="AC1901" s="20" t="s">
        <v>2726</v>
      </c>
      <c r="AD1901" s="20" t="s">
        <v>2727</v>
      </c>
    </row>
    <row r="1902" spans="2:30" x14ac:dyDescent="0.25">
      <c r="B1902" s="27" t="str">
        <f>IF(O1902="","Frêt",_xlfn.XLOOKUP(O1902,Catégories!A:A,Catégories!B:B,"inconnu"))</f>
        <v>Frêt</v>
      </c>
      <c r="C1902" s="10" t="str">
        <f>RIGHT(LOOKUP(L1902,'Recherche tracking'!A:A,'Recherche tracking'!B:B),16)</f>
        <v>9543814314757247</v>
      </c>
      <c r="D1902" s="20">
        <v>202606</v>
      </c>
      <c r="E1902" s="20">
        <v>51</v>
      </c>
      <c r="F1902" s="20">
        <v>1085442</v>
      </c>
      <c r="G1902" s="20" t="s">
        <v>20</v>
      </c>
      <c r="H1902" s="20" t="s">
        <v>20</v>
      </c>
      <c r="I1902" s="20" t="s">
        <v>119</v>
      </c>
      <c r="J1902" s="20" t="s">
        <v>2729</v>
      </c>
      <c r="K1902" s="20">
        <v>20260626</v>
      </c>
      <c r="L1902" s="20" t="s">
        <v>2723</v>
      </c>
      <c r="M1902" s="20" t="s">
        <v>24</v>
      </c>
      <c r="N1902" s="20">
        <v>20.2</v>
      </c>
      <c r="O1902" s="20" t="s">
        <v>98</v>
      </c>
      <c r="P1902" s="25">
        <v>1</v>
      </c>
      <c r="Q1902" s="20" t="s">
        <v>112</v>
      </c>
      <c r="R1902" s="20" t="s">
        <v>113</v>
      </c>
      <c r="S1902" s="20" t="s">
        <v>26</v>
      </c>
      <c r="T1902" s="20" t="s">
        <v>30</v>
      </c>
      <c r="U1902" s="20" t="s">
        <v>114</v>
      </c>
      <c r="V1902" s="20" t="s">
        <v>115</v>
      </c>
      <c r="W1902" s="20" t="s">
        <v>116</v>
      </c>
      <c r="X1902" s="20" t="s">
        <v>2724</v>
      </c>
      <c r="Y1902" s="20" t="s">
        <v>2725</v>
      </c>
      <c r="Z1902" s="20" t="s">
        <v>26</v>
      </c>
      <c r="AA1902" s="20" t="s">
        <v>30</v>
      </c>
      <c r="AB1902" s="20" t="s">
        <v>242</v>
      </c>
      <c r="AC1902" s="20" t="s">
        <v>2726</v>
      </c>
      <c r="AD1902" s="20" t="s">
        <v>2727</v>
      </c>
    </row>
    <row r="1903" spans="2:30" x14ac:dyDescent="0.25">
      <c r="B1903" s="27" t="str">
        <f>IF(O1903="","Frêt",_xlfn.XLOOKUP(O1903,Catégories!A:A,Catégories!B:B,"inconnu"))</f>
        <v>Frêt</v>
      </c>
      <c r="C1903" s="10" t="str">
        <f>RIGHT(LOOKUP(L1903,'Recherche tracking'!A:A,'Recherche tracking'!B:B),16)</f>
        <v>9543814314757247</v>
      </c>
      <c r="D1903" s="20">
        <v>202606</v>
      </c>
      <c r="E1903" s="20">
        <v>51</v>
      </c>
      <c r="F1903" s="20">
        <v>1085442</v>
      </c>
      <c r="G1903" s="20" t="s">
        <v>20</v>
      </c>
      <c r="H1903" s="20" t="s">
        <v>20</v>
      </c>
      <c r="I1903" s="20" t="s">
        <v>118</v>
      </c>
      <c r="J1903" s="20" t="s">
        <v>2730</v>
      </c>
      <c r="K1903" s="20">
        <v>20260626</v>
      </c>
      <c r="L1903" s="20" t="s">
        <v>2723</v>
      </c>
      <c r="M1903" s="20" t="s">
        <v>111</v>
      </c>
      <c r="N1903" s="20">
        <v>15.3</v>
      </c>
      <c r="O1903" s="20" t="s">
        <v>84</v>
      </c>
      <c r="P1903" s="25">
        <v>0</v>
      </c>
      <c r="Q1903" s="20" t="s">
        <v>112</v>
      </c>
      <c r="R1903" s="20" t="s">
        <v>113</v>
      </c>
      <c r="S1903" s="20" t="s">
        <v>26</v>
      </c>
      <c r="T1903" s="20" t="s">
        <v>30</v>
      </c>
      <c r="U1903" s="20" t="s">
        <v>114</v>
      </c>
      <c r="V1903" s="20" t="s">
        <v>115</v>
      </c>
      <c r="W1903" s="20" t="s">
        <v>116</v>
      </c>
      <c r="X1903" s="20" t="s">
        <v>2724</v>
      </c>
      <c r="Y1903" s="20" t="s">
        <v>2725</v>
      </c>
      <c r="Z1903" s="20" t="s">
        <v>26</v>
      </c>
      <c r="AA1903" s="20" t="s">
        <v>30</v>
      </c>
      <c r="AB1903" s="20" t="s">
        <v>242</v>
      </c>
      <c r="AC1903" s="20" t="s">
        <v>2726</v>
      </c>
      <c r="AD1903" s="20" t="s">
        <v>2727</v>
      </c>
    </row>
    <row r="1904" spans="2:30" x14ac:dyDescent="0.25">
      <c r="B1904" s="27" t="str">
        <f>IF(O1904="","Frêt",_xlfn.XLOOKUP(O1904,Catégories!A:A,Catégories!B:B,"inconnu"))</f>
        <v>Frêt</v>
      </c>
      <c r="C1904" s="10" t="str">
        <f>RIGHT(LOOKUP(L1904,'Recherche tracking'!A:A,'Recherche tracking'!B:B),16)</f>
        <v>9543814314757247</v>
      </c>
      <c r="D1904" s="20">
        <v>202606</v>
      </c>
      <c r="E1904" s="20">
        <v>51</v>
      </c>
      <c r="F1904" s="20">
        <v>1085442</v>
      </c>
      <c r="G1904" s="20" t="s">
        <v>20</v>
      </c>
      <c r="H1904" s="20" t="s">
        <v>20</v>
      </c>
      <c r="I1904" s="20" t="s">
        <v>119</v>
      </c>
      <c r="J1904" s="20" t="s">
        <v>2730</v>
      </c>
      <c r="K1904" s="20">
        <v>20260626</v>
      </c>
      <c r="L1904" s="20" t="s">
        <v>2723</v>
      </c>
      <c r="M1904" s="20" t="s">
        <v>24</v>
      </c>
      <c r="N1904" s="20">
        <v>15.3</v>
      </c>
      <c r="O1904" s="20" t="s">
        <v>86</v>
      </c>
      <c r="P1904" s="25">
        <v>0</v>
      </c>
      <c r="Q1904" s="20" t="s">
        <v>112</v>
      </c>
      <c r="R1904" s="20" t="s">
        <v>113</v>
      </c>
      <c r="S1904" s="20" t="s">
        <v>26</v>
      </c>
      <c r="T1904" s="20" t="s">
        <v>30</v>
      </c>
      <c r="U1904" s="20" t="s">
        <v>114</v>
      </c>
      <c r="V1904" s="20" t="s">
        <v>115</v>
      </c>
      <c r="W1904" s="20" t="s">
        <v>116</v>
      </c>
      <c r="X1904" s="20" t="s">
        <v>2724</v>
      </c>
      <c r="Y1904" s="20" t="s">
        <v>2725</v>
      </c>
      <c r="Z1904" s="20" t="s">
        <v>26</v>
      </c>
      <c r="AA1904" s="20" t="s">
        <v>30</v>
      </c>
      <c r="AB1904" s="20" t="s">
        <v>242</v>
      </c>
      <c r="AC1904" s="20" t="s">
        <v>2726</v>
      </c>
      <c r="AD1904" s="20" t="s">
        <v>2727</v>
      </c>
    </row>
    <row r="1905" spans="2:30" x14ac:dyDescent="0.25">
      <c r="B1905" s="27" t="str">
        <f>IF(O1905="","Frêt",_xlfn.XLOOKUP(O1905,Catégories!A:A,Catégories!B:B,"inconnu"))</f>
        <v>Frêt</v>
      </c>
      <c r="C1905" s="10" t="str">
        <f>RIGHT(LOOKUP(L1905,'Recherche tracking'!A:A,'Recherche tracking'!B:B),16)</f>
        <v>9543814314757247</v>
      </c>
      <c r="D1905" s="20">
        <v>202606</v>
      </c>
      <c r="E1905" s="20">
        <v>51</v>
      </c>
      <c r="F1905" s="20">
        <v>1085442</v>
      </c>
      <c r="G1905" s="20" t="s">
        <v>20</v>
      </c>
      <c r="H1905" s="20" t="s">
        <v>20</v>
      </c>
      <c r="I1905" s="20" t="s">
        <v>119</v>
      </c>
      <c r="J1905" s="20" t="s">
        <v>2730</v>
      </c>
      <c r="K1905" s="20">
        <v>20260626</v>
      </c>
      <c r="L1905" s="20" t="s">
        <v>2723</v>
      </c>
      <c r="M1905" s="20" t="s">
        <v>24</v>
      </c>
      <c r="N1905" s="20">
        <v>15.3</v>
      </c>
      <c r="O1905" s="20" t="s">
        <v>98</v>
      </c>
      <c r="P1905" s="25">
        <v>1</v>
      </c>
      <c r="Q1905" s="20" t="s">
        <v>112</v>
      </c>
      <c r="R1905" s="20" t="s">
        <v>113</v>
      </c>
      <c r="S1905" s="20" t="s">
        <v>26</v>
      </c>
      <c r="T1905" s="20" t="s">
        <v>30</v>
      </c>
      <c r="U1905" s="20" t="s">
        <v>114</v>
      </c>
      <c r="V1905" s="20" t="s">
        <v>115</v>
      </c>
      <c r="W1905" s="20" t="s">
        <v>116</v>
      </c>
      <c r="X1905" s="20" t="s">
        <v>2724</v>
      </c>
      <c r="Y1905" s="20" t="s">
        <v>2725</v>
      </c>
      <c r="Z1905" s="20" t="s">
        <v>26</v>
      </c>
      <c r="AA1905" s="20" t="s">
        <v>30</v>
      </c>
      <c r="AB1905" s="20" t="s">
        <v>242</v>
      </c>
      <c r="AC1905" s="20" t="s">
        <v>2726</v>
      </c>
      <c r="AD1905" s="20" t="s">
        <v>2727</v>
      </c>
    </row>
    <row r="1906" spans="2:30" x14ac:dyDescent="0.25">
      <c r="B1906" s="27" t="str">
        <f>IF(O1906="","Frêt",_xlfn.XLOOKUP(O1906,Catégories!A:A,Catégories!B:B,"inconnu"))</f>
        <v>Frêt</v>
      </c>
      <c r="C1906" s="10" t="str">
        <f>RIGHT(LOOKUP(L1906,'Recherche tracking'!A:A,'Recherche tracking'!B:B),16)</f>
        <v>9543814314757247</v>
      </c>
      <c r="D1906" s="20">
        <v>202606</v>
      </c>
      <c r="E1906" s="20">
        <v>51</v>
      </c>
      <c r="F1906" s="20">
        <v>1085442</v>
      </c>
      <c r="G1906" s="20" t="s">
        <v>20</v>
      </c>
      <c r="H1906" s="20" t="s">
        <v>20</v>
      </c>
      <c r="I1906" s="20" t="s">
        <v>118</v>
      </c>
      <c r="J1906" s="20" t="s">
        <v>2731</v>
      </c>
      <c r="K1906" s="20">
        <v>20260626</v>
      </c>
      <c r="L1906" s="20" t="s">
        <v>2723</v>
      </c>
      <c r="M1906" s="20" t="s">
        <v>111</v>
      </c>
      <c r="N1906" s="20">
        <v>16.100000000000001</v>
      </c>
      <c r="O1906" s="20" t="s">
        <v>84</v>
      </c>
      <c r="P1906" s="25">
        <v>0</v>
      </c>
      <c r="Q1906" s="20" t="s">
        <v>112</v>
      </c>
      <c r="R1906" s="20" t="s">
        <v>113</v>
      </c>
      <c r="S1906" s="20" t="s">
        <v>26</v>
      </c>
      <c r="T1906" s="20" t="s">
        <v>30</v>
      </c>
      <c r="U1906" s="20" t="s">
        <v>114</v>
      </c>
      <c r="V1906" s="20" t="s">
        <v>115</v>
      </c>
      <c r="W1906" s="20" t="s">
        <v>116</v>
      </c>
      <c r="X1906" s="20" t="s">
        <v>2724</v>
      </c>
      <c r="Y1906" s="20" t="s">
        <v>2725</v>
      </c>
      <c r="Z1906" s="20" t="s">
        <v>26</v>
      </c>
      <c r="AA1906" s="20" t="s">
        <v>30</v>
      </c>
      <c r="AB1906" s="20" t="s">
        <v>242</v>
      </c>
      <c r="AC1906" s="20" t="s">
        <v>2726</v>
      </c>
      <c r="AD1906" s="20" t="s">
        <v>2727</v>
      </c>
    </row>
    <row r="1907" spans="2:30" x14ac:dyDescent="0.25">
      <c r="B1907" s="27" t="str">
        <f>IF(O1907="","Frêt",_xlfn.XLOOKUP(O1907,Catégories!A:A,Catégories!B:B,"inconnu"))</f>
        <v>Frêt</v>
      </c>
      <c r="C1907" s="10" t="str">
        <f>RIGHT(LOOKUP(L1907,'Recherche tracking'!A:A,'Recherche tracking'!B:B),16)</f>
        <v>9543814314757247</v>
      </c>
      <c r="D1907" s="20">
        <v>202606</v>
      </c>
      <c r="E1907" s="20">
        <v>51</v>
      </c>
      <c r="F1907" s="20">
        <v>1085442</v>
      </c>
      <c r="G1907" s="20" t="s">
        <v>20</v>
      </c>
      <c r="H1907" s="20" t="s">
        <v>20</v>
      </c>
      <c r="I1907" s="20" t="s">
        <v>119</v>
      </c>
      <c r="J1907" s="20" t="s">
        <v>2731</v>
      </c>
      <c r="K1907" s="20">
        <v>20260626</v>
      </c>
      <c r="L1907" s="20" t="s">
        <v>2723</v>
      </c>
      <c r="M1907" s="20" t="s">
        <v>24</v>
      </c>
      <c r="N1907" s="20">
        <v>16.100000000000001</v>
      </c>
      <c r="O1907" s="20" t="s">
        <v>86</v>
      </c>
      <c r="P1907" s="25">
        <v>0</v>
      </c>
      <c r="Q1907" s="20" t="s">
        <v>112</v>
      </c>
      <c r="R1907" s="20" t="s">
        <v>113</v>
      </c>
      <c r="S1907" s="20" t="s">
        <v>26</v>
      </c>
      <c r="T1907" s="20" t="s">
        <v>30</v>
      </c>
      <c r="U1907" s="20" t="s">
        <v>114</v>
      </c>
      <c r="V1907" s="20" t="s">
        <v>115</v>
      </c>
      <c r="W1907" s="20" t="s">
        <v>116</v>
      </c>
      <c r="X1907" s="20" t="s">
        <v>2724</v>
      </c>
      <c r="Y1907" s="20" t="s">
        <v>2725</v>
      </c>
      <c r="Z1907" s="20" t="s">
        <v>26</v>
      </c>
      <c r="AA1907" s="20" t="s">
        <v>30</v>
      </c>
      <c r="AB1907" s="20" t="s">
        <v>242</v>
      </c>
      <c r="AC1907" s="20" t="s">
        <v>2726</v>
      </c>
      <c r="AD1907" s="20" t="s">
        <v>2727</v>
      </c>
    </row>
    <row r="1908" spans="2:30" x14ac:dyDescent="0.25">
      <c r="B1908" s="27" t="str">
        <f>IF(O1908="","Frêt",_xlfn.XLOOKUP(O1908,Catégories!A:A,Catégories!B:B,"inconnu"))</f>
        <v>Frêt</v>
      </c>
      <c r="C1908" s="10" t="str">
        <f>RIGHT(LOOKUP(L1908,'Recherche tracking'!A:A,'Recherche tracking'!B:B),16)</f>
        <v>9543814314757247</v>
      </c>
      <c r="D1908" s="20">
        <v>202606</v>
      </c>
      <c r="E1908" s="20">
        <v>51</v>
      </c>
      <c r="F1908" s="20">
        <v>1085442</v>
      </c>
      <c r="G1908" s="20" t="s">
        <v>20</v>
      </c>
      <c r="H1908" s="20" t="s">
        <v>20</v>
      </c>
      <c r="I1908" s="20" t="s">
        <v>119</v>
      </c>
      <c r="J1908" s="20" t="s">
        <v>2731</v>
      </c>
      <c r="K1908" s="20">
        <v>20260626</v>
      </c>
      <c r="L1908" s="20" t="s">
        <v>2723</v>
      </c>
      <c r="M1908" s="20" t="s">
        <v>24</v>
      </c>
      <c r="N1908" s="20">
        <v>16.100000000000001</v>
      </c>
      <c r="O1908" s="20" t="s">
        <v>98</v>
      </c>
      <c r="P1908" s="25">
        <v>1</v>
      </c>
      <c r="Q1908" s="20" t="s">
        <v>112</v>
      </c>
      <c r="R1908" s="20" t="s">
        <v>113</v>
      </c>
      <c r="S1908" s="20" t="s">
        <v>26</v>
      </c>
      <c r="T1908" s="20" t="s">
        <v>30</v>
      </c>
      <c r="U1908" s="20" t="s">
        <v>114</v>
      </c>
      <c r="V1908" s="20" t="s">
        <v>115</v>
      </c>
      <c r="W1908" s="20" t="s">
        <v>116</v>
      </c>
      <c r="X1908" s="20" t="s">
        <v>2724</v>
      </c>
      <c r="Y1908" s="20" t="s">
        <v>2725</v>
      </c>
      <c r="Z1908" s="20" t="s">
        <v>26</v>
      </c>
      <c r="AA1908" s="20" t="s">
        <v>30</v>
      </c>
      <c r="AB1908" s="20" t="s">
        <v>242</v>
      </c>
      <c r="AC1908" s="20" t="s">
        <v>2726</v>
      </c>
      <c r="AD1908" s="20" t="s">
        <v>2727</v>
      </c>
    </row>
    <row r="1909" spans="2:30" x14ac:dyDescent="0.25">
      <c r="B1909" s="27" t="str">
        <f>IF(O1909="","Frêt",_xlfn.XLOOKUP(O1909,Catégories!A:A,Catégories!B:B,"inconnu"))</f>
        <v>Frêt</v>
      </c>
      <c r="C1909" s="10" t="str">
        <f>RIGHT(LOOKUP(L1909,'Recherche tracking'!A:A,'Recherche tracking'!B:B),16)</f>
        <v>9543814314757247</v>
      </c>
      <c r="D1909" s="20">
        <v>202606</v>
      </c>
      <c r="E1909" s="20">
        <v>51</v>
      </c>
      <c r="F1909" s="20">
        <v>1085442</v>
      </c>
      <c r="G1909" s="20" t="s">
        <v>20</v>
      </c>
      <c r="H1909" s="20" t="s">
        <v>20</v>
      </c>
      <c r="I1909" s="20" t="s">
        <v>118</v>
      </c>
      <c r="J1909" s="20" t="s">
        <v>2732</v>
      </c>
      <c r="K1909" s="20">
        <v>20260626</v>
      </c>
      <c r="L1909" s="20" t="s">
        <v>2723</v>
      </c>
      <c r="M1909" s="20" t="s">
        <v>111</v>
      </c>
      <c r="N1909" s="20">
        <v>15.4</v>
      </c>
      <c r="O1909" s="20" t="s">
        <v>84</v>
      </c>
      <c r="P1909" s="25">
        <v>0</v>
      </c>
      <c r="Q1909" s="20" t="s">
        <v>112</v>
      </c>
      <c r="R1909" s="20" t="s">
        <v>113</v>
      </c>
      <c r="S1909" s="20" t="s">
        <v>26</v>
      </c>
      <c r="T1909" s="20" t="s">
        <v>30</v>
      </c>
      <c r="U1909" s="20" t="s">
        <v>114</v>
      </c>
      <c r="V1909" s="20" t="s">
        <v>115</v>
      </c>
      <c r="W1909" s="20" t="s">
        <v>116</v>
      </c>
      <c r="X1909" s="20" t="s">
        <v>2724</v>
      </c>
      <c r="Y1909" s="20" t="s">
        <v>2725</v>
      </c>
      <c r="Z1909" s="20" t="s">
        <v>26</v>
      </c>
      <c r="AA1909" s="20" t="s">
        <v>30</v>
      </c>
      <c r="AB1909" s="20" t="s">
        <v>242</v>
      </c>
      <c r="AC1909" s="20" t="s">
        <v>2726</v>
      </c>
      <c r="AD1909" s="20" t="s">
        <v>2727</v>
      </c>
    </row>
    <row r="1910" spans="2:30" x14ac:dyDescent="0.25">
      <c r="B1910" s="27" t="str">
        <f>IF(O1910="","Frêt",_xlfn.XLOOKUP(O1910,Catégories!A:A,Catégories!B:B,"inconnu"))</f>
        <v>Frêt</v>
      </c>
      <c r="C1910" s="10" t="str">
        <f>RIGHT(LOOKUP(L1910,'Recherche tracking'!A:A,'Recherche tracking'!B:B),16)</f>
        <v>9543814314757247</v>
      </c>
      <c r="D1910" s="20">
        <v>202606</v>
      </c>
      <c r="E1910" s="20">
        <v>51</v>
      </c>
      <c r="F1910" s="20">
        <v>1085442</v>
      </c>
      <c r="G1910" s="20" t="s">
        <v>20</v>
      </c>
      <c r="H1910" s="20" t="s">
        <v>20</v>
      </c>
      <c r="I1910" s="20" t="s">
        <v>119</v>
      </c>
      <c r="J1910" s="20" t="s">
        <v>2732</v>
      </c>
      <c r="K1910" s="20">
        <v>20260626</v>
      </c>
      <c r="L1910" s="20" t="s">
        <v>2723</v>
      </c>
      <c r="M1910" s="20" t="s">
        <v>24</v>
      </c>
      <c r="N1910" s="20">
        <v>15.4</v>
      </c>
      <c r="O1910" s="20" t="s">
        <v>86</v>
      </c>
      <c r="P1910" s="25">
        <v>0</v>
      </c>
      <c r="Q1910" s="20" t="s">
        <v>112</v>
      </c>
      <c r="R1910" s="20" t="s">
        <v>113</v>
      </c>
      <c r="S1910" s="20" t="s">
        <v>26</v>
      </c>
      <c r="T1910" s="20" t="s">
        <v>30</v>
      </c>
      <c r="U1910" s="20" t="s">
        <v>114</v>
      </c>
      <c r="V1910" s="20" t="s">
        <v>115</v>
      </c>
      <c r="W1910" s="20" t="s">
        <v>116</v>
      </c>
      <c r="X1910" s="20" t="s">
        <v>2724</v>
      </c>
      <c r="Y1910" s="20" t="s">
        <v>2725</v>
      </c>
      <c r="Z1910" s="20" t="s">
        <v>26</v>
      </c>
      <c r="AA1910" s="20" t="s">
        <v>30</v>
      </c>
      <c r="AB1910" s="20" t="s">
        <v>242</v>
      </c>
      <c r="AC1910" s="20" t="s">
        <v>2726</v>
      </c>
      <c r="AD1910" s="20" t="s">
        <v>2727</v>
      </c>
    </row>
    <row r="1911" spans="2:30" x14ac:dyDescent="0.25">
      <c r="B1911" s="27" t="str">
        <f>IF(O1911="","Frêt",_xlfn.XLOOKUP(O1911,Catégories!A:A,Catégories!B:B,"inconnu"))</f>
        <v>Frêt</v>
      </c>
      <c r="C1911" s="10" t="str">
        <f>RIGHT(LOOKUP(L1911,'Recherche tracking'!A:A,'Recherche tracking'!B:B),16)</f>
        <v>9543814314757247</v>
      </c>
      <c r="D1911" s="20">
        <v>202606</v>
      </c>
      <c r="E1911" s="20">
        <v>51</v>
      </c>
      <c r="F1911" s="20">
        <v>1085442</v>
      </c>
      <c r="G1911" s="20" t="s">
        <v>20</v>
      </c>
      <c r="H1911" s="20" t="s">
        <v>20</v>
      </c>
      <c r="I1911" s="20" t="s">
        <v>119</v>
      </c>
      <c r="J1911" s="20" t="s">
        <v>2732</v>
      </c>
      <c r="K1911" s="20">
        <v>20260626</v>
      </c>
      <c r="L1911" s="20" t="s">
        <v>2723</v>
      </c>
      <c r="M1911" s="20" t="s">
        <v>24</v>
      </c>
      <c r="N1911" s="20">
        <v>15.4</v>
      </c>
      <c r="O1911" s="20" t="s">
        <v>98</v>
      </c>
      <c r="P1911" s="25">
        <v>1</v>
      </c>
      <c r="Q1911" s="20" t="s">
        <v>112</v>
      </c>
      <c r="R1911" s="20" t="s">
        <v>113</v>
      </c>
      <c r="S1911" s="20" t="s">
        <v>26</v>
      </c>
      <c r="T1911" s="20" t="s">
        <v>30</v>
      </c>
      <c r="U1911" s="20" t="s">
        <v>114</v>
      </c>
      <c r="V1911" s="20" t="s">
        <v>115</v>
      </c>
      <c r="W1911" s="20" t="s">
        <v>116</v>
      </c>
      <c r="X1911" s="20" t="s">
        <v>2724</v>
      </c>
      <c r="Y1911" s="20" t="s">
        <v>2725</v>
      </c>
      <c r="Z1911" s="20" t="s">
        <v>26</v>
      </c>
      <c r="AA1911" s="20" t="s">
        <v>30</v>
      </c>
      <c r="AB1911" s="20" t="s">
        <v>242</v>
      </c>
      <c r="AC1911" s="20" t="s">
        <v>2726</v>
      </c>
      <c r="AD1911" s="20" t="s">
        <v>2727</v>
      </c>
    </row>
    <row r="1912" spans="2:30" x14ac:dyDescent="0.25">
      <c r="B1912" s="27" t="str">
        <f>IF(O1912="","Frêt",_xlfn.XLOOKUP(O1912,Catégories!A:A,Catégories!B:B,"inconnu"))</f>
        <v>Frêt</v>
      </c>
      <c r="C1912" s="10" t="str">
        <f>RIGHT(LOOKUP(L1912,'Recherche tracking'!A:A,'Recherche tracking'!B:B),16)</f>
        <v>4543814314757348</v>
      </c>
      <c r="D1912" s="20">
        <v>202606</v>
      </c>
      <c r="E1912" s="20">
        <v>51</v>
      </c>
      <c r="F1912" s="20">
        <v>1085442</v>
      </c>
      <c r="G1912" s="20" t="s">
        <v>20</v>
      </c>
      <c r="H1912" s="20" t="s">
        <v>20</v>
      </c>
      <c r="I1912" s="20" t="s">
        <v>110</v>
      </c>
      <c r="J1912" s="20" t="s">
        <v>22</v>
      </c>
      <c r="K1912" s="20">
        <v>20260626</v>
      </c>
      <c r="L1912" s="20" t="s">
        <v>2733</v>
      </c>
      <c r="M1912" s="20" t="s">
        <v>111</v>
      </c>
      <c r="N1912" s="20">
        <v>150.51</v>
      </c>
      <c r="O1912" s="20" t="s">
        <v>84</v>
      </c>
      <c r="P1912" s="25">
        <v>43.15</v>
      </c>
      <c r="Q1912" s="20" t="s">
        <v>112</v>
      </c>
      <c r="R1912" s="20" t="s">
        <v>113</v>
      </c>
      <c r="S1912" s="20" t="s">
        <v>26</v>
      </c>
      <c r="T1912" s="20" t="s">
        <v>30</v>
      </c>
      <c r="U1912" s="20" t="s">
        <v>114</v>
      </c>
      <c r="V1912" s="20" t="s">
        <v>115</v>
      </c>
      <c r="W1912" s="20" t="s">
        <v>116</v>
      </c>
      <c r="X1912" s="20" t="s">
        <v>355</v>
      </c>
      <c r="Y1912" s="20" t="s">
        <v>356</v>
      </c>
      <c r="Z1912" s="20" t="s">
        <v>357</v>
      </c>
      <c r="AA1912" s="20" t="s">
        <v>30</v>
      </c>
      <c r="AB1912" s="20" t="s">
        <v>130</v>
      </c>
      <c r="AC1912" s="20" t="s">
        <v>358</v>
      </c>
      <c r="AD1912" s="20" t="s">
        <v>359</v>
      </c>
    </row>
    <row r="1913" spans="2:30" x14ac:dyDescent="0.25">
      <c r="B1913" s="27" t="str">
        <f>IF(O1913="","Frêt",_xlfn.XLOOKUP(O1913,Catégories!A:A,Catégories!B:B,"inconnu"))</f>
        <v>Frêt</v>
      </c>
      <c r="C1913" s="10" t="str">
        <f>RIGHT(LOOKUP(L1913,'Recherche tracking'!A:A,'Recherche tracking'!B:B),16)</f>
        <v>4543814314757348</v>
      </c>
      <c r="D1913" s="20">
        <v>202606</v>
      </c>
      <c r="E1913" s="20">
        <v>51</v>
      </c>
      <c r="F1913" s="20">
        <v>1085442</v>
      </c>
      <c r="G1913" s="20" t="s">
        <v>20</v>
      </c>
      <c r="H1913" s="20" t="s">
        <v>20</v>
      </c>
      <c r="I1913" s="20" t="s">
        <v>126</v>
      </c>
      <c r="J1913" s="20" t="s">
        <v>22</v>
      </c>
      <c r="K1913" s="20">
        <v>20260626</v>
      </c>
      <c r="L1913" s="20" t="s">
        <v>2733</v>
      </c>
      <c r="M1913" s="20" t="s">
        <v>24</v>
      </c>
      <c r="N1913" s="20">
        <v>0</v>
      </c>
      <c r="O1913" s="20" t="s">
        <v>31</v>
      </c>
      <c r="P1913" s="25">
        <v>8</v>
      </c>
      <c r="Q1913" s="20" t="s">
        <v>112</v>
      </c>
      <c r="R1913" s="20" t="s">
        <v>113</v>
      </c>
      <c r="S1913" s="20" t="s">
        <v>26</v>
      </c>
      <c r="T1913" s="20" t="s">
        <v>30</v>
      </c>
      <c r="U1913" s="20" t="s">
        <v>114</v>
      </c>
      <c r="V1913" s="20" t="s">
        <v>115</v>
      </c>
      <c r="W1913" s="20" t="s">
        <v>116</v>
      </c>
      <c r="X1913" s="20" t="s">
        <v>355</v>
      </c>
      <c r="Y1913" s="20" t="s">
        <v>356</v>
      </c>
      <c r="Z1913" s="20" t="s">
        <v>357</v>
      </c>
      <c r="AA1913" s="20" t="s">
        <v>30</v>
      </c>
      <c r="AB1913" s="20" t="s">
        <v>130</v>
      </c>
      <c r="AC1913" s="20" t="s">
        <v>358</v>
      </c>
      <c r="AD1913" s="20" t="s">
        <v>359</v>
      </c>
    </row>
    <row r="1914" spans="2:30" x14ac:dyDescent="0.25">
      <c r="B1914" s="27" t="str">
        <f>IF(O1914="","Frêt",_xlfn.XLOOKUP(O1914,Catégories!A:A,Catégories!B:B,"inconnu"))</f>
        <v>Frêt</v>
      </c>
      <c r="C1914" s="10" t="str">
        <f>RIGHT(LOOKUP(L1914,'Recherche tracking'!A:A,'Recherche tracking'!B:B),16)</f>
        <v>4543814314757348</v>
      </c>
      <c r="D1914" s="20">
        <v>202606</v>
      </c>
      <c r="E1914" s="20">
        <v>51</v>
      </c>
      <c r="F1914" s="20">
        <v>1085442</v>
      </c>
      <c r="G1914" s="20" t="s">
        <v>20</v>
      </c>
      <c r="H1914" s="20" t="s">
        <v>20</v>
      </c>
      <c r="I1914" s="20" t="s">
        <v>118</v>
      </c>
      <c r="J1914" s="20" t="s">
        <v>2734</v>
      </c>
      <c r="K1914" s="20">
        <v>20260626</v>
      </c>
      <c r="L1914" s="20" t="s">
        <v>2733</v>
      </c>
      <c r="M1914" s="20" t="s">
        <v>111</v>
      </c>
      <c r="N1914" s="20">
        <v>8.6</v>
      </c>
      <c r="O1914" s="20" t="s">
        <v>84</v>
      </c>
      <c r="P1914" s="25">
        <v>0</v>
      </c>
      <c r="Q1914" s="20" t="s">
        <v>112</v>
      </c>
      <c r="R1914" s="20" t="s">
        <v>113</v>
      </c>
      <c r="S1914" s="20" t="s">
        <v>26</v>
      </c>
      <c r="T1914" s="20" t="s">
        <v>30</v>
      </c>
      <c r="U1914" s="20" t="s">
        <v>114</v>
      </c>
      <c r="V1914" s="20" t="s">
        <v>115</v>
      </c>
      <c r="W1914" s="20" t="s">
        <v>116</v>
      </c>
      <c r="X1914" s="20" t="s">
        <v>355</v>
      </c>
      <c r="Y1914" s="20" t="s">
        <v>356</v>
      </c>
      <c r="Z1914" s="20" t="s">
        <v>357</v>
      </c>
      <c r="AA1914" s="20" t="s">
        <v>30</v>
      </c>
      <c r="AB1914" s="20" t="s">
        <v>130</v>
      </c>
      <c r="AC1914" s="20" t="s">
        <v>358</v>
      </c>
      <c r="AD1914" s="20" t="s">
        <v>359</v>
      </c>
    </row>
    <row r="1915" spans="2:30" x14ac:dyDescent="0.25">
      <c r="B1915" s="27" t="str">
        <f>IF(O1915="","Frêt",_xlfn.XLOOKUP(O1915,Catégories!A:A,Catégories!B:B,"inconnu"))</f>
        <v>Frêt</v>
      </c>
      <c r="C1915" s="10" t="str">
        <f>RIGHT(LOOKUP(L1915,'Recherche tracking'!A:A,'Recherche tracking'!B:B),16)</f>
        <v>4543814314757348</v>
      </c>
      <c r="D1915" s="20">
        <v>202606</v>
      </c>
      <c r="E1915" s="20">
        <v>51</v>
      </c>
      <c r="F1915" s="20">
        <v>1085442</v>
      </c>
      <c r="G1915" s="20" t="s">
        <v>20</v>
      </c>
      <c r="H1915" s="20" t="s">
        <v>20</v>
      </c>
      <c r="I1915" s="20" t="s">
        <v>119</v>
      </c>
      <c r="J1915" s="20" t="s">
        <v>2734</v>
      </c>
      <c r="K1915" s="20">
        <v>20260626</v>
      </c>
      <c r="L1915" s="20" t="s">
        <v>2733</v>
      </c>
      <c r="M1915" s="20" t="s">
        <v>24</v>
      </c>
      <c r="N1915" s="20">
        <v>8.6</v>
      </c>
      <c r="O1915" s="20" t="s">
        <v>86</v>
      </c>
      <c r="P1915" s="25">
        <v>0</v>
      </c>
      <c r="Q1915" s="20" t="s">
        <v>112</v>
      </c>
      <c r="R1915" s="20" t="s">
        <v>113</v>
      </c>
      <c r="S1915" s="20" t="s">
        <v>26</v>
      </c>
      <c r="T1915" s="20" t="s">
        <v>30</v>
      </c>
      <c r="U1915" s="20" t="s">
        <v>114</v>
      </c>
      <c r="V1915" s="20" t="s">
        <v>115</v>
      </c>
      <c r="W1915" s="20" t="s">
        <v>116</v>
      </c>
      <c r="X1915" s="20" t="s">
        <v>355</v>
      </c>
      <c r="Y1915" s="20" t="s">
        <v>356</v>
      </c>
      <c r="Z1915" s="20" t="s">
        <v>357</v>
      </c>
      <c r="AA1915" s="20" t="s">
        <v>30</v>
      </c>
      <c r="AB1915" s="20" t="s">
        <v>130</v>
      </c>
      <c r="AC1915" s="20" t="s">
        <v>358</v>
      </c>
      <c r="AD1915" s="20" t="s">
        <v>359</v>
      </c>
    </row>
    <row r="1916" spans="2:30" x14ac:dyDescent="0.25">
      <c r="B1916" s="27" t="str">
        <f>IF(O1916="","Frêt",_xlfn.XLOOKUP(O1916,Catégories!A:A,Catégories!B:B,"inconnu"))</f>
        <v>Frêt</v>
      </c>
      <c r="C1916" s="10" t="str">
        <f>RIGHT(LOOKUP(L1916,'Recherche tracking'!A:A,'Recherche tracking'!B:B),16)</f>
        <v>4543814314757348</v>
      </c>
      <c r="D1916" s="20">
        <v>202606</v>
      </c>
      <c r="E1916" s="20">
        <v>51</v>
      </c>
      <c r="F1916" s="20">
        <v>1085442</v>
      </c>
      <c r="G1916" s="20" t="s">
        <v>20</v>
      </c>
      <c r="H1916" s="20" t="s">
        <v>20</v>
      </c>
      <c r="I1916" s="20" t="s">
        <v>118</v>
      </c>
      <c r="J1916" s="20" t="s">
        <v>2735</v>
      </c>
      <c r="K1916" s="20">
        <v>20260626</v>
      </c>
      <c r="L1916" s="20" t="s">
        <v>2733</v>
      </c>
      <c r="M1916" s="20" t="s">
        <v>111</v>
      </c>
      <c r="N1916" s="20">
        <v>8.6</v>
      </c>
      <c r="O1916" s="20" t="s">
        <v>84</v>
      </c>
      <c r="P1916" s="25">
        <v>0</v>
      </c>
      <c r="Q1916" s="20" t="s">
        <v>112</v>
      </c>
      <c r="R1916" s="20" t="s">
        <v>113</v>
      </c>
      <c r="S1916" s="20" t="s">
        <v>26</v>
      </c>
      <c r="T1916" s="20" t="s">
        <v>30</v>
      </c>
      <c r="U1916" s="20" t="s">
        <v>114</v>
      </c>
      <c r="V1916" s="20" t="s">
        <v>115</v>
      </c>
      <c r="W1916" s="20" t="s">
        <v>116</v>
      </c>
      <c r="X1916" s="20" t="s">
        <v>355</v>
      </c>
      <c r="Y1916" s="20" t="s">
        <v>356</v>
      </c>
      <c r="Z1916" s="20" t="s">
        <v>357</v>
      </c>
      <c r="AA1916" s="20" t="s">
        <v>30</v>
      </c>
      <c r="AB1916" s="20" t="s">
        <v>130</v>
      </c>
      <c r="AC1916" s="20" t="s">
        <v>358</v>
      </c>
      <c r="AD1916" s="20" t="s">
        <v>359</v>
      </c>
    </row>
    <row r="1917" spans="2:30" x14ac:dyDescent="0.25">
      <c r="B1917" s="27" t="str">
        <f>IF(O1917="","Frêt",_xlfn.XLOOKUP(O1917,Catégories!A:A,Catégories!B:B,"inconnu"))</f>
        <v>Frêt</v>
      </c>
      <c r="C1917" s="10" t="str">
        <f>RIGHT(LOOKUP(L1917,'Recherche tracking'!A:A,'Recherche tracking'!B:B),16)</f>
        <v>4543814314757348</v>
      </c>
      <c r="D1917" s="20">
        <v>202606</v>
      </c>
      <c r="E1917" s="20">
        <v>51</v>
      </c>
      <c r="F1917" s="20">
        <v>1085442</v>
      </c>
      <c r="G1917" s="20" t="s">
        <v>20</v>
      </c>
      <c r="H1917" s="20" t="s">
        <v>20</v>
      </c>
      <c r="I1917" s="20" t="s">
        <v>119</v>
      </c>
      <c r="J1917" s="20" t="s">
        <v>2735</v>
      </c>
      <c r="K1917" s="20">
        <v>20260626</v>
      </c>
      <c r="L1917" s="20" t="s">
        <v>2733</v>
      </c>
      <c r="M1917" s="20" t="s">
        <v>24</v>
      </c>
      <c r="N1917" s="20">
        <v>8.6</v>
      </c>
      <c r="O1917" s="20" t="s">
        <v>86</v>
      </c>
      <c r="P1917" s="25">
        <v>0</v>
      </c>
      <c r="Q1917" s="20" t="s">
        <v>112</v>
      </c>
      <c r="R1917" s="20" t="s">
        <v>113</v>
      </c>
      <c r="S1917" s="20" t="s">
        <v>26</v>
      </c>
      <c r="T1917" s="20" t="s">
        <v>30</v>
      </c>
      <c r="U1917" s="20" t="s">
        <v>114</v>
      </c>
      <c r="V1917" s="20" t="s">
        <v>115</v>
      </c>
      <c r="W1917" s="20" t="s">
        <v>116</v>
      </c>
      <c r="X1917" s="20" t="s">
        <v>355</v>
      </c>
      <c r="Y1917" s="20" t="s">
        <v>356</v>
      </c>
      <c r="Z1917" s="20" t="s">
        <v>357</v>
      </c>
      <c r="AA1917" s="20" t="s">
        <v>30</v>
      </c>
      <c r="AB1917" s="20" t="s">
        <v>130</v>
      </c>
      <c r="AC1917" s="20" t="s">
        <v>358</v>
      </c>
      <c r="AD1917" s="20" t="s">
        <v>359</v>
      </c>
    </row>
    <row r="1918" spans="2:30" x14ac:dyDescent="0.25">
      <c r="B1918" s="27" t="str">
        <f>IF(O1918="","Frêt",_xlfn.XLOOKUP(O1918,Catégories!A:A,Catégories!B:B,"inconnu"))</f>
        <v>Frêt</v>
      </c>
      <c r="C1918" s="10" t="str">
        <f>RIGHT(LOOKUP(L1918,'Recherche tracking'!A:A,'Recherche tracking'!B:B),16)</f>
        <v>4543814314757348</v>
      </c>
      <c r="D1918" s="20">
        <v>202606</v>
      </c>
      <c r="E1918" s="20">
        <v>51</v>
      </c>
      <c r="F1918" s="20">
        <v>1085442</v>
      </c>
      <c r="G1918" s="20" t="s">
        <v>20</v>
      </c>
      <c r="H1918" s="20" t="s">
        <v>20</v>
      </c>
      <c r="I1918" s="20" t="s">
        <v>119</v>
      </c>
      <c r="J1918" s="20" t="s">
        <v>2735</v>
      </c>
      <c r="K1918" s="20">
        <v>20260626</v>
      </c>
      <c r="L1918" s="20" t="s">
        <v>2733</v>
      </c>
      <c r="M1918" s="20" t="s">
        <v>24</v>
      </c>
      <c r="N1918" s="20">
        <v>8.6</v>
      </c>
      <c r="O1918" s="20" t="s">
        <v>98</v>
      </c>
      <c r="P1918" s="25">
        <v>1</v>
      </c>
      <c r="Q1918" s="20" t="s">
        <v>112</v>
      </c>
      <c r="R1918" s="20" t="s">
        <v>113</v>
      </c>
      <c r="S1918" s="20" t="s">
        <v>26</v>
      </c>
      <c r="T1918" s="20" t="s">
        <v>30</v>
      </c>
      <c r="U1918" s="20" t="s">
        <v>114</v>
      </c>
      <c r="V1918" s="20" t="s">
        <v>115</v>
      </c>
      <c r="W1918" s="20" t="s">
        <v>116</v>
      </c>
      <c r="X1918" s="20" t="s">
        <v>355</v>
      </c>
      <c r="Y1918" s="20" t="s">
        <v>356</v>
      </c>
      <c r="Z1918" s="20" t="s">
        <v>357</v>
      </c>
      <c r="AA1918" s="20" t="s">
        <v>30</v>
      </c>
      <c r="AB1918" s="20" t="s">
        <v>130</v>
      </c>
      <c r="AC1918" s="20" t="s">
        <v>358</v>
      </c>
      <c r="AD1918" s="20" t="s">
        <v>359</v>
      </c>
    </row>
    <row r="1919" spans="2:30" x14ac:dyDescent="0.25">
      <c r="B1919" s="27" t="str">
        <f>IF(O1919="","Frêt",_xlfn.XLOOKUP(O1919,Catégories!A:A,Catégories!B:B,"inconnu"))</f>
        <v>Frêt</v>
      </c>
      <c r="C1919" s="10" t="str">
        <f>RIGHT(LOOKUP(L1919,'Recherche tracking'!A:A,'Recherche tracking'!B:B),16)</f>
        <v>4543814314757348</v>
      </c>
      <c r="D1919" s="20">
        <v>202606</v>
      </c>
      <c r="E1919" s="20">
        <v>51</v>
      </c>
      <c r="F1919" s="20">
        <v>1085442</v>
      </c>
      <c r="G1919" s="20" t="s">
        <v>20</v>
      </c>
      <c r="H1919" s="20" t="s">
        <v>20</v>
      </c>
      <c r="I1919" s="20" t="s">
        <v>118</v>
      </c>
      <c r="J1919" s="20" t="s">
        <v>2736</v>
      </c>
      <c r="K1919" s="20">
        <v>20260626</v>
      </c>
      <c r="L1919" s="20" t="s">
        <v>2733</v>
      </c>
      <c r="M1919" s="20" t="s">
        <v>111</v>
      </c>
      <c r="N1919" s="20">
        <v>78.2</v>
      </c>
      <c r="O1919" s="20" t="s">
        <v>84</v>
      </c>
      <c r="P1919" s="25">
        <v>0</v>
      </c>
      <c r="Q1919" s="20" t="s">
        <v>112</v>
      </c>
      <c r="R1919" s="20" t="s">
        <v>113</v>
      </c>
      <c r="S1919" s="20" t="s">
        <v>26</v>
      </c>
      <c r="T1919" s="20" t="s">
        <v>30</v>
      </c>
      <c r="U1919" s="20" t="s">
        <v>114</v>
      </c>
      <c r="V1919" s="20" t="s">
        <v>115</v>
      </c>
      <c r="W1919" s="20" t="s">
        <v>116</v>
      </c>
      <c r="X1919" s="20" t="s">
        <v>355</v>
      </c>
      <c r="Y1919" s="20" t="s">
        <v>356</v>
      </c>
      <c r="Z1919" s="20" t="s">
        <v>357</v>
      </c>
      <c r="AA1919" s="20" t="s">
        <v>30</v>
      </c>
      <c r="AB1919" s="20" t="s">
        <v>130</v>
      </c>
      <c r="AC1919" s="20" t="s">
        <v>358</v>
      </c>
      <c r="AD1919" s="20" t="s">
        <v>359</v>
      </c>
    </row>
    <row r="1920" spans="2:30" x14ac:dyDescent="0.25">
      <c r="B1920" s="27" t="str">
        <f>IF(O1920="","Frêt",_xlfn.XLOOKUP(O1920,Catégories!A:A,Catégories!B:B,"inconnu"))</f>
        <v>Frêt</v>
      </c>
      <c r="C1920" s="10" t="str">
        <f>RIGHT(LOOKUP(L1920,'Recherche tracking'!A:A,'Recherche tracking'!B:B),16)</f>
        <v>4543814314757348</v>
      </c>
      <c r="D1920" s="20">
        <v>202606</v>
      </c>
      <c r="E1920" s="20">
        <v>51</v>
      </c>
      <c r="F1920" s="20">
        <v>1085442</v>
      </c>
      <c r="G1920" s="20" t="s">
        <v>20</v>
      </c>
      <c r="H1920" s="20" t="s">
        <v>20</v>
      </c>
      <c r="I1920" s="20" t="s">
        <v>119</v>
      </c>
      <c r="J1920" s="20" t="s">
        <v>2736</v>
      </c>
      <c r="K1920" s="20">
        <v>20260626</v>
      </c>
      <c r="L1920" s="20" t="s">
        <v>2733</v>
      </c>
      <c r="M1920" s="20" t="s">
        <v>24</v>
      </c>
      <c r="N1920" s="20">
        <v>78.2</v>
      </c>
      <c r="O1920" s="20" t="s">
        <v>86</v>
      </c>
      <c r="P1920" s="25">
        <v>0</v>
      </c>
      <c r="Q1920" s="20" t="s">
        <v>112</v>
      </c>
      <c r="R1920" s="20" t="s">
        <v>113</v>
      </c>
      <c r="S1920" s="20" t="s">
        <v>26</v>
      </c>
      <c r="T1920" s="20" t="s">
        <v>30</v>
      </c>
      <c r="U1920" s="20" t="s">
        <v>114</v>
      </c>
      <c r="V1920" s="20" t="s">
        <v>115</v>
      </c>
      <c r="W1920" s="20" t="s">
        <v>116</v>
      </c>
      <c r="X1920" s="20" t="s">
        <v>355</v>
      </c>
      <c r="Y1920" s="20" t="s">
        <v>356</v>
      </c>
      <c r="Z1920" s="20" t="s">
        <v>357</v>
      </c>
      <c r="AA1920" s="20" t="s">
        <v>30</v>
      </c>
      <c r="AB1920" s="20" t="s">
        <v>130</v>
      </c>
      <c r="AC1920" s="20" t="s">
        <v>358</v>
      </c>
      <c r="AD1920" s="20" t="s">
        <v>359</v>
      </c>
    </row>
    <row r="1921" spans="2:30" x14ac:dyDescent="0.25">
      <c r="B1921" s="27" t="str">
        <f>IF(O1921="","Frêt",_xlfn.XLOOKUP(O1921,Catégories!A:A,Catégories!B:B,"inconnu"))</f>
        <v>Frêt</v>
      </c>
      <c r="C1921" s="10" t="str">
        <f>RIGHT(LOOKUP(L1921,'Recherche tracking'!A:A,'Recherche tracking'!B:B),16)</f>
        <v>4543814314757348</v>
      </c>
      <c r="D1921" s="20">
        <v>202606</v>
      </c>
      <c r="E1921" s="20">
        <v>51</v>
      </c>
      <c r="F1921" s="20">
        <v>1085442</v>
      </c>
      <c r="G1921" s="20" t="s">
        <v>20</v>
      </c>
      <c r="H1921" s="20" t="s">
        <v>20</v>
      </c>
      <c r="I1921" s="20" t="s">
        <v>119</v>
      </c>
      <c r="J1921" s="20" t="s">
        <v>2736</v>
      </c>
      <c r="K1921" s="20">
        <v>20260626</v>
      </c>
      <c r="L1921" s="20" t="s">
        <v>2733</v>
      </c>
      <c r="M1921" s="20" t="s">
        <v>24</v>
      </c>
      <c r="N1921" s="20">
        <v>78.2</v>
      </c>
      <c r="O1921" s="20" t="s">
        <v>98</v>
      </c>
      <c r="P1921" s="25">
        <v>1</v>
      </c>
      <c r="Q1921" s="20" t="s">
        <v>112</v>
      </c>
      <c r="R1921" s="20" t="s">
        <v>113</v>
      </c>
      <c r="S1921" s="20" t="s">
        <v>26</v>
      </c>
      <c r="T1921" s="20" t="s">
        <v>30</v>
      </c>
      <c r="U1921" s="20" t="s">
        <v>114</v>
      </c>
      <c r="V1921" s="20" t="s">
        <v>115</v>
      </c>
      <c r="W1921" s="20" t="s">
        <v>116</v>
      </c>
      <c r="X1921" s="20" t="s">
        <v>355</v>
      </c>
      <c r="Y1921" s="20" t="s">
        <v>356</v>
      </c>
      <c r="Z1921" s="20" t="s">
        <v>357</v>
      </c>
      <c r="AA1921" s="20" t="s">
        <v>30</v>
      </c>
      <c r="AB1921" s="20" t="s">
        <v>130</v>
      </c>
      <c r="AC1921" s="20" t="s">
        <v>358</v>
      </c>
      <c r="AD1921" s="20" t="s">
        <v>359</v>
      </c>
    </row>
    <row r="1922" spans="2:30" x14ac:dyDescent="0.25">
      <c r="B1922" s="27" t="str">
        <f>IF(O1922="","Frêt",_xlfn.XLOOKUP(O1922,Catégories!A:A,Catégories!B:B,"inconnu"))</f>
        <v>Frêt</v>
      </c>
      <c r="C1922" s="10" t="str">
        <f>RIGHT(LOOKUP(L1922,'Recherche tracking'!A:A,'Recherche tracking'!B:B),16)</f>
        <v>4543814314757348</v>
      </c>
      <c r="D1922" s="20">
        <v>202606</v>
      </c>
      <c r="E1922" s="20">
        <v>51</v>
      </c>
      <c r="F1922" s="20">
        <v>1085442</v>
      </c>
      <c r="G1922" s="20" t="s">
        <v>20</v>
      </c>
      <c r="H1922" s="20" t="s">
        <v>20</v>
      </c>
      <c r="I1922" s="20" t="s">
        <v>118</v>
      </c>
      <c r="J1922" s="20" t="s">
        <v>2737</v>
      </c>
      <c r="K1922" s="20">
        <v>20260626</v>
      </c>
      <c r="L1922" s="20" t="s">
        <v>2733</v>
      </c>
      <c r="M1922" s="20" t="s">
        <v>111</v>
      </c>
      <c r="N1922" s="20">
        <v>8.6</v>
      </c>
      <c r="O1922" s="20" t="s">
        <v>84</v>
      </c>
      <c r="P1922" s="25">
        <v>0</v>
      </c>
      <c r="Q1922" s="20" t="s">
        <v>112</v>
      </c>
      <c r="R1922" s="20" t="s">
        <v>113</v>
      </c>
      <c r="S1922" s="20" t="s">
        <v>26</v>
      </c>
      <c r="T1922" s="20" t="s">
        <v>30</v>
      </c>
      <c r="U1922" s="20" t="s">
        <v>114</v>
      </c>
      <c r="V1922" s="20" t="s">
        <v>115</v>
      </c>
      <c r="W1922" s="20" t="s">
        <v>116</v>
      </c>
      <c r="X1922" s="20" t="s">
        <v>355</v>
      </c>
      <c r="Y1922" s="20" t="s">
        <v>356</v>
      </c>
      <c r="Z1922" s="20" t="s">
        <v>357</v>
      </c>
      <c r="AA1922" s="20" t="s">
        <v>30</v>
      </c>
      <c r="AB1922" s="20" t="s">
        <v>130</v>
      </c>
      <c r="AC1922" s="20" t="s">
        <v>358</v>
      </c>
      <c r="AD1922" s="20" t="s">
        <v>359</v>
      </c>
    </row>
    <row r="1923" spans="2:30" x14ac:dyDescent="0.25">
      <c r="B1923" s="27" t="str">
        <f>IF(O1923="","Frêt",_xlfn.XLOOKUP(O1923,Catégories!A:A,Catégories!B:B,"inconnu"))</f>
        <v>Frêt</v>
      </c>
      <c r="C1923" s="10" t="str">
        <f>RIGHT(LOOKUP(L1923,'Recherche tracking'!A:A,'Recherche tracking'!B:B),16)</f>
        <v>4543814314757348</v>
      </c>
      <c r="D1923" s="20">
        <v>202606</v>
      </c>
      <c r="E1923" s="20">
        <v>51</v>
      </c>
      <c r="F1923" s="20">
        <v>1085442</v>
      </c>
      <c r="G1923" s="20" t="s">
        <v>20</v>
      </c>
      <c r="H1923" s="20" t="s">
        <v>20</v>
      </c>
      <c r="I1923" s="20" t="s">
        <v>119</v>
      </c>
      <c r="J1923" s="20" t="s">
        <v>2737</v>
      </c>
      <c r="K1923" s="20">
        <v>20260626</v>
      </c>
      <c r="L1923" s="20" t="s">
        <v>2733</v>
      </c>
      <c r="M1923" s="20" t="s">
        <v>24</v>
      </c>
      <c r="N1923" s="20">
        <v>8.6</v>
      </c>
      <c r="O1923" s="20" t="s">
        <v>86</v>
      </c>
      <c r="P1923" s="25">
        <v>0</v>
      </c>
      <c r="Q1923" s="20" t="s">
        <v>112</v>
      </c>
      <c r="R1923" s="20" t="s">
        <v>113</v>
      </c>
      <c r="S1923" s="20" t="s">
        <v>26</v>
      </c>
      <c r="T1923" s="20" t="s">
        <v>30</v>
      </c>
      <c r="U1923" s="20" t="s">
        <v>114</v>
      </c>
      <c r="V1923" s="20" t="s">
        <v>115</v>
      </c>
      <c r="W1923" s="20" t="s">
        <v>116</v>
      </c>
      <c r="X1923" s="20" t="s">
        <v>355</v>
      </c>
      <c r="Y1923" s="20" t="s">
        <v>356</v>
      </c>
      <c r="Z1923" s="20" t="s">
        <v>357</v>
      </c>
      <c r="AA1923" s="20" t="s">
        <v>30</v>
      </c>
      <c r="AB1923" s="20" t="s">
        <v>130</v>
      </c>
      <c r="AC1923" s="20" t="s">
        <v>358</v>
      </c>
      <c r="AD1923" s="20" t="s">
        <v>359</v>
      </c>
    </row>
    <row r="1924" spans="2:30" x14ac:dyDescent="0.25">
      <c r="B1924" s="27" t="str">
        <f>IF(O1924="","Frêt",_xlfn.XLOOKUP(O1924,Catégories!A:A,Catégories!B:B,"inconnu"))</f>
        <v>Frêt</v>
      </c>
      <c r="C1924" s="10" t="str">
        <f>RIGHT(LOOKUP(L1924,'Recherche tracking'!A:A,'Recherche tracking'!B:B),16)</f>
        <v>4543814314757348</v>
      </c>
      <c r="D1924" s="20">
        <v>202606</v>
      </c>
      <c r="E1924" s="20">
        <v>51</v>
      </c>
      <c r="F1924" s="20">
        <v>1085442</v>
      </c>
      <c r="G1924" s="20" t="s">
        <v>20</v>
      </c>
      <c r="H1924" s="20" t="s">
        <v>20</v>
      </c>
      <c r="I1924" s="20" t="s">
        <v>119</v>
      </c>
      <c r="J1924" s="20" t="s">
        <v>2737</v>
      </c>
      <c r="K1924" s="20">
        <v>20260626</v>
      </c>
      <c r="L1924" s="20" t="s">
        <v>2733</v>
      </c>
      <c r="M1924" s="20" t="s">
        <v>24</v>
      </c>
      <c r="N1924" s="20">
        <v>8.6</v>
      </c>
      <c r="O1924" s="20" t="s">
        <v>98</v>
      </c>
      <c r="P1924" s="25">
        <v>1</v>
      </c>
      <c r="Q1924" s="20" t="s">
        <v>112</v>
      </c>
      <c r="R1924" s="20" t="s">
        <v>113</v>
      </c>
      <c r="S1924" s="20" t="s">
        <v>26</v>
      </c>
      <c r="T1924" s="20" t="s">
        <v>30</v>
      </c>
      <c r="U1924" s="20" t="s">
        <v>114</v>
      </c>
      <c r="V1924" s="20" t="s">
        <v>115</v>
      </c>
      <c r="W1924" s="20" t="s">
        <v>116</v>
      </c>
      <c r="X1924" s="20" t="s">
        <v>355</v>
      </c>
      <c r="Y1924" s="20" t="s">
        <v>356</v>
      </c>
      <c r="Z1924" s="20" t="s">
        <v>357</v>
      </c>
      <c r="AA1924" s="20" t="s">
        <v>30</v>
      </c>
      <c r="AB1924" s="20" t="s">
        <v>130</v>
      </c>
      <c r="AC1924" s="20" t="s">
        <v>358</v>
      </c>
      <c r="AD1924" s="20" t="s">
        <v>359</v>
      </c>
    </row>
    <row r="1925" spans="2:30" x14ac:dyDescent="0.25">
      <c r="B1925" s="27" t="str">
        <f>IF(O1925="","Frêt",_xlfn.XLOOKUP(O1925,Catégories!A:A,Catégories!B:B,"inconnu"))</f>
        <v>Frêt</v>
      </c>
      <c r="C1925" s="10" t="str">
        <f>RIGHT(LOOKUP(L1925,'Recherche tracking'!A:A,'Recherche tracking'!B:B),16)</f>
        <v>4543814314757348</v>
      </c>
      <c r="D1925" s="20">
        <v>202606</v>
      </c>
      <c r="E1925" s="20">
        <v>51</v>
      </c>
      <c r="F1925" s="20">
        <v>1085442</v>
      </c>
      <c r="G1925" s="20" t="s">
        <v>20</v>
      </c>
      <c r="H1925" s="20" t="s">
        <v>20</v>
      </c>
      <c r="I1925" s="20" t="s">
        <v>118</v>
      </c>
      <c r="J1925" s="20" t="s">
        <v>2738</v>
      </c>
      <c r="K1925" s="20">
        <v>20260626</v>
      </c>
      <c r="L1925" s="20" t="s">
        <v>2733</v>
      </c>
      <c r="M1925" s="20" t="s">
        <v>111</v>
      </c>
      <c r="N1925" s="20">
        <v>8.6</v>
      </c>
      <c r="O1925" s="20" t="s">
        <v>84</v>
      </c>
      <c r="P1925" s="25">
        <v>0</v>
      </c>
      <c r="Q1925" s="20" t="s">
        <v>112</v>
      </c>
      <c r="R1925" s="20" t="s">
        <v>113</v>
      </c>
      <c r="S1925" s="20" t="s">
        <v>26</v>
      </c>
      <c r="T1925" s="20" t="s">
        <v>30</v>
      </c>
      <c r="U1925" s="20" t="s">
        <v>114</v>
      </c>
      <c r="V1925" s="20" t="s">
        <v>115</v>
      </c>
      <c r="W1925" s="20" t="s">
        <v>116</v>
      </c>
      <c r="X1925" s="20" t="s">
        <v>355</v>
      </c>
      <c r="Y1925" s="20" t="s">
        <v>356</v>
      </c>
      <c r="Z1925" s="20" t="s">
        <v>357</v>
      </c>
      <c r="AA1925" s="20" t="s">
        <v>30</v>
      </c>
      <c r="AB1925" s="20" t="s">
        <v>130</v>
      </c>
      <c r="AC1925" s="20" t="s">
        <v>358</v>
      </c>
      <c r="AD1925" s="20" t="s">
        <v>359</v>
      </c>
    </row>
    <row r="1926" spans="2:30" x14ac:dyDescent="0.25">
      <c r="B1926" s="27" t="str">
        <f>IF(O1926="","Frêt",_xlfn.XLOOKUP(O1926,Catégories!A:A,Catégories!B:B,"inconnu"))</f>
        <v>Frêt</v>
      </c>
      <c r="C1926" s="10" t="str">
        <f>RIGHT(LOOKUP(L1926,'Recherche tracking'!A:A,'Recherche tracking'!B:B),16)</f>
        <v>4543814314757348</v>
      </c>
      <c r="D1926" s="20">
        <v>202606</v>
      </c>
      <c r="E1926" s="20">
        <v>51</v>
      </c>
      <c r="F1926" s="20">
        <v>1085442</v>
      </c>
      <c r="G1926" s="20" t="s">
        <v>20</v>
      </c>
      <c r="H1926" s="20" t="s">
        <v>20</v>
      </c>
      <c r="I1926" s="20" t="s">
        <v>119</v>
      </c>
      <c r="J1926" s="20" t="s">
        <v>2738</v>
      </c>
      <c r="K1926" s="20">
        <v>20260626</v>
      </c>
      <c r="L1926" s="20" t="s">
        <v>2733</v>
      </c>
      <c r="M1926" s="20" t="s">
        <v>24</v>
      </c>
      <c r="N1926" s="20">
        <v>8.6</v>
      </c>
      <c r="O1926" s="20" t="s">
        <v>86</v>
      </c>
      <c r="P1926" s="25">
        <v>0</v>
      </c>
      <c r="Q1926" s="20" t="s">
        <v>112</v>
      </c>
      <c r="R1926" s="20" t="s">
        <v>113</v>
      </c>
      <c r="S1926" s="20" t="s">
        <v>26</v>
      </c>
      <c r="T1926" s="20" t="s">
        <v>30</v>
      </c>
      <c r="U1926" s="20" t="s">
        <v>114</v>
      </c>
      <c r="V1926" s="20" t="s">
        <v>115</v>
      </c>
      <c r="W1926" s="20" t="s">
        <v>116</v>
      </c>
      <c r="X1926" s="20" t="s">
        <v>355</v>
      </c>
      <c r="Y1926" s="20" t="s">
        <v>356</v>
      </c>
      <c r="Z1926" s="20" t="s">
        <v>357</v>
      </c>
      <c r="AA1926" s="20" t="s">
        <v>30</v>
      </c>
      <c r="AB1926" s="20" t="s">
        <v>130</v>
      </c>
      <c r="AC1926" s="20" t="s">
        <v>358</v>
      </c>
      <c r="AD1926" s="20" t="s">
        <v>359</v>
      </c>
    </row>
    <row r="1927" spans="2:30" x14ac:dyDescent="0.25">
      <c r="B1927" s="27" t="str">
        <f>IF(O1927="","Frêt",_xlfn.XLOOKUP(O1927,Catégories!A:A,Catégories!B:B,"inconnu"))</f>
        <v>Frêt</v>
      </c>
      <c r="C1927" s="10" t="str">
        <f>RIGHT(LOOKUP(L1927,'Recherche tracking'!A:A,'Recherche tracking'!B:B),16)</f>
        <v>4543814314757348</v>
      </c>
      <c r="D1927" s="20">
        <v>202606</v>
      </c>
      <c r="E1927" s="20">
        <v>51</v>
      </c>
      <c r="F1927" s="20">
        <v>1085442</v>
      </c>
      <c r="G1927" s="20" t="s">
        <v>20</v>
      </c>
      <c r="H1927" s="20" t="s">
        <v>20</v>
      </c>
      <c r="I1927" s="20" t="s">
        <v>119</v>
      </c>
      <c r="J1927" s="20" t="s">
        <v>2738</v>
      </c>
      <c r="K1927" s="20">
        <v>20260626</v>
      </c>
      <c r="L1927" s="20" t="s">
        <v>2733</v>
      </c>
      <c r="M1927" s="20" t="s">
        <v>24</v>
      </c>
      <c r="N1927" s="20">
        <v>8.6</v>
      </c>
      <c r="O1927" s="20" t="s">
        <v>98</v>
      </c>
      <c r="P1927" s="25">
        <v>1</v>
      </c>
      <c r="Q1927" s="20" t="s">
        <v>112</v>
      </c>
      <c r="R1927" s="20" t="s">
        <v>113</v>
      </c>
      <c r="S1927" s="20" t="s">
        <v>26</v>
      </c>
      <c r="T1927" s="20" t="s">
        <v>30</v>
      </c>
      <c r="U1927" s="20" t="s">
        <v>114</v>
      </c>
      <c r="V1927" s="20" t="s">
        <v>115</v>
      </c>
      <c r="W1927" s="20" t="s">
        <v>116</v>
      </c>
      <c r="X1927" s="20" t="s">
        <v>355</v>
      </c>
      <c r="Y1927" s="20" t="s">
        <v>356</v>
      </c>
      <c r="Z1927" s="20" t="s">
        <v>357</v>
      </c>
      <c r="AA1927" s="20" t="s">
        <v>30</v>
      </c>
      <c r="AB1927" s="20" t="s">
        <v>130</v>
      </c>
      <c r="AC1927" s="20" t="s">
        <v>358</v>
      </c>
      <c r="AD1927" s="20" t="s">
        <v>359</v>
      </c>
    </row>
    <row r="1928" spans="2:30" x14ac:dyDescent="0.25">
      <c r="B1928" s="27" t="str">
        <f>IF(O1928="","Frêt",_xlfn.XLOOKUP(O1928,Catégories!A:A,Catégories!B:B,"inconnu"))</f>
        <v>Frêt</v>
      </c>
      <c r="C1928" s="10" t="str">
        <f>RIGHT(LOOKUP(L1928,'Recherche tracking'!A:A,'Recherche tracking'!B:B),16)</f>
        <v>4543814314757348</v>
      </c>
      <c r="D1928" s="20">
        <v>202606</v>
      </c>
      <c r="E1928" s="20">
        <v>51</v>
      </c>
      <c r="F1928" s="20">
        <v>1085442</v>
      </c>
      <c r="G1928" s="20" t="s">
        <v>20</v>
      </c>
      <c r="H1928" s="20" t="s">
        <v>20</v>
      </c>
      <c r="I1928" s="20" t="s">
        <v>118</v>
      </c>
      <c r="J1928" s="20" t="s">
        <v>2739</v>
      </c>
      <c r="K1928" s="20">
        <v>20260626</v>
      </c>
      <c r="L1928" s="20" t="s">
        <v>2733</v>
      </c>
      <c r="M1928" s="20" t="s">
        <v>111</v>
      </c>
      <c r="N1928" s="20">
        <v>3.01</v>
      </c>
      <c r="O1928" s="20" t="s">
        <v>84</v>
      </c>
      <c r="P1928" s="25">
        <v>0</v>
      </c>
      <c r="Q1928" s="20" t="s">
        <v>112</v>
      </c>
      <c r="R1928" s="20" t="s">
        <v>113</v>
      </c>
      <c r="S1928" s="20" t="s">
        <v>26</v>
      </c>
      <c r="T1928" s="20" t="s">
        <v>30</v>
      </c>
      <c r="U1928" s="20" t="s">
        <v>114</v>
      </c>
      <c r="V1928" s="20" t="s">
        <v>115</v>
      </c>
      <c r="W1928" s="20" t="s">
        <v>116</v>
      </c>
      <c r="X1928" s="20" t="s">
        <v>355</v>
      </c>
      <c r="Y1928" s="20" t="s">
        <v>356</v>
      </c>
      <c r="Z1928" s="20" t="s">
        <v>357</v>
      </c>
      <c r="AA1928" s="20" t="s">
        <v>30</v>
      </c>
      <c r="AB1928" s="20" t="s">
        <v>130</v>
      </c>
      <c r="AC1928" s="20" t="s">
        <v>358</v>
      </c>
      <c r="AD1928" s="20" t="s">
        <v>359</v>
      </c>
    </row>
    <row r="1929" spans="2:30" x14ac:dyDescent="0.25">
      <c r="B1929" s="27" t="str">
        <f>IF(O1929="","Frêt",_xlfn.XLOOKUP(O1929,Catégories!A:A,Catégories!B:B,"inconnu"))</f>
        <v>Frêt</v>
      </c>
      <c r="C1929" s="10" t="str">
        <f>RIGHT(LOOKUP(L1929,'Recherche tracking'!A:A,'Recherche tracking'!B:B),16)</f>
        <v>4543814314757348</v>
      </c>
      <c r="D1929" s="20">
        <v>202606</v>
      </c>
      <c r="E1929" s="20">
        <v>51</v>
      </c>
      <c r="F1929" s="20">
        <v>1085442</v>
      </c>
      <c r="G1929" s="20" t="s">
        <v>20</v>
      </c>
      <c r="H1929" s="20" t="s">
        <v>20</v>
      </c>
      <c r="I1929" s="20" t="s">
        <v>119</v>
      </c>
      <c r="J1929" s="20" t="s">
        <v>2739</v>
      </c>
      <c r="K1929" s="20">
        <v>20260626</v>
      </c>
      <c r="L1929" s="20" t="s">
        <v>2733</v>
      </c>
      <c r="M1929" s="20" t="s">
        <v>24</v>
      </c>
      <c r="N1929" s="20">
        <v>3.01</v>
      </c>
      <c r="O1929" s="20" t="s">
        <v>86</v>
      </c>
      <c r="P1929" s="25">
        <v>0</v>
      </c>
      <c r="Q1929" s="20" t="s">
        <v>112</v>
      </c>
      <c r="R1929" s="20" t="s">
        <v>113</v>
      </c>
      <c r="S1929" s="20" t="s">
        <v>26</v>
      </c>
      <c r="T1929" s="20" t="s">
        <v>30</v>
      </c>
      <c r="U1929" s="20" t="s">
        <v>114</v>
      </c>
      <c r="V1929" s="20" t="s">
        <v>115</v>
      </c>
      <c r="W1929" s="20" t="s">
        <v>116</v>
      </c>
      <c r="X1929" s="20" t="s">
        <v>355</v>
      </c>
      <c r="Y1929" s="20" t="s">
        <v>356</v>
      </c>
      <c r="Z1929" s="20" t="s">
        <v>357</v>
      </c>
      <c r="AA1929" s="20" t="s">
        <v>30</v>
      </c>
      <c r="AB1929" s="20" t="s">
        <v>130</v>
      </c>
      <c r="AC1929" s="20" t="s">
        <v>358</v>
      </c>
      <c r="AD1929" s="20" t="s">
        <v>359</v>
      </c>
    </row>
    <row r="1930" spans="2:30" x14ac:dyDescent="0.25">
      <c r="B1930" s="27" t="str">
        <f>IF(O1930="","Frêt",_xlfn.XLOOKUP(O1930,Catégories!A:A,Catégories!B:B,"inconnu"))</f>
        <v>Frêt</v>
      </c>
      <c r="C1930" s="10" t="str">
        <f>RIGHT(LOOKUP(L1930,'Recherche tracking'!A:A,'Recherche tracking'!B:B),16)</f>
        <v>4543814314757348</v>
      </c>
      <c r="D1930" s="20">
        <v>202606</v>
      </c>
      <c r="E1930" s="20">
        <v>51</v>
      </c>
      <c r="F1930" s="20">
        <v>1085442</v>
      </c>
      <c r="G1930" s="20" t="s">
        <v>20</v>
      </c>
      <c r="H1930" s="20" t="s">
        <v>20</v>
      </c>
      <c r="I1930" s="20" t="s">
        <v>119</v>
      </c>
      <c r="J1930" s="20" t="s">
        <v>2739</v>
      </c>
      <c r="K1930" s="20">
        <v>20260626</v>
      </c>
      <c r="L1930" s="20" t="s">
        <v>2733</v>
      </c>
      <c r="M1930" s="20" t="s">
        <v>24</v>
      </c>
      <c r="N1930" s="20">
        <v>3.01</v>
      </c>
      <c r="O1930" s="20" t="s">
        <v>98</v>
      </c>
      <c r="P1930" s="25">
        <v>1</v>
      </c>
      <c r="Q1930" s="20" t="s">
        <v>112</v>
      </c>
      <c r="R1930" s="20" t="s">
        <v>113</v>
      </c>
      <c r="S1930" s="20" t="s">
        <v>26</v>
      </c>
      <c r="T1930" s="20" t="s">
        <v>30</v>
      </c>
      <c r="U1930" s="20" t="s">
        <v>114</v>
      </c>
      <c r="V1930" s="20" t="s">
        <v>115</v>
      </c>
      <c r="W1930" s="20" t="s">
        <v>116</v>
      </c>
      <c r="X1930" s="20" t="s">
        <v>355</v>
      </c>
      <c r="Y1930" s="20" t="s">
        <v>356</v>
      </c>
      <c r="Z1930" s="20" t="s">
        <v>357</v>
      </c>
      <c r="AA1930" s="20" t="s">
        <v>30</v>
      </c>
      <c r="AB1930" s="20" t="s">
        <v>130</v>
      </c>
      <c r="AC1930" s="20" t="s">
        <v>358</v>
      </c>
      <c r="AD1930" s="20" t="s">
        <v>359</v>
      </c>
    </row>
    <row r="1931" spans="2:30" x14ac:dyDescent="0.25">
      <c r="B1931" s="27" t="str">
        <f>IF(O1931="","Frêt",_xlfn.XLOOKUP(O1931,Catégories!A:A,Catégories!B:B,"inconnu"))</f>
        <v>Frêt</v>
      </c>
      <c r="C1931" s="10" t="str">
        <f>RIGHT(LOOKUP(L1931,'Recherche tracking'!A:A,'Recherche tracking'!B:B),16)</f>
        <v>4543814314757348</v>
      </c>
      <c r="D1931" s="20">
        <v>202606</v>
      </c>
      <c r="E1931" s="20">
        <v>51</v>
      </c>
      <c r="F1931" s="20">
        <v>1085442</v>
      </c>
      <c r="G1931" s="20" t="s">
        <v>20</v>
      </c>
      <c r="H1931" s="20" t="s">
        <v>20</v>
      </c>
      <c r="I1931" s="20" t="s">
        <v>118</v>
      </c>
      <c r="J1931" s="20" t="s">
        <v>2740</v>
      </c>
      <c r="K1931" s="20">
        <v>20260626</v>
      </c>
      <c r="L1931" s="20" t="s">
        <v>2733</v>
      </c>
      <c r="M1931" s="20" t="s">
        <v>111</v>
      </c>
      <c r="N1931" s="20">
        <v>9.1</v>
      </c>
      <c r="O1931" s="20" t="s">
        <v>84</v>
      </c>
      <c r="P1931" s="25">
        <v>0</v>
      </c>
      <c r="Q1931" s="20" t="s">
        <v>112</v>
      </c>
      <c r="R1931" s="20" t="s">
        <v>113</v>
      </c>
      <c r="S1931" s="20" t="s">
        <v>26</v>
      </c>
      <c r="T1931" s="20" t="s">
        <v>30</v>
      </c>
      <c r="U1931" s="20" t="s">
        <v>114</v>
      </c>
      <c r="V1931" s="20" t="s">
        <v>115</v>
      </c>
      <c r="W1931" s="20" t="s">
        <v>116</v>
      </c>
      <c r="X1931" s="20" t="s">
        <v>355</v>
      </c>
      <c r="Y1931" s="20" t="s">
        <v>356</v>
      </c>
      <c r="Z1931" s="20" t="s">
        <v>357</v>
      </c>
      <c r="AA1931" s="20" t="s">
        <v>30</v>
      </c>
      <c r="AB1931" s="20" t="s">
        <v>130</v>
      </c>
      <c r="AC1931" s="20" t="s">
        <v>358</v>
      </c>
      <c r="AD1931" s="20" t="s">
        <v>359</v>
      </c>
    </row>
    <row r="1932" spans="2:30" x14ac:dyDescent="0.25">
      <c r="B1932" s="27" t="str">
        <f>IF(O1932="","Frêt",_xlfn.XLOOKUP(O1932,Catégories!A:A,Catégories!B:B,"inconnu"))</f>
        <v>Frêt</v>
      </c>
      <c r="C1932" s="10" t="str">
        <f>RIGHT(LOOKUP(L1932,'Recherche tracking'!A:A,'Recherche tracking'!B:B),16)</f>
        <v>4543814314757348</v>
      </c>
      <c r="D1932" s="20">
        <v>202606</v>
      </c>
      <c r="E1932" s="20">
        <v>51</v>
      </c>
      <c r="F1932" s="20">
        <v>1085442</v>
      </c>
      <c r="G1932" s="20" t="s">
        <v>20</v>
      </c>
      <c r="H1932" s="20" t="s">
        <v>20</v>
      </c>
      <c r="I1932" s="20" t="s">
        <v>119</v>
      </c>
      <c r="J1932" s="20" t="s">
        <v>2740</v>
      </c>
      <c r="K1932" s="20">
        <v>20260626</v>
      </c>
      <c r="L1932" s="20" t="s">
        <v>2733</v>
      </c>
      <c r="M1932" s="20" t="s">
        <v>24</v>
      </c>
      <c r="N1932" s="20">
        <v>9.1</v>
      </c>
      <c r="O1932" s="20" t="s">
        <v>86</v>
      </c>
      <c r="P1932" s="25">
        <v>0</v>
      </c>
      <c r="Q1932" s="20" t="s">
        <v>112</v>
      </c>
      <c r="R1932" s="20" t="s">
        <v>113</v>
      </c>
      <c r="S1932" s="20" t="s">
        <v>26</v>
      </c>
      <c r="T1932" s="20" t="s">
        <v>30</v>
      </c>
      <c r="U1932" s="20" t="s">
        <v>114</v>
      </c>
      <c r="V1932" s="20" t="s">
        <v>115</v>
      </c>
      <c r="W1932" s="20" t="s">
        <v>116</v>
      </c>
      <c r="X1932" s="20" t="s">
        <v>355</v>
      </c>
      <c r="Y1932" s="20" t="s">
        <v>356</v>
      </c>
      <c r="Z1932" s="20" t="s">
        <v>357</v>
      </c>
      <c r="AA1932" s="20" t="s">
        <v>30</v>
      </c>
      <c r="AB1932" s="20" t="s">
        <v>130</v>
      </c>
      <c r="AC1932" s="20" t="s">
        <v>358</v>
      </c>
      <c r="AD1932" s="20" t="s">
        <v>359</v>
      </c>
    </row>
    <row r="1933" spans="2:30" x14ac:dyDescent="0.25">
      <c r="B1933" s="27" t="str">
        <f>IF(O1933="","Frêt",_xlfn.XLOOKUP(O1933,Catégories!A:A,Catégories!B:B,"inconnu"))</f>
        <v>Frêt</v>
      </c>
      <c r="C1933" s="10" t="str">
        <f>RIGHT(LOOKUP(L1933,'Recherche tracking'!A:A,'Recherche tracking'!B:B),16)</f>
        <v>4543814314757348</v>
      </c>
      <c r="D1933" s="20">
        <v>202606</v>
      </c>
      <c r="E1933" s="20">
        <v>51</v>
      </c>
      <c r="F1933" s="20">
        <v>1085442</v>
      </c>
      <c r="G1933" s="20" t="s">
        <v>20</v>
      </c>
      <c r="H1933" s="20" t="s">
        <v>20</v>
      </c>
      <c r="I1933" s="20" t="s">
        <v>119</v>
      </c>
      <c r="J1933" s="20" t="s">
        <v>2740</v>
      </c>
      <c r="K1933" s="20">
        <v>20260626</v>
      </c>
      <c r="L1933" s="20" t="s">
        <v>2733</v>
      </c>
      <c r="M1933" s="20" t="s">
        <v>24</v>
      </c>
      <c r="N1933" s="20">
        <v>9.1</v>
      </c>
      <c r="O1933" s="20" t="s">
        <v>98</v>
      </c>
      <c r="P1933" s="25">
        <v>1</v>
      </c>
      <c r="Q1933" s="20" t="s">
        <v>112</v>
      </c>
      <c r="R1933" s="20" t="s">
        <v>113</v>
      </c>
      <c r="S1933" s="20" t="s">
        <v>26</v>
      </c>
      <c r="T1933" s="20" t="s">
        <v>30</v>
      </c>
      <c r="U1933" s="20" t="s">
        <v>114</v>
      </c>
      <c r="V1933" s="20" t="s">
        <v>115</v>
      </c>
      <c r="W1933" s="20" t="s">
        <v>116</v>
      </c>
      <c r="X1933" s="20" t="s">
        <v>355</v>
      </c>
      <c r="Y1933" s="20" t="s">
        <v>356</v>
      </c>
      <c r="Z1933" s="20" t="s">
        <v>357</v>
      </c>
      <c r="AA1933" s="20" t="s">
        <v>30</v>
      </c>
      <c r="AB1933" s="20" t="s">
        <v>130</v>
      </c>
      <c r="AC1933" s="20" t="s">
        <v>358</v>
      </c>
      <c r="AD1933" s="20" t="s">
        <v>359</v>
      </c>
    </row>
    <row r="1934" spans="2:30" x14ac:dyDescent="0.25">
      <c r="B1934" s="27" t="str">
        <f>IF(O1934="","Frêt",_xlfn.XLOOKUP(O1934,Catégories!A:A,Catégories!B:B,"inconnu"))</f>
        <v>Frêt</v>
      </c>
      <c r="C1934" s="10" t="str">
        <f>RIGHT(LOOKUP(L1934,'Recherche tracking'!A:A,'Recherche tracking'!B:B),16)</f>
        <v>4543814314757348</v>
      </c>
      <c r="D1934" s="20">
        <v>202606</v>
      </c>
      <c r="E1934" s="20">
        <v>51</v>
      </c>
      <c r="F1934" s="20">
        <v>1085442</v>
      </c>
      <c r="G1934" s="20" t="s">
        <v>20</v>
      </c>
      <c r="H1934" s="20" t="s">
        <v>20</v>
      </c>
      <c r="I1934" s="20" t="s">
        <v>118</v>
      </c>
      <c r="J1934" s="20" t="s">
        <v>2741</v>
      </c>
      <c r="K1934" s="20">
        <v>20260626</v>
      </c>
      <c r="L1934" s="20" t="s">
        <v>2733</v>
      </c>
      <c r="M1934" s="20" t="s">
        <v>111</v>
      </c>
      <c r="N1934" s="20">
        <v>8.6</v>
      </c>
      <c r="O1934" s="20" t="s">
        <v>84</v>
      </c>
      <c r="P1934" s="25">
        <v>0</v>
      </c>
      <c r="Q1934" s="20" t="s">
        <v>112</v>
      </c>
      <c r="R1934" s="20" t="s">
        <v>113</v>
      </c>
      <c r="S1934" s="20" t="s">
        <v>26</v>
      </c>
      <c r="T1934" s="20" t="s">
        <v>30</v>
      </c>
      <c r="U1934" s="20" t="s">
        <v>114</v>
      </c>
      <c r="V1934" s="20" t="s">
        <v>115</v>
      </c>
      <c r="W1934" s="20" t="s">
        <v>116</v>
      </c>
      <c r="X1934" s="20" t="s">
        <v>355</v>
      </c>
      <c r="Y1934" s="20" t="s">
        <v>356</v>
      </c>
      <c r="Z1934" s="20" t="s">
        <v>357</v>
      </c>
      <c r="AA1934" s="20" t="s">
        <v>30</v>
      </c>
      <c r="AB1934" s="20" t="s">
        <v>130</v>
      </c>
      <c r="AC1934" s="20" t="s">
        <v>358</v>
      </c>
      <c r="AD1934" s="20" t="s">
        <v>359</v>
      </c>
    </row>
    <row r="1935" spans="2:30" x14ac:dyDescent="0.25">
      <c r="B1935" s="27" t="str">
        <f>IF(O1935="","Frêt",_xlfn.XLOOKUP(O1935,Catégories!A:A,Catégories!B:B,"inconnu"))</f>
        <v>Frêt</v>
      </c>
      <c r="C1935" s="10" t="str">
        <f>RIGHT(LOOKUP(L1935,'Recherche tracking'!A:A,'Recherche tracking'!B:B),16)</f>
        <v>4543814314757348</v>
      </c>
      <c r="D1935" s="20">
        <v>202606</v>
      </c>
      <c r="E1935" s="20">
        <v>51</v>
      </c>
      <c r="F1935" s="20">
        <v>1085442</v>
      </c>
      <c r="G1935" s="20" t="s">
        <v>20</v>
      </c>
      <c r="H1935" s="20" t="s">
        <v>20</v>
      </c>
      <c r="I1935" s="20" t="s">
        <v>119</v>
      </c>
      <c r="J1935" s="20" t="s">
        <v>2741</v>
      </c>
      <c r="K1935" s="20">
        <v>20260626</v>
      </c>
      <c r="L1935" s="20" t="s">
        <v>2733</v>
      </c>
      <c r="M1935" s="20" t="s">
        <v>24</v>
      </c>
      <c r="N1935" s="20">
        <v>8.6</v>
      </c>
      <c r="O1935" s="20" t="s">
        <v>86</v>
      </c>
      <c r="P1935" s="25">
        <v>0</v>
      </c>
      <c r="Q1935" s="20" t="s">
        <v>112</v>
      </c>
      <c r="R1935" s="20" t="s">
        <v>113</v>
      </c>
      <c r="S1935" s="20" t="s">
        <v>26</v>
      </c>
      <c r="T1935" s="20" t="s">
        <v>30</v>
      </c>
      <c r="U1935" s="20" t="s">
        <v>114</v>
      </c>
      <c r="V1935" s="20" t="s">
        <v>115</v>
      </c>
      <c r="W1935" s="20" t="s">
        <v>116</v>
      </c>
      <c r="X1935" s="20" t="s">
        <v>355</v>
      </c>
      <c r="Y1935" s="20" t="s">
        <v>356</v>
      </c>
      <c r="Z1935" s="20" t="s">
        <v>357</v>
      </c>
      <c r="AA1935" s="20" t="s">
        <v>30</v>
      </c>
      <c r="AB1935" s="20" t="s">
        <v>130</v>
      </c>
      <c r="AC1935" s="20" t="s">
        <v>358</v>
      </c>
      <c r="AD1935" s="20" t="s">
        <v>359</v>
      </c>
    </row>
    <row r="1936" spans="2:30" x14ac:dyDescent="0.25">
      <c r="B1936" s="27" t="str">
        <f>IF(O1936="","Frêt",_xlfn.XLOOKUP(O1936,Catégories!A:A,Catégories!B:B,"inconnu"))</f>
        <v>Frêt</v>
      </c>
      <c r="C1936" s="10" t="str">
        <f>RIGHT(LOOKUP(L1936,'Recherche tracking'!A:A,'Recherche tracking'!B:B),16)</f>
        <v>4543814314757348</v>
      </c>
      <c r="D1936" s="20">
        <v>202606</v>
      </c>
      <c r="E1936" s="20">
        <v>51</v>
      </c>
      <c r="F1936" s="20">
        <v>1085442</v>
      </c>
      <c r="G1936" s="20" t="s">
        <v>20</v>
      </c>
      <c r="H1936" s="20" t="s">
        <v>20</v>
      </c>
      <c r="I1936" s="20" t="s">
        <v>119</v>
      </c>
      <c r="J1936" s="20" t="s">
        <v>2741</v>
      </c>
      <c r="K1936" s="20">
        <v>20260626</v>
      </c>
      <c r="L1936" s="20" t="s">
        <v>2733</v>
      </c>
      <c r="M1936" s="20" t="s">
        <v>24</v>
      </c>
      <c r="N1936" s="20">
        <v>8.6</v>
      </c>
      <c r="O1936" s="20" t="s">
        <v>98</v>
      </c>
      <c r="P1936" s="25">
        <v>1</v>
      </c>
      <c r="Q1936" s="20" t="s">
        <v>112</v>
      </c>
      <c r="R1936" s="20" t="s">
        <v>113</v>
      </c>
      <c r="S1936" s="20" t="s">
        <v>26</v>
      </c>
      <c r="T1936" s="20" t="s">
        <v>30</v>
      </c>
      <c r="U1936" s="20" t="s">
        <v>114</v>
      </c>
      <c r="V1936" s="20" t="s">
        <v>115</v>
      </c>
      <c r="W1936" s="20" t="s">
        <v>116</v>
      </c>
      <c r="X1936" s="20" t="s">
        <v>355</v>
      </c>
      <c r="Y1936" s="20" t="s">
        <v>356</v>
      </c>
      <c r="Z1936" s="20" t="s">
        <v>357</v>
      </c>
      <c r="AA1936" s="20" t="s">
        <v>30</v>
      </c>
      <c r="AB1936" s="20" t="s">
        <v>130</v>
      </c>
      <c r="AC1936" s="20" t="s">
        <v>358</v>
      </c>
      <c r="AD1936" s="20" t="s">
        <v>359</v>
      </c>
    </row>
    <row r="1937" spans="2:30" x14ac:dyDescent="0.25">
      <c r="B1937" s="27" t="str">
        <f>IF(O1937="","Frêt",_xlfn.XLOOKUP(O1937,Catégories!A:A,Catégories!B:B,"inconnu"))</f>
        <v>Frêt</v>
      </c>
      <c r="C1937" s="10" t="str">
        <f>RIGHT(LOOKUP(L1937,'Recherche tracking'!A:A,'Recherche tracking'!B:B),16)</f>
        <v>4543814314757348</v>
      </c>
      <c r="D1937" s="20">
        <v>202606</v>
      </c>
      <c r="E1937" s="20">
        <v>51</v>
      </c>
      <c r="F1937" s="20">
        <v>1085442</v>
      </c>
      <c r="G1937" s="20" t="s">
        <v>20</v>
      </c>
      <c r="H1937" s="20" t="s">
        <v>20</v>
      </c>
      <c r="I1937" s="20" t="s">
        <v>118</v>
      </c>
      <c r="J1937" s="20" t="s">
        <v>2742</v>
      </c>
      <c r="K1937" s="20">
        <v>20260626</v>
      </c>
      <c r="L1937" s="20" t="s">
        <v>2733</v>
      </c>
      <c r="M1937" s="20" t="s">
        <v>111</v>
      </c>
      <c r="N1937" s="20">
        <v>8.6</v>
      </c>
      <c r="O1937" s="20" t="s">
        <v>84</v>
      </c>
      <c r="P1937" s="25">
        <v>0</v>
      </c>
      <c r="Q1937" s="20" t="s">
        <v>112</v>
      </c>
      <c r="R1937" s="20" t="s">
        <v>113</v>
      </c>
      <c r="S1937" s="20" t="s">
        <v>26</v>
      </c>
      <c r="T1937" s="20" t="s">
        <v>30</v>
      </c>
      <c r="U1937" s="20" t="s">
        <v>114</v>
      </c>
      <c r="V1937" s="20" t="s">
        <v>115</v>
      </c>
      <c r="W1937" s="20" t="s">
        <v>116</v>
      </c>
      <c r="X1937" s="20" t="s">
        <v>355</v>
      </c>
      <c r="Y1937" s="20" t="s">
        <v>356</v>
      </c>
      <c r="Z1937" s="20" t="s">
        <v>357</v>
      </c>
      <c r="AA1937" s="20" t="s">
        <v>30</v>
      </c>
      <c r="AB1937" s="20" t="s">
        <v>130</v>
      </c>
      <c r="AC1937" s="20" t="s">
        <v>358</v>
      </c>
      <c r="AD1937" s="20" t="s">
        <v>359</v>
      </c>
    </row>
    <row r="1938" spans="2:30" x14ac:dyDescent="0.25">
      <c r="B1938" s="27" t="str">
        <f>IF(O1938="","Frêt",_xlfn.XLOOKUP(O1938,Catégories!A:A,Catégories!B:B,"inconnu"))</f>
        <v>Frêt</v>
      </c>
      <c r="C1938" s="10" t="str">
        <f>RIGHT(LOOKUP(L1938,'Recherche tracking'!A:A,'Recherche tracking'!B:B),16)</f>
        <v>4543814314757348</v>
      </c>
      <c r="D1938" s="20">
        <v>202606</v>
      </c>
      <c r="E1938" s="20">
        <v>51</v>
      </c>
      <c r="F1938" s="20">
        <v>1085442</v>
      </c>
      <c r="G1938" s="20" t="s">
        <v>20</v>
      </c>
      <c r="H1938" s="20" t="s">
        <v>20</v>
      </c>
      <c r="I1938" s="20" t="s">
        <v>119</v>
      </c>
      <c r="J1938" s="20" t="s">
        <v>2742</v>
      </c>
      <c r="K1938" s="20">
        <v>20260626</v>
      </c>
      <c r="L1938" s="20" t="s">
        <v>2733</v>
      </c>
      <c r="M1938" s="20" t="s">
        <v>24</v>
      </c>
      <c r="N1938" s="20">
        <v>8.6</v>
      </c>
      <c r="O1938" s="20" t="s">
        <v>86</v>
      </c>
      <c r="P1938" s="25">
        <v>0</v>
      </c>
      <c r="Q1938" s="20" t="s">
        <v>112</v>
      </c>
      <c r="R1938" s="20" t="s">
        <v>113</v>
      </c>
      <c r="S1938" s="20" t="s">
        <v>26</v>
      </c>
      <c r="T1938" s="20" t="s">
        <v>30</v>
      </c>
      <c r="U1938" s="20" t="s">
        <v>114</v>
      </c>
      <c r="V1938" s="20" t="s">
        <v>115</v>
      </c>
      <c r="W1938" s="20" t="s">
        <v>116</v>
      </c>
      <c r="X1938" s="20" t="s">
        <v>355</v>
      </c>
      <c r="Y1938" s="20" t="s">
        <v>356</v>
      </c>
      <c r="Z1938" s="20" t="s">
        <v>357</v>
      </c>
      <c r="AA1938" s="20" t="s">
        <v>30</v>
      </c>
      <c r="AB1938" s="20" t="s">
        <v>130</v>
      </c>
      <c r="AC1938" s="20" t="s">
        <v>358</v>
      </c>
      <c r="AD1938" s="20" t="s">
        <v>359</v>
      </c>
    </row>
    <row r="1939" spans="2:30" x14ac:dyDescent="0.25">
      <c r="B1939" s="27" t="str">
        <f>IF(O1939="","Frêt",_xlfn.XLOOKUP(O1939,Catégories!A:A,Catégories!B:B,"inconnu"))</f>
        <v>Frêt</v>
      </c>
      <c r="C1939" s="10" t="str">
        <f>RIGHT(LOOKUP(L1939,'Recherche tracking'!A:A,'Recherche tracking'!B:B),16)</f>
        <v>4543814314757348</v>
      </c>
      <c r="D1939" s="20">
        <v>202606</v>
      </c>
      <c r="E1939" s="20">
        <v>51</v>
      </c>
      <c r="F1939" s="20">
        <v>1085442</v>
      </c>
      <c r="G1939" s="20" t="s">
        <v>20</v>
      </c>
      <c r="H1939" s="20" t="s">
        <v>20</v>
      </c>
      <c r="I1939" s="20" t="s">
        <v>119</v>
      </c>
      <c r="J1939" s="20" t="s">
        <v>2742</v>
      </c>
      <c r="K1939" s="20">
        <v>20260626</v>
      </c>
      <c r="L1939" s="20" t="s">
        <v>2733</v>
      </c>
      <c r="M1939" s="20" t="s">
        <v>24</v>
      </c>
      <c r="N1939" s="20">
        <v>8.6</v>
      </c>
      <c r="O1939" s="20" t="s">
        <v>98</v>
      </c>
      <c r="P1939" s="25">
        <v>1</v>
      </c>
      <c r="Q1939" s="20" t="s">
        <v>112</v>
      </c>
      <c r="R1939" s="20" t="s">
        <v>113</v>
      </c>
      <c r="S1939" s="20" t="s">
        <v>26</v>
      </c>
      <c r="T1939" s="20" t="s">
        <v>30</v>
      </c>
      <c r="U1939" s="20" t="s">
        <v>114</v>
      </c>
      <c r="V1939" s="20" t="s">
        <v>115</v>
      </c>
      <c r="W1939" s="20" t="s">
        <v>116</v>
      </c>
      <c r="X1939" s="20" t="s">
        <v>355</v>
      </c>
      <c r="Y1939" s="20" t="s">
        <v>356</v>
      </c>
      <c r="Z1939" s="20" t="s">
        <v>357</v>
      </c>
      <c r="AA1939" s="20" t="s">
        <v>30</v>
      </c>
      <c r="AB1939" s="20" t="s">
        <v>130</v>
      </c>
      <c r="AC1939" s="20" t="s">
        <v>358</v>
      </c>
      <c r="AD1939" s="20" t="s">
        <v>359</v>
      </c>
    </row>
    <row r="1940" spans="2:30" x14ac:dyDescent="0.25">
      <c r="B1940" s="27" t="str">
        <f>IF(O1940="","Frêt",_xlfn.XLOOKUP(O1940,Catégories!A:A,Catégories!B:B,"inconnu"))</f>
        <v>Frêt</v>
      </c>
      <c r="C1940" s="10" t="str">
        <f>RIGHT(LOOKUP(L1940,'Recherche tracking'!A:A,'Recherche tracking'!B:B),16)</f>
        <v>4543814314757348</v>
      </c>
      <c r="D1940" s="20">
        <v>202606</v>
      </c>
      <c r="E1940" s="20">
        <v>51</v>
      </c>
      <c r="F1940" s="20">
        <v>1085442</v>
      </c>
      <c r="G1940" s="20" t="s">
        <v>20</v>
      </c>
      <c r="H1940" s="20" t="s">
        <v>20</v>
      </c>
      <c r="I1940" s="20" t="s">
        <v>118</v>
      </c>
      <c r="J1940" s="20" t="s">
        <v>2743</v>
      </c>
      <c r="K1940" s="20">
        <v>20260626</v>
      </c>
      <c r="L1940" s="20" t="s">
        <v>2733</v>
      </c>
      <c r="M1940" s="20" t="s">
        <v>111</v>
      </c>
      <c r="N1940" s="20">
        <v>8.6</v>
      </c>
      <c r="O1940" s="20" t="s">
        <v>84</v>
      </c>
      <c r="P1940" s="25">
        <v>0</v>
      </c>
      <c r="Q1940" s="20" t="s">
        <v>112</v>
      </c>
      <c r="R1940" s="20" t="s">
        <v>113</v>
      </c>
      <c r="S1940" s="20" t="s">
        <v>26</v>
      </c>
      <c r="T1940" s="20" t="s">
        <v>30</v>
      </c>
      <c r="U1940" s="20" t="s">
        <v>114</v>
      </c>
      <c r="V1940" s="20" t="s">
        <v>115</v>
      </c>
      <c r="W1940" s="20" t="s">
        <v>116</v>
      </c>
      <c r="X1940" s="20" t="s">
        <v>355</v>
      </c>
      <c r="Y1940" s="20" t="s">
        <v>356</v>
      </c>
      <c r="Z1940" s="20" t="s">
        <v>357</v>
      </c>
      <c r="AA1940" s="20" t="s">
        <v>30</v>
      </c>
      <c r="AB1940" s="20" t="s">
        <v>130</v>
      </c>
      <c r="AC1940" s="20" t="s">
        <v>358</v>
      </c>
      <c r="AD1940" s="20" t="s">
        <v>359</v>
      </c>
    </row>
    <row r="1941" spans="2:30" x14ac:dyDescent="0.25">
      <c r="B1941" s="27" t="str">
        <f>IF(O1941="","Frêt",_xlfn.XLOOKUP(O1941,Catégories!A:A,Catégories!B:B,"inconnu"))</f>
        <v>Frêt</v>
      </c>
      <c r="C1941" s="10" t="str">
        <f>RIGHT(LOOKUP(L1941,'Recherche tracking'!A:A,'Recherche tracking'!B:B),16)</f>
        <v>4543814314757348</v>
      </c>
      <c r="D1941" s="20">
        <v>202606</v>
      </c>
      <c r="E1941" s="20">
        <v>51</v>
      </c>
      <c r="F1941" s="20">
        <v>1085442</v>
      </c>
      <c r="G1941" s="20" t="s">
        <v>20</v>
      </c>
      <c r="H1941" s="20" t="s">
        <v>20</v>
      </c>
      <c r="I1941" s="20" t="s">
        <v>119</v>
      </c>
      <c r="J1941" s="20" t="s">
        <v>2743</v>
      </c>
      <c r="K1941" s="20">
        <v>20260626</v>
      </c>
      <c r="L1941" s="20" t="s">
        <v>2733</v>
      </c>
      <c r="M1941" s="20" t="s">
        <v>24</v>
      </c>
      <c r="N1941" s="20">
        <v>8.6</v>
      </c>
      <c r="O1941" s="20" t="s">
        <v>86</v>
      </c>
      <c r="P1941" s="25">
        <v>0</v>
      </c>
      <c r="Q1941" s="20" t="s">
        <v>112</v>
      </c>
      <c r="R1941" s="20" t="s">
        <v>113</v>
      </c>
      <c r="S1941" s="20" t="s">
        <v>26</v>
      </c>
      <c r="T1941" s="20" t="s">
        <v>30</v>
      </c>
      <c r="U1941" s="20" t="s">
        <v>114</v>
      </c>
      <c r="V1941" s="20" t="s">
        <v>115</v>
      </c>
      <c r="W1941" s="20" t="s">
        <v>116</v>
      </c>
      <c r="X1941" s="20" t="s">
        <v>355</v>
      </c>
      <c r="Y1941" s="20" t="s">
        <v>356</v>
      </c>
      <c r="Z1941" s="20" t="s">
        <v>357</v>
      </c>
      <c r="AA1941" s="20" t="s">
        <v>30</v>
      </c>
      <c r="AB1941" s="20" t="s">
        <v>130</v>
      </c>
      <c r="AC1941" s="20" t="s">
        <v>358</v>
      </c>
      <c r="AD1941" s="20" t="s">
        <v>359</v>
      </c>
    </row>
    <row r="1942" spans="2:30" x14ac:dyDescent="0.25">
      <c r="B1942" s="27" t="str">
        <f>IF(O1942="","Frêt",_xlfn.XLOOKUP(O1942,Catégories!A:A,Catégories!B:B,"inconnu"))</f>
        <v>Frêt</v>
      </c>
      <c r="C1942" s="10" t="str">
        <f>RIGHT(LOOKUP(L1942,'Recherche tracking'!A:A,'Recherche tracking'!B:B),16)</f>
        <v>4543814314757348</v>
      </c>
      <c r="D1942" s="20">
        <v>202606</v>
      </c>
      <c r="E1942" s="20">
        <v>51</v>
      </c>
      <c r="F1942" s="20">
        <v>1085442</v>
      </c>
      <c r="G1942" s="20" t="s">
        <v>20</v>
      </c>
      <c r="H1942" s="20" t="s">
        <v>20</v>
      </c>
      <c r="I1942" s="20" t="s">
        <v>119</v>
      </c>
      <c r="J1942" s="20" t="s">
        <v>2743</v>
      </c>
      <c r="K1942" s="20">
        <v>20260626</v>
      </c>
      <c r="L1942" s="20" t="s">
        <v>2733</v>
      </c>
      <c r="M1942" s="20" t="s">
        <v>24</v>
      </c>
      <c r="N1942" s="20">
        <v>8.6</v>
      </c>
      <c r="O1942" s="20" t="s">
        <v>98</v>
      </c>
      <c r="P1942" s="25">
        <v>1</v>
      </c>
      <c r="Q1942" s="20" t="s">
        <v>112</v>
      </c>
      <c r="R1942" s="20" t="s">
        <v>113</v>
      </c>
      <c r="S1942" s="20" t="s">
        <v>26</v>
      </c>
      <c r="T1942" s="20" t="s">
        <v>30</v>
      </c>
      <c r="U1942" s="20" t="s">
        <v>114</v>
      </c>
      <c r="V1942" s="20" t="s">
        <v>115</v>
      </c>
      <c r="W1942" s="20" t="s">
        <v>116</v>
      </c>
      <c r="X1942" s="20" t="s">
        <v>355</v>
      </c>
      <c r="Y1942" s="20" t="s">
        <v>356</v>
      </c>
      <c r="Z1942" s="20" t="s">
        <v>357</v>
      </c>
      <c r="AA1942" s="20" t="s">
        <v>30</v>
      </c>
      <c r="AB1942" s="20" t="s">
        <v>130</v>
      </c>
      <c r="AC1942" s="20" t="s">
        <v>358</v>
      </c>
      <c r="AD1942" s="20" t="s">
        <v>359</v>
      </c>
    </row>
    <row r="1943" spans="2:30" x14ac:dyDescent="0.25">
      <c r="B1943" s="27" t="str">
        <f>IF(O1943="","Frêt",_xlfn.XLOOKUP(O1943,Catégories!A:A,Catégories!B:B,"inconnu"))</f>
        <v>Frêt</v>
      </c>
      <c r="C1943" s="10" t="str">
        <f>RIGHT(LOOKUP(L1943,'Recherche tracking'!A:A,'Recherche tracking'!B:B),16)</f>
        <v>4443814314757052</v>
      </c>
      <c r="D1943" s="20">
        <v>202606</v>
      </c>
      <c r="E1943" s="20">
        <v>51</v>
      </c>
      <c r="F1943" s="20">
        <v>1085442</v>
      </c>
      <c r="G1943" s="20" t="s">
        <v>20</v>
      </c>
      <c r="H1943" s="20" t="s">
        <v>20</v>
      </c>
      <c r="I1943" s="20" t="s">
        <v>110</v>
      </c>
      <c r="J1943" s="20" t="s">
        <v>22</v>
      </c>
      <c r="K1943" s="20">
        <v>20260626</v>
      </c>
      <c r="L1943" s="20" t="s">
        <v>2744</v>
      </c>
      <c r="M1943" s="20" t="s">
        <v>111</v>
      </c>
      <c r="N1943" s="20">
        <v>6.35</v>
      </c>
      <c r="O1943" s="20" t="s">
        <v>84</v>
      </c>
      <c r="P1943" s="25">
        <v>5.71</v>
      </c>
      <c r="Q1943" s="20" t="s">
        <v>112</v>
      </c>
      <c r="R1943" s="20" t="s">
        <v>113</v>
      </c>
      <c r="S1943" s="20" t="s">
        <v>26</v>
      </c>
      <c r="T1943" s="20" t="s">
        <v>30</v>
      </c>
      <c r="U1943" s="20" t="s">
        <v>114</v>
      </c>
      <c r="V1943" s="20" t="s">
        <v>115</v>
      </c>
      <c r="W1943" s="20" t="s">
        <v>116</v>
      </c>
      <c r="X1943" s="20" t="s">
        <v>2656</v>
      </c>
      <c r="Y1943" s="20" t="s">
        <v>2745</v>
      </c>
      <c r="Z1943" s="20" t="s">
        <v>26</v>
      </c>
      <c r="AA1943" s="20" t="s">
        <v>30</v>
      </c>
      <c r="AB1943" s="20" t="s">
        <v>179</v>
      </c>
      <c r="AC1943" s="20" t="s">
        <v>271</v>
      </c>
      <c r="AD1943" s="20" t="s">
        <v>272</v>
      </c>
    </row>
    <row r="1944" spans="2:30" x14ac:dyDescent="0.25">
      <c r="B1944" s="27" t="str">
        <f>IF(O1944="","Frêt",_xlfn.XLOOKUP(O1944,Catégories!A:A,Catégories!B:B,"inconnu"))</f>
        <v>Frêt</v>
      </c>
      <c r="C1944" s="10" t="str">
        <f>RIGHT(LOOKUP(L1944,'Recherche tracking'!A:A,'Recherche tracking'!B:B),16)</f>
        <v>4443814314757052</v>
      </c>
      <c r="D1944" s="20">
        <v>202606</v>
      </c>
      <c r="E1944" s="20">
        <v>51</v>
      </c>
      <c r="F1944" s="20">
        <v>1085442</v>
      </c>
      <c r="G1944" s="20" t="s">
        <v>20</v>
      </c>
      <c r="H1944" s="20" t="s">
        <v>20</v>
      </c>
      <c r="I1944" s="20" t="s">
        <v>118</v>
      </c>
      <c r="J1944" s="20" t="s">
        <v>2746</v>
      </c>
      <c r="K1944" s="20">
        <v>20260626</v>
      </c>
      <c r="L1944" s="20" t="s">
        <v>2744</v>
      </c>
      <c r="M1944" s="20" t="s">
        <v>111</v>
      </c>
      <c r="N1944" s="20">
        <v>6.35</v>
      </c>
      <c r="O1944" s="20" t="s">
        <v>84</v>
      </c>
      <c r="P1944" s="25">
        <v>0</v>
      </c>
      <c r="Q1944" s="20" t="s">
        <v>112</v>
      </c>
      <c r="R1944" s="20" t="s">
        <v>113</v>
      </c>
      <c r="S1944" s="20" t="s">
        <v>26</v>
      </c>
      <c r="T1944" s="20" t="s">
        <v>30</v>
      </c>
      <c r="U1944" s="20" t="s">
        <v>114</v>
      </c>
      <c r="V1944" s="20" t="s">
        <v>115</v>
      </c>
      <c r="W1944" s="20" t="s">
        <v>116</v>
      </c>
      <c r="X1944" s="20" t="s">
        <v>2656</v>
      </c>
      <c r="Y1944" s="20" t="s">
        <v>2745</v>
      </c>
      <c r="Z1944" s="20" t="s">
        <v>26</v>
      </c>
      <c r="AA1944" s="20" t="s">
        <v>30</v>
      </c>
      <c r="AB1944" s="20" t="s">
        <v>179</v>
      </c>
      <c r="AC1944" s="20" t="s">
        <v>271</v>
      </c>
      <c r="AD1944" s="20" t="s">
        <v>272</v>
      </c>
    </row>
    <row r="1945" spans="2:30" x14ac:dyDescent="0.25">
      <c r="B1945" s="27" t="str">
        <f>IF(O1945="","Frêt",_xlfn.XLOOKUP(O1945,Catégories!A:A,Catégories!B:B,"inconnu"))</f>
        <v>Frêt</v>
      </c>
      <c r="C1945" s="10" t="str">
        <f>RIGHT(LOOKUP(L1945,'Recherche tracking'!A:A,'Recherche tracking'!B:B),16)</f>
        <v>4443814314757052</v>
      </c>
      <c r="D1945" s="20">
        <v>202606</v>
      </c>
      <c r="E1945" s="20">
        <v>51</v>
      </c>
      <c r="F1945" s="20">
        <v>1085442</v>
      </c>
      <c r="G1945" s="20" t="s">
        <v>20</v>
      </c>
      <c r="H1945" s="20" t="s">
        <v>20</v>
      </c>
      <c r="I1945" s="20" t="s">
        <v>119</v>
      </c>
      <c r="J1945" s="20" t="s">
        <v>2746</v>
      </c>
      <c r="K1945" s="20">
        <v>20260626</v>
      </c>
      <c r="L1945" s="20" t="s">
        <v>2744</v>
      </c>
      <c r="M1945" s="20" t="s">
        <v>24</v>
      </c>
      <c r="N1945" s="20">
        <v>6.35</v>
      </c>
      <c r="O1945" s="20" t="s">
        <v>86</v>
      </c>
      <c r="P1945" s="25">
        <v>0</v>
      </c>
      <c r="Q1945" s="20" t="s">
        <v>112</v>
      </c>
      <c r="R1945" s="20" t="s">
        <v>113</v>
      </c>
      <c r="S1945" s="20" t="s">
        <v>26</v>
      </c>
      <c r="T1945" s="20" t="s">
        <v>30</v>
      </c>
      <c r="U1945" s="20" t="s">
        <v>114</v>
      </c>
      <c r="V1945" s="20" t="s">
        <v>115</v>
      </c>
      <c r="W1945" s="20" t="s">
        <v>116</v>
      </c>
      <c r="X1945" s="20" t="s">
        <v>2656</v>
      </c>
      <c r="Y1945" s="20" t="s">
        <v>2745</v>
      </c>
      <c r="Z1945" s="20" t="s">
        <v>26</v>
      </c>
      <c r="AA1945" s="20" t="s">
        <v>30</v>
      </c>
      <c r="AB1945" s="20" t="s">
        <v>179</v>
      </c>
      <c r="AC1945" s="20" t="s">
        <v>271</v>
      </c>
      <c r="AD1945" s="20" t="s">
        <v>272</v>
      </c>
    </row>
    <row r="1946" spans="2:30" x14ac:dyDescent="0.25">
      <c r="B1946" s="27" t="str">
        <f>IF(O1946="","Frêt",_xlfn.XLOOKUP(O1946,Catégories!A:A,Catégories!B:B,"inconnu"))</f>
        <v>Frêt</v>
      </c>
      <c r="C1946" s="10" t="str">
        <f>RIGHT(LOOKUP(L1946,'Recherche tracking'!A:A,'Recherche tracking'!B:B),16)</f>
        <v>3443814314756980</v>
      </c>
      <c r="D1946" s="20">
        <v>202606</v>
      </c>
      <c r="E1946" s="20">
        <v>51</v>
      </c>
      <c r="F1946" s="20">
        <v>1085442</v>
      </c>
      <c r="G1946" s="20" t="s">
        <v>20</v>
      </c>
      <c r="H1946" s="20" t="s">
        <v>20</v>
      </c>
      <c r="I1946" s="20" t="s">
        <v>110</v>
      </c>
      <c r="J1946" s="20" t="s">
        <v>22</v>
      </c>
      <c r="K1946" s="20">
        <v>20260626</v>
      </c>
      <c r="L1946" s="20" t="s">
        <v>2747</v>
      </c>
      <c r="M1946" s="20" t="s">
        <v>111</v>
      </c>
      <c r="N1946" s="20">
        <v>12.4</v>
      </c>
      <c r="O1946" s="20" t="s">
        <v>84</v>
      </c>
      <c r="P1946" s="25">
        <v>7.27</v>
      </c>
      <c r="Q1946" s="20" t="s">
        <v>112</v>
      </c>
      <c r="R1946" s="20" t="s">
        <v>113</v>
      </c>
      <c r="S1946" s="20" t="s">
        <v>26</v>
      </c>
      <c r="T1946" s="20" t="s">
        <v>30</v>
      </c>
      <c r="U1946" s="20" t="s">
        <v>114</v>
      </c>
      <c r="V1946" s="20" t="s">
        <v>115</v>
      </c>
      <c r="W1946" s="20" t="s">
        <v>116</v>
      </c>
      <c r="X1946" s="20" t="s">
        <v>2748</v>
      </c>
      <c r="Y1946" s="20" t="s">
        <v>2749</v>
      </c>
      <c r="Z1946" s="20" t="s">
        <v>2750</v>
      </c>
      <c r="AA1946" s="20" t="s">
        <v>30</v>
      </c>
      <c r="AB1946" s="20" t="s">
        <v>139</v>
      </c>
      <c r="AC1946" s="20" t="s">
        <v>1174</v>
      </c>
      <c r="AD1946" s="20" t="s">
        <v>1175</v>
      </c>
    </row>
    <row r="1947" spans="2:30" x14ac:dyDescent="0.25">
      <c r="B1947" s="27" t="str">
        <f>IF(O1947="","Frêt",_xlfn.XLOOKUP(O1947,Catégories!A:A,Catégories!B:B,"inconnu"))</f>
        <v>Frêt</v>
      </c>
      <c r="C1947" s="10" t="str">
        <f>RIGHT(LOOKUP(L1947,'Recherche tracking'!A:A,'Recherche tracking'!B:B),16)</f>
        <v>3443814314756980</v>
      </c>
      <c r="D1947" s="20">
        <v>202606</v>
      </c>
      <c r="E1947" s="20">
        <v>51</v>
      </c>
      <c r="F1947" s="20">
        <v>1085442</v>
      </c>
      <c r="G1947" s="20" t="s">
        <v>20</v>
      </c>
      <c r="H1947" s="20" t="s">
        <v>20</v>
      </c>
      <c r="I1947" s="20" t="s">
        <v>118</v>
      </c>
      <c r="J1947" s="20" t="s">
        <v>2751</v>
      </c>
      <c r="K1947" s="20">
        <v>20260626</v>
      </c>
      <c r="L1947" s="20" t="s">
        <v>2747</v>
      </c>
      <c r="M1947" s="20" t="s">
        <v>111</v>
      </c>
      <c r="N1947" s="20">
        <v>8.6999999999999993</v>
      </c>
      <c r="O1947" s="20" t="s">
        <v>84</v>
      </c>
      <c r="P1947" s="25">
        <v>0</v>
      </c>
      <c r="Q1947" s="20" t="s">
        <v>112</v>
      </c>
      <c r="R1947" s="20" t="s">
        <v>113</v>
      </c>
      <c r="S1947" s="20" t="s">
        <v>26</v>
      </c>
      <c r="T1947" s="20" t="s">
        <v>30</v>
      </c>
      <c r="U1947" s="20" t="s">
        <v>114</v>
      </c>
      <c r="V1947" s="20" t="s">
        <v>115</v>
      </c>
      <c r="W1947" s="20" t="s">
        <v>116</v>
      </c>
      <c r="X1947" s="20" t="s">
        <v>2748</v>
      </c>
      <c r="Y1947" s="20" t="s">
        <v>2749</v>
      </c>
      <c r="Z1947" s="20" t="s">
        <v>2750</v>
      </c>
      <c r="AA1947" s="20" t="s">
        <v>30</v>
      </c>
      <c r="AB1947" s="20" t="s">
        <v>139</v>
      </c>
      <c r="AC1947" s="20" t="s">
        <v>1174</v>
      </c>
      <c r="AD1947" s="20" t="s">
        <v>1175</v>
      </c>
    </row>
    <row r="1948" spans="2:30" x14ac:dyDescent="0.25">
      <c r="B1948" s="27" t="str">
        <f>IF(O1948="","Frêt",_xlfn.XLOOKUP(O1948,Catégories!A:A,Catégories!B:B,"inconnu"))</f>
        <v>Frêt</v>
      </c>
      <c r="C1948" s="10" t="str">
        <f>RIGHT(LOOKUP(L1948,'Recherche tracking'!A:A,'Recherche tracking'!B:B),16)</f>
        <v>3443814314756980</v>
      </c>
      <c r="D1948" s="20">
        <v>202606</v>
      </c>
      <c r="E1948" s="20">
        <v>51</v>
      </c>
      <c r="F1948" s="20">
        <v>1085442</v>
      </c>
      <c r="G1948" s="20" t="s">
        <v>20</v>
      </c>
      <c r="H1948" s="20" t="s">
        <v>20</v>
      </c>
      <c r="I1948" s="20" t="s">
        <v>119</v>
      </c>
      <c r="J1948" s="20" t="s">
        <v>2751</v>
      </c>
      <c r="K1948" s="20">
        <v>20260626</v>
      </c>
      <c r="L1948" s="20" t="s">
        <v>2747</v>
      </c>
      <c r="M1948" s="20" t="s">
        <v>24</v>
      </c>
      <c r="N1948" s="20">
        <v>8.6999999999999993</v>
      </c>
      <c r="O1948" s="20" t="s">
        <v>86</v>
      </c>
      <c r="P1948" s="25">
        <v>0</v>
      </c>
      <c r="Q1948" s="20" t="s">
        <v>112</v>
      </c>
      <c r="R1948" s="20" t="s">
        <v>113</v>
      </c>
      <c r="S1948" s="20" t="s">
        <v>26</v>
      </c>
      <c r="T1948" s="20" t="s">
        <v>30</v>
      </c>
      <c r="U1948" s="20" t="s">
        <v>114</v>
      </c>
      <c r="V1948" s="20" t="s">
        <v>115</v>
      </c>
      <c r="W1948" s="20" t="s">
        <v>116</v>
      </c>
      <c r="X1948" s="20" t="s">
        <v>2748</v>
      </c>
      <c r="Y1948" s="20" t="s">
        <v>2749</v>
      </c>
      <c r="Z1948" s="20" t="s">
        <v>2750</v>
      </c>
      <c r="AA1948" s="20" t="s">
        <v>30</v>
      </c>
      <c r="AB1948" s="20" t="s">
        <v>139</v>
      </c>
      <c r="AC1948" s="20" t="s">
        <v>1174</v>
      </c>
      <c r="AD1948" s="20" t="s">
        <v>1175</v>
      </c>
    </row>
    <row r="1949" spans="2:30" x14ac:dyDescent="0.25">
      <c r="B1949" s="27" t="str">
        <f>IF(O1949="","Frêt",_xlfn.XLOOKUP(O1949,Catégories!A:A,Catégories!B:B,"inconnu"))</f>
        <v>Frêt</v>
      </c>
      <c r="C1949" s="10" t="str">
        <f>RIGHT(LOOKUP(L1949,'Recherche tracking'!A:A,'Recherche tracking'!B:B),16)</f>
        <v>3443814314756980</v>
      </c>
      <c r="D1949" s="20">
        <v>202606</v>
      </c>
      <c r="E1949" s="20">
        <v>51</v>
      </c>
      <c r="F1949" s="20">
        <v>1085442</v>
      </c>
      <c r="G1949" s="20" t="s">
        <v>20</v>
      </c>
      <c r="H1949" s="20" t="s">
        <v>20</v>
      </c>
      <c r="I1949" s="20" t="s">
        <v>118</v>
      </c>
      <c r="J1949" s="20" t="s">
        <v>2752</v>
      </c>
      <c r="K1949" s="20">
        <v>20260626</v>
      </c>
      <c r="L1949" s="20" t="s">
        <v>2747</v>
      </c>
      <c r="M1949" s="20" t="s">
        <v>111</v>
      </c>
      <c r="N1949" s="20">
        <v>3.7</v>
      </c>
      <c r="O1949" s="20" t="s">
        <v>84</v>
      </c>
      <c r="P1949" s="25">
        <v>0</v>
      </c>
      <c r="Q1949" s="20" t="s">
        <v>112</v>
      </c>
      <c r="R1949" s="20" t="s">
        <v>113</v>
      </c>
      <c r="S1949" s="20" t="s">
        <v>26</v>
      </c>
      <c r="T1949" s="20" t="s">
        <v>30</v>
      </c>
      <c r="U1949" s="20" t="s">
        <v>114</v>
      </c>
      <c r="V1949" s="20" t="s">
        <v>115</v>
      </c>
      <c r="W1949" s="20" t="s">
        <v>116</v>
      </c>
      <c r="X1949" s="20" t="s">
        <v>2748</v>
      </c>
      <c r="Y1949" s="20" t="s">
        <v>2749</v>
      </c>
      <c r="Z1949" s="20" t="s">
        <v>2750</v>
      </c>
      <c r="AA1949" s="20" t="s">
        <v>30</v>
      </c>
      <c r="AB1949" s="20" t="s">
        <v>139</v>
      </c>
      <c r="AC1949" s="20" t="s">
        <v>1174</v>
      </c>
      <c r="AD1949" s="20" t="s">
        <v>1175</v>
      </c>
    </row>
    <row r="1950" spans="2:30" x14ac:dyDescent="0.25">
      <c r="B1950" s="27" t="str">
        <f>IF(O1950="","Frêt",_xlfn.XLOOKUP(O1950,Catégories!A:A,Catégories!B:B,"inconnu"))</f>
        <v>Frêt</v>
      </c>
      <c r="C1950" s="10" t="str">
        <f>RIGHT(LOOKUP(L1950,'Recherche tracking'!A:A,'Recherche tracking'!B:B),16)</f>
        <v>3443814314756980</v>
      </c>
      <c r="D1950" s="20">
        <v>202606</v>
      </c>
      <c r="E1950" s="20">
        <v>51</v>
      </c>
      <c r="F1950" s="20">
        <v>1085442</v>
      </c>
      <c r="G1950" s="20" t="s">
        <v>20</v>
      </c>
      <c r="H1950" s="20" t="s">
        <v>20</v>
      </c>
      <c r="I1950" s="20" t="s">
        <v>119</v>
      </c>
      <c r="J1950" s="20" t="s">
        <v>2752</v>
      </c>
      <c r="K1950" s="20">
        <v>20260626</v>
      </c>
      <c r="L1950" s="20" t="s">
        <v>2747</v>
      </c>
      <c r="M1950" s="20" t="s">
        <v>24</v>
      </c>
      <c r="N1950" s="20">
        <v>3.7</v>
      </c>
      <c r="O1950" s="20" t="s">
        <v>86</v>
      </c>
      <c r="P1950" s="25">
        <v>0</v>
      </c>
      <c r="Q1950" s="20" t="s">
        <v>112</v>
      </c>
      <c r="R1950" s="20" t="s">
        <v>113</v>
      </c>
      <c r="S1950" s="20" t="s">
        <v>26</v>
      </c>
      <c r="T1950" s="20" t="s">
        <v>30</v>
      </c>
      <c r="U1950" s="20" t="s">
        <v>114</v>
      </c>
      <c r="V1950" s="20" t="s">
        <v>115</v>
      </c>
      <c r="W1950" s="20" t="s">
        <v>116</v>
      </c>
      <c r="X1950" s="20" t="s">
        <v>2748</v>
      </c>
      <c r="Y1950" s="20" t="s">
        <v>2749</v>
      </c>
      <c r="Z1950" s="20" t="s">
        <v>2750</v>
      </c>
      <c r="AA1950" s="20" t="s">
        <v>30</v>
      </c>
      <c r="AB1950" s="20" t="s">
        <v>139</v>
      </c>
      <c r="AC1950" s="20" t="s">
        <v>1174</v>
      </c>
      <c r="AD1950" s="20" t="s">
        <v>1175</v>
      </c>
    </row>
    <row r="1951" spans="2:30" x14ac:dyDescent="0.25">
      <c r="B1951" s="27" t="str">
        <f>IF(O1951="","Frêt",_xlfn.XLOOKUP(O1951,Catégories!A:A,Catégories!B:B,"inconnu"))</f>
        <v>Frêt</v>
      </c>
      <c r="C1951" s="10" t="str">
        <f>RIGHT(LOOKUP(L1951,'Recherche tracking'!A:A,'Recherche tracking'!B:B),16)</f>
        <v>3443814314756980</v>
      </c>
      <c r="D1951" s="20">
        <v>202606</v>
      </c>
      <c r="E1951" s="20">
        <v>51</v>
      </c>
      <c r="F1951" s="20">
        <v>1085442</v>
      </c>
      <c r="G1951" s="20" t="s">
        <v>20</v>
      </c>
      <c r="H1951" s="20" t="s">
        <v>20</v>
      </c>
      <c r="I1951" s="20" t="s">
        <v>119</v>
      </c>
      <c r="J1951" s="20" t="s">
        <v>2752</v>
      </c>
      <c r="K1951" s="20">
        <v>20260626</v>
      </c>
      <c r="L1951" s="20" t="s">
        <v>2747</v>
      </c>
      <c r="M1951" s="20" t="s">
        <v>24</v>
      </c>
      <c r="N1951" s="20">
        <v>3.7</v>
      </c>
      <c r="O1951" s="20" t="s">
        <v>98</v>
      </c>
      <c r="P1951" s="25">
        <v>1</v>
      </c>
      <c r="Q1951" s="20" t="s">
        <v>112</v>
      </c>
      <c r="R1951" s="20" t="s">
        <v>113</v>
      </c>
      <c r="S1951" s="20" t="s">
        <v>26</v>
      </c>
      <c r="T1951" s="20" t="s">
        <v>30</v>
      </c>
      <c r="U1951" s="20" t="s">
        <v>114</v>
      </c>
      <c r="V1951" s="20" t="s">
        <v>115</v>
      </c>
      <c r="W1951" s="20" t="s">
        <v>116</v>
      </c>
      <c r="X1951" s="20" t="s">
        <v>2748</v>
      </c>
      <c r="Y1951" s="20" t="s">
        <v>2749</v>
      </c>
      <c r="Z1951" s="20" t="s">
        <v>2750</v>
      </c>
      <c r="AA1951" s="20" t="s">
        <v>30</v>
      </c>
      <c r="AB1951" s="20" t="s">
        <v>139</v>
      </c>
      <c r="AC1951" s="20" t="s">
        <v>1174</v>
      </c>
      <c r="AD1951" s="20" t="s">
        <v>1175</v>
      </c>
    </row>
    <row r="1952" spans="2:30" x14ac:dyDescent="0.25">
      <c r="B1952" s="27" t="str">
        <f>IF(O1952="","Frêt",_xlfn.XLOOKUP(O1952,Catégories!A:A,Catégories!B:B,"inconnu"))</f>
        <v>Frêt</v>
      </c>
      <c r="C1952" s="10" t="str">
        <f>RIGHT(LOOKUP(L1952,'Recherche tracking'!A:A,'Recherche tracking'!B:B),16)</f>
        <v>1343814314757013</v>
      </c>
      <c r="D1952" s="20">
        <v>202606</v>
      </c>
      <c r="E1952" s="20">
        <v>51</v>
      </c>
      <c r="F1952" s="20">
        <v>1085442</v>
      </c>
      <c r="G1952" s="20" t="s">
        <v>20</v>
      </c>
      <c r="H1952" s="20" t="s">
        <v>20</v>
      </c>
      <c r="I1952" s="20" t="s">
        <v>110</v>
      </c>
      <c r="J1952" s="20" t="s">
        <v>22</v>
      </c>
      <c r="K1952" s="20">
        <v>20260626</v>
      </c>
      <c r="L1952" s="20" t="s">
        <v>2753</v>
      </c>
      <c r="M1952" s="20" t="s">
        <v>111</v>
      </c>
      <c r="N1952" s="20">
        <v>4.01</v>
      </c>
      <c r="O1952" s="20" t="s">
        <v>84</v>
      </c>
      <c r="P1952" s="25">
        <v>5.19</v>
      </c>
      <c r="Q1952" s="20" t="s">
        <v>112</v>
      </c>
      <c r="R1952" s="20" t="s">
        <v>113</v>
      </c>
      <c r="S1952" s="20" t="s">
        <v>26</v>
      </c>
      <c r="T1952" s="20" t="s">
        <v>30</v>
      </c>
      <c r="U1952" s="20" t="s">
        <v>114</v>
      </c>
      <c r="V1952" s="20" t="s">
        <v>115</v>
      </c>
      <c r="W1952" s="20" t="s">
        <v>116</v>
      </c>
      <c r="X1952" s="20" t="s">
        <v>2754</v>
      </c>
      <c r="Y1952" s="20" t="s">
        <v>2755</v>
      </c>
      <c r="Z1952" s="20" t="s">
        <v>26</v>
      </c>
      <c r="AA1952" s="20" t="s">
        <v>30</v>
      </c>
      <c r="AB1952" s="20" t="s">
        <v>193</v>
      </c>
      <c r="AC1952" s="20" t="s">
        <v>2756</v>
      </c>
      <c r="AD1952" s="20" t="s">
        <v>790</v>
      </c>
    </row>
    <row r="1953" spans="2:30" x14ac:dyDescent="0.25">
      <c r="B1953" s="27" t="str">
        <f>IF(O1953="","Frêt",_xlfn.XLOOKUP(O1953,Catégories!A:A,Catégories!B:B,"inconnu"))</f>
        <v>Frêt</v>
      </c>
      <c r="C1953" s="10" t="str">
        <f>RIGHT(LOOKUP(L1953,'Recherche tracking'!A:A,'Recherche tracking'!B:B),16)</f>
        <v>1343814314757013</v>
      </c>
      <c r="D1953" s="20">
        <v>202606</v>
      </c>
      <c r="E1953" s="20">
        <v>51</v>
      </c>
      <c r="F1953" s="20">
        <v>1085442</v>
      </c>
      <c r="G1953" s="20" t="s">
        <v>20</v>
      </c>
      <c r="H1953" s="20" t="s">
        <v>20</v>
      </c>
      <c r="I1953" s="20" t="s">
        <v>118</v>
      </c>
      <c r="J1953" s="20" t="s">
        <v>2757</v>
      </c>
      <c r="K1953" s="20">
        <v>20260626</v>
      </c>
      <c r="L1953" s="20" t="s">
        <v>2753</v>
      </c>
      <c r="M1953" s="20" t="s">
        <v>111</v>
      </c>
      <c r="N1953" s="20">
        <v>4.01</v>
      </c>
      <c r="O1953" s="20" t="s">
        <v>84</v>
      </c>
      <c r="P1953" s="25">
        <v>0</v>
      </c>
      <c r="Q1953" s="20" t="s">
        <v>112</v>
      </c>
      <c r="R1953" s="20" t="s">
        <v>113</v>
      </c>
      <c r="S1953" s="20" t="s">
        <v>26</v>
      </c>
      <c r="T1953" s="20" t="s">
        <v>30</v>
      </c>
      <c r="U1953" s="20" t="s">
        <v>114</v>
      </c>
      <c r="V1953" s="20" t="s">
        <v>115</v>
      </c>
      <c r="W1953" s="20" t="s">
        <v>116</v>
      </c>
      <c r="X1953" s="20" t="s">
        <v>2754</v>
      </c>
      <c r="Y1953" s="20" t="s">
        <v>2755</v>
      </c>
      <c r="Z1953" s="20" t="s">
        <v>26</v>
      </c>
      <c r="AA1953" s="20" t="s">
        <v>30</v>
      </c>
      <c r="AB1953" s="20" t="s">
        <v>193</v>
      </c>
      <c r="AC1953" s="20" t="s">
        <v>2756</v>
      </c>
      <c r="AD1953" s="20" t="s">
        <v>790</v>
      </c>
    </row>
    <row r="1954" spans="2:30" x14ac:dyDescent="0.25">
      <c r="B1954" s="27" t="str">
        <f>IF(O1954="","Frêt",_xlfn.XLOOKUP(O1954,Catégories!A:A,Catégories!B:B,"inconnu"))</f>
        <v>Frêt</v>
      </c>
      <c r="C1954" s="10" t="str">
        <f>RIGHT(LOOKUP(L1954,'Recherche tracking'!A:A,'Recherche tracking'!B:B),16)</f>
        <v>1343814314757013</v>
      </c>
      <c r="D1954" s="20">
        <v>202606</v>
      </c>
      <c r="E1954" s="20">
        <v>51</v>
      </c>
      <c r="F1954" s="20">
        <v>1085442</v>
      </c>
      <c r="G1954" s="20" t="s">
        <v>20</v>
      </c>
      <c r="H1954" s="20" t="s">
        <v>20</v>
      </c>
      <c r="I1954" s="20" t="s">
        <v>119</v>
      </c>
      <c r="J1954" s="20" t="s">
        <v>2757</v>
      </c>
      <c r="K1954" s="20">
        <v>20260626</v>
      </c>
      <c r="L1954" s="20" t="s">
        <v>2753</v>
      </c>
      <c r="M1954" s="20" t="s">
        <v>24</v>
      </c>
      <c r="N1954" s="20">
        <v>4.01</v>
      </c>
      <c r="O1954" s="20" t="s">
        <v>86</v>
      </c>
      <c r="P1954" s="25">
        <v>0</v>
      </c>
      <c r="Q1954" s="20" t="s">
        <v>112</v>
      </c>
      <c r="R1954" s="20" t="s">
        <v>113</v>
      </c>
      <c r="S1954" s="20" t="s">
        <v>26</v>
      </c>
      <c r="T1954" s="20" t="s">
        <v>30</v>
      </c>
      <c r="U1954" s="20" t="s">
        <v>114</v>
      </c>
      <c r="V1954" s="20" t="s">
        <v>115</v>
      </c>
      <c r="W1954" s="20" t="s">
        <v>116</v>
      </c>
      <c r="X1954" s="20" t="s">
        <v>2754</v>
      </c>
      <c r="Y1954" s="20" t="s">
        <v>2755</v>
      </c>
      <c r="Z1954" s="20" t="s">
        <v>26</v>
      </c>
      <c r="AA1954" s="20" t="s">
        <v>30</v>
      </c>
      <c r="AB1954" s="20" t="s">
        <v>193</v>
      </c>
      <c r="AC1954" s="20" t="s">
        <v>2756</v>
      </c>
      <c r="AD1954" s="20" t="s">
        <v>790</v>
      </c>
    </row>
    <row r="1955" spans="2:30" x14ac:dyDescent="0.25">
      <c r="B1955" s="27" t="str">
        <f>IF(O1955="","Frêt",_xlfn.XLOOKUP(O1955,Catégories!A:A,Catégories!B:B,"inconnu"))</f>
        <v>Frêt</v>
      </c>
      <c r="C1955" s="10" t="str">
        <f>RIGHT(LOOKUP(L1955,'Recherche tracking'!A:A,'Recherche tracking'!B:B),16)</f>
        <v>4420234018568091</v>
      </c>
      <c r="D1955" s="20">
        <v>202606</v>
      </c>
      <c r="E1955" s="20">
        <v>51</v>
      </c>
      <c r="F1955" s="20">
        <v>1085442</v>
      </c>
      <c r="G1955" s="20" t="s">
        <v>20</v>
      </c>
      <c r="H1955" s="20" t="s">
        <v>20</v>
      </c>
      <c r="I1955" s="20" t="s">
        <v>110</v>
      </c>
      <c r="J1955" s="20" t="s">
        <v>22</v>
      </c>
      <c r="K1955" s="20">
        <v>20260627</v>
      </c>
      <c r="L1955" s="20" t="s">
        <v>2758</v>
      </c>
      <c r="M1955" s="20" t="s">
        <v>111</v>
      </c>
      <c r="N1955" s="20">
        <v>6.7</v>
      </c>
      <c r="O1955" s="20" t="s">
        <v>84</v>
      </c>
      <c r="P1955" s="25">
        <v>5.71</v>
      </c>
      <c r="Q1955" s="20" t="s">
        <v>112</v>
      </c>
      <c r="R1955" s="20" t="s">
        <v>113</v>
      </c>
      <c r="S1955" s="20" t="s">
        <v>26</v>
      </c>
      <c r="T1955" s="20" t="s">
        <v>30</v>
      </c>
      <c r="U1955" s="20" t="s">
        <v>114</v>
      </c>
      <c r="V1955" s="20" t="s">
        <v>115</v>
      </c>
      <c r="W1955" s="20" t="s">
        <v>116</v>
      </c>
      <c r="X1955" s="20" t="s">
        <v>2665</v>
      </c>
      <c r="Y1955" s="20" t="s">
        <v>2666</v>
      </c>
      <c r="Z1955" s="20" t="s">
        <v>26</v>
      </c>
      <c r="AA1955" s="20" t="s">
        <v>30</v>
      </c>
      <c r="AB1955" s="20" t="s">
        <v>179</v>
      </c>
      <c r="AC1955" s="20" t="s">
        <v>2667</v>
      </c>
      <c r="AD1955" s="20" t="s">
        <v>2668</v>
      </c>
    </row>
    <row r="1956" spans="2:30" x14ac:dyDescent="0.25">
      <c r="B1956" s="27" t="str">
        <f>IF(O1956="","Frêt",_xlfn.XLOOKUP(O1956,Catégories!A:A,Catégories!B:B,"inconnu"))</f>
        <v>Frêt</v>
      </c>
      <c r="C1956" s="10" t="str">
        <f>RIGHT(LOOKUP(L1956,'Recherche tracking'!A:A,'Recherche tracking'!B:B),16)</f>
        <v>4420234018568091</v>
      </c>
      <c r="D1956" s="20">
        <v>202606</v>
      </c>
      <c r="E1956" s="20">
        <v>51</v>
      </c>
      <c r="F1956" s="20">
        <v>1085442</v>
      </c>
      <c r="G1956" s="20" t="s">
        <v>20</v>
      </c>
      <c r="H1956" s="20" t="s">
        <v>20</v>
      </c>
      <c r="I1956" s="20" t="s">
        <v>118</v>
      </c>
      <c r="J1956" s="20" t="s">
        <v>2759</v>
      </c>
      <c r="K1956" s="20">
        <v>20260627</v>
      </c>
      <c r="L1956" s="20" t="s">
        <v>2758</v>
      </c>
      <c r="M1956" s="20" t="s">
        <v>111</v>
      </c>
      <c r="N1956" s="20">
        <v>6.7</v>
      </c>
      <c r="O1956" s="20" t="s">
        <v>84</v>
      </c>
      <c r="P1956" s="25">
        <v>0</v>
      </c>
      <c r="Q1956" s="20" t="s">
        <v>112</v>
      </c>
      <c r="R1956" s="20" t="s">
        <v>113</v>
      </c>
      <c r="S1956" s="20" t="s">
        <v>26</v>
      </c>
      <c r="T1956" s="20" t="s">
        <v>30</v>
      </c>
      <c r="U1956" s="20" t="s">
        <v>114</v>
      </c>
      <c r="V1956" s="20" t="s">
        <v>115</v>
      </c>
      <c r="W1956" s="20" t="s">
        <v>116</v>
      </c>
      <c r="X1956" s="20" t="s">
        <v>2665</v>
      </c>
      <c r="Y1956" s="20" t="s">
        <v>2666</v>
      </c>
      <c r="Z1956" s="20" t="s">
        <v>26</v>
      </c>
      <c r="AA1956" s="20" t="s">
        <v>30</v>
      </c>
      <c r="AB1956" s="20" t="s">
        <v>179</v>
      </c>
      <c r="AC1956" s="20" t="s">
        <v>2667</v>
      </c>
      <c r="AD1956" s="20" t="s">
        <v>2668</v>
      </c>
    </row>
    <row r="1957" spans="2:30" x14ac:dyDescent="0.25">
      <c r="B1957" s="27" t="str">
        <f>IF(O1957="","Frêt",_xlfn.XLOOKUP(O1957,Catégories!A:A,Catégories!B:B,"inconnu"))</f>
        <v>Frêt</v>
      </c>
      <c r="C1957" s="10" t="str">
        <f>RIGHT(LOOKUP(L1957,'Recherche tracking'!A:A,'Recherche tracking'!B:B),16)</f>
        <v>4420234018568091</v>
      </c>
      <c r="D1957" s="20">
        <v>202606</v>
      </c>
      <c r="E1957" s="20">
        <v>51</v>
      </c>
      <c r="F1957" s="20">
        <v>1085442</v>
      </c>
      <c r="G1957" s="20" t="s">
        <v>20</v>
      </c>
      <c r="H1957" s="20" t="s">
        <v>20</v>
      </c>
      <c r="I1957" s="20" t="s">
        <v>119</v>
      </c>
      <c r="J1957" s="20" t="s">
        <v>2759</v>
      </c>
      <c r="K1957" s="20">
        <v>20260627</v>
      </c>
      <c r="L1957" s="20" t="s">
        <v>2758</v>
      </c>
      <c r="M1957" s="20" t="s">
        <v>24</v>
      </c>
      <c r="N1957" s="20">
        <v>6.7</v>
      </c>
      <c r="O1957" s="20" t="s">
        <v>86</v>
      </c>
      <c r="P1957" s="25">
        <v>0</v>
      </c>
      <c r="Q1957" s="20" t="s">
        <v>112</v>
      </c>
      <c r="R1957" s="20" t="s">
        <v>113</v>
      </c>
      <c r="S1957" s="20" t="s">
        <v>26</v>
      </c>
      <c r="T1957" s="20" t="s">
        <v>30</v>
      </c>
      <c r="U1957" s="20" t="s">
        <v>114</v>
      </c>
      <c r="V1957" s="20" t="s">
        <v>115</v>
      </c>
      <c r="W1957" s="20" t="s">
        <v>116</v>
      </c>
      <c r="X1957" s="20" t="s">
        <v>2665</v>
      </c>
      <c r="Y1957" s="20" t="s">
        <v>2666</v>
      </c>
      <c r="Z1957" s="20" t="s">
        <v>26</v>
      </c>
      <c r="AA1957" s="20" t="s">
        <v>30</v>
      </c>
      <c r="AB1957" s="20" t="s">
        <v>179</v>
      </c>
      <c r="AC1957" s="20" t="s">
        <v>2667</v>
      </c>
      <c r="AD1957" s="20" t="s">
        <v>2668</v>
      </c>
    </row>
    <row r="1958" spans="2:30" x14ac:dyDescent="0.25">
      <c r="B1958" s="27" t="str">
        <f>IF(O1958="","Frêt",_xlfn.XLOOKUP(O1958,Catégories!A:A,Catégories!B:B,"inconnu"))</f>
        <v>Frêt</v>
      </c>
      <c r="C1958" s="10" t="str">
        <f>RIGHT(LOOKUP(L1958,'Recherche tracking'!A:A,'Recherche tracking'!B:B),16)</f>
        <v>9443814314757475</v>
      </c>
      <c r="D1958" s="20">
        <v>202606</v>
      </c>
      <c r="E1958" s="20">
        <v>51</v>
      </c>
      <c r="F1958" s="20">
        <v>1085442</v>
      </c>
      <c r="G1958" s="20" t="s">
        <v>20</v>
      </c>
      <c r="H1958" s="20" t="s">
        <v>20</v>
      </c>
      <c r="I1958" s="20" t="s">
        <v>110</v>
      </c>
      <c r="J1958" s="20" t="s">
        <v>22</v>
      </c>
      <c r="K1958" s="20">
        <v>20260629</v>
      </c>
      <c r="L1958" s="20" t="s">
        <v>2760</v>
      </c>
      <c r="M1958" s="20" t="s">
        <v>111</v>
      </c>
      <c r="N1958" s="20">
        <v>33.9</v>
      </c>
      <c r="O1958" s="20" t="s">
        <v>84</v>
      </c>
      <c r="P1958" s="25">
        <v>12.73</v>
      </c>
      <c r="Q1958" s="20" t="s">
        <v>112</v>
      </c>
      <c r="R1958" s="20" t="s">
        <v>113</v>
      </c>
      <c r="S1958" s="20" t="s">
        <v>26</v>
      </c>
      <c r="T1958" s="20" t="s">
        <v>30</v>
      </c>
      <c r="U1958" s="20" t="s">
        <v>114</v>
      </c>
      <c r="V1958" s="20" t="s">
        <v>115</v>
      </c>
      <c r="W1958" s="20" t="s">
        <v>116</v>
      </c>
      <c r="X1958" s="20" t="s">
        <v>2761</v>
      </c>
      <c r="Y1958" s="20" t="s">
        <v>2762</v>
      </c>
      <c r="Z1958" s="20" t="s">
        <v>2763</v>
      </c>
      <c r="AA1958" s="20" t="s">
        <v>30</v>
      </c>
      <c r="AB1958" s="20" t="s">
        <v>132</v>
      </c>
      <c r="AC1958" s="20" t="s">
        <v>2764</v>
      </c>
      <c r="AD1958" s="20" t="s">
        <v>2765</v>
      </c>
    </row>
    <row r="1959" spans="2:30" x14ac:dyDescent="0.25">
      <c r="B1959" s="27" t="str">
        <f>IF(O1959="","Frêt",_xlfn.XLOOKUP(O1959,Catégories!A:A,Catégories!B:B,"inconnu"))</f>
        <v>Frêt</v>
      </c>
      <c r="C1959" s="10" t="str">
        <f>RIGHT(LOOKUP(L1959,'Recherche tracking'!A:A,'Recherche tracking'!B:B),16)</f>
        <v>9443814314757475</v>
      </c>
      <c r="D1959" s="20">
        <v>202606</v>
      </c>
      <c r="E1959" s="20">
        <v>51</v>
      </c>
      <c r="F1959" s="20">
        <v>1085442</v>
      </c>
      <c r="G1959" s="20" t="s">
        <v>20</v>
      </c>
      <c r="H1959" s="20" t="s">
        <v>20</v>
      </c>
      <c r="I1959" s="20" t="s">
        <v>118</v>
      </c>
      <c r="J1959" s="20" t="s">
        <v>2766</v>
      </c>
      <c r="K1959" s="20">
        <v>20260629</v>
      </c>
      <c r="L1959" s="20" t="s">
        <v>2760</v>
      </c>
      <c r="M1959" s="20" t="s">
        <v>111</v>
      </c>
      <c r="N1959" s="20">
        <v>21.1</v>
      </c>
      <c r="O1959" s="20" t="s">
        <v>84</v>
      </c>
      <c r="P1959" s="25">
        <v>0</v>
      </c>
      <c r="Q1959" s="20" t="s">
        <v>112</v>
      </c>
      <c r="R1959" s="20" t="s">
        <v>113</v>
      </c>
      <c r="S1959" s="20" t="s">
        <v>26</v>
      </c>
      <c r="T1959" s="20" t="s">
        <v>30</v>
      </c>
      <c r="U1959" s="20" t="s">
        <v>114</v>
      </c>
      <c r="V1959" s="20" t="s">
        <v>115</v>
      </c>
      <c r="W1959" s="20" t="s">
        <v>116</v>
      </c>
      <c r="X1959" s="20" t="s">
        <v>2761</v>
      </c>
      <c r="Y1959" s="20" t="s">
        <v>2762</v>
      </c>
      <c r="Z1959" s="20" t="s">
        <v>2763</v>
      </c>
      <c r="AA1959" s="20" t="s">
        <v>30</v>
      </c>
      <c r="AB1959" s="20" t="s">
        <v>132</v>
      </c>
      <c r="AC1959" s="20" t="s">
        <v>2764</v>
      </c>
      <c r="AD1959" s="20" t="s">
        <v>2765</v>
      </c>
    </row>
    <row r="1960" spans="2:30" x14ac:dyDescent="0.25">
      <c r="B1960" s="27" t="str">
        <f>IF(O1960="","Frêt",_xlfn.XLOOKUP(O1960,Catégories!A:A,Catégories!B:B,"inconnu"))</f>
        <v>Frêt</v>
      </c>
      <c r="C1960" s="10" t="str">
        <f>RIGHT(LOOKUP(L1960,'Recherche tracking'!A:A,'Recherche tracking'!B:B),16)</f>
        <v>9443814314757475</v>
      </c>
      <c r="D1960" s="20">
        <v>202606</v>
      </c>
      <c r="E1960" s="20">
        <v>51</v>
      </c>
      <c r="F1960" s="20">
        <v>1085442</v>
      </c>
      <c r="G1960" s="20" t="s">
        <v>20</v>
      </c>
      <c r="H1960" s="20" t="s">
        <v>20</v>
      </c>
      <c r="I1960" s="20" t="s">
        <v>119</v>
      </c>
      <c r="J1960" s="20" t="s">
        <v>2766</v>
      </c>
      <c r="K1960" s="20">
        <v>20260629</v>
      </c>
      <c r="L1960" s="20" t="s">
        <v>2760</v>
      </c>
      <c r="M1960" s="20" t="s">
        <v>24</v>
      </c>
      <c r="N1960" s="20">
        <v>21.1</v>
      </c>
      <c r="O1960" s="20" t="s">
        <v>86</v>
      </c>
      <c r="P1960" s="25">
        <v>0</v>
      </c>
      <c r="Q1960" s="20" t="s">
        <v>112</v>
      </c>
      <c r="R1960" s="20" t="s">
        <v>113</v>
      </c>
      <c r="S1960" s="20" t="s">
        <v>26</v>
      </c>
      <c r="T1960" s="20" t="s">
        <v>30</v>
      </c>
      <c r="U1960" s="20" t="s">
        <v>114</v>
      </c>
      <c r="V1960" s="20" t="s">
        <v>115</v>
      </c>
      <c r="W1960" s="20" t="s">
        <v>116</v>
      </c>
      <c r="X1960" s="20" t="s">
        <v>2761</v>
      </c>
      <c r="Y1960" s="20" t="s">
        <v>2762</v>
      </c>
      <c r="Z1960" s="20" t="s">
        <v>2763</v>
      </c>
      <c r="AA1960" s="20" t="s">
        <v>30</v>
      </c>
      <c r="AB1960" s="20" t="s">
        <v>132</v>
      </c>
      <c r="AC1960" s="20" t="s">
        <v>2764</v>
      </c>
      <c r="AD1960" s="20" t="s">
        <v>2765</v>
      </c>
    </row>
    <row r="1961" spans="2:30" x14ac:dyDescent="0.25">
      <c r="B1961" s="27" t="str">
        <f>IF(O1961="","Frêt",_xlfn.XLOOKUP(O1961,Catégories!A:A,Catégories!B:B,"inconnu"))</f>
        <v>Frêt</v>
      </c>
      <c r="C1961" s="10" t="str">
        <f>RIGHT(LOOKUP(L1961,'Recherche tracking'!A:A,'Recherche tracking'!B:B),16)</f>
        <v>9443814314757475</v>
      </c>
      <c r="D1961" s="20">
        <v>202606</v>
      </c>
      <c r="E1961" s="20">
        <v>51</v>
      </c>
      <c r="F1961" s="20">
        <v>1085442</v>
      </c>
      <c r="G1961" s="20" t="s">
        <v>20</v>
      </c>
      <c r="H1961" s="20" t="s">
        <v>20</v>
      </c>
      <c r="I1961" s="20" t="s">
        <v>118</v>
      </c>
      <c r="J1961" s="20" t="s">
        <v>2767</v>
      </c>
      <c r="K1961" s="20">
        <v>20260629</v>
      </c>
      <c r="L1961" s="20" t="s">
        <v>2760</v>
      </c>
      <c r="M1961" s="20" t="s">
        <v>111</v>
      </c>
      <c r="N1961" s="20">
        <v>12.8</v>
      </c>
      <c r="O1961" s="20" t="s">
        <v>84</v>
      </c>
      <c r="P1961" s="25">
        <v>0</v>
      </c>
      <c r="Q1961" s="20" t="s">
        <v>112</v>
      </c>
      <c r="R1961" s="20" t="s">
        <v>113</v>
      </c>
      <c r="S1961" s="20" t="s">
        <v>26</v>
      </c>
      <c r="T1961" s="20" t="s">
        <v>30</v>
      </c>
      <c r="U1961" s="20" t="s">
        <v>114</v>
      </c>
      <c r="V1961" s="20" t="s">
        <v>115</v>
      </c>
      <c r="W1961" s="20" t="s">
        <v>116</v>
      </c>
      <c r="X1961" s="20" t="s">
        <v>2761</v>
      </c>
      <c r="Y1961" s="20" t="s">
        <v>2762</v>
      </c>
      <c r="Z1961" s="20" t="s">
        <v>2763</v>
      </c>
      <c r="AA1961" s="20" t="s">
        <v>30</v>
      </c>
      <c r="AB1961" s="20" t="s">
        <v>132</v>
      </c>
      <c r="AC1961" s="20" t="s">
        <v>2764</v>
      </c>
      <c r="AD1961" s="20" t="s">
        <v>2765</v>
      </c>
    </row>
    <row r="1962" spans="2:30" x14ac:dyDescent="0.25">
      <c r="B1962" s="27" t="str">
        <f>IF(O1962="","Frêt",_xlfn.XLOOKUP(O1962,Catégories!A:A,Catégories!B:B,"inconnu"))</f>
        <v>Frêt</v>
      </c>
      <c r="C1962" s="10" t="str">
        <f>RIGHT(LOOKUP(L1962,'Recherche tracking'!A:A,'Recherche tracking'!B:B),16)</f>
        <v>9443814314757475</v>
      </c>
      <c r="D1962" s="20">
        <v>202606</v>
      </c>
      <c r="E1962" s="20">
        <v>51</v>
      </c>
      <c r="F1962" s="20">
        <v>1085442</v>
      </c>
      <c r="G1962" s="20" t="s">
        <v>20</v>
      </c>
      <c r="H1962" s="20" t="s">
        <v>20</v>
      </c>
      <c r="I1962" s="20" t="s">
        <v>119</v>
      </c>
      <c r="J1962" s="20" t="s">
        <v>2767</v>
      </c>
      <c r="K1962" s="20">
        <v>20260629</v>
      </c>
      <c r="L1962" s="20" t="s">
        <v>2760</v>
      </c>
      <c r="M1962" s="20" t="s">
        <v>24</v>
      </c>
      <c r="N1962" s="20">
        <v>12.8</v>
      </c>
      <c r="O1962" s="20" t="s">
        <v>86</v>
      </c>
      <c r="P1962" s="25">
        <v>0</v>
      </c>
      <c r="Q1962" s="20" t="s">
        <v>112</v>
      </c>
      <c r="R1962" s="20" t="s">
        <v>113</v>
      </c>
      <c r="S1962" s="20" t="s">
        <v>26</v>
      </c>
      <c r="T1962" s="20" t="s">
        <v>30</v>
      </c>
      <c r="U1962" s="20" t="s">
        <v>114</v>
      </c>
      <c r="V1962" s="20" t="s">
        <v>115</v>
      </c>
      <c r="W1962" s="20" t="s">
        <v>116</v>
      </c>
      <c r="X1962" s="20" t="s">
        <v>2761</v>
      </c>
      <c r="Y1962" s="20" t="s">
        <v>2762</v>
      </c>
      <c r="Z1962" s="20" t="s">
        <v>2763</v>
      </c>
      <c r="AA1962" s="20" t="s">
        <v>30</v>
      </c>
      <c r="AB1962" s="20" t="s">
        <v>132</v>
      </c>
      <c r="AC1962" s="20" t="s">
        <v>2764</v>
      </c>
      <c r="AD1962" s="20" t="s">
        <v>2765</v>
      </c>
    </row>
    <row r="1963" spans="2:30" x14ac:dyDescent="0.25">
      <c r="B1963" s="27" t="str">
        <f>IF(O1963="","Frêt",_xlfn.XLOOKUP(O1963,Catégories!A:A,Catégories!B:B,"inconnu"))</f>
        <v>Frêt</v>
      </c>
      <c r="C1963" s="10" t="str">
        <f>RIGHT(LOOKUP(L1963,'Recherche tracking'!A:A,'Recherche tracking'!B:B),16)</f>
        <v>9443814314757475</v>
      </c>
      <c r="D1963" s="20">
        <v>202606</v>
      </c>
      <c r="E1963" s="20">
        <v>51</v>
      </c>
      <c r="F1963" s="20">
        <v>1085442</v>
      </c>
      <c r="G1963" s="20" t="s">
        <v>20</v>
      </c>
      <c r="H1963" s="20" t="s">
        <v>20</v>
      </c>
      <c r="I1963" s="20" t="s">
        <v>119</v>
      </c>
      <c r="J1963" s="20" t="s">
        <v>2767</v>
      </c>
      <c r="K1963" s="20">
        <v>20260629</v>
      </c>
      <c r="L1963" s="20" t="s">
        <v>2760</v>
      </c>
      <c r="M1963" s="20" t="s">
        <v>24</v>
      </c>
      <c r="N1963" s="20">
        <v>12.8</v>
      </c>
      <c r="O1963" s="20" t="s">
        <v>98</v>
      </c>
      <c r="P1963" s="25">
        <v>1</v>
      </c>
      <c r="Q1963" s="20" t="s">
        <v>112</v>
      </c>
      <c r="R1963" s="20" t="s">
        <v>113</v>
      </c>
      <c r="S1963" s="20" t="s">
        <v>26</v>
      </c>
      <c r="T1963" s="20" t="s">
        <v>30</v>
      </c>
      <c r="U1963" s="20" t="s">
        <v>114</v>
      </c>
      <c r="V1963" s="20" t="s">
        <v>115</v>
      </c>
      <c r="W1963" s="20" t="s">
        <v>116</v>
      </c>
      <c r="X1963" s="20" t="s">
        <v>2761</v>
      </c>
      <c r="Y1963" s="20" t="s">
        <v>2762</v>
      </c>
      <c r="Z1963" s="20" t="s">
        <v>2763</v>
      </c>
      <c r="AA1963" s="20" t="s">
        <v>30</v>
      </c>
      <c r="AB1963" s="20" t="s">
        <v>132</v>
      </c>
      <c r="AC1963" s="20" t="s">
        <v>2764</v>
      </c>
      <c r="AD1963" s="20" t="s">
        <v>2765</v>
      </c>
    </row>
    <row r="1964" spans="2:30" x14ac:dyDescent="0.25">
      <c r="B1964" s="27" t="str">
        <f>IF(O1964="","Frêt",_xlfn.XLOOKUP(O1964,Catégories!A:A,Catégories!B:B,"inconnu"))</f>
        <v>Frêt</v>
      </c>
      <c r="C1964" s="10" t="str">
        <f>RIGHT(LOOKUP(L1964,'Recherche tracking'!A:A,'Recherche tracking'!B:B),16)</f>
        <v>9343814314757495</v>
      </c>
      <c r="D1964" s="20">
        <v>202606</v>
      </c>
      <c r="E1964" s="20">
        <v>51</v>
      </c>
      <c r="F1964" s="20">
        <v>1085442</v>
      </c>
      <c r="G1964" s="20" t="s">
        <v>20</v>
      </c>
      <c r="H1964" s="20" t="s">
        <v>20</v>
      </c>
      <c r="I1964" s="20" t="s">
        <v>110</v>
      </c>
      <c r="J1964" s="20" t="s">
        <v>22</v>
      </c>
      <c r="K1964" s="20">
        <v>20260629</v>
      </c>
      <c r="L1964" s="20" t="s">
        <v>2768</v>
      </c>
      <c r="M1964" s="20" t="s">
        <v>111</v>
      </c>
      <c r="N1964" s="20">
        <v>35</v>
      </c>
      <c r="O1964" s="20" t="s">
        <v>84</v>
      </c>
      <c r="P1964" s="25">
        <v>12.99</v>
      </c>
      <c r="Q1964" s="20" t="s">
        <v>112</v>
      </c>
      <c r="R1964" s="20" t="s">
        <v>113</v>
      </c>
      <c r="S1964" s="20" t="s">
        <v>26</v>
      </c>
      <c r="T1964" s="20" t="s">
        <v>30</v>
      </c>
      <c r="U1964" s="20" t="s">
        <v>114</v>
      </c>
      <c r="V1964" s="20" t="s">
        <v>115</v>
      </c>
      <c r="W1964" s="20" t="s">
        <v>116</v>
      </c>
      <c r="X1964" s="20" t="s">
        <v>2769</v>
      </c>
      <c r="Y1964" s="20" t="s">
        <v>2770</v>
      </c>
      <c r="Z1964" s="20" t="s">
        <v>26</v>
      </c>
      <c r="AA1964" s="20" t="s">
        <v>30</v>
      </c>
      <c r="AB1964" s="20" t="s">
        <v>136</v>
      </c>
      <c r="AC1964" s="20" t="s">
        <v>2771</v>
      </c>
      <c r="AD1964" s="20" t="s">
        <v>2772</v>
      </c>
    </row>
    <row r="1965" spans="2:30" x14ac:dyDescent="0.25">
      <c r="B1965" s="27" t="str">
        <f>IF(O1965="","Frêt",_xlfn.XLOOKUP(O1965,Catégories!A:A,Catégories!B:B,"inconnu"))</f>
        <v>Frêt</v>
      </c>
      <c r="C1965" s="10" t="str">
        <f>RIGHT(LOOKUP(L1965,'Recherche tracking'!A:A,'Recherche tracking'!B:B),16)</f>
        <v>9343814314757495</v>
      </c>
      <c r="D1965" s="20">
        <v>202606</v>
      </c>
      <c r="E1965" s="20">
        <v>51</v>
      </c>
      <c r="F1965" s="20">
        <v>1085442</v>
      </c>
      <c r="G1965" s="20" t="s">
        <v>20</v>
      </c>
      <c r="H1965" s="20" t="s">
        <v>20</v>
      </c>
      <c r="I1965" s="20" t="s">
        <v>118</v>
      </c>
      <c r="J1965" s="20" t="s">
        <v>2773</v>
      </c>
      <c r="K1965" s="20">
        <v>20260629</v>
      </c>
      <c r="L1965" s="20" t="s">
        <v>2768</v>
      </c>
      <c r="M1965" s="20" t="s">
        <v>111</v>
      </c>
      <c r="N1965" s="20">
        <v>14.7</v>
      </c>
      <c r="O1965" s="20" t="s">
        <v>84</v>
      </c>
      <c r="P1965" s="25">
        <v>0</v>
      </c>
      <c r="Q1965" s="20" t="s">
        <v>112</v>
      </c>
      <c r="R1965" s="20" t="s">
        <v>113</v>
      </c>
      <c r="S1965" s="20" t="s">
        <v>26</v>
      </c>
      <c r="T1965" s="20" t="s">
        <v>30</v>
      </c>
      <c r="U1965" s="20" t="s">
        <v>114</v>
      </c>
      <c r="V1965" s="20" t="s">
        <v>115</v>
      </c>
      <c r="W1965" s="20" t="s">
        <v>116</v>
      </c>
      <c r="X1965" s="20" t="s">
        <v>2769</v>
      </c>
      <c r="Y1965" s="20" t="s">
        <v>2770</v>
      </c>
      <c r="Z1965" s="20" t="s">
        <v>26</v>
      </c>
      <c r="AA1965" s="20" t="s">
        <v>30</v>
      </c>
      <c r="AB1965" s="20" t="s">
        <v>136</v>
      </c>
      <c r="AC1965" s="20" t="s">
        <v>2771</v>
      </c>
      <c r="AD1965" s="20" t="s">
        <v>2772</v>
      </c>
    </row>
    <row r="1966" spans="2:30" x14ac:dyDescent="0.25">
      <c r="B1966" s="27" t="str">
        <f>IF(O1966="","Frêt",_xlfn.XLOOKUP(O1966,Catégories!A:A,Catégories!B:B,"inconnu"))</f>
        <v>Frêt</v>
      </c>
      <c r="C1966" s="10" t="str">
        <f>RIGHT(LOOKUP(L1966,'Recherche tracking'!A:A,'Recherche tracking'!B:B),16)</f>
        <v>9343814314757495</v>
      </c>
      <c r="D1966" s="20">
        <v>202606</v>
      </c>
      <c r="E1966" s="20">
        <v>51</v>
      </c>
      <c r="F1966" s="20">
        <v>1085442</v>
      </c>
      <c r="G1966" s="20" t="s">
        <v>20</v>
      </c>
      <c r="H1966" s="20" t="s">
        <v>20</v>
      </c>
      <c r="I1966" s="20" t="s">
        <v>119</v>
      </c>
      <c r="J1966" s="20" t="s">
        <v>2773</v>
      </c>
      <c r="K1966" s="20">
        <v>20260629</v>
      </c>
      <c r="L1966" s="20" t="s">
        <v>2768</v>
      </c>
      <c r="M1966" s="20" t="s">
        <v>24</v>
      </c>
      <c r="N1966" s="20">
        <v>14.7</v>
      </c>
      <c r="O1966" s="20" t="s">
        <v>86</v>
      </c>
      <c r="P1966" s="25">
        <v>0</v>
      </c>
      <c r="Q1966" s="20" t="s">
        <v>112</v>
      </c>
      <c r="R1966" s="20" t="s">
        <v>113</v>
      </c>
      <c r="S1966" s="20" t="s">
        <v>26</v>
      </c>
      <c r="T1966" s="20" t="s">
        <v>30</v>
      </c>
      <c r="U1966" s="20" t="s">
        <v>114</v>
      </c>
      <c r="V1966" s="20" t="s">
        <v>115</v>
      </c>
      <c r="W1966" s="20" t="s">
        <v>116</v>
      </c>
      <c r="X1966" s="20" t="s">
        <v>2769</v>
      </c>
      <c r="Y1966" s="20" t="s">
        <v>2770</v>
      </c>
      <c r="Z1966" s="20" t="s">
        <v>26</v>
      </c>
      <c r="AA1966" s="20" t="s">
        <v>30</v>
      </c>
      <c r="AB1966" s="20" t="s">
        <v>136</v>
      </c>
      <c r="AC1966" s="20" t="s">
        <v>2771</v>
      </c>
      <c r="AD1966" s="20" t="s">
        <v>2772</v>
      </c>
    </row>
    <row r="1967" spans="2:30" x14ac:dyDescent="0.25">
      <c r="B1967" s="27" t="str">
        <f>IF(O1967="","Frêt",_xlfn.XLOOKUP(O1967,Catégories!A:A,Catégories!B:B,"inconnu"))</f>
        <v>Frêt</v>
      </c>
      <c r="C1967" s="10" t="str">
        <f>RIGHT(LOOKUP(L1967,'Recherche tracking'!A:A,'Recherche tracking'!B:B),16)</f>
        <v>9343814314757495</v>
      </c>
      <c r="D1967" s="20">
        <v>202606</v>
      </c>
      <c r="E1967" s="20">
        <v>51</v>
      </c>
      <c r="F1967" s="20">
        <v>1085442</v>
      </c>
      <c r="G1967" s="20" t="s">
        <v>20</v>
      </c>
      <c r="H1967" s="20" t="s">
        <v>20</v>
      </c>
      <c r="I1967" s="20" t="s">
        <v>118</v>
      </c>
      <c r="J1967" s="20" t="s">
        <v>2774</v>
      </c>
      <c r="K1967" s="20">
        <v>20260629</v>
      </c>
      <c r="L1967" s="20" t="s">
        <v>2768</v>
      </c>
      <c r="M1967" s="20" t="s">
        <v>111</v>
      </c>
      <c r="N1967" s="20">
        <v>20.3</v>
      </c>
      <c r="O1967" s="20" t="s">
        <v>84</v>
      </c>
      <c r="P1967" s="25">
        <v>0</v>
      </c>
      <c r="Q1967" s="20" t="s">
        <v>112</v>
      </c>
      <c r="R1967" s="20" t="s">
        <v>113</v>
      </c>
      <c r="S1967" s="20" t="s">
        <v>26</v>
      </c>
      <c r="T1967" s="20" t="s">
        <v>30</v>
      </c>
      <c r="U1967" s="20" t="s">
        <v>114</v>
      </c>
      <c r="V1967" s="20" t="s">
        <v>115</v>
      </c>
      <c r="W1967" s="20" t="s">
        <v>116</v>
      </c>
      <c r="X1967" s="20" t="s">
        <v>2769</v>
      </c>
      <c r="Y1967" s="20" t="s">
        <v>2770</v>
      </c>
      <c r="Z1967" s="20" t="s">
        <v>26</v>
      </c>
      <c r="AA1967" s="20" t="s">
        <v>30</v>
      </c>
      <c r="AB1967" s="20" t="s">
        <v>136</v>
      </c>
      <c r="AC1967" s="20" t="s">
        <v>2771</v>
      </c>
      <c r="AD1967" s="20" t="s">
        <v>2772</v>
      </c>
    </row>
    <row r="1968" spans="2:30" x14ac:dyDescent="0.25">
      <c r="B1968" s="27" t="str">
        <f>IF(O1968="","Frêt",_xlfn.XLOOKUP(O1968,Catégories!A:A,Catégories!B:B,"inconnu"))</f>
        <v>Frêt</v>
      </c>
      <c r="C1968" s="10" t="str">
        <f>RIGHT(LOOKUP(L1968,'Recherche tracking'!A:A,'Recherche tracking'!B:B),16)</f>
        <v>9343814314757495</v>
      </c>
      <c r="D1968" s="20">
        <v>202606</v>
      </c>
      <c r="E1968" s="20">
        <v>51</v>
      </c>
      <c r="F1968" s="20">
        <v>1085442</v>
      </c>
      <c r="G1968" s="20" t="s">
        <v>20</v>
      </c>
      <c r="H1968" s="20" t="s">
        <v>20</v>
      </c>
      <c r="I1968" s="20" t="s">
        <v>119</v>
      </c>
      <c r="J1968" s="20" t="s">
        <v>2774</v>
      </c>
      <c r="K1968" s="20">
        <v>20260629</v>
      </c>
      <c r="L1968" s="20" t="s">
        <v>2768</v>
      </c>
      <c r="M1968" s="20" t="s">
        <v>24</v>
      </c>
      <c r="N1968" s="20">
        <v>20.3</v>
      </c>
      <c r="O1968" s="20" t="s">
        <v>86</v>
      </c>
      <c r="P1968" s="25">
        <v>0</v>
      </c>
      <c r="Q1968" s="20" t="s">
        <v>112</v>
      </c>
      <c r="R1968" s="20" t="s">
        <v>113</v>
      </c>
      <c r="S1968" s="20" t="s">
        <v>26</v>
      </c>
      <c r="T1968" s="20" t="s">
        <v>30</v>
      </c>
      <c r="U1968" s="20" t="s">
        <v>114</v>
      </c>
      <c r="V1968" s="20" t="s">
        <v>115</v>
      </c>
      <c r="W1968" s="20" t="s">
        <v>116</v>
      </c>
      <c r="X1968" s="20" t="s">
        <v>2769</v>
      </c>
      <c r="Y1968" s="20" t="s">
        <v>2770</v>
      </c>
      <c r="Z1968" s="20" t="s">
        <v>26</v>
      </c>
      <c r="AA1968" s="20" t="s">
        <v>30</v>
      </c>
      <c r="AB1968" s="20" t="s">
        <v>136</v>
      </c>
      <c r="AC1968" s="20" t="s">
        <v>2771</v>
      </c>
      <c r="AD1968" s="20" t="s">
        <v>2772</v>
      </c>
    </row>
    <row r="1969" spans="2:30" x14ac:dyDescent="0.25">
      <c r="B1969" s="27" t="str">
        <f>IF(O1969="","Frêt",_xlfn.XLOOKUP(O1969,Catégories!A:A,Catégories!B:B,"inconnu"))</f>
        <v>Frêt</v>
      </c>
      <c r="C1969" s="10" t="str">
        <f>RIGHT(LOOKUP(L1969,'Recherche tracking'!A:A,'Recherche tracking'!B:B),16)</f>
        <v>9343814314757495</v>
      </c>
      <c r="D1969" s="20">
        <v>202606</v>
      </c>
      <c r="E1969" s="20">
        <v>51</v>
      </c>
      <c r="F1969" s="20">
        <v>1085442</v>
      </c>
      <c r="G1969" s="20" t="s">
        <v>20</v>
      </c>
      <c r="H1969" s="20" t="s">
        <v>20</v>
      </c>
      <c r="I1969" s="20" t="s">
        <v>119</v>
      </c>
      <c r="J1969" s="20" t="s">
        <v>2774</v>
      </c>
      <c r="K1969" s="20">
        <v>20260629</v>
      </c>
      <c r="L1969" s="20" t="s">
        <v>2768</v>
      </c>
      <c r="M1969" s="20" t="s">
        <v>24</v>
      </c>
      <c r="N1969" s="20">
        <v>20.3</v>
      </c>
      <c r="O1969" s="20" t="s">
        <v>98</v>
      </c>
      <c r="P1969" s="25">
        <v>1</v>
      </c>
      <c r="Q1969" s="20" t="s">
        <v>112</v>
      </c>
      <c r="R1969" s="20" t="s">
        <v>113</v>
      </c>
      <c r="S1969" s="20" t="s">
        <v>26</v>
      </c>
      <c r="T1969" s="20" t="s">
        <v>30</v>
      </c>
      <c r="U1969" s="20" t="s">
        <v>114</v>
      </c>
      <c r="V1969" s="20" t="s">
        <v>115</v>
      </c>
      <c r="W1969" s="20" t="s">
        <v>116</v>
      </c>
      <c r="X1969" s="20" t="s">
        <v>2769</v>
      </c>
      <c r="Y1969" s="20" t="s">
        <v>2770</v>
      </c>
      <c r="Z1969" s="20" t="s">
        <v>26</v>
      </c>
      <c r="AA1969" s="20" t="s">
        <v>30</v>
      </c>
      <c r="AB1969" s="20" t="s">
        <v>136</v>
      </c>
      <c r="AC1969" s="20" t="s">
        <v>2771</v>
      </c>
      <c r="AD1969" s="20" t="s">
        <v>2772</v>
      </c>
    </row>
    <row r="1970" spans="2:30" x14ac:dyDescent="0.25">
      <c r="B1970" s="27" t="str">
        <f>IF(O1970="","Frêt",_xlfn.XLOOKUP(O1970,Catégories!A:A,Catégories!B:B,"inconnu"))</f>
        <v>Frêt</v>
      </c>
      <c r="C1970" s="10" t="str">
        <f>RIGHT(LOOKUP(L1970,'Recherche tracking'!A:A,'Recherche tracking'!B:B),16)</f>
        <v>3743814314757416</v>
      </c>
      <c r="D1970" s="20">
        <v>202606</v>
      </c>
      <c r="E1970" s="20">
        <v>51</v>
      </c>
      <c r="F1970" s="20">
        <v>1085442</v>
      </c>
      <c r="G1970" s="20" t="s">
        <v>20</v>
      </c>
      <c r="H1970" s="20" t="s">
        <v>20</v>
      </c>
      <c r="I1970" s="20" t="s">
        <v>110</v>
      </c>
      <c r="J1970" s="20" t="s">
        <v>22</v>
      </c>
      <c r="K1970" s="20">
        <v>20260629</v>
      </c>
      <c r="L1970" s="20" t="s">
        <v>2775</v>
      </c>
      <c r="M1970" s="20" t="s">
        <v>111</v>
      </c>
      <c r="N1970" s="20">
        <v>3.2</v>
      </c>
      <c r="O1970" s="20" t="s">
        <v>84</v>
      </c>
      <c r="P1970" s="25">
        <v>4.93</v>
      </c>
      <c r="Q1970" s="20" t="s">
        <v>112</v>
      </c>
      <c r="R1970" s="20" t="s">
        <v>113</v>
      </c>
      <c r="S1970" s="20" t="s">
        <v>26</v>
      </c>
      <c r="T1970" s="20" t="s">
        <v>30</v>
      </c>
      <c r="U1970" s="20" t="s">
        <v>114</v>
      </c>
      <c r="V1970" s="20" t="s">
        <v>115</v>
      </c>
      <c r="W1970" s="20" t="s">
        <v>116</v>
      </c>
      <c r="X1970" s="20" t="s">
        <v>502</v>
      </c>
      <c r="Y1970" s="20" t="s">
        <v>503</v>
      </c>
      <c r="Z1970" s="20" t="s">
        <v>26</v>
      </c>
      <c r="AA1970" s="20" t="s">
        <v>30</v>
      </c>
      <c r="AB1970" s="20" t="s">
        <v>198</v>
      </c>
      <c r="AC1970" s="20" t="s">
        <v>373</v>
      </c>
      <c r="AD1970" s="20" t="s">
        <v>374</v>
      </c>
    </row>
    <row r="1971" spans="2:30" x14ac:dyDescent="0.25">
      <c r="B1971" s="27" t="str">
        <f>IF(O1971="","Frêt",_xlfn.XLOOKUP(O1971,Catégories!A:A,Catégories!B:B,"inconnu"))</f>
        <v>Frêt</v>
      </c>
      <c r="C1971" s="10" t="str">
        <f>RIGHT(LOOKUP(L1971,'Recherche tracking'!A:A,'Recherche tracking'!B:B),16)</f>
        <v>3743814314757416</v>
      </c>
      <c r="D1971" s="20">
        <v>202606</v>
      </c>
      <c r="E1971" s="20">
        <v>51</v>
      </c>
      <c r="F1971" s="20">
        <v>1085442</v>
      </c>
      <c r="G1971" s="20" t="s">
        <v>20</v>
      </c>
      <c r="H1971" s="20" t="s">
        <v>20</v>
      </c>
      <c r="I1971" s="20" t="s">
        <v>118</v>
      </c>
      <c r="J1971" s="20" t="s">
        <v>2776</v>
      </c>
      <c r="K1971" s="20">
        <v>20260629</v>
      </c>
      <c r="L1971" s="20" t="s">
        <v>2775</v>
      </c>
      <c r="M1971" s="20" t="s">
        <v>111</v>
      </c>
      <c r="N1971" s="20">
        <v>3.2</v>
      </c>
      <c r="O1971" s="20" t="s">
        <v>84</v>
      </c>
      <c r="P1971" s="25">
        <v>0</v>
      </c>
      <c r="Q1971" s="20" t="s">
        <v>112</v>
      </c>
      <c r="R1971" s="20" t="s">
        <v>113</v>
      </c>
      <c r="S1971" s="20" t="s">
        <v>26</v>
      </c>
      <c r="T1971" s="20" t="s">
        <v>30</v>
      </c>
      <c r="U1971" s="20" t="s">
        <v>114</v>
      </c>
      <c r="V1971" s="20" t="s">
        <v>115</v>
      </c>
      <c r="W1971" s="20" t="s">
        <v>116</v>
      </c>
      <c r="X1971" s="20" t="s">
        <v>502</v>
      </c>
      <c r="Y1971" s="20" t="s">
        <v>503</v>
      </c>
      <c r="Z1971" s="20" t="s">
        <v>26</v>
      </c>
      <c r="AA1971" s="20" t="s">
        <v>30</v>
      </c>
      <c r="AB1971" s="20" t="s">
        <v>198</v>
      </c>
      <c r="AC1971" s="20" t="s">
        <v>373</v>
      </c>
      <c r="AD1971" s="20" t="s">
        <v>374</v>
      </c>
    </row>
    <row r="1972" spans="2:30" x14ac:dyDescent="0.25">
      <c r="B1972" s="27" t="str">
        <f>IF(O1972="","Frêt",_xlfn.XLOOKUP(O1972,Catégories!A:A,Catégories!B:B,"inconnu"))</f>
        <v>Frêt</v>
      </c>
      <c r="C1972" s="10" t="str">
        <f>RIGHT(LOOKUP(L1972,'Recherche tracking'!A:A,'Recherche tracking'!B:B),16)</f>
        <v>3743814314757416</v>
      </c>
      <c r="D1972" s="20">
        <v>202606</v>
      </c>
      <c r="E1972" s="20">
        <v>51</v>
      </c>
      <c r="F1972" s="20">
        <v>1085442</v>
      </c>
      <c r="G1972" s="20" t="s">
        <v>20</v>
      </c>
      <c r="H1972" s="20" t="s">
        <v>20</v>
      </c>
      <c r="I1972" s="20" t="s">
        <v>119</v>
      </c>
      <c r="J1972" s="20" t="s">
        <v>2776</v>
      </c>
      <c r="K1972" s="20">
        <v>20260629</v>
      </c>
      <c r="L1972" s="20" t="s">
        <v>2775</v>
      </c>
      <c r="M1972" s="20" t="s">
        <v>24</v>
      </c>
      <c r="N1972" s="20">
        <v>3.2</v>
      </c>
      <c r="O1972" s="20" t="s">
        <v>86</v>
      </c>
      <c r="P1972" s="25">
        <v>0</v>
      </c>
      <c r="Q1972" s="20" t="s">
        <v>112</v>
      </c>
      <c r="R1972" s="20" t="s">
        <v>113</v>
      </c>
      <c r="S1972" s="20" t="s">
        <v>26</v>
      </c>
      <c r="T1972" s="20" t="s">
        <v>30</v>
      </c>
      <c r="U1972" s="20" t="s">
        <v>114</v>
      </c>
      <c r="V1972" s="20" t="s">
        <v>115</v>
      </c>
      <c r="W1972" s="20" t="s">
        <v>116</v>
      </c>
      <c r="X1972" s="20" t="s">
        <v>502</v>
      </c>
      <c r="Y1972" s="20" t="s">
        <v>503</v>
      </c>
      <c r="Z1972" s="20" t="s">
        <v>26</v>
      </c>
      <c r="AA1972" s="20" t="s">
        <v>30</v>
      </c>
      <c r="AB1972" s="20" t="s">
        <v>198</v>
      </c>
      <c r="AC1972" s="20" t="s">
        <v>373</v>
      </c>
      <c r="AD1972" s="20" t="s">
        <v>374</v>
      </c>
    </row>
    <row r="1973" spans="2:30" x14ac:dyDescent="0.25">
      <c r="B1973" s="27" t="str">
        <f>IF(O1973="","Frêt",_xlfn.XLOOKUP(O1973,Catégories!A:A,Catégories!B:B,"inconnu"))</f>
        <v>Frêt</v>
      </c>
      <c r="C1973" s="10" t="str">
        <f>RIGHT(LOOKUP(L1973,'Recherche tracking'!A:A,'Recherche tracking'!B:B),16)</f>
        <v>5143814314757148</v>
      </c>
      <c r="D1973" s="20">
        <v>202606</v>
      </c>
      <c r="E1973" s="20">
        <v>51</v>
      </c>
      <c r="F1973" s="20">
        <v>1085442</v>
      </c>
      <c r="G1973" s="20" t="s">
        <v>20</v>
      </c>
      <c r="H1973" s="20" t="s">
        <v>20</v>
      </c>
      <c r="I1973" s="20" t="s">
        <v>110</v>
      </c>
      <c r="J1973" s="20" t="s">
        <v>22</v>
      </c>
      <c r="K1973" s="20">
        <v>20260629</v>
      </c>
      <c r="L1973" s="20" t="s">
        <v>2777</v>
      </c>
      <c r="M1973" s="20" t="s">
        <v>111</v>
      </c>
      <c r="N1973" s="20">
        <v>4.3</v>
      </c>
      <c r="O1973" s="20" t="s">
        <v>84</v>
      </c>
      <c r="P1973" s="25">
        <v>5.19</v>
      </c>
      <c r="Q1973" s="20" t="s">
        <v>112</v>
      </c>
      <c r="R1973" s="20" t="s">
        <v>113</v>
      </c>
      <c r="S1973" s="20" t="s">
        <v>26</v>
      </c>
      <c r="T1973" s="20" t="s">
        <v>30</v>
      </c>
      <c r="U1973" s="20" t="s">
        <v>114</v>
      </c>
      <c r="V1973" s="20" t="s">
        <v>115</v>
      </c>
      <c r="W1973" s="20" t="s">
        <v>116</v>
      </c>
      <c r="X1973" s="20" t="s">
        <v>1284</v>
      </c>
      <c r="Y1973" s="20" t="s">
        <v>1285</v>
      </c>
      <c r="Z1973" s="20" t="s">
        <v>26</v>
      </c>
      <c r="AA1973" s="20" t="s">
        <v>30</v>
      </c>
      <c r="AB1973" s="20" t="s">
        <v>222</v>
      </c>
      <c r="AC1973" s="20" t="s">
        <v>223</v>
      </c>
      <c r="AD1973" s="20" t="s">
        <v>224</v>
      </c>
    </row>
    <row r="1974" spans="2:30" x14ac:dyDescent="0.25">
      <c r="B1974" s="27" t="str">
        <f>IF(O1974="","Frêt",_xlfn.XLOOKUP(O1974,Catégories!A:A,Catégories!B:B,"inconnu"))</f>
        <v>Frêt</v>
      </c>
      <c r="C1974" s="10" t="str">
        <f>RIGHT(LOOKUP(L1974,'Recherche tracking'!A:A,'Recherche tracking'!B:B),16)</f>
        <v>5143814314757148</v>
      </c>
      <c r="D1974" s="20">
        <v>202606</v>
      </c>
      <c r="E1974" s="20">
        <v>51</v>
      </c>
      <c r="F1974" s="20">
        <v>1085442</v>
      </c>
      <c r="G1974" s="20" t="s">
        <v>20</v>
      </c>
      <c r="H1974" s="20" t="s">
        <v>20</v>
      </c>
      <c r="I1974" s="20" t="s">
        <v>118</v>
      </c>
      <c r="J1974" s="20" t="s">
        <v>2778</v>
      </c>
      <c r="K1974" s="20">
        <v>20260629</v>
      </c>
      <c r="L1974" s="20" t="s">
        <v>2777</v>
      </c>
      <c r="M1974" s="20" t="s">
        <v>111</v>
      </c>
      <c r="N1974" s="20">
        <v>4.3</v>
      </c>
      <c r="O1974" s="20" t="s">
        <v>84</v>
      </c>
      <c r="P1974" s="25">
        <v>0</v>
      </c>
      <c r="Q1974" s="20" t="s">
        <v>112</v>
      </c>
      <c r="R1974" s="20" t="s">
        <v>113</v>
      </c>
      <c r="S1974" s="20" t="s">
        <v>26</v>
      </c>
      <c r="T1974" s="20" t="s">
        <v>30</v>
      </c>
      <c r="U1974" s="20" t="s">
        <v>114</v>
      </c>
      <c r="V1974" s="20" t="s">
        <v>115</v>
      </c>
      <c r="W1974" s="20" t="s">
        <v>116</v>
      </c>
      <c r="X1974" s="20" t="s">
        <v>1284</v>
      </c>
      <c r="Y1974" s="20" t="s">
        <v>1285</v>
      </c>
      <c r="Z1974" s="20" t="s">
        <v>26</v>
      </c>
      <c r="AA1974" s="20" t="s">
        <v>30</v>
      </c>
      <c r="AB1974" s="20" t="s">
        <v>222</v>
      </c>
      <c r="AC1974" s="20" t="s">
        <v>223</v>
      </c>
      <c r="AD1974" s="20" t="s">
        <v>224</v>
      </c>
    </row>
    <row r="1975" spans="2:30" x14ac:dyDescent="0.25">
      <c r="B1975" s="27" t="str">
        <f>IF(O1975="","Frêt",_xlfn.XLOOKUP(O1975,Catégories!A:A,Catégories!B:B,"inconnu"))</f>
        <v>Frêt</v>
      </c>
      <c r="C1975" s="10" t="str">
        <f>RIGHT(LOOKUP(L1975,'Recherche tracking'!A:A,'Recherche tracking'!B:B),16)</f>
        <v>5143814314757148</v>
      </c>
      <c r="D1975" s="20">
        <v>202606</v>
      </c>
      <c r="E1975" s="20">
        <v>51</v>
      </c>
      <c r="F1975" s="20">
        <v>1085442</v>
      </c>
      <c r="G1975" s="20" t="s">
        <v>20</v>
      </c>
      <c r="H1975" s="20" t="s">
        <v>20</v>
      </c>
      <c r="I1975" s="20" t="s">
        <v>119</v>
      </c>
      <c r="J1975" s="20" t="s">
        <v>2778</v>
      </c>
      <c r="K1975" s="20">
        <v>20260629</v>
      </c>
      <c r="L1975" s="20" t="s">
        <v>2777</v>
      </c>
      <c r="M1975" s="20" t="s">
        <v>24</v>
      </c>
      <c r="N1975" s="20">
        <v>4.3</v>
      </c>
      <c r="O1975" s="20" t="s">
        <v>86</v>
      </c>
      <c r="P1975" s="25">
        <v>0</v>
      </c>
      <c r="Q1975" s="20" t="s">
        <v>112</v>
      </c>
      <c r="R1975" s="20" t="s">
        <v>113</v>
      </c>
      <c r="S1975" s="20" t="s">
        <v>26</v>
      </c>
      <c r="T1975" s="20" t="s">
        <v>30</v>
      </c>
      <c r="U1975" s="20" t="s">
        <v>114</v>
      </c>
      <c r="V1975" s="20" t="s">
        <v>115</v>
      </c>
      <c r="W1975" s="20" t="s">
        <v>116</v>
      </c>
      <c r="X1975" s="20" t="s">
        <v>1284</v>
      </c>
      <c r="Y1975" s="20" t="s">
        <v>1285</v>
      </c>
      <c r="Z1975" s="20" t="s">
        <v>26</v>
      </c>
      <c r="AA1975" s="20" t="s">
        <v>30</v>
      </c>
      <c r="AB1975" s="20" t="s">
        <v>222</v>
      </c>
      <c r="AC1975" s="20" t="s">
        <v>223</v>
      </c>
      <c r="AD1975" s="20" t="s">
        <v>224</v>
      </c>
    </row>
    <row r="1976" spans="2:30" x14ac:dyDescent="0.25">
      <c r="B1976" s="27" t="str">
        <f>IF(O1976="","Frêt",_xlfn.XLOOKUP(O1976,Catégories!A:A,Catégories!B:B,"inconnu"))</f>
        <v>Frêt</v>
      </c>
      <c r="C1976" s="10" t="str">
        <f>RIGHT(LOOKUP(L1976,'Recherche tracking'!A:A,'Recherche tracking'!B:B),16)</f>
        <v>5743814314757377</v>
      </c>
      <c r="D1976" s="20">
        <v>202606</v>
      </c>
      <c r="E1976" s="20">
        <v>51</v>
      </c>
      <c r="F1976" s="20">
        <v>1085442</v>
      </c>
      <c r="G1976" s="20" t="s">
        <v>20</v>
      </c>
      <c r="H1976" s="20" t="s">
        <v>20</v>
      </c>
      <c r="I1976" s="20" t="s">
        <v>110</v>
      </c>
      <c r="J1976" s="20" t="s">
        <v>22</v>
      </c>
      <c r="K1976" s="20">
        <v>20260629</v>
      </c>
      <c r="L1976" s="20" t="s">
        <v>2779</v>
      </c>
      <c r="M1976" s="20" t="s">
        <v>111</v>
      </c>
      <c r="N1976" s="20">
        <v>4.01</v>
      </c>
      <c r="O1976" s="20" t="s">
        <v>84</v>
      </c>
      <c r="P1976" s="25">
        <v>5.19</v>
      </c>
      <c r="Q1976" s="20" t="s">
        <v>112</v>
      </c>
      <c r="R1976" s="20" t="s">
        <v>113</v>
      </c>
      <c r="S1976" s="20" t="s">
        <v>26</v>
      </c>
      <c r="T1976" s="20" t="s">
        <v>30</v>
      </c>
      <c r="U1976" s="20" t="s">
        <v>114</v>
      </c>
      <c r="V1976" s="20" t="s">
        <v>115</v>
      </c>
      <c r="W1976" s="20" t="s">
        <v>116</v>
      </c>
      <c r="X1976" s="20" t="s">
        <v>1054</v>
      </c>
      <c r="Y1976" s="20" t="s">
        <v>1055</v>
      </c>
      <c r="Z1976" s="20" t="s">
        <v>26</v>
      </c>
      <c r="AA1976" s="20" t="s">
        <v>30</v>
      </c>
      <c r="AB1976" s="20" t="s">
        <v>158</v>
      </c>
      <c r="AC1976" s="20" t="s">
        <v>183</v>
      </c>
      <c r="AD1976" s="20" t="s">
        <v>184</v>
      </c>
    </row>
    <row r="1977" spans="2:30" x14ac:dyDescent="0.25">
      <c r="B1977" s="27" t="str">
        <f>IF(O1977="","Frêt",_xlfn.XLOOKUP(O1977,Catégories!A:A,Catégories!B:B,"inconnu"))</f>
        <v>Frêt</v>
      </c>
      <c r="C1977" s="10" t="str">
        <f>RIGHT(LOOKUP(L1977,'Recherche tracking'!A:A,'Recherche tracking'!B:B),16)</f>
        <v>5743814314757377</v>
      </c>
      <c r="D1977" s="20">
        <v>202606</v>
      </c>
      <c r="E1977" s="20">
        <v>51</v>
      </c>
      <c r="F1977" s="20">
        <v>1085442</v>
      </c>
      <c r="G1977" s="20" t="s">
        <v>20</v>
      </c>
      <c r="H1977" s="20" t="s">
        <v>20</v>
      </c>
      <c r="I1977" s="20" t="s">
        <v>118</v>
      </c>
      <c r="J1977" s="20" t="s">
        <v>2780</v>
      </c>
      <c r="K1977" s="20">
        <v>20260629</v>
      </c>
      <c r="L1977" s="20" t="s">
        <v>2779</v>
      </c>
      <c r="M1977" s="20" t="s">
        <v>111</v>
      </c>
      <c r="N1977" s="20">
        <v>4.01</v>
      </c>
      <c r="O1977" s="20" t="s">
        <v>84</v>
      </c>
      <c r="P1977" s="25">
        <v>0</v>
      </c>
      <c r="Q1977" s="20" t="s">
        <v>112</v>
      </c>
      <c r="R1977" s="20" t="s">
        <v>113</v>
      </c>
      <c r="S1977" s="20" t="s">
        <v>26</v>
      </c>
      <c r="T1977" s="20" t="s">
        <v>30</v>
      </c>
      <c r="U1977" s="20" t="s">
        <v>114</v>
      </c>
      <c r="V1977" s="20" t="s">
        <v>115</v>
      </c>
      <c r="W1977" s="20" t="s">
        <v>116</v>
      </c>
      <c r="X1977" s="20" t="s">
        <v>1054</v>
      </c>
      <c r="Y1977" s="20" t="s">
        <v>1055</v>
      </c>
      <c r="Z1977" s="20" t="s">
        <v>26</v>
      </c>
      <c r="AA1977" s="20" t="s">
        <v>30</v>
      </c>
      <c r="AB1977" s="20" t="s">
        <v>158</v>
      </c>
      <c r="AC1977" s="20" t="s">
        <v>183</v>
      </c>
      <c r="AD1977" s="20" t="s">
        <v>184</v>
      </c>
    </row>
    <row r="1978" spans="2:30" x14ac:dyDescent="0.25">
      <c r="B1978" s="27" t="str">
        <f>IF(O1978="","Frêt",_xlfn.XLOOKUP(O1978,Catégories!A:A,Catégories!B:B,"inconnu"))</f>
        <v>Frêt</v>
      </c>
      <c r="C1978" s="10" t="str">
        <f>RIGHT(LOOKUP(L1978,'Recherche tracking'!A:A,'Recherche tracking'!B:B),16)</f>
        <v>5743814314757377</v>
      </c>
      <c r="D1978" s="20">
        <v>202606</v>
      </c>
      <c r="E1978" s="20">
        <v>51</v>
      </c>
      <c r="F1978" s="20">
        <v>1085442</v>
      </c>
      <c r="G1978" s="20" t="s">
        <v>20</v>
      </c>
      <c r="H1978" s="20" t="s">
        <v>20</v>
      </c>
      <c r="I1978" s="20" t="s">
        <v>119</v>
      </c>
      <c r="J1978" s="20" t="s">
        <v>2780</v>
      </c>
      <c r="K1978" s="20">
        <v>20260629</v>
      </c>
      <c r="L1978" s="20" t="s">
        <v>2779</v>
      </c>
      <c r="M1978" s="20" t="s">
        <v>24</v>
      </c>
      <c r="N1978" s="20">
        <v>4.01</v>
      </c>
      <c r="O1978" s="20" t="s">
        <v>86</v>
      </c>
      <c r="P1978" s="25">
        <v>0</v>
      </c>
      <c r="Q1978" s="20" t="s">
        <v>112</v>
      </c>
      <c r="R1978" s="20" t="s">
        <v>113</v>
      </c>
      <c r="S1978" s="20" t="s">
        <v>26</v>
      </c>
      <c r="T1978" s="20" t="s">
        <v>30</v>
      </c>
      <c r="U1978" s="20" t="s">
        <v>114</v>
      </c>
      <c r="V1978" s="20" t="s">
        <v>115</v>
      </c>
      <c r="W1978" s="20" t="s">
        <v>116</v>
      </c>
      <c r="X1978" s="20" t="s">
        <v>1054</v>
      </c>
      <c r="Y1978" s="20" t="s">
        <v>1055</v>
      </c>
      <c r="Z1978" s="20" t="s">
        <v>26</v>
      </c>
      <c r="AA1978" s="20" t="s">
        <v>30</v>
      </c>
      <c r="AB1978" s="20" t="s">
        <v>158</v>
      </c>
      <c r="AC1978" s="20" t="s">
        <v>183</v>
      </c>
      <c r="AD1978" s="20" t="s">
        <v>184</v>
      </c>
    </row>
    <row r="1979" spans="2:30" x14ac:dyDescent="0.25">
      <c r="B1979" s="27" t="str">
        <f>IF(O1979="","Frêt",_xlfn.XLOOKUP(O1979,Catégories!A:A,Catégories!B:B,"inconnu"))</f>
        <v>Frêt</v>
      </c>
      <c r="C1979" s="10" t="str">
        <f>RIGHT(LOOKUP(L1979,'Recherche tracking'!A:A,'Recherche tracking'!B:B),16)</f>
        <v>0643814314757406</v>
      </c>
      <c r="D1979" s="20">
        <v>202606</v>
      </c>
      <c r="E1979" s="20">
        <v>51</v>
      </c>
      <c r="F1979" s="20">
        <v>1085442</v>
      </c>
      <c r="G1979" s="20" t="s">
        <v>20</v>
      </c>
      <c r="H1979" s="20" t="s">
        <v>20</v>
      </c>
      <c r="I1979" s="20" t="s">
        <v>110</v>
      </c>
      <c r="J1979" s="20" t="s">
        <v>22</v>
      </c>
      <c r="K1979" s="20">
        <v>20260629</v>
      </c>
      <c r="L1979" s="20" t="s">
        <v>2781</v>
      </c>
      <c r="M1979" s="20" t="s">
        <v>111</v>
      </c>
      <c r="N1979" s="20">
        <v>4.0999999999999996</v>
      </c>
      <c r="O1979" s="20" t="s">
        <v>84</v>
      </c>
      <c r="P1979" s="25">
        <v>5.19</v>
      </c>
      <c r="Q1979" s="20" t="s">
        <v>112</v>
      </c>
      <c r="R1979" s="20" t="s">
        <v>113</v>
      </c>
      <c r="S1979" s="20" t="s">
        <v>26</v>
      </c>
      <c r="T1979" s="20" t="s">
        <v>30</v>
      </c>
      <c r="U1979" s="20" t="s">
        <v>114</v>
      </c>
      <c r="V1979" s="20" t="s">
        <v>115</v>
      </c>
      <c r="W1979" s="20" t="s">
        <v>116</v>
      </c>
      <c r="X1979" s="20" t="s">
        <v>491</v>
      </c>
      <c r="Y1979" s="20" t="s">
        <v>492</v>
      </c>
      <c r="Z1979" s="20" t="s">
        <v>26</v>
      </c>
      <c r="AA1979" s="20" t="s">
        <v>30</v>
      </c>
      <c r="AB1979" s="20" t="s">
        <v>171</v>
      </c>
      <c r="AC1979" s="20" t="s">
        <v>339</v>
      </c>
      <c r="AD1979" s="20" t="s">
        <v>225</v>
      </c>
    </row>
    <row r="1980" spans="2:30" x14ac:dyDescent="0.25">
      <c r="B1980" s="27" t="str">
        <f>IF(O1980="","Frêt",_xlfn.XLOOKUP(O1980,Catégories!A:A,Catégories!B:B,"inconnu"))</f>
        <v>Frêt</v>
      </c>
      <c r="C1980" s="10" t="str">
        <f>RIGHT(LOOKUP(L1980,'Recherche tracking'!A:A,'Recherche tracking'!B:B),16)</f>
        <v>0643814314757406</v>
      </c>
      <c r="D1980" s="20">
        <v>202606</v>
      </c>
      <c r="E1980" s="20">
        <v>51</v>
      </c>
      <c r="F1980" s="20">
        <v>1085442</v>
      </c>
      <c r="G1980" s="20" t="s">
        <v>20</v>
      </c>
      <c r="H1980" s="20" t="s">
        <v>20</v>
      </c>
      <c r="I1980" s="20" t="s">
        <v>118</v>
      </c>
      <c r="J1980" s="20" t="s">
        <v>2782</v>
      </c>
      <c r="K1980" s="20">
        <v>20260629</v>
      </c>
      <c r="L1980" s="20" t="s">
        <v>2781</v>
      </c>
      <c r="M1980" s="20" t="s">
        <v>111</v>
      </c>
      <c r="N1980" s="20">
        <v>4.0999999999999996</v>
      </c>
      <c r="O1980" s="20" t="s">
        <v>84</v>
      </c>
      <c r="P1980" s="25">
        <v>0</v>
      </c>
      <c r="Q1980" s="20" t="s">
        <v>112</v>
      </c>
      <c r="R1980" s="20" t="s">
        <v>113</v>
      </c>
      <c r="S1980" s="20" t="s">
        <v>26</v>
      </c>
      <c r="T1980" s="20" t="s">
        <v>30</v>
      </c>
      <c r="U1980" s="20" t="s">
        <v>114</v>
      </c>
      <c r="V1980" s="20" t="s">
        <v>115</v>
      </c>
      <c r="W1980" s="20" t="s">
        <v>116</v>
      </c>
      <c r="X1980" s="20" t="s">
        <v>491</v>
      </c>
      <c r="Y1980" s="20" t="s">
        <v>492</v>
      </c>
      <c r="Z1980" s="20" t="s">
        <v>26</v>
      </c>
      <c r="AA1980" s="20" t="s">
        <v>30</v>
      </c>
      <c r="AB1980" s="20" t="s">
        <v>171</v>
      </c>
      <c r="AC1980" s="20" t="s">
        <v>339</v>
      </c>
      <c r="AD1980" s="20" t="s">
        <v>225</v>
      </c>
    </row>
    <row r="1981" spans="2:30" x14ac:dyDescent="0.25">
      <c r="B1981" s="27" t="str">
        <f>IF(O1981="","Frêt",_xlfn.XLOOKUP(O1981,Catégories!A:A,Catégories!B:B,"inconnu"))</f>
        <v>Frêt</v>
      </c>
      <c r="C1981" s="10" t="str">
        <f>RIGHT(LOOKUP(L1981,'Recherche tracking'!A:A,'Recherche tracking'!B:B),16)</f>
        <v>0643814314757406</v>
      </c>
      <c r="D1981" s="20">
        <v>202606</v>
      </c>
      <c r="E1981" s="20">
        <v>51</v>
      </c>
      <c r="F1981" s="20">
        <v>1085442</v>
      </c>
      <c r="G1981" s="20" t="s">
        <v>20</v>
      </c>
      <c r="H1981" s="20" t="s">
        <v>20</v>
      </c>
      <c r="I1981" s="20" t="s">
        <v>119</v>
      </c>
      <c r="J1981" s="20" t="s">
        <v>2782</v>
      </c>
      <c r="K1981" s="20">
        <v>20260629</v>
      </c>
      <c r="L1981" s="20" t="s">
        <v>2781</v>
      </c>
      <c r="M1981" s="20" t="s">
        <v>24</v>
      </c>
      <c r="N1981" s="20">
        <v>4.0999999999999996</v>
      </c>
      <c r="O1981" s="20" t="s">
        <v>86</v>
      </c>
      <c r="P1981" s="25">
        <v>0</v>
      </c>
      <c r="Q1981" s="20" t="s">
        <v>112</v>
      </c>
      <c r="R1981" s="20" t="s">
        <v>113</v>
      </c>
      <c r="S1981" s="20" t="s">
        <v>26</v>
      </c>
      <c r="T1981" s="20" t="s">
        <v>30</v>
      </c>
      <c r="U1981" s="20" t="s">
        <v>114</v>
      </c>
      <c r="V1981" s="20" t="s">
        <v>115</v>
      </c>
      <c r="W1981" s="20" t="s">
        <v>116</v>
      </c>
      <c r="X1981" s="20" t="s">
        <v>491</v>
      </c>
      <c r="Y1981" s="20" t="s">
        <v>492</v>
      </c>
      <c r="Z1981" s="20" t="s">
        <v>26</v>
      </c>
      <c r="AA1981" s="20" t="s">
        <v>30</v>
      </c>
      <c r="AB1981" s="20" t="s">
        <v>171</v>
      </c>
      <c r="AC1981" s="20" t="s">
        <v>339</v>
      </c>
      <c r="AD1981" s="20" t="s">
        <v>225</v>
      </c>
    </row>
    <row r="1982" spans="2:30" x14ac:dyDescent="0.25">
      <c r="B1982" s="27" t="str">
        <f>IF(O1982="","Frêt",_xlfn.XLOOKUP(O1982,Catégories!A:A,Catégories!B:B,"inconnu"))</f>
        <v>Frêt</v>
      </c>
      <c r="C1982" s="10" t="str">
        <f>RIGHT(LOOKUP(L1982,'Recherche tracking'!A:A,'Recherche tracking'!B:B),16)</f>
        <v>4943814314757382</v>
      </c>
      <c r="D1982" s="20">
        <v>202606</v>
      </c>
      <c r="E1982" s="20">
        <v>51</v>
      </c>
      <c r="F1982" s="20">
        <v>1085442</v>
      </c>
      <c r="G1982" s="20" t="s">
        <v>20</v>
      </c>
      <c r="H1982" s="20" t="s">
        <v>20</v>
      </c>
      <c r="I1982" s="20" t="s">
        <v>110</v>
      </c>
      <c r="J1982" s="20" t="s">
        <v>22</v>
      </c>
      <c r="K1982" s="20">
        <v>20260629</v>
      </c>
      <c r="L1982" s="20" t="s">
        <v>2783</v>
      </c>
      <c r="M1982" s="20" t="s">
        <v>111</v>
      </c>
      <c r="N1982" s="20">
        <v>2.6</v>
      </c>
      <c r="O1982" s="20" t="s">
        <v>84</v>
      </c>
      <c r="P1982" s="25">
        <v>4.67</v>
      </c>
      <c r="Q1982" s="20" t="s">
        <v>112</v>
      </c>
      <c r="R1982" s="20" t="s">
        <v>113</v>
      </c>
      <c r="S1982" s="20" t="s">
        <v>26</v>
      </c>
      <c r="T1982" s="20" t="s">
        <v>30</v>
      </c>
      <c r="U1982" s="20" t="s">
        <v>114</v>
      </c>
      <c r="V1982" s="20" t="s">
        <v>115</v>
      </c>
      <c r="W1982" s="20" t="s">
        <v>116</v>
      </c>
      <c r="X1982" s="20" t="s">
        <v>376</v>
      </c>
      <c r="Y1982" s="20" t="s">
        <v>377</v>
      </c>
      <c r="Z1982" s="20" t="s">
        <v>26</v>
      </c>
      <c r="AA1982" s="20" t="s">
        <v>30</v>
      </c>
      <c r="AB1982" s="20" t="s">
        <v>204</v>
      </c>
      <c r="AC1982" s="20" t="s">
        <v>378</v>
      </c>
      <c r="AD1982" s="20" t="s">
        <v>379</v>
      </c>
    </row>
    <row r="1983" spans="2:30" x14ac:dyDescent="0.25">
      <c r="B1983" s="27" t="str">
        <f>IF(O1983="","Frêt",_xlfn.XLOOKUP(O1983,Catégories!A:A,Catégories!B:B,"inconnu"))</f>
        <v>Frêt</v>
      </c>
      <c r="C1983" s="10" t="str">
        <f>RIGHT(LOOKUP(L1983,'Recherche tracking'!A:A,'Recherche tracking'!B:B),16)</f>
        <v>4943814314757382</v>
      </c>
      <c r="D1983" s="20">
        <v>202606</v>
      </c>
      <c r="E1983" s="20">
        <v>51</v>
      </c>
      <c r="F1983" s="20">
        <v>1085442</v>
      </c>
      <c r="G1983" s="20" t="s">
        <v>20</v>
      </c>
      <c r="H1983" s="20" t="s">
        <v>20</v>
      </c>
      <c r="I1983" s="20" t="s">
        <v>118</v>
      </c>
      <c r="J1983" s="20" t="s">
        <v>2784</v>
      </c>
      <c r="K1983" s="20">
        <v>20260629</v>
      </c>
      <c r="L1983" s="20" t="s">
        <v>2783</v>
      </c>
      <c r="M1983" s="20" t="s">
        <v>111</v>
      </c>
      <c r="N1983" s="20">
        <v>2.6</v>
      </c>
      <c r="O1983" s="20" t="s">
        <v>84</v>
      </c>
      <c r="P1983" s="25">
        <v>0</v>
      </c>
      <c r="Q1983" s="20" t="s">
        <v>112</v>
      </c>
      <c r="R1983" s="20" t="s">
        <v>113</v>
      </c>
      <c r="S1983" s="20" t="s">
        <v>26</v>
      </c>
      <c r="T1983" s="20" t="s">
        <v>30</v>
      </c>
      <c r="U1983" s="20" t="s">
        <v>114</v>
      </c>
      <c r="V1983" s="20" t="s">
        <v>115</v>
      </c>
      <c r="W1983" s="20" t="s">
        <v>116</v>
      </c>
      <c r="X1983" s="20" t="s">
        <v>376</v>
      </c>
      <c r="Y1983" s="20" t="s">
        <v>377</v>
      </c>
      <c r="Z1983" s="20" t="s">
        <v>26</v>
      </c>
      <c r="AA1983" s="20" t="s">
        <v>30</v>
      </c>
      <c r="AB1983" s="20" t="s">
        <v>204</v>
      </c>
      <c r="AC1983" s="20" t="s">
        <v>378</v>
      </c>
      <c r="AD1983" s="20" t="s">
        <v>379</v>
      </c>
    </row>
    <row r="1984" spans="2:30" x14ac:dyDescent="0.25">
      <c r="B1984" s="27" t="str">
        <f>IF(O1984="","Frêt",_xlfn.XLOOKUP(O1984,Catégories!A:A,Catégories!B:B,"inconnu"))</f>
        <v>Frêt</v>
      </c>
      <c r="C1984" s="10" t="str">
        <f>RIGHT(LOOKUP(L1984,'Recherche tracking'!A:A,'Recherche tracking'!B:B),16)</f>
        <v>4943814314757382</v>
      </c>
      <c r="D1984" s="20">
        <v>202606</v>
      </c>
      <c r="E1984" s="20">
        <v>51</v>
      </c>
      <c r="F1984" s="20">
        <v>1085442</v>
      </c>
      <c r="G1984" s="20" t="s">
        <v>20</v>
      </c>
      <c r="H1984" s="20" t="s">
        <v>20</v>
      </c>
      <c r="I1984" s="20" t="s">
        <v>119</v>
      </c>
      <c r="J1984" s="20" t="s">
        <v>2784</v>
      </c>
      <c r="K1984" s="20">
        <v>20260629</v>
      </c>
      <c r="L1984" s="20" t="s">
        <v>2783</v>
      </c>
      <c r="M1984" s="20" t="s">
        <v>24</v>
      </c>
      <c r="N1984" s="20">
        <v>2.6</v>
      </c>
      <c r="O1984" s="20" t="s">
        <v>86</v>
      </c>
      <c r="P1984" s="25">
        <v>0</v>
      </c>
      <c r="Q1984" s="20" t="s">
        <v>112</v>
      </c>
      <c r="R1984" s="20" t="s">
        <v>113</v>
      </c>
      <c r="S1984" s="20" t="s">
        <v>26</v>
      </c>
      <c r="T1984" s="20" t="s">
        <v>30</v>
      </c>
      <c r="U1984" s="20" t="s">
        <v>114</v>
      </c>
      <c r="V1984" s="20" t="s">
        <v>115</v>
      </c>
      <c r="W1984" s="20" t="s">
        <v>116</v>
      </c>
      <c r="X1984" s="20" t="s">
        <v>376</v>
      </c>
      <c r="Y1984" s="20" t="s">
        <v>377</v>
      </c>
      <c r="Z1984" s="20" t="s">
        <v>26</v>
      </c>
      <c r="AA1984" s="20" t="s">
        <v>30</v>
      </c>
      <c r="AB1984" s="20" t="s">
        <v>204</v>
      </c>
      <c r="AC1984" s="20" t="s">
        <v>378</v>
      </c>
      <c r="AD1984" s="20" t="s">
        <v>379</v>
      </c>
    </row>
    <row r="1985" spans="2:30" x14ac:dyDescent="0.25">
      <c r="B1985" s="27" t="str">
        <f>IF(O1985="","Frêt",_xlfn.XLOOKUP(O1985,Catégories!A:A,Catégories!B:B,"inconnu"))</f>
        <v>Frêt</v>
      </c>
      <c r="C1985" s="10" t="str">
        <f>RIGHT(LOOKUP(L1985,'Recherche tracking'!A:A,'Recherche tracking'!B:B),16)</f>
        <v>1743814314757398</v>
      </c>
      <c r="D1985" s="20">
        <v>202606</v>
      </c>
      <c r="E1985" s="20">
        <v>51</v>
      </c>
      <c r="F1985" s="20">
        <v>1085442</v>
      </c>
      <c r="G1985" s="20" t="s">
        <v>20</v>
      </c>
      <c r="H1985" s="20" t="s">
        <v>20</v>
      </c>
      <c r="I1985" s="20" t="s">
        <v>110</v>
      </c>
      <c r="J1985" s="20" t="s">
        <v>22</v>
      </c>
      <c r="K1985" s="20">
        <v>20260629</v>
      </c>
      <c r="L1985" s="20" t="s">
        <v>2785</v>
      </c>
      <c r="M1985" s="20" t="s">
        <v>111</v>
      </c>
      <c r="N1985" s="20">
        <v>2.2000000000000002</v>
      </c>
      <c r="O1985" s="20" t="s">
        <v>84</v>
      </c>
      <c r="P1985" s="25">
        <v>4.67</v>
      </c>
      <c r="Q1985" s="20" t="s">
        <v>112</v>
      </c>
      <c r="R1985" s="20" t="s">
        <v>113</v>
      </c>
      <c r="S1985" s="20" t="s">
        <v>26</v>
      </c>
      <c r="T1985" s="20" t="s">
        <v>30</v>
      </c>
      <c r="U1985" s="20" t="s">
        <v>114</v>
      </c>
      <c r="V1985" s="20" t="s">
        <v>115</v>
      </c>
      <c r="W1985" s="20" t="s">
        <v>116</v>
      </c>
      <c r="X1985" s="20" t="s">
        <v>233</v>
      </c>
      <c r="Y1985" s="20" t="s">
        <v>234</v>
      </c>
      <c r="Z1985" s="20" t="s">
        <v>26</v>
      </c>
      <c r="AA1985" s="20" t="s">
        <v>30</v>
      </c>
      <c r="AB1985" s="20" t="s">
        <v>172</v>
      </c>
      <c r="AC1985" s="20" t="s">
        <v>173</v>
      </c>
      <c r="AD1985" s="20" t="s">
        <v>174</v>
      </c>
    </row>
    <row r="1986" spans="2:30" x14ac:dyDescent="0.25">
      <c r="B1986" s="27" t="str">
        <f>IF(O1986="","Frêt",_xlfn.XLOOKUP(O1986,Catégories!A:A,Catégories!B:B,"inconnu"))</f>
        <v>Frêt</v>
      </c>
      <c r="C1986" s="10" t="str">
        <f>RIGHT(LOOKUP(L1986,'Recherche tracking'!A:A,'Recherche tracking'!B:B),16)</f>
        <v>1743814314757398</v>
      </c>
      <c r="D1986" s="20">
        <v>202606</v>
      </c>
      <c r="E1986" s="20">
        <v>51</v>
      </c>
      <c r="F1986" s="20">
        <v>1085442</v>
      </c>
      <c r="G1986" s="20" t="s">
        <v>20</v>
      </c>
      <c r="H1986" s="20" t="s">
        <v>20</v>
      </c>
      <c r="I1986" s="20" t="s">
        <v>118</v>
      </c>
      <c r="J1986" s="20" t="s">
        <v>2786</v>
      </c>
      <c r="K1986" s="20">
        <v>20260629</v>
      </c>
      <c r="L1986" s="20" t="s">
        <v>2785</v>
      </c>
      <c r="M1986" s="20" t="s">
        <v>111</v>
      </c>
      <c r="N1986" s="20">
        <v>2.2000000000000002</v>
      </c>
      <c r="O1986" s="20" t="s">
        <v>84</v>
      </c>
      <c r="P1986" s="25">
        <v>0</v>
      </c>
      <c r="Q1986" s="20" t="s">
        <v>112</v>
      </c>
      <c r="R1986" s="20" t="s">
        <v>113</v>
      </c>
      <c r="S1986" s="20" t="s">
        <v>26</v>
      </c>
      <c r="T1986" s="20" t="s">
        <v>30</v>
      </c>
      <c r="U1986" s="20" t="s">
        <v>114</v>
      </c>
      <c r="V1986" s="20" t="s">
        <v>115</v>
      </c>
      <c r="W1986" s="20" t="s">
        <v>116</v>
      </c>
      <c r="X1986" s="20" t="s">
        <v>233</v>
      </c>
      <c r="Y1986" s="20" t="s">
        <v>234</v>
      </c>
      <c r="Z1986" s="20" t="s">
        <v>26</v>
      </c>
      <c r="AA1986" s="20" t="s">
        <v>30</v>
      </c>
      <c r="AB1986" s="20" t="s">
        <v>172</v>
      </c>
      <c r="AC1986" s="20" t="s">
        <v>173</v>
      </c>
      <c r="AD1986" s="20" t="s">
        <v>174</v>
      </c>
    </row>
    <row r="1987" spans="2:30" x14ac:dyDescent="0.25">
      <c r="B1987" s="27" t="str">
        <f>IF(O1987="","Frêt",_xlfn.XLOOKUP(O1987,Catégories!A:A,Catégories!B:B,"inconnu"))</f>
        <v>Frêt</v>
      </c>
      <c r="C1987" s="10" t="str">
        <f>RIGHT(LOOKUP(L1987,'Recherche tracking'!A:A,'Recherche tracking'!B:B),16)</f>
        <v>1743814314757398</v>
      </c>
      <c r="D1987" s="20">
        <v>202606</v>
      </c>
      <c r="E1987" s="20">
        <v>51</v>
      </c>
      <c r="F1987" s="20">
        <v>1085442</v>
      </c>
      <c r="G1987" s="20" t="s">
        <v>20</v>
      </c>
      <c r="H1987" s="20" t="s">
        <v>20</v>
      </c>
      <c r="I1987" s="20" t="s">
        <v>119</v>
      </c>
      <c r="J1987" s="20" t="s">
        <v>2786</v>
      </c>
      <c r="K1987" s="20">
        <v>20260629</v>
      </c>
      <c r="L1987" s="20" t="s">
        <v>2785</v>
      </c>
      <c r="M1987" s="20" t="s">
        <v>24</v>
      </c>
      <c r="N1987" s="20">
        <v>2.2000000000000002</v>
      </c>
      <c r="O1987" s="20" t="s">
        <v>86</v>
      </c>
      <c r="P1987" s="25">
        <v>0</v>
      </c>
      <c r="Q1987" s="20" t="s">
        <v>112</v>
      </c>
      <c r="R1987" s="20" t="s">
        <v>113</v>
      </c>
      <c r="S1987" s="20" t="s">
        <v>26</v>
      </c>
      <c r="T1987" s="20" t="s">
        <v>30</v>
      </c>
      <c r="U1987" s="20" t="s">
        <v>114</v>
      </c>
      <c r="V1987" s="20" t="s">
        <v>115</v>
      </c>
      <c r="W1987" s="20" t="s">
        <v>116</v>
      </c>
      <c r="X1987" s="20" t="s">
        <v>233</v>
      </c>
      <c r="Y1987" s="20" t="s">
        <v>234</v>
      </c>
      <c r="Z1987" s="20" t="s">
        <v>26</v>
      </c>
      <c r="AA1987" s="20" t="s">
        <v>30</v>
      </c>
      <c r="AB1987" s="20" t="s">
        <v>172</v>
      </c>
      <c r="AC1987" s="20" t="s">
        <v>173</v>
      </c>
      <c r="AD1987" s="20" t="s">
        <v>174</v>
      </c>
    </row>
    <row r="1988" spans="2:30" x14ac:dyDescent="0.25">
      <c r="B1988" s="27" t="str">
        <f>IF(O1988="","Frêt",_xlfn.XLOOKUP(O1988,Catégories!A:A,Catégories!B:B,"inconnu"))</f>
        <v>Frêt</v>
      </c>
      <c r="C1988" s="10" t="str">
        <f>RIGHT(LOOKUP(L1988,'Recherche tracking'!A:A,'Recherche tracking'!B:B),16)</f>
        <v>6743814314757366</v>
      </c>
      <c r="D1988" s="20">
        <v>202606</v>
      </c>
      <c r="E1988" s="20">
        <v>51</v>
      </c>
      <c r="F1988" s="20">
        <v>1085442</v>
      </c>
      <c r="G1988" s="20" t="s">
        <v>20</v>
      </c>
      <c r="H1988" s="20" t="s">
        <v>20</v>
      </c>
      <c r="I1988" s="20" t="s">
        <v>110</v>
      </c>
      <c r="J1988" s="20" t="s">
        <v>22</v>
      </c>
      <c r="K1988" s="20">
        <v>20260629</v>
      </c>
      <c r="L1988" s="20" t="s">
        <v>2787</v>
      </c>
      <c r="M1988" s="20" t="s">
        <v>111</v>
      </c>
      <c r="N1988" s="20">
        <v>7.9</v>
      </c>
      <c r="O1988" s="20" t="s">
        <v>84</v>
      </c>
      <c r="P1988" s="25">
        <v>5.97</v>
      </c>
      <c r="Q1988" s="20" t="s">
        <v>112</v>
      </c>
      <c r="R1988" s="20" t="s">
        <v>113</v>
      </c>
      <c r="S1988" s="20" t="s">
        <v>26</v>
      </c>
      <c r="T1988" s="20" t="s">
        <v>30</v>
      </c>
      <c r="U1988" s="20" t="s">
        <v>114</v>
      </c>
      <c r="V1988" s="20" t="s">
        <v>115</v>
      </c>
      <c r="W1988" s="20" t="s">
        <v>116</v>
      </c>
      <c r="X1988" s="20" t="s">
        <v>318</v>
      </c>
      <c r="Y1988" s="20" t="s">
        <v>319</v>
      </c>
      <c r="Z1988" s="20" t="s">
        <v>26</v>
      </c>
      <c r="AA1988" s="20" t="s">
        <v>30</v>
      </c>
      <c r="AB1988" s="20" t="s">
        <v>200</v>
      </c>
      <c r="AC1988" s="20" t="s">
        <v>320</v>
      </c>
      <c r="AD1988" s="20" t="s">
        <v>321</v>
      </c>
    </row>
    <row r="1989" spans="2:30" x14ac:dyDescent="0.25">
      <c r="B1989" s="27" t="str">
        <f>IF(O1989="","Frêt",_xlfn.XLOOKUP(O1989,Catégories!A:A,Catégories!B:B,"inconnu"))</f>
        <v>Frêt</v>
      </c>
      <c r="C1989" s="10" t="str">
        <f>RIGHT(LOOKUP(L1989,'Recherche tracking'!A:A,'Recherche tracking'!B:B),16)</f>
        <v>6743814314757366</v>
      </c>
      <c r="D1989" s="20">
        <v>202606</v>
      </c>
      <c r="E1989" s="20">
        <v>51</v>
      </c>
      <c r="F1989" s="20">
        <v>1085442</v>
      </c>
      <c r="G1989" s="20" t="s">
        <v>20</v>
      </c>
      <c r="H1989" s="20" t="s">
        <v>20</v>
      </c>
      <c r="I1989" s="20" t="s">
        <v>118</v>
      </c>
      <c r="J1989" s="20" t="s">
        <v>2788</v>
      </c>
      <c r="K1989" s="20">
        <v>20260629</v>
      </c>
      <c r="L1989" s="20" t="s">
        <v>2787</v>
      </c>
      <c r="M1989" s="20" t="s">
        <v>111</v>
      </c>
      <c r="N1989" s="20">
        <v>7.9</v>
      </c>
      <c r="O1989" s="20" t="s">
        <v>84</v>
      </c>
      <c r="P1989" s="25">
        <v>0</v>
      </c>
      <c r="Q1989" s="20" t="s">
        <v>112</v>
      </c>
      <c r="R1989" s="20" t="s">
        <v>113</v>
      </c>
      <c r="S1989" s="20" t="s">
        <v>26</v>
      </c>
      <c r="T1989" s="20" t="s">
        <v>30</v>
      </c>
      <c r="U1989" s="20" t="s">
        <v>114</v>
      </c>
      <c r="V1989" s="20" t="s">
        <v>115</v>
      </c>
      <c r="W1989" s="20" t="s">
        <v>116</v>
      </c>
      <c r="X1989" s="20" t="s">
        <v>318</v>
      </c>
      <c r="Y1989" s="20" t="s">
        <v>319</v>
      </c>
      <c r="Z1989" s="20" t="s">
        <v>26</v>
      </c>
      <c r="AA1989" s="20" t="s">
        <v>30</v>
      </c>
      <c r="AB1989" s="20" t="s">
        <v>200</v>
      </c>
      <c r="AC1989" s="20" t="s">
        <v>320</v>
      </c>
      <c r="AD1989" s="20" t="s">
        <v>321</v>
      </c>
    </row>
    <row r="1990" spans="2:30" x14ac:dyDescent="0.25">
      <c r="B1990" s="27" t="str">
        <f>IF(O1990="","Frêt",_xlfn.XLOOKUP(O1990,Catégories!A:A,Catégories!B:B,"inconnu"))</f>
        <v>Frêt</v>
      </c>
      <c r="C1990" s="10" t="str">
        <f>RIGHT(LOOKUP(L1990,'Recherche tracking'!A:A,'Recherche tracking'!B:B),16)</f>
        <v>6743814314757366</v>
      </c>
      <c r="D1990" s="20">
        <v>202606</v>
      </c>
      <c r="E1990" s="20">
        <v>51</v>
      </c>
      <c r="F1990" s="20">
        <v>1085442</v>
      </c>
      <c r="G1990" s="20" t="s">
        <v>20</v>
      </c>
      <c r="H1990" s="20" t="s">
        <v>20</v>
      </c>
      <c r="I1990" s="20" t="s">
        <v>119</v>
      </c>
      <c r="J1990" s="20" t="s">
        <v>2788</v>
      </c>
      <c r="K1990" s="20">
        <v>20260629</v>
      </c>
      <c r="L1990" s="20" t="s">
        <v>2787</v>
      </c>
      <c r="M1990" s="20" t="s">
        <v>24</v>
      </c>
      <c r="N1990" s="20">
        <v>7.9</v>
      </c>
      <c r="O1990" s="20" t="s">
        <v>86</v>
      </c>
      <c r="P1990" s="25">
        <v>0</v>
      </c>
      <c r="Q1990" s="20" t="s">
        <v>112</v>
      </c>
      <c r="R1990" s="20" t="s">
        <v>113</v>
      </c>
      <c r="S1990" s="20" t="s">
        <v>26</v>
      </c>
      <c r="T1990" s="20" t="s">
        <v>30</v>
      </c>
      <c r="U1990" s="20" t="s">
        <v>114</v>
      </c>
      <c r="V1990" s="20" t="s">
        <v>115</v>
      </c>
      <c r="W1990" s="20" t="s">
        <v>116</v>
      </c>
      <c r="X1990" s="20" t="s">
        <v>318</v>
      </c>
      <c r="Y1990" s="20" t="s">
        <v>319</v>
      </c>
      <c r="Z1990" s="20" t="s">
        <v>26</v>
      </c>
      <c r="AA1990" s="20" t="s">
        <v>30</v>
      </c>
      <c r="AB1990" s="20" t="s">
        <v>200</v>
      </c>
      <c r="AC1990" s="20" t="s">
        <v>320</v>
      </c>
      <c r="AD1990" s="20" t="s">
        <v>321</v>
      </c>
    </row>
    <row r="1991" spans="2:30" x14ac:dyDescent="0.25">
      <c r="B1991" s="27" t="str">
        <f>IF(O1991="","Frêt",_xlfn.XLOOKUP(O1991,Catégories!A:A,Catégories!B:B,"inconnu"))</f>
        <v>Frêt</v>
      </c>
      <c r="C1991" s="10" t="str">
        <f>RIGHT(LOOKUP(L1991,'Recherche tracking'!A:A,'Recherche tracking'!B:B),16)</f>
        <v>6743814314757458</v>
      </c>
      <c r="D1991" s="20">
        <v>202606</v>
      </c>
      <c r="E1991" s="20">
        <v>51</v>
      </c>
      <c r="F1991" s="20">
        <v>1085442</v>
      </c>
      <c r="G1991" s="20" t="s">
        <v>20</v>
      </c>
      <c r="H1991" s="20" t="s">
        <v>20</v>
      </c>
      <c r="I1991" s="20" t="s">
        <v>110</v>
      </c>
      <c r="J1991" s="20" t="s">
        <v>22</v>
      </c>
      <c r="K1991" s="20">
        <v>20260629</v>
      </c>
      <c r="L1991" s="20" t="s">
        <v>2789</v>
      </c>
      <c r="M1991" s="20" t="s">
        <v>111</v>
      </c>
      <c r="N1991" s="20">
        <v>57.04</v>
      </c>
      <c r="O1991" s="20" t="s">
        <v>84</v>
      </c>
      <c r="P1991" s="25">
        <v>18.97</v>
      </c>
      <c r="Q1991" s="20" t="s">
        <v>112</v>
      </c>
      <c r="R1991" s="20" t="s">
        <v>113</v>
      </c>
      <c r="S1991" s="20" t="s">
        <v>26</v>
      </c>
      <c r="T1991" s="20" t="s">
        <v>30</v>
      </c>
      <c r="U1991" s="20" t="s">
        <v>114</v>
      </c>
      <c r="V1991" s="20" t="s">
        <v>115</v>
      </c>
      <c r="W1991" s="20" t="s">
        <v>116</v>
      </c>
      <c r="X1991" s="20" t="s">
        <v>444</v>
      </c>
      <c r="Y1991" s="20" t="s">
        <v>445</v>
      </c>
      <c r="Z1991" s="20" t="s">
        <v>26</v>
      </c>
      <c r="AA1991" s="20" t="s">
        <v>30</v>
      </c>
      <c r="AB1991" s="20" t="s">
        <v>200</v>
      </c>
      <c r="AC1991" s="20" t="s">
        <v>246</v>
      </c>
      <c r="AD1991" s="20" t="s">
        <v>247</v>
      </c>
    </row>
    <row r="1992" spans="2:30" x14ac:dyDescent="0.25">
      <c r="B1992" s="27" t="str">
        <f>IF(O1992="","Frêt",_xlfn.XLOOKUP(O1992,Catégories!A:A,Catégories!B:B,"inconnu"))</f>
        <v>Frêt</v>
      </c>
      <c r="C1992" s="10" t="str">
        <f>RIGHT(LOOKUP(L1992,'Recherche tracking'!A:A,'Recherche tracking'!B:B),16)</f>
        <v>6743814314757458</v>
      </c>
      <c r="D1992" s="20">
        <v>202606</v>
      </c>
      <c r="E1992" s="20">
        <v>51</v>
      </c>
      <c r="F1992" s="20">
        <v>1085442</v>
      </c>
      <c r="G1992" s="20" t="s">
        <v>20</v>
      </c>
      <c r="H1992" s="20" t="s">
        <v>20</v>
      </c>
      <c r="I1992" s="20" t="s">
        <v>118</v>
      </c>
      <c r="J1992" s="20" t="s">
        <v>2790</v>
      </c>
      <c r="K1992" s="20">
        <v>20260629</v>
      </c>
      <c r="L1992" s="20" t="s">
        <v>2789</v>
      </c>
      <c r="M1992" s="20" t="s">
        <v>111</v>
      </c>
      <c r="N1992" s="20">
        <v>17.7</v>
      </c>
      <c r="O1992" s="20" t="s">
        <v>84</v>
      </c>
      <c r="P1992" s="25">
        <v>0</v>
      </c>
      <c r="Q1992" s="20" t="s">
        <v>112</v>
      </c>
      <c r="R1992" s="20" t="s">
        <v>113</v>
      </c>
      <c r="S1992" s="20" t="s">
        <v>26</v>
      </c>
      <c r="T1992" s="20" t="s">
        <v>30</v>
      </c>
      <c r="U1992" s="20" t="s">
        <v>114</v>
      </c>
      <c r="V1992" s="20" t="s">
        <v>115</v>
      </c>
      <c r="W1992" s="20" t="s">
        <v>116</v>
      </c>
      <c r="X1992" s="20" t="s">
        <v>444</v>
      </c>
      <c r="Y1992" s="20" t="s">
        <v>445</v>
      </c>
      <c r="Z1992" s="20" t="s">
        <v>26</v>
      </c>
      <c r="AA1992" s="20" t="s">
        <v>30</v>
      </c>
      <c r="AB1992" s="20" t="s">
        <v>200</v>
      </c>
      <c r="AC1992" s="20" t="s">
        <v>246</v>
      </c>
      <c r="AD1992" s="20" t="s">
        <v>247</v>
      </c>
    </row>
    <row r="1993" spans="2:30" x14ac:dyDescent="0.25">
      <c r="B1993" s="27" t="str">
        <f>IF(O1993="","Frêt",_xlfn.XLOOKUP(O1993,Catégories!A:A,Catégories!B:B,"inconnu"))</f>
        <v>Frêt</v>
      </c>
      <c r="C1993" s="10" t="str">
        <f>RIGHT(LOOKUP(L1993,'Recherche tracking'!A:A,'Recherche tracking'!B:B),16)</f>
        <v>6743814314757458</v>
      </c>
      <c r="D1993" s="20">
        <v>202606</v>
      </c>
      <c r="E1993" s="20">
        <v>51</v>
      </c>
      <c r="F1993" s="20">
        <v>1085442</v>
      </c>
      <c r="G1993" s="20" t="s">
        <v>20</v>
      </c>
      <c r="H1993" s="20" t="s">
        <v>20</v>
      </c>
      <c r="I1993" s="20" t="s">
        <v>119</v>
      </c>
      <c r="J1993" s="20" t="s">
        <v>2790</v>
      </c>
      <c r="K1993" s="20">
        <v>20260629</v>
      </c>
      <c r="L1993" s="20" t="s">
        <v>2789</v>
      </c>
      <c r="M1993" s="20" t="s">
        <v>24</v>
      </c>
      <c r="N1993" s="20">
        <v>17.7</v>
      </c>
      <c r="O1993" s="20" t="s">
        <v>86</v>
      </c>
      <c r="P1993" s="25">
        <v>0</v>
      </c>
      <c r="Q1993" s="20" t="s">
        <v>112</v>
      </c>
      <c r="R1993" s="20" t="s">
        <v>113</v>
      </c>
      <c r="S1993" s="20" t="s">
        <v>26</v>
      </c>
      <c r="T1993" s="20" t="s">
        <v>30</v>
      </c>
      <c r="U1993" s="20" t="s">
        <v>114</v>
      </c>
      <c r="V1993" s="20" t="s">
        <v>115</v>
      </c>
      <c r="W1993" s="20" t="s">
        <v>116</v>
      </c>
      <c r="X1993" s="20" t="s">
        <v>444</v>
      </c>
      <c r="Y1993" s="20" t="s">
        <v>445</v>
      </c>
      <c r="Z1993" s="20" t="s">
        <v>26</v>
      </c>
      <c r="AA1993" s="20" t="s">
        <v>30</v>
      </c>
      <c r="AB1993" s="20" t="s">
        <v>200</v>
      </c>
      <c r="AC1993" s="20" t="s">
        <v>246</v>
      </c>
      <c r="AD1993" s="20" t="s">
        <v>247</v>
      </c>
    </row>
    <row r="1994" spans="2:30" x14ac:dyDescent="0.25">
      <c r="B1994" s="27" t="str">
        <f>IF(O1994="","Frêt",_xlfn.XLOOKUP(O1994,Catégories!A:A,Catégories!B:B,"inconnu"))</f>
        <v>Frêt</v>
      </c>
      <c r="C1994" s="10" t="str">
        <f>RIGHT(LOOKUP(L1994,'Recherche tracking'!A:A,'Recherche tracking'!B:B),16)</f>
        <v>6743814314757458</v>
      </c>
      <c r="D1994" s="20">
        <v>202606</v>
      </c>
      <c r="E1994" s="20">
        <v>51</v>
      </c>
      <c r="F1994" s="20">
        <v>1085442</v>
      </c>
      <c r="G1994" s="20" t="s">
        <v>20</v>
      </c>
      <c r="H1994" s="20" t="s">
        <v>20</v>
      </c>
      <c r="I1994" s="20" t="s">
        <v>118</v>
      </c>
      <c r="J1994" s="20" t="s">
        <v>2791</v>
      </c>
      <c r="K1994" s="20">
        <v>20260629</v>
      </c>
      <c r="L1994" s="20" t="s">
        <v>2789</v>
      </c>
      <c r="M1994" s="20" t="s">
        <v>111</v>
      </c>
      <c r="N1994" s="20">
        <v>18.2</v>
      </c>
      <c r="O1994" s="20" t="s">
        <v>84</v>
      </c>
      <c r="P1994" s="25">
        <v>0</v>
      </c>
      <c r="Q1994" s="20" t="s">
        <v>112</v>
      </c>
      <c r="R1994" s="20" t="s">
        <v>113</v>
      </c>
      <c r="S1994" s="20" t="s">
        <v>26</v>
      </c>
      <c r="T1994" s="20" t="s">
        <v>30</v>
      </c>
      <c r="U1994" s="20" t="s">
        <v>114</v>
      </c>
      <c r="V1994" s="20" t="s">
        <v>115</v>
      </c>
      <c r="W1994" s="20" t="s">
        <v>116</v>
      </c>
      <c r="X1994" s="20" t="s">
        <v>444</v>
      </c>
      <c r="Y1994" s="20" t="s">
        <v>445</v>
      </c>
      <c r="Z1994" s="20" t="s">
        <v>26</v>
      </c>
      <c r="AA1994" s="20" t="s">
        <v>30</v>
      </c>
      <c r="AB1994" s="20" t="s">
        <v>200</v>
      </c>
      <c r="AC1994" s="20" t="s">
        <v>246</v>
      </c>
      <c r="AD1994" s="20" t="s">
        <v>247</v>
      </c>
    </row>
    <row r="1995" spans="2:30" x14ac:dyDescent="0.25">
      <c r="B1995" s="27" t="str">
        <f>IF(O1995="","Frêt",_xlfn.XLOOKUP(O1995,Catégories!A:A,Catégories!B:B,"inconnu"))</f>
        <v>Frêt</v>
      </c>
      <c r="C1995" s="10" t="str">
        <f>RIGHT(LOOKUP(L1995,'Recherche tracking'!A:A,'Recherche tracking'!B:B),16)</f>
        <v>6743814314757458</v>
      </c>
      <c r="D1995" s="20">
        <v>202606</v>
      </c>
      <c r="E1995" s="20">
        <v>51</v>
      </c>
      <c r="F1995" s="20">
        <v>1085442</v>
      </c>
      <c r="G1995" s="20" t="s">
        <v>20</v>
      </c>
      <c r="H1995" s="20" t="s">
        <v>20</v>
      </c>
      <c r="I1995" s="20" t="s">
        <v>119</v>
      </c>
      <c r="J1995" s="20" t="s">
        <v>2791</v>
      </c>
      <c r="K1995" s="20">
        <v>20260629</v>
      </c>
      <c r="L1995" s="20" t="s">
        <v>2789</v>
      </c>
      <c r="M1995" s="20" t="s">
        <v>24</v>
      </c>
      <c r="N1995" s="20">
        <v>18.2</v>
      </c>
      <c r="O1995" s="20" t="s">
        <v>86</v>
      </c>
      <c r="P1995" s="25">
        <v>0</v>
      </c>
      <c r="Q1995" s="20" t="s">
        <v>112</v>
      </c>
      <c r="R1995" s="20" t="s">
        <v>113</v>
      </c>
      <c r="S1995" s="20" t="s">
        <v>26</v>
      </c>
      <c r="T1995" s="20" t="s">
        <v>30</v>
      </c>
      <c r="U1995" s="20" t="s">
        <v>114</v>
      </c>
      <c r="V1995" s="20" t="s">
        <v>115</v>
      </c>
      <c r="W1995" s="20" t="s">
        <v>116</v>
      </c>
      <c r="X1995" s="20" t="s">
        <v>444</v>
      </c>
      <c r="Y1995" s="20" t="s">
        <v>445</v>
      </c>
      <c r="Z1995" s="20" t="s">
        <v>26</v>
      </c>
      <c r="AA1995" s="20" t="s">
        <v>30</v>
      </c>
      <c r="AB1995" s="20" t="s">
        <v>200</v>
      </c>
      <c r="AC1995" s="20" t="s">
        <v>246</v>
      </c>
      <c r="AD1995" s="20" t="s">
        <v>247</v>
      </c>
    </row>
    <row r="1996" spans="2:30" x14ac:dyDescent="0.25">
      <c r="B1996" s="27" t="str">
        <f>IF(O1996="","Frêt",_xlfn.XLOOKUP(O1996,Catégories!A:A,Catégories!B:B,"inconnu"))</f>
        <v>Frêt</v>
      </c>
      <c r="C1996" s="10" t="str">
        <f>RIGHT(LOOKUP(L1996,'Recherche tracking'!A:A,'Recherche tracking'!B:B),16)</f>
        <v>6743814314757458</v>
      </c>
      <c r="D1996" s="20">
        <v>202606</v>
      </c>
      <c r="E1996" s="20">
        <v>51</v>
      </c>
      <c r="F1996" s="20">
        <v>1085442</v>
      </c>
      <c r="G1996" s="20" t="s">
        <v>20</v>
      </c>
      <c r="H1996" s="20" t="s">
        <v>20</v>
      </c>
      <c r="I1996" s="20" t="s">
        <v>119</v>
      </c>
      <c r="J1996" s="20" t="s">
        <v>2791</v>
      </c>
      <c r="K1996" s="20">
        <v>20260629</v>
      </c>
      <c r="L1996" s="20" t="s">
        <v>2789</v>
      </c>
      <c r="M1996" s="20" t="s">
        <v>24</v>
      </c>
      <c r="N1996" s="20">
        <v>18.2</v>
      </c>
      <c r="O1996" s="20" t="s">
        <v>98</v>
      </c>
      <c r="P1996" s="25">
        <v>1</v>
      </c>
      <c r="Q1996" s="20" t="s">
        <v>112</v>
      </c>
      <c r="R1996" s="20" t="s">
        <v>113</v>
      </c>
      <c r="S1996" s="20" t="s">
        <v>26</v>
      </c>
      <c r="T1996" s="20" t="s">
        <v>30</v>
      </c>
      <c r="U1996" s="20" t="s">
        <v>114</v>
      </c>
      <c r="V1996" s="20" t="s">
        <v>115</v>
      </c>
      <c r="W1996" s="20" t="s">
        <v>116</v>
      </c>
      <c r="X1996" s="20" t="s">
        <v>444</v>
      </c>
      <c r="Y1996" s="20" t="s">
        <v>445</v>
      </c>
      <c r="Z1996" s="20" t="s">
        <v>26</v>
      </c>
      <c r="AA1996" s="20" t="s">
        <v>30</v>
      </c>
      <c r="AB1996" s="20" t="s">
        <v>200</v>
      </c>
      <c r="AC1996" s="20" t="s">
        <v>246</v>
      </c>
      <c r="AD1996" s="20" t="s">
        <v>247</v>
      </c>
    </row>
    <row r="1997" spans="2:30" x14ac:dyDescent="0.25">
      <c r="B1997" s="27" t="str">
        <f>IF(O1997="","Frêt",_xlfn.XLOOKUP(O1997,Catégories!A:A,Catégories!B:B,"inconnu"))</f>
        <v>Frêt</v>
      </c>
      <c r="C1997" s="10" t="str">
        <f>RIGHT(LOOKUP(L1997,'Recherche tracking'!A:A,'Recherche tracking'!B:B),16)</f>
        <v>6743814314757458</v>
      </c>
      <c r="D1997" s="20">
        <v>202606</v>
      </c>
      <c r="E1997" s="20">
        <v>51</v>
      </c>
      <c r="F1997" s="20">
        <v>1085442</v>
      </c>
      <c r="G1997" s="20" t="s">
        <v>20</v>
      </c>
      <c r="H1997" s="20" t="s">
        <v>20</v>
      </c>
      <c r="I1997" s="20" t="s">
        <v>118</v>
      </c>
      <c r="J1997" s="20" t="s">
        <v>2792</v>
      </c>
      <c r="K1997" s="20">
        <v>20260629</v>
      </c>
      <c r="L1997" s="20" t="s">
        <v>2789</v>
      </c>
      <c r="M1997" s="20" t="s">
        <v>111</v>
      </c>
      <c r="N1997" s="20">
        <v>18.04</v>
      </c>
      <c r="O1997" s="20" t="s">
        <v>84</v>
      </c>
      <c r="P1997" s="25">
        <v>0</v>
      </c>
      <c r="Q1997" s="20" t="s">
        <v>112</v>
      </c>
      <c r="R1997" s="20" t="s">
        <v>113</v>
      </c>
      <c r="S1997" s="20" t="s">
        <v>26</v>
      </c>
      <c r="T1997" s="20" t="s">
        <v>30</v>
      </c>
      <c r="U1997" s="20" t="s">
        <v>114</v>
      </c>
      <c r="V1997" s="20" t="s">
        <v>115</v>
      </c>
      <c r="W1997" s="20" t="s">
        <v>116</v>
      </c>
      <c r="X1997" s="20" t="s">
        <v>444</v>
      </c>
      <c r="Y1997" s="20" t="s">
        <v>445</v>
      </c>
      <c r="Z1997" s="20" t="s">
        <v>26</v>
      </c>
      <c r="AA1997" s="20" t="s">
        <v>30</v>
      </c>
      <c r="AB1997" s="20" t="s">
        <v>200</v>
      </c>
      <c r="AC1997" s="20" t="s">
        <v>246</v>
      </c>
      <c r="AD1997" s="20" t="s">
        <v>247</v>
      </c>
    </row>
    <row r="1998" spans="2:30" x14ac:dyDescent="0.25">
      <c r="B1998" s="27" t="str">
        <f>IF(O1998="","Frêt",_xlfn.XLOOKUP(O1998,Catégories!A:A,Catégories!B:B,"inconnu"))</f>
        <v>Frêt</v>
      </c>
      <c r="C1998" s="10" t="str">
        <f>RIGHT(LOOKUP(L1998,'Recherche tracking'!A:A,'Recherche tracking'!B:B),16)</f>
        <v>6743814314757458</v>
      </c>
      <c r="D1998" s="20">
        <v>202606</v>
      </c>
      <c r="E1998" s="20">
        <v>51</v>
      </c>
      <c r="F1998" s="20">
        <v>1085442</v>
      </c>
      <c r="G1998" s="20" t="s">
        <v>20</v>
      </c>
      <c r="H1998" s="20" t="s">
        <v>20</v>
      </c>
      <c r="I1998" s="20" t="s">
        <v>119</v>
      </c>
      <c r="J1998" s="20" t="s">
        <v>2792</v>
      </c>
      <c r="K1998" s="20">
        <v>20260629</v>
      </c>
      <c r="L1998" s="20" t="s">
        <v>2789</v>
      </c>
      <c r="M1998" s="20" t="s">
        <v>24</v>
      </c>
      <c r="N1998" s="20">
        <v>18.04</v>
      </c>
      <c r="O1998" s="20" t="s">
        <v>86</v>
      </c>
      <c r="P1998" s="25">
        <v>0</v>
      </c>
      <c r="Q1998" s="20" t="s">
        <v>112</v>
      </c>
      <c r="R1998" s="20" t="s">
        <v>113</v>
      </c>
      <c r="S1998" s="20" t="s">
        <v>26</v>
      </c>
      <c r="T1998" s="20" t="s">
        <v>30</v>
      </c>
      <c r="U1998" s="20" t="s">
        <v>114</v>
      </c>
      <c r="V1998" s="20" t="s">
        <v>115</v>
      </c>
      <c r="W1998" s="20" t="s">
        <v>116</v>
      </c>
      <c r="X1998" s="20" t="s">
        <v>444</v>
      </c>
      <c r="Y1998" s="20" t="s">
        <v>445</v>
      </c>
      <c r="Z1998" s="20" t="s">
        <v>26</v>
      </c>
      <c r="AA1998" s="20" t="s">
        <v>30</v>
      </c>
      <c r="AB1998" s="20" t="s">
        <v>200</v>
      </c>
      <c r="AC1998" s="20" t="s">
        <v>246</v>
      </c>
      <c r="AD1998" s="20" t="s">
        <v>247</v>
      </c>
    </row>
    <row r="1999" spans="2:30" x14ac:dyDescent="0.25">
      <c r="B1999" s="27" t="str">
        <f>IF(O1999="","Frêt",_xlfn.XLOOKUP(O1999,Catégories!A:A,Catégories!B:B,"inconnu"))</f>
        <v>Frêt</v>
      </c>
      <c r="C1999" s="10" t="str">
        <f>RIGHT(LOOKUP(L1999,'Recherche tracking'!A:A,'Recherche tracking'!B:B),16)</f>
        <v>6743814314757458</v>
      </c>
      <c r="D1999" s="20">
        <v>202606</v>
      </c>
      <c r="E1999" s="20">
        <v>51</v>
      </c>
      <c r="F1999" s="20">
        <v>1085442</v>
      </c>
      <c r="G1999" s="20" t="s">
        <v>20</v>
      </c>
      <c r="H1999" s="20" t="s">
        <v>20</v>
      </c>
      <c r="I1999" s="20" t="s">
        <v>119</v>
      </c>
      <c r="J1999" s="20" t="s">
        <v>2792</v>
      </c>
      <c r="K1999" s="20">
        <v>20260629</v>
      </c>
      <c r="L1999" s="20" t="s">
        <v>2789</v>
      </c>
      <c r="M1999" s="20" t="s">
        <v>24</v>
      </c>
      <c r="N1999" s="20">
        <v>18.04</v>
      </c>
      <c r="O1999" s="20" t="s">
        <v>98</v>
      </c>
      <c r="P1999" s="25">
        <v>1</v>
      </c>
      <c r="Q1999" s="20" t="s">
        <v>112</v>
      </c>
      <c r="R1999" s="20" t="s">
        <v>113</v>
      </c>
      <c r="S1999" s="20" t="s">
        <v>26</v>
      </c>
      <c r="T1999" s="20" t="s">
        <v>30</v>
      </c>
      <c r="U1999" s="20" t="s">
        <v>114</v>
      </c>
      <c r="V1999" s="20" t="s">
        <v>115</v>
      </c>
      <c r="W1999" s="20" t="s">
        <v>116</v>
      </c>
      <c r="X1999" s="20" t="s">
        <v>444</v>
      </c>
      <c r="Y1999" s="20" t="s">
        <v>445</v>
      </c>
      <c r="Z1999" s="20" t="s">
        <v>26</v>
      </c>
      <c r="AA1999" s="20" t="s">
        <v>30</v>
      </c>
      <c r="AB1999" s="20" t="s">
        <v>200</v>
      </c>
      <c r="AC1999" s="20" t="s">
        <v>246</v>
      </c>
      <c r="AD1999" s="20" t="s">
        <v>247</v>
      </c>
    </row>
    <row r="2000" spans="2:30" x14ac:dyDescent="0.25">
      <c r="B2000" s="27" t="str">
        <f>IF(O2000="","Frêt",_xlfn.XLOOKUP(O2000,Catégories!A:A,Catégories!B:B,"inconnu"))</f>
        <v>Frêt</v>
      </c>
      <c r="C2000" s="10" t="str">
        <f>RIGHT(LOOKUP(L2000,'Recherche tracking'!A:A,'Recherche tracking'!B:B),16)</f>
        <v>6743814314757458</v>
      </c>
      <c r="D2000" s="20">
        <v>202606</v>
      </c>
      <c r="E2000" s="20">
        <v>51</v>
      </c>
      <c r="F2000" s="20">
        <v>1085442</v>
      </c>
      <c r="G2000" s="20" t="s">
        <v>20</v>
      </c>
      <c r="H2000" s="20" t="s">
        <v>20</v>
      </c>
      <c r="I2000" s="20" t="s">
        <v>118</v>
      </c>
      <c r="J2000" s="20" t="s">
        <v>2793</v>
      </c>
      <c r="K2000" s="20">
        <v>20260629</v>
      </c>
      <c r="L2000" s="20" t="s">
        <v>2789</v>
      </c>
      <c r="M2000" s="20" t="s">
        <v>111</v>
      </c>
      <c r="N2000" s="20">
        <v>3.1</v>
      </c>
      <c r="O2000" s="20" t="s">
        <v>84</v>
      </c>
      <c r="P2000" s="25">
        <v>0</v>
      </c>
      <c r="Q2000" s="20" t="s">
        <v>112</v>
      </c>
      <c r="R2000" s="20" t="s">
        <v>113</v>
      </c>
      <c r="S2000" s="20" t="s">
        <v>26</v>
      </c>
      <c r="T2000" s="20" t="s">
        <v>30</v>
      </c>
      <c r="U2000" s="20" t="s">
        <v>114</v>
      </c>
      <c r="V2000" s="20" t="s">
        <v>115</v>
      </c>
      <c r="W2000" s="20" t="s">
        <v>116</v>
      </c>
      <c r="X2000" s="20" t="s">
        <v>444</v>
      </c>
      <c r="Y2000" s="20" t="s">
        <v>445</v>
      </c>
      <c r="Z2000" s="20" t="s">
        <v>26</v>
      </c>
      <c r="AA2000" s="20" t="s">
        <v>30</v>
      </c>
      <c r="AB2000" s="20" t="s">
        <v>200</v>
      </c>
      <c r="AC2000" s="20" t="s">
        <v>246</v>
      </c>
      <c r="AD2000" s="20" t="s">
        <v>247</v>
      </c>
    </row>
    <row r="2001" spans="2:30" x14ac:dyDescent="0.25">
      <c r="B2001" s="27" t="str">
        <f>IF(O2001="","Frêt",_xlfn.XLOOKUP(O2001,Catégories!A:A,Catégories!B:B,"inconnu"))</f>
        <v>Frêt</v>
      </c>
      <c r="C2001" s="10" t="str">
        <f>RIGHT(LOOKUP(L2001,'Recherche tracking'!A:A,'Recherche tracking'!B:B),16)</f>
        <v>6743814314757458</v>
      </c>
      <c r="D2001" s="20">
        <v>202606</v>
      </c>
      <c r="E2001" s="20">
        <v>51</v>
      </c>
      <c r="F2001" s="20">
        <v>1085442</v>
      </c>
      <c r="G2001" s="20" t="s">
        <v>20</v>
      </c>
      <c r="H2001" s="20" t="s">
        <v>20</v>
      </c>
      <c r="I2001" s="20" t="s">
        <v>119</v>
      </c>
      <c r="J2001" s="20" t="s">
        <v>2793</v>
      </c>
      <c r="K2001" s="20">
        <v>20260629</v>
      </c>
      <c r="L2001" s="20" t="s">
        <v>2789</v>
      </c>
      <c r="M2001" s="20" t="s">
        <v>24</v>
      </c>
      <c r="N2001" s="20">
        <v>3.1</v>
      </c>
      <c r="O2001" s="20" t="s">
        <v>86</v>
      </c>
      <c r="P2001" s="25">
        <v>0</v>
      </c>
      <c r="Q2001" s="20" t="s">
        <v>112</v>
      </c>
      <c r="R2001" s="20" t="s">
        <v>113</v>
      </c>
      <c r="S2001" s="20" t="s">
        <v>26</v>
      </c>
      <c r="T2001" s="20" t="s">
        <v>30</v>
      </c>
      <c r="U2001" s="20" t="s">
        <v>114</v>
      </c>
      <c r="V2001" s="20" t="s">
        <v>115</v>
      </c>
      <c r="W2001" s="20" t="s">
        <v>116</v>
      </c>
      <c r="X2001" s="20" t="s">
        <v>444</v>
      </c>
      <c r="Y2001" s="20" t="s">
        <v>445</v>
      </c>
      <c r="Z2001" s="20" t="s">
        <v>26</v>
      </c>
      <c r="AA2001" s="20" t="s">
        <v>30</v>
      </c>
      <c r="AB2001" s="20" t="s">
        <v>200</v>
      </c>
      <c r="AC2001" s="20" t="s">
        <v>246</v>
      </c>
      <c r="AD2001" s="20" t="s">
        <v>247</v>
      </c>
    </row>
    <row r="2002" spans="2:30" x14ac:dyDescent="0.25">
      <c r="B2002" s="27" t="str">
        <f>IF(O2002="","Frêt",_xlfn.XLOOKUP(O2002,Catégories!A:A,Catégories!B:B,"inconnu"))</f>
        <v>Frêt</v>
      </c>
      <c r="C2002" s="10" t="str">
        <f>RIGHT(LOOKUP(L2002,'Recherche tracking'!A:A,'Recherche tracking'!B:B),16)</f>
        <v>6743814314757458</v>
      </c>
      <c r="D2002" s="20">
        <v>202606</v>
      </c>
      <c r="E2002" s="20">
        <v>51</v>
      </c>
      <c r="F2002" s="20">
        <v>1085442</v>
      </c>
      <c r="G2002" s="20" t="s">
        <v>20</v>
      </c>
      <c r="H2002" s="20" t="s">
        <v>20</v>
      </c>
      <c r="I2002" s="20" t="s">
        <v>119</v>
      </c>
      <c r="J2002" s="20" t="s">
        <v>2793</v>
      </c>
      <c r="K2002" s="20">
        <v>20260629</v>
      </c>
      <c r="L2002" s="20" t="s">
        <v>2789</v>
      </c>
      <c r="M2002" s="20" t="s">
        <v>24</v>
      </c>
      <c r="N2002" s="20">
        <v>3.1</v>
      </c>
      <c r="O2002" s="20" t="s">
        <v>98</v>
      </c>
      <c r="P2002" s="25">
        <v>1</v>
      </c>
      <c r="Q2002" s="20" t="s">
        <v>112</v>
      </c>
      <c r="R2002" s="20" t="s">
        <v>113</v>
      </c>
      <c r="S2002" s="20" t="s">
        <v>26</v>
      </c>
      <c r="T2002" s="20" t="s">
        <v>30</v>
      </c>
      <c r="U2002" s="20" t="s">
        <v>114</v>
      </c>
      <c r="V2002" s="20" t="s">
        <v>115</v>
      </c>
      <c r="W2002" s="20" t="s">
        <v>116</v>
      </c>
      <c r="X2002" s="20" t="s">
        <v>444</v>
      </c>
      <c r="Y2002" s="20" t="s">
        <v>445</v>
      </c>
      <c r="Z2002" s="20" t="s">
        <v>26</v>
      </c>
      <c r="AA2002" s="20" t="s">
        <v>30</v>
      </c>
      <c r="AB2002" s="20" t="s">
        <v>200</v>
      </c>
      <c r="AC2002" s="20" t="s">
        <v>246</v>
      </c>
      <c r="AD2002" s="20" t="s">
        <v>247</v>
      </c>
    </row>
    <row r="2003" spans="2:30" x14ac:dyDescent="0.25">
      <c r="B2003" s="27" t="str">
        <f>IF(O2003="","Frêt",_xlfn.XLOOKUP(O2003,Catégories!A:A,Catégories!B:B,"inconnu"))</f>
        <v>Frêt</v>
      </c>
      <c r="C2003" s="10" t="str">
        <f>RIGHT(LOOKUP(L2003,'Recherche tracking'!A:A,'Recherche tracking'!B:B),16)</f>
        <v>3543814314757359</v>
      </c>
      <c r="D2003" s="20">
        <v>202606</v>
      </c>
      <c r="E2003" s="20">
        <v>51</v>
      </c>
      <c r="F2003" s="20">
        <v>1085442</v>
      </c>
      <c r="G2003" s="20" t="s">
        <v>20</v>
      </c>
      <c r="H2003" s="20" t="s">
        <v>20</v>
      </c>
      <c r="I2003" s="20" t="s">
        <v>110</v>
      </c>
      <c r="J2003" s="20" t="s">
        <v>22</v>
      </c>
      <c r="K2003" s="20">
        <v>20260629</v>
      </c>
      <c r="L2003" s="20" t="s">
        <v>2794</v>
      </c>
      <c r="M2003" s="20" t="s">
        <v>111</v>
      </c>
      <c r="N2003" s="20">
        <v>0.6</v>
      </c>
      <c r="O2003" s="20" t="s">
        <v>84</v>
      </c>
      <c r="P2003" s="25">
        <v>4.1500000000000004</v>
      </c>
      <c r="Q2003" s="20" t="s">
        <v>112</v>
      </c>
      <c r="R2003" s="20" t="s">
        <v>113</v>
      </c>
      <c r="S2003" s="20" t="s">
        <v>26</v>
      </c>
      <c r="T2003" s="20" t="s">
        <v>30</v>
      </c>
      <c r="U2003" s="20" t="s">
        <v>114</v>
      </c>
      <c r="V2003" s="20" t="s">
        <v>115</v>
      </c>
      <c r="W2003" s="20" t="s">
        <v>116</v>
      </c>
      <c r="X2003" s="20" t="s">
        <v>462</v>
      </c>
      <c r="Y2003" s="20" t="s">
        <v>286</v>
      </c>
      <c r="Z2003" s="20" t="s">
        <v>26</v>
      </c>
      <c r="AA2003" s="20" t="s">
        <v>30</v>
      </c>
      <c r="AB2003" s="20" t="s">
        <v>159</v>
      </c>
      <c r="AC2003" s="20" t="s">
        <v>287</v>
      </c>
      <c r="AD2003" s="20" t="s">
        <v>288</v>
      </c>
    </row>
    <row r="2004" spans="2:30" x14ac:dyDescent="0.25">
      <c r="B2004" s="27" t="str">
        <f>IF(O2004="","Frêt",_xlfn.XLOOKUP(O2004,Catégories!A:A,Catégories!B:B,"inconnu"))</f>
        <v>Frêt</v>
      </c>
      <c r="C2004" s="10" t="str">
        <f>RIGHT(LOOKUP(L2004,'Recherche tracking'!A:A,'Recherche tracking'!B:B),16)</f>
        <v>3543814314757359</v>
      </c>
      <c r="D2004" s="20">
        <v>202606</v>
      </c>
      <c r="E2004" s="20">
        <v>51</v>
      </c>
      <c r="F2004" s="20">
        <v>1085442</v>
      </c>
      <c r="G2004" s="20" t="s">
        <v>20</v>
      </c>
      <c r="H2004" s="20" t="s">
        <v>20</v>
      </c>
      <c r="I2004" s="20" t="s">
        <v>118</v>
      </c>
      <c r="J2004" s="20" t="s">
        <v>2795</v>
      </c>
      <c r="K2004" s="20">
        <v>20260629</v>
      </c>
      <c r="L2004" s="20" t="s">
        <v>2794</v>
      </c>
      <c r="M2004" s="20" t="s">
        <v>111</v>
      </c>
      <c r="N2004" s="20">
        <v>0.6</v>
      </c>
      <c r="O2004" s="20" t="s">
        <v>84</v>
      </c>
      <c r="P2004" s="25">
        <v>0</v>
      </c>
      <c r="Q2004" s="20" t="s">
        <v>112</v>
      </c>
      <c r="R2004" s="20" t="s">
        <v>113</v>
      </c>
      <c r="S2004" s="20" t="s">
        <v>26</v>
      </c>
      <c r="T2004" s="20" t="s">
        <v>30</v>
      </c>
      <c r="U2004" s="20" t="s">
        <v>114</v>
      </c>
      <c r="V2004" s="20" t="s">
        <v>115</v>
      </c>
      <c r="W2004" s="20" t="s">
        <v>116</v>
      </c>
      <c r="X2004" s="20" t="s">
        <v>462</v>
      </c>
      <c r="Y2004" s="20" t="s">
        <v>286</v>
      </c>
      <c r="Z2004" s="20" t="s">
        <v>26</v>
      </c>
      <c r="AA2004" s="20" t="s">
        <v>30</v>
      </c>
      <c r="AB2004" s="20" t="s">
        <v>159</v>
      </c>
      <c r="AC2004" s="20" t="s">
        <v>287</v>
      </c>
      <c r="AD2004" s="20" t="s">
        <v>288</v>
      </c>
    </row>
    <row r="2005" spans="2:30" x14ac:dyDescent="0.25">
      <c r="B2005" s="27" t="str">
        <f>IF(O2005="","Frêt",_xlfn.XLOOKUP(O2005,Catégories!A:A,Catégories!B:B,"inconnu"))</f>
        <v>Frêt</v>
      </c>
      <c r="C2005" s="10" t="str">
        <f>RIGHT(LOOKUP(L2005,'Recherche tracking'!A:A,'Recherche tracking'!B:B),16)</f>
        <v>3543814314757359</v>
      </c>
      <c r="D2005" s="20">
        <v>202606</v>
      </c>
      <c r="E2005" s="20">
        <v>51</v>
      </c>
      <c r="F2005" s="20">
        <v>1085442</v>
      </c>
      <c r="G2005" s="20" t="s">
        <v>20</v>
      </c>
      <c r="H2005" s="20" t="s">
        <v>20</v>
      </c>
      <c r="I2005" s="20" t="s">
        <v>119</v>
      </c>
      <c r="J2005" s="20" t="s">
        <v>2795</v>
      </c>
      <c r="K2005" s="20">
        <v>20260629</v>
      </c>
      <c r="L2005" s="20" t="s">
        <v>2794</v>
      </c>
      <c r="M2005" s="20" t="s">
        <v>24</v>
      </c>
      <c r="N2005" s="20">
        <v>0.6</v>
      </c>
      <c r="O2005" s="20" t="s">
        <v>86</v>
      </c>
      <c r="P2005" s="25">
        <v>0</v>
      </c>
      <c r="Q2005" s="20" t="s">
        <v>112</v>
      </c>
      <c r="R2005" s="20" t="s">
        <v>113</v>
      </c>
      <c r="S2005" s="20" t="s">
        <v>26</v>
      </c>
      <c r="T2005" s="20" t="s">
        <v>30</v>
      </c>
      <c r="U2005" s="20" t="s">
        <v>114</v>
      </c>
      <c r="V2005" s="20" t="s">
        <v>115</v>
      </c>
      <c r="W2005" s="20" t="s">
        <v>116</v>
      </c>
      <c r="X2005" s="20" t="s">
        <v>462</v>
      </c>
      <c r="Y2005" s="20" t="s">
        <v>286</v>
      </c>
      <c r="Z2005" s="20" t="s">
        <v>26</v>
      </c>
      <c r="AA2005" s="20" t="s">
        <v>30</v>
      </c>
      <c r="AB2005" s="20" t="s">
        <v>159</v>
      </c>
      <c r="AC2005" s="20" t="s">
        <v>287</v>
      </c>
      <c r="AD2005" s="20" t="s">
        <v>288</v>
      </c>
    </row>
    <row r="2006" spans="2:30" x14ac:dyDescent="0.25">
      <c r="B2006" s="27" t="str">
        <f>IF(O2006="","Frêt",_xlfn.XLOOKUP(O2006,Catégories!A:A,Catégories!B:B,"inconnu"))</f>
        <v>Frêt</v>
      </c>
      <c r="C2006" s="10" t="str">
        <f>RIGHT(LOOKUP(L2006,'Recherche tracking'!A:A,'Recherche tracking'!B:B),16)</f>
        <v>6943814314757705</v>
      </c>
      <c r="D2006" s="20">
        <v>202606</v>
      </c>
      <c r="E2006" s="20">
        <v>51</v>
      </c>
      <c r="F2006" s="20">
        <v>1085442</v>
      </c>
      <c r="G2006" s="20" t="s">
        <v>20</v>
      </c>
      <c r="H2006" s="20" t="s">
        <v>20</v>
      </c>
      <c r="I2006" s="20" t="s">
        <v>110</v>
      </c>
      <c r="J2006" s="20" t="s">
        <v>22</v>
      </c>
      <c r="K2006" s="20">
        <v>20260630</v>
      </c>
      <c r="L2006" s="20" t="s">
        <v>2796</v>
      </c>
      <c r="M2006" s="20" t="s">
        <v>111</v>
      </c>
      <c r="N2006" s="20">
        <v>6.01</v>
      </c>
      <c r="O2006" s="20" t="s">
        <v>84</v>
      </c>
      <c r="P2006" s="25">
        <v>5.71</v>
      </c>
      <c r="Q2006" s="20" t="s">
        <v>112</v>
      </c>
      <c r="R2006" s="20" t="s">
        <v>113</v>
      </c>
      <c r="S2006" s="20" t="s">
        <v>26</v>
      </c>
      <c r="T2006" s="20" t="s">
        <v>30</v>
      </c>
      <c r="U2006" s="20" t="s">
        <v>114</v>
      </c>
      <c r="V2006" s="20" t="s">
        <v>115</v>
      </c>
      <c r="W2006" s="20" t="s">
        <v>116</v>
      </c>
      <c r="X2006" s="20" t="s">
        <v>185</v>
      </c>
      <c r="Y2006" s="20" t="s">
        <v>186</v>
      </c>
      <c r="Z2006" s="20" t="s">
        <v>26</v>
      </c>
      <c r="AA2006" s="20" t="s">
        <v>30</v>
      </c>
      <c r="AB2006" s="20" t="s">
        <v>161</v>
      </c>
      <c r="AC2006" s="20" t="s">
        <v>187</v>
      </c>
      <c r="AD2006" s="20" t="s">
        <v>188</v>
      </c>
    </row>
    <row r="2007" spans="2:30" x14ac:dyDescent="0.25">
      <c r="B2007" s="27" t="str">
        <f>IF(O2007="","Frêt",_xlfn.XLOOKUP(O2007,Catégories!A:A,Catégories!B:B,"inconnu"))</f>
        <v>Frêt</v>
      </c>
      <c r="C2007" s="10" t="str">
        <f>RIGHT(LOOKUP(L2007,'Recherche tracking'!A:A,'Recherche tracking'!B:B),16)</f>
        <v>6943814314757705</v>
      </c>
      <c r="D2007" s="20">
        <v>202606</v>
      </c>
      <c r="E2007" s="20">
        <v>51</v>
      </c>
      <c r="F2007" s="20">
        <v>1085442</v>
      </c>
      <c r="G2007" s="20" t="s">
        <v>20</v>
      </c>
      <c r="H2007" s="20" t="s">
        <v>20</v>
      </c>
      <c r="I2007" s="20" t="s">
        <v>118</v>
      </c>
      <c r="J2007" s="20" t="s">
        <v>2797</v>
      </c>
      <c r="K2007" s="20">
        <v>20260630</v>
      </c>
      <c r="L2007" s="20" t="s">
        <v>2796</v>
      </c>
      <c r="M2007" s="20" t="s">
        <v>111</v>
      </c>
      <c r="N2007" s="20">
        <v>6.01</v>
      </c>
      <c r="O2007" s="20" t="s">
        <v>84</v>
      </c>
      <c r="P2007" s="25">
        <v>0</v>
      </c>
      <c r="Q2007" s="20" t="s">
        <v>112</v>
      </c>
      <c r="R2007" s="20" t="s">
        <v>113</v>
      </c>
      <c r="S2007" s="20" t="s">
        <v>26</v>
      </c>
      <c r="T2007" s="20" t="s">
        <v>30</v>
      </c>
      <c r="U2007" s="20" t="s">
        <v>114</v>
      </c>
      <c r="V2007" s="20" t="s">
        <v>115</v>
      </c>
      <c r="W2007" s="20" t="s">
        <v>116</v>
      </c>
      <c r="X2007" s="20" t="s">
        <v>185</v>
      </c>
      <c r="Y2007" s="20" t="s">
        <v>186</v>
      </c>
      <c r="Z2007" s="20" t="s">
        <v>26</v>
      </c>
      <c r="AA2007" s="20" t="s">
        <v>30</v>
      </c>
      <c r="AB2007" s="20" t="s">
        <v>161</v>
      </c>
      <c r="AC2007" s="20" t="s">
        <v>187</v>
      </c>
      <c r="AD2007" s="20" t="s">
        <v>188</v>
      </c>
    </row>
    <row r="2008" spans="2:30" x14ac:dyDescent="0.25">
      <c r="B2008" s="27" t="str">
        <f>IF(O2008="","Frêt",_xlfn.XLOOKUP(O2008,Catégories!A:A,Catégories!B:B,"inconnu"))</f>
        <v>Frêt</v>
      </c>
      <c r="C2008" s="10" t="str">
        <f>RIGHT(LOOKUP(L2008,'Recherche tracking'!A:A,'Recherche tracking'!B:B),16)</f>
        <v>6943814314757705</v>
      </c>
      <c r="D2008" s="20">
        <v>202606</v>
      </c>
      <c r="E2008" s="20">
        <v>51</v>
      </c>
      <c r="F2008" s="20">
        <v>1085442</v>
      </c>
      <c r="G2008" s="20" t="s">
        <v>20</v>
      </c>
      <c r="H2008" s="20" t="s">
        <v>20</v>
      </c>
      <c r="I2008" s="20" t="s">
        <v>119</v>
      </c>
      <c r="J2008" s="20" t="s">
        <v>2797</v>
      </c>
      <c r="K2008" s="20">
        <v>20260630</v>
      </c>
      <c r="L2008" s="20" t="s">
        <v>2796</v>
      </c>
      <c r="M2008" s="20" t="s">
        <v>24</v>
      </c>
      <c r="N2008" s="20">
        <v>6.01</v>
      </c>
      <c r="O2008" s="20" t="s">
        <v>86</v>
      </c>
      <c r="P2008" s="25">
        <v>0</v>
      </c>
      <c r="Q2008" s="20" t="s">
        <v>112</v>
      </c>
      <c r="R2008" s="20" t="s">
        <v>113</v>
      </c>
      <c r="S2008" s="20" t="s">
        <v>26</v>
      </c>
      <c r="T2008" s="20" t="s">
        <v>30</v>
      </c>
      <c r="U2008" s="20" t="s">
        <v>114</v>
      </c>
      <c r="V2008" s="20" t="s">
        <v>115</v>
      </c>
      <c r="W2008" s="20" t="s">
        <v>116</v>
      </c>
      <c r="X2008" s="20" t="s">
        <v>185</v>
      </c>
      <c r="Y2008" s="20" t="s">
        <v>186</v>
      </c>
      <c r="Z2008" s="20" t="s">
        <v>26</v>
      </c>
      <c r="AA2008" s="20" t="s">
        <v>30</v>
      </c>
      <c r="AB2008" s="20" t="s">
        <v>161</v>
      </c>
      <c r="AC2008" s="20" t="s">
        <v>187</v>
      </c>
      <c r="AD2008" s="20" t="s">
        <v>188</v>
      </c>
    </row>
    <row r="2009" spans="2:30" x14ac:dyDescent="0.25">
      <c r="B2009" s="27" t="str">
        <f>IF(O2009="","Frêt",_xlfn.XLOOKUP(O2009,Catégories!A:A,Catégories!B:B,"inconnu"))</f>
        <v>Frêt</v>
      </c>
      <c r="C2009" s="10" t="str">
        <f>RIGHT(LOOKUP(L2009,'Recherche tracking'!A:A,'Recherche tracking'!B:B),16)</f>
        <v>7543814314757735</v>
      </c>
      <c r="D2009" s="20">
        <v>202606</v>
      </c>
      <c r="E2009" s="20">
        <v>51</v>
      </c>
      <c r="F2009" s="20">
        <v>1085442</v>
      </c>
      <c r="G2009" s="20" t="s">
        <v>20</v>
      </c>
      <c r="H2009" s="20" t="s">
        <v>20</v>
      </c>
      <c r="I2009" s="20" t="s">
        <v>110</v>
      </c>
      <c r="J2009" s="20" t="s">
        <v>22</v>
      </c>
      <c r="K2009" s="20">
        <v>20260630</v>
      </c>
      <c r="L2009" s="20" t="s">
        <v>2798</v>
      </c>
      <c r="M2009" s="20" t="s">
        <v>111</v>
      </c>
      <c r="N2009" s="20">
        <v>8.1</v>
      </c>
      <c r="O2009" s="20" t="s">
        <v>84</v>
      </c>
      <c r="P2009" s="25">
        <v>6.23</v>
      </c>
      <c r="Q2009" s="20" t="s">
        <v>112</v>
      </c>
      <c r="R2009" s="20" t="s">
        <v>113</v>
      </c>
      <c r="S2009" s="20" t="s">
        <v>26</v>
      </c>
      <c r="T2009" s="20" t="s">
        <v>30</v>
      </c>
      <c r="U2009" s="20" t="s">
        <v>114</v>
      </c>
      <c r="V2009" s="20" t="s">
        <v>115</v>
      </c>
      <c r="W2009" s="20" t="s">
        <v>116</v>
      </c>
      <c r="X2009" s="20" t="s">
        <v>303</v>
      </c>
      <c r="Y2009" s="20" t="s">
        <v>304</v>
      </c>
      <c r="Z2009" s="20" t="s">
        <v>26</v>
      </c>
      <c r="AA2009" s="20" t="s">
        <v>30</v>
      </c>
      <c r="AB2009" s="20" t="s">
        <v>117</v>
      </c>
      <c r="AC2009" s="20" t="s">
        <v>263</v>
      </c>
      <c r="AD2009" s="20" t="s">
        <v>305</v>
      </c>
    </row>
    <row r="2010" spans="2:30" x14ac:dyDescent="0.25">
      <c r="B2010" s="27" t="str">
        <f>IF(O2010="","Frêt",_xlfn.XLOOKUP(O2010,Catégories!A:A,Catégories!B:B,"inconnu"))</f>
        <v>Frêt</v>
      </c>
      <c r="C2010" s="10" t="str">
        <f>RIGHT(LOOKUP(L2010,'Recherche tracking'!A:A,'Recherche tracking'!B:B),16)</f>
        <v>7543814314757735</v>
      </c>
      <c r="D2010" s="20">
        <v>202606</v>
      </c>
      <c r="E2010" s="20">
        <v>51</v>
      </c>
      <c r="F2010" s="20">
        <v>1085442</v>
      </c>
      <c r="G2010" s="20" t="s">
        <v>20</v>
      </c>
      <c r="H2010" s="20" t="s">
        <v>20</v>
      </c>
      <c r="I2010" s="20" t="s">
        <v>118</v>
      </c>
      <c r="J2010" s="20" t="s">
        <v>2799</v>
      </c>
      <c r="K2010" s="20">
        <v>20260630</v>
      </c>
      <c r="L2010" s="20" t="s">
        <v>2798</v>
      </c>
      <c r="M2010" s="20" t="s">
        <v>111</v>
      </c>
      <c r="N2010" s="20">
        <v>8.1</v>
      </c>
      <c r="O2010" s="20" t="s">
        <v>84</v>
      </c>
      <c r="P2010" s="25">
        <v>0</v>
      </c>
      <c r="Q2010" s="20" t="s">
        <v>112</v>
      </c>
      <c r="R2010" s="20" t="s">
        <v>113</v>
      </c>
      <c r="S2010" s="20" t="s">
        <v>26</v>
      </c>
      <c r="T2010" s="20" t="s">
        <v>30</v>
      </c>
      <c r="U2010" s="20" t="s">
        <v>114</v>
      </c>
      <c r="V2010" s="20" t="s">
        <v>115</v>
      </c>
      <c r="W2010" s="20" t="s">
        <v>116</v>
      </c>
      <c r="X2010" s="20" t="s">
        <v>303</v>
      </c>
      <c r="Y2010" s="20" t="s">
        <v>304</v>
      </c>
      <c r="Z2010" s="20" t="s">
        <v>26</v>
      </c>
      <c r="AA2010" s="20" t="s">
        <v>30</v>
      </c>
      <c r="AB2010" s="20" t="s">
        <v>117</v>
      </c>
      <c r="AC2010" s="20" t="s">
        <v>263</v>
      </c>
      <c r="AD2010" s="20" t="s">
        <v>305</v>
      </c>
    </row>
    <row r="2011" spans="2:30" x14ac:dyDescent="0.25">
      <c r="B2011" s="27" t="str">
        <f>IF(O2011="","Frêt",_xlfn.XLOOKUP(O2011,Catégories!A:A,Catégories!B:B,"inconnu"))</f>
        <v>Frêt</v>
      </c>
      <c r="C2011" s="10" t="str">
        <f>RIGHT(LOOKUP(L2011,'Recherche tracking'!A:A,'Recherche tracking'!B:B),16)</f>
        <v>7543814314757735</v>
      </c>
      <c r="D2011" s="20">
        <v>202606</v>
      </c>
      <c r="E2011" s="20">
        <v>51</v>
      </c>
      <c r="F2011" s="20">
        <v>1085442</v>
      </c>
      <c r="G2011" s="20" t="s">
        <v>20</v>
      </c>
      <c r="H2011" s="20" t="s">
        <v>20</v>
      </c>
      <c r="I2011" s="20" t="s">
        <v>119</v>
      </c>
      <c r="J2011" s="20" t="s">
        <v>2799</v>
      </c>
      <c r="K2011" s="20">
        <v>20260630</v>
      </c>
      <c r="L2011" s="20" t="s">
        <v>2798</v>
      </c>
      <c r="M2011" s="20" t="s">
        <v>24</v>
      </c>
      <c r="N2011" s="20">
        <v>8.1</v>
      </c>
      <c r="O2011" s="20" t="s">
        <v>86</v>
      </c>
      <c r="P2011" s="25">
        <v>0</v>
      </c>
      <c r="Q2011" s="20" t="s">
        <v>112</v>
      </c>
      <c r="R2011" s="20" t="s">
        <v>113</v>
      </c>
      <c r="S2011" s="20" t="s">
        <v>26</v>
      </c>
      <c r="T2011" s="20" t="s">
        <v>30</v>
      </c>
      <c r="U2011" s="20" t="s">
        <v>114</v>
      </c>
      <c r="V2011" s="20" t="s">
        <v>115</v>
      </c>
      <c r="W2011" s="20" t="s">
        <v>116</v>
      </c>
      <c r="X2011" s="20" t="s">
        <v>303</v>
      </c>
      <c r="Y2011" s="20" t="s">
        <v>304</v>
      </c>
      <c r="Z2011" s="20" t="s">
        <v>26</v>
      </c>
      <c r="AA2011" s="20" t="s">
        <v>30</v>
      </c>
      <c r="AB2011" s="20" t="s">
        <v>117</v>
      </c>
      <c r="AC2011" s="20" t="s">
        <v>263</v>
      </c>
      <c r="AD2011" s="20" t="s">
        <v>305</v>
      </c>
    </row>
    <row r="2012" spans="2:30" x14ac:dyDescent="0.25">
      <c r="B2012" s="27" t="str">
        <f>IF(O2012="","Frêt",_xlfn.XLOOKUP(O2012,Catégories!A:A,Catégories!B:B,"inconnu"))</f>
        <v>Frêt</v>
      </c>
      <c r="C2012" s="10" t="str">
        <f>RIGHT(LOOKUP(L2012,'Recherche tracking'!A:A,'Recherche tracking'!B:B),16)</f>
        <v>5643814314757685</v>
      </c>
      <c r="D2012" s="20">
        <v>202606</v>
      </c>
      <c r="E2012" s="20">
        <v>51</v>
      </c>
      <c r="F2012" s="20">
        <v>1085442</v>
      </c>
      <c r="G2012" s="20" t="s">
        <v>20</v>
      </c>
      <c r="H2012" s="20" t="s">
        <v>20</v>
      </c>
      <c r="I2012" s="20" t="s">
        <v>110</v>
      </c>
      <c r="J2012" s="20" t="s">
        <v>22</v>
      </c>
      <c r="K2012" s="20">
        <v>20260630</v>
      </c>
      <c r="L2012" s="20" t="s">
        <v>2800</v>
      </c>
      <c r="M2012" s="20" t="s">
        <v>111</v>
      </c>
      <c r="N2012" s="20">
        <v>3.5</v>
      </c>
      <c r="O2012" s="20" t="s">
        <v>84</v>
      </c>
      <c r="P2012" s="25">
        <v>4.93</v>
      </c>
      <c r="Q2012" s="20" t="s">
        <v>112</v>
      </c>
      <c r="R2012" s="20" t="s">
        <v>113</v>
      </c>
      <c r="S2012" s="20" t="s">
        <v>26</v>
      </c>
      <c r="T2012" s="20" t="s">
        <v>30</v>
      </c>
      <c r="U2012" s="20" t="s">
        <v>114</v>
      </c>
      <c r="V2012" s="20" t="s">
        <v>115</v>
      </c>
      <c r="W2012" s="20" t="s">
        <v>116</v>
      </c>
      <c r="X2012" s="20" t="s">
        <v>217</v>
      </c>
      <c r="Y2012" s="20" t="s">
        <v>1851</v>
      </c>
      <c r="Z2012" s="20" t="s">
        <v>26</v>
      </c>
      <c r="AA2012" s="20" t="s">
        <v>30</v>
      </c>
      <c r="AB2012" s="20" t="s">
        <v>219</v>
      </c>
      <c r="AC2012" s="20" t="s">
        <v>220</v>
      </c>
      <c r="AD2012" s="20" t="s">
        <v>221</v>
      </c>
    </row>
    <row r="2013" spans="2:30" x14ac:dyDescent="0.25">
      <c r="B2013" s="27" t="str">
        <f>IF(O2013="","Frêt",_xlfn.XLOOKUP(O2013,Catégories!A:A,Catégories!B:B,"inconnu"))</f>
        <v>Frêt</v>
      </c>
      <c r="C2013" s="10" t="str">
        <f>RIGHT(LOOKUP(L2013,'Recherche tracking'!A:A,'Recherche tracking'!B:B),16)</f>
        <v>5643814314757685</v>
      </c>
      <c r="D2013" s="20">
        <v>202606</v>
      </c>
      <c r="E2013" s="20">
        <v>51</v>
      </c>
      <c r="F2013" s="20">
        <v>1085442</v>
      </c>
      <c r="G2013" s="20" t="s">
        <v>20</v>
      </c>
      <c r="H2013" s="20" t="s">
        <v>20</v>
      </c>
      <c r="I2013" s="20" t="s">
        <v>118</v>
      </c>
      <c r="J2013" s="20" t="s">
        <v>2801</v>
      </c>
      <c r="K2013" s="20">
        <v>20260630</v>
      </c>
      <c r="L2013" s="20" t="s">
        <v>2800</v>
      </c>
      <c r="M2013" s="20" t="s">
        <v>111</v>
      </c>
      <c r="N2013" s="20">
        <v>3.5</v>
      </c>
      <c r="O2013" s="20" t="s">
        <v>84</v>
      </c>
      <c r="P2013" s="25">
        <v>0</v>
      </c>
      <c r="Q2013" s="20" t="s">
        <v>112</v>
      </c>
      <c r="R2013" s="20" t="s">
        <v>113</v>
      </c>
      <c r="S2013" s="20" t="s">
        <v>26</v>
      </c>
      <c r="T2013" s="20" t="s">
        <v>30</v>
      </c>
      <c r="U2013" s="20" t="s">
        <v>114</v>
      </c>
      <c r="V2013" s="20" t="s">
        <v>115</v>
      </c>
      <c r="W2013" s="20" t="s">
        <v>116</v>
      </c>
      <c r="X2013" s="20" t="s">
        <v>217</v>
      </c>
      <c r="Y2013" s="20" t="s">
        <v>1851</v>
      </c>
      <c r="Z2013" s="20" t="s">
        <v>26</v>
      </c>
      <c r="AA2013" s="20" t="s">
        <v>30</v>
      </c>
      <c r="AB2013" s="20" t="s">
        <v>219</v>
      </c>
      <c r="AC2013" s="20" t="s">
        <v>220</v>
      </c>
      <c r="AD2013" s="20" t="s">
        <v>221</v>
      </c>
    </row>
    <row r="2014" spans="2:30" x14ac:dyDescent="0.25">
      <c r="B2014" s="27" t="str">
        <f>IF(O2014="","Frêt",_xlfn.XLOOKUP(O2014,Catégories!A:A,Catégories!B:B,"inconnu"))</f>
        <v>Frêt</v>
      </c>
      <c r="C2014" s="10" t="str">
        <f>RIGHT(LOOKUP(L2014,'Recherche tracking'!A:A,'Recherche tracking'!B:B),16)</f>
        <v>5643814314757685</v>
      </c>
      <c r="D2014" s="20">
        <v>202606</v>
      </c>
      <c r="E2014" s="20">
        <v>51</v>
      </c>
      <c r="F2014" s="20">
        <v>1085442</v>
      </c>
      <c r="G2014" s="20" t="s">
        <v>20</v>
      </c>
      <c r="H2014" s="20" t="s">
        <v>20</v>
      </c>
      <c r="I2014" s="20" t="s">
        <v>119</v>
      </c>
      <c r="J2014" s="20" t="s">
        <v>2801</v>
      </c>
      <c r="K2014" s="20">
        <v>20260630</v>
      </c>
      <c r="L2014" s="20" t="s">
        <v>2800</v>
      </c>
      <c r="M2014" s="20" t="s">
        <v>24</v>
      </c>
      <c r="N2014" s="20">
        <v>3.5</v>
      </c>
      <c r="O2014" s="20" t="s">
        <v>86</v>
      </c>
      <c r="P2014" s="25">
        <v>0</v>
      </c>
      <c r="Q2014" s="20" t="s">
        <v>112</v>
      </c>
      <c r="R2014" s="20" t="s">
        <v>113</v>
      </c>
      <c r="S2014" s="20" t="s">
        <v>26</v>
      </c>
      <c r="T2014" s="20" t="s">
        <v>30</v>
      </c>
      <c r="U2014" s="20" t="s">
        <v>114</v>
      </c>
      <c r="V2014" s="20" t="s">
        <v>115</v>
      </c>
      <c r="W2014" s="20" t="s">
        <v>116</v>
      </c>
      <c r="X2014" s="20" t="s">
        <v>217</v>
      </c>
      <c r="Y2014" s="20" t="s">
        <v>1851</v>
      </c>
      <c r="Z2014" s="20" t="s">
        <v>26</v>
      </c>
      <c r="AA2014" s="20" t="s">
        <v>30</v>
      </c>
      <c r="AB2014" s="20" t="s">
        <v>219</v>
      </c>
      <c r="AC2014" s="20" t="s">
        <v>220</v>
      </c>
      <c r="AD2014" s="20" t="s">
        <v>221</v>
      </c>
    </row>
    <row r="2015" spans="2:30" x14ac:dyDescent="0.25">
      <c r="B2015" s="27" t="str">
        <f>IF(O2015="","Frêt",_xlfn.XLOOKUP(O2015,Catégories!A:A,Catégories!B:B,"inconnu"))</f>
        <v>Frêt</v>
      </c>
      <c r="C2015" s="10" t="str">
        <f>RIGHT(LOOKUP(L2015,'Recherche tracking'!A:A,'Recherche tracking'!B:B),16)</f>
        <v>5943814314757722</v>
      </c>
      <c r="D2015" s="20">
        <v>202606</v>
      </c>
      <c r="E2015" s="20">
        <v>51</v>
      </c>
      <c r="F2015" s="20">
        <v>1085442</v>
      </c>
      <c r="G2015" s="20" t="s">
        <v>20</v>
      </c>
      <c r="H2015" s="20" t="s">
        <v>20</v>
      </c>
      <c r="I2015" s="20" t="s">
        <v>110</v>
      </c>
      <c r="J2015" s="20" t="s">
        <v>22</v>
      </c>
      <c r="K2015" s="20">
        <v>20260630</v>
      </c>
      <c r="L2015" s="20" t="s">
        <v>2802</v>
      </c>
      <c r="M2015" s="20" t="s">
        <v>111</v>
      </c>
      <c r="N2015" s="20">
        <v>4.0999999999999996</v>
      </c>
      <c r="O2015" s="20" t="s">
        <v>84</v>
      </c>
      <c r="P2015" s="25">
        <v>5.19</v>
      </c>
      <c r="Q2015" s="20" t="s">
        <v>112</v>
      </c>
      <c r="R2015" s="20" t="s">
        <v>113</v>
      </c>
      <c r="S2015" s="20" t="s">
        <v>26</v>
      </c>
      <c r="T2015" s="20" t="s">
        <v>30</v>
      </c>
      <c r="U2015" s="20" t="s">
        <v>114</v>
      </c>
      <c r="V2015" s="20" t="s">
        <v>115</v>
      </c>
      <c r="W2015" s="20" t="s">
        <v>116</v>
      </c>
      <c r="X2015" s="20" t="s">
        <v>2803</v>
      </c>
      <c r="Y2015" s="20" t="s">
        <v>2804</v>
      </c>
      <c r="Z2015" s="20" t="s">
        <v>26</v>
      </c>
      <c r="AA2015" s="20" t="s">
        <v>30</v>
      </c>
      <c r="AB2015" s="20" t="s">
        <v>140</v>
      </c>
      <c r="AC2015" s="20" t="s">
        <v>2805</v>
      </c>
      <c r="AD2015" s="20" t="s">
        <v>2806</v>
      </c>
    </row>
    <row r="2016" spans="2:30" x14ac:dyDescent="0.25">
      <c r="B2016" s="27" t="str">
        <f>IF(O2016="","Frêt",_xlfn.XLOOKUP(O2016,Catégories!A:A,Catégories!B:B,"inconnu"))</f>
        <v>Frêt</v>
      </c>
      <c r="C2016" s="10" t="str">
        <f>RIGHT(LOOKUP(L2016,'Recherche tracking'!A:A,'Recherche tracking'!B:B),16)</f>
        <v>5943814314757722</v>
      </c>
      <c r="D2016" s="20">
        <v>202606</v>
      </c>
      <c r="E2016" s="20">
        <v>51</v>
      </c>
      <c r="F2016" s="20">
        <v>1085442</v>
      </c>
      <c r="G2016" s="20" t="s">
        <v>20</v>
      </c>
      <c r="H2016" s="20" t="s">
        <v>20</v>
      </c>
      <c r="I2016" s="20" t="s">
        <v>118</v>
      </c>
      <c r="J2016" s="20" t="s">
        <v>2807</v>
      </c>
      <c r="K2016" s="20">
        <v>20260630</v>
      </c>
      <c r="L2016" s="20" t="s">
        <v>2802</v>
      </c>
      <c r="M2016" s="20" t="s">
        <v>111</v>
      </c>
      <c r="N2016" s="20">
        <v>4.0999999999999996</v>
      </c>
      <c r="O2016" s="20" t="s">
        <v>84</v>
      </c>
      <c r="P2016" s="25">
        <v>0</v>
      </c>
      <c r="Q2016" s="20" t="s">
        <v>112</v>
      </c>
      <c r="R2016" s="20" t="s">
        <v>113</v>
      </c>
      <c r="S2016" s="20" t="s">
        <v>26</v>
      </c>
      <c r="T2016" s="20" t="s">
        <v>30</v>
      </c>
      <c r="U2016" s="20" t="s">
        <v>114</v>
      </c>
      <c r="V2016" s="20" t="s">
        <v>115</v>
      </c>
      <c r="W2016" s="20" t="s">
        <v>116</v>
      </c>
      <c r="X2016" s="20" t="s">
        <v>2803</v>
      </c>
      <c r="Y2016" s="20" t="s">
        <v>2804</v>
      </c>
      <c r="Z2016" s="20" t="s">
        <v>26</v>
      </c>
      <c r="AA2016" s="20" t="s">
        <v>30</v>
      </c>
      <c r="AB2016" s="20" t="s">
        <v>140</v>
      </c>
      <c r="AC2016" s="20" t="s">
        <v>2805</v>
      </c>
      <c r="AD2016" s="20" t="s">
        <v>2806</v>
      </c>
    </row>
    <row r="2017" spans="2:30" x14ac:dyDescent="0.25">
      <c r="B2017" s="27" t="str">
        <f>IF(O2017="","Frêt",_xlfn.XLOOKUP(O2017,Catégories!A:A,Catégories!B:B,"inconnu"))</f>
        <v>Frêt</v>
      </c>
      <c r="C2017" s="10" t="str">
        <f>RIGHT(LOOKUP(L2017,'Recherche tracking'!A:A,'Recherche tracking'!B:B),16)</f>
        <v>5943814314757722</v>
      </c>
      <c r="D2017" s="20">
        <v>202606</v>
      </c>
      <c r="E2017" s="20">
        <v>51</v>
      </c>
      <c r="F2017" s="20">
        <v>1085442</v>
      </c>
      <c r="G2017" s="20" t="s">
        <v>20</v>
      </c>
      <c r="H2017" s="20" t="s">
        <v>20</v>
      </c>
      <c r="I2017" s="20" t="s">
        <v>119</v>
      </c>
      <c r="J2017" s="20" t="s">
        <v>2807</v>
      </c>
      <c r="K2017" s="20">
        <v>20260630</v>
      </c>
      <c r="L2017" s="20" t="s">
        <v>2802</v>
      </c>
      <c r="M2017" s="20" t="s">
        <v>24</v>
      </c>
      <c r="N2017" s="20">
        <v>4.0999999999999996</v>
      </c>
      <c r="O2017" s="20" t="s">
        <v>86</v>
      </c>
      <c r="P2017" s="25">
        <v>0</v>
      </c>
      <c r="Q2017" s="20" t="s">
        <v>112</v>
      </c>
      <c r="R2017" s="20" t="s">
        <v>113</v>
      </c>
      <c r="S2017" s="20" t="s">
        <v>26</v>
      </c>
      <c r="T2017" s="20" t="s">
        <v>30</v>
      </c>
      <c r="U2017" s="20" t="s">
        <v>114</v>
      </c>
      <c r="V2017" s="20" t="s">
        <v>115</v>
      </c>
      <c r="W2017" s="20" t="s">
        <v>116</v>
      </c>
      <c r="X2017" s="20" t="s">
        <v>2803</v>
      </c>
      <c r="Y2017" s="20" t="s">
        <v>2804</v>
      </c>
      <c r="Z2017" s="20" t="s">
        <v>26</v>
      </c>
      <c r="AA2017" s="20" t="s">
        <v>30</v>
      </c>
      <c r="AB2017" s="20" t="s">
        <v>140</v>
      </c>
      <c r="AC2017" s="20" t="s">
        <v>2805</v>
      </c>
      <c r="AD2017" s="20" t="s">
        <v>2806</v>
      </c>
    </row>
    <row r="2018" spans="2:30" x14ac:dyDescent="0.25">
      <c r="B2018" s="27" t="str">
        <f>IF(O2018="","Frêt",_xlfn.XLOOKUP(O2018,Catégories!A:A,Catégories!B:B,"inconnu"))</f>
        <v>Frêt</v>
      </c>
      <c r="C2018" s="10" t="str">
        <f>RIGHT(LOOKUP(L2018,'Recherche tracking'!A:A,'Recherche tracking'!B:B),16)</f>
        <v>7543814314757678</v>
      </c>
      <c r="D2018" s="20">
        <v>202606</v>
      </c>
      <c r="E2018" s="20">
        <v>51</v>
      </c>
      <c r="F2018" s="20">
        <v>1085442</v>
      </c>
      <c r="G2018" s="20" t="s">
        <v>20</v>
      </c>
      <c r="H2018" s="20" t="s">
        <v>20</v>
      </c>
      <c r="I2018" s="20" t="s">
        <v>110</v>
      </c>
      <c r="J2018" s="20" t="s">
        <v>22</v>
      </c>
      <c r="K2018" s="20">
        <v>20260630</v>
      </c>
      <c r="L2018" s="20" t="s">
        <v>2808</v>
      </c>
      <c r="M2018" s="20" t="s">
        <v>111</v>
      </c>
      <c r="N2018" s="20">
        <v>2.2000000000000002</v>
      </c>
      <c r="O2018" s="20" t="s">
        <v>84</v>
      </c>
      <c r="P2018" s="25">
        <v>4.67</v>
      </c>
      <c r="Q2018" s="20" t="s">
        <v>112</v>
      </c>
      <c r="R2018" s="20" t="s">
        <v>113</v>
      </c>
      <c r="S2018" s="20" t="s">
        <v>26</v>
      </c>
      <c r="T2018" s="20" t="s">
        <v>30</v>
      </c>
      <c r="U2018" s="20" t="s">
        <v>114</v>
      </c>
      <c r="V2018" s="20" t="s">
        <v>115</v>
      </c>
      <c r="W2018" s="20" t="s">
        <v>116</v>
      </c>
      <c r="X2018" s="20" t="s">
        <v>564</v>
      </c>
      <c r="Y2018" s="20" t="s">
        <v>565</v>
      </c>
      <c r="Z2018" s="20" t="s">
        <v>26</v>
      </c>
      <c r="AA2018" s="20" t="s">
        <v>30</v>
      </c>
      <c r="AB2018" s="20" t="s">
        <v>117</v>
      </c>
      <c r="AC2018" s="20" t="s">
        <v>194</v>
      </c>
      <c r="AD2018" s="20" t="s">
        <v>120</v>
      </c>
    </row>
    <row r="2019" spans="2:30" x14ac:dyDescent="0.25">
      <c r="B2019" s="27" t="str">
        <f>IF(O2019="","Frêt",_xlfn.XLOOKUP(O2019,Catégories!A:A,Catégories!B:B,"inconnu"))</f>
        <v>Frêt</v>
      </c>
      <c r="C2019" s="10" t="str">
        <f>RIGHT(LOOKUP(L2019,'Recherche tracking'!A:A,'Recherche tracking'!B:B),16)</f>
        <v>7543814314757678</v>
      </c>
      <c r="D2019" s="20">
        <v>202606</v>
      </c>
      <c r="E2019" s="20">
        <v>51</v>
      </c>
      <c r="F2019" s="20">
        <v>1085442</v>
      </c>
      <c r="G2019" s="20" t="s">
        <v>20</v>
      </c>
      <c r="H2019" s="20" t="s">
        <v>20</v>
      </c>
      <c r="I2019" s="20" t="s">
        <v>118</v>
      </c>
      <c r="J2019" s="20" t="s">
        <v>2809</v>
      </c>
      <c r="K2019" s="20">
        <v>20260630</v>
      </c>
      <c r="L2019" s="20" t="s">
        <v>2808</v>
      </c>
      <c r="M2019" s="20" t="s">
        <v>111</v>
      </c>
      <c r="N2019" s="20">
        <v>2.2000000000000002</v>
      </c>
      <c r="O2019" s="20" t="s">
        <v>84</v>
      </c>
      <c r="P2019" s="25">
        <v>0</v>
      </c>
      <c r="Q2019" s="20" t="s">
        <v>112</v>
      </c>
      <c r="R2019" s="20" t="s">
        <v>113</v>
      </c>
      <c r="S2019" s="20" t="s">
        <v>26</v>
      </c>
      <c r="T2019" s="20" t="s">
        <v>30</v>
      </c>
      <c r="U2019" s="20" t="s">
        <v>114</v>
      </c>
      <c r="V2019" s="20" t="s">
        <v>115</v>
      </c>
      <c r="W2019" s="20" t="s">
        <v>116</v>
      </c>
      <c r="X2019" s="20" t="s">
        <v>564</v>
      </c>
      <c r="Y2019" s="20" t="s">
        <v>565</v>
      </c>
      <c r="Z2019" s="20" t="s">
        <v>26</v>
      </c>
      <c r="AA2019" s="20" t="s">
        <v>30</v>
      </c>
      <c r="AB2019" s="20" t="s">
        <v>117</v>
      </c>
      <c r="AC2019" s="20" t="s">
        <v>194</v>
      </c>
      <c r="AD2019" s="20" t="s">
        <v>120</v>
      </c>
    </row>
    <row r="2020" spans="2:30" x14ac:dyDescent="0.25">
      <c r="B2020" s="27" t="str">
        <f>IF(O2020="","Frêt",_xlfn.XLOOKUP(O2020,Catégories!A:A,Catégories!B:B,"inconnu"))</f>
        <v>Frêt</v>
      </c>
      <c r="C2020" s="10" t="str">
        <f>RIGHT(LOOKUP(L2020,'Recherche tracking'!A:A,'Recherche tracking'!B:B),16)</f>
        <v>7543814314757678</v>
      </c>
      <c r="D2020" s="20">
        <v>202606</v>
      </c>
      <c r="E2020" s="20">
        <v>51</v>
      </c>
      <c r="F2020" s="20">
        <v>1085442</v>
      </c>
      <c r="G2020" s="20" t="s">
        <v>20</v>
      </c>
      <c r="H2020" s="20" t="s">
        <v>20</v>
      </c>
      <c r="I2020" s="20" t="s">
        <v>119</v>
      </c>
      <c r="J2020" s="20" t="s">
        <v>2809</v>
      </c>
      <c r="K2020" s="20">
        <v>20260630</v>
      </c>
      <c r="L2020" s="20" t="s">
        <v>2808</v>
      </c>
      <c r="M2020" s="20" t="s">
        <v>24</v>
      </c>
      <c r="N2020" s="20">
        <v>2.2000000000000002</v>
      </c>
      <c r="O2020" s="20" t="s">
        <v>86</v>
      </c>
      <c r="P2020" s="25">
        <v>0</v>
      </c>
      <c r="Q2020" s="20" t="s">
        <v>112</v>
      </c>
      <c r="R2020" s="20" t="s">
        <v>113</v>
      </c>
      <c r="S2020" s="20" t="s">
        <v>26</v>
      </c>
      <c r="T2020" s="20" t="s">
        <v>30</v>
      </c>
      <c r="U2020" s="20" t="s">
        <v>114</v>
      </c>
      <c r="V2020" s="20" t="s">
        <v>115</v>
      </c>
      <c r="W2020" s="20" t="s">
        <v>116</v>
      </c>
      <c r="X2020" s="20" t="s">
        <v>564</v>
      </c>
      <c r="Y2020" s="20" t="s">
        <v>565</v>
      </c>
      <c r="Z2020" s="20" t="s">
        <v>26</v>
      </c>
      <c r="AA2020" s="20" t="s">
        <v>30</v>
      </c>
      <c r="AB2020" s="20" t="s">
        <v>117</v>
      </c>
      <c r="AC2020" s="20" t="s">
        <v>194</v>
      </c>
      <c r="AD2020" s="20" t="s">
        <v>120</v>
      </c>
    </row>
    <row r="2021" spans="2:30" x14ac:dyDescent="0.25">
      <c r="B2021" s="27" t="str">
        <f>IF(O2021="","Frêt",_xlfn.XLOOKUP(O2021,Catégories!A:A,Catégories!B:B,"inconnu"))</f>
        <v>Frêt</v>
      </c>
      <c r="C2021" s="10" t="str">
        <f>RIGHT(LOOKUP(L2021,'Recherche tracking'!A:A,'Recherche tracking'!B:B),16)</f>
        <v>6343814314757626</v>
      </c>
      <c r="D2021" s="20">
        <v>202606</v>
      </c>
      <c r="E2021" s="20">
        <v>51</v>
      </c>
      <c r="F2021" s="20">
        <v>1085442</v>
      </c>
      <c r="G2021" s="20" t="s">
        <v>20</v>
      </c>
      <c r="H2021" s="20" t="s">
        <v>20</v>
      </c>
      <c r="I2021" s="20" t="s">
        <v>110</v>
      </c>
      <c r="J2021" s="20" t="s">
        <v>22</v>
      </c>
      <c r="K2021" s="20">
        <v>20260630</v>
      </c>
      <c r="L2021" s="20" t="s">
        <v>2810</v>
      </c>
      <c r="M2021" s="20" t="s">
        <v>111</v>
      </c>
      <c r="N2021" s="20">
        <v>2.9</v>
      </c>
      <c r="O2021" s="20" t="s">
        <v>84</v>
      </c>
      <c r="P2021" s="25">
        <v>4.67</v>
      </c>
      <c r="Q2021" s="20" t="s">
        <v>112</v>
      </c>
      <c r="R2021" s="20" t="s">
        <v>113</v>
      </c>
      <c r="S2021" s="20" t="s">
        <v>26</v>
      </c>
      <c r="T2021" s="20" t="s">
        <v>30</v>
      </c>
      <c r="U2021" s="20" t="s">
        <v>114</v>
      </c>
      <c r="V2021" s="20" t="s">
        <v>115</v>
      </c>
      <c r="W2021" s="20" t="s">
        <v>116</v>
      </c>
      <c r="X2021" s="20" t="s">
        <v>345</v>
      </c>
      <c r="Y2021" s="20" t="s">
        <v>346</v>
      </c>
      <c r="Z2021" s="20" t="s">
        <v>26</v>
      </c>
      <c r="AA2021" s="20" t="s">
        <v>30</v>
      </c>
      <c r="AB2021" s="20" t="s">
        <v>175</v>
      </c>
      <c r="AC2021" s="20" t="s">
        <v>277</v>
      </c>
      <c r="AD2021" s="20" t="s">
        <v>285</v>
      </c>
    </row>
    <row r="2022" spans="2:30" x14ac:dyDescent="0.25">
      <c r="B2022" s="27" t="str">
        <f>IF(O2022="","Frêt",_xlfn.XLOOKUP(O2022,Catégories!A:A,Catégories!B:B,"inconnu"))</f>
        <v>Frêt</v>
      </c>
      <c r="C2022" s="10" t="str">
        <f>RIGHT(LOOKUP(L2022,'Recherche tracking'!A:A,'Recherche tracking'!B:B),16)</f>
        <v>6343814314757626</v>
      </c>
      <c r="D2022" s="20">
        <v>202606</v>
      </c>
      <c r="E2022" s="20">
        <v>51</v>
      </c>
      <c r="F2022" s="20">
        <v>1085442</v>
      </c>
      <c r="G2022" s="20" t="s">
        <v>20</v>
      </c>
      <c r="H2022" s="20" t="s">
        <v>20</v>
      </c>
      <c r="I2022" s="20" t="s">
        <v>118</v>
      </c>
      <c r="J2022" s="20" t="s">
        <v>2811</v>
      </c>
      <c r="K2022" s="20">
        <v>20260630</v>
      </c>
      <c r="L2022" s="20" t="s">
        <v>2810</v>
      </c>
      <c r="M2022" s="20" t="s">
        <v>111</v>
      </c>
      <c r="N2022" s="20">
        <v>2.9</v>
      </c>
      <c r="O2022" s="20" t="s">
        <v>84</v>
      </c>
      <c r="P2022" s="25">
        <v>0</v>
      </c>
      <c r="Q2022" s="20" t="s">
        <v>112</v>
      </c>
      <c r="R2022" s="20" t="s">
        <v>113</v>
      </c>
      <c r="S2022" s="20" t="s">
        <v>26</v>
      </c>
      <c r="T2022" s="20" t="s">
        <v>30</v>
      </c>
      <c r="U2022" s="20" t="s">
        <v>114</v>
      </c>
      <c r="V2022" s="20" t="s">
        <v>115</v>
      </c>
      <c r="W2022" s="20" t="s">
        <v>116</v>
      </c>
      <c r="X2022" s="20" t="s">
        <v>345</v>
      </c>
      <c r="Y2022" s="20" t="s">
        <v>346</v>
      </c>
      <c r="Z2022" s="20" t="s">
        <v>26</v>
      </c>
      <c r="AA2022" s="20" t="s">
        <v>30</v>
      </c>
      <c r="AB2022" s="20" t="s">
        <v>175</v>
      </c>
      <c r="AC2022" s="20" t="s">
        <v>277</v>
      </c>
      <c r="AD2022" s="20" t="s">
        <v>285</v>
      </c>
    </row>
    <row r="2023" spans="2:30" x14ac:dyDescent="0.25">
      <c r="B2023" s="27" t="str">
        <f>IF(O2023="","Frêt",_xlfn.XLOOKUP(O2023,Catégories!A:A,Catégories!B:B,"inconnu"))</f>
        <v>Frêt</v>
      </c>
      <c r="C2023" s="10" t="str">
        <f>RIGHT(LOOKUP(L2023,'Recherche tracking'!A:A,'Recherche tracking'!B:B),16)</f>
        <v>6343814314757626</v>
      </c>
      <c r="D2023" s="20">
        <v>202606</v>
      </c>
      <c r="E2023" s="20">
        <v>51</v>
      </c>
      <c r="F2023" s="20">
        <v>1085442</v>
      </c>
      <c r="G2023" s="20" t="s">
        <v>20</v>
      </c>
      <c r="H2023" s="20" t="s">
        <v>20</v>
      </c>
      <c r="I2023" s="20" t="s">
        <v>119</v>
      </c>
      <c r="J2023" s="20" t="s">
        <v>2811</v>
      </c>
      <c r="K2023" s="20">
        <v>20260630</v>
      </c>
      <c r="L2023" s="20" t="s">
        <v>2810</v>
      </c>
      <c r="M2023" s="20" t="s">
        <v>24</v>
      </c>
      <c r="N2023" s="20">
        <v>2.9</v>
      </c>
      <c r="O2023" s="20" t="s">
        <v>86</v>
      </c>
      <c r="P2023" s="25">
        <v>0</v>
      </c>
      <c r="Q2023" s="20" t="s">
        <v>112</v>
      </c>
      <c r="R2023" s="20" t="s">
        <v>113</v>
      </c>
      <c r="S2023" s="20" t="s">
        <v>26</v>
      </c>
      <c r="T2023" s="20" t="s">
        <v>30</v>
      </c>
      <c r="U2023" s="20" t="s">
        <v>114</v>
      </c>
      <c r="V2023" s="20" t="s">
        <v>115</v>
      </c>
      <c r="W2023" s="20" t="s">
        <v>116</v>
      </c>
      <c r="X2023" s="20" t="s">
        <v>345</v>
      </c>
      <c r="Y2023" s="20" t="s">
        <v>346</v>
      </c>
      <c r="Z2023" s="20" t="s">
        <v>26</v>
      </c>
      <c r="AA2023" s="20" t="s">
        <v>30</v>
      </c>
      <c r="AB2023" s="20" t="s">
        <v>175</v>
      </c>
      <c r="AC2023" s="20" t="s">
        <v>277</v>
      </c>
      <c r="AD2023" s="20" t="s">
        <v>285</v>
      </c>
    </row>
    <row r="2024" spans="2:30" x14ac:dyDescent="0.25">
      <c r="B2024" s="27" t="str">
        <f>IF(O2024="","Frêt",_xlfn.XLOOKUP(O2024,Catégories!A:A,Catégories!B:B,"inconnu"))</f>
        <v>Frêt</v>
      </c>
      <c r="C2024" s="10" t="str">
        <f>RIGHT(LOOKUP(L2024,'Recherche tracking'!A:A,'Recherche tracking'!B:B),16)</f>
        <v>2543814314757693</v>
      </c>
      <c r="D2024" s="20">
        <v>202606</v>
      </c>
      <c r="E2024" s="20">
        <v>51</v>
      </c>
      <c r="F2024" s="20">
        <v>1085442</v>
      </c>
      <c r="G2024" s="20" t="s">
        <v>20</v>
      </c>
      <c r="H2024" s="20" t="s">
        <v>20</v>
      </c>
      <c r="I2024" s="20" t="s">
        <v>110</v>
      </c>
      <c r="J2024" s="20" t="s">
        <v>22</v>
      </c>
      <c r="K2024" s="20">
        <v>20260630</v>
      </c>
      <c r="L2024" s="20" t="s">
        <v>2812</v>
      </c>
      <c r="M2024" s="20" t="s">
        <v>111</v>
      </c>
      <c r="N2024" s="20">
        <v>3.5</v>
      </c>
      <c r="O2024" s="20" t="s">
        <v>84</v>
      </c>
      <c r="P2024" s="25">
        <v>4.93</v>
      </c>
      <c r="Q2024" s="20" t="s">
        <v>112</v>
      </c>
      <c r="R2024" s="20" t="s">
        <v>113</v>
      </c>
      <c r="S2024" s="20" t="s">
        <v>26</v>
      </c>
      <c r="T2024" s="20" t="s">
        <v>30</v>
      </c>
      <c r="U2024" s="20" t="s">
        <v>114</v>
      </c>
      <c r="V2024" s="20" t="s">
        <v>115</v>
      </c>
      <c r="W2024" s="20" t="s">
        <v>116</v>
      </c>
      <c r="X2024" s="20" t="s">
        <v>575</v>
      </c>
      <c r="Y2024" s="20" t="s">
        <v>448</v>
      </c>
      <c r="Z2024" s="20" t="s">
        <v>26</v>
      </c>
      <c r="AA2024" s="20" t="s">
        <v>30</v>
      </c>
      <c r="AB2024" s="20" t="s">
        <v>449</v>
      </c>
      <c r="AC2024" s="20" t="s">
        <v>450</v>
      </c>
      <c r="AD2024" s="20" t="s">
        <v>451</v>
      </c>
    </row>
    <row r="2025" spans="2:30" x14ac:dyDescent="0.25">
      <c r="B2025" s="27" t="str">
        <f>IF(O2025="","Frêt",_xlfn.XLOOKUP(O2025,Catégories!A:A,Catégories!B:B,"inconnu"))</f>
        <v>Frêt</v>
      </c>
      <c r="C2025" s="10" t="str">
        <f>RIGHT(LOOKUP(L2025,'Recherche tracking'!A:A,'Recherche tracking'!B:B),16)</f>
        <v>2543814314757693</v>
      </c>
      <c r="D2025" s="20">
        <v>202606</v>
      </c>
      <c r="E2025" s="20">
        <v>51</v>
      </c>
      <c r="F2025" s="20">
        <v>1085442</v>
      </c>
      <c r="G2025" s="20" t="s">
        <v>20</v>
      </c>
      <c r="H2025" s="20" t="s">
        <v>20</v>
      </c>
      <c r="I2025" s="20" t="s">
        <v>118</v>
      </c>
      <c r="J2025" s="20" t="s">
        <v>2813</v>
      </c>
      <c r="K2025" s="20">
        <v>20260630</v>
      </c>
      <c r="L2025" s="20" t="s">
        <v>2812</v>
      </c>
      <c r="M2025" s="20" t="s">
        <v>111</v>
      </c>
      <c r="N2025" s="20">
        <v>3.5</v>
      </c>
      <c r="O2025" s="20" t="s">
        <v>84</v>
      </c>
      <c r="P2025" s="25">
        <v>0</v>
      </c>
      <c r="Q2025" s="20" t="s">
        <v>112</v>
      </c>
      <c r="R2025" s="20" t="s">
        <v>113</v>
      </c>
      <c r="S2025" s="20" t="s">
        <v>26</v>
      </c>
      <c r="T2025" s="20" t="s">
        <v>30</v>
      </c>
      <c r="U2025" s="20" t="s">
        <v>114</v>
      </c>
      <c r="V2025" s="20" t="s">
        <v>115</v>
      </c>
      <c r="W2025" s="20" t="s">
        <v>116</v>
      </c>
      <c r="X2025" s="20" t="s">
        <v>575</v>
      </c>
      <c r="Y2025" s="20" t="s">
        <v>448</v>
      </c>
      <c r="Z2025" s="20" t="s">
        <v>26</v>
      </c>
      <c r="AA2025" s="20" t="s">
        <v>30</v>
      </c>
      <c r="AB2025" s="20" t="s">
        <v>449</v>
      </c>
      <c r="AC2025" s="20" t="s">
        <v>450</v>
      </c>
      <c r="AD2025" s="20" t="s">
        <v>451</v>
      </c>
    </row>
    <row r="2026" spans="2:30" x14ac:dyDescent="0.25">
      <c r="B2026" s="27" t="str">
        <f>IF(O2026="","Frêt",_xlfn.XLOOKUP(O2026,Catégories!A:A,Catégories!B:B,"inconnu"))</f>
        <v>Frêt</v>
      </c>
      <c r="C2026" s="10" t="str">
        <f>RIGHT(LOOKUP(L2026,'Recherche tracking'!A:A,'Recherche tracking'!B:B),16)</f>
        <v>2543814314757693</v>
      </c>
      <c r="D2026" s="20">
        <v>202606</v>
      </c>
      <c r="E2026" s="20">
        <v>51</v>
      </c>
      <c r="F2026" s="20">
        <v>1085442</v>
      </c>
      <c r="G2026" s="20" t="s">
        <v>20</v>
      </c>
      <c r="H2026" s="20" t="s">
        <v>20</v>
      </c>
      <c r="I2026" s="20" t="s">
        <v>119</v>
      </c>
      <c r="J2026" s="20" t="s">
        <v>2813</v>
      </c>
      <c r="K2026" s="20">
        <v>20260630</v>
      </c>
      <c r="L2026" s="20" t="s">
        <v>2812</v>
      </c>
      <c r="M2026" s="20" t="s">
        <v>24</v>
      </c>
      <c r="N2026" s="20">
        <v>3.5</v>
      </c>
      <c r="O2026" s="20" t="s">
        <v>86</v>
      </c>
      <c r="P2026" s="25">
        <v>0</v>
      </c>
      <c r="Q2026" s="20" t="s">
        <v>112</v>
      </c>
      <c r="R2026" s="20" t="s">
        <v>113</v>
      </c>
      <c r="S2026" s="20" t="s">
        <v>26</v>
      </c>
      <c r="T2026" s="20" t="s">
        <v>30</v>
      </c>
      <c r="U2026" s="20" t="s">
        <v>114</v>
      </c>
      <c r="V2026" s="20" t="s">
        <v>115</v>
      </c>
      <c r="W2026" s="20" t="s">
        <v>116</v>
      </c>
      <c r="X2026" s="20" t="s">
        <v>575</v>
      </c>
      <c r="Y2026" s="20" t="s">
        <v>448</v>
      </c>
      <c r="Z2026" s="20" t="s">
        <v>26</v>
      </c>
      <c r="AA2026" s="20" t="s">
        <v>30</v>
      </c>
      <c r="AB2026" s="20" t="s">
        <v>449</v>
      </c>
      <c r="AC2026" s="20" t="s">
        <v>450</v>
      </c>
      <c r="AD2026" s="20" t="s">
        <v>451</v>
      </c>
    </row>
    <row r="2027" spans="2:30" x14ac:dyDescent="0.25">
      <c r="B2027" s="27" t="str">
        <f>IF(O2027="","Frêt",_xlfn.XLOOKUP(O2027,Catégories!A:A,Catégories!B:B,"inconnu"))</f>
        <v>Frêt</v>
      </c>
      <c r="C2027" s="10" t="str">
        <f>RIGHT(LOOKUP(L2027,'Recherche tracking'!A:A,'Recherche tracking'!B:B),16)</f>
        <v>3543814314757526</v>
      </c>
      <c r="D2027" s="20">
        <v>202606</v>
      </c>
      <c r="E2027" s="20">
        <v>51</v>
      </c>
      <c r="F2027" s="20">
        <v>1085442</v>
      </c>
      <c r="G2027" s="20" t="s">
        <v>20</v>
      </c>
      <c r="H2027" s="20" t="s">
        <v>20</v>
      </c>
      <c r="I2027" s="20" t="s">
        <v>110</v>
      </c>
      <c r="J2027" s="20" t="s">
        <v>22</v>
      </c>
      <c r="K2027" s="20">
        <v>20260630</v>
      </c>
      <c r="L2027" s="20" t="s">
        <v>2814</v>
      </c>
      <c r="M2027" s="20" t="s">
        <v>111</v>
      </c>
      <c r="N2027" s="20">
        <v>0.5</v>
      </c>
      <c r="O2027" s="20" t="s">
        <v>84</v>
      </c>
      <c r="P2027" s="25">
        <v>4.1500000000000004</v>
      </c>
      <c r="Q2027" s="20" t="s">
        <v>112</v>
      </c>
      <c r="R2027" s="20" t="s">
        <v>113</v>
      </c>
      <c r="S2027" s="20" t="s">
        <v>26</v>
      </c>
      <c r="T2027" s="20" t="s">
        <v>30</v>
      </c>
      <c r="U2027" s="20" t="s">
        <v>114</v>
      </c>
      <c r="V2027" s="20" t="s">
        <v>115</v>
      </c>
      <c r="W2027" s="20" t="s">
        <v>116</v>
      </c>
      <c r="X2027" s="20" t="s">
        <v>2815</v>
      </c>
      <c r="Y2027" s="20" t="s">
        <v>2816</v>
      </c>
      <c r="Z2027" s="20" t="s">
        <v>26</v>
      </c>
      <c r="AA2027" s="20" t="s">
        <v>30</v>
      </c>
      <c r="AB2027" s="20" t="s">
        <v>159</v>
      </c>
      <c r="AC2027" s="20" t="s">
        <v>2817</v>
      </c>
      <c r="AD2027" s="20" t="s">
        <v>2818</v>
      </c>
    </row>
    <row r="2028" spans="2:30" x14ac:dyDescent="0.25">
      <c r="B2028" s="27" t="str">
        <f>IF(O2028="","Frêt",_xlfn.XLOOKUP(O2028,Catégories!A:A,Catégories!B:B,"inconnu"))</f>
        <v>Frêt</v>
      </c>
      <c r="C2028" s="10" t="str">
        <f>RIGHT(LOOKUP(L2028,'Recherche tracking'!A:A,'Recherche tracking'!B:B),16)</f>
        <v>3543814314757526</v>
      </c>
      <c r="D2028" s="20">
        <v>202606</v>
      </c>
      <c r="E2028" s="20">
        <v>51</v>
      </c>
      <c r="F2028" s="20">
        <v>1085442</v>
      </c>
      <c r="G2028" s="20" t="s">
        <v>20</v>
      </c>
      <c r="H2028" s="20" t="s">
        <v>20</v>
      </c>
      <c r="I2028" s="20" t="s">
        <v>118</v>
      </c>
      <c r="J2028" s="20" t="s">
        <v>2819</v>
      </c>
      <c r="K2028" s="20">
        <v>20260630</v>
      </c>
      <c r="L2028" s="20" t="s">
        <v>2814</v>
      </c>
      <c r="M2028" s="20" t="s">
        <v>111</v>
      </c>
      <c r="N2028" s="20">
        <v>0.5</v>
      </c>
      <c r="O2028" s="20" t="s">
        <v>84</v>
      </c>
      <c r="P2028" s="25">
        <v>0</v>
      </c>
      <c r="Q2028" s="20" t="s">
        <v>112</v>
      </c>
      <c r="R2028" s="20" t="s">
        <v>113</v>
      </c>
      <c r="S2028" s="20" t="s">
        <v>26</v>
      </c>
      <c r="T2028" s="20" t="s">
        <v>30</v>
      </c>
      <c r="U2028" s="20" t="s">
        <v>114</v>
      </c>
      <c r="V2028" s="20" t="s">
        <v>115</v>
      </c>
      <c r="W2028" s="20" t="s">
        <v>116</v>
      </c>
      <c r="X2028" s="20" t="s">
        <v>2815</v>
      </c>
      <c r="Y2028" s="20" t="s">
        <v>2816</v>
      </c>
      <c r="Z2028" s="20" t="s">
        <v>26</v>
      </c>
      <c r="AA2028" s="20" t="s">
        <v>30</v>
      </c>
      <c r="AB2028" s="20" t="s">
        <v>159</v>
      </c>
      <c r="AC2028" s="20" t="s">
        <v>2817</v>
      </c>
      <c r="AD2028" s="20" t="s">
        <v>2818</v>
      </c>
    </row>
    <row r="2029" spans="2:30" x14ac:dyDescent="0.25">
      <c r="B2029" s="27" t="str">
        <f>IF(O2029="","Frêt",_xlfn.XLOOKUP(O2029,Catégories!A:A,Catégories!B:B,"inconnu"))</f>
        <v>Frêt</v>
      </c>
      <c r="C2029" s="10" t="str">
        <f>RIGHT(LOOKUP(L2029,'Recherche tracking'!A:A,'Recherche tracking'!B:B),16)</f>
        <v>3543814314757526</v>
      </c>
      <c r="D2029" s="20">
        <v>202606</v>
      </c>
      <c r="E2029" s="20">
        <v>51</v>
      </c>
      <c r="F2029" s="20">
        <v>1085442</v>
      </c>
      <c r="G2029" s="20" t="s">
        <v>20</v>
      </c>
      <c r="H2029" s="20" t="s">
        <v>20</v>
      </c>
      <c r="I2029" s="20" t="s">
        <v>119</v>
      </c>
      <c r="J2029" s="20" t="s">
        <v>2819</v>
      </c>
      <c r="K2029" s="20">
        <v>20260630</v>
      </c>
      <c r="L2029" s="20" t="s">
        <v>2814</v>
      </c>
      <c r="M2029" s="20" t="s">
        <v>24</v>
      </c>
      <c r="N2029" s="20">
        <v>0.5</v>
      </c>
      <c r="O2029" s="20" t="s">
        <v>86</v>
      </c>
      <c r="P2029" s="25">
        <v>0</v>
      </c>
      <c r="Q2029" s="20" t="s">
        <v>112</v>
      </c>
      <c r="R2029" s="20" t="s">
        <v>113</v>
      </c>
      <c r="S2029" s="20" t="s">
        <v>26</v>
      </c>
      <c r="T2029" s="20" t="s">
        <v>30</v>
      </c>
      <c r="U2029" s="20" t="s">
        <v>114</v>
      </c>
      <c r="V2029" s="20" t="s">
        <v>115</v>
      </c>
      <c r="W2029" s="20" t="s">
        <v>116</v>
      </c>
      <c r="X2029" s="20" t="s">
        <v>2815</v>
      </c>
      <c r="Y2029" s="20" t="s">
        <v>2816</v>
      </c>
      <c r="Z2029" s="20" t="s">
        <v>26</v>
      </c>
      <c r="AA2029" s="20" t="s">
        <v>30</v>
      </c>
      <c r="AB2029" s="20" t="s">
        <v>159</v>
      </c>
      <c r="AC2029" s="20" t="s">
        <v>2817</v>
      </c>
      <c r="AD2029" s="20" t="s">
        <v>2818</v>
      </c>
    </row>
    <row r="2030" spans="2:30" x14ac:dyDescent="0.25">
      <c r="B2030" s="27" t="str">
        <f>IF(O2030="","Frêt",_xlfn.XLOOKUP(O2030,Catégories!A:A,Catégories!B:B,"inconnu"))</f>
        <v>Frêt</v>
      </c>
      <c r="C2030" s="10" t="str">
        <f>RIGHT(LOOKUP(L2030,'Recherche tracking'!A:A,'Recherche tracking'!B:B),16)</f>
        <v>1043814314757719</v>
      </c>
      <c r="D2030" s="20">
        <v>202606</v>
      </c>
      <c r="E2030" s="20">
        <v>51</v>
      </c>
      <c r="F2030" s="20">
        <v>1085442</v>
      </c>
      <c r="G2030" s="20" t="s">
        <v>20</v>
      </c>
      <c r="H2030" s="20" t="s">
        <v>20</v>
      </c>
      <c r="I2030" s="20" t="s">
        <v>110</v>
      </c>
      <c r="J2030" s="20" t="s">
        <v>22</v>
      </c>
      <c r="K2030" s="20">
        <v>20260630</v>
      </c>
      <c r="L2030" s="20" t="s">
        <v>2820</v>
      </c>
      <c r="M2030" s="20" t="s">
        <v>111</v>
      </c>
      <c r="N2030" s="20">
        <v>3.6</v>
      </c>
      <c r="O2030" s="20" t="s">
        <v>84</v>
      </c>
      <c r="P2030" s="25">
        <v>4.93</v>
      </c>
      <c r="Q2030" s="20" t="s">
        <v>112</v>
      </c>
      <c r="R2030" s="20" t="s">
        <v>113</v>
      </c>
      <c r="S2030" s="20" t="s">
        <v>26</v>
      </c>
      <c r="T2030" s="20" t="s">
        <v>30</v>
      </c>
      <c r="U2030" s="20" t="s">
        <v>114</v>
      </c>
      <c r="V2030" s="20" t="s">
        <v>115</v>
      </c>
      <c r="W2030" s="20" t="s">
        <v>116</v>
      </c>
      <c r="X2030" s="20" t="s">
        <v>504</v>
      </c>
      <c r="Y2030" s="20" t="s">
        <v>505</v>
      </c>
      <c r="Z2030" s="20" t="s">
        <v>26</v>
      </c>
      <c r="AA2030" s="20" t="s">
        <v>30</v>
      </c>
      <c r="AB2030" s="20" t="s">
        <v>300</v>
      </c>
      <c r="AC2030" s="20" t="s">
        <v>506</v>
      </c>
      <c r="AD2030" s="20" t="s">
        <v>507</v>
      </c>
    </row>
    <row r="2031" spans="2:30" x14ac:dyDescent="0.25">
      <c r="B2031" s="27" t="str">
        <f>IF(O2031="","Frêt",_xlfn.XLOOKUP(O2031,Catégories!A:A,Catégories!B:B,"inconnu"))</f>
        <v>Frêt</v>
      </c>
      <c r="C2031" s="10" t="str">
        <f>RIGHT(LOOKUP(L2031,'Recherche tracking'!A:A,'Recherche tracking'!B:B),16)</f>
        <v>1043814314757719</v>
      </c>
      <c r="D2031" s="20">
        <v>202606</v>
      </c>
      <c r="E2031" s="20">
        <v>51</v>
      </c>
      <c r="F2031" s="20">
        <v>1085442</v>
      </c>
      <c r="G2031" s="20" t="s">
        <v>20</v>
      </c>
      <c r="H2031" s="20" t="s">
        <v>20</v>
      </c>
      <c r="I2031" s="20" t="s">
        <v>118</v>
      </c>
      <c r="J2031" s="20" t="s">
        <v>2821</v>
      </c>
      <c r="K2031" s="20">
        <v>20260630</v>
      </c>
      <c r="L2031" s="20" t="s">
        <v>2820</v>
      </c>
      <c r="M2031" s="20" t="s">
        <v>111</v>
      </c>
      <c r="N2031" s="20">
        <v>3.6</v>
      </c>
      <c r="O2031" s="20" t="s">
        <v>84</v>
      </c>
      <c r="P2031" s="25">
        <v>0</v>
      </c>
      <c r="Q2031" s="20" t="s">
        <v>112</v>
      </c>
      <c r="R2031" s="20" t="s">
        <v>113</v>
      </c>
      <c r="S2031" s="20" t="s">
        <v>26</v>
      </c>
      <c r="T2031" s="20" t="s">
        <v>30</v>
      </c>
      <c r="U2031" s="20" t="s">
        <v>114</v>
      </c>
      <c r="V2031" s="20" t="s">
        <v>115</v>
      </c>
      <c r="W2031" s="20" t="s">
        <v>116</v>
      </c>
      <c r="X2031" s="20" t="s">
        <v>504</v>
      </c>
      <c r="Y2031" s="20" t="s">
        <v>505</v>
      </c>
      <c r="Z2031" s="20" t="s">
        <v>26</v>
      </c>
      <c r="AA2031" s="20" t="s">
        <v>30</v>
      </c>
      <c r="AB2031" s="20" t="s">
        <v>300</v>
      </c>
      <c r="AC2031" s="20" t="s">
        <v>506</v>
      </c>
      <c r="AD2031" s="20" t="s">
        <v>507</v>
      </c>
    </row>
    <row r="2032" spans="2:30" x14ac:dyDescent="0.25">
      <c r="B2032" s="27" t="str">
        <f>IF(O2032="","Frêt",_xlfn.XLOOKUP(O2032,Catégories!A:A,Catégories!B:B,"inconnu"))</f>
        <v>Frêt</v>
      </c>
      <c r="C2032" s="10" t="str">
        <f>RIGHT(LOOKUP(L2032,'Recherche tracking'!A:A,'Recherche tracking'!B:B),16)</f>
        <v>1043814314757719</v>
      </c>
      <c r="D2032" s="20">
        <v>202606</v>
      </c>
      <c r="E2032" s="20">
        <v>51</v>
      </c>
      <c r="F2032" s="20">
        <v>1085442</v>
      </c>
      <c r="G2032" s="20" t="s">
        <v>20</v>
      </c>
      <c r="H2032" s="20" t="s">
        <v>20</v>
      </c>
      <c r="I2032" s="20" t="s">
        <v>119</v>
      </c>
      <c r="J2032" s="20" t="s">
        <v>2821</v>
      </c>
      <c r="K2032" s="20">
        <v>20260630</v>
      </c>
      <c r="L2032" s="20" t="s">
        <v>2820</v>
      </c>
      <c r="M2032" s="20" t="s">
        <v>24</v>
      </c>
      <c r="N2032" s="20">
        <v>3.6</v>
      </c>
      <c r="O2032" s="20" t="s">
        <v>86</v>
      </c>
      <c r="P2032" s="25">
        <v>0</v>
      </c>
      <c r="Q2032" s="20" t="s">
        <v>112</v>
      </c>
      <c r="R2032" s="20" t="s">
        <v>113</v>
      </c>
      <c r="S2032" s="20" t="s">
        <v>26</v>
      </c>
      <c r="T2032" s="20" t="s">
        <v>30</v>
      </c>
      <c r="U2032" s="20" t="s">
        <v>114</v>
      </c>
      <c r="V2032" s="20" t="s">
        <v>115</v>
      </c>
      <c r="W2032" s="20" t="s">
        <v>116</v>
      </c>
      <c r="X2032" s="20" t="s">
        <v>504</v>
      </c>
      <c r="Y2032" s="20" t="s">
        <v>505</v>
      </c>
      <c r="Z2032" s="20" t="s">
        <v>26</v>
      </c>
      <c r="AA2032" s="20" t="s">
        <v>30</v>
      </c>
      <c r="AB2032" s="20" t="s">
        <v>300</v>
      </c>
      <c r="AC2032" s="20" t="s">
        <v>506</v>
      </c>
      <c r="AD2032" s="20" t="s">
        <v>507</v>
      </c>
    </row>
    <row r="2033" spans="2:30" x14ac:dyDescent="0.25">
      <c r="B2033" s="27" t="str">
        <f>IF(O2033="","Frêt",_xlfn.XLOOKUP(O2033,Catégories!A:A,Catégories!B:B,"inconnu"))</f>
        <v>Frêt</v>
      </c>
      <c r="C2033" s="10" t="str">
        <f>RIGHT(LOOKUP(L2033,'Recherche tracking'!A:A,'Recherche tracking'!B:B),16)</f>
        <v>1443814314757632</v>
      </c>
      <c r="D2033" s="20">
        <v>202606</v>
      </c>
      <c r="E2033" s="20">
        <v>51</v>
      </c>
      <c r="F2033" s="20">
        <v>1085442</v>
      </c>
      <c r="G2033" s="20" t="s">
        <v>20</v>
      </c>
      <c r="H2033" s="20" t="s">
        <v>20</v>
      </c>
      <c r="I2033" s="20" t="s">
        <v>110</v>
      </c>
      <c r="J2033" s="20" t="s">
        <v>22</v>
      </c>
      <c r="K2033" s="20">
        <v>20260630</v>
      </c>
      <c r="L2033" s="20" t="s">
        <v>2822</v>
      </c>
      <c r="M2033" s="20" t="s">
        <v>111</v>
      </c>
      <c r="N2033" s="20">
        <v>2.6</v>
      </c>
      <c r="O2033" s="20" t="s">
        <v>84</v>
      </c>
      <c r="P2033" s="25">
        <v>4.67</v>
      </c>
      <c r="Q2033" s="20" t="s">
        <v>112</v>
      </c>
      <c r="R2033" s="20" t="s">
        <v>113</v>
      </c>
      <c r="S2033" s="20" t="s">
        <v>26</v>
      </c>
      <c r="T2033" s="20" t="s">
        <v>30</v>
      </c>
      <c r="U2033" s="20" t="s">
        <v>114</v>
      </c>
      <c r="V2033" s="20" t="s">
        <v>115</v>
      </c>
      <c r="W2033" s="20" t="s">
        <v>116</v>
      </c>
      <c r="X2033" s="20" t="s">
        <v>278</v>
      </c>
      <c r="Y2033" s="20" t="s">
        <v>279</v>
      </c>
      <c r="Z2033" s="20" t="s">
        <v>26</v>
      </c>
      <c r="AA2033" s="20" t="s">
        <v>30</v>
      </c>
      <c r="AB2033" s="20" t="s">
        <v>226</v>
      </c>
      <c r="AC2033" s="20" t="s">
        <v>280</v>
      </c>
      <c r="AD2033" s="20" t="s">
        <v>281</v>
      </c>
    </row>
    <row r="2034" spans="2:30" x14ac:dyDescent="0.25">
      <c r="B2034" s="27" t="str">
        <f>IF(O2034="","Frêt",_xlfn.XLOOKUP(O2034,Catégories!A:A,Catégories!B:B,"inconnu"))</f>
        <v>Frêt</v>
      </c>
      <c r="C2034" s="10" t="str">
        <f>RIGHT(LOOKUP(L2034,'Recherche tracking'!A:A,'Recherche tracking'!B:B),16)</f>
        <v>1443814314757632</v>
      </c>
      <c r="D2034" s="20">
        <v>202606</v>
      </c>
      <c r="E2034" s="20">
        <v>51</v>
      </c>
      <c r="F2034" s="20">
        <v>1085442</v>
      </c>
      <c r="G2034" s="20" t="s">
        <v>20</v>
      </c>
      <c r="H2034" s="20" t="s">
        <v>20</v>
      </c>
      <c r="I2034" s="20" t="s">
        <v>118</v>
      </c>
      <c r="J2034" s="20" t="s">
        <v>2823</v>
      </c>
      <c r="K2034" s="20">
        <v>20260630</v>
      </c>
      <c r="L2034" s="20" t="s">
        <v>2822</v>
      </c>
      <c r="M2034" s="20" t="s">
        <v>111</v>
      </c>
      <c r="N2034" s="20">
        <v>2.6</v>
      </c>
      <c r="O2034" s="20" t="s">
        <v>84</v>
      </c>
      <c r="P2034" s="25">
        <v>0</v>
      </c>
      <c r="Q2034" s="20" t="s">
        <v>112</v>
      </c>
      <c r="R2034" s="20" t="s">
        <v>113</v>
      </c>
      <c r="S2034" s="20" t="s">
        <v>26</v>
      </c>
      <c r="T2034" s="20" t="s">
        <v>30</v>
      </c>
      <c r="U2034" s="20" t="s">
        <v>114</v>
      </c>
      <c r="V2034" s="20" t="s">
        <v>115</v>
      </c>
      <c r="W2034" s="20" t="s">
        <v>116</v>
      </c>
      <c r="X2034" s="20" t="s">
        <v>278</v>
      </c>
      <c r="Y2034" s="20" t="s">
        <v>279</v>
      </c>
      <c r="Z2034" s="20" t="s">
        <v>26</v>
      </c>
      <c r="AA2034" s="20" t="s">
        <v>30</v>
      </c>
      <c r="AB2034" s="20" t="s">
        <v>226</v>
      </c>
      <c r="AC2034" s="20" t="s">
        <v>280</v>
      </c>
      <c r="AD2034" s="20" t="s">
        <v>281</v>
      </c>
    </row>
    <row r="2035" spans="2:30" x14ac:dyDescent="0.25">
      <c r="B2035" s="27" t="str">
        <f>IF(O2035="","Frêt",_xlfn.XLOOKUP(O2035,Catégories!A:A,Catégories!B:B,"inconnu"))</f>
        <v>Frêt</v>
      </c>
      <c r="C2035" s="10" t="str">
        <f>RIGHT(LOOKUP(L2035,'Recherche tracking'!A:A,'Recherche tracking'!B:B),16)</f>
        <v>1443814314757632</v>
      </c>
      <c r="D2035" s="20">
        <v>202606</v>
      </c>
      <c r="E2035" s="20">
        <v>51</v>
      </c>
      <c r="F2035" s="20">
        <v>1085442</v>
      </c>
      <c r="G2035" s="20" t="s">
        <v>20</v>
      </c>
      <c r="H2035" s="20" t="s">
        <v>20</v>
      </c>
      <c r="I2035" s="20" t="s">
        <v>119</v>
      </c>
      <c r="J2035" s="20" t="s">
        <v>2823</v>
      </c>
      <c r="K2035" s="20">
        <v>20260630</v>
      </c>
      <c r="L2035" s="20" t="s">
        <v>2822</v>
      </c>
      <c r="M2035" s="20" t="s">
        <v>24</v>
      </c>
      <c r="N2035" s="20">
        <v>2.6</v>
      </c>
      <c r="O2035" s="20" t="s">
        <v>86</v>
      </c>
      <c r="P2035" s="25">
        <v>0</v>
      </c>
      <c r="Q2035" s="20" t="s">
        <v>112</v>
      </c>
      <c r="R2035" s="20" t="s">
        <v>113</v>
      </c>
      <c r="S2035" s="20" t="s">
        <v>26</v>
      </c>
      <c r="T2035" s="20" t="s">
        <v>30</v>
      </c>
      <c r="U2035" s="20" t="s">
        <v>114</v>
      </c>
      <c r="V2035" s="20" t="s">
        <v>115</v>
      </c>
      <c r="W2035" s="20" t="s">
        <v>116</v>
      </c>
      <c r="X2035" s="20" t="s">
        <v>278</v>
      </c>
      <c r="Y2035" s="20" t="s">
        <v>279</v>
      </c>
      <c r="Z2035" s="20" t="s">
        <v>26</v>
      </c>
      <c r="AA2035" s="20" t="s">
        <v>30</v>
      </c>
      <c r="AB2035" s="20" t="s">
        <v>226</v>
      </c>
      <c r="AC2035" s="20" t="s">
        <v>280</v>
      </c>
      <c r="AD2035" s="20" t="s">
        <v>281</v>
      </c>
    </row>
    <row r="2036" spans="2:30" x14ac:dyDescent="0.25">
      <c r="B2036" s="27" t="str">
        <f>IF(O2036="","Frêt",_xlfn.XLOOKUP(O2036,Catégories!A:A,Catégories!B:B,"inconnu"))</f>
        <v>Frêt</v>
      </c>
      <c r="C2036" s="10" t="str">
        <f>RIGHT(LOOKUP(L2036,'Recherche tracking'!A:A,'Recherche tracking'!B:B),16)</f>
        <v>3343814314757509</v>
      </c>
      <c r="D2036" s="20">
        <v>202606</v>
      </c>
      <c r="E2036" s="20">
        <v>51</v>
      </c>
      <c r="F2036" s="20">
        <v>1085442</v>
      </c>
      <c r="G2036" s="20" t="s">
        <v>20</v>
      </c>
      <c r="H2036" s="20" t="s">
        <v>20</v>
      </c>
      <c r="I2036" s="20" t="s">
        <v>110</v>
      </c>
      <c r="J2036" s="20" t="s">
        <v>22</v>
      </c>
      <c r="K2036" s="20">
        <v>20260630</v>
      </c>
      <c r="L2036" s="20" t="s">
        <v>2824</v>
      </c>
      <c r="M2036" s="20" t="s">
        <v>111</v>
      </c>
      <c r="N2036" s="20">
        <v>0.8</v>
      </c>
      <c r="O2036" s="20" t="s">
        <v>84</v>
      </c>
      <c r="P2036" s="25">
        <v>4.1500000000000004</v>
      </c>
      <c r="Q2036" s="20" t="s">
        <v>112</v>
      </c>
      <c r="R2036" s="20" t="s">
        <v>113</v>
      </c>
      <c r="S2036" s="20" t="s">
        <v>26</v>
      </c>
      <c r="T2036" s="20" t="s">
        <v>30</v>
      </c>
      <c r="U2036" s="20" t="s">
        <v>114</v>
      </c>
      <c r="V2036" s="20" t="s">
        <v>115</v>
      </c>
      <c r="W2036" s="20" t="s">
        <v>116</v>
      </c>
      <c r="X2036" s="20" t="s">
        <v>2825</v>
      </c>
      <c r="Y2036" s="20" t="s">
        <v>2826</v>
      </c>
      <c r="Z2036" s="20" t="s">
        <v>2827</v>
      </c>
      <c r="AA2036" s="20" t="s">
        <v>30</v>
      </c>
      <c r="AB2036" s="20" t="s">
        <v>129</v>
      </c>
      <c r="AC2036" s="20" t="s">
        <v>1381</v>
      </c>
      <c r="AD2036" s="20" t="s">
        <v>2828</v>
      </c>
    </row>
    <row r="2037" spans="2:30" x14ac:dyDescent="0.25">
      <c r="B2037" s="27" t="str">
        <f>IF(O2037="","Frêt",_xlfn.XLOOKUP(O2037,Catégories!A:A,Catégories!B:B,"inconnu"))</f>
        <v>Frêt</v>
      </c>
      <c r="C2037" s="10" t="str">
        <f>RIGHT(LOOKUP(L2037,'Recherche tracking'!A:A,'Recherche tracking'!B:B),16)</f>
        <v>3343814314757509</v>
      </c>
      <c r="D2037" s="20">
        <v>202606</v>
      </c>
      <c r="E2037" s="20">
        <v>51</v>
      </c>
      <c r="F2037" s="20">
        <v>1085442</v>
      </c>
      <c r="G2037" s="20" t="s">
        <v>20</v>
      </c>
      <c r="H2037" s="20" t="s">
        <v>20</v>
      </c>
      <c r="I2037" s="20" t="s">
        <v>118</v>
      </c>
      <c r="J2037" s="20" t="s">
        <v>2829</v>
      </c>
      <c r="K2037" s="20">
        <v>20260630</v>
      </c>
      <c r="L2037" s="20" t="s">
        <v>2824</v>
      </c>
      <c r="M2037" s="20" t="s">
        <v>111</v>
      </c>
      <c r="N2037" s="20">
        <v>0.8</v>
      </c>
      <c r="O2037" s="20" t="s">
        <v>84</v>
      </c>
      <c r="P2037" s="25">
        <v>0</v>
      </c>
      <c r="Q2037" s="20" t="s">
        <v>112</v>
      </c>
      <c r="R2037" s="20" t="s">
        <v>113</v>
      </c>
      <c r="S2037" s="20" t="s">
        <v>26</v>
      </c>
      <c r="T2037" s="20" t="s">
        <v>30</v>
      </c>
      <c r="U2037" s="20" t="s">
        <v>114</v>
      </c>
      <c r="V2037" s="20" t="s">
        <v>115</v>
      </c>
      <c r="W2037" s="20" t="s">
        <v>116</v>
      </c>
      <c r="X2037" s="20" t="s">
        <v>2825</v>
      </c>
      <c r="Y2037" s="20" t="s">
        <v>2826</v>
      </c>
      <c r="Z2037" s="20" t="s">
        <v>2827</v>
      </c>
      <c r="AA2037" s="20" t="s">
        <v>30</v>
      </c>
      <c r="AB2037" s="20" t="s">
        <v>129</v>
      </c>
      <c r="AC2037" s="20" t="s">
        <v>1381</v>
      </c>
      <c r="AD2037" s="20" t="s">
        <v>2828</v>
      </c>
    </row>
    <row r="2038" spans="2:30" x14ac:dyDescent="0.25">
      <c r="B2038" s="27" t="str">
        <f>IF(O2038="","Frêt",_xlfn.XLOOKUP(O2038,Catégories!A:A,Catégories!B:B,"inconnu"))</f>
        <v>Frêt</v>
      </c>
      <c r="C2038" s="10" t="str">
        <f>RIGHT(LOOKUP(L2038,'Recherche tracking'!A:A,'Recherche tracking'!B:B),16)</f>
        <v>3343814314757509</v>
      </c>
      <c r="D2038" s="20">
        <v>202606</v>
      </c>
      <c r="E2038" s="20">
        <v>51</v>
      </c>
      <c r="F2038" s="20">
        <v>1085442</v>
      </c>
      <c r="G2038" s="20" t="s">
        <v>20</v>
      </c>
      <c r="H2038" s="20" t="s">
        <v>20</v>
      </c>
      <c r="I2038" s="20" t="s">
        <v>119</v>
      </c>
      <c r="J2038" s="20" t="s">
        <v>2829</v>
      </c>
      <c r="K2038" s="20">
        <v>20260630</v>
      </c>
      <c r="L2038" s="20" t="s">
        <v>2824</v>
      </c>
      <c r="M2038" s="20" t="s">
        <v>24</v>
      </c>
      <c r="N2038" s="20">
        <v>0.8</v>
      </c>
      <c r="O2038" s="20" t="s">
        <v>86</v>
      </c>
      <c r="P2038" s="25">
        <v>0</v>
      </c>
      <c r="Q2038" s="20" t="s">
        <v>112</v>
      </c>
      <c r="R2038" s="20" t="s">
        <v>113</v>
      </c>
      <c r="S2038" s="20" t="s">
        <v>26</v>
      </c>
      <c r="T2038" s="20" t="s">
        <v>30</v>
      </c>
      <c r="U2038" s="20" t="s">
        <v>114</v>
      </c>
      <c r="V2038" s="20" t="s">
        <v>115</v>
      </c>
      <c r="W2038" s="20" t="s">
        <v>116</v>
      </c>
      <c r="X2038" s="20" t="s">
        <v>2825</v>
      </c>
      <c r="Y2038" s="20" t="s">
        <v>2826</v>
      </c>
      <c r="Z2038" s="20" t="s">
        <v>2827</v>
      </c>
      <c r="AA2038" s="20" t="s">
        <v>30</v>
      </c>
      <c r="AB2038" s="20" t="s">
        <v>129</v>
      </c>
      <c r="AC2038" s="20" t="s">
        <v>1381</v>
      </c>
      <c r="AD2038" s="20" t="s">
        <v>2828</v>
      </c>
    </row>
    <row r="2039" spans="2:30" x14ac:dyDescent="0.25">
      <c r="B2039" s="27" t="str">
        <f>IF(O2039="","Frêt",_xlfn.XLOOKUP(O2039,Catégories!A:A,Catégories!B:B,"inconnu"))</f>
        <v>Frêt</v>
      </c>
      <c r="C2039" s="10" t="str">
        <f>RIGHT(LOOKUP(L2039,'Recherche tracking'!A:A,'Recherche tracking'!B:B),16)</f>
        <v>4443814314757668</v>
      </c>
      <c r="D2039" s="20">
        <v>202606</v>
      </c>
      <c r="E2039" s="20">
        <v>51</v>
      </c>
      <c r="F2039" s="20">
        <v>1085442</v>
      </c>
      <c r="G2039" s="20" t="s">
        <v>20</v>
      </c>
      <c r="H2039" s="20" t="s">
        <v>20</v>
      </c>
      <c r="I2039" s="20" t="s">
        <v>110</v>
      </c>
      <c r="J2039" s="20" t="s">
        <v>22</v>
      </c>
      <c r="K2039" s="20">
        <v>20260630</v>
      </c>
      <c r="L2039" s="20" t="s">
        <v>2830</v>
      </c>
      <c r="M2039" s="20" t="s">
        <v>111</v>
      </c>
      <c r="N2039" s="20">
        <v>2.6</v>
      </c>
      <c r="O2039" s="20" t="s">
        <v>84</v>
      </c>
      <c r="P2039" s="25">
        <v>4.67</v>
      </c>
      <c r="Q2039" s="20" t="s">
        <v>112</v>
      </c>
      <c r="R2039" s="20" t="s">
        <v>113</v>
      </c>
      <c r="S2039" s="20" t="s">
        <v>26</v>
      </c>
      <c r="T2039" s="20" t="s">
        <v>30</v>
      </c>
      <c r="U2039" s="20" t="s">
        <v>114</v>
      </c>
      <c r="V2039" s="20" t="s">
        <v>115</v>
      </c>
      <c r="W2039" s="20" t="s">
        <v>116</v>
      </c>
      <c r="X2039" s="20" t="s">
        <v>598</v>
      </c>
      <c r="Y2039" s="20" t="s">
        <v>599</v>
      </c>
      <c r="Z2039" s="20" t="s">
        <v>26</v>
      </c>
      <c r="AA2039" s="20" t="s">
        <v>30</v>
      </c>
      <c r="AB2039" s="20" t="s">
        <v>179</v>
      </c>
      <c r="AC2039" s="20" t="s">
        <v>271</v>
      </c>
      <c r="AD2039" s="20" t="s">
        <v>272</v>
      </c>
    </row>
    <row r="2040" spans="2:30" x14ac:dyDescent="0.25">
      <c r="B2040" s="27" t="str">
        <f>IF(O2040="","Frêt",_xlfn.XLOOKUP(O2040,Catégories!A:A,Catégories!B:B,"inconnu"))</f>
        <v>Frêt</v>
      </c>
      <c r="C2040" s="10" t="str">
        <f>RIGHT(LOOKUP(L2040,'Recherche tracking'!A:A,'Recherche tracking'!B:B),16)</f>
        <v>4443814314757668</v>
      </c>
      <c r="D2040" s="20">
        <v>202606</v>
      </c>
      <c r="E2040" s="20">
        <v>51</v>
      </c>
      <c r="F2040" s="20">
        <v>1085442</v>
      </c>
      <c r="G2040" s="20" t="s">
        <v>20</v>
      </c>
      <c r="H2040" s="20" t="s">
        <v>20</v>
      </c>
      <c r="I2040" s="20" t="s">
        <v>118</v>
      </c>
      <c r="J2040" s="20" t="s">
        <v>2831</v>
      </c>
      <c r="K2040" s="20">
        <v>20260630</v>
      </c>
      <c r="L2040" s="20" t="s">
        <v>2830</v>
      </c>
      <c r="M2040" s="20" t="s">
        <v>111</v>
      </c>
      <c r="N2040" s="20">
        <v>2.6</v>
      </c>
      <c r="O2040" s="20" t="s">
        <v>84</v>
      </c>
      <c r="P2040" s="25">
        <v>0</v>
      </c>
      <c r="Q2040" s="20" t="s">
        <v>112</v>
      </c>
      <c r="R2040" s="20" t="s">
        <v>113</v>
      </c>
      <c r="S2040" s="20" t="s">
        <v>26</v>
      </c>
      <c r="T2040" s="20" t="s">
        <v>30</v>
      </c>
      <c r="U2040" s="20" t="s">
        <v>114</v>
      </c>
      <c r="V2040" s="20" t="s">
        <v>115</v>
      </c>
      <c r="W2040" s="20" t="s">
        <v>116</v>
      </c>
      <c r="X2040" s="20" t="s">
        <v>598</v>
      </c>
      <c r="Y2040" s="20" t="s">
        <v>599</v>
      </c>
      <c r="Z2040" s="20" t="s">
        <v>26</v>
      </c>
      <c r="AA2040" s="20" t="s">
        <v>30</v>
      </c>
      <c r="AB2040" s="20" t="s">
        <v>179</v>
      </c>
      <c r="AC2040" s="20" t="s">
        <v>271</v>
      </c>
      <c r="AD2040" s="20" t="s">
        <v>272</v>
      </c>
    </row>
    <row r="2041" spans="2:30" x14ac:dyDescent="0.25">
      <c r="B2041" s="27" t="str">
        <f>IF(O2041="","Frêt",_xlfn.XLOOKUP(O2041,Catégories!A:A,Catégories!B:B,"inconnu"))</f>
        <v>Frêt</v>
      </c>
      <c r="C2041" s="10" t="str">
        <f>RIGHT(LOOKUP(L2041,'Recherche tracking'!A:A,'Recherche tracking'!B:B),16)</f>
        <v>4443814314757668</v>
      </c>
      <c r="D2041" s="20">
        <v>202606</v>
      </c>
      <c r="E2041" s="20">
        <v>51</v>
      </c>
      <c r="F2041" s="20">
        <v>1085442</v>
      </c>
      <c r="G2041" s="20" t="s">
        <v>20</v>
      </c>
      <c r="H2041" s="20" t="s">
        <v>20</v>
      </c>
      <c r="I2041" s="20" t="s">
        <v>119</v>
      </c>
      <c r="J2041" s="20" t="s">
        <v>2831</v>
      </c>
      <c r="K2041" s="20">
        <v>20260630</v>
      </c>
      <c r="L2041" s="20" t="s">
        <v>2830</v>
      </c>
      <c r="M2041" s="20" t="s">
        <v>24</v>
      </c>
      <c r="N2041" s="20">
        <v>2.6</v>
      </c>
      <c r="O2041" s="20" t="s">
        <v>86</v>
      </c>
      <c r="P2041" s="25">
        <v>0</v>
      </c>
      <c r="Q2041" s="20" t="s">
        <v>112</v>
      </c>
      <c r="R2041" s="20" t="s">
        <v>113</v>
      </c>
      <c r="S2041" s="20" t="s">
        <v>26</v>
      </c>
      <c r="T2041" s="20" t="s">
        <v>30</v>
      </c>
      <c r="U2041" s="20" t="s">
        <v>114</v>
      </c>
      <c r="V2041" s="20" t="s">
        <v>115</v>
      </c>
      <c r="W2041" s="20" t="s">
        <v>116</v>
      </c>
      <c r="X2041" s="20" t="s">
        <v>598</v>
      </c>
      <c r="Y2041" s="20" t="s">
        <v>599</v>
      </c>
      <c r="Z2041" s="20" t="s">
        <v>26</v>
      </c>
      <c r="AA2041" s="20" t="s">
        <v>30</v>
      </c>
      <c r="AB2041" s="20" t="s">
        <v>179</v>
      </c>
      <c r="AC2041" s="20" t="s">
        <v>271</v>
      </c>
      <c r="AD2041" s="20" t="s">
        <v>272</v>
      </c>
    </row>
    <row r="2042" spans="2:30" x14ac:dyDescent="0.25">
      <c r="B2042" s="27" t="str">
        <f>IF(O2042="","Frêt",_xlfn.XLOOKUP(O2042,Catégories!A:A,Catégories!B:B,"inconnu"))</f>
        <v>Frêt</v>
      </c>
      <c r="C2042" s="10" t="str">
        <f>RIGHT(LOOKUP(L2042,'Recherche tracking'!A:A,'Recherche tracking'!B:B),16)</f>
        <v>4543814314757515</v>
      </c>
      <c r="D2042" s="20">
        <v>202606</v>
      </c>
      <c r="E2042" s="20">
        <v>51</v>
      </c>
      <c r="F2042" s="20">
        <v>1085442</v>
      </c>
      <c r="G2042" s="20" t="s">
        <v>20</v>
      </c>
      <c r="H2042" s="20" t="s">
        <v>20</v>
      </c>
      <c r="I2042" s="20" t="s">
        <v>110</v>
      </c>
      <c r="J2042" s="20" t="s">
        <v>22</v>
      </c>
      <c r="K2042" s="20">
        <v>20260630</v>
      </c>
      <c r="L2042" s="20" t="s">
        <v>2832</v>
      </c>
      <c r="M2042" s="20" t="s">
        <v>111</v>
      </c>
      <c r="N2042" s="20">
        <v>0.5</v>
      </c>
      <c r="O2042" s="20" t="s">
        <v>84</v>
      </c>
      <c r="P2042" s="25">
        <v>4.1500000000000004</v>
      </c>
      <c r="Q2042" s="20" t="s">
        <v>112</v>
      </c>
      <c r="R2042" s="20" t="s">
        <v>113</v>
      </c>
      <c r="S2042" s="20" t="s">
        <v>26</v>
      </c>
      <c r="T2042" s="20" t="s">
        <v>30</v>
      </c>
      <c r="U2042" s="20" t="s">
        <v>114</v>
      </c>
      <c r="V2042" s="20" t="s">
        <v>115</v>
      </c>
      <c r="W2042" s="20" t="s">
        <v>116</v>
      </c>
      <c r="X2042" s="20" t="s">
        <v>2833</v>
      </c>
      <c r="Y2042" s="20" t="s">
        <v>2834</v>
      </c>
      <c r="Z2042" s="20" t="s">
        <v>2835</v>
      </c>
      <c r="AA2042" s="20" t="s">
        <v>30</v>
      </c>
      <c r="AB2042" s="20" t="s">
        <v>130</v>
      </c>
      <c r="AC2042" s="20" t="s">
        <v>2836</v>
      </c>
      <c r="AD2042" s="20" t="s">
        <v>628</v>
      </c>
    </row>
    <row r="2043" spans="2:30" x14ac:dyDescent="0.25">
      <c r="B2043" s="27" t="str">
        <f>IF(O2043="","Frêt",_xlfn.XLOOKUP(O2043,Catégories!A:A,Catégories!B:B,"inconnu"))</f>
        <v>Frêt</v>
      </c>
      <c r="C2043" s="10" t="str">
        <f>RIGHT(LOOKUP(L2043,'Recherche tracking'!A:A,'Recherche tracking'!B:B),16)</f>
        <v>4543814314757515</v>
      </c>
      <c r="D2043" s="20">
        <v>202606</v>
      </c>
      <c r="E2043" s="20">
        <v>51</v>
      </c>
      <c r="F2043" s="20">
        <v>1085442</v>
      </c>
      <c r="G2043" s="20" t="s">
        <v>20</v>
      </c>
      <c r="H2043" s="20" t="s">
        <v>20</v>
      </c>
      <c r="I2043" s="20" t="s">
        <v>118</v>
      </c>
      <c r="J2043" s="20" t="s">
        <v>2837</v>
      </c>
      <c r="K2043" s="20">
        <v>20260630</v>
      </c>
      <c r="L2043" s="20" t="s">
        <v>2832</v>
      </c>
      <c r="M2043" s="20" t="s">
        <v>111</v>
      </c>
      <c r="N2043" s="20">
        <v>0.5</v>
      </c>
      <c r="O2043" s="20" t="s">
        <v>84</v>
      </c>
      <c r="P2043" s="25">
        <v>0</v>
      </c>
      <c r="Q2043" s="20" t="s">
        <v>112</v>
      </c>
      <c r="R2043" s="20" t="s">
        <v>113</v>
      </c>
      <c r="S2043" s="20" t="s">
        <v>26</v>
      </c>
      <c r="T2043" s="20" t="s">
        <v>30</v>
      </c>
      <c r="U2043" s="20" t="s">
        <v>114</v>
      </c>
      <c r="V2043" s="20" t="s">
        <v>115</v>
      </c>
      <c r="W2043" s="20" t="s">
        <v>116</v>
      </c>
      <c r="X2043" s="20" t="s">
        <v>2833</v>
      </c>
      <c r="Y2043" s="20" t="s">
        <v>2834</v>
      </c>
      <c r="Z2043" s="20" t="s">
        <v>2835</v>
      </c>
      <c r="AA2043" s="20" t="s">
        <v>30</v>
      </c>
      <c r="AB2043" s="20" t="s">
        <v>130</v>
      </c>
      <c r="AC2043" s="20" t="s">
        <v>2836</v>
      </c>
      <c r="AD2043" s="20" t="s">
        <v>628</v>
      </c>
    </row>
    <row r="2044" spans="2:30" x14ac:dyDescent="0.25">
      <c r="B2044" s="27" t="str">
        <f>IF(O2044="","Frêt",_xlfn.XLOOKUP(O2044,Catégories!A:A,Catégories!B:B,"inconnu"))</f>
        <v>Frêt</v>
      </c>
      <c r="C2044" s="10" t="str">
        <f>RIGHT(LOOKUP(L2044,'Recherche tracking'!A:A,'Recherche tracking'!B:B),16)</f>
        <v>4543814314757515</v>
      </c>
      <c r="D2044" s="20">
        <v>202606</v>
      </c>
      <c r="E2044" s="20">
        <v>51</v>
      </c>
      <c r="F2044" s="20">
        <v>1085442</v>
      </c>
      <c r="G2044" s="20" t="s">
        <v>20</v>
      </c>
      <c r="H2044" s="20" t="s">
        <v>20</v>
      </c>
      <c r="I2044" s="20" t="s">
        <v>119</v>
      </c>
      <c r="J2044" s="20" t="s">
        <v>2837</v>
      </c>
      <c r="K2044" s="20">
        <v>20260630</v>
      </c>
      <c r="L2044" s="20" t="s">
        <v>2832</v>
      </c>
      <c r="M2044" s="20" t="s">
        <v>24</v>
      </c>
      <c r="N2044" s="20">
        <v>0.5</v>
      </c>
      <c r="O2044" s="20" t="s">
        <v>86</v>
      </c>
      <c r="P2044" s="25">
        <v>0</v>
      </c>
      <c r="Q2044" s="20" t="s">
        <v>112</v>
      </c>
      <c r="R2044" s="20" t="s">
        <v>113</v>
      </c>
      <c r="S2044" s="20" t="s">
        <v>26</v>
      </c>
      <c r="T2044" s="20" t="s">
        <v>30</v>
      </c>
      <c r="U2044" s="20" t="s">
        <v>114</v>
      </c>
      <c r="V2044" s="20" t="s">
        <v>115</v>
      </c>
      <c r="W2044" s="20" t="s">
        <v>116</v>
      </c>
      <c r="X2044" s="20" t="s">
        <v>2833</v>
      </c>
      <c r="Y2044" s="20" t="s">
        <v>2834</v>
      </c>
      <c r="Z2044" s="20" t="s">
        <v>2835</v>
      </c>
      <c r="AA2044" s="20" t="s">
        <v>30</v>
      </c>
      <c r="AB2044" s="20" t="s">
        <v>130</v>
      </c>
      <c r="AC2044" s="20" t="s">
        <v>2836</v>
      </c>
      <c r="AD2044" s="20" t="s">
        <v>628</v>
      </c>
    </row>
    <row r="2045" spans="2:30" x14ac:dyDescent="0.25">
      <c r="B2045" s="27" t="str">
        <f>IF(O2045="","Frêt",_xlfn.XLOOKUP(O2045,Catégories!A:A,Catégories!B:B,"inconnu"))</f>
        <v>Frêt</v>
      </c>
      <c r="C2045" s="10" t="str">
        <f>RIGHT(LOOKUP(L2045,'Recherche tracking'!A:A,'Recherche tracking'!B:B),16)</f>
        <v>7543814314757649</v>
      </c>
      <c r="D2045" s="20">
        <v>202606</v>
      </c>
      <c r="E2045" s="20">
        <v>51</v>
      </c>
      <c r="F2045" s="20">
        <v>1085442</v>
      </c>
      <c r="G2045" s="20" t="s">
        <v>20</v>
      </c>
      <c r="H2045" s="20" t="s">
        <v>20</v>
      </c>
      <c r="I2045" s="20" t="s">
        <v>110</v>
      </c>
      <c r="J2045" s="20" t="s">
        <v>22</v>
      </c>
      <c r="K2045" s="20">
        <v>20260630</v>
      </c>
      <c r="L2045" s="20" t="s">
        <v>2838</v>
      </c>
      <c r="M2045" s="20" t="s">
        <v>111</v>
      </c>
      <c r="N2045" s="20">
        <v>2.2000000000000002</v>
      </c>
      <c r="O2045" s="20" t="s">
        <v>84</v>
      </c>
      <c r="P2045" s="25">
        <v>4.67</v>
      </c>
      <c r="Q2045" s="20" t="s">
        <v>112</v>
      </c>
      <c r="R2045" s="20" t="s">
        <v>113</v>
      </c>
      <c r="S2045" s="20" t="s">
        <v>26</v>
      </c>
      <c r="T2045" s="20" t="s">
        <v>30</v>
      </c>
      <c r="U2045" s="20" t="s">
        <v>114</v>
      </c>
      <c r="V2045" s="20" t="s">
        <v>115</v>
      </c>
      <c r="W2045" s="20" t="s">
        <v>116</v>
      </c>
      <c r="X2045" s="20" t="s">
        <v>1928</v>
      </c>
      <c r="Y2045" s="20" t="s">
        <v>1929</v>
      </c>
      <c r="Z2045" s="20" t="s">
        <v>26</v>
      </c>
      <c r="AA2045" s="20" t="s">
        <v>30</v>
      </c>
      <c r="AB2045" s="20" t="s">
        <v>117</v>
      </c>
      <c r="AC2045" s="20" t="s">
        <v>127</v>
      </c>
      <c r="AD2045" s="20" t="s">
        <v>120</v>
      </c>
    </row>
    <row r="2046" spans="2:30" x14ac:dyDescent="0.25">
      <c r="B2046" s="27" t="str">
        <f>IF(O2046="","Frêt",_xlfn.XLOOKUP(O2046,Catégories!A:A,Catégories!B:B,"inconnu"))</f>
        <v>Frêt</v>
      </c>
      <c r="C2046" s="10" t="str">
        <f>RIGHT(LOOKUP(L2046,'Recherche tracking'!A:A,'Recherche tracking'!B:B),16)</f>
        <v>7543814314757649</v>
      </c>
      <c r="D2046" s="20">
        <v>202606</v>
      </c>
      <c r="E2046" s="20">
        <v>51</v>
      </c>
      <c r="F2046" s="20">
        <v>1085442</v>
      </c>
      <c r="G2046" s="20" t="s">
        <v>20</v>
      </c>
      <c r="H2046" s="20" t="s">
        <v>20</v>
      </c>
      <c r="I2046" s="20" t="s">
        <v>118</v>
      </c>
      <c r="J2046" s="20" t="s">
        <v>2839</v>
      </c>
      <c r="K2046" s="20">
        <v>20260630</v>
      </c>
      <c r="L2046" s="20" t="s">
        <v>2838</v>
      </c>
      <c r="M2046" s="20" t="s">
        <v>111</v>
      </c>
      <c r="N2046" s="20">
        <v>2.2000000000000002</v>
      </c>
      <c r="O2046" s="20" t="s">
        <v>84</v>
      </c>
      <c r="P2046" s="25">
        <v>0</v>
      </c>
      <c r="Q2046" s="20" t="s">
        <v>112</v>
      </c>
      <c r="R2046" s="20" t="s">
        <v>113</v>
      </c>
      <c r="S2046" s="20" t="s">
        <v>26</v>
      </c>
      <c r="T2046" s="20" t="s">
        <v>30</v>
      </c>
      <c r="U2046" s="20" t="s">
        <v>114</v>
      </c>
      <c r="V2046" s="20" t="s">
        <v>115</v>
      </c>
      <c r="W2046" s="20" t="s">
        <v>116</v>
      </c>
      <c r="X2046" s="20" t="s">
        <v>1928</v>
      </c>
      <c r="Y2046" s="20" t="s">
        <v>1929</v>
      </c>
      <c r="Z2046" s="20" t="s">
        <v>26</v>
      </c>
      <c r="AA2046" s="20" t="s">
        <v>30</v>
      </c>
      <c r="AB2046" s="20" t="s">
        <v>117</v>
      </c>
      <c r="AC2046" s="20" t="s">
        <v>127</v>
      </c>
      <c r="AD2046" s="20" t="s">
        <v>120</v>
      </c>
    </row>
    <row r="2047" spans="2:30" x14ac:dyDescent="0.25">
      <c r="B2047" s="27" t="str">
        <f>IF(O2047="","Frêt",_xlfn.XLOOKUP(O2047,Catégories!A:A,Catégories!B:B,"inconnu"))</f>
        <v>Frêt</v>
      </c>
      <c r="C2047" s="10" t="str">
        <f>RIGHT(LOOKUP(L2047,'Recherche tracking'!A:A,'Recherche tracking'!B:B),16)</f>
        <v>7543814314757649</v>
      </c>
      <c r="D2047" s="20">
        <v>202606</v>
      </c>
      <c r="E2047" s="20">
        <v>51</v>
      </c>
      <c r="F2047" s="20">
        <v>1085442</v>
      </c>
      <c r="G2047" s="20" t="s">
        <v>20</v>
      </c>
      <c r="H2047" s="20" t="s">
        <v>20</v>
      </c>
      <c r="I2047" s="20" t="s">
        <v>119</v>
      </c>
      <c r="J2047" s="20" t="s">
        <v>2839</v>
      </c>
      <c r="K2047" s="20">
        <v>20260630</v>
      </c>
      <c r="L2047" s="20" t="s">
        <v>2838</v>
      </c>
      <c r="M2047" s="20" t="s">
        <v>24</v>
      </c>
      <c r="N2047" s="20">
        <v>2.2000000000000002</v>
      </c>
      <c r="O2047" s="20" t="s">
        <v>86</v>
      </c>
      <c r="P2047" s="25">
        <v>0</v>
      </c>
      <c r="Q2047" s="20" t="s">
        <v>112</v>
      </c>
      <c r="R2047" s="20" t="s">
        <v>113</v>
      </c>
      <c r="S2047" s="20" t="s">
        <v>26</v>
      </c>
      <c r="T2047" s="20" t="s">
        <v>30</v>
      </c>
      <c r="U2047" s="20" t="s">
        <v>114</v>
      </c>
      <c r="V2047" s="20" t="s">
        <v>115</v>
      </c>
      <c r="W2047" s="20" t="s">
        <v>116</v>
      </c>
      <c r="X2047" s="20" t="s">
        <v>1928</v>
      </c>
      <c r="Y2047" s="20" t="s">
        <v>1929</v>
      </c>
      <c r="Z2047" s="20" t="s">
        <v>26</v>
      </c>
      <c r="AA2047" s="20" t="s">
        <v>30</v>
      </c>
      <c r="AB2047" s="20" t="s">
        <v>117</v>
      </c>
      <c r="AC2047" s="20" t="s">
        <v>127</v>
      </c>
      <c r="AD2047" s="20" t="s">
        <v>120</v>
      </c>
    </row>
    <row r="2048" spans="2:30" x14ac:dyDescent="0.25">
      <c r="B2048" s="27" t="str">
        <f>IF(O2048="","Frêt",_xlfn.XLOOKUP(O2048,Catégories!A:A,Catégories!B:B,"inconnu"))</f>
        <v>Frêt</v>
      </c>
      <c r="C2048" s="10" t="str">
        <f>RIGHT(LOOKUP(L2048,'Recherche tracking'!A:A,'Recherche tracking'!B:B),16)</f>
        <v>9343814314757069</v>
      </c>
      <c r="D2048" s="20">
        <v>202606</v>
      </c>
      <c r="E2048" s="20">
        <v>51</v>
      </c>
      <c r="F2048" s="20">
        <v>1085442</v>
      </c>
      <c r="G2048" s="20" t="s">
        <v>20</v>
      </c>
      <c r="H2048" s="20" t="s">
        <v>20</v>
      </c>
      <c r="I2048" s="20" t="s">
        <v>110</v>
      </c>
      <c r="J2048" s="20" t="s">
        <v>22</v>
      </c>
      <c r="K2048" s="20">
        <v>20260630</v>
      </c>
      <c r="L2048" s="20" t="s">
        <v>2840</v>
      </c>
      <c r="M2048" s="20" t="s">
        <v>111</v>
      </c>
      <c r="N2048" s="20">
        <v>19.7</v>
      </c>
      <c r="O2048" s="20" t="s">
        <v>84</v>
      </c>
      <c r="P2048" s="25">
        <v>9.09</v>
      </c>
      <c r="Q2048" s="20" t="s">
        <v>112</v>
      </c>
      <c r="R2048" s="20" t="s">
        <v>113</v>
      </c>
      <c r="S2048" s="20" t="s">
        <v>26</v>
      </c>
      <c r="T2048" s="20" t="s">
        <v>30</v>
      </c>
      <c r="U2048" s="20" t="s">
        <v>114</v>
      </c>
      <c r="V2048" s="20" t="s">
        <v>115</v>
      </c>
      <c r="W2048" s="20" t="s">
        <v>116</v>
      </c>
      <c r="X2048" s="20" t="s">
        <v>2841</v>
      </c>
      <c r="Y2048" s="20" t="s">
        <v>2842</v>
      </c>
      <c r="Z2048" s="20" t="s">
        <v>26</v>
      </c>
      <c r="AA2048" s="20" t="s">
        <v>30</v>
      </c>
      <c r="AB2048" s="20" t="s">
        <v>136</v>
      </c>
      <c r="AC2048" s="20" t="s">
        <v>2843</v>
      </c>
      <c r="AD2048" s="20" t="s">
        <v>2844</v>
      </c>
    </row>
    <row r="2049" spans="2:30" x14ac:dyDescent="0.25">
      <c r="B2049" s="27" t="str">
        <f>IF(O2049="","Frêt",_xlfn.XLOOKUP(O2049,Catégories!A:A,Catégories!B:B,"inconnu"))</f>
        <v>Frêt</v>
      </c>
      <c r="C2049" s="10" t="str">
        <f>RIGHT(LOOKUP(L2049,'Recherche tracking'!A:A,'Recherche tracking'!B:B),16)</f>
        <v>9343814314757069</v>
      </c>
      <c r="D2049" s="20">
        <v>202606</v>
      </c>
      <c r="E2049" s="20">
        <v>51</v>
      </c>
      <c r="F2049" s="20">
        <v>1085442</v>
      </c>
      <c r="G2049" s="20" t="s">
        <v>20</v>
      </c>
      <c r="H2049" s="20" t="s">
        <v>20</v>
      </c>
      <c r="I2049" s="20" t="s">
        <v>118</v>
      </c>
      <c r="J2049" s="20" t="s">
        <v>2845</v>
      </c>
      <c r="K2049" s="20">
        <v>20260630</v>
      </c>
      <c r="L2049" s="20" t="s">
        <v>2840</v>
      </c>
      <c r="M2049" s="20" t="s">
        <v>111</v>
      </c>
      <c r="N2049" s="20">
        <v>19.7</v>
      </c>
      <c r="O2049" s="20" t="s">
        <v>84</v>
      </c>
      <c r="P2049" s="25">
        <v>0</v>
      </c>
      <c r="Q2049" s="20" t="s">
        <v>112</v>
      </c>
      <c r="R2049" s="20" t="s">
        <v>113</v>
      </c>
      <c r="S2049" s="20" t="s">
        <v>26</v>
      </c>
      <c r="T2049" s="20" t="s">
        <v>30</v>
      </c>
      <c r="U2049" s="20" t="s">
        <v>114</v>
      </c>
      <c r="V2049" s="20" t="s">
        <v>115</v>
      </c>
      <c r="W2049" s="20" t="s">
        <v>116</v>
      </c>
      <c r="X2049" s="20" t="s">
        <v>2841</v>
      </c>
      <c r="Y2049" s="20" t="s">
        <v>2842</v>
      </c>
      <c r="Z2049" s="20" t="s">
        <v>26</v>
      </c>
      <c r="AA2049" s="20" t="s">
        <v>30</v>
      </c>
      <c r="AB2049" s="20" t="s">
        <v>136</v>
      </c>
      <c r="AC2049" s="20" t="s">
        <v>2843</v>
      </c>
      <c r="AD2049" s="20" t="s">
        <v>2844</v>
      </c>
    </row>
    <row r="2050" spans="2:30" x14ac:dyDescent="0.25">
      <c r="B2050" s="27" t="str">
        <f>IF(O2050="","Frêt",_xlfn.XLOOKUP(O2050,Catégories!A:A,Catégories!B:B,"inconnu"))</f>
        <v>Frêt</v>
      </c>
      <c r="C2050" s="10" t="str">
        <f>RIGHT(LOOKUP(L2050,'Recherche tracking'!A:A,'Recherche tracking'!B:B),16)</f>
        <v>9343814314757069</v>
      </c>
      <c r="D2050" s="20">
        <v>202606</v>
      </c>
      <c r="E2050" s="20">
        <v>51</v>
      </c>
      <c r="F2050" s="20">
        <v>1085442</v>
      </c>
      <c r="G2050" s="20" t="s">
        <v>20</v>
      </c>
      <c r="H2050" s="20" t="s">
        <v>20</v>
      </c>
      <c r="I2050" s="20" t="s">
        <v>119</v>
      </c>
      <c r="J2050" s="20" t="s">
        <v>2845</v>
      </c>
      <c r="K2050" s="20">
        <v>20260630</v>
      </c>
      <c r="L2050" s="20" t="s">
        <v>2840</v>
      </c>
      <c r="M2050" s="20" t="s">
        <v>24</v>
      </c>
      <c r="N2050" s="20">
        <v>19.7</v>
      </c>
      <c r="O2050" s="20" t="s">
        <v>86</v>
      </c>
      <c r="P2050" s="25">
        <v>0</v>
      </c>
      <c r="Q2050" s="20" t="s">
        <v>112</v>
      </c>
      <c r="R2050" s="20" t="s">
        <v>113</v>
      </c>
      <c r="S2050" s="20" t="s">
        <v>26</v>
      </c>
      <c r="T2050" s="20" t="s">
        <v>30</v>
      </c>
      <c r="U2050" s="20" t="s">
        <v>114</v>
      </c>
      <c r="V2050" s="20" t="s">
        <v>115</v>
      </c>
      <c r="W2050" s="20" t="s">
        <v>116</v>
      </c>
      <c r="X2050" s="20" t="s">
        <v>2841</v>
      </c>
      <c r="Y2050" s="20" t="s">
        <v>2842</v>
      </c>
      <c r="Z2050" s="20" t="s">
        <v>26</v>
      </c>
      <c r="AA2050" s="20" t="s">
        <v>30</v>
      </c>
      <c r="AB2050" s="20" t="s">
        <v>136</v>
      </c>
      <c r="AC2050" s="20" t="s">
        <v>2843</v>
      </c>
      <c r="AD2050" s="20" t="s">
        <v>2844</v>
      </c>
    </row>
    <row r="2051" spans="2:30" x14ac:dyDescent="0.25">
      <c r="B2051" s="27" t="str">
        <f>IF(O2051="","Frêt",_xlfn.XLOOKUP(O2051,Catégories!A:A,Catégories!B:B,"inconnu"))</f>
        <v>Frêt</v>
      </c>
      <c r="C2051" s="10" t="str">
        <f>RIGHT(LOOKUP(L2051,'Recherche tracking'!A:A,'Recherche tracking'!B:B),16)</f>
        <v>7443814314757595</v>
      </c>
      <c r="D2051" s="20">
        <v>202606</v>
      </c>
      <c r="E2051" s="20">
        <v>51</v>
      </c>
      <c r="F2051" s="20">
        <v>1085442</v>
      </c>
      <c r="G2051" s="20" t="s">
        <v>20</v>
      </c>
      <c r="H2051" s="20" t="s">
        <v>20</v>
      </c>
      <c r="I2051" s="20" t="s">
        <v>110</v>
      </c>
      <c r="J2051" s="20" t="s">
        <v>22</v>
      </c>
      <c r="K2051" s="20">
        <v>20260630</v>
      </c>
      <c r="L2051" s="20" t="s">
        <v>2846</v>
      </c>
      <c r="M2051" s="20" t="s">
        <v>111</v>
      </c>
      <c r="N2051" s="20">
        <v>44.7</v>
      </c>
      <c r="O2051" s="20" t="s">
        <v>84</v>
      </c>
      <c r="P2051" s="25">
        <v>15.59</v>
      </c>
      <c r="Q2051" s="20" t="s">
        <v>112</v>
      </c>
      <c r="R2051" s="20" t="s">
        <v>113</v>
      </c>
      <c r="S2051" s="20" t="s">
        <v>26</v>
      </c>
      <c r="T2051" s="20" t="s">
        <v>30</v>
      </c>
      <c r="U2051" s="20" t="s">
        <v>114</v>
      </c>
      <c r="V2051" s="20" t="s">
        <v>115</v>
      </c>
      <c r="W2051" s="20" t="s">
        <v>116</v>
      </c>
      <c r="X2051" s="20" t="s">
        <v>2847</v>
      </c>
      <c r="Y2051" s="20" t="s">
        <v>2848</v>
      </c>
      <c r="Z2051" s="20" t="s">
        <v>26</v>
      </c>
      <c r="AA2051" s="20" t="s">
        <v>30</v>
      </c>
      <c r="AB2051" s="20" t="s">
        <v>142</v>
      </c>
      <c r="AC2051" s="20" t="s">
        <v>2849</v>
      </c>
      <c r="AD2051" s="20" t="s">
        <v>2850</v>
      </c>
    </row>
    <row r="2052" spans="2:30" x14ac:dyDescent="0.25">
      <c r="B2052" s="27" t="str">
        <f>IF(O2052="","Frêt",_xlfn.XLOOKUP(O2052,Catégories!A:A,Catégories!B:B,"inconnu"))</f>
        <v>Frêt</v>
      </c>
      <c r="C2052" s="10" t="str">
        <f>RIGHT(LOOKUP(L2052,'Recherche tracking'!A:A,'Recherche tracking'!B:B),16)</f>
        <v>7443814314757595</v>
      </c>
      <c r="D2052" s="20">
        <v>202606</v>
      </c>
      <c r="E2052" s="20">
        <v>51</v>
      </c>
      <c r="F2052" s="20">
        <v>1085442</v>
      </c>
      <c r="G2052" s="20" t="s">
        <v>20</v>
      </c>
      <c r="H2052" s="20" t="s">
        <v>20</v>
      </c>
      <c r="I2052" s="20" t="s">
        <v>126</v>
      </c>
      <c r="J2052" s="20" t="s">
        <v>22</v>
      </c>
      <c r="K2052" s="20">
        <v>20260630</v>
      </c>
      <c r="L2052" s="20" t="s">
        <v>2846</v>
      </c>
      <c r="M2052" s="20" t="s">
        <v>24</v>
      </c>
      <c r="N2052" s="20">
        <v>0</v>
      </c>
      <c r="O2052" s="20" t="s">
        <v>31</v>
      </c>
      <c r="P2052" s="25">
        <v>8</v>
      </c>
      <c r="Q2052" s="20" t="s">
        <v>112</v>
      </c>
      <c r="R2052" s="20" t="s">
        <v>113</v>
      </c>
      <c r="S2052" s="20" t="s">
        <v>26</v>
      </c>
      <c r="T2052" s="20" t="s">
        <v>30</v>
      </c>
      <c r="U2052" s="20" t="s">
        <v>114</v>
      </c>
      <c r="V2052" s="20" t="s">
        <v>115</v>
      </c>
      <c r="W2052" s="20" t="s">
        <v>116</v>
      </c>
      <c r="X2052" s="20" t="s">
        <v>2847</v>
      </c>
      <c r="Y2052" s="20" t="s">
        <v>2848</v>
      </c>
      <c r="Z2052" s="20" t="s">
        <v>26</v>
      </c>
      <c r="AA2052" s="20" t="s">
        <v>30</v>
      </c>
      <c r="AB2052" s="20" t="s">
        <v>142</v>
      </c>
      <c r="AC2052" s="20" t="s">
        <v>2849</v>
      </c>
      <c r="AD2052" s="20" t="s">
        <v>2850</v>
      </c>
    </row>
    <row r="2053" spans="2:30" x14ac:dyDescent="0.25">
      <c r="B2053" s="27" t="str">
        <f>IF(O2053="","Frêt",_xlfn.XLOOKUP(O2053,Catégories!A:A,Catégories!B:B,"inconnu"))</f>
        <v>Frêt</v>
      </c>
      <c r="C2053" s="10" t="str">
        <f>RIGHT(LOOKUP(L2053,'Recherche tracking'!A:A,'Recherche tracking'!B:B),16)</f>
        <v>7443814314757595</v>
      </c>
      <c r="D2053" s="20">
        <v>202606</v>
      </c>
      <c r="E2053" s="20">
        <v>51</v>
      </c>
      <c r="F2053" s="20">
        <v>1085442</v>
      </c>
      <c r="G2053" s="20" t="s">
        <v>20</v>
      </c>
      <c r="H2053" s="20" t="s">
        <v>20</v>
      </c>
      <c r="I2053" s="20" t="s">
        <v>118</v>
      </c>
      <c r="J2053" s="20" t="s">
        <v>2851</v>
      </c>
      <c r="K2053" s="20">
        <v>20260630</v>
      </c>
      <c r="L2053" s="20" t="s">
        <v>2846</v>
      </c>
      <c r="M2053" s="20" t="s">
        <v>111</v>
      </c>
      <c r="N2053" s="20">
        <v>8.6999999999999993</v>
      </c>
      <c r="O2053" s="20" t="s">
        <v>84</v>
      </c>
      <c r="P2053" s="25">
        <v>0</v>
      </c>
      <c r="Q2053" s="20" t="s">
        <v>112</v>
      </c>
      <c r="R2053" s="20" t="s">
        <v>113</v>
      </c>
      <c r="S2053" s="20" t="s">
        <v>26</v>
      </c>
      <c r="T2053" s="20" t="s">
        <v>30</v>
      </c>
      <c r="U2053" s="20" t="s">
        <v>114</v>
      </c>
      <c r="V2053" s="20" t="s">
        <v>115</v>
      </c>
      <c r="W2053" s="20" t="s">
        <v>116</v>
      </c>
      <c r="X2053" s="20" t="s">
        <v>2847</v>
      </c>
      <c r="Y2053" s="20" t="s">
        <v>2848</v>
      </c>
      <c r="Z2053" s="20" t="s">
        <v>26</v>
      </c>
      <c r="AA2053" s="20" t="s">
        <v>30</v>
      </c>
      <c r="AB2053" s="20" t="s">
        <v>142</v>
      </c>
      <c r="AC2053" s="20" t="s">
        <v>2849</v>
      </c>
      <c r="AD2053" s="20" t="s">
        <v>2850</v>
      </c>
    </row>
    <row r="2054" spans="2:30" x14ac:dyDescent="0.25">
      <c r="B2054" s="27" t="str">
        <f>IF(O2054="","Frêt",_xlfn.XLOOKUP(O2054,Catégories!A:A,Catégories!B:B,"inconnu"))</f>
        <v>Frêt</v>
      </c>
      <c r="C2054" s="10" t="str">
        <f>RIGHT(LOOKUP(L2054,'Recherche tracking'!A:A,'Recherche tracking'!B:B),16)</f>
        <v>7443814314757595</v>
      </c>
      <c r="D2054" s="20">
        <v>202606</v>
      </c>
      <c r="E2054" s="20">
        <v>51</v>
      </c>
      <c r="F2054" s="20">
        <v>1085442</v>
      </c>
      <c r="G2054" s="20" t="s">
        <v>20</v>
      </c>
      <c r="H2054" s="20" t="s">
        <v>20</v>
      </c>
      <c r="I2054" s="20" t="s">
        <v>119</v>
      </c>
      <c r="J2054" s="20" t="s">
        <v>2851</v>
      </c>
      <c r="K2054" s="20">
        <v>20260630</v>
      </c>
      <c r="L2054" s="20" t="s">
        <v>2846</v>
      </c>
      <c r="M2054" s="20" t="s">
        <v>24</v>
      </c>
      <c r="N2054" s="20">
        <v>8.6999999999999993</v>
      </c>
      <c r="O2054" s="20" t="s">
        <v>86</v>
      </c>
      <c r="P2054" s="25">
        <v>0</v>
      </c>
      <c r="Q2054" s="20" t="s">
        <v>112</v>
      </c>
      <c r="R2054" s="20" t="s">
        <v>113</v>
      </c>
      <c r="S2054" s="20" t="s">
        <v>26</v>
      </c>
      <c r="T2054" s="20" t="s">
        <v>30</v>
      </c>
      <c r="U2054" s="20" t="s">
        <v>114</v>
      </c>
      <c r="V2054" s="20" t="s">
        <v>115</v>
      </c>
      <c r="W2054" s="20" t="s">
        <v>116</v>
      </c>
      <c r="X2054" s="20" t="s">
        <v>2847</v>
      </c>
      <c r="Y2054" s="20" t="s">
        <v>2848</v>
      </c>
      <c r="Z2054" s="20" t="s">
        <v>26</v>
      </c>
      <c r="AA2054" s="20" t="s">
        <v>30</v>
      </c>
      <c r="AB2054" s="20" t="s">
        <v>142</v>
      </c>
      <c r="AC2054" s="20" t="s">
        <v>2849</v>
      </c>
      <c r="AD2054" s="20" t="s">
        <v>2850</v>
      </c>
    </row>
    <row r="2055" spans="2:30" x14ac:dyDescent="0.25">
      <c r="B2055" s="27" t="str">
        <f>IF(O2055="","Frêt",_xlfn.XLOOKUP(O2055,Catégories!A:A,Catégories!B:B,"inconnu"))</f>
        <v>Frêt</v>
      </c>
      <c r="C2055" s="10" t="str">
        <f>RIGHT(LOOKUP(L2055,'Recherche tracking'!A:A,'Recherche tracking'!B:B),16)</f>
        <v>7443814314757595</v>
      </c>
      <c r="D2055" s="20">
        <v>202606</v>
      </c>
      <c r="E2055" s="20">
        <v>51</v>
      </c>
      <c r="F2055" s="20">
        <v>1085442</v>
      </c>
      <c r="G2055" s="20" t="s">
        <v>20</v>
      </c>
      <c r="H2055" s="20" t="s">
        <v>20</v>
      </c>
      <c r="I2055" s="20" t="s">
        <v>118</v>
      </c>
      <c r="J2055" s="20" t="s">
        <v>2852</v>
      </c>
      <c r="K2055" s="20">
        <v>20260630</v>
      </c>
      <c r="L2055" s="20" t="s">
        <v>2846</v>
      </c>
      <c r="M2055" s="20" t="s">
        <v>111</v>
      </c>
      <c r="N2055" s="20">
        <v>8.5</v>
      </c>
      <c r="O2055" s="20" t="s">
        <v>84</v>
      </c>
      <c r="P2055" s="25">
        <v>0</v>
      </c>
      <c r="Q2055" s="20" t="s">
        <v>112</v>
      </c>
      <c r="R2055" s="20" t="s">
        <v>113</v>
      </c>
      <c r="S2055" s="20" t="s">
        <v>26</v>
      </c>
      <c r="T2055" s="20" t="s">
        <v>30</v>
      </c>
      <c r="U2055" s="20" t="s">
        <v>114</v>
      </c>
      <c r="V2055" s="20" t="s">
        <v>115</v>
      </c>
      <c r="W2055" s="20" t="s">
        <v>116</v>
      </c>
      <c r="X2055" s="20" t="s">
        <v>2847</v>
      </c>
      <c r="Y2055" s="20" t="s">
        <v>2848</v>
      </c>
      <c r="Z2055" s="20" t="s">
        <v>26</v>
      </c>
      <c r="AA2055" s="20" t="s">
        <v>30</v>
      </c>
      <c r="AB2055" s="20" t="s">
        <v>142</v>
      </c>
      <c r="AC2055" s="20" t="s">
        <v>2849</v>
      </c>
      <c r="AD2055" s="20" t="s">
        <v>2850</v>
      </c>
    </row>
    <row r="2056" spans="2:30" x14ac:dyDescent="0.25">
      <c r="B2056" s="27" t="str">
        <f>IF(O2056="","Frêt",_xlfn.XLOOKUP(O2056,Catégories!A:A,Catégories!B:B,"inconnu"))</f>
        <v>Frêt</v>
      </c>
      <c r="C2056" s="10" t="str">
        <f>RIGHT(LOOKUP(L2056,'Recherche tracking'!A:A,'Recherche tracking'!B:B),16)</f>
        <v>7443814314757595</v>
      </c>
      <c r="D2056" s="20">
        <v>202606</v>
      </c>
      <c r="E2056" s="20">
        <v>51</v>
      </c>
      <c r="F2056" s="20">
        <v>1085442</v>
      </c>
      <c r="G2056" s="20" t="s">
        <v>20</v>
      </c>
      <c r="H2056" s="20" t="s">
        <v>20</v>
      </c>
      <c r="I2056" s="20" t="s">
        <v>119</v>
      </c>
      <c r="J2056" s="20" t="s">
        <v>2852</v>
      </c>
      <c r="K2056" s="20">
        <v>20260630</v>
      </c>
      <c r="L2056" s="20" t="s">
        <v>2846</v>
      </c>
      <c r="M2056" s="20" t="s">
        <v>24</v>
      </c>
      <c r="N2056" s="20">
        <v>8.5</v>
      </c>
      <c r="O2056" s="20" t="s">
        <v>86</v>
      </c>
      <c r="P2056" s="25">
        <v>0</v>
      </c>
      <c r="Q2056" s="20" t="s">
        <v>112</v>
      </c>
      <c r="R2056" s="20" t="s">
        <v>113</v>
      </c>
      <c r="S2056" s="20" t="s">
        <v>26</v>
      </c>
      <c r="T2056" s="20" t="s">
        <v>30</v>
      </c>
      <c r="U2056" s="20" t="s">
        <v>114</v>
      </c>
      <c r="V2056" s="20" t="s">
        <v>115</v>
      </c>
      <c r="W2056" s="20" t="s">
        <v>116</v>
      </c>
      <c r="X2056" s="20" t="s">
        <v>2847</v>
      </c>
      <c r="Y2056" s="20" t="s">
        <v>2848</v>
      </c>
      <c r="Z2056" s="20" t="s">
        <v>26</v>
      </c>
      <c r="AA2056" s="20" t="s">
        <v>30</v>
      </c>
      <c r="AB2056" s="20" t="s">
        <v>142</v>
      </c>
      <c r="AC2056" s="20" t="s">
        <v>2849</v>
      </c>
      <c r="AD2056" s="20" t="s">
        <v>2850</v>
      </c>
    </row>
    <row r="2057" spans="2:30" x14ac:dyDescent="0.25">
      <c r="B2057" s="27" t="str">
        <f>IF(O2057="","Frêt",_xlfn.XLOOKUP(O2057,Catégories!A:A,Catégories!B:B,"inconnu"))</f>
        <v>Frêt</v>
      </c>
      <c r="C2057" s="10" t="str">
        <f>RIGHT(LOOKUP(L2057,'Recherche tracking'!A:A,'Recherche tracking'!B:B),16)</f>
        <v>7443814314757595</v>
      </c>
      <c r="D2057" s="20">
        <v>202606</v>
      </c>
      <c r="E2057" s="20">
        <v>51</v>
      </c>
      <c r="F2057" s="20">
        <v>1085442</v>
      </c>
      <c r="G2057" s="20" t="s">
        <v>20</v>
      </c>
      <c r="H2057" s="20" t="s">
        <v>20</v>
      </c>
      <c r="I2057" s="20" t="s">
        <v>119</v>
      </c>
      <c r="J2057" s="20" t="s">
        <v>2852</v>
      </c>
      <c r="K2057" s="20">
        <v>20260630</v>
      </c>
      <c r="L2057" s="20" t="s">
        <v>2846</v>
      </c>
      <c r="M2057" s="20" t="s">
        <v>24</v>
      </c>
      <c r="N2057" s="20">
        <v>8.5</v>
      </c>
      <c r="O2057" s="20" t="s">
        <v>98</v>
      </c>
      <c r="P2057" s="25">
        <v>1</v>
      </c>
      <c r="Q2057" s="20" t="s">
        <v>112</v>
      </c>
      <c r="R2057" s="20" t="s">
        <v>113</v>
      </c>
      <c r="S2057" s="20" t="s">
        <v>26</v>
      </c>
      <c r="T2057" s="20" t="s">
        <v>30</v>
      </c>
      <c r="U2057" s="20" t="s">
        <v>114</v>
      </c>
      <c r="V2057" s="20" t="s">
        <v>115</v>
      </c>
      <c r="W2057" s="20" t="s">
        <v>116</v>
      </c>
      <c r="X2057" s="20" t="s">
        <v>2847</v>
      </c>
      <c r="Y2057" s="20" t="s">
        <v>2848</v>
      </c>
      <c r="Z2057" s="20" t="s">
        <v>26</v>
      </c>
      <c r="AA2057" s="20" t="s">
        <v>30</v>
      </c>
      <c r="AB2057" s="20" t="s">
        <v>142</v>
      </c>
      <c r="AC2057" s="20" t="s">
        <v>2849</v>
      </c>
      <c r="AD2057" s="20" t="s">
        <v>2850</v>
      </c>
    </row>
    <row r="2058" spans="2:30" x14ac:dyDescent="0.25">
      <c r="B2058" s="27" t="str">
        <f>IF(O2058="","Frêt",_xlfn.XLOOKUP(O2058,Catégories!A:A,Catégories!B:B,"inconnu"))</f>
        <v>Frêt</v>
      </c>
      <c r="C2058" s="10" t="str">
        <f>RIGHT(LOOKUP(L2058,'Recherche tracking'!A:A,'Recherche tracking'!B:B),16)</f>
        <v>7443814314757595</v>
      </c>
      <c r="D2058" s="20">
        <v>202606</v>
      </c>
      <c r="E2058" s="20">
        <v>51</v>
      </c>
      <c r="F2058" s="20">
        <v>1085442</v>
      </c>
      <c r="G2058" s="20" t="s">
        <v>20</v>
      </c>
      <c r="H2058" s="20" t="s">
        <v>20</v>
      </c>
      <c r="I2058" s="20" t="s">
        <v>118</v>
      </c>
      <c r="J2058" s="20" t="s">
        <v>2853</v>
      </c>
      <c r="K2058" s="20">
        <v>20260630</v>
      </c>
      <c r="L2058" s="20" t="s">
        <v>2846</v>
      </c>
      <c r="M2058" s="20" t="s">
        <v>111</v>
      </c>
      <c r="N2058" s="20">
        <v>8.9</v>
      </c>
      <c r="O2058" s="20" t="s">
        <v>84</v>
      </c>
      <c r="P2058" s="25">
        <v>0</v>
      </c>
      <c r="Q2058" s="20" t="s">
        <v>112</v>
      </c>
      <c r="R2058" s="20" t="s">
        <v>113</v>
      </c>
      <c r="S2058" s="20" t="s">
        <v>26</v>
      </c>
      <c r="T2058" s="20" t="s">
        <v>30</v>
      </c>
      <c r="U2058" s="20" t="s">
        <v>114</v>
      </c>
      <c r="V2058" s="20" t="s">
        <v>115</v>
      </c>
      <c r="W2058" s="20" t="s">
        <v>116</v>
      </c>
      <c r="X2058" s="20" t="s">
        <v>2847</v>
      </c>
      <c r="Y2058" s="20" t="s">
        <v>2848</v>
      </c>
      <c r="Z2058" s="20" t="s">
        <v>26</v>
      </c>
      <c r="AA2058" s="20" t="s">
        <v>30</v>
      </c>
      <c r="AB2058" s="20" t="s">
        <v>142</v>
      </c>
      <c r="AC2058" s="20" t="s">
        <v>2849</v>
      </c>
      <c r="AD2058" s="20" t="s">
        <v>2850</v>
      </c>
    </row>
    <row r="2059" spans="2:30" x14ac:dyDescent="0.25">
      <c r="B2059" s="27" t="str">
        <f>IF(O2059="","Frêt",_xlfn.XLOOKUP(O2059,Catégories!A:A,Catégories!B:B,"inconnu"))</f>
        <v>Frêt</v>
      </c>
      <c r="C2059" s="10" t="str">
        <f>RIGHT(LOOKUP(L2059,'Recherche tracking'!A:A,'Recherche tracking'!B:B),16)</f>
        <v>7443814314757595</v>
      </c>
      <c r="D2059" s="20">
        <v>202606</v>
      </c>
      <c r="E2059" s="20">
        <v>51</v>
      </c>
      <c r="F2059" s="20">
        <v>1085442</v>
      </c>
      <c r="G2059" s="20" t="s">
        <v>20</v>
      </c>
      <c r="H2059" s="20" t="s">
        <v>20</v>
      </c>
      <c r="I2059" s="20" t="s">
        <v>119</v>
      </c>
      <c r="J2059" s="20" t="s">
        <v>2853</v>
      </c>
      <c r="K2059" s="20">
        <v>20260630</v>
      </c>
      <c r="L2059" s="20" t="s">
        <v>2846</v>
      </c>
      <c r="M2059" s="20" t="s">
        <v>24</v>
      </c>
      <c r="N2059" s="20">
        <v>8.9</v>
      </c>
      <c r="O2059" s="20" t="s">
        <v>86</v>
      </c>
      <c r="P2059" s="25">
        <v>0</v>
      </c>
      <c r="Q2059" s="20" t="s">
        <v>112</v>
      </c>
      <c r="R2059" s="20" t="s">
        <v>113</v>
      </c>
      <c r="S2059" s="20" t="s">
        <v>26</v>
      </c>
      <c r="T2059" s="20" t="s">
        <v>30</v>
      </c>
      <c r="U2059" s="20" t="s">
        <v>114</v>
      </c>
      <c r="V2059" s="20" t="s">
        <v>115</v>
      </c>
      <c r="W2059" s="20" t="s">
        <v>116</v>
      </c>
      <c r="X2059" s="20" t="s">
        <v>2847</v>
      </c>
      <c r="Y2059" s="20" t="s">
        <v>2848</v>
      </c>
      <c r="Z2059" s="20" t="s">
        <v>26</v>
      </c>
      <c r="AA2059" s="20" t="s">
        <v>30</v>
      </c>
      <c r="AB2059" s="20" t="s">
        <v>142</v>
      </c>
      <c r="AC2059" s="20" t="s">
        <v>2849</v>
      </c>
      <c r="AD2059" s="20" t="s">
        <v>2850</v>
      </c>
    </row>
    <row r="2060" spans="2:30" x14ac:dyDescent="0.25">
      <c r="B2060" s="27" t="str">
        <f>IF(O2060="","Frêt",_xlfn.XLOOKUP(O2060,Catégories!A:A,Catégories!B:B,"inconnu"))</f>
        <v>Frêt</v>
      </c>
      <c r="C2060" s="10" t="str">
        <f>RIGHT(LOOKUP(L2060,'Recherche tracking'!A:A,'Recherche tracking'!B:B),16)</f>
        <v>7443814314757595</v>
      </c>
      <c r="D2060" s="20">
        <v>202606</v>
      </c>
      <c r="E2060" s="20">
        <v>51</v>
      </c>
      <c r="F2060" s="20">
        <v>1085442</v>
      </c>
      <c r="G2060" s="20" t="s">
        <v>20</v>
      </c>
      <c r="H2060" s="20" t="s">
        <v>20</v>
      </c>
      <c r="I2060" s="20" t="s">
        <v>119</v>
      </c>
      <c r="J2060" s="20" t="s">
        <v>2853</v>
      </c>
      <c r="K2060" s="20">
        <v>20260630</v>
      </c>
      <c r="L2060" s="20" t="s">
        <v>2846</v>
      </c>
      <c r="M2060" s="20" t="s">
        <v>24</v>
      </c>
      <c r="N2060" s="20">
        <v>8.9</v>
      </c>
      <c r="O2060" s="20" t="s">
        <v>98</v>
      </c>
      <c r="P2060" s="25">
        <v>1</v>
      </c>
      <c r="Q2060" s="20" t="s">
        <v>112</v>
      </c>
      <c r="R2060" s="20" t="s">
        <v>113</v>
      </c>
      <c r="S2060" s="20" t="s">
        <v>26</v>
      </c>
      <c r="T2060" s="20" t="s">
        <v>30</v>
      </c>
      <c r="U2060" s="20" t="s">
        <v>114</v>
      </c>
      <c r="V2060" s="20" t="s">
        <v>115</v>
      </c>
      <c r="W2060" s="20" t="s">
        <v>116</v>
      </c>
      <c r="X2060" s="20" t="s">
        <v>2847</v>
      </c>
      <c r="Y2060" s="20" t="s">
        <v>2848</v>
      </c>
      <c r="Z2060" s="20" t="s">
        <v>26</v>
      </c>
      <c r="AA2060" s="20" t="s">
        <v>30</v>
      </c>
      <c r="AB2060" s="20" t="s">
        <v>142</v>
      </c>
      <c r="AC2060" s="20" t="s">
        <v>2849</v>
      </c>
      <c r="AD2060" s="20" t="s">
        <v>2850</v>
      </c>
    </row>
    <row r="2061" spans="2:30" x14ac:dyDescent="0.25">
      <c r="B2061" s="27" t="str">
        <f>IF(O2061="","Frêt",_xlfn.XLOOKUP(O2061,Catégories!A:A,Catégories!B:B,"inconnu"))</f>
        <v>Frêt</v>
      </c>
      <c r="C2061" s="10" t="str">
        <f>RIGHT(LOOKUP(L2061,'Recherche tracking'!A:A,'Recherche tracking'!B:B),16)</f>
        <v>7443814314757595</v>
      </c>
      <c r="D2061" s="20">
        <v>202606</v>
      </c>
      <c r="E2061" s="20">
        <v>51</v>
      </c>
      <c r="F2061" s="20">
        <v>1085442</v>
      </c>
      <c r="G2061" s="20" t="s">
        <v>20</v>
      </c>
      <c r="H2061" s="20" t="s">
        <v>20</v>
      </c>
      <c r="I2061" s="20" t="s">
        <v>118</v>
      </c>
      <c r="J2061" s="20" t="s">
        <v>2854</v>
      </c>
      <c r="K2061" s="20">
        <v>20260630</v>
      </c>
      <c r="L2061" s="20" t="s">
        <v>2846</v>
      </c>
      <c r="M2061" s="20" t="s">
        <v>111</v>
      </c>
      <c r="N2061" s="20">
        <v>5.5</v>
      </c>
      <c r="O2061" s="20" t="s">
        <v>84</v>
      </c>
      <c r="P2061" s="25">
        <v>0</v>
      </c>
      <c r="Q2061" s="20" t="s">
        <v>112</v>
      </c>
      <c r="R2061" s="20" t="s">
        <v>113</v>
      </c>
      <c r="S2061" s="20" t="s">
        <v>26</v>
      </c>
      <c r="T2061" s="20" t="s">
        <v>30</v>
      </c>
      <c r="U2061" s="20" t="s">
        <v>114</v>
      </c>
      <c r="V2061" s="20" t="s">
        <v>115</v>
      </c>
      <c r="W2061" s="20" t="s">
        <v>116</v>
      </c>
      <c r="X2061" s="20" t="s">
        <v>2847</v>
      </c>
      <c r="Y2061" s="20" t="s">
        <v>2848</v>
      </c>
      <c r="Z2061" s="20" t="s">
        <v>26</v>
      </c>
      <c r="AA2061" s="20" t="s">
        <v>30</v>
      </c>
      <c r="AB2061" s="20" t="s">
        <v>142</v>
      </c>
      <c r="AC2061" s="20" t="s">
        <v>2849</v>
      </c>
      <c r="AD2061" s="20" t="s">
        <v>2850</v>
      </c>
    </row>
    <row r="2062" spans="2:30" x14ac:dyDescent="0.25">
      <c r="B2062" s="27" t="str">
        <f>IF(O2062="","Frêt",_xlfn.XLOOKUP(O2062,Catégories!A:A,Catégories!B:B,"inconnu"))</f>
        <v>Frêt</v>
      </c>
      <c r="C2062" s="10" t="str">
        <f>RIGHT(LOOKUP(L2062,'Recherche tracking'!A:A,'Recherche tracking'!B:B),16)</f>
        <v>7443814314757595</v>
      </c>
      <c r="D2062" s="20">
        <v>202606</v>
      </c>
      <c r="E2062" s="20">
        <v>51</v>
      </c>
      <c r="F2062" s="20">
        <v>1085442</v>
      </c>
      <c r="G2062" s="20" t="s">
        <v>20</v>
      </c>
      <c r="H2062" s="20" t="s">
        <v>20</v>
      </c>
      <c r="I2062" s="20" t="s">
        <v>119</v>
      </c>
      <c r="J2062" s="20" t="s">
        <v>2854</v>
      </c>
      <c r="K2062" s="20">
        <v>20260630</v>
      </c>
      <c r="L2062" s="20" t="s">
        <v>2846</v>
      </c>
      <c r="M2062" s="20" t="s">
        <v>24</v>
      </c>
      <c r="N2062" s="20">
        <v>5.5</v>
      </c>
      <c r="O2062" s="20" t="s">
        <v>86</v>
      </c>
      <c r="P2062" s="25">
        <v>0</v>
      </c>
      <c r="Q2062" s="20" t="s">
        <v>112</v>
      </c>
      <c r="R2062" s="20" t="s">
        <v>113</v>
      </c>
      <c r="S2062" s="20" t="s">
        <v>26</v>
      </c>
      <c r="T2062" s="20" t="s">
        <v>30</v>
      </c>
      <c r="U2062" s="20" t="s">
        <v>114</v>
      </c>
      <c r="V2062" s="20" t="s">
        <v>115</v>
      </c>
      <c r="W2062" s="20" t="s">
        <v>116</v>
      </c>
      <c r="X2062" s="20" t="s">
        <v>2847</v>
      </c>
      <c r="Y2062" s="20" t="s">
        <v>2848</v>
      </c>
      <c r="Z2062" s="20" t="s">
        <v>26</v>
      </c>
      <c r="AA2062" s="20" t="s">
        <v>30</v>
      </c>
      <c r="AB2062" s="20" t="s">
        <v>142</v>
      </c>
      <c r="AC2062" s="20" t="s">
        <v>2849</v>
      </c>
      <c r="AD2062" s="20" t="s">
        <v>2850</v>
      </c>
    </row>
    <row r="2063" spans="2:30" x14ac:dyDescent="0.25">
      <c r="B2063" s="27" t="str">
        <f>IF(O2063="","Frêt",_xlfn.XLOOKUP(O2063,Catégories!A:A,Catégories!B:B,"inconnu"))</f>
        <v>Frêt</v>
      </c>
      <c r="C2063" s="10" t="str">
        <f>RIGHT(LOOKUP(L2063,'Recherche tracking'!A:A,'Recherche tracking'!B:B),16)</f>
        <v>7443814314757595</v>
      </c>
      <c r="D2063" s="20">
        <v>202606</v>
      </c>
      <c r="E2063" s="20">
        <v>51</v>
      </c>
      <c r="F2063" s="20">
        <v>1085442</v>
      </c>
      <c r="G2063" s="20" t="s">
        <v>20</v>
      </c>
      <c r="H2063" s="20" t="s">
        <v>20</v>
      </c>
      <c r="I2063" s="20" t="s">
        <v>119</v>
      </c>
      <c r="J2063" s="20" t="s">
        <v>2854</v>
      </c>
      <c r="K2063" s="20">
        <v>20260630</v>
      </c>
      <c r="L2063" s="20" t="s">
        <v>2846</v>
      </c>
      <c r="M2063" s="20" t="s">
        <v>24</v>
      </c>
      <c r="N2063" s="20">
        <v>5.5</v>
      </c>
      <c r="O2063" s="20" t="s">
        <v>98</v>
      </c>
      <c r="P2063" s="25">
        <v>1</v>
      </c>
      <c r="Q2063" s="20" t="s">
        <v>112</v>
      </c>
      <c r="R2063" s="20" t="s">
        <v>113</v>
      </c>
      <c r="S2063" s="20" t="s">
        <v>26</v>
      </c>
      <c r="T2063" s="20" t="s">
        <v>30</v>
      </c>
      <c r="U2063" s="20" t="s">
        <v>114</v>
      </c>
      <c r="V2063" s="20" t="s">
        <v>115</v>
      </c>
      <c r="W2063" s="20" t="s">
        <v>116</v>
      </c>
      <c r="X2063" s="20" t="s">
        <v>2847</v>
      </c>
      <c r="Y2063" s="20" t="s">
        <v>2848</v>
      </c>
      <c r="Z2063" s="20" t="s">
        <v>26</v>
      </c>
      <c r="AA2063" s="20" t="s">
        <v>30</v>
      </c>
      <c r="AB2063" s="20" t="s">
        <v>142</v>
      </c>
      <c r="AC2063" s="20" t="s">
        <v>2849</v>
      </c>
      <c r="AD2063" s="20" t="s">
        <v>2850</v>
      </c>
    </row>
    <row r="2064" spans="2:30" x14ac:dyDescent="0.25">
      <c r="B2064" s="27" t="str">
        <f>IF(O2064="","Frêt",_xlfn.XLOOKUP(O2064,Catégories!A:A,Catégories!B:B,"inconnu"))</f>
        <v>Frêt</v>
      </c>
      <c r="C2064" s="10" t="str">
        <f>RIGHT(LOOKUP(L2064,'Recherche tracking'!A:A,'Recherche tracking'!B:B),16)</f>
        <v>7443814314757595</v>
      </c>
      <c r="D2064" s="20">
        <v>202606</v>
      </c>
      <c r="E2064" s="20">
        <v>51</v>
      </c>
      <c r="F2064" s="20">
        <v>1085442</v>
      </c>
      <c r="G2064" s="20" t="s">
        <v>20</v>
      </c>
      <c r="H2064" s="20" t="s">
        <v>20</v>
      </c>
      <c r="I2064" s="20" t="s">
        <v>118</v>
      </c>
      <c r="J2064" s="20" t="s">
        <v>2855</v>
      </c>
      <c r="K2064" s="20">
        <v>20260630</v>
      </c>
      <c r="L2064" s="20" t="s">
        <v>2846</v>
      </c>
      <c r="M2064" s="20" t="s">
        <v>111</v>
      </c>
      <c r="N2064" s="20">
        <v>4.2</v>
      </c>
      <c r="O2064" s="20" t="s">
        <v>84</v>
      </c>
      <c r="P2064" s="25">
        <v>0</v>
      </c>
      <c r="Q2064" s="20" t="s">
        <v>112</v>
      </c>
      <c r="R2064" s="20" t="s">
        <v>113</v>
      </c>
      <c r="S2064" s="20" t="s">
        <v>26</v>
      </c>
      <c r="T2064" s="20" t="s">
        <v>30</v>
      </c>
      <c r="U2064" s="20" t="s">
        <v>114</v>
      </c>
      <c r="V2064" s="20" t="s">
        <v>115</v>
      </c>
      <c r="W2064" s="20" t="s">
        <v>116</v>
      </c>
      <c r="X2064" s="20" t="s">
        <v>2847</v>
      </c>
      <c r="Y2064" s="20" t="s">
        <v>2848</v>
      </c>
      <c r="Z2064" s="20" t="s">
        <v>26</v>
      </c>
      <c r="AA2064" s="20" t="s">
        <v>30</v>
      </c>
      <c r="AB2064" s="20" t="s">
        <v>142</v>
      </c>
      <c r="AC2064" s="20" t="s">
        <v>2849</v>
      </c>
      <c r="AD2064" s="20" t="s">
        <v>2850</v>
      </c>
    </row>
    <row r="2065" spans="2:30" x14ac:dyDescent="0.25">
      <c r="B2065" s="27" t="str">
        <f>IF(O2065="","Frêt",_xlfn.XLOOKUP(O2065,Catégories!A:A,Catégories!B:B,"inconnu"))</f>
        <v>Frêt</v>
      </c>
      <c r="C2065" s="10" t="str">
        <f>RIGHT(LOOKUP(L2065,'Recherche tracking'!A:A,'Recherche tracking'!B:B),16)</f>
        <v>7443814314757595</v>
      </c>
      <c r="D2065" s="20">
        <v>202606</v>
      </c>
      <c r="E2065" s="20">
        <v>51</v>
      </c>
      <c r="F2065" s="20">
        <v>1085442</v>
      </c>
      <c r="G2065" s="20" t="s">
        <v>20</v>
      </c>
      <c r="H2065" s="20" t="s">
        <v>20</v>
      </c>
      <c r="I2065" s="20" t="s">
        <v>119</v>
      </c>
      <c r="J2065" s="20" t="s">
        <v>2855</v>
      </c>
      <c r="K2065" s="20">
        <v>20260630</v>
      </c>
      <c r="L2065" s="20" t="s">
        <v>2846</v>
      </c>
      <c r="M2065" s="20" t="s">
        <v>24</v>
      </c>
      <c r="N2065" s="20">
        <v>4.2</v>
      </c>
      <c r="O2065" s="20" t="s">
        <v>86</v>
      </c>
      <c r="P2065" s="25">
        <v>0</v>
      </c>
      <c r="Q2065" s="20" t="s">
        <v>112</v>
      </c>
      <c r="R2065" s="20" t="s">
        <v>113</v>
      </c>
      <c r="S2065" s="20" t="s">
        <v>26</v>
      </c>
      <c r="T2065" s="20" t="s">
        <v>30</v>
      </c>
      <c r="U2065" s="20" t="s">
        <v>114</v>
      </c>
      <c r="V2065" s="20" t="s">
        <v>115</v>
      </c>
      <c r="W2065" s="20" t="s">
        <v>116</v>
      </c>
      <c r="X2065" s="20" t="s">
        <v>2847</v>
      </c>
      <c r="Y2065" s="20" t="s">
        <v>2848</v>
      </c>
      <c r="Z2065" s="20" t="s">
        <v>26</v>
      </c>
      <c r="AA2065" s="20" t="s">
        <v>30</v>
      </c>
      <c r="AB2065" s="20" t="s">
        <v>142</v>
      </c>
      <c r="AC2065" s="20" t="s">
        <v>2849</v>
      </c>
      <c r="AD2065" s="20" t="s">
        <v>2850</v>
      </c>
    </row>
    <row r="2066" spans="2:30" x14ac:dyDescent="0.25">
      <c r="B2066" s="27" t="str">
        <f>IF(O2066="","Frêt",_xlfn.XLOOKUP(O2066,Catégories!A:A,Catégories!B:B,"inconnu"))</f>
        <v>Frêt</v>
      </c>
      <c r="C2066" s="10" t="str">
        <f>RIGHT(LOOKUP(L2066,'Recherche tracking'!A:A,'Recherche tracking'!B:B),16)</f>
        <v>7443814314757595</v>
      </c>
      <c r="D2066" s="20">
        <v>202606</v>
      </c>
      <c r="E2066" s="20">
        <v>51</v>
      </c>
      <c r="F2066" s="20">
        <v>1085442</v>
      </c>
      <c r="G2066" s="20" t="s">
        <v>20</v>
      </c>
      <c r="H2066" s="20" t="s">
        <v>20</v>
      </c>
      <c r="I2066" s="20" t="s">
        <v>119</v>
      </c>
      <c r="J2066" s="20" t="s">
        <v>2855</v>
      </c>
      <c r="K2066" s="20">
        <v>20260630</v>
      </c>
      <c r="L2066" s="20" t="s">
        <v>2846</v>
      </c>
      <c r="M2066" s="20" t="s">
        <v>24</v>
      </c>
      <c r="N2066" s="20">
        <v>4.2</v>
      </c>
      <c r="O2066" s="20" t="s">
        <v>98</v>
      </c>
      <c r="P2066" s="25">
        <v>1</v>
      </c>
      <c r="Q2066" s="20" t="s">
        <v>112</v>
      </c>
      <c r="R2066" s="20" t="s">
        <v>113</v>
      </c>
      <c r="S2066" s="20" t="s">
        <v>26</v>
      </c>
      <c r="T2066" s="20" t="s">
        <v>30</v>
      </c>
      <c r="U2066" s="20" t="s">
        <v>114</v>
      </c>
      <c r="V2066" s="20" t="s">
        <v>115</v>
      </c>
      <c r="W2066" s="20" t="s">
        <v>116</v>
      </c>
      <c r="X2066" s="20" t="s">
        <v>2847</v>
      </c>
      <c r="Y2066" s="20" t="s">
        <v>2848</v>
      </c>
      <c r="Z2066" s="20" t="s">
        <v>26</v>
      </c>
      <c r="AA2066" s="20" t="s">
        <v>30</v>
      </c>
      <c r="AB2066" s="20" t="s">
        <v>142</v>
      </c>
      <c r="AC2066" s="20" t="s">
        <v>2849</v>
      </c>
      <c r="AD2066" s="20" t="s">
        <v>2850</v>
      </c>
    </row>
    <row r="2067" spans="2:30" x14ac:dyDescent="0.25">
      <c r="B2067" s="27" t="str">
        <f>IF(O2067="","Frêt",_xlfn.XLOOKUP(O2067,Catégories!A:A,Catégories!B:B,"inconnu"))</f>
        <v>Frêt</v>
      </c>
      <c r="C2067" s="10" t="str">
        <f>RIGHT(LOOKUP(L2067,'Recherche tracking'!A:A,'Recherche tracking'!B:B),16)</f>
        <v>7443814314757595</v>
      </c>
      <c r="D2067" s="20">
        <v>202606</v>
      </c>
      <c r="E2067" s="20">
        <v>51</v>
      </c>
      <c r="F2067" s="20">
        <v>1085442</v>
      </c>
      <c r="G2067" s="20" t="s">
        <v>20</v>
      </c>
      <c r="H2067" s="20" t="s">
        <v>20</v>
      </c>
      <c r="I2067" s="20" t="s">
        <v>118</v>
      </c>
      <c r="J2067" s="20" t="s">
        <v>2856</v>
      </c>
      <c r="K2067" s="20">
        <v>20260630</v>
      </c>
      <c r="L2067" s="20" t="s">
        <v>2846</v>
      </c>
      <c r="M2067" s="20" t="s">
        <v>111</v>
      </c>
      <c r="N2067" s="20">
        <v>4.9000000000000004</v>
      </c>
      <c r="O2067" s="20" t="s">
        <v>84</v>
      </c>
      <c r="P2067" s="25">
        <v>0</v>
      </c>
      <c r="Q2067" s="20" t="s">
        <v>112</v>
      </c>
      <c r="R2067" s="20" t="s">
        <v>113</v>
      </c>
      <c r="S2067" s="20" t="s">
        <v>26</v>
      </c>
      <c r="T2067" s="20" t="s">
        <v>30</v>
      </c>
      <c r="U2067" s="20" t="s">
        <v>114</v>
      </c>
      <c r="V2067" s="20" t="s">
        <v>115</v>
      </c>
      <c r="W2067" s="20" t="s">
        <v>116</v>
      </c>
      <c r="X2067" s="20" t="s">
        <v>2847</v>
      </c>
      <c r="Y2067" s="20" t="s">
        <v>2848</v>
      </c>
      <c r="Z2067" s="20" t="s">
        <v>26</v>
      </c>
      <c r="AA2067" s="20" t="s">
        <v>30</v>
      </c>
      <c r="AB2067" s="20" t="s">
        <v>142</v>
      </c>
      <c r="AC2067" s="20" t="s">
        <v>2849</v>
      </c>
      <c r="AD2067" s="20" t="s">
        <v>2850</v>
      </c>
    </row>
    <row r="2068" spans="2:30" x14ac:dyDescent="0.25">
      <c r="B2068" s="27" t="str">
        <f>IF(O2068="","Frêt",_xlfn.XLOOKUP(O2068,Catégories!A:A,Catégories!B:B,"inconnu"))</f>
        <v>Frêt</v>
      </c>
      <c r="C2068" s="10" t="str">
        <f>RIGHT(LOOKUP(L2068,'Recherche tracking'!A:A,'Recherche tracking'!B:B),16)</f>
        <v>7443814314757595</v>
      </c>
      <c r="D2068" s="20">
        <v>202606</v>
      </c>
      <c r="E2068" s="20">
        <v>51</v>
      </c>
      <c r="F2068" s="20">
        <v>1085442</v>
      </c>
      <c r="G2068" s="20" t="s">
        <v>20</v>
      </c>
      <c r="H2068" s="20" t="s">
        <v>20</v>
      </c>
      <c r="I2068" s="20" t="s">
        <v>119</v>
      </c>
      <c r="J2068" s="20" t="s">
        <v>2856</v>
      </c>
      <c r="K2068" s="20">
        <v>20260630</v>
      </c>
      <c r="L2068" s="20" t="s">
        <v>2846</v>
      </c>
      <c r="M2068" s="20" t="s">
        <v>24</v>
      </c>
      <c r="N2068" s="20">
        <v>4.9000000000000004</v>
      </c>
      <c r="O2068" s="20" t="s">
        <v>86</v>
      </c>
      <c r="P2068" s="25">
        <v>0</v>
      </c>
      <c r="Q2068" s="20" t="s">
        <v>112</v>
      </c>
      <c r="R2068" s="20" t="s">
        <v>113</v>
      </c>
      <c r="S2068" s="20" t="s">
        <v>26</v>
      </c>
      <c r="T2068" s="20" t="s">
        <v>30</v>
      </c>
      <c r="U2068" s="20" t="s">
        <v>114</v>
      </c>
      <c r="V2068" s="20" t="s">
        <v>115</v>
      </c>
      <c r="W2068" s="20" t="s">
        <v>116</v>
      </c>
      <c r="X2068" s="20" t="s">
        <v>2847</v>
      </c>
      <c r="Y2068" s="20" t="s">
        <v>2848</v>
      </c>
      <c r="Z2068" s="20" t="s">
        <v>26</v>
      </c>
      <c r="AA2068" s="20" t="s">
        <v>30</v>
      </c>
      <c r="AB2068" s="20" t="s">
        <v>142</v>
      </c>
      <c r="AC2068" s="20" t="s">
        <v>2849</v>
      </c>
      <c r="AD2068" s="20" t="s">
        <v>2850</v>
      </c>
    </row>
    <row r="2069" spans="2:30" x14ac:dyDescent="0.25">
      <c r="B2069" s="27" t="str">
        <f>IF(O2069="","Frêt",_xlfn.XLOOKUP(O2069,Catégories!A:A,Catégories!B:B,"inconnu"))</f>
        <v>Frêt</v>
      </c>
      <c r="C2069" s="10" t="str">
        <f>RIGHT(LOOKUP(L2069,'Recherche tracking'!A:A,'Recherche tracking'!B:B),16)</f>
        <v>7443814314757595</v>
      </c>
      <c r="D2069" s="20">
        <v>202606</v>
      </c>
      <c r="E2069" s="20">
        <v>51</v>
      </c>
      <c r="F2069" s="20">
        <v>1085442</v>
      </c>
      <c r="G2069" s="20" t="s">
        <v>20</v>
      </c>
      <c r="H2069" s="20" t="s">
        <v>20</v>
      </c>
      <c r="I2069" s="20" t="s">
        <v>119</v>
      </c>
      <c r="J2069" s="20" t="s">
        <v>2856</v>
      </c>
      <c r="K2069" s="20">
        <v>20260630</v>
      </c>
      <c r="L2069" s="20" t="s">
        <v>2846</v>
      </c>
      <c r="M2069" s="20" t="s">
        <v>24</v>
      </c>
      <c r="N2069" s="20">
        <v>4.9000000000000004</v>
      </c>
      <c r="O2069" s="20" t="s">
        <v>98</v>
      </c>
      <c r="P2069" s="25">
        <v>1</v>
      </c>
      <c r="Q2069" s="20" t="s">
        <v>112</v>
      </c>
      <c r="R2069" s="20" t="s">
        <v>113</v>
      </c>
      <c r="S2069" s="20" t="s">
        <v>26</v>
      </c>
      <c r="T2069" s="20" t="s">
        <v>30</v>
      </c>
      <c r="U2069" s="20" t="s">
        <v>114</v>
      </c>
      <c r="V2069" s="20" t="s">
        <v>115</v>
      </c>
      <c r="W2069" s="20" t="s">
        <v>116</v>
      </c>
      <c r="X2069" s="20" t="s">
        <v>2847</v>
      </c>
      <c r="Y2069" s="20" t="s">
        <v>2848</v>
      </c>
      <c r="Z2069" s="20" t="s">
        <v>26</v>
      </c>
      <c r="AA2069" s="20" t="s">
        <v>30</v>
      </c>
      <c r="AB2069" s="20" t="s">
        <v>142</v>
      </c>
      <c r="AC2069" s="20" t="s">
        <v>2849</v>
      </c>
      <c r="AD2069" s="20" t="s">
        <v>2850</v>
      </c>
    </row>
    <row r="2070" spans="2:30" x14ac:dyDescent="0.25">
      <c r="B2070" s="27" t="str">
        <f>IF(O2070="","Frêt",_xlfn.XLOOKUP(O2070,Catégories!A:A,Catégories!B:B,"inconnu"))</f>
        <v>Frêt</v>
      </c>
      <c r="C2070" s="10" t="str">
        <f>RIGHT(LOOKUP(L2070,'Recherche tracking'!A:A,'Recherche tracking'!B:B),16)</f>
        <v>7443814314757595</v>
      </c>
      <c r="D2070" s="20">
        <v>202606</v>
      </c>
      <c r="E2070" s="20">
        <v>51</v>
      </c>
      <c r="F2070" s="20">
        <v>1085442</v>
      </c>
      <c r="G2070" s="20" t="s">
        <v>20</v>
      </c>
      <c r="H2070" s="20" t="s">
        <v>20</v>
      </c>
      <c r="I2070" s="20" t="s">
        <v>118</v>
      </c>
      <c r="J2070" s="20" t="s">
        <v>2857</v>
      </c>
      <c r="K2070" s="20">
        <v>20260630</v>
      </c>
      <c r="L2070" s="20" t="s">
        <v>2846</v>
      </c>
      <c r="M2070" s="20" t="s">
        <v>111</v>
      </c>
      <c r="N2070" s="20">
        <v>4</v>
      </c>
      <c r="O2070" s="20" t="s">
        <v>84</v>
      </c>
      <c r="P2070" s="25">
        <v>0</v>
      </c>
      <c r="Q2070" s="20" t="s">
        <v>112</v>
      </c>
      <c r="R2070" s="20" t="s">
        <v>113</v>
      </c>
      <c r="S2070" s="20" t="s">
        <v>26</v>
      </c>
      <c r="T2070" s="20" t="s">
        <v>30</v>
      </c>
      <c r="U2070" s="20" t="s">
        <v>114</v>
      </c>
      <c r="V2070" s="20" t="s">
        <v>115</v>
      </c>
      <c r="W2070" s="20" t="s">
        <v>116</v>
      </c>
      <c r="X2070" s="20" t="s">
        <v>2847</v>
      </c>
      <c r="Y2070" s="20" t="s">
        <v>2848</v>
      </c>
      <c r="Z2070" s="20" t="s">
        <v>26</v>
      </c>
      <c r="AA2070" s="20" t="s">
        <v>30</v>
      </c>
      <c r="AB2070" s="20" t="s">
        <v>142</v>
      </c>
      <c r="AC2070" s="20" t="s">
        <v>2849</v>
      </c>
      <c r="AD2070" s="20" t="s">
        <v>2850</v>
      </c>
    </row>
    <row r="2071" spans="2:30" x14ac:dyDescent="0.25">
      <c r="B2071" s="27" t="str">
        <f>IF(O2071="","Frêt",_xlfn.XLOOKUP(O2071,Catégories!A:A,Catégories!B:B,"inconnu"))</f>
        <v>Frêt</v>
      </c>
      <c r="C2071" s="10" t="str">
        <f>RIGHT(LOOKUP(L2071,'Recherche tracking'!A:A,'Recherche tracking'!B:B),16)</f>
        <v>7443814314757595</v>
      </c>
      <c r="D2071" s="20">
        <v>202606</v>
      </c>
      <c r="E2071" s="20">
        <v>51</v>
      </c>
      <c r="F2071" s="20">
        <v>1085442</v>
      </c>
      <c r="G2071" s="20" t="s">
        <v>20</v>
      </c>
      <c r="H2071" s="20" t="s">
        <v>20</v>
      </c>
      <c r="I2071" s="20" t="s">
        <v>119</v>
      </c>
      <c r="J2071" s="20" t="s">
        <v>2857</v>
      </c>
      <c r="K2071" s="20">
        <v>20260630</v>
      </c>
      <c r="L2071" s="20" t="s">
        <v>2846</v>
      </c>
      <c r="M2071" s="20" t="s">
        <v>24</v>
      </c>
      <c r="N2071" s="20">
        <v>4</v>
      </c>
      <c r="O2071" s="20" t="s">
        <v>86</v>
      </c>
      <c r="P2071" s="25">
        <v>0</v>
      </c>
      <c r="Q2071" s="20" t="s">
        <v>112</v>
      </c>
      <c r="R2071" s="20" t="s">
        <v>113</v>
      </c>
      <c r="S2071" s="20" t="s">
        <v>26</v>
      </c>
      <c r="T2071" s="20" t="s">
        <v>30</v>
      </c>
      <c r="U2071" s="20" t="s">
        <v>114</v>
      </c>
      <c r="V2071" s="20" t="s">
        <v>115</v>
      </c>
      <c r="W2071" s="20" t="s">
        <v>116</v>
      </c>
      <c r="X2071" s="20" t="s">
        <v>2847</v>
      </c>
      <c r="Y2071" s="20" t="s">
        <v>2848</v>
      </c>
      <c r="Z2071" s="20" t="s">
        <v>26</v>
      </c>
      <c r="AA2071" s="20" t="s">
        <v>30</v>
      </c>
      <c r="AB2071" s="20" t="s">
        <v>142</v>
      </c>
      <c r="AC2071" s="20" t="s">
        <v>2849</v>
      </c>
      <c r="AD2071" s="20" t="s">
        <v>2850</v>
      </c>
    </row>
    <row r="2072" spans="2:30" x14ac:dyDescent="0.25">
      <c r="B2072" s="27" t="str">
        <f>IF(O2072="","Frêt",_xlfn.XLOOKUP(O2072,Catégories!A:A,Catégories!B:B,"inconnu"))</f>
        <v>Frêt</v>
      </c>
      <c r="C2072" s="10" t="str">
        <f>RIGHT(LOOKUP(L2072,'Recherche tracking'!A:A,'Recherche tracking'!B:B),16)</f>
        <v>7443814314757595</v>
      </c>
      <c r="D2072" s="20">
        <v>202606</v>
      </c>
      <c r="E2072" s="20">
        <v>51</v>
      </c>
      <c r="F2072" s="20">
        <v>1085442</v>
      </c>
      <c r="G2072" s="20" t="s">
        <v>20</v>
      </c>
      <c r="H2072" s="20" t="s">
        <v>20</v>
      </c>
      <c r="I2072" s="20" t="s">
        <v>119</v>
      </c>
      <c r="J2072" s="20" t="s">
        <v>2857</v>
      </c>
      <c r="K2072" s="20">
        <v>20260630</v>
      </c>
      <c r="L2072" s="20" t="s">
        <v>2846</v>
      </c>
      <c r="M2072" s="20" t="s">
        <v>24</v>
      </c>
      <c r="N2072" s="20">
        <v>4</v>
      </c>
      <c r="O2072" s="20" t="s">
        <v>98</v>
      </c>
      <c r="P2072" s="25">
        <v>1</v>
      </c>
      <c r="Q2072" s="20" t="s">
        <v>112</v>
      </c>
      <c r="R2072" s="20" t="s">
        <v>113</v>
      </c>
      <c r="S2072" s="20" t="s">
        <v>26</v>
      </c>
      <c r="T2072" s="20" t="s">
        <v>30</v>
      </c>
      <c r="U2072" s="20" t="s">
        <v>114</v>
      </c>
      <c r="V2072" s="20" t="s">
        <v>115</v>
      </c>
      <c r="W2072" s="20" t="s">
        <v>116</v>
      </c>
      <c r="X2072" s="20" t="s">
        <v>2847</v>
      </c>
      <c r="Y2072" s="20" t="s">
        <v>2848</v>
      </c>
      <c r="Z2072" s="20" t="s">
        <v>26</v>
      </c>
      <c r="AA2072" s="20" t="s">
        <v>30</v>
      </c>
      <c r="AB2072" s="20" t="s">
        <v>142</v>
      </c>
      <c r="AC2072" s="20" t="s">
        <v>2849</v>
      </c>
      <c r="AD2072" s="20" t="s">
        <v>2850</v>
      </c>
    </row>
    <row r="2073" spans="2:30" x14ac:dyDescent="0.25">
      <c r="B2073" s="27" t="str">
        <f>IF(O2073="","Frêt",_xlfn.XLOOKUP(O2073,Catégories!A:A,Catégories!B:B,"inconnu"))</f>
        <v>Frêt</v>
      </c>
      <c r="C2073" s="10" t="str">
        <f>RIGHT(LOOKUP(L2073,'Recherche tracking'!A:A,'Recherche tracking'!B:B),16)</f>
        <v>2120237069277562</v>
      </c>
      <c r="D2073" s="20">
        <v>202606</v>
      </c>
      <c r="E2073" s="20">
        <v>51</v>
      </c>
      <c r="F2073" s="20">
        <v>1085442</v>
      </c>
      <c r="G2073" s="20" t="s">
        <v>20</v>
      </c>
      <c r="H2073" s="20" t="s">
        <v>20</v>
      </c>
      <c r="I2073" s="20" t="s">
        <v>110</v>
      </c>
      <c r="J2073" s="20" t="s">
        <v>22</v>
      </c>
      <c r="K2073" s="20">
        <v>20260630</v>
      </c>
      <c r="L2073" s="20" t="s">
        <v>2858</v>
      </c>
      <c r="M2073" s="20" t="s">
        <v>111</v>
      </c>
      <c r="N2073" s="20">
        <v>0.8</v>
      </c>
      <c r="O2073" s="20" t="s">
        <v>84</v>
      </c>
      <c r="P2073" s="25">
        <v>4.1500000000000004</v>
      </c>
      <c r="Q2073" s="20" t="s">
        <v>2525</v>
      </c>
      <c r="R2073" s="20" t="s">
        <v>2526</v>
      </c>
      <c r="S2073" s="20" t="s">
        <v>26</v>
      </c>
      <c r="T2073" s="20" t="s">
        <v>30</v>
      </c>
      <c r="U2073" s="20" t="s">
        <v>114</v>
      </c>
      <c r="V2073" s="20" t="s">
        <v>427</v>
      </c>
      <c r="W2073" s="20" t="s">
        <v>2859</v>
      </c>
      <c r="X2073" s="20" t="s">
        <v>112</v>
      </c>
      <c r="Y2073" s="20" t="s">
        <v>113</v>
      </c>
      <c r="Z2073" s="20" t="s">
        <v>26</v>
      </c>
      <c r="AA2073" s="20" t="s">
        <v>30</v>
      </c>
      <c r="AB2073" s="20" t="s">
        <v>114</v>
      </c>
      <c r="AC2073" s="20" t="s">
        <v>115</v>
      </c>
      <c r="AD2073" s="20" t="s">
        <v>125</v>
      </c>
    </row>
    <row r="2074" spans="2:30" x14ac:dyDescent="0.25">
      <c r="B2074" s="27" t="str">
        <f>IF(O2074="","Frêt",_xlfn.XLOOKUP(O2074,Catégories!A:A,Catégories!B:B,"inconnu"))</f>
        <v>Frêt</v>
      </c>
      <c r="C2074" s="10" t="str">
        <f>RIGHT(LOOKUP(L2074,'Recherche tracking'!A:A,'Recherche tracking'!B:B),16)</f>
        <v>2120237069277562</v>
      </c>
      <c r="D2074" s="20">
        <v>202606</v>
      </c>
      <c r="E2074" s="20">
        <v>51</v>
      </c>
      <c r="F2074" s="20">
        <v>1085442</v>
      </c>
      <c r="G2074" s="20" t="s">
        <v>20</v>
      </c>
      <c r="H2074" s="20" t="s">
        <v>20</v>
      </c>
      <c r="I2074" s="20" t="s">
        <v>118</v>
      </c>
      <c r="J2074" s="20" t="s">
        <v>2860</v>
      </c>
      <c r="K2074" s="20">
        <v>20260630</v>
      </c>
      <c r="L2074" s="20" t="s">
        <v>2858</v>
      </c>
      <c r="M2074" s="20" t="s">
        <v>111</v>
      </c>
      <c r="N2074" s="20">
        <v>0.8</v>
      </c>
      <c r="O2074" s="20" t="s">
        <v>84</v>
      </c>
      <c r="P2074" s="25">
        <v>0</v>
      </c>
      <c r="Q2074" s="20" t="s">
        <v>2525</v>
      </c>
      <c r="R2074" s="20" t="s">
        <v>2526</v>
      </c>
      <c r="S2074" s="20" t="s">
        <v>26</v>
      </c>
      <c r="T2074" s="20" t="s">
        <v>30</v>
      </c>
      <c r="U2074" s="20" t="s">
        <v>114</v>
      </c>
      <c r="V2074" s="20" t="s">
        <v>427</v>
      </c>
      <c r="W2074" s="20" t="s">
        <v>2859</v>
      </c>
      <c r="X2074" s="20" t="s">
        <v>112</v>
      </c>
      <c r="Y2074" s="20" t="s">
        <v>113</v>
      </c>
      <c r="Z2074" s="20" t="s">
        <v>26</v>
      </c>
      <c r="AA2074" s="20" t="s">
        <v>30</v>
      </c>
      <c r="AB2074" s="20" t="s">
        <v>114</v>
      </c>
      <c r="AC2074" s="20" t="s">
        <v>115</v>
      </c>
      <c r="AD2074" s="20" t="s">
        <v>125</v>
      </c>
    </row>
    <row r="2075" spans="2:30" x14ac:dyDescent="0.25">
      <c r="B2075" s="27" t="str">
        <f>IF(O2075="","Frêt",_xlfn.XLOOKUP(O2075,Catégories!A:A,Catégories!B:B,"inconnu"))</f>
        <v>Frêt</v>
      </c>
      <c r="C2075" s="10" t="str">
        <f>RIGHT(LOOKUP(L2075,'Recherche tracking'!A:A,'Recherche tracking'!B:B),16)</f>
        <v>2120237069277562</v>
      </c>
      <c r="D2075" s="20">
        <v>202606</v>
      </c>
      <c r="E2075" s="20">
        <v>51</v>
      </c>
      <c r="F2075" s="20">
        <v>1085442</v>
      </c>
      <c r="G2075" s="20" t="s">
        <v>20</v>
      </c>
      <c r="H2075" s="20" t="s">
        <v>20</v>
      </c>
      <c r="I2075" s="20" t="s">
        <v>119</v>
      </c>
      <c r="J2075" s="20" t="s">
        <v>2860</v>
      </c>
      <c r="K2075" s="20">
        <v>20260630</v>
      </c>
      <c r="L2075" s="20" t="s">
        <v>2858</v>
      </c>
      <c r="M2075" s="20" t="s">
        <v>24</v>
      </c>
      <c r="N2075" s="20">
        <v>0.8</v>
      </c>
      <c r="O2075" s="20" t="s">
        <v>86</v>
      </c>
      <c r="P2075" s="25">
        <v>0</v>
      </c>
      <c r="Q2075" s="20" t="s">
        <v>2525</v>
      </c>
      <c r="R2075" s="20" t="s">
        <v>2526</v>
      </c>
      <c r="S2075" s="20" t="s">
        <v>26</v>
      </c>
      <c r="T2075" s="20" t="s">
        <v>30</v>
      </c>
      <c r="U2075" s="20" t="s">
        <v>114</v>
      </c>
      <c r="V2075" s="20" t="s">
        <v>427</v>
      </c>
      <c r="W2075" s="20" t="s">
        <v>2859</v>
      </c>
      <c r="X2075" s="20" t="s">
        <v>112</v>
      </c>
      <c r="Y2075" s="20" t="s">
        <v>113</v>
      </c>
      <c r="Z2075" s="20" t="s">
        <v>26</v>
      </c>
      <c r="AA2075" s="20" t="s">
        <v>30</v>
      </c>
      <c r="AB2075" s="20" t="s">
        <v>114</v>
      </c>
      <c r="AC2075" s="20" t="s">
        <v>115</v>
      </c>
      <c r="AD2075" s="20" t="s">
        <v>125</v>
      </c>
    </row>
    <row r="2076" spans="2:30" x14ac:dyDescent="0.25">
      <c r="B2076" s="26" t="s">
        <v>254</v>
      </c>
    </row>
    <row r="2077" spans="2:30" x14ac:dyDescent="0.25">
      <c r="B2077" s="26" t="s">
        <v>34</v>
      </c>
    </row>
    <row r="2078" spans="2:30" x14ac:dyDescent="0.25">
      <c r="B2078" s="26" t="s">
        <v>33</v>
      </c>
    </row>
    <row r="2079" spans="2:30" x14ac:dyDescent="0.25">
      <c r="B2079" s="26" t="s">
        <v>80</v>
      </c>
    </row>
  </sheetData>
  <autoFilter ref="A1:AD2079" xr:uid="{00000000-0001-0000-0000-000000000000}"/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E3CC9D1-D968-43B8-A3C5-76BE576D6541}">
  <sheetPr codeName="Feuil5"/>
  <dimension ref="A1:Z531"/>
  <sheetViews>
    <sheetView zoomScale="80" zoomScaleNormal="80" workbookViewId="0">
      <pane ySplit="2" topLeftCell="A479" activePane="bottomLeft" state="frozen"/>
      <selection pane="bottomLeft" activeCell="C485" sqref="C485"/>
    </sheetView>
  </sheetViews>
  <sheetFormatPr baseColWidth="10" defaultRowHeight="15" x14ac:dyDescent="0.25"/>
  <cols>
    <col min="1" max="1" width="11.42578125" style="15"/>
    <col min="2" max="2" width="11.42578125" style="7"/>
    <col min="3" max="3" width="11.42578125" style="2"/>
    <col min="4" max="4" width="15" style="2" bestFit="1" customWidth="1"/>
    <col min="5" max="5" width="19.140625" style="12" customWidth="1"/>
    <col min="6" max="6" width="22" bestFit="1" customWidth="1"/>
    <col min="7" max="7" width="24.140625" bestFit="1" customWidth="1"/>
    <col min="8" max="8" width="9.140625" bestFit="1" customWidth="1"/>
    <col min="9" max="9" width="10.140625" bestFit="1" customWidth="1"/>
    <col min="10" max="10" width="15.85546875" bestFit="1" customWidth="1"/>
    <col min="11" max="11" width="6.42578125" bestFit="1" customWidth="1"/>
    <col min="12" max="12" width="6.42578125" customWidth="1"/>
    <col min="13" max="13" width="34.140625" style="19" customWidth="1"/>
    <col min="14" max="14" width="6.42578125" bestFit="1" customWidth="1"/>
    <col min="18" max="18" width="21" bestFit="1" customWidth="1"/>
    <col min="25" max="25" width="21.5703125" bestFit="1" customWidth="1"/>
    <col min="26" max="26" width="16.42578125" bestFit="1" customWidth="1"/>
  </cols>
  <sheetData>
    <row r="1" spans="1:26" x14ac:dyDescent="0.25">
      <c r="A1" s="15" t="s">
        <v>39</v>
      </c>
      <c r="B1" s="7" t="s">
        <v>39</v>
      </c>
      <c r="C1" s="2" t="s">
        <v>41</v>
      </c>
      <c r="F1" s="4" t="s">
        <v>38</v>
      </c>
      <c r="G1" s="4" t="s">
        <v>37</v>
      </c>
      <c r="Q1" t="s">
        <v>70</v>
      </c>
      <c r="R1" t="s">
        <v>35</v>
      </c>
      <c r="S1" t="s">
        <v>79</v>
      </c>
      <c r="T1" t="s">
        <v>34</v>
      </c>
      <c r="U1" t="s">
        <v>33</v>
      </c>
      <c r="V1" t="s">
        <v>80</v>
      </c>
      <c r="Y1" s="4" t="s">
        <v>35</v>
      </c>
      <c r="Z1" t="s">
        <v>104</v>
      </c>
    </row>
    <row r="2" spans="1:26" x14ac:dyDescent="0.25">
      <c r="A2" s="15" t="s">
        <v>82</v>
      </c>
      <c r="B2" s="7" t="s">
        <v>40</v>
      </c>
      <c r="C2" s="2" t="s">
        <v>42</v>
      </c>
      <c r="D2" s="2" t="s">
        <v>68</v>
      </c>
      <c r="E2" s="12" t="s">
        <v>70</v>
      </c>
      <c r="F2" s="4" t="s">
        <v>35</v>
      </c>
      <c r="G2" t="s">
        <v>254</v>
      </c>
      <c r="H2" t="s">
        <v>34</v>
      </c>
      <c r="I2" t="s">
        <v>33</v>
      </c>
      <c r="J2" t="s">
        <v>80</v>
      </c>
      <c r="K2" t="s">
        <v>36</v>
      </c>
      <c r="Q2">
        <v>0</v>
      </c>
      <c r="R2" t="s">
        <v>101</v>
      </c>
      <c r="U2">
        <v>185.85</v>
      </c>
      <c r="Y2" s="5">
        <v>0</v>
      </c>
      <c r="Z2" s="6"/>
    </row>
    <row r="3" spans="1:26" x14ac:dyDescent="0.25">
      <c r="A3" s="16"/>
      <c r="B3" s="8">
        <f t="shared" ref="B3" si="0">SUM(G3:H3)</f>
        <v>0</v>
      </c>
      <c r="E3" s="12">
        <f>_xlfn.XLOOKUP(F3,'Nb colis et poids'!E:E,'Nb colis et poids'!F:F)</f>
        <v>0</v>
      </c>
      <c r="F3" s="5" t="s">
        <v>36</v>
      </c>
      <c r="G3" s="6"/>
      <c r="H3" s="6"/>
      <c r="I3" s="6"/>
      <c r="J3" s="6"/>
      <c r="K3" s="6"/>
      <c r="L3" s="6"/>
      <c r="Q3">
        <v>0</v>
      </c>
      <c r="Y3" s="5">
        <v>0.1</v>
      </c>
      <c r="Z3" s="6">
        <v>5.1100000000000003</v>
      </c>
    </row>
    <row r="4" spans="1:26" x14ac:dyDescent="0.25">
      <c r="A4" s="16">
        <f t="shared" ref="A4" si="1">ROUND(B4/(SUM(G:H)+SUM(J:J))*SUM(G:J),2)</f>
        <v>31.17</v>
      </c>
      <c r="B4" s="8">
        <f t="shared" ref="B4" si="2">SUM(G4:J4)</f>
        <v>27.91</v>
      </c>
      <c r="C4" s="2">
        <v>8640</v>
      </c>
      <c r="D4" s="2" t="e">
        <f>RIGHT(_xlfn.XLOOKUP(F4,'Recherche tracking'!A:A,'Recherche tracking'!B:B),16)</f>
        <v>#N/A</v>
      </c>
      <c r="E4" s="12">
        <f>_xlfn.XLOOKUP(F4,'Nb colis et poids'!E:E,'Nb colis et poids'!F:F)</f>
        <v>76.900000000000006</v>
      </c>
      <c r="F4" s="5" t="s">
        <v>2961</v>
      </c>
      <c r="G4" s="6"/>
      <c r="H4" s="6">
        <v>27.91</v>
      </c>
      <c r="I4" s="6"/>
      <c r="J4" s="6"/>
      <c r="K4" s="6"/>
      <c r="L4" s="6"/>
      <c r="M4" s="34">
        <v>9543814314757240</v>
      </c>
      <c r="N4" t="str">
        <f>LEFT(F4,15)&amp;"0"</f>
        <v>9543814314757240</v>
      </c>
      <c r="Q4">
        <v>33.9</v>
      </c>
      <c r="R4" s="22">
        <v>117777519613379</v>
      </c>
      <c r="T4">
        <v>16.32</v>
      </c>
      <c r="Y4" s="5">
        <v>0.2</v>
      </c>
      <c r="Z4" s="6">
        <v>6.11</v>
      </c>
    </row>
    <row r="5" spans="1:26" x14ac:dyDescent="0.25">
      <c r="A5" s="16">
        <f t="shared" ref="A5:A68" si="3">ROUND(B5/(SUM(G:H)+SUM(J:J))*SUM(G:J),2)</f>
        <v>9.57</v>
      </c>
      <c r="B5" s="8">
        <f t="shared" ref="B5:B68" si="4">SUM(G5:J5)</f>
        <v>8.57</v>
      </c>
      <c r="C5" s="2">
        <v>8640</v>
      </c>
      <c r="D5" s="2" t="e">
        <f>RIGHT(_xlfn.XLOOKUP(F5,'Recherche tracking'!A:A,'Recherche tracking'!B:B),16)</f>
        <v>#N/A</v>
      </c>
      <c r="E5" s="12">
        <f>_xlfn.XLOOKUP(F5,'Nb colis et poids'!E:E,'Nb colis et poids'!F:F)</f>
        <v>18</v>
      </c>
      <c r="F5" s="5" t="s">
        <v>3373</v>
      </c>
      <c r="G5" s="6"/>
      <c r="H5" s="6">
        <v>8.57</v>
      </c>
      <c r="I5" s="6"/>
      <c r="J5" s="6"/>
      <c r="K5" s="6"/>
      <c r="L5" s="6"/>
      <c r="M5" s="34">
        <v>9543814314756990</v>
      </c>
      <c r="N5" t="str">
        <f t="shared" ref="N5:N68" si="5">LEFT(F5,15)&amp;"0"</f>
        <v>9543814314756990</v>
      </c>
      <c r="Q5">
        <v>14.9</v>
      </c>
      <c r="R5" s="22">
        <v>143814314728836</v>
      </c>
      <c r="T5">
        <v>8.57</v>
      </c>
      <c r="Y5" s="5">
        <v>1</v>
      </c>
      <c r="Z5" s="6">
        <v>4.7633333333333336</v>
      </c>
    </row>
    <row r="6" spans="1:26" x14ac:dyDescent="0.25">
      <c r="A6" s="16">
        <f t="shared" si="3"/>
        <v>5.51</v>
      </c>
      <c r="B6" s="8">
        <f t="shared" si="4"/>
        <v>4.93</v>
      </c>
      <c r="C6" s="2">
        <v>3752</v>
      </c>
      <c r="D6" s="2" t="e">
        <f>RIGHT(_xlfn.XLOOKUP(F6,'Recherche tracking'!A:A,'Recherche tracking'!B:B),16)</f>
        <v>#N/A</v>
      </c>
      <c r="E6" s="12">
        <f>_xlfn.XLOOKUP(F6,'Nb colis et poids'!E:E,'Nb colis et poids'!F:F)</f>
        <v>3.01</v>
      </c>
      <c r="F6" s="5" t="s">
        <v>3372</v>
      </c>
      <c r="G6" s="6"/>
      <c r="H6" s="6">
        <v>4.93</v>
      </c>
      <c r="I6" s="6"/>
      <c r="J6" s="6"/>
      <c r="K6" s="6"/>
      <c r="L6" s="6"/>
      <c r="M6" s="34">
        <v>9543814314755650</v>
      </c>
      <c r="N6" t="str">
        <f t="shared" si="5"/>
        <v>9543814314755650</v>
      </c>
      <c r="Q6">
        <v>24.5</v>
      </c>
      <c r="R6" s="22">
        <v>143814314730487</v>
      </c>
      <c r="T6">
        <v>11.07</v>
      </c>
      <c r="Y6" s="5">
        <v>3.7</v>
      </c>
      <c r="Z6" s="6">
        <v>4.82</v>
      </c>
    </row>
    <row r="7" spans="1:26" x14ac:dyDescent="0.25">
      <c r="A7" s="16">
        <f t="shared" si="3"/>
        <v>4.6399999999999997</v>
      </c>
      <c r="B7" s="8">
        <f t="shared" si="4"/>
        <v>4.1500000000000004</v>
      </c>
      <c r="C7" s="2">
        <v>9294</v>
      </c>
      <c r="D7" s="2" t="e">
        <f>RIGHT(_xlfn.XLOOKUP(F7,'Recherche tracking'!A:A,'Recherche tracking'!B:B),16)</f>
        <v>#N/A</v>
      </c>
      <c r="E7" s="12">
        <f>_xlfn.XLOOKUP(F7,'Nb colis et poids'!E:E,'Nb colis et poids'!F:F)</f>
        <v>0.8</v>
      </c>
      <c r="F7" s="5" t="s">
        <v>3371</v>
      </c>
      <c r="G7" s="6"/>
      <c r="H7" s="6">
        <v>4.1500000000000004</v>
      </c>
      <c r="I7" s="6"/>
      <c r="J7" s="6"/>
      <c r="K7" s="6"/>
      <c r="L7" s="6"/>
      <c r="M7" s="34">
        <v>9543814314754750</v>
      </c>
      <c r="N7" t="str">
        <f t="shared" si="5"/>
        <v>9543814314754750</v>
      </c>
      <c r="Q7">
        <v>15.6</v>
      </c>
      <c r="R7" s="22">
        <v>243814314733363</v>
      </c>
      <c r="T7">
        <v>8.82</v>
      </c>
      <c r="Y7" s="5">
        <v>4</v>
      </c>
      <c r="Z7" s="6">
        <v>4.82</v>
      </c>
    </row>
    <row r="8" spans="1:26" x14ac:dyDescent="0.25">
      <c r="A8" s="16">
        <f t="shared" si="3"/>
        <v>4.6399999999999997</v>
      </c>
      <c r="B8" s="8">
        <f t="shared" si="4"/>
        <v>4.1500000000000004</v>
      </c>
      <c r="C8" s="2">
        <v>9294</v>
      </c>
      <c r="D8" s="2" t="e">
        <f>RIGHT(_xlfn.XLOOKUP(F8,'Recherche tracking'!A:A,'Recherche tracking'!B:B),16)</f>
        <v>#N/A</v>
      </c>
      <c r="E8" s="12">
        <f>_xlfn.XLOOKUP(F8,'Nb colis et poids'!E:E,'Nb colis et poids'!F:F)</f>
        <v>0.8</v>
      </c>
      <c r="F8" s="5" t="s">
        <v>3370</v>
      </c>
      <c r="G8" s="6"/>
      <c r="H8" s="6">
        <v>4.1500000000000004</v>
      </c>
      <c r="I8" s="6"/>
      <c r="J8" s="6"/>
      <c r="K8" s="6"/>
      <c r="L8" s="6"/>
      <c r="M8" s="34">
        <v>9524024014087290</v>
      </c>
      <c r="N8" t="str">
        <f t="shared" si="5"/>
        <v>9524024014087290</v>
      </c>
      <c r="Q8">
        <v>32</v>
      </c>
      <c r="R8" s="22">
        <v>343814314731826</v>
      </c>
      <c r="T8">
        <v>14.82</v>
      </c>
      <c r="Y8" s="5">
        <v>6.5</v>
      </c>
      <c r="Z8" s="6">
        <v>5.57</v>
      </c>
    </row>
    <row r="9" spans="1:26" x14ac:dyDescent="0.25">
      <c r="A9" s="16">
        <f t="shared" si="3"/>
        <v>15.33</v>
      </c>
      <c r="B9" s="8">
        <f t="shared" si="4"/>
        <v>13.73</v>
      </c>
      <c r="C9" s="2">
        <v>8640</v>
      </c>
      <c r="D9" s="2" t="e">
        <f>RIGHT(_xlfn.XLOOKUP(F9,'Recherche tracking'!A:A,'Recherche tracking'!B:B),16)</f>
        <v>#N/A</v>
      </c>
      <c r="E9" s="12">
        <f>_xlfn.XLOOKUP(F9,'Nb colis et poids'!E:E,'Nb colis et poids'!F:F)</f>
        <v>33.9</v>
      </c>
      <c r="F9" s="5" t="s">
        <v>2960</v>
      </c>
      <c r="G9" s="6"/>
      <c r="H9" s="6">
        <v>13.73</v>
      </c>
      <c r="I9" s="6"/>
      <c r="J9" s="6"/>
      <c r="K9" s="6"/>
      <c r="L9" s="6"/>
      <c r="M9" s="34">
        <v>9443814314757470</v>
      </c>
      <c r="N9" t="str">
        <f t="shared" si="5"/>
        <v>9443814314757470</v>
      </c>
      <c r="Q9">
        <v>16.2</v>
      </c>
      <c r="R9" s="22">
        <v>643814314730212</v>
      </c>
      <c r="T9">
        <v>9.07</v>
      </c>
      <c r="Y9" s="5">
        <v>7.1</v>
      </c>
      <c r="Z9" s="6">
        <v>6.82</v>
      </c>
    </row>
    <row r="10" spans="1:26" x14ac:dyDescent="0.25">
      <c r="A10" s="16">
        <f t="shared" si="3"/>
        <v>4.6399999999999997</v>
      </c>
      <c r="B10" s="8">
        <f t="shared" si="4"/>
        <v>4.1500000000000004</v>
      </c>
      <c r="C10" s="2">
        <v>3752</v>
      </c>
      <c r="D10" s="2" t="e">
        <f>RIGHT(_xlfn.XLOOKUP(F10,'Recherche tracking'!A:A,'Recherche tracking'!B:B),16)</f>
        <v>#N/A</v>
      </c>
      <c r="E10" s="12">
        <f>_xlfn.XLOOKUP(F10,'Nb colis et poids'!E:E,'Nb colis et poids'!F:F)</f>
        <v>0.8</v>
      </c>
      <c r="F10" s="5" t="s">
        <v>3369</v>
      </c>
      <c r="G10" s="6"/>
      <c r="H10" s="6">
        <v>4.1500000000000004</v>
      </c>
      <c r="I10" s="6"/>
      <c r="J10" s="6"/>
      <c r="K10" s="6"/>
      <c r="L10" s="6"/>
      <c r="M10" s="34">
        <v>9443814314756450</v>
      </c>
      <c r="N10" t="str">
        <f t="shared" si="5"/>
        <v>9443814314756450</v>
      </c>
      <c r="Q10">
        <v>15</v>
      </c>
      <c r="R10" s="22">
        <v>643814314731340</v>
      </c>
      <c r="T10">
        <v>8.57</v>
      </c>
      <c r="Y10" s="5">
        <v>7.2</v>
      </c>
      <c r="Z10" s="6">
        <v>6.82</v>
      </c>
    </row>
    <row r="11" spans="1:26" x14ac:dyDescent="0.25">
      <c r="A11" s="16">
        <f t="shared" si="3"/>
        <v>4.6399999999999997</v>
      </c>
      <c r="B11" s="8">
        <f t="shared" si="4"/>
        <v>4.1500000000000004</v>
      </c>
      <c r="C11" s="2">
        <v>3752</v>
      </c>
      <c r="D11" s="2" t="e">
        <f>RIGHT(_xlfn.XLOOKUP(F11,'Recherche tracking'!A:A,'Recherche tracking'!B:B),16)</f>
        <v>#N/A</v>
      </c>
      <c r="E11" s="12">
        <f>_xlfn.XLOOKUP(F11,'Nb colis et poids'!E:E,'Nb colis et poids'!F:F)</f>
        <v>0.8</v>
      </c>
      <c r="F11" s="5" t="s">
        <v>3368</v>
      </c>
      <c r="G11" s="6"/>
      <c r="H11" s="6">
        <v>4.1500000000000004</v>
      </c>
      <c r="I11" s="6"/>
      <c r="J11" s="6"/>
      <c r="K11" s="6"/>
      <c r="L11" s="6"/>
      <c r="M11" s="34">
        <v>9443814314756240</v>
      </c>
      <c r="N11" t="str">
        <f t="shared" si="5"/>
        <v>9443814314756240</v>
      </c>
      <c r="Q11">
        <v>16.399999999999999</v>
      </c>
      <c r="R11" s="22">
        <v>643814314733638</v>
      </c>
      <c r="T11">
        <v>9.07</v>
      </c>
      <c r="Y11" s="5">
        <v>7.9</v>
      </c>
      <c r="Z11" s="6">
        <v>5.82</v>
      </c>
    </row>
    <row r="12" spans="1:26" x14ac:dyDescent="0.25">
      <c r="A12" s="16">
        <f t="shared" si="3"/>
        <v>4.6399999999999997</v>
      </c>
      <c r="B12" s="8">
        <f t="shared" si="4"/>
        <v>4.1500000000000004</v>
      </c>
      <c r="C12" s="2">
        <v>3752</v>
      </c>
      <c r="D12" s="2" t="e">
        <f>RIGHT(_xlfn.XLOOKUP(F12,'Recherche tracking'!A:A,'Recherche tracking'!B:B),16)</f>
        <v>#N/A</v>
      </c>
      <c r="E12" s="12">
        <f>_xlfn.XLOOKUP(F12,'Nb colis et poids'!E:E,'Nb colis et poids'!F:F)</f>
        <v>0.8</v>
      </c>
      <c r="F12" s="5" t="s">
        <v>3367</v>
      </c>
      <c r="G12" s="6"/>
      <c r="H12" s="6">
        <v>4.1500000000000004</v>
      </c>
      <c r="I12" s="6"/>
      <c r="J12" s="6"/>
      <c r="K12" s="6"/>
      <c r="L12" s="6"/>
      <c r="M12" s="34">
        <v>9443814314756070</v>
      </c>
      <c r="N12" t="str">
        <f t="shared" si="5"/>
        <v>9443814314756070</v>
      </c>
      <c r="Q12">
        <v>13.2</v>
      </c>
      <c r="R12" s="22">
        <v>843814314728653</v>
      </c>
      <c r="T12">
        <v>7.32</v>
      </c>
      <c r="Y12" s="5">
        <v>8.1999999999999993</v>
      </c>
      <c r="Z12" s="6">
        <v>6.07</v>
      </c>
    </row>
    <row r="13" spans="1:26" x14ac:dyDescent="0.25">
      <c r="A13" s="16">
        <f t="shared" si="3"/>
        <v>5.22</v>
      </c>
      <c r="B13" s="8">
        <f t="shared" si="4"/>
        <v>4.67</v>
      </c>
      <c r="C13" s="2">
        <v>3752</v>
      </c>
      <c r="D13" s="2" t="e">
        <f>RIGHT(_xlfn.XLOOKUP(F13,'Recherche tracking'!A:A,'Recherche tracking'!B:B),16)</f>
        <v>#N/A</v>
      </c>
      <c r="E13" s="12">
        <f>_xlfn.XLOOKUP(F13,'Nb colis et poids'!E:E,'Nb colis et poids'!F:F)</f>
        <v>2.84</v>
      </c>
      <c r="F13" s="5" t="s">
        <v>3366</v>
      </c>
      <c r="G13" s="6"/>
      <c r="H13" s="6">
        <v>4.67</v>
      </c>
      <c r="I13" s="6"/>
      <c r="J13" s="6"/>
      <c r="K13" s="6"/>
      <c r="L13" s="6"/>
      <c r="M13" s="34">
        <v>9443814314755720</v>
      </c>
      <c r="N13" t="str">
        <f t="shared" si="5"/>
        <v>9443814314755720</v>
      </c>
      <c r="Q13">
        <v>26.5</v>
      </c>
      <c r="R13" s="22">
        <v>843814314729019</v>
      </c>
      <c r="T13">
        <v>13.57</v>
      </c>
      <c r="Y13" s="5">
        <v>8.6</v>
      </c>
      <c r="Z13" s="6">
        <v>7.75</v>
      </c>
    </row>
    <row r="14" spans="1:26" x14ac:dyDescent="0.25">
      <c r="A14" s="16">
        <f t="shared" si="3"/>
        <v>5.51</v>
      </c>
      <c r="B14" s="8">
        <f t="shared" si="4"/>
        <v>4.93</v>
      </c>
      <c r="C14" s="2">
        <v>9351</v>
      </c>
      <c r="D14" s="2" t="e">
        <f>RIGHT(_xlfn.XLOOKUP(F14,'Recherche tracking'!A:A,'Recherche tracking'!B:B),16)</f>
        <v>#N/A</v>
      </c>
      <c r="E14" s="12">
        <f>_xlfn.XLOOKUP(F14,'Nb colis et poids'!E:E,'Nb colis et poids'!F:F)</f>
        <v>3.2</v>
      </c>
      <c r="F14" s="5" t="s">
        <v>3365</v>
      </c>
      <c r="G14" s="6"/>
      <c r="H14" s="6">
        <v>4.93</v>
      </c>
      <c r="I14" s="6"/>
      <c r="J14" s="6"/>
      <c r="K14" s="6"/>
      <c r="L14" s="6"/>
      <c r="M14" s="34">
        <v>9443814314754800</v>
      </c>
      <c r="N14" t="str">
        <f t="shared" si="5"/>
        <v>9443814314754800</v>
      </c>
      <c r="Q14">
        <v>34</v>
      </c>
      <c r="R14" s="22">
        <v>943814314731934</v>
      </c>
      <c r="T14">
        <v>25.32</v>
      </c>
      <c r="Y14" s="5">
        <v>8.6999999999999993</v>
      </c>
      <c r="Z14" s="6">
        <v>6.07</v>
      </c>
    </row>
    <row r="15" spans="1:26" x14ac:dyDescent="0.25">
      <c r="A15" s="16">
        <f t="shared" si="3"/>
        <v>5.51</v>
      </c>
      <c r="B15" s="8">
        <f t="shared" si="4"/>
        <v>4.93</v>
      </c>
      <c r="C15" s="2">
        <v>9351</v>
      </c>
      <c r="D15" s="2" t="e">
        <f>RIGHT(_xlfn.XLOOKUP(F15,'Recherche tracking'!A:A,'Recherche tracking'!B:B),16)</f>
        <v>#N/A</v>
      </c>
      <c r="E15" s="12">
        <f>_xlfn.XLOOKUP(F15,'Nb colis et poids'!E:E,'Nb colis et poids'!F:F)</f>
        <v>3.6</v>
      </c>
      <c r="F15" s="5" t="s">
        <v>3364</v>
      </c>
      <c r="G15" s="6"/>
      <c r="H15" s="6">
        <v>4.93</v>
      </c>
      <c r="I15" s="6"/>
      <c r="J15" s="6"/>
      <c r="K15" s="6"/>
      <c r="L15" s="6"/>
      <c r="M15" s="34">
        <v>9443814314754050</v>
      </c>
      <c r="N15" t="str">
        <f t="shared" si="5"/>
        <v>9443814314754050</v>
      </c>
      <c r="Q15">
        <v>25.5</v>
      </c>
      <c r="R15" s="22">
        <v>943814314732630</v>
      </c>
      <c r="T15">
        <v>13.32</v>
      </c>
      <c r="Y15" s="5">
        <v>9.9</v>
      </c>
      <c r="Z15" s="6">
        <v>9.08</v>
      </c>
    </row>
    <row r="16" spans="1:26" x14ac:dyDescent="0.25">
      <c r="A16" s="16">
        <f t="shared" si="3"/>
        <v>7.83</v>
      </c>
      <c r="B16" s="8">
        <f t="shared" si="4"/>
        <v>7.01</v>
      </c>
      <c r="C16" s="2">
        <v>8041</v>
      </c>
      <c r="D16" s="2" t="e">
        <f>RIGHT(_xlfn.XLOOKUP(F16,'Recherche tracking'!A:A,'Recherche tracking'!B:B),16)</f>
        <v>#N/A</v>
      </c>
      <c r="E16" s="12">
        <f>_xlfn.XLOOKUP(F16,'Nb colis et poids'!E:E,'Nb colis et poids'!F:F)</f>
        <v>11.69</v>
      </c>
      <c r="F16" s="5" t="s">
        <v>3363</v>
      </c>
      <c r="G16" s="6"/>
      <c r="H16" s="6">
        <v>7.01</v>
      </c>
      <c r="I16" s="6"/>
      <c r="J16" s="6"/>
      <c r="K16" s="6"/>
      <c r="L16" s="6"/>
      <c r="M16" s="34">
        <v>9443814314751540</v>
      </c>
      <c r="N16" t="str">
        <f t="shared" si="5"/>
        <v>9443814314751540</v>
      </c>
      <c r="Q16">
        <v>38.700000000000003</v>
      </c>
      <c r="R16" s="22">
        <v>1043814314729150</v>
      </c>
      <c r="T16">
        <v>15.57</v>
      </c>
      <c r="Y16" s="5">
        <v>10.6</v>
      </c>
      <c r="Z16" s="6">
        <v>7.57</v>
      </c>
    </row>
    <row r="17" spans="1:26" x14ac:dyDescent="0.25">
      <c r="A17" s="16">
        <f t="shared" si="3"/>
        <v>8.3699999999999992</v>
      </c>
      <c r="B17" s="8">
        <f t="shared" si="4"/>
        <v>7.49</v>
      </c>
      <c r="C17" s="2">
        <v>3752</v>
      </c>
      <c r="D17" s="2" t="e">
        <f>RIGHT(_xlfn.XLOOKUP(F17,'Recherche tracking'!A:A,'Recherche tracking'!B:B),16)</f>
        <v>#N/A</v>
      </c>
      <c r="E17" s="12">
        <f>_xlfn.XLOOKUP(F17,'Nb colis et poids'!E:E,'Nb colis et poids'!F:F)</f>
        <v>10</v>
      </c>
      <c r="F17" s="5" t="s">
        <v>2959</v>
      </c>
      <c r="G17" s="6"/>
      <c r="H17" s="6">
        <v>7.49</v>
      </c>
      <c r="I17" s="6"/>
      <c r="J17" s="6"/>
      <c r="K17" s="6"/>
      <c r="L17" s="6"/>
      <c r="M17" s="34">
        <v>9443814314751180</v>
      </c>
      <c r="N17" t="str">
        <f t="shared" si="5"/>
        <v>9443814314751180</v>
      </c>
      <c r="Q17">
        <v>33.700000000000003</v>
      </c>
      <c r="R17" s="22">
        <v>1243814314730360</v>
      </c>
      <c r="T17">
        <v>14.32</v>
      </c>
      <c r="Y17" s="5">
        <v>11</v>
      </c>
      <c r="Z17" s="6">
        <v>7.57</v>
      </c>
    </row>
    <row r="18" spans="1:26" x14ac:dyDescent="0.25">
      <c r="A18" s="16">
        <f t="shared" si="3"/>
        <v>15.63</v>
      </c>
      <c r="B18" s="8">
        <f t="shared" si="4"/>
        <v>13.99</v>
      </c>
      <c r="C18" s="2">
        <v>8640</v>
      </c>
      <c r="D18" s="2" t="e">
        <f>RIGHT(_xlfn.XLOOKUP(F18,'Recherche tracking'!A:A,'Recherche tracking'!B:B),16)</f>
        <v>#N/A</v>
      </c>
      <c r="E18" s="12">
        <f>_xlfn.XLOOKUP(F18,'Nb colis et poids'!E:E,'Nb colis et poids'!F:F)</f>
        <v>35</v>
      </c>
      <c r="F18" s="5" t="s">
        <v>2958</v>
      </c>
      <c r="G18" s="6"/>
      <c r="H18" s="6">
        <v>13.99</v>
      </c>
      <c r="I18" s="6"/>
      <c r="J18" s="6"/>
      <c r="K18" s="6"/>
      <c r="L18" s="6"/>
      <c r="M18" s="34">
        <v>9343814314757490</v>
      </c>
      <c r="N18" t="str">
        <f t="shared" si="5"/>
        <v>9343814314757490</v>
      </c>
      <c r="Q18">
        <v>5.7</v>
      </c>
      <c r="R18" s="22">
        <v>1243814314732270</v>
      </c>
      <c r="T18">
        <v>6.32</v>
      </c>
      <c r="Y18" s="5">
        <v>11.3</v>
      </c>
      <c r="Z18" s="6">
        <v>7.82</v>
      </c>
    </row>
    <row r="19" spans="1:26" x14ac:dyDescent="0.25">
      <c r="A19" s="16">
        <f t="shared" si="3"/>
        <v>10.15</v>
      </c>
      <c r="B19" s="8">
        <f t="shared" si="4"/>
        <v>9.09</v>
      </c>
      <c r="C19" s="2">
        <v>8640</v>
      </c>
      <c r="D19" s="2" t="e">
        <f>RIGHT(_xlfn.XLOOKUP(F19,'Recherche tracking'!A:A,'Recherche tracking'!B:B),16)</f>
        <v>#N/A</v>
      </c>
      <c r="E19" s="12">
        <f>_xlfn.XLOOKUP(F19,'Nb colis et poids'!E:E,'Nb colis et poids'!F:F)</f>
        <v>19.7</v>
      </c>
      <c r="F19" s="5" t="s">
        <v>3362</v>
      </c>
      <c r="G19" s="6"/>
      <c r="H19" s="6">
        <v>9.09</v>
      </c>
      <c r="I19" s="6"/>
      <c r="J19" s="6"/>
      <c r="K19" s="6"/>
      <c r="L19" s="6"/>
      <c r="M19" s="34">
        <v>9343814314757060</v>
      </c>
      <c r="N19" t="str">
        <f t="shared" si="5"/>
        <v>9343814314757060</v>
      </c>
      <c r="Q19">
        <v>15.6</v>
      </c>
      <c r="R19" s="22">
        <v>1243814314733640</v>
      </c>
      <c r="T19">
        <v>8.82</v>
      </c>
      <c r="Y19" s="5">
        <v>12.3</v>
      </c>
      <c r="Z19" s="6">
        <v>8.07</v>
      </c>
    </row>
    <row r="20" spans="1:26" x14ac:dyDescent="0.25">
      <c r="A20" s="16">
        <f t="shared" si="3"/>
        <v>8.1199999999999992</v>
      </c>
      <c r="B20" s="8">
        <f t="shared" si="4"/>
        <v>7.27</v>
      </c>
      <c r="C20" s="2">
        <v>8640</v>
      </c>
      <c r="D20" s="2" t="e">
        <f>RIGHT(_xlfn.XLOOKUP(F20,'Recherche tracking'!A:A,'Recherche tracking'!B:B),16)</f>
        <v>#N/A</v>
      </c>
      <c r="E20" s="12">
        <f>_xlfn.XLOOKUP(F20,'Nb colis et poids'!E:E,'Nb colis et poids'!F:F)</f>
        <v>13</v>
      </c>
      <c r="F20" s="5" t="s">
        <v>3361</v>
      </c>
      <c r="G20" s="6"/>
      <c r="H20" s="6">
        <v>7.27</v>
      </c>
      <c r="I20" s="6"/>
      <c r="J20" s="6"/>
      <c r="K20" s="6"/>
      <c r="L20" s="6"/>
      <c r="M20" s="34">
        <v>9343814314756860</v>
      </c>
      <c r="N20" t="str">
        <f t="shared" si="5"/>
        <v>9343814314756860</v>
      </c>
      <c r="Q20">
        <v>1.9</v>
      </c>
      <c r="R20" s="22">
        <v>1343814314728890</v>
      </c>
      <c r="T20">
        <v>4.32</v>
      </c>
      <c r="Y20" s="5">
        <v>13</v>
      </c>
      <c r="Z20" s="6">
        <v>8.07</v>
      </c>
    </row>
    <row r="21" spans="1:26" x14ac:dyDescent="0.25">
      <c r="A21" s="16">
        <f t="shared" si="3"/>
        <v>7.54</v>
      </c>
      <c r="B21" s="8">
        <f t="shared" si="4"/>
        <v>6.75</v>
      </c>
      <c r="C21" s="2">
        <v>8640</v>
      </c>
      <c r="D21" s="2" t="e">
        <f>RIGHT(_xlfn.XLOOKUP(F21,'Recherche tracking'!A:A,'Recherche tracking'!B:B),16)</f>
        <v>#N/A</v>
      </c>
      <c r="E21" s="12">
        <f>_xlfn.XLOOKUP(F21,'Nb colis et poids'!E:E,'Nb colis et poids'!F:F)</f>
        <v>10.4</v>
      </c>
      <c r="F21" s="5" t="s">
        <v>3360</v>
      </c>
      <c r="G21" s="6"/>
      <c r="H21" s="6">
        <v>6.75</v>
      </c>
      <c r="I21" s="6"/>
      <c r="J21" s="6"/>
      <c r="K21" s="6"/>
      <c r="L21" s="6"/>
      <c r="M21" s="34">
        <v>9343814314756850</v>
      </c>
      <c r="N21" t="str">
        <f t="shared" si="5"/>
        <v>9343814314756850</v>
      </c>
      <c r="Q21">
        <v>15.2</v>
      </c>
      <c r="R21" s="22">
        <v>1343814314729470</v>
      </c>
      <c r="T21">
        <v>8.82</v>
      </c>
      <c r="Y21" s="5">
        <v>13.1</v>
      </c>
      <c r="Z21" s="6">
        <v>12.4</v>
      </c>
    </row>
    <row r="22" spans="1:26" x14ac:dyDescent="0.25">
      <c r="A22" s="16">
        <f t="shared" si="3"/>
        <v>8.1199999999999992</v>
      </c>
      <c r="B22" s="8">
        <f t="shared" si="4"/>
        <v>7.27</v>
      </c>
      <c r="C22" s="2">
        <v>8041</v>
      </c>
      <c r="D22" s="2" t="e">
        <f>RIGHT(_xlfn.XLOOKUP(F22,'Recherche tracking'!A:A,'Recherche tracking'!B:B),16)</f>
        <v>#N/A</v>
      </c>
      <c r="E22" s="12">
        <f>_xlfn.XLOOKUP(F22,'Nb colis et poids'!E:E,'Nb colis et poids'!F:F)</f>
        <v>12.02</v>
      </c>
      <c r="F22" s="5" t="s">
        <v>3359</v>
      </c>
      <c r="G22" s="6"/>
      <c r="H22" s="6">
        <v>7.27</v>
      </c>
      <c r="I22" s="6"/>
      <c r="J22" s="6"/>
      <c r="K22" s="6"/>
      <c r="L22" s="6"/>
      <c r="M22" s="34">
        <v>9343814314756820</v>
      </c>
      <c r="N22" t="str">
        <f t="shared" si="5"/>
        <v>9343814314756820</v>
      </c>
      <c r="Q22">
        <v>24.3</v>
      </c>
      <c r="R22" s="22">
        <v>1343814314731980</v>
      </c>
      <c r="T22">
        <v>12.07</v>
      </c>
      <c r="Y22" s="5">
        <v>13.2</v>
      </c>
      <c r="Z22" s="6">
        <v>7.32</v>
      </c>
    </row>
    <row r="23" spans="1:26" x14ac:dyDescent="0.25">
      <c r="A23" s="16">
        <f t="shared" si="3"/>
        <v>5.51</v>
      </c>
      <c r="B23" s="8">
        <f t="shared" si="4"/>
        <v>4.93</v>
      </c>
      <c r="C23" s="2">
        <v>3752</v>
      </c>
      <c r="D23" s="2" t="e">
        <f>RIGHT(_xlfn.XLOOKUP(F23,'Recherche tracking'!A:A,'Recherche tracking'!B:B),16)</f>
        <v>#N/A</v>
      </c>
      <c r="E23" s="12">
        <f>_xlfn.XLOOKUP(F23,'Nb colis et poids'!E:E,'Nb colis et poids'!F:F)</f>
        <v>3.01</v>
      </c>
      <c r="F23" s="5" t="s">
        <v>3358</v>
      </c>
      <c r="G23" s="6"/>
      <c r="H23" s="6">
        <v>4.93</v>
      </c>
      <c r="I23" s="6"/>
      <c r="J23" s="6"/>
      <c r="K23" s="6"/>
      <c r="L23" s="6"/>
      <c r="M23" s="34">
        <v>9343814314755890</v>
      </c>
      <c r="N23" t="str">
        <f t="shared" si="5"/>
        <v>9343814314755890</v>
      </c>
      <c r="Q23">
        <v>35.200000000000003</v>
      </c>
      <c r="R23" s="22">
        <v>1343814314733980</v>
      </c>
      <c r="T23">
        <v>14.82</v>
      </c>
      <c r="Y23" s="5">
        <v>14</v>
      </c>
      <c r="Z23" s="6">
        <v>7.32</v>
      </c>
    </row>
    <row r="24" spans="1:26" x14ac:dyDescent="0.25">
      <c r="A24" s="16">
        <f t="shared" si="3"/>
        <v>32.619999999999997</v>
      </c>
      <c r="B24" s="8">
        <f t="shared" si="4"/>
        <v>29.21</v>
      </c>
      <c r="C24" s="2">
        <v>8041</v>
      </c>
      <c r="D24" s="2" t="e">
        <f>RIGHT(_xlfn.XLOOKUP(F24,'Recherche tracking'!A:A,'Recherche tracking'!B:B),16)</f>
        <v>#N/A</v>
      </c>
      <c r="E24" s="12">
        <f>_xlfn.XLOOKUP(F24,'Nb colis et poids'!E:E,'Nb colis et poids'!F:F)</f>
        <v>81.760000000000005</v>
      </c>
      <c r="F24" s="5" t="s">
        <v>2957</v>
      </c>
      <c r="G24" s="6"/>
      <c r="H24" s="6">
        <v>29.21</v>
      </c>
      <c r="I24" s="6"/>
      <c r="J24" s="6"/>
      <c r="K24" s="6"/>
      <c r="L24" s="6"/>
      <c r="M24" s="34">
        <v>9343814314753530</v>
      </c>
      <c r="N24" t="str">
        <f t="shared" si="5"/>
        <v>9343814314753530</v>
      </c>
      <c r="Q24">
        <v>14.4</v>
      </c>
      <c r="R24" s="22">
        <v>1443814314733300</v>
      </c>
      <c r="T24">
        <v>8.57</v>
      </c>
      <c r="Y24" s="5">
        <v>14.4</v>
      </c>
      <c r="Z24" s="6">
        <v>8.2366666666666664</v>
      </c>
    </row>
    <row r="25" spans="1:26" x14ac:dyDescent="0.25">
      <c r="A25" s="16">
        <f t="shared" si="3"/>
        <v>6.38</v>
      </c>
      <c r="B25" s="8">
        <f t="shared" si="4"/>
        <v>5.71</v>
      </c>
      <c r="C25" s="2">
        <v>8041</v>
      </c>
      <c r="D25" s="2" t="e">
        <f>RIGHT(_xlfn.XLOOKUP(F25,'Recherche tracking'!A:A,'Recherche tracking'!B:B),16)</f>
        <v>#N/A</v>
      </c>
      <c r="E25" s="12">
        <f>_xlfn.XLOOKUP(F25,'Nb colis et poids'!E:E,'Nb colis et poids'!F:F)</f>
        <v>6.01</v>
      </c>
      <c r="F25" s="5" t="s">
        <v>3357</v>
      </c>
      <c r="G25" s="6"/>
      <c r="H25" s="6">
        <v>5.71</v>
      </c>
      <c r="I25" s="6"/>
      <c r="J25" s="6"/>
      <c r="K25" s="6"/>
      <c r="L25" s="6"/>
      <c r="M25" s="34">
        <v>9343814314753390</v>
      </c>
      <c r="N25" t="str">
        <f t="shared" si="5"/>
        <v>9343814314753390</v>
      </c>
      <c r="Q25">
        <v>12.3</v>
      </c>
      <c r="R25" s="22">
        <v>1643814314730230</v>
      </c>
      <c r="T25">
        <v>8.07</v>
      </c>
      <c r="Y25" s="5">
        <v>14.5</v>
      </c>
      <c r="Z25" s="6">
        <v>8.57</v>
      </c>
    </row>
    <row r="26" spans="1:26" x14ac:dyDescent="0.25">
      <c r="A26" s="16">
        <f t="shared" si="3"/>
        <v>4.93</v>
      </c>
      <c r="B26" s="8">
        <f t="shared" si="4"/>
        <v>4.41</v>
      </c>
      <c r="C26" s="2">
        <v>8041</v>
      </c>
      <c r="D26" s="2" t="e">
        <f>RIGHT(_xlfn.XLOOKUP(F26,'Recherche tracking'!A:A,'Recherche tracking'!B:B),16)</f>
        <v>#N/A</v>
      </c>
      <c r="E26" s="12">
        <f>_xlfn.XLOOKUP(F26,'Nb colis et poids'!E:E,'Nb colis et poids'!F:F)</f>
        <v>2</v>
      </c>
      <c r="F26" s="5" t="s">
        <v>3356</v>
      </c>
      <c r="G26" s="6"/>
      <c r="H26" s="6">
        <v>4.41</v>
      </c>
      <c r="I26" s="6"/>
      <c r="J26" s="6"/>
      <c r="K26" s="6"/>
      <c r="L26" s="6"/>
      <c r="M26" s="34">
        <v>9343814314752250</v>
      </c>
      <c r="N26" t="str">
        <f t="shared" si="5"/>
        <v>9343814314752250</v>
      </c>
      <c r="Q26">
        <v>6.5</v>
      </c>
      <c r="R26" s="22">
        <v>1643814314733190</v>
      </c>
      <c r="T26">
        <v>5.57</v>
      </c>
      <c r="Y26" s="5">
        <v>14.9</v>
      </c>
      <c r="Z26" s="6">
        <v>8.57</v>
      </c>
    </row>
    <row r="27" spans="1:26" x14ac:dyDescent="0.25">
      <c r="A27" s="16">
        <f t="shared" si="3"/>
        <v>5.22</v>
      </c>
      <c r="B27" s="8">
        <f t="shared" si="4"/>
        <v>4.67</v>
      </c>
      <c r="C27" s="2">
        <v>8041</v>
      </c>
      <c r="D27" s="2" t="e">
        <f>RIGHT(_xlfn.XLOOKUP(F27,'Recherche tracking'!A:A,'Recherche tracking'!B:B),16)</f>
        <v>#N/A</v>
      </c>
      <c r="E27" s="12">
        <f>_xlfn.XLOOKUP(F27,'Nb colis et poids'!E:E,'Nb colis et poids'!F:F)</f>
        <v>2.84</v>
      </c>
      <c r="F27" s="5" t="s">
        <v>3355</v>
      </c>
      <c r="G27" s="6"/>
      <c r="H27" s="6">
        <v>4.67</v>
      </c>
      <c r="I27" s="6"/>
      <c r="J27" s="6"/>
      <c r="K27" s="6"/>
      <c r="L27" s="6"/>
      <c r="M27" s="34">
        <v>9343814314751050</v>
      </c>
      <c r="N27" t="str">
        <f t="shared" si="5"/>
        <v>9343814314751050</v>
      </c>
      <c r="Q27">
        <v>8.1999999999999993</v>
      </c>
      <c r="R27" s="22">
        <v>1743814314727910</v>
      </c>
      <c r="T27">
        <v>6.07</v>
      </c>
      <c r="Y27" s="5">
        <v>15</v>
      </c>
      <c r="Z27" s="6">
        <v>8.57</v>
      </c>
    </row>
    <row r="28" spans="1:26" x14ac:dyDescent="0.25">
      <c r="A28" s="16">
        <f t="shared" si="3"/>
        <v>5.51</v>
      </c>
      <c r="B28" s="8">
        <f t="shared" si="4"/>
        <v>4.93</v>
      </c>
      <c r="C28" s="2">
        <v>9351</v>
      </c>
      <c r="D28" s="2" t="e">
        <f>RIGHT(_xlfn.XLOOKUP(F28,'Recherche tracking'!A:A,'Recherche tracking'!B:B),16)</f>
        <v>#N/A</v>
      </c>
      <c r="E28" s="12">
        <f>_xlfn.XLOOKUP(F28,'Nb colis et poids'!E:E,'Nb colis et poids'!F:F)</f>
        <v>3.8</v>
      </c>
      <c r="F28" s="5" t="s">
        <v>3354</v>
      </c>
      <c r="G28" s="6"/>
      <c r="H28" s="6">
        <v>4.93</v>
      </c>
      <c r="I28" s="6"/>
      <c r="J28" s="6"/>
      <c r="K28" s="6"/>
      <c r="L28" s="6"/>
      <c r="M28" s="34">
        <v>9243814314757090</v>
      </c>
      <c r="N28" t="str">
        <f t="shared" si="5"/>
        <v>9243814314757090</v>
      </c>
      <c r="Q28">
        <v>18.3</v>
      </c>
      <c r="R28" s="22">
        <v>1743814314731680</v>
      </c>
      <c r="T28">
        <v>10.57</v>
      </c>
      <c r="Y28" s="5">
        <v>15.2</v>
      </c>
      <c r="Z28" s="6">
        <v>8.82</v>
      </c>
    </row>
    <row r="29" spans="1:26" x14ac:dyDescent="0.25">
      <c r="A29" s="16">
        <f t="shared" si="3"/>
        <v>4.6399999999999997</v>
      </c>
      <c r="B29" s="8">
        <f t="shared" si="4"/>
        <v>4.1500000000000004</v>
      </c>
      <c r="C29" s="2">
        <v>3752</v>
      </c>
      <c r="D29" s="2" t="e">
        <f>RIGHT(_xlfn.XLOOKUP(F29,'Recherche tracking'!A:A,'Recherche tracking'!B:B),16)</f>
        <v>#N/A</v>
      </c>
      <c r="E29" s="12">
        <f>_xlfn.XLOOKUP(F29,'Nb colis et poids'!E:E,'Nb colis et poids'!F:F)</f>
        <v>0.8</v>
      </c>
      <c r="F29" s="5" t="s">
        <v>3353</v>
      </c>
      <c r="G29" s="6"/>
      <c r="H29" s="6">
        <v>4.1500000000000004</v>
      </c>
      <c r="I29" s="6"/>
      <c r="J29" s="6"/>
      <c r="K29" s="6"/>
      <c r="L29" s="6"/>
      <c r="M29" s="34">
        <v>9243814314756330</v>
      </c>
      <c r="N29" t="str">
        <f t="shared" si="5"/>
        <v>9243814314756330</v>
      </c>
      <c r="Q29">
        <v>20.5</v>
      </c>
      <c r="R29" s="22">
        <v>1743814314731780</v>
      </c>
      <c r="T29">
        <v>11.07</v>
      </c>
      <c r="Y29" s="5">
        <v>15.4</v>
      </c>
      <c r="Z29" s="6">
        <v>8.82</v>
      </c>
    </row>
    <row r="30" spans="1:26" x14ac:dyDescent="0.25">
      <c r="A30" s="16">
        <f t="shared" si="3"/>
        <v>5.51</v>
      </c>
      <c r="B30" s="8">
        <f t="shared" si="4"/>
        <v>4.93</v>
      </c>
      <c r="C30" s="2">
        <v>3752</v>
      </c>
      <c r="D30" s="2" t="e">
        <f>RIGHT(_xlfn.XLOOKUP(F30,'Recherche tracking'!A:A,'Recherche tracking'!B:B),16)</f>
        <v>#N/A</v>
      </c>
      <c r="E30" s="12">
        <f>_xlfn.XLOOKUP(F30,'Nb colis et poids'!E:E,'Nb colis et poids'!F:F)</f>
        <v>3.01</v>
      </c>
      <c r="F30" s="5" t="s">
        <v>3352</v>
      </c>
      <c r="G30" s="6"/>
      <c r="H30" s="6">
        <v>4.93</v>
      </c>
      <c r="I30" s="6"/>
      <c r="J30" s="6"/>
      <c r="K30" s="6"/>
      <c r="L30" s="6"/>
      <c r="M30" s="34">
        <v>9243814314756320</v>
      </c>
      <c r="N30" t="str">
        <f t="shared" si="5"/>
        <v>9243814314756320</v>
      </c>
      <c r="Q30">
        <v>11.3</v>
      </c>
      <c r="R30" s="22">
        <v>1743814314732660</v>
      </c>
      <c r="T30">
        <v>7.82</v>
      </c>
      <c r="Y30" s="5">
        <v>15.5</v>
      </c>
      <c r="Z30" s="6">
        <v>8.82</v>
      </c>
    </row>
    <row r="31" spans="1:26" x14ac:dyDescent="0.25">
      <c r="A31" s="16">
        <f t="shared" si="3"/>
        <v>4.6399999999999997</v>
      </c>
      <c r="B31" s="8">
        <f t="shared" si="4"/>
        <v>4.1500000000000004</v>
      </c>
      <c r="C31" s="2">
        <v>3752</v>
      </c>
      <c r="D31" s="2" t="e">
        <f>RIGHT(_xlfn.XLOOKUP(F31,'Recherche tracking'!A:A,'Recherche tracking'!B:B),16)</f>
        <v>#N/A</v>
      </c>
      <c r="E31" s="12">
        <f>_xlfn.XLOOKUP(F31,'Nb colis et poids'!E:E,'Nb colis et poids'!F:F)</f>
        <v>0.8</v>
      </c>
      <c r="F31" s="5" t="s">
        <v>3351</v>
      </c>
      <c r="G31" s="6"/>
      <c r="H31" s="6">
        <v>4.1500000000000004</v>
      </c>
      <c r="I31" s="6"/>
      <c r="J31" s="6"/>
      <c r="K31" s="6"/>
      <c r="L31" s="6"/>
      <c r="M31" s="34">
        <v>9243814314756200</v>
      </c>
      <c r="N31" t="str">
        <f t="shared" si="5"/>
        <v>9243814314756200</v>
      </c>
      <c r="Q31">
        <v>21.6</v>
      </c>
      <c r="R31" s="22">
        <v>1743814314732810</v>
      </c>
      <c r="T31">
        <v>11.32</v>
      </c>
      <c r="Y31" s="5">
        <v>15.6</v>
      </c>
      <c r="Z31" s="6">
        <v>8.82</v>
      </c>
    </row>
    <row r="32" spans="1:26" x14ac:dyDescent="0.25">
      <c r="A32" s="16">
        <f t="shared" si="3"/>
        <v>5.51</v>
      </c>
      <c r="B32" s="8">
        <f t="shared" si="4"/>
        <v>4.93</v>
      </c>
      <c r="C32" s="2">
        <v>3752</v>
      </c>
      <c r="D32" s="2" t="e">
        <f>RIGHT(_xlfn.XLOOKUP(F32,'Recherche tracking'!A:A,'Recherche tracking'!B:B),16)</f>
        <v>#N/A</v>
      </c>
      <c r="E32" s="12">
        <f>_xlfn.XLOOKUP(F32,'Nb colis et poids'!E:E,'Nb colis et poids'!F:F)</f>
        <v>3.01</v>
      </c>
      <c r="F32" s="5" t="s">
        <v>3350</v>
      </c>
      <c r="G32" s="6"/>
      <c r="H32" s="6">
        <v>4.93</v>
      </c>
      <c r="I32" s="6"/>
      <c r="J32" s="6"/>
      <c r="K32" s="6"/>
      <c r="L32" s="6"/>
      <c r="M32" s="34">
        <v>9243814314756080</v>
      </c>
      <c r="N32" t="str">
        <f t="shared" si="5"/>
        <v>9243814314756080</v>
      </c>
      <c r="Q32">
        <v>15.5</v>
      </c>
      <c r="R32" s="22">
        <v>1743814314733400</v>
      </c>
      <c r="T32">
        <v>8.82</v>
      </c>
      <c r="Y32" s="5">
        <v>15.9</v>
      </c>
      <c r="Z32" s="6">
        <v>8.82</v>
      </c>
    </row>
    <row r="33" spans="1:26" x14ac:dyDescent="0.25">
      <c r="A33" s="16">
        <f t="shared" si="3"/>
        <v>4.6399999999999997</v>
      </c>
      <c r="B33" s="8">
        <f t="shared" si="4"/>
        <v>4.1500000000000004</v>
      </c>
      <c r="C33" s="2">
        <v>3752</v>
      </c>
      <c r="D33" s="2" t="e">
        <f>RIGHT(_xlfn.XLOOKUP(F33,'Recherche tracking'!A:A,'Recherche tracking'!B:B),16)</f>
        <v>#N/A</v>
      </c>
      <c r="E33" s="12">
        <f>_xlfn.XLOOKUP(F33,'Nb colis et poids'!E:E,'Nb colis et poids'!F:F)</f>
        <v>0.8</v>
      </c>
      <c r="F33" s="5" t="s">
        <v>3349</v>
      </c>
      <c r="G33" s="6"/>
      <c r="H33" s="6">
        <v>4.1500000000000004</v>
      </c>
      <c r="I33" s="6"/>
      <c r="J33" s="6"/>
      <c r="K33" s="6"/>
      <c r="L33" s="6"/>
      <c r="M33" s="34">
        <v>9243814314756050</v>
      </c>
      <c r="N33" t="str">
        <f t="shared" si="5"/>
        <v>9243814314756050</v>
      </c>
      <c r="Q33">
        <v>7.9</v>
      </c>
      <c r="R33" s="22">
        <v>1943814314730410</v>
      </c>
      <c r="T33">
        <v>5.82</v>
      </c>
      <c r="Y33" s="5">
        <v>16.2</v>
      </c>
      <c r="Z33" s="6">
        <v>9.07</v>
      </c>
    </row>
    <row r="34" spans="1:26" x14ac:dyDescent="0.25">
      <c r="A34" s="16">
        <f t="shared" si="3"/>
        <v>4.6399999999999997</v>
      </c>
      <c r="B34" s="8">
        <f t="shared" si="4"/>
        <v>4.1500000000000004</v>
      </c>
      <c r="C34" s="2">
        <v>3752</v>
      </c>
      <c r="D34" s="2" t="e">
        <f>RIGHT(_xlfn.XLOOKUP(F34,'Recherche tracking'!A:A,'Recherche tracking'!B:B),16)</f>
        <v>#N/A</v>
      </c>
      <c r="E34" s="12">
        <f>_xlfn.XLOOKUP(F34,'Nb colis et poids'!E:E,'Nb colis et poids'!F:F)</f>
        <v>0.8</v>
      </c>
      <c r="F34" s="5" t="s">
        <v>3348</v>
      </c>
      <c r="G34" s="6"/>
      <c r="H34" s="6">
        <v>4.1500000000000004</v>
      </c>
      <c r="I34" s="6"/>
      <c r="J34" s="6"/>
      <c r="K34" s="6"/>
      <c r="L34" s="6"/>
      <c r="M34" s="34">
        <v>9243814314756040</v>
      </c>
      <c r="N34" t="str">
        <f t="shared" si="5"/>
        <v>9243814314756040</v>
      </c>
      <c r="Q34">
        <v>1.9</v>
      </c>
      <c r="R34" s="22">
        <v>2017777314542040</v>
      </c>
      <c r="T34">
        <v>4.32</v>
      </c>
      <c r="Y34" s="5">
        <v>16.399999999999999</v>
      </c>
      <c r="Z34" s="6">
        <v>9.07</v>
      </c>
    </row>
    <row r="35" spans="1:26" x14ac:dyDescent="0.25">
      <c r="A35" s="16">
        <f t="shared" si="3"/>
        <v>4.6399999999999997</v>
      </c>
      <c r="B35" s="8">
        <f t="shared" si="4"/>
        <v>4.1500000000000004</v>
      </c>
      <c r="C35" s="2">
        <v>3752</v>
      </c>
      <c r="D35" s="2" t="e">
        <f>RIGHT(_xlfn.XLOOKUP(F35,'Recherche tracking'!A:A,'Recherche tracking'!B:B),16)</f>
        <v>#N/A</v>
      </c>
      <c r="E35" s="12">
        <f>_xlfn.XLOOKUP(F35,'Nb colis et poids'!E:E,'Nb colis et poids'!F:F)</f>
        <v>0.8</v>
      </c>
      <c r="F35" s="5" t="s">
        <v>3347</v>
      </c>
      <c r="G35" s="6"/>
      <c r="H35" s="6">
        <v>4.1500000000000004</v>
      </c>
      <c r="I35" s="6"/>
      <c r="J35" s="6"/>
      <c r="K35" s="6"/>
      <c r="L35" s="6"/>
      <c r="M35" s="34">
        <v>9243814314755980</v>
      </c>
      <c r="N35" t="str">
        <f t="shared" si="5"/>
        <v>9243814314755980</v>
      </c>
      <c r="Q35">
        <v>18.5</v>
      </c>
      <c r="R35" s="22">
        <v>2117777520256330</v>
      </c>
      <c r="T35">
        <v>10.57</v>
      </c>
      <c r="Y35" s="5">
        <v>18.3</v>
      </c>
      <c r="Z35" s="6">
        <v>10.57</v>
      </c>
    </row>
    <row r="36" spans="1:26" x14ac:dyDescent="0.25">
      <c r="A36" s="16">
        <f t="shared" si="3"/>
        <v>4.6399999999999997</v>
      </c>
      <c r="B36" s="8">
        <f t="shared" si="4"/>
        <v>4.1500000000000004</v>
      </c>
      <c r="C36" s="2">
        <v>3752</v>
      </c>
      <c r="D36" s="2" t="e">
        <f>RIGHT(_xlfn.XLOOKUP(F36,'Recherche tracking'!A:A,'Recherche tracking'!B:B),16)</f>
        <v>#N/A</v>
      </c>
      <c r="E36" s="12">
        <f>_xlfn.XLOOKUP(F36,'Nb colis et poids'!E:E,'Nb colis et poids'!F:F)</f>
        <v>0.8</v>
      </c>
      <c r="F36" s="5" t="s">
        <v>3346</v>
      </c>
      <c r="G36" s="6"/>
      <c r="H36" s="6">
        <v>4.1500000000000004</v>
      </c>
      <c r="I36" s="6"/>
      <c r="J36" s="6"/>
      <c r="K36" s="6"/>
      <c r="L36" s="6"/>
      <c r="M36" s="34">
        <v>9243814314755960</v>
      </c>
      <c r="N36" t="str">
        <f t="shared" si="5"/>
        <v>9243814314755960</v>
      </c>
      <c r="Q36">
        <v>14</v>
      </c>
      <c r="R36" s="22">
        <v>2124032017233560</v>
      </c>
      <c r="T36">
        <v>7.32</v>
      </c>
      <c r="Y36" s="5">
        <v>18.5</v>
      </c>
      <c r="Z36" s="6">
        <v>10.57</v>
      </c>
    </row>
    <row r="37" spans="1:26" x14ac:dyDescent="0.25">
      <c r="A37" s="16">
        <f t="shared" si="3"/>
        <v>5.51</v>
      </c>
      <c r="B37" s="8">
        <f t="shared" si="4"/>
        <v>4.93</v>
      </c>
      <c r="C37" s="2">
        <v>3752</v>
      </c>
      <c r="D37" s="2" t="e">
        <f>RIGHT(_xlfn.XLOOKUP(F37,'Recherche tracking'!A:A,'Recherche tracking'!B:B),16)</f>
        <v>#N/A</v>
      </c>
      <c r="E37" s="12">
        <f>_xlfn.XLOOKUP(F37,'Nb colis et poids'!E:E,'Nb colis et poids'!F:F)</f>
        <v>3.01</v>
      </c>
      <c r="F37" s="5" t="s">
        <v>3345</v>
      </c>
      <c r="G37" s="6"/>
      <c r="H37" s="6">
        <v>4.93</v>
      </c>
      <c r="I37" s="6"/>
      <c r="J37" s="6"/>
      <c r="K37" s="6"/>
      <c r="L37" s="6"/>
      <c r="M37" s="34">
        <v>9243814314755870</v>
      </c>
      <c r="N37" t="str">
        <f t="shared" si="5"/>
        <v>9243814314755870</v>
      </c>
      <c r="Q37">
        <v>8.6999999999999993</v>
      </c>
      <c r="R37" s="22">
        <v>2124262000169280</v>
      </c>
      <c r="T37">
        <v>6.07</v>
      </c>
      <c r="Y37" s="5">
        <v>19</v>
      </c>
      <c r="Z37" s="6">
        <v>10.57</v>
      </c>
    </row>
    <row r="38" spans="1:26" x14ac:dyDescent="0.25">
      <c r="A38" s="16">
        <f t="shared" si="3"/>
        <v>4.6399999999999997</v>
      </c>
      <c r="B38" s="8">
        <f t="shared" si="4"/>
        <v>4.1500000000000004</v>
      </c>
      <c r="C38" s="2">
        <v>3752</v>
      </c>
      <c r="D38" s="2" t="e">
        <f>RIGHT(_xlfn.XLOOKUP(F38,'Recherche tracking'!A:A,'Recherche tracking'!B:B),16)</f>
        <v>#N/A</v>
      </c>
      <c r="E38" s="12">
        <f>_xlfn.XLOOKUP(F38,'Nb colis et poids'!E:E,'Nb colis et poids'!F:F)</f>
        <v>0.9</v>
      </c>
      <c r="F38" s="5" t="s">
        <v>3344</v>
      </c>
      <c r="G38" s="6"/>
      <c r="H38" s="6">
        <v>4.1500000000000004</v>
      </c>
      <c r="I38" s="6"/>
      <c r="J38" s="6"/>
      <c r="K38" s="6"/>
      <c r="L38" s="6"/>
      <c r="M38" s="34">
        <v>9243814314755860</v>
      </c>
      <c r="N38" t="str">
        <f t="shared" si="5"/>
        <v>9243814314755860</v>
      </c>
      <c r="Q38">
        <v>7.2</v>
      </c>
      <c r="R38" s="22">
        <v>2143814314729390</v>
      </c>
      <c r="T38">
        <v>6.82</v>
      </c>
      <c r="Y38" s="5">
        <v>20.5</v>
      </c>
      <c r="Z38" s="6">
        <v>11.07</v>
      </c>
    </row>
    <row r="39" spans="1:26" x14ac:dyDescent="0.25">
      <c r="A39" s="16">
        <f t="shared" si="3"/>
        <v>4.6399999999999997</v>
      </c>
      <c r="B39" s="8">
        <f t="shared" si="4"/>
        <v>4.1500000000000004</v>
      </c>
      <c r="C39" s="2">
        <v>3752</v>
      </c>
      <c r="D39" s="2" t="e">
        <f>RIGHT(_xlfn.XLOOKUP(F39,'Recherche tracking'!A:A,'Recherche tracking'!B:B),16)</f>
        <v>#N/A</v>
      </c>
      <c r="E39" s="12">
        <f>_xlfn.XLOOKUP(F39,'Nb colis et poids'!E:E,'Nb colis et poids'!F:F)</f>
        <v>0.8</v>
      </c>
      <c r="F39" s="5" t="s">
        <v>3343</v>
      </c>
      <c r="G39" s="6"/>
      <c r="H39" s="6">
        <v>4.1500000000000004</v>
      </c>
      <c r="I39" s="6"/>
      <c r="J39" s="6"/>
      <c r="K39" s="6"/>
      <c r="L39" s="6"/>
      <c r="M39" s="34">
        <v>9243814314755850</v>
      </c>
      <c r="N39" t="str">
        <f t="shared" si="5"/>
        <v>9243814314755850</v>
      </c>
      <c r="Q39">
        <v>19</v>
      </c>
      <c r="R39" s="22">
        <v>2143814314729980</v>
      </c>
      <c r="T39">
        <v>10.57</v>
      </c>
      <c r="Y39" s="5">
        <v>21.6</v>
      </c>
      <c r="Z39" s="6">
        <v>11.32</v>
      </c>
    </row>
    <row r="40" spans="1:26" x14ac:dyDescent="0.25">
      <c r="A40" s="16">
        <f t="shared" si="3"/>
        <v>5.22</v>
      </c>
      <c r="B40" s="8">
        <f t="shared" si="4"/>
        <v>4.67</v>
      </c>
      <c r="C40" s="2">
        <v>3752</v>
      </c>
      <c r="D40" s="2" t="e">
        <f>RIGHT(_xlfn.XLOOKUP(F40,'Recherche tracking'!A:A,'Recherche tracking'!B:B),16)</f>
        <v>#N/A</v>
      </c>
      <c r="E40" s="12">
        <f>_xlfn.XLOOKUP(F40,'Nb colis et poids'!E:E,'Nb colis et poids'!F:F)</f>
        <v>2.84</v>
      </c>
      <c r="F40" s="5" t="s">
        <v>3342</v>
      </c>
      <c r="G40" s="6"/>
      <c r="H40" s="6">
        <v>4.67</v>
      </c>
      <c r="I40" s="6"/>
      <c r="J40" s="6"/>
      <c r="K40" s="6"/>
      <c r="L40" s="6"/>
      <c r="M40" s="34">
        <v>9243814314755830</v>
      </c>
      <c r="N40" t="str">
        <f t="shared" si="5"/>
        <v>9243814314755830</v>
      </c>
      <c r="Q40">
        <v>11</v>
      </c>
      <c r="R40" s="22">
        <v>2183814314001680</v>
      </c>
      <c r="T40">
        <v>7.57</v>
      </c>
      <c r="Y40" s="5">
        <v>24.5</v>
      </c>
      <c r="Z40" s="6">
        <v>11.07</v>
      </c>
    </row>
    <row r="41" spans="1:26" x14ac:dyDescent="0.25">
      <c r="A41" s="16">
        <f t="shared" si="3"/>
        <v>4.6399999999999997</v>
      </c>
      <c r="B41" s="8">
        <f t="shared" si="4"/>
        <v>4.1500000000000004</v>
      </c>
      <c r="C41" s="2">
        <v>3752</v>
      </c>
      <c r="D41" s="2" t="e">
        <f>RIGHT(_xlfn.XLOOKUP(F41,'Recherche tracking'!A:A,'Recherche tracking'!B:B),16)</f>
        <v>#N/A</v>
      </c>
      <c r="E41" s="12">
        <f>_xlfn.XLOOKUP(F41,'Nb colis et poids'!E:E,'Nb colis et poids'!F:F)</f>
        <v>0.8</v>
      </c>
      <c r="F41" s="5" t="s">
        <v>3341</v>
      </c>
      <c r="G41" s="6"/>
      <c r="H41" s="6">
        <v>4.1500000000000004</v>
      </c>
      <c r="I41" s="6"/>
      <c r="J41" s="6"/>
      <c r="K41" s="6"/>
      <c r="L41" s="6"/>
      <c r="M41" s="34">
        <v>9243814314755570</v>
      </c>
      <c r="N41" t="str">
        <f t="shared" si="5"/>
        <v>9243814314755570</v>
      </c>
      <c r="Q41">
        <v>5</v>
      </c>
      <c r="R41" s="22">
        <v>2183814314001720</v>
      </c>
      <c r="T41">
        <v>6.43</v>
      </c>
      <c r="Y41" s="5">
        <v>25.5</v>
      </c>
      <c r="Z41" s="6">
        <v>13.32</v>
      </c>
    </row>
    <row r="42" spans="1:26" x14ac:dyDescent="0.25">
      <c r="A42" s="16">
        <f t="shared" si="3"/>
        <v>5.51</v>
      </c>
      <c r="B42" s="8">
        <f t="shared" si="4"/>
        <v>4.93</v>
      </c>
      <c r="C42" s="2">
        <v>9351</v>
      </c>
      <c r="D42" s="2" t="e">
        <f>RIGHT(_xlfn.XLOOKUP(F42,'Recherche tracking'!A:A,'Recherche tracking'!B:B),16)</f>
        <v>#N/A</v>
      </c>
      <c r="E42" s="12">
        <f>_xlfn.XLOOKUP(F42,'Nb colis et poids'!E:E,'Nb colis et poids'!F:F)</f>
        <v>3.84</v>
      </c>
      <c r="F42" s="5" t="s">
        <v>3340</v>
      </c>
      <c r="G42" s="6"/>
      <c r="H42" s="6">
        <v>4.93</v>
      </c>
      <c r="I42" s="6"/>
      <c r="J42" s="6"/>
      <c r="K42" s="6"/>
      <c r="L42" s="6"/>
      <c r="M42" s="34">
        <v>9243814314755460</v>
      </c>
      <c r="N42" t="str">
        <f t="shared" si="5"/>
        <v>9243814314755460</v>
      </c>
      <c r="Q42">
        <v>13.1</v>
      </c>
      <c r="R42" s="22">
        <v>2183814314001730</v>
      </c>
      <c r="T42">
        <v>12.4</v>
      </c>
      <c r="Y42" s="5">
        <v>26.5</v>
      </c>
      <c r="Z42" s="6">
        <v>13.57</v>
      </c>
    </row>
    <row r="43" spans="1:26" x14ac:dyDescent="0.25">
      <c r="A43" s="16">
        <f t="shared" si="3"/>
        <v>6.96</v>
      </c>
      <c r="B43" s="8">
        <f t="shared" si="4"/>
        <v>6.23</v>
      </c>
      <c r="C43" s="2">
        <v>9351</v>
      </c>
      <c r="D43" s="2" t="e">
        <f>RIGHT(_xlfn.XLOOKUP(F43,'Recherche tracking'!A:A,'Recherche tracking'!B:B),16)</f>
        <v>#N/A</v>
      </c>
      <c r="E43" s="12">
        <f>_xlfn.XLOOKUP(F43,'Nb colis et poids'!E:E,'Nb colis et poids'!F:F)</f>
        <v>8.4</v>
      </c>
      <c r="F43" s="5" t="s">
        <v>3339</v>
      </c>
      <c r="G43" s="6"/>
      <c r="H43" s="6">
        <v>6.23</v>
      </c>
      <c r="I43" s="6"/>
      <c r="J43" s="6"/>
      <c r="K43" s="6"/>
      <c r="L43" s="6"/>
      <c r="M43" s="34">
        <v>9243814314755020</v>
      </c>
      <c r="N43" t="str">
        <f t="shared" si="5"/>
        <v>9243814314755020</v>
      </c>
      <c r="Q43">
        <v>1</v>
      </c>
      <c r="R43" s="22">
        <v>2183814314001740</v>
      </c>
      <c r="T43">
        <v>5.1100000000000003</v>
      </c>
      <c r="Y43" s="5">
        <v>31.9</v>
      </c>
      <c r="Z43" s="6">
        <v>14.82</v>
      </c>
    </row>
    <row r="44" spans="1:26" x14ac:dyDescent="0.25">
      <c r="A44" s="16">
        <f t="shared" si="3"/>
        <v>5.8</v>
      </c>
      <c r="B44" s="8">
        <f t="shared" si="4"/>
        <v>5.19</v>
      </c>
      <c r="C44" s="2">
        <v>9351</v>
      </c>
      <c r="D44" s="2" t="e">
        <f>RIGHT(_xlfn.XLOOKUP(F44,'Recherche tracking'!A:A,'Recherche tracking'!B:B),16)</f>
        <v>#N/A</v>
      </c>
      <c r="E44" s="12">
        <f>_xlfn.XLOOKUP(F44,'Nb colis et poids'!E:E,'Nb colis et poids'!F:F)</f>
        <v>4.2</v>
      </c>
      <c r="F44" s="5" t="s">
        <v>3338</v>
      </c>
      <c r="G44" s="6"/>
      <c r="H44" s="6">
        <v>5.19</v>
      </c>
      <c r="I44" s="6"/>
      <c r="J44" s="6"/>
      <c r="K44" s="6"/>
      <c r="L44" s="6"/>
      <c r="M44" s="34">
        <v>9243814314754410</v>
      </c>
      <c r="N44" t="str">
        <f t="shared" si="5"/>
        <v>9243814314754410</v>
      </c>
      <c r="Q44">
        <v>5</v>
      </c>
      <c r="R44" s="22">
        <v>2183814314001750</v>
      </c>
      <c r="T44">
        <v>6.43</v>
      </c>
      <c r="Y44" s="5">
        <v>32</v>
      </c>
      <c r="Z44" s="6">
        <v>14.82</v>
      </c>
    </row>
    <row r="45" spans="1:26" x14ac:dyDescent="0.25">
      <c r="A45" s="16">
        <f t="shared" si="3"/>
        <v>5.22</v>
      </c>
      <c r="B45" s="8">
        <f t="shared" si="4"/>
        <v>4.67</v>
      </c>
      <c r="C45" s="2">
        <v>8041</v>
      </c>
      <c r="D45" s="2" t="e">
        <f>RIGHT(_xlfn.XLOOKUP(F45,'Recherche tracking'!A:A,'Recherche tracking'!B:B),16)</f>
        <v>#N/A</v>
      </c>
      <c r="E45" s="12">
        <f>_xlfn.XLOOKUP(F45,'Nb colis et poids'!E:E,'Nb colis et poids'!F:F)</f>
        <v>3</v>
      </c>
      <c r="F45" s="5" t="s">
        <v>3337</v>
      </c>
      <c r="G45" s="6"/>
      <c r="H45" s="6">
        <v>4.67</v>
      </c>
      <c r="I45" s="6"/>
      <c r="J45" s="6"/>
      <c r="K45" s="6"/>
      <c r="L45" s="6"/>
      <c r="M45" s="34">
        <v>9243814314754380</v>
      </c>
      <c r="N45" t="str">
        <f t="shared" si="5"/>
        <v>9243814314754380</v>
      </c>
      <c r="Q45">
        <v>1</v>
      </c>
      <c r="R45" s="22">
        <v>2183814314001760</v>
      </c>
      <c r="T45">
        <v>5.1100000000000003</v>
      </c>
      <c r="Y45" s="5">
        <v>33.700000000000003</v>
      </c>
      <c r="Z45" s="6">
        <v>14.32</v>
      </c>
    </row>
    <row r="46" spans="1:26" x14ac:dyDescent="0.25">
      <c r="A46" s="16">
        <f t="shared" si="3"/>
        <v>5.22</v>
      </c>
      <c r="B46" s="8">
        <f t="shared" si="4"/>
        <v>4.67</v>
      </c>
      <c r="C46" s="2">
        <v>9351</v>
      </c>
      <c r="D46" s="2" t="e">
        <f>RIGHT(_xlfn.XLOOKUP(F46,'Recherche tracking'!A:A,'Recherche tracking'!B:B),16)</f>
        <v>#N/A</v>
      </c>
      <c r="E46" s="12">
        <f>_xlfn.XLOOKUP(F46,'Nb colis et poids'!E:E,'Nb colis et poids'!F:F)</f>
        <v>2.9</v>
      </c>
      <c r="F46" s="5" t="s">
        <v>3336</v>
      </c>
      <c r="G46" s="6"/>
      <c r="H46" s="6">
        <v>4.67</v>
      </c>
      <c r="I46" s="6"/>
      <c r="J46" s="6"/>
      <c r="K46" s="6"/>
      <c r="L46" s="6"/>
      <c r="M46" s="34">
        <v>9243814314754280</v>
      </c>
      <c r="N46" t="str">
        <f t="shared" si="5"/>
        <v>9243814314754280</v>
      </c>
      <c r="Q46">
        <v>0.1</v>
      </c>
      <c r="R46" s="22">
        <v>2183814314001770</v>
      </c>
      <c r="T46">
        <v>5.1100000000000003</v>
      </c>
      <c r="Y46" s="5">
        <v>33.9</v>
      </c>
      <c r="Z46" s="6">
        <v>16.32</v>
      </c>
    </row>
    <row r="47" spans="1:26" x14ac:dyDescent="0.25">
      <c r="A47" s="16">
        <f t="shared" si="3"/>
        <v>5.51</v>
      </c>
      <c r="B47" s="8">
        <f t="shared" si="4"/>
        <v>4.93</v>
      </c>
      <c r="C47" s="2">
        <v>9351</v>
      </c>
      <c r="D47" s="2" t="e">
        <f>RIGHT(_xlfn.XLOOKUP(F47,'Recherche tracking'!A:A,'Recherche tracking'!B:B),16)</f>
        <v>#N/A</v>
      </c>
      <c r="E47" s="12">
        <f>_xlfn.XLOOKUP(F47,'Nb colis et poids'!E:E,'Nb colis et poids'!F:F)</f>
        <v>3.8</v>
      </c>
      <c r="F47" s="5" t="s">
        <v>3335</v>
      </c>
      <c r="G47" s="6"/>
      <c r="H47" s="6">
        <v>4.93</v>
      </c>
      <c r="I47" s="6"/>
      <c r="J47" s="6"/>
      <c r="K47" s="6"/>
      <c r="L47" s="6"/>
      <c r="M47" s="34">
        <v>9243814314754090</v>
      </c>
      <c r="N47" t="str">
        <f t="shared" si="5"/>
        <v>9243814314754090</v>
      </c>
      <c r="Q47">
        <v>5</v>
      </c>
      <c r="R47" s="22">
        <v>2183814314001780</v>
      </c>
      <c r="T47">
        <v>6.43</v>
      </c>
      <c r="Y47" s="5">
        <v>34</v>
      </c>
      <c r="Z47" s="6">
        <v>25.32</v>
      </c>
    </row>
    <row r="48" spans="1:26" x14ac:dyDescent="0.25">
      <c r="A48" s="16">
        <f t="shared" si="3"/>
        <v>7.83</v>
      </c>
      <c r="B48" s="8">
        <f t="shared" si="4"/>
        <v>7.01</v>
      </c>
      <c r="C48" s="2">
        <v>8656</v>
      </c>
      <c r="D48" s="2" t="e">
        <f>RIGHT(_xlfn.XLOOKUP(F48,'Recherche tracking'!A:A,'Recherche tracking'!B:B),16)</f>
        <v>#N/A</v>
      </c>
      <c r="E48" s="12">
        <f>_xlfn.XLOOKUP(F48,'Nb colis et poids'!E:E,'Nb colis et poids'!F:F)</f>
        <v>11.52</v>
      </c>
      <c r="F48" s="5" t="s">
        <v>3334</v>
      </c>
      <c r="G48" s="6"/>
      <c r="H48" s="6">
        <v>7.01</v>
      </c>
      <c r="I48" s="6"/>
      <c r="J48" s="6"/>
      <c r="K48" s="6"/>
      <c r="L48" s="6"/>
      <c r="M48" s="34">
        <v>9243814314751970</v>
      </c>
      <c r="N48" t="str">
        <f t="shared" si="5"/>
        <v>9243814314751970</v>
      </c>
      <c r="Q48">
        <v>8.6</v>
      </c>
      <c r="R48" s="22">
        <v>2183814314001800</v>
      </c>
      <c r="T48">
        <v>7.75</v>
      </c>
      <c r="Y48" s="5">
        <v>38.700000000000003</v>
      </c>
      <c r="Z48" s="6">
        <v>15.57</v>
      </c>
    </row>
    <row r="49" spans="1:26" x14ac:dyDescent="0.25">
      <c r="A49" s="16">
        <f t="shared" si="3"/>
        <v>6.09</v>
      </c>
      <c r="B49" s="8">
        <f t="shared" si="4"/>
        <v>5.45</v>
      </c>
      <c r="C49" s="2">
        <v>9351</v>
      </c>
      <c r="D49" s="2" t="e">
        <f>RIGHT(_xlfn.XLOOKUP(F49,'Recherche tracking'!A:A,'Recherche tracking'!B:B),16)</f>
        <v>#N/A</v>
      </c>
      <c r="E49" s="12">
        <f>_xlfn.XLOOKUP(F49,'Nb colis et poids'!E:E,'Nb colis et poids'!F:F)</f>
        <v>5.68</v>
      </c>
      <c r="F49" s="5" t="s">
        <v>3333</v>
      </c>
      <c r="G49" s="6"/>
      <c r="H49" s="6">
        <v>5.45</v>
      </c>
      <c r="I49" s="6"/>
      <c r="J49" s="6"/>
      <c r="K49" s="6"/>
      <c r="L49" s="6"/>
      <c r="M49" s="34">
        <v>9243814314751950</v>
      </c>
      <c r="N49" t="str">
        <f t="shared" si="5"/>
        <v>9243814314751950</v>
      </c>
      <c r="Q49">
        <v>0.2</v>
      </c>
      <c r="R49" s="22">
        <v>2183814314001820</v>
      </c>
      <c r="T49">
        <v>6.11</v>
      </c>
      <c r="Y49" s="5" t="s">
        <v>36</v>
      </c>
      <c r="Z49" s="6"/>
    </row>
    <row r="50" spans="1:26" x14ac:dyDescent="0.25">
      <c r="A50" s="16">
        <f t="shared" si="3"/>
        <v>6.38</v>
      </c>
      <c r="B50" s="8">
        <f t="shared" si="4"/>
        <v>5.71</v>
      </c>
      <c r="C50" s="2">
        <v>8041</v>
      </c>
      <c r="D50" s="2" t="e">
        <f>RIGHT(_xlfn.XLOOKUP(F50,'Recherche tracking'!A:A,'Recherche tracking'!B:B),16)</f>
        <v>#N/A</v>
      </c>
      <c r="E50" s="12">
        <f>_xlfn.XLOOKUP(F50,'Nb colis et poids'!E:E,'Nb colis et poids'!F:F)</f>
        <v>6.8</v>
      </c>
      <c r="F50" s="5" t="s">
        <v>3332</v>
      </c>
      <c r="G50" s="6"/>
      <c r="H50" s="6">
        <v>5.71</v>
      </c>
      <c r="I50" s="6"/>
      <c r="J50" s="6"/>
      <c r="K50" s="6"/>
      <c r="L50" s="6"/>
      <c r="M50" s="34">
        <v>9243814314751390</v>
      </c>
      <c r="N50" t="str">
        <f t="shared" si="5"/>
        <v>9243814314751390</v>
      </c>
      <c r="Q50">
        <v>9.9</v>
      </c>
      <c r="R50" s="22">
        <v>2183814314001830</v>
      </c>
      <c r="T50">
        <v>9.08</v>
      </c>
      <c r="Y50" s="5">
        <v>5.7</v>
      </c>
      <c r="Z50" s="6">
        <v>6.32</v>
      </c>
    </row>
    <row r="51" spans="1:26" x14ac:dyDescent="0.25">
      <c r="A51" s="16">
        <f t="shared" si="3"/>
        <v>5.8</v>
      </c>
      <c r="B51" s="8">
        <f t="shared" si="4"/>
        <v>5.19</v>
      </c>
      <c r="C51" s="2">
        <v>9351</v>
      </c>
      <c r="D51" s="2" t="e">
        <f>RIGHT(_xlfn.XLOOKUP(F51,'Recherche tracking'!A:A,'Recherche tracking'!B:B),16)</f>
        <v>#N/A</v>
      </c>
      <c r="E51" s="12">
        <f>_xlfn.XLOOKUP(F51,'Nb colis et poids'!E:E,'Nb colis et poids'!F:F)</f>
        <v>4.01</v>
      </c>
      <c r="F51" s="5" t="s">
        <v>3331</v>
      </c>
      <c r="G51" s="6"/>
      <c r="H51" s="6">
        <v>5.19</v>
      </c>
      <c r="I51" s="6"/>
      <c r="J51" s="6"/>
      <c r="K51" s="6"/>
      <c r="L51" s="6"/>
      <c r="M51" s="34">
        <v>9143814314754970</v>
      </c>
      <c r="N51" t="str">
        <f t="shared" si="5"/>
        <v>9143814314754970</v>
      </c>
      <c r="Q51">
        <v>5</v>
      </c>
      <c r="R51" s="22">
        <v>2243814314729200</v>
      </c>
      <c r="T51">
        <v>6.43</v>
      </c>
      <c r="Y51" s="5">
        <v>1.9</v>
      </c>
      <c r="Z51" s="6">
        <v>4.32</v>
      </c>
    </row>
    <row r="52" spans="1:26" x14ac:dyDescent="0.25">
      <c r="A52" s="16">
        <f t="shared" si="3"/>
        <v>7.83</v>
      </c>
      <c r="B52" s="8">
        <f t="shared" si="4"/>
        <v>7.01</v>
      </c>
      <c r="C52" s="2">
        <v>8640</v>
      </c>
      <c r="D52" s="2" t="e">
        <f>RIGHT(_xlfn.XLOOKUP(F52,'Recherche tracking'!A:A,'Recherche tracking'!B:B),16)</f>
        <v>#N/A</v>
      </c>
      <c r="E52" s="12">
        <f>_xlfn.XLOOKUP(F52,'Nb colis et poids'!E:E,'Nb colis et poids'!F:F)</f>
        <v>11.69</v>
      </c>
      <c r="F52" s="5" t="s">
        <v>3330</v>
      </c>
      <c r="G52" s="6"/>
      <c r="H52" s="6">
        <v>7.01</v>
      </c>
      <c r="I52" s="6"/>
      <c r="J52" s="6"/>
      <c r="K52" s="6"/>
      <c r="L52" s="6"/>
      <c r="M52" s="34">
        <v>9143814314754330</v>
      </c>
      <c r="N52" t="str">
        <f t="shared" si="5"/>
        <v>9143814314754330</v>
      </c>
      <c r="Q52">
        <v>14.4</v>
      </c>
      <c r="R52" s="22">
        <v>2243814314733450</v>
      </c>
      <c r="T52">
        <v>8.57</v>
      </c>
      <c r="Y52" s="5">
        <v>24.3</v>
      </c>
      <c r="Z52" s="6">
        <v>12.07</v>
      </c>
    </row>
    <row r="53" spans="1:26" x14ac:dyDescent="0.25">
      <c r="A53" s="16">
        <f t="shared" si="3"/>
        <v>12.43</v>
      </c>
      <c r="B53" s="8">
        <f t="shared" si="4"/>
        <v>11.13</v>
      </c>
      <c r="C53" s="2">
        <v>8640</v>
      </c>
      <c r="D53" s="2" t="e">
        <f>RIGHT(_xlfn.XLOOKUP(F53,'Recherche tracking'!A:A,'Recherche tracking'!B:B),16)</f>
        <v>#N/A</v>
      </c>
      <c r="E53" s="12">
        <f>_xlfn.XLOOKUP(F53,'Nb colis et poids'!E:E,'Nb colis et poids'!F:F)</f>
        <v>23.72</v>
      </c>
      <c r="F53" s="5" t="s">
        <v>2956</v>
      </c>
      <c r="G53" s="6"/>
      <c r="H53" s="6">
        <v>11.13</v>
      </c>
      <c r="I53" s="6"/>
      <c r="J53" s="6"/>
      <c r="K53" s="6"/>
      <c r="L53" s="6"/>
      <c r="M53" s="34">
        <v>9143814314754320</v>
      </c>
      <c r="N53" t="str">
        <f t="shared" si="5"/>
        <v>9143814314754320</v>
      </c>
      <c r="Q53">
        <v>14</v>
      </c>
      <c r="R53" s="22">
        <v>2343814314732010</v>
      </c>
      <c r="T53">
        <v>7.32</v>
      </c>
      <c r="Y53" s="5">
        <v>35.200000000000003</v>
      </c>
      <c r="Z53" s="6">
        <v>14.82</v>
      </c>
    </row>
    <row r="54" spans="1:26" x14ac:dyDescent="0.25">
      <c r="A54" s="16">
        <f t="shared" si="3"/>
        <v>15.33</v>
      </c>
      <c r="B54" s="8">
        <f t="shared" si="4"/>
        <v>13.73</v>
      </c>
      <c r="C54" s="2">
        <v>8041</v>
      </c>
      <c r="D54" s="2" t="e">
        <f>RIGHT(_xlfn.XLOOKUP(F54,'Recherche tracking'!A:A,'Recherche tracking'!B:B),16)</f>
        <v>#N/A</v>
      </c>
      <c r="E54" s="12">
        <f>_xlfn.XLOOKUP(F54,'Nb colis et poids'!E:E,'Nb colis et poids'!F:F)</f>
        <v>33.9</v>
      </c>
      <c r="F54" s="5" t="s">
        <v>2955</v>
      </c>
      <c r="G54" s="6"/>
      <c r="H54" s="6">
        <v>13.73</v>
      </c>
      <c r="I54" s="6"/>
      <c r="J54" s="6"/>
      <c r="K54" s="6"/>
      <c r="L54" s="6"/>
      <c r="M54" s="34">
        <v>9143814314752790</v>
      </c>
      <c r="N54" t="str">
        <f t="shared" si="5"/>
        <v>9143814314752790</v>
      </c>
      <c r="Q54">
        <v>15.4</v>
      </c>
      <c r="R54" s="22">
        <v>2443814314732250</v>
      </c>
      <c r="T54">
        <v>8.82</v>
      </c>
      <c r="Y54" s="5">
        <v>5</v>
      </c>
      <c r="Z54" s="6">
        <v>6.43</v>
      </c>
    </row>
    <row r="55" spans="1:26" x14ac:dyDescent="0.25">
      <c r="A55" s="16">
        <f t="shared" si="3"/>
        <v>5.22</v>
      </c>
      <c r="B55" s="8">
        <f t="shared" si="4"/>
        <v>4.67</v>
      </c>
      <c r="C55" s="2">
        <v>9351</v>
      </c>
      <c r="D55" s="2" t="e">
        <f>RIGHT(_xlfn.XLOOKUP(F55,'Recherche tracking'!A:A,'Recherche tracking'!B:B),16)</f>
        <v>#N/A</v>
      </c>
      <c r="E55" s="12">
        <f>_xlfn.XLOOKUP(F55,'Nb colis et poids'!E:E,'Nb colis et poids'!F:F)</f>
        <v>2.9</v>
      </c>
      <c r="F55" s="5" t="s">
        <v>3329</v>
      </c>
      <c r="G55" s="6"/>
      <c r="H55" s="6">
        <v>4.67</v>
      </c>
      <c r="I55" s="6"/>
      <c r="J55" s="6"/>
      <c r="K55" s="6"/>
      <c r="L55" s="6"/>
      <c r="M55" s="34">
        <v>9143814314751640</v>
      </c>
      <c r="N55" t="str">
        <f t="shared" si="5"/>
        <v>9143814314751640</v>
      </c>
      <c r="Q55">
        <v>15.5</v>
      </c>
      <c r="R55" s="22">
        <v>2443814314732500</v>
      </c>
      <c r="T55">
        <v>8.82</v>
      </c>
      <c r="Y55" s="5">
        <v>43.8</v>
      </c>
      <c r="Z55" s="6">
        <v>15.82</v>
      </c>
    </row>
    <row r="56" spans="1:26" x14ac:dyDescent="0.25">
      <c r="A56" s="16">
        <f t="shared" si="3"/>
        <v>4.6399999999999997</v>
      </c>
      <c r="B56" s="8">
        <f t="shared" si="4"/>
        <v>4.1500000000000004</v>
      </c>
      <c r="C56" s="2">
        <v>3752</v>
      </c>
      <c r="D56" s="2" t="e">
        <f>RIGHT(_xlfn.XLOOKUP(F56,'Recherche tracking'!A:A,'Recherche tracking'!B:B),16)</f>
        <v>#N/A</v>
      </c>
      <c r="E56" s="12">
        <f>_xlfn.XLOOKUP(F56,'Nb colis et poids'!E:E,'Nb colis et poids'!F:F)</f>
        <v>0.8</v>
      </c>
      <c r="F56" s="5" t="s">
        <v>3328</v>
      </c>
      <c r="G56" s="6"/>
      <c r="H56" s="6">
        <v>4.1500000000000004</v>
      </c>
      <c r="I56" s="6"/>
      <c r="J56" s="6"/>
      <c r="K56" s="6"/>
      <c r="L56" s="6"/>
      <c r="M56" s="34">
        <v>8843814314756440</v>
      </c>
      <c r="N56" t="str">
        <f t="shared" si="5"/>
        <v>8843814314756440</v>
      </c>
      <c r="Q56">
        <v>33.700000000000003</v>
      </c>
      <c r="R56" s="22">
        <v>2543814314733320</v>
      </c>
      <c r="T56">
        <v>14.32</v>
      </c>
      <c r="Y56" s="5">
        <v>11.6</v>
      </c>
      <c r="Z56" s="6">
        <v>7.82</v>
      </c>
    </row>
    <row r="57" spans="1:26" x14ac:dyDescent="0.25">
      <c r="A57" s="16">
        <f t="shared" si="3"/>
        <v>4.6399999999999997</v>
      </c>
      <c r="B57" s="8">
        <f t="shared" si="4"/>
        <v>4.1500000000000004</v>
      </c>
      <c r="C57" s="2">
        <v>3752</v>
      </c>
      <c r="D57" s="2" t="e">
        <f>RIGHT(_xlfn.XLOOKUP(F57,'Recherche tracking'!A:A,'Recherche tracking'!B:B),16)</f>
        <v>#N/A</v>
      </c>
      <c r="E57" s="12">
        <f>_xlfn.XLOOKUP(F57,'Nb colis et poids'!E:E,'Nb colis et poids'!F:F)</f>
        <v>0.8</v>
      </c>
      <c r="F57" s="5" t="s">
        <v>3327</v>
      </c>
      <c r="G57" s="6"/>
      <c r="H57" s="6">
        <v>4.1500000000000004</v>
      </c>
      <c r="I57" s="6"/>
      <c r="J57" s="6"/>
      <c r="K57" s="6"/>
      <c r="L57" s="6"/>
      <c r="M57" s="34">
        <v>8743814314756160</v>
      </c>
      <c r="N57" t="str">
        <f t="shared" si="5"/>
        <v>8743814314756160</v>
      </c>
      <c r="Q57">
        <v>11</v>
      </c>
      <c r="R57" s="22">
        <v>2743814314729030</v>
      </c>
      <c r="T57">
        <v>7.57</v>
      </c>
      <c r="Y57" s="5" t="s">
        <v>102</v>
      </c>
      <c r="Z57" s="6">
        <v>9.0404166666666654</v>
      </c>
    </row>
    <row r="58" spans="1:26" x14ac:dyDescent="0.25">
      <c r="A58" s="16">
        <f t="shared" si="3"/>
        <v>4.6399999999999997</v>
      </c>
      <c r="B58" s="8">
        <f t="shared" si="4"/>
        <v>4.1500000000000004</v>
      </c>
      <c r="C58" s="2">
        <v>3752</v>
      </c>
      <c r="D58" s="2" t="e">
        <f>RIGHT(_xlfn.XLOOKUP(F58,'Recherche tracking'!A:A,'Recherche tracking'!B:B),16)</f>
        <v>#N/A</v>
      </c>
      <c r="E58" s="12">
        <f>_xlfn.XLOOKUP(F58,'Nb colis et poids'!E:E,'Nb colis et poids'!F:F)</f>
        <v>0.8</v>
      </c>
      <c r="F58" s="5" t="s">
        <v>3326</v>
      </c>
      <c r="G58" s="6"/>
      <c r="H58" s="6">
        <v>4.1500000000000004</v>
      </c>
      <c r="I58" s="6"/>
      <c r="J58" s="6"/>
      <c r="K58" s="6"/>
      <c r="L58" s="6"/>
      <c r="M58" s="34">
        <v>8643814314755520</v>
      </c>
      <c r="N58" t="str">
        <f t="shared" si="5"/>
        <v>8643814314755520</v>
      </c>
      <c r="Q58">
        <v>15.9</v>
      </c>
      <c r="R58" s="22">
        <v>2824264000214760</v>
      </c>
      <c r="T58">
        <v>8.82</v>
      </c>
    </row>
    <row r="59" spans="1:26" x14ac:dyDescent="0.25">
      <c r="A59" s="16">
        <f t="shared" si="3"/>
        <v>5.51</v>
      </c>
      <c r="B59" s="8">
        <f t="shared" si="4"/>
        <v>4.93</v>
      </c>
      <c r="C59" s="2">
        <v>9351</v>
      </c>
      <c r="D59" s="2" t="e">
        <f>RIGHT(_xlfn.XLOOKUP(F59,'Recherche tracking'!A:A,'Recherche tracking'!B:B),16)</f>
        <v>#N/A</v>
      </c>
      <c r="E59" s="12">
        <f>_xlfn.XLOOKUP(F59,'Nb colis et poids'!E:E,'Nb colis et poids'!F:F)</f>
        <v>3.6</v>
      </c>
      <c r="F59" s="5" t="s">
        <v>3325</v>
      </c>
      <c r="G59" s="6"/>
      <c r="H59" s="6">
        <v>4.93</v>
      </c>
      <c r="I59" s="6"/>
      <c r="J59" s="6"/>
      <c r="K59" s="6"/>
      <c r="L59" s="6"/>
      <c r="M59" s="34">
        <v>8643814314754870</v>
      </c>
      <c r="N59" t="str">
        <f t="shared" si="5"/>
        <v>8643814314754870</v>
      </c>
      <c r="Q59">
        <v>15.5</v>
      </c>
      <c r="R59" s="22">
        <v>2843814314729080</v>
      </c>
      <c r="T59">
        <v>8.82</v>
      </c>
    </row>
    <row r="60" spans="1:26" x14ac:dyDescent="0.25">
      <c r="A60" s="16">
        <f t="shared" si="3"/>
        <v>5.8</v>
      </c>
      <c r="B60" s="8">
        <f t="shared" si="4"/>
        <v>5.19</v>
      </c>
      <c r="C60" s="2">
        <v>7254</v>
      </c>
      <c r="D60" s="2" t="e">
        <f>RIGHT(_xlfn.XLOOKUP(F60,'Recherche tracking'!A:A,'Recherche tracking'!B:B),16)</f>
        <v>#N/A</v>
      </c>
      <c r="E60" s="12">
        <f>_xlfn.XLOOKUP(F60,'Nb colis et poids'!E:E,'Nb colis et poids'!F:F)</f>
        <v>4.4000000000000004</v>
      </c>
      <c r="F60" s="5" t="s">
        <v>3324</v>
      </c>
      <c r="G60" s="6"/>
      <c r="H60" s="6">
        <v>5.19</v>
      </c>
      <c r="I60" s="6"/>
      <c r="J60" s="6"/>
      <c r="K60" s="6"/>
      <c r="L60" s="6"/>
      <c r="M60" s="34">
        <v>8643814314752350</v>
      </c>
      <c r="N60" t="str">
        <f t="shared" si="5"/>
        <v>8643814314752350</v>
      </c>
      <c r="Q60">
        <v>10.6</v>
      </c>
      <c r="R60" s="22">
        <v>2843814314732390</v>
      </c>
      <c r="T60">
        <v>7.57</v>
      </c>
    </row>
    <row r="61" spans="1:26" x14ac:dyDescent="0.25">
      <c r="A61" s="16">
        <f t="shared" si="3"/>
        <v>11.27</v>
      </c>
      <c r="B61" s="8">
        <f t="shared" si="4"/>
        <v>10.09</v>
      </c>
      <c r="C61" s="2">
        <v>7254</v>
      </c>
      <c r="D61" s="2" t="e">
        <f>RIGHT(_xlfn.XLOOKUP(F61,'Recherche tracking'!A:A,'Recherche tracking'!B:B),16)</f>
        <v>#N/A</v>
      </c>
      <c r="E61" s="12">
        <f>_xlfn.XLOOKUP(F61,'Nb colis et poids'!E:E,'Nb colis et poids'!F:F)</f>
        <v>19.3</v>
      </c>
      <c r="F61" s="5" t="s">
        <v>2954</v>
      </c>
      <c r="G61" s="6"/>
      <c r="H61" s="6">
        <v>10.09</v>
      </c>
      <c r="I61" s="6"/>
      <c r="J61" s="6"/>
      <c r="K61" s="6"/>
      <c r="L61" s="6"/>
      <c r="M61" s="34">
        <v>8643814314752040</v>
      </c>
      <c r="N61" t="str">
        <f t="shared" si="5"/>
        <v>8643814314752040</v>
      </c>
      <c r="Q61">
        <v>15.6</v>
      </c>
      <c r="R61" s="22">
        <v>2843814314733900</v>
      </c>
      <c r="T61">
        <v>8.82</v>
      </c>
    </row>
    <row r="62" spans="1:26" x14ac:dyDescent="0.25">
      <c r="A62" s="16">
        <f t="shared" si="3"/>
        <v>5.22</v>
      </c>
      <c r="B62" s="8">
        <f t="shared" si="4"/>
        <v>4.67</v>
      </c>
      <c r="C62" s="2">
        <v>9351</v>
      </c>
      <c r="D62" s="2" t="e">
        <f>RIGHT(_xlfn.XLOOKUP(F62,'Recherche tracking'!A:A,'Recherche tracking'!B:B),16)</f>
        <v>#N/A</v>
      </c>
      <c r="E62" s="12">
        <f>_xlfn.XLOOKUP(F62,'Nb colis et poids'!E:E,'Nb colis et poids'!F:F)</f>
        <v>2.9</v>
      </c>
      <c r="F62" s="5" t="s">
        <v>3323</v>
      </c>
      <c r="G62" s="6"/>
      <c r="H62" s="6">
        <v>4.67</v>
      </c>
      <c r="I62" s="6"/>
      <c r="J62" s="6"/>
      <c r="K62" s="6"/>
      <c r="L62" s="6"/>
      <c r="M62" s="34">
        <v>8543814314754760</v>
      </c>
      <c r="N62" t="str">
        <f t="shared" si="5"/>
        <v>8543814314754760</v>
      </c>
      <c r="Q62">
        <v>1</v>
      </c>
      <c r="R62" s="22">
        <v>2943814314728190</v>
      </c>
      <c r="T62">
        <v>4.07</v>
      </c>
    </row>
    <row r="63" spans="1:26" x14ac:dyDescent="0.25">
      <c r="A63" s="16">
        <f t="shared" si="3"/>
        <v>12.14</v>
      </c>
      <c r="B63" s="8">
        <f t="shared" si="4"/>
        <v>10.87</v>
      </c>
      <c r="C63" s="2">
        <v>7254</v>
      </c>
      <c r="D63" s="2" t="e">
        <f>RIGHT(_xlfn.XLOOKUP(F63,'Recherche tracking'!A:A,'Recherche tracking'!B:B),16)</f>
        <v>#N/A</v>
      </c>
      <c r="E63" s="12">
        <f>_xlfn.XLOOKUP(F63,'Nb colis et poids'!E:E,'Nb colis et poids'!F:F)</f>
        <v>22.9</v>
      </c>
      <c r="F63" s="5" t="s">
        <v>2953</v>
      </c>
      <c r="G63" s="6"/>
      <c r="H63" s="6">
        <v>10.87</v>
      </c>
      <c r="I63" s="6"/>
      <c r="J63" s="6"/>
      <c r="K63" s="6"/>
      <c r="L63" s="6"/>
      <c r="M63" s="34">
        <v>8543814314754360</v>
      </c>
      <c r="N63" t="str">
        <f t="shared" si="5"/>
        <v>8543814314754360</v>
      </c>
      <c r="Q63">
        <v>3.7</v>
      </c>
      <c r="R63" s="22">
        <v>2943814314729100</v>
      </c>
      <c r="T63">
        <v>4.82</v>
      </c>
    </row>
    <row r="64" spans="1:26" x14ac:dyDescent="0.25">
      <c r="A64" s="16">
        <f t="shared" si="3"/>
        <v>4.6399999999999997</v>
      </c>
      <c r="B64" s="8">
        <f t="shared" si="4"/>
        <v>4.1500000000000004</v>
      </c>
      <c r="C64" s="2">
        <v>9294</v>
      </c>
      <c r="D64" s="2" t="e">
        <f>RIGHT(_xlfn.XLOOKUP(F64,'Recherche tracking'!A:A,'Recherche tracking'!B:B),16)</f>
        <v>#N/A</v>
      </c>
      <c r="E64" s="12">
        <f>_xlfn.XLOOKUP(F64,'Nb colis et poids'!E:E,'Nb colis et poids'!F:F)</f>
        <v>0.5</v>
      </c>
      <c r="F64" s="5" t="s">
        <v>3322</v>
      </c>
      <c r="G64" s="6"/>
      <c r="H64" s="6">
        <v>4.1500000000000004</v>
      </c>
      <c r="I64" s="6"/>
      <c r="J64" s="6"/>
      <c r="K64" s="6"/>
      <c r="L64" s="6"/>
      <c r="M64" s="34">
        <v>8543814314753970</v>
      </c>
      <c r="N64" t="str">
        <f t="shared" si="5"/>
        <v>8543814314753970</v>
      </c>
      <c r="Q64">
        <v>13</v>
      </c>
      <c r="R64" s="22">
        <v>2943814314729210</v>
      </c>
      <c r="T64">
        <v>8.07</v>
      </c>
    </row>
    <row r="65" spans="1:20" x14ac:dyDescent="0.25">
      <c r="A65" s="16">
        <f t="shared" si="3"/>
        <v>19.07</v>
      </c>
      <c r="B65" s="8">
        <f t="shared" si="4"/>
        <v>17.07</v>
      </c>
      <c r="C65" s="2">
        <v>7254</v>
      </c>
      <c r="D65" s="2" t="e">
        <f>RIGHT(_xlfn.XLOOKUP(F65,'Recherche tracking'!A:A,'Recherche tracking'!B:B),16)</f>
        <v>#N/A</v>
      </c>
      <c r="E65" s="12">
        <f>_xlfn.XLOOKUP(F65,'Nb colis et poids'!E:E,'Nb colis et poids'!F:F)</f>
        <v>42.4</v>
      </c>
      <c r="F65" s="5" t="s">
        <v>2952</v>
      </c>
      <c r="G65" s="6"/>
      <c r="H65" s="6">
        <v>17.07</v>
      </c>
      <c r="I65" s="6"/>
      <c r="J65" s="6"/>
      <c r="K65" s="6"/>
      <c r="L65" s="6"/>
      <c r="M65" s="34">
        <v>8543814314753820</v>
      </c>
      <c r="N65" t="str">
        <f t="shared" si="5"/>
        <v>8543814314753820</v>
      </c>
      <c r="Q65">
        <v>4</v>
      </c>
      <c r="R65" s="22">
        <v>2943814314729920</v>
      </c>
      <c r="T65">
        <v>4.82</v>
      </c>
    </row>
    <row r="66" spans="1:20" x14ac:dyDescent="0.25">
      <c r="A66" s="16">
        <f t="shared" si="3"/>
        <v>5.51</v>
      </c>
      <c r="B66" s="8">
        <f t="shared" si="4"/>
        <v>4.93</v>
      </c>
      <c r="C66" s="2">
        <v>9351</v>
      </c>
      <c r="D66" s="2" t="e">
        <f>RIGHT(_xlfn.XLOOKUP(F66,'Recherche tracking'!A:A,'Recherche tracking'!B:B),16)</f>
        <v>#N/A</v>
      </c>
      <c r="E66" s="12">
        <f>_xlfn.XLOOKUP(F66,'Nb colis et poids'!E:E,'Nb colis et poids'!F:F)</f>
        <v>3.2</v>
      </c>
      <c r="F66" s="5" t="s">
        <v>3321</v>
      </c>
      <c r="G66" s="6"/>
      <c r="H66" s="6">
        <v>4.93</v>
      </c>
      <c r="I66" s="6"/>
      <c r="J66" s="6"/>
      <c r="K66" s="6"/>
      <c r="L66" s="6"/>
      <c r="M66" s="34">
        <v>8543814314751250</v>
      </c>
      <c r="N66" t="str">
        <f t="shared" si="5"/>
        <v>8543814314751250</v>
      </c>
      <c r="Q66">
        <v>15.4</v>
      </c>
      <c r="R66" s="22">
        <v>2943814314729960</v>
      </c>
      <c r="T66">
        <v>8.82</v>
      </c>
    </row>
    <row r="67" spans="1:20" x14ac:dyDescent="0.25">
      <c r="A67" s="16">
        <f t="shared" si="3"/>
        <v>5.51</v>
      </c>
      <c r="B67" s="8">
        <f t="shared" si="4"/>
        <v>4.93</v>
      </c>
      <c r="C67" s="2">
        <v>7254</v>
      </c>
      <c r="D67" s="2" t="e">
        <f>RIGHT(_xlfn.XLOOKUP(F67,'Recherche tracking'!A:A,'Recherche tracking'!B:B),16)</f>
        <v>#N/A</v>
      </c>
      <c r="E67" s="12">
        <f>_xlfn.XLOOKUP(F67,'Nb colis et poids'!E:E,'Nb colis et poids'!F:F)</f>
        <v>3.01</v>
      </c>
      <c r="F67" s="5" t="s">
        <v>3320</v>
      </c>
      <c r="G67" s="6"/>
      <c r="H67" s="6">
        <v>4.93</v>
      </c>
      <c r="I67" s="6"/>
      <c r="J67" s="6"/>
      <c r="K67" s="6"/>
      <c r="L67" s="6"/>
      <c r="M67" s="34">
        <v>8443814314756010</v>
      </c>
      <c r="N67" t="str">
        <f t="shared" si="5"/>
        <v>8443814314756010</v>
      </c>
      <c r="Q67">
        <v>14.5</v>
      </c>
      <c r="R67" s="22">
        <v>2943814314730390</v>
      </c>
      <c r="T67">
        <v>8.57</v>
      </c>
    </row>
    <row r="68" spans="1:20" x14ac:dyDescent="0.25">
      <c r="A68" s="16">
        <f t="shared" si="3"/>
        <v>5.51</v>
      </c>
      <c r="B68" s="8">
        <f t="shared" si="4"/>
        <v>4.93</v>
      </c>
      <c r="C68" s="2">
        <v>3752</v>
      </c>
      <c r="D68" s="2" t="e">
        <f>RIGHT(_xlfn.XLOOKUP(F68,'Recherche tracking'!A:A,'Recherche tracking'!B:B),16)</f>
        <v>#N/A</v>
      </c>
      <c r="E68" s="12">
        <f>_xlfn.XLOOKUP(F68,'Nb colis et poids'!E:E,'Nb colis et poids'!F:F)</f>
        <v>3.01</v>
      </c>
      <c r="F68" s="5" t="s">
        <v>3319</v>
      </c>
      <c r="G68" s="6"/>
      <c r="H68" s="6">
        <v>4.93</v>
      </c>
      <c r="I68" s="6"/>
      <c r="J68" s="6"/>
      <c r="K68" s="6"/>
      <c r="L68" s="6"/>
      <c r="M68" s="34">
        <v>8443814314755660</v>
      </c>
      <c r="N68" t="str">
        <f t="shared" si="5"/>
        <v>8443814314755660</v>
      </c>
      <c r="Q68">
        <v>43.8</v>
      </c>
      <c r="R68" s="22">
        <v>2943814314730440</v>
      </c>
      <c r="T68">
        <v>15.82</v>
      </c>
    </row>
    <row r="69" spans="1:20" x14ac:dyDescent="0.25">
      <c r="A69" s="16">
        <f t="shared" ref="A69:A132" si="6">ROUND(B69/(SUM(G:H)+SUM(J:J))*SUM(G:J),2)</f>
        <v>5.51</v>
      </c>
      <c r="B69" s="8">
        <f t="shared" ref="B69:B132" si="7">SUM(G69:J69)</f>
        <v>4.93</v>
      </c>
      <c r="C69" s="2">
        <v>9351</v>
      </c>
      <c r="D69" s="2" t="e">
        <f>RIGHT(_xlfn.XLOOKUP(F69,'Recherche tracking'!A:A,'Recherche tracking'!B:B),16)</f>
        <v>#N/A</v>
      </c>
      <c r="E69" s="12">
        <f>_xlfn.XLOOKUP(F69,'Nb colis et poids'!E:E,'Nb colis et poids'!F:F)</f>
        <v>3.84</v>
      </c>
      <c r="F69" s="5" t="s">
        <v>3318</v>
      </c>
      <c r="G69" s="6"/>
      <c r="H69" s="6">
        <v>4.93</v>
      </c>
      <c r="I69" s="6"/>
      <c r="J69" s="6"/>
      <c r="K69" s="6"/>
      <c r="L69" s="6"/>
      <c r="M69" s="34">
        <v>8443814314754790</v>
      </c>
      <c r="N69" t="str">
        <f t="shared" ref="N69:N132" si="8">LEFT(F69,15)&amp;"0"</f>
        <v>8443814314754790</v>
      </c>
      <c r="Q69">
        <v>11.3</v>
      </c>
      <c r="R69" s="22">
        <v>3043814314729900</v>
      </c>
      <c r="T69">
        <v>7.82</v>
      </c>
    </row>
    <row r="70" spans="1:20" x14ac:dyDescent="0.25">
      <c r="A70" s="16">
        <f t="shared" si="6"/>
        <v>7.83</v>
      </c>
      <c r="B70" s="8">
        <f t="shared" si="7"/>
        <v>7.01</v>
      </c>
      <c r="C70" s="2">
        <v>8656</v>
      </c>
      <c r="D70" s="2" t="e">
        <f>RIGHT(_xlfn.XLOOKUP(F70,'Recherche tracking'!A:A,'Recherche tracking'!B:B),16)</f>
        <v>#N/A</v>
      </c>
      <c r="E70" s="12">
        <f>_xlfn.XLOOKUP(F70,'Nb colis et poids'!E:E,'Nb colis et poids'!F:F)</f>
        <v>11.86</v>
      </c>
      <c r="F70" s="5" t="s">
        <v>3317</v>
      </c>
      <c r="G70" s="6"/>
      <c r="H70" s="6">
        <v>7.01</v>
      </c>
      <c r="I70" s="6"/>
      <c r="J70" s="6"/>
      <c r="K70" s="6"/>
      <c r="L70" s="6"/>
      <c r="M70" s="34">
        <v>8443814314753190</v>
      </c>
      <c r="N70" t="str">
        <f t="shared" si="8"/>
        <v>8443814314753190</v>
      </c>
      <c r="Q70">
        <v>31.9</v>
      </c>
      <c r="R70" s="22">
        <v>3043814314732190</v>
      </c>
      <c r="T70">
        <v>14.82</v>
      </c>
    </row>
    <row r="71" spans="1:20" x14ac:dyDescent="0.25">
      <c r="A71" s="16">
        <f t="shared" si="6"/>
        <v>5.51</v>
      </c>
      <c r="B71" s="8">
        <f t="shared" si="7"/>
        <v>4.93</v>
      </c>
      <c r="C71" s="2">
        <v>9351</v>
      </c>
      <c r="D71" s="2" t="e">
        <f>RIGHT(_xlfn.XLOOKUP(F71,'Recherche tracking'!A:A,'Recherche tracking'!B:B),16)</f>
        <v>#N/A</v>
      </c>
      <c r="E71" s="12">
        <f>_xlfn.XLOOKUP(F71,'Nb colis et poids'!E:E,'Nb colis et poids'!F:F)</f>
        <v>3.01</v>
      </c>
      <c r="F71" s="5" t="s">
        <v>3316</v>
      </c>
      <c r="G71" s="6"/>
      <c r="H71" s="6">
        <v>4.93</v>
      </c>
      <c r="I71" s="6"/>
      <c r="J71" s="6"/>
      <c r="K71" s="6"/>
      <c r="L71" s="6"/>
      <c r="M71" s="34">
        <v>8443814314751110</v>
      </c>
      <c r="N71" t="str">
        <f t="shared" si="8"/>
        <v>8443814314751110</v>
      </c>
      <c r="Q71">
        <v>15.5</v>
      </c>
      <c r="R71" s="22">
        <v>3143814314728470</v>
      </c>
      <c r="T71">
        <v>8.82</v>
      </c>
    </row>
    <row r="72" spans="1:20" x14ac:dyDescent="0.25">
      <c r="A72" s="16">
        <f t="shared" si="6"/>
        <v>6.67</v>
      </c>
      <c r="B72" s="8">
        <f t="shared" si="7"/>
        <v>5.97</v>
      </c>
      <c r="C72" s="2">
        <v>8041</v>
      </c>
      <c r="D72" s="2" t="e">
        <f>RIGHT(_xlfn.XLOOKUP(F72,'Recherche tracking'!A:A,'Recherche tracking'!B:B),16)</f>
        <v>#N/A</v>
      </c>
      <c r="E72" s="12">
        <f>_xlfn.XLOOKUP(F72,'Nb colis et poids'!E:E,'Nb colis et poids'!F:F)</f>
        <v>7.9</v>
      </c>
      <c r="F72" s="5" t="s">
        <v>3315</v>
      </c>
      <c r="G72" s="6"/>
      <c r="H72" s="6">
        <v>5.97</v>
      </c>
      <c r="I72" s="6"/>
      <c r="J72" s="6"/>
      <c r="K72" s="6"/>
      <c r="L72" s="6"/>
      <c r="M72" s="34">
        <v>8343814314754200</v>
      </c>
      <c r="N72" t="str">
        <f t="shared" si="8"/>
        <v>8343814314754200</v>
      </c>
      <c r="Q72">
        <v>7.1</v>
      </c>
      <c r="R72" s="22">
        <v>3143814314728910</v>
      </c>
      <c r="T72">
        <v>6.82</v>
      </c>
    </row>
    <row r="73" spans="1:20" x14ac:dyDescent="0.25">
      <c r="A73" s="16">
        <f t="shared" si="6"/>
        <v>5.51</v>
      </c>
      <c r="B73" s="8">
        <f t="shared" si="7"/>
        <v>4.93</v>
      </c>
      <c r="C73" s="2">
        <v>9351</v>
      </c>
      <c r="D73" s="2" t="e">
        <f>RIGHT(_xlfn.XLOOKUP(F73,'Recherche tracking'!A:A,'Recherche tracking'!B:B),16)</f>
        <v>#N/A</v>
      </c>
      <c r="E73" s="12">
        <f>_xlfn.XLOOKUP(F73,'Nb colis et poids'!E:E,'Nb colis et poids'!F:F)</f>
        <v>3.6</v>
      </c>
      <c r="F73" s="5" t="s">
        <v>3314</v>
      </c>
      <c r="G73" s="6"/>
      <c r="H73" s="6">
        <v>4.93</v>
      </c>
      <c r="I73" s="6"/>
      <c r="J73" s="6"/>
      <c r="K73" s="6"/>
      <c r="L73" s="6"/>
      <c r="M73" s="34">
        <v>8343814314753440</v>
      </c>
      <c r="N73" t="str">
        <f t="shared" si="8"/>
        <v>8343814314753440</v>
      </c>
      <c r="Q73">
        <v>15</v>
      </c>
      <c r="R73" s="22">
        <v>3143814314729290</v>
      </c>
      <c r="T73">
        <v>8.57</v>
      </c>
    </row>
    <row r="74" spans="1:20" x14ac:dyDescent="0.25">
      <c r="A74" s="16">
        <f t="shared" si="6"/>
        <v>5.22</v>
      </c>
      <c r="B74" s="8">
        <f t="shared" si="7"/>
        <v>4.67</v>
      </c>
      <c r="C74" s="2">
        <v>8041</v>
      </c>
      <c r="D74" s="2" t="e">
        <f>RIGHT(_xlfn.XLOOKUP(F74,'Recherche tracking'!A:A,'Recherche tracking'!B:B),16)</f>
        <v>#N/A</v>
      </c>
      <c r="E74" s="12">
        <f>_xlfn.XLOOKUP(F74,'Nb colis et poids'!E:E,'Nb colis et poids'!F:F)</f>
        <v>2.6</v>
      </c>
      <c r="F74" s="5" t="s">
        <v>3313</v>
      </c>
      <c r="G74" s="6"/>
      <c r="H74" s="6">
        <v>4.67</v>
      </c>
      <c r="I74" s="6"/>
      <c r="J74" s="6"/>
      <c r="K74" s="6"/>
      <c r="L74" s="6"/>
      <c r="M74" s="34">
        <v>8343814314753330</v>
      </c>
      <c r="N74" t="str">
        <f t="shared" si="8"/>
        <v>8343814314753330</v>
      </c>
      <c r="Q74">
        <v>11.6</v>
      </c>
      <c r="R74" s="22">
        <v>3143814314729620</v>
      </c>
      <c r="T74">
        <v>7.82</v>
      </c>
    </row>
    <row r="75" spans="1:20" x14ac:dyDescent="0.25">
      <c r="A75" s="16">
        <f t="shared" si="6"/>
        <v>8.6999999999999993</v>
      </c>
      <c r="B75" s="8">
        <f t="shared" si="7"/>
        <v>7.79</v>
      </c>
      <c r="C75" s="2">
        <v>8656</v>
      </c>
      <c r="D75" s="2" t="e">
        <f>RIGHT(_xlfn.XLOOKUP(F75,'Recherche tracking'!A:A,'Recherche tracking'!B:B),16)</f>
        <v>#N/A</v>
      </c>
      <c r="E75" s="12">
        <f>_xlfn.XLOOKUP(F75,'Nb colis et poids'!E:E,'Nb colis et poids'!F:F)</f>
        <v>14.5</v>
      </c>
      <c r="F75" s="5" t="s">
        <v>3312</v>
      </c>
      <c r="G75" s="6"/>
      <c r="H75" s="6">
        <v>7.79</v>
      </c>
      <c r="I75" s="6"/>
      <c r="J75" s="6"/>
      <c r="K75" s="6"/>
      <c r="L75" s="6"/>
      <c r="M75" s="34">
        <v>8343814314753220</v>
      </c>
      <c r="N75" t="str">
        <f t="shared" si="8"/>
        <v>8343814314753220</v>
      </c>
      <c r="Q75">
        <v>14.4</v>
      </c>
      <c r="R75" s="22">
        <v>3143814314731720</v>
      </c>
      <c r="T75">
        <v>7.57</v>
      </c>
    </row>
    <row r="76" spans="1:20" x14ac:dyDescent="0.25">
      <c r="A76" s="16">
        <f t="shared" si="6"/>
        <v>6.09</v>
      </c>
      <c r="B76" s="8">
        <f t="shared" si="7"/>
        <v>5.45</v>
      </c>
      <c r="C76" s="2">
        <v>7254</v>
      </c>
      <c r="D76" s="2" t="e">
        <f>RIGHT(_xlfn.XLOOKUP(F76,'Recherche tracking'!A:A,'Recherche tracking'!B:B),16)</f>
        <v>#N/A</v>
      </c>
      <c r="E76" s="12">
        <f>_xlfn.XLOOKUP(F76,'Nb colis et poids'!E:E,'Nb colis et poids'!F:F)</f>
        <v>5.0999999999999996</v>
      </c>
      <c r="F76" s="5" t="s">
        <v>3311</v>
      </c>
      <c r="G76" s="6"/>
      <c r="H76" s="6">
        <v>5.45</v>
      </c>
      <c r="I76" s="6"/>
      <c r="J76" s="6"/>
      <c r="K76" s="6"/>
      <c r="L76" s="6"/>
      <c r="M76" s="34">
        <v>8343814314752080</v>
      </c>
      <c r="N76" t="str">
        <f t="shared" si="8"/>
        <v>8343814314752080</v>
      </c>
    </row>
    <row r="77" spans="1:20" x14ac:dyDescent="0.25">
      <c r="A77" s="16">
        <f t="shared" si="6"/>
        <v>6.38</v>
      </c>
      <c r="B77" s="8">
        <f t="shared" si="7"/>
        <v>5.71</v>
      </c>
      <c r="C77" s="2">
        <v>9351</v>
      </c>
      <c r="D77" s="2" t="e">
        <f>RIGHT(_xlfn.XLOOKUP(F77,'Recherche tracking'!A:A,'Recherche tracking'!B:B),16)</f>
        <v>#N/A</v>
      </c>
      <c r="E77" s="12">
        <f>_xlfn.XLOOKUP(F77,'Nb colis et poids'!E:E,'Nb colis et poids'!F:F)</f>
        <v>6.2</v>
      </c>
      <c r="F77" s="5" t="s">
        <v>3310</v>
      </c>
      <c r="G77" s="6"/>
      <c r="H77" s="6">
        <v>5.71</v>
      </c>
      <c r="I77" s="6"/>
      <c r="J77" s="6"/>
      <c r="K77" s="6"/>
      <c r="L77" s="6"/>
      <c r="M77" s="34">
        <v>8243814314753210</v>
      </c>
      <c r="N77" t="str">
        <f t="shared" si="8"/>
        <v>8243814314753210</v>
      </c>
    </row>
    <row r="78" spans="1:20" x14ac:dyDescent="0.25">
      <c r="A78" s="16">
        <f t="shared" si="6"/>
        <v>5.22</v>
      </c>
      <c r="B78" s="8">
        <f t="shared" si="7"/>
        <v>4.67</v>
      </c>
      <c r="C78" s="2">
        <v>9351</v>
      </c>
      <c r="D78" s="2" t="e">
        <f>RIGHT(_xlfn.XLOOKUP(F78,'Recherche tracking'!A:A,'Recherche tracking'!B:B),16)</f>
        <v>#N/A</v>
      </c>
      <c r="E78" s="12">
        <f>_xlfn.XLOOKUP(F78,'Nb colis et poids'!E:E,'Nb colis et poids'!F:F)</f>
        <v>2.6</v>
      </c>
      <c r="F78" s="5" t="s">
        <v>3309</v>
      </c>
      <c r="G78" s="6"/>
      <c r="H78" s="6">
        <v>4.67</v>
      </c>
      <c r="I78" s="6"/>
      <c r="J78" s="6"/>
      <c r="K78" s="6"/>
      <c r="L78" s="6"/>
      <c r="M78" s="34">
        <v>8143814314755080</v>
      </c>
      <c r="N78" t="str">
        <f t="shared" si="8"/>
        <v>8143814314755080</v>
      </c>
    </row>
    <row r="79" spans="1:20" x14ac:dyDescent="0.25">
      <c r="A79" s="16">
        <f t="shared" si="6"/>
        <v>5.22</v>
      </c>
      <c r="B79" s="8">
        <f t="shared" si="7"/>
        <v>4.67</v>
      </c>
      <c r="C79" s="2">
        <v>9351</v>
      </c>
      <c r="D79" s="2" t="e">
        <f>RIGHT(_xlfn.XLOOKUP(F79,'Recherche tracking'!A:A,'Recherche tracking'!B:B),16)</f>
        <v>#N/A</v>
      </c>
      <c r="E79" s="12">
        <f>_xlfn.XLOOKUP(F79,'Nb colis et poids'!E:E,'Nb colis et poids'!F:F)</f>
        <v>2.9</v>
      </c>
      <c r="F79" s="5" t="s">
        <v>3308</v>
      </c>
      <c r="G79" s="6"/>
      <c r="H79" s="6">
        <v>4.67</v>
      </c>
      <c r="I79" s="6"/>
      <c r="J79" s="6"/>
      <c r="K79" s="6"/>
      <c r="L79" s="6"/>
      <c r="M79" s="34">
        <v>8143814314754030</v>
      </c>
      <c r="N79" t="str">
        <f t="shared" si="8"/>
        <v>8143814314754030</v>
      </c>
    </row>
    <row r="80" spans="1:20" x14ac:dyDescent="0.25">
      <c r="A80" s="16">
        <f t="shared" si="6"/>
        <v>5.22</v>
      </c>
      <c r="B80" s="8">
        <f t="shared" si="7"/>
        <v>4.67</v>
      </c>
      <c r="C80" s="2">
        <v>9351</v>
      </c>
      <c r="D80" s="2" t="e">
        <f>RIGHT(_xlfn.XLOOKUP(F80,'Recherche tracking'!A:A,'Recherche tracking'!B:B),16)</f>
        <v>#N/A</v>
      </c>
      <c r="E80" s="12">
        <f>_xlfn.XLOOKUP(F80,'Nb colis et poids'!E:E,'Nb colis et poids'!F:F)</f>
        <v>3</v>
      </c>
      <c r="F80" s="5" t="s">
        <v>3307</v>
      </c>
      <c r="G80" s="6"/>
      <c r="H80" s="6">
        <v>4.67</v>
      </c>
      <c r="I80" s="6"/>
      <c r="J80" s="6"/>
      <c r="K80" s="6"/>
      <c r="L80" s="6"/>
      <c r="M80" s="34">
        <v>8043814314755160</v>
      </c>
      <c r="N80" t="str">
        <f t="shared" si="8"/>
        <v>8043814314755160</v>
      </c>
    </row>
    <row r="81" spans="1:14" x14ac:dyDescent="0.25">
      <c r="A81" s="16">
        <f t="shared" si="6"/>
        <v>18.77</v>
      </c>
      <c r="B81" s="8">
        <f t="shared" si="7"/>
        <v>16.810000000000002</v>
      </c>
      <c r="C81" s="2">
        <v>7254</v>
      </c>
      <c r="D81" s="2" t="e">
        <f>RIGHT(_xlfn.XLOOKUP(F81,'Recherche tracking'!A:A,'Recherche tracking'!B:B),16)</f>
        <v>#N/A</v>
      </c>
      <c r="E81" s="12">
        <f>_xlfn.XLOOKUP(F81,'Nb colis et poids'!E:E,'Nb colis et poids'!F:F)</f>
        <v>41.4</v>
      </c>
      <c r="F81" s="5" t="s">
        <v>2951</v>
      </c>
      <c r="G81" s="6"/>
      <c r="H81" s="6">
        <v>16.810000000000002</v>
      </c>
      <c r="I81" s="6"/>
      <c r="J81" s="6"/>
      <c r="K81" s="6"/>
      <c r="L81" s="6"/>
      <c r="M81" s="34">
        <v>8043814314752310</v>
      </c>
      <c r="N81" t="str">
        <f t="shared" si="8"/>
        <v>8043814314752310</v>
      </c>
    </row>
    <row r="82" spans="1:14" x14ac:dyDescent="0.25">
      <c r="A82" s="16">
        <f t="shared" si="6"/>
        <v>6.38</v>
      </c>
      <c r="B82" s="8">
        <f t="shared" si="7"/>
        <v>5.71</v>
      </c>
      <c r="C82" s="2">
        <v>9351</v>
      </c>
      <c r="D82" s="2" t="e">
        <f>RIGHT(_xlfn.XLOOKUP(F82,'Recherche tracking'!A:A,'Recherche tracking'!B:B),16)</f>
        <v>#N/A</v>
      </c>
      <c r="E82" s="12">
        <f>_xlfn.XLOOKUP(F82,'Nb colis et poids'!E:E,'Nb colis et poids'!F:F)</f>
        <v>6.8</v>
      </c>
      <c r="F82" s="5" t="s">
        <v>3306</v>
      </c>
      <c r="G82" s="6"/>
      <c r="H82" s="6">
        <v>5.71</v>
      </c>
      <c r="I82" s="6"/>
      <c r="J82" s="6"/>
      <c r="K82" s="6"/>
      <c r="L82" s="6"/>
      <c r="M82" s="34">
        <v>8043814314751280</v>
      </c>
      <c r="N82" t="str">
        <f t="shared" si="8"/>
        <v>8043814314751280</v>
      </c>
    </row>
    <row r="83" spans="1:14" x14ac:dyDescent="0.25">
      <c r="A83" s="16">
        <f t="shared" si="6"/>
        <v>5.22</v>
      </c>
      <c r="B83" s="8">
        <f t="shared" si="7"/>
        <v>4.67</v>
      </c>
      <c r="C83" s="2">
        <v>9351</v>
      </c>
      <c r="D83" s="2" t="e">
        <f>RIGHT(_xlfn.XLOOKUP(F83,'Recherche tracking'!A:A,'Recherche tracking'!B:B),16)</f>
        <v>#N/A</v>
      </c>
      <c r="E83" s="12">
        <f>_xlfn.XLOOKUP(F83,'Nb colis et poids'!E:E,'Nb colis et poids'!F:F)</f>
        <v>2.9</v>
      </c>
      <c r="F83" s="5" t="s">
        <v>3305</v>
      </c>
      <c r="G83" s="6"/>
      <c r="H83" s="6">
        <v>4.67</v>
      </c>
      <c r="I83" s="6"/>
      <c r="J83" s="6"/>
      <c r="K83" s="6"/>
      <c r="L83" s="6"/>
      <c r="M83" s="34">
        <v>7943814314755140</v>
      </c>
      <c r="N83" t="str">
        <f t="shared" si="8"/>
        <v>7943814314755140</v>
      </c>
    </row>
    <row r="84" spans="1:14" x14ac:dyDescent="0.25">
      <c r="A84" s="16">
        <f t="shared" si="6"/>
        <v>4.6399999999999997</v>
      </c>
      <c r="B84" s="8">
        <f t="shared" si="7"/>
        <v>4.1500000000000004</v>
      </c>
      <c r="C84" s="2">
        <v>9294</v>
      </c>
      <c r="D84" s="2" t="e">
        <f>RIGHT(_xlfn.XLOOKUP(F84,'Recherche tracking'!A:A,'Recherche tracking'!B:B),16)</f>
        <v>#N/A</v>
      </c>
      <c r="E84" s="12">
        <f>_xlfn.XLOOKUP(F84,'Nb colis et poids'!E:E,'Nb colis et poids'!F:F)</f>
        <v>0.8</v>
      </c>
      <c r="F84" s="5" t="s">
        <v>3304</v>
      </c>
      <c r="G84" s="6"/>
      <c r="H84" s="6">
        <v>4.1500000000000004</v>
      </c>
      <c r="I84" s="6"/>
      <c r="J84" s="6"/>
      <c r="K84" s="6"/>
      <c r="L84" s="6"/>
      <c r="M84" s="34">
        <v>7943814314754230</v>
      </c>
      <c r="N84" t="str">
        <f t="shared" si="8"/>
        <v>7943814314754230</v>
      </c>
    </row>
    <row r="85" spans="1:14" x14ac:dyDescent="0.25">
      <c r="A85" s="16">
        <f t="shared" si="6"/>
        <v>5.22</v>
      </c>
      <c r="B85" s="8">
        <f t="shared" si="7"/>
        <v>4.67</v>
      </c>
      <c r="C85" s="2">
        <v>8041</v>
      </c>
      <c r="D85" s="2" t="e">
        <f>RIGHT(_xlfn.XLOOKUP(F85,'Recherche tracking'!A:A,'Recherche tracking'!B:B),16)</f>
        <v>#N/A</v>
      </c>
      <c r="E85" s="12">
        <f>_xlfn.XLOOKUP(F85,'Nb colis et poids'!E:E,'Nb colis et poids'!F:F)</f>
        <v>3</v>
      </c>
      <c r="F85" s="5" t="s">
        <v>3303</v>
      </c>
      <c r="G85" s="6"/>
      <c r="H85" s="6">
        <v>4.67</v>
      </c>
      <c r="I85" s="6"/>
      <c r="J85" s="6"/>
      <c r="K85" s="6"/>
      <c r="L85" s="6"/>
      <c r="M85" s="34">
        <v>7843814314756650</v>
      </c>
      <c r="N85" t="str">
        <f t="shared" si="8"/>
        <v>7843814314756650</v>
      </c>
    </row>
    <row r="86" spans="1:14" x14ac:dyDescent="0.25">
      <c r="A86" s="16">
        <f t="shared" si="6"/>
        <v>4.6399999999999997</v>
      </c>
      <c r="B86" s="8">
        <f t="shared" si="7"/>
        <v>4.1500000000000004</v>
      </c>
      <c r="C86" s="2">
        <v>3752</v>
      </c>
      <c r="D86" s="2" t="e">
        <f>RIGHT(_xlfn.XLOOKUP(F86,'Recherche tracking'!A:A,'Recherche tracking'!B:B),16)</f>
        <v>#N/A</v>
      </c>
      <c r="E86" s="12">
        <f>_xlfn.XLOOKUP(F86,'Nb colis et poids'!E:E,'Nb colis et poids'!F:F)</f>
        <v>0.8</v>
      </c>
      <c r="F86" s="5" t="s">
        <v>3302</v>
      </c>
      <c r="G86" s="6"/>
      <c r="H86" s="6">
        <v>4.1500000000000004</v>
      </c>
      <c r="I86" s="6"/>
      <c r="J86" s="6"/>
      <c r="K86" s="6"/>
      <c r="L86" s="6"/>
      <c r="M86" s="34">
        <v>7843814314756100</v>
      </c>
      <c r="N86" t="str">
        <f t="shared" si="8"/>
        <v>7843814314756100</v>
      </c>
    </row>
    <row r="87" spans="1:14" x14ac:dyDescent="0.25">
      <c r="A87" s="16">
        <f t="shared" si="6"/>
        <v>4.6399999999999997</v>
      </c>
      <c r="B87" s="8">
        <f t="shared" si="7"/>
        <v>4.1500000000000004</v>
      </c>
      <c r="C87" s="2">
        <v>3752</v>
      </c>
      <c r="D87" s="2" t="e">
        <f>RIGHT(_xlfn.XLOOKUP(F87,'Recherche tracking'!A:A,'Recherche tracking'!B:B),16)</f>
        <v>#N/A</v>
      </c>
      <c r="E87" s="12">
        <f>_xlfn.XLOOKUP(F87,'Nb colis et poids'!E:E,'Nb colis et poids'!F:F)</f>
        <v>0.8</v>
      </c>
      <c r="F87" s="5" t="s">
        <v>3301</v>
      </c>
      <c r="G87" s="6"/>
      <c r="H87" s="6">
        <v>4.1500000000000004</v>
      </c>
      <c r="I87" s="6"/>
      <c r="J87" s="6"/>
      <c r="K87" s="6"/>
      <c r="M87" s="34">
        <v>7843814314755920</v>
      </c>
      <c r="N87" t="str">
        <f t="shared" si="8"/>
        <v>7843814314755920</v>
      </c>
    </row>
    <row r="88" spans="1:14" x14ac:dyDescent="0.25">
      <c r="A88" s="16">
        <f t="shared" si="6"/>
        <v>4.6399999999999997</v>
      </c>
      <c r="B88" s="8">
        <f t="shared" si="7"/>
        <v>4.1500000000000004</v>
      </c>
      <c r="C88" s="2">
        <v>3752</v>
      </c>
      <c r="D88" s="2" t="e">
        <f>RIGHT(_xlfn.XLOOKUP(F88,'Recherche tracking'!A:A,'Recherche tracking'!B:B),16)</f>
        <v>#N/A</v>
      </c>
      <c r="E88" s="12">
        <f>_xlfn.XLOOKUP(F88,'Nb colis et poids'!E:E,'Nb colis et poids'!F:F)</f>
        <v>0.8</v>
      </c>
      <c r="F88" s="5" t="s">
        <v>3300</v>
      </c>
      <c r="G88" s="6"/>
      <c r="H88" s="6">
        <v>4.1500000000000004</v>
      </c>
      <c r="I88" s="6"/>
      <c r="J88" s="6"/>
      <c r="K88" s="6"/>
      <c r="M88" s="34">
        <v>7843814314755550</v>
      </c>
      <c r="N88" t="str">
        <f t="shared" si="8"/>
        <v>7843814314755550</v>
      </c>
    </row>
    <row r="89" spans="1:14" x14ac:dyDescent="0.25">
      <c r="A89" s="16">
        <f t="shared" si="6"/>
        <v>10.4</v>
      </c>
      <c r="B89" s="8">
        <f t="shared" si="7"/>
        <v>9.31</v>
      </c>
      <c r="C89" s="2">
        <v>3752</v>
      </c>
      <c r="D89" s="2" t="e">
        <f>RIGHT(_xlfn.XLOOKUP(F89,'Recherche tracking'!A:A,'Recherche tracking'!B:B),16)</f>
        <v>#N/A</v>
      </c>
      <c r="E89" s="12">
        <f>_xlfn.XLOOKUP(F89,'Nb colis et poids'!E:E,'Nb colis et poids'!F:F)</f>
        <v>16.8</v>
      </c>
      <c r="F89" s="5" t="s">
        <v>2950</v>
      </c>
      <c r="G89" s="6"/>
      <c r="H89" s="6">
        <v>9.31</v>
      </c>
      <c r="I89" s="6"/>
      <c r="J89" s="6"/>
      <c r="K89" s="6"/>
      <c r="M89" s="34">
        <v>7843814314754510</v>
      </c>
      <c r="N89" t="str">
        <f t="shared" si="8"/>
        <v>7843814314754510</v>
      </c>
    </row>
    <row r="90" spans="1:14" x14ac:dyDescent="0.25">
      <c r="A90" s="16">
        <f t="shared" si="6"/>
        <v>5.51</v>
      </c>
      <c r="B90" s="8">
        <f t="shared" si="7"/>
        <v>4.93</v>
      </c>
      <c r="C90" s="2">
        <v>4565</v>
      </c>
      <c r="D90" s="2" t="e">
        <f>RIGHT(_xlfn.XLOOKUP(F90,'Recherche tracking'!A:A,'Recherche tracking'!B:B),16)</f>
        <v>#N/A</v>
      </c>
      <c r="E90" s="12">
        <f>_xlfn.XLOOKUP(F90,'Nb colis et poids'!E:E,'Nb colis et poids'!F:F)</f>
        <v>3.2</v>
      </c>
      <c r="F90" s="5" t="s">
        <v>3299</v>
      </c>
      <c r="G90" s="6"/>
      <c r="H90" s="6">
        <v>4.93</v>
      </c>
      <c r="I90" s="6"/>
      <c r="J90" s="6"/>
      <c r="K90" s="6"/>
      <c r="M90" s="34">
        <v>7843814314753890</v>
      </c>
      <c r="N90" t="str">
        <f t="shared" si="8"/>
        <v>7843814314753890</v>
      </c>
    </row>
    <row r="91" spans="1:14" x14ac:dyDescent="0.25">
      <c r="A91" s="16">
        <f t="shared" si="6"/>
        <v>8.99</v>
      </c>
      <c r="B91" s="8">
        <f t="shared" si="7"/>
        <v>8.0500000000000007</v>
      </c>
      <c r="C91" s="2">
        <v>7254</v>
      </c>
      <c r="D91" s="2" t="e">
        <f>RIGHT(_xlfn.XLOOKUP(F91,'Recherche tracking'!A:A,'Recherche tracking'!B:B),16)</f>
        <v>#N/A</v>
      </c>
      <c r="E91" s="12">
        <f>_xlfn.XLOOKUP(F91,'Nb colis et poids'!E:E,'Nb colis et poids'!F:F)</f>
        <v>15.9</v>
      </c>
      <c r="F91" s="5" t="s">
        <v>3298</v>
      </c>
      <c r="G91" s="6"/>
      <c r="H91" s="6">
        <v>8.0500000000000007</v>
      </c>
      <c r="I91" s="6"/>
      <c r="J91" s="6"/>
      <c r="K91" s="6"/>
      <c r="M91" s="34">
        <v>7843814314753070</v>
      </c>
      <c r="N91" t="str">
        <f t="shared" si="8"/>
        <v>7843814314753070</v>
      </c>
    </row>
    <row r="92" spans="1:14" x14ac:dyDescent="0.25">
      <c r="A92" s="16">
        <f t="shared" si="6"/>
        <v>9.86</v>
      </c>
      <c r="B92" s="8">
        <f t="shared" si="7"/>
        <v>8.83</v>
      </c>
      <c r="C92" s="2">
        <v>8640</v>
      </c>
      <c r="D92" s="2" t="e">
        <f>RIGHT(_xlfn.XLOOKUP(F92,'Recherche tracking'!A:A,'Recherche tracking'!B:B),16)</f>
        <v>#N/A</v>
      </c>
      <c r="E92" s="12">
        <f>_xlfn.XLOOKUP(F92,'Nb colis et poids'!E:E,'Nb colis et poids'!F:F)</f>
        <v>18.100000000000001</v>
      </c>
      <c r="F92" s="5" t="s">
        <v>3297</v>
      </c>
      <c r="G92" s="6"/>
      <c r="H92" s="6">
        <v>8.83</v>
      </c>
      <c r="I92" s="6"/>
      <c r="J92" s="6"/>
      <c r="K92" s="6"/>
      <c r="M92" s="34">
        <v>7843814314752750</v>
      </c>
      <c r="N92" t="str">
        <f t="shared" si="8"/>
        <v>7843814314752750</v>
      </c>
    </row>
    <row r="93" spans="1:14" x14ac:dyDescent="0.25">
      <c r="A93" s="16">
        <f t="shared" si="6"/>
        <v>5.22</v>
      </c>
      <c r="B93" s="8">
        <f t="shared" si="7"/>
        <v>4.67</v>
      </c>
      <c r="C93" s="2">
        <v>9351</v>
      </c>
      <c r="D93" s="2" t="e">
        <f>RIGHT(_xlfn.XLOOKUP(F93,'Recherche tracking'!A:A,'Recherche tracking'!B:B),16)</f>
        <v>#N/A</v>
      </c>
      <c r="E93" s="12">
        <f>_xlfn.XLOOKUP(F93,'Nb colis et poids'!E:E,'Nb colis et poids'!F:F)</f>
        <v>2.9</v>
      </c>
      <c r="F93" s="5" t="s">
        <v>3296</v>
      </c>
      <c r="G93" s="6"/>
      <c r="H93" s="6">
        <v>4.67</v>
      </c>
      <c r="I93" s="6"/>
      <c r="J93" s="6"/>
      <c r="K93" s="6"/>
      <c r="M93" s="34">
        <v>7843814314752600</v>
      </c>
      <c r="N93" t="str">
        <f t="shared" si="8"/>
        <v>7843814314752600</v>
      </c>
    </row>
    <row r="94" spans="1:14" x14ac:dyDescent="0.25">
      <c r="A94" s="16">
        <f t="shared" si="6"/>
        <v>14.17</v>
      </c>
      <c r="B94" s="8">
        <f t="shared" si="7"/>
        <v>12.69</v>
      </c>
      <c r="C94" s="2">
        <v>8640</v>
      </c>
      <c r="D94" s="2" t="e">
        <f>RIGHT(_xlfn.XLOOKUP(F94,'Recherche tracking'!A:A,'Recherche tracking'!B:B),16)</f>
        <v>#N/A</v>
      </c>
      <c r="E94" s="12">
        <f>_xlfn.XLOOKUP(F94,'Nb colis et poids'!E:E,'Nb colis et poids'!F:F)</f>
        <v>29.3</v>
      </c>
      <c r="F94" s="5" t="s">
        <v>2949</v>
      </c>
      <c r="G94" s="6"/>
      <c r="H94" s="6">
        <v>12.69</v>
      </c>
      <c r="I94" s="6"/>
      <c r="J94" s="6"/>
      <c r="K94" s="6"/>
      <c r="M94" s="34">
        <v>7843814314752060</v>
      </c>
      <c r="N94" t="str">
        <f t="shared" si="8"/>
        <v>7843814314752060</v>
      </c>
    </row>
    <row r="95" spans="1:14" x14ac:dyDescent="0.25">
      <c r="A95" s="16">
        <f t="shared" si="6"/>
        <v>8.99</v>
      </c>
      <c r="B95" s="8">
        <f t="shared" si="7"/>
        <v>8.0500000000000007</v>
      </c>
      <c r="C95" s="2">
        <v>7254</v>
      </c>
      <c r="D95" s="2" t="e">
        <f>RIGHT(_xlfn.XLOOKUP(F95,'Recherche tracking'!A:A,'Recherche tracking'!B:B),16)</f>
        <v>#N/A</v>
      </c>
      <c r="E95" s="12">
        <f>_xlfn.XLOOKUP(F95,'Nb colis et poids'!E:E,'Nb colis et poids'!F:F)</f>
        <v>15.9</v>
      </c>
      <c r="F95" s="5" t="s">
        <v>3295</v>
      </c>
      <c r="G95" s="6"/>
      <c r="H95" s="6">
        <v>8.0500000000000007</v>
      </c>
      <c r="I95" s="6"/>
      <c r="J95" s="6"/>
      <c r="K95" s="6"/>
      <c r="M95" s="34">
        <v>7824030009802890</v>
      </c>
      <c r="N95" t="str">
        <f t="shared" si="8"/>
        <v>7824030009802890</v>
      </c>
    </row>
    <row r="96" spans="1:14" x14ac:dyDescent="0.25">
      <c r="A96" s="16">
        <f t="shared" si="6"/>
        <v>5.51</v>
      </c>
      <c r="B96" s="8">
        <f t="shared" si="7"/>
        <v>4.93</v>
      </c>
      <c r="C96" s="2">
        <v>9351</v>
      </c>
      <c r="D96" s="2" t="e">
        <f>RIGHT(_xlfn.XLOOKUP(F96,'Recherche tracking'!A:A,'Recherche tracking'!B:B),16)</f>
        <v>#N/A</v>
      </c>
      <c r="E96" s="12">
        <f>_xlfn.XLOOKUP(F96,'Nb colis et poids'!E:E,'Nb colis et poids'!F:F)</f>
        <v>3.01</v>
      </c>
      <c r="F96" s="5" t="s">
        <v>3294</v>
      </c>
      <c r="G96" s="6"/>
      <c r="H96" s="6">
        <v>4.93</v>
      </c>
      <c r="I96" s="6"/>
      <c r="J96" s="6"/>
      <c r="K96" s="6"/>
      <c r="M96" s="34">
        <v>7743814314757130</v>
      </c>
      <c r="N96" t="str">
        <f t="shared" si="8"/>
        <v>7743814314757130</v>
      </c>
    </row>
    <row r="97" spans="1:14" x14ac:dyDescent="0.25">
      <c r="A97" s="16">
        <f t="shared" si="6"/>
        <v>5.22</v>
      </c>
      <c r="B97" s="8">
        <f t="shared" si="7"/>
        <v>4.67</v>
      </c>
      <c r="C97" s="2">
        <v>3752</v>
      </c>
      <c r="D97" s="2" t="e">
        <f>RIGHT(_xlfn.XLOOKUP(F97,'Recherche tracking'!A:A,'Recherche tracking'!B:B),16)</f>
        <v>#N/A</v>
      </c>
      <c r="E97" s="12">
        <f>_xlfn.XLOOKUP(F97,'Nb colis et poids'!E:E,'Nb colis et poids'!F:F)</f>
        <v>2.84</v>
      </c>
      <c r="F97" s="5" t="s">
        <v>3293</v>
      </c>
      <c r="G97" s="6"/>
      <c r="H97" s="6">
        <v>4.67</v>
      </c>
      <c r="I97" s="6"/>
      <c r="J97" s="6"/>
      <c r="K97" s="6"/>
      <c r="M97" s="34">
        <v>7743814314756470</v>
      </c>
      <c r="N97" t="str">
        <f t="shared" si="8"/>
        <v>7743814314756470</v>
      </c>
    </row>
    <row r="98" spans="1:14" x14ac:dyDescent="0.25">
      <c r="A98" s="16">
        <f t="shared" si="6"/>
        <v>9.57</v>
      </c>
      <c r="B98" s="8">
        <f t="shared" si="7"/>
        <v>8.57</v>
      </c>
      <c r="C98" s="2">
        <v>8041</v>
      </c>
      <c r="D98" s="2" t="e">
        <f>RIGHT(_xlfn.XLOOKUP(F98,'Recherche tracking'!A:A,'Recherche tracking'!B:B),16)</f>
        <v>#N/A</v>
      </c>
      <c r="E98" s="12">
        <f>_xlfn.XLOOKUP(F98,'Nb colis et poids'!E:E,'Nb colis et poids'!F:F)</f>
        <v>17.54</v>
      </c>
      <c r="F98" s="5" t="s">
        <v>3292</v>
      </c>
      <c r="G98" s="6"/>
      <c r="H98" s="6">
        <v>8.57</v>
      </c>
      <c r="I98" s="6"/>
      <c r="J98" s="6"/>
      <c r="K98" s="6"/>
      <c r="M98" s="34">
        <v>7743814314755430</v>
      </c>
      <c r="N98" t="str">
        <f t="shared" si="8"/>
        <v>7743814314755430</v>
      </c>
    </row>
    <row r="99" spans="1:14" x14ac:dyDescent="0.25">
      <c r="A99" s="16">
        <f t="shared" si="6"/>
        <v>4.93</v>
      </c>
      <c r="B99" s="8">
        <f t="shared" si="7"/>
        <v>4.41</v>
      </c>
      <c r="C99" s="2">
        <v>8041</v>
      </c>
      <c r="D99" s="2" t="e">
        <f>RIGHT(_xlfn.XLOOKUP(F99,'Recherche tracking'!A:A,'Recherche tracking'!B:B),16)</f>
        <v>#N/A</v>
      </c>
      <c r="E99" s="12">
        <f>_xlfn.XLOOKUP(F99,'Nb colis et poids'!E:E,'Nb colis et poids'!F:F)</f>
        <v>2</v>
      </c>
      <c r="F99" s="5" t="s">
        <v>3291</v>
      </c>
      <c r="G99" s="6"/>
      <c r="H99" s="6">
        <v>4.41</v>
      </c>
      <c r="I99" s="6"/>
      <c r="J99" s="6"/>
      <c r="K99" s="6"/>
      <c r="M99" s="34">
        <v>7743814314755300</v>
      </c>
      <c r="N99" t="str">
        <f t="shared" si="8"/>
        <v>7743814314755300</v>
      </c>
    </row>
    <row r="100" spans="1:14" x14ac:dyDescent="0.25">
      <c r="A100" s="16">
        <f t="shared" si="6"/>
        <v>21.1</v>
      </c>
      <c r="B100" s="8">
        <f t="shared" si="7"/>
        <v>18.89</v>
      </c>
      <c r="C100" s="2">
        <v>4565</v>
      </c>
      <c r="D100" s="2" t="e">
        <f>RIGHT(_xlfn.XLOOKUP(F100,'Recherche tracking'!A:A,'Recherche tracking'!B:B),16)</f>
        <v>#N/A</v>
      </c>
      <c r="E100" s="12">
        <f>_xlfn.XLOOKUP(F100,'Nb colis et poids'!E:E,'Nb colis et poids'!F:F)</f>
        <v>49.63</v>
      </c>
      <c r="F100" s="5" t="s">
        <v>2948</v>
      </c>
      <c r="G100" s="6"/>
      <c r="H100" s="6">
        <v>18.89</v>
      </c>
      <c r="I100" s="6"/>
      <c r="J100" s="6"/>
      <c r="K100" s="6"/>
      <c r="M100" s="34">
        <v>7743814314753770</v>
      </c>
      <c r="N100" t="str">
        <f t="shared" si="8"/>
        <v>7743814314753770</v>
      </c>
    </row>
    <row r="101" spans="1:14" x14ac:dyDescent="0.25">
      <c r="A101" s="16">
        <f t="shared" si="6"/>
        <v>5.51</v>
      </c>
      <c r="B101" s="8">
        <f t="shared" si="7"/>
        <v>4.93</v>
      </c>
      <c r="C101" s="2">
        <v>9351</v>
      </c>
      <c r="D101" s="2" t="e">
        <f>RIGHT(_xlfn.XLOOKUP(F101,'Recherche tracking'!A:A,'Recherche tracking'!B:B),16)</f>
        <v>#N/A</v>
      </c>
      <c r="E101" s="12">
        <f>_xlfn.XLOOKUP(F101,'Nb colis et poids'!E:E,'Nb colis et poids'!F:F)</f>
        <v>3.2</v>
      </c>
      <c r="F101" s="5" t="s">
        <v>3290</v>
      </c>
      <c r="G101" s="6"/>
      <c r="H101" s="6">
        <v>4.93</v>
      </c>
      <c r="I101" s="6"/>
      <c r="J101" s="6"/>
      <c r="K101" s="6"/>
      <c r="M101" s="34">
        <v>7743814314752820</v>
      </c>
      <c r="N101" t="str">
        <f t="shared" si="8"/>
        <v>7743814314752820</v>
      </c>
    </row>
    <row r="102" spans="1:14" x14ac:dyDescent="0.25">
      <c r="A102" s="16">
        <f t="shared" si="6"/>
        <v>5.22</v>
      </c>
      <c r="B102" s="8">
        <f t="shared" si="7"/>
        <v>4.67</v>
      </c>
      <c r="C102" s="2">
        <v>3752</v>
      </c>
      <c r="D102" s="2" t="e">
        <f>RIGHT(_xlfn.XLOOKUP(F102,'Recherche tracking'!A:A,'Recherche tracking'!B:B),16)</f>
        <v>#N/A</v>
      </c>
      <c r="E102" s="12">
        <f>_xlfn.XLOOKUP(F102,'Nb colis et poids'!E:E,'Nb colis et poids'!F:F)</f>
        <v>2.67</v>
      </c>
      <c r="F102" s="5" t="s">
        <v>3289</v>
      </c>
      <c r="G102" s="6"/>
      <c r="H102" s="6">
        <v>4.67</v>
      </c>
      <c r="I102" s="6"/>
      <c r="J102" s="6"/>
      <c r="K102" s="6"/>
      <c r="M102" s="34">
        <v>7643814314756120</v>
      </c>
      <c r="N102" t="str">
        <f t="shared" si="8"/>
        <v>7643814314756120</v>
      </c>
    </row>
    <row r="103" spans="1:14" x14ac:dyDescent="0.25">
      <c r="A103" s="16">
        <f t="shared" si="6"/>
        <v>5.51</v>
      </c>
      <c r="B103" s="8">
        <f t="shared" si="7"/>
        <v>4.93</v>
      </c>
      <c r="C103" s="2">
        <v>9351</v>
      </c>
      <c r="D103" s="2" t="e">
        <f>RIGHT(_xlfn.XLOOKUP(F103,'Recherche tracking'!A:A,'Recherche tracking'!B:B),16)</f>
        <v>#N/A</v>
      </c>
      <c r="E103" s="12">
        <f>_xlfn.XLOOKUP(F103,'Nb colis et poids'!E:E,'Nb colis et poids'!F:F)</f>
        <v>3.2</v>
      </c>
      <c r="F103" s="5" t="s">
        <v>3288</v>
      </c>
      <c r="G103" s="6"/>
      <c r="H103" s="6">
        <v>4.93</v>
      </c>
      <c r="I103" s="6"/>
      <c r="J103" s="6"/>
      <c r="K103" s="6"/>
      <c r="M103" s="34">
        <v>7643814314755170</v>
      </c>
      <c r="N103" t="str">
        <f t="shared" si="8"/>
        <v>7643814314755170</v>
      </c>
    </row>
    <row r="104" spans="1:14" x14ac:dyDescent="0.25">
      <c r="A104" s="16">
        <f t="shared" si="6"/>
        <v>5.22</v>
      </c>
      <c r="B104" s="8">
        <f t="shared" si="7"/>
        <v>4.67</v>
      </c>
      <c r="C104" s="2">
        <v>9351</v>
      </c>
      <c r="D104" s="2" t="e">
        <f>RIGHT(_xlfn.XLOOKUP(F104,'Recherche tracking'!A:A,'Recherche tracking'!B:B),16)</f>
        <v>#N/A</v>
      </c>
      <c r="E104" s="12">
        <f>_xlfn.XLOOKUP(F104,'Nb colis et poids'!E:E,'Nb colis et poids'!F:F)</f>
        <v>2.6</v>
      </c>
      <c r="F104" s="5" t="s">
        <v>3287</v>
      </c>
      <c r="G104" s="6"/>
      <c r="H104" s="6">
        <v>4.67</v>
      </c>
      <c r="I104" s="6"/>
      <c r="J104" s="6"/>
      <c r="K104" s="6"/>
      <c r="M104" s="34">
        <v>7643814314755110</v>
      </c>
      <c r="N104" t="str">
        <f t="shared" si="8"/>
        <v>7643814314755110</v>
      </c>
    </row>
    <row r="105" spans="1:14" x14ac:dyDescent="0.25">
      <c r="A105" s="16">
        <f t="shared" si="6"/>
        <v>5.8</v>
      </c>
      <c r="B105" s="8">
        <f t="shared" si="7"/>
        <v>5.19</v>
      </c>
      <c r="C105" s="2">
        <v>9351</v>
      </c>
      <c r="D105" s="2" t="e">
        <f>RIGHT(_xlfn.XLOOKUP(F105,'Recherche tracking'!A:A,'Recherche tracking'!B:B),16)</f>
        <v>#N/A</v>
      </c>
      <c r="E105" s="12">
        <f>_xlfn.XLOOKUP(F105,'Nb colis et poids'!E:E,'Nb colis et poids'!F:F)</f>
        <v>4.01</v>
      </c>
      <c r="F105" s="5" t="s">
        <v>3286</v>
      </c>
      <c r="G105" s="6"/>
      <c r="H105" s="6">
        <v>5.19</v>
      </c>
      <c r="I105" s="6"/>
      <c r="J105" s="6"/>
      <c r="K105" s="6"/>
      <c r="M105" s="34">
        <v>7643814314753680</v>
      </c>
      <c r="N105" t="str">
        <f t="shared" si="8"/>
        <v>7643814314753680</v>
      </c>
    </row>
    <row r="106" spans="1:14" x14ac:dyDescent="0.25">
      <c r="A106" s="16">
        <f t="shared" si="6"/>
        <v>12.43</v>
      </c>
      <c r="B106" s="8">
        <f t="shared" si="7"/>
        <v>11.13</v>
      </c>
      <c r="C106" s="2">
        <v>7254</v>
      </c>
      <c r="D106" s="2" t="e">
        <f>RIGHT(_xlfn.XLOOKUP(F106,'Recherche tracking'!A:A,'Recherche tracking'!B:B),16)</f>
        <v>#N/A</v>
      </c>
      <c r="E106" s="12">
        <f>_xlfn.XLOOKUP(F106,'Nb colis et poids'!E:E,'Nb colis et poids'!F:F)</f>
        <v>23.89</v>
      </c>
      <c r="F106" s="5" t="s">
        <v>2947</v>
      </c>
      <c r="G106" s="6"/>
      <c r="H106" s="6">
        <v>11.13</v>
      </c>
      <c r="I106" s="6"/>
      <c r="J106" s="6"/>
      <c r="K106" s="6"/>
      <c r="M106" s="34">
        <v>7643814314753460</v>
      </c>
      <c r="N106" t="str">
        <f t="shared" si="8"/>
        <v>7643814314753460</v>
      </c>
    </row>
    <row r="107" spans="1:14" x14ac:dyDescent="0.25">
      <c r="A107" s="16">
        <f t="shared" si="6"/>
        <v>6.38</v>
      </c>
      <c r="B107" s="8">
        <f t="shared" si="7"/>
        <v>5.71</v>
      </c>
      <c r="C107" s="2">
        <v>7254</v>
      </c>
      <c r="D107" s="2" t="e">
        <f>RIGHT(_xlfn.XLOOKUP(F107,'Recherche tracking'!A:A,'Recherche tracking'!B:B),16)</f>
        <v>#N/A</v>
      </c>
      <c r="E107" s="12">
        <f>_xlfn.XLOOKUP(F107,'Nb colis et poids'!E:E,'Nb colis et poids'!F:F)</f>
        <v>6.2</v>
      </c>
      <c r="F107" s="5" t="s">
        <v>3285</v>
      </c>
      <c r="G107" s="6"/>
      <c r="H107" s="6">
        <v>5.71</v>
      </c>
      <c r="I107" s="6"/>
      <c r="J107" s="6"/>
      <c r="K107" s="6"/>
      <c r="M107" s="34">
        <v>7643814314752940</v>
      </c>
      <c r="N107" t="str">
        <f t="shared" si="8"/>
        <v>7643814314752940</v>
      </c>
    </row>
    <row r="108" spans="1:14" x14ac:dyDescent="0.25">
      <c r="A108" s="16">
        <f t="shared" si="6"/>
        <v>12.72</v>
      </c>
      <c r="B108" s="8">
        <f t="shared" si="7"/>
        <v>11.39</v>
      </c>
      <c r="C108" s="2">
        <v>8656</v>
      </c>
      <c r="D108" s="2" t="e">
        <f>RIGHT(_xlfn.XLOOKUP(F108,'Recherche tracking'!A:A,'Recherche tracking'!B:B),16)</f>
        <v>#N/A</v>
      </c>
      <c r="E108" s="12">
        <f>_xlfn.XLOOKUP(F108,'Nb colis et poids'!E:E,'Nb colis et poids'!F:F)</f>
        <v>24.04</v>
      </c>
      <c r="F108" s="5" t="s">
        <v>2946</v>
      </c>
      <c r="G108" s="6"/>
      <c r="H108" s="6">
        <v>11.39</v>
      </c>
      <c r="I108" s="6"/>
      <c r="J108" s="6"/>
      <c r="K108" s="6"/>
      <c r="M108" s="34">
        <v>7643814314752680</v>
      </c>
      <c r="N108" t="str">
        <f t="shared" si="8"/>
        <v>7643814314752680</v>
      </c>
    </row>
    <row r="109" spans="1:14" x14ac:dyDescent="0.25">
      <c r="A109" s="16">
        <f t="shared" si="6"/>
        <v>5.8</v>
      </c>
      <c r="B109" s="8">
        <f t="shared" si="7"/>
        <v>5.19</v>
      </c>
      <c r="C109" s="2">
        <v>9351</v>
      </c>
      <c r="D109" s="2" t="e">
        <f>RIGHT(_xlfn.XLOOKUP(F109,'Recherche tracking'!A:A,'Recherche tracking'!B:B),16)</f>
        <v>#N/A</v>
      </c>
      <c r="E109" s="12">
        <f>_xlfn.XLOOKUP(F109,'Nb colis et poids'!E:E,'Nb colis et poids'!F:F)</f>
        <v>4.01</v>
      </c>
      <c r="F109" s="5" t="s">
        <v>3284</v>
      </c>
      <c r="G109" s="6"/>
      <c r="H109" s="6">
        <v>5.19</v>
      </c>
      <c r="I109" s="6"/>
      <c r="J109" s="6"/>
      <c r="K109" s="6"/>
      <c r="M109" s="34">
        <v>7643814314752240</v>
      </c>
      <c r="N109" t="str">
        <f t="shared" si="8"/>
        <v>7643814314752240</v>
      </c>
    </row>
    <row r="110" spans="1:14" x14ac:dyDescent="0.25">
      <c r="A110" s="16">
        <f t="shared" si="6"/>
        <v>8.66</v>
      </c>
      <c r="B110" s="8">
        <f t="shared" si="7"/>
        <v>7.75</v>
      </c>
      <c r="C110" s="2">
        <v>3752</v>
      </c>
      <c r="D110" s="2" t="e">
        <f>RIGHT(_xlfn.XLOOKUP(F110,'Recherche tracking'!A:A,'Recherche tracking'!B:B),16)</f>
        <v>#N/A</v>
      </c>
      <c r="E110" s="12">
        <f>_xlfn.XLOOKUP(F110,'Nb colis et poids'!E:E,'Nb colis et poids'!F:F)</f>
        <v>10.7</v>
      </c>
      <c r="F110" s="5" t="s">
        <v>2945</v>
      </c>
      <c r="G110" s="6"/>
      <c r="H110" s="6">
        <v>7.75</v>
      </c>
      <c r="I110" s="6"/>
      <c r="J110" s="6"/>
      <c r="K110" s="6"/>
      <c r="M110" s="34">
        <v>7643814314751070</v>
      </c>
      <c r="N110" t="str">
        <f t="shared" si="8"/>
        <v>7643814314751070</v>
      </c>
    </row>
    <row r="111" spans="1:14" x14ac:dyDescent="0.25">
      <c r="A111" s="16">
        <f t="shared" si="6"/>
        <v>6.96</v>
      </c>
      <c r="B111" s="8">
        <f t="shared" si="7"/>
        <v>6.23</v>
      </c>
      <c r="C111" s="2">
        <v>9351</v>
      </c>
      <c r="D111" s="2" t="e">
        <f>RIGHT(_xlfn.XLOOKUP(F111,'Recherche tracking'!A:A,'Recherche tracking'!B:B),16)</f>
        <v>#N/A</v>
      </c>
      <c r="E111" s="12">
        <f>_xlfn.XLOOKUP(F111,'Nb colis et poids'!E:E,'Nb colis et poids'!F:F)</f>
        <v>8.1</v>
      </c>
      <c r="F111" s="5" t="s">
        <v>3283</v>
      </c>
      <c r="G111" s="6"/>
      <c r="H111" s="6">
        <v>6.23</v>
      </c>
      <c r="I111" s="6"/>
      <c r="J111" s="6"/>
      <c r="K111" s="6"/>
      <c r="M111" s="34">
        <v>7543814314757730</v>
      </c>
      <c r="N111" t="str">
        <f t="shared" si="8"/>
        <v>7543814314757730</v>
      </c>
    </row>
    <row r="112" spans="1:14" x14ac:dyDescent="0.25">
      <c r="A112" s="16">
        <f t="shared" si="6"/>
        <v>5.22</v>
      </c>
      <c r="B112" s="8">
        <f t="shared" si="7"/>
        <v>4.67</v>
      </c>
      <c r="C112" s="2">
        <v>9351</v>
      </c>
      <c r="D112" s="2" t="e">
        <f>RIGHT(_xlfn.XLOOKUP(F112,'Recherche tracking'!A:A,'Recherche tracking'!B:B),16)</f>
        <v>#N/A</v>
      </c>
      <c r="E112" s="12">
        <f>_xlfn.XLOOKUP(F112,'Nb colis et poids'!E:E,'Nb colis et poids'!F:F)</f>
        <v>2.2000000000000002</v>
      </c>
      <c r="F112" s="5" t="s">
        <v>3282</v>
      </c>
      <c r="G112" s="6"/>
      <c r="H112" s="6">
        <v>4.67</v>
      </c>
      <c r="I112" s="6"/>
      <c r="J112" s="6"/>
      <c r="K112" s="6"/>
      <c r="M112" s="34">
        <v>7543814314757670</v>
      </c>
      <c r="N112" t="str">
        <f t="shared" si="8"/>
        <v>7543814314757670</v>
      </c>
    </row>
    <row r="113" spans="1:14" x14ac:dyDescent="0.25">
      <c r="A113" s="16">
        <f t="shared" si="6"/>
        <v>5.22</v>
      </c>
      <c r="B113" s="8">
        <f t="shared" si="7"/>
        <v>4.67</v>
      </c>
      <c r="C113" s="2">
        <v>9351</v>
      </c>
      <c r="D113" s="2" t="e">
        <f>RIGHT(_xlfn.XLOOKUP(F113,'Recherche tracking'!A:A,'Recherche tracking'!B:B),16)</f>
        <v>#N/A</v>
      </c>
      <c r="E113" s="12">
        <f>_xlfn.XLOOKUP(F113,'Nb colis et poids'!E:E,'Nb colis et poids'!F:F)</f>
        <v>2.2000000000000002</v>
      </c>
      <c r="F113" s="5" t="s">
        <v>3281</v>
      </c>
      <c r="G113" s="6"/>
      <c r="H113" s="6">
        <v>4.67</v>
      </c>
      <c r="I113" s="6"/>
      <c r="J113" s="6"/>
      <c r="K113" s="6"/>
      <c r="M113" s="34">
        <v>7543814314757640</v>
      </c>
      <c r="N113" t="str">
        <f t="shared" si="8"/>
        <v>7543814314757640</v>
      </c>
    </row>
    <row r="114" spans="1:14" x14ac:dyDescent="0.25">
      <c r="A114" s="16">
        <f t="shared" si="6"/>
        <v>13.59</v>
      </c>
      <c r="B114" s="8">
        <f t="shared" si="7"/>
        <v>12.17</v>
      </c>
      <c r="C114" s="2">
        <v>8640</v>
      </c>
      <c r="D114" s="2" t="e">
        <f>RIGHT(_xlfn.XLOOKUP(F114,'Recherche tracking'!A:A,'Recherche tracking'!B:B),16)</f>
        <v>#N/A</v>
      </c>
      <c r="E114" s="12">
        <f>_xlfn.XLOOKUP(F114,'Nb colis et poids'!E:E,'Nb colis et poids'!F:F)</f>
        <v>27.2</v>
      </c>
      <c r="F114" s="5" t="s">
        <v>2944</v>
      </c>
      <c r="G114" s="6"/>
      <c r="H114" s="6">
        <v>12.17</v>
      </c>
      <c r="I114" s="6"/>
      <c r="J114" s="6"/>
      <c r="K114" s="6"/>
      <c r="M114" s="34">
        <v>7543814314757030</v>
      </c>
      <c r="N114" t="str">
        <f t="shared" si="8"/>
        <v>7543814314757030</v>
      </c>
    </row>
    <row r="115" spans="1:14" x14ac:dyDescent="0.25">
      <c r="A115" s="16">
        <f t="shared" si="6"/>
        <v>5.51</v>
      </c>
      <c r="B115" s="8">
        <f t="shared" si="7"/>
        <v>4.93</v>
      </c>
      <c r="C115" s="2">
        <v>9351</v>
      </c>
      <c r="D115" s="2" t="e">
        <f>RIGHT(_xlfn.XLOOKUP(F115,'Recherche tracking'!A:A,'Recherche tracking'!B:B),16)</f>
        <v>#N/A</v>
      </c>
      <c r="E115" s="12">
        <f>_xlfn.XLOOKUP(F115,'Nb colis et poids'!E:E,'Nb colis et poids'!F:F)</f>
        <v>3.2</v>
      </c>
      <c r="F115" s="5" t="s">
        <v>3280</v>
      </c>
      <c r="G115" s="6"/>
      <c r="H115" s="6">
        <v>4.93</v>
      </c>
      <c r="I115" s="6"/>
      <c r="J115" s="6"/>
      <c r="K115" s="6"/>
      <c r="M115" s="34">
        <v>7543814314757000</v>
      </c>
      <c r="N115" t="str">
        <f t="shared" si="8"/>
        <v>7543814314757000</v>
      </c>
    </row>
    <row r="116" spans="1:14" x14ac:dyDescent="0.25">
      <c r="A116" s="16">
        <f t="shared" si="6"/>
        <v>26.28</v>
      </c>
      <c r="B116" s="8">
        <f t="shared" si="7"/>
        <v>23.53</v>
      </c>
      <c r="C116" s="2">
        <v>8640</v>
      </c>
      <c r="D116" s="2" t="e">
        <f>RIGHT(_xlfn.XLOOKUP(F116,'Recherche tracking'!A:A,'Recherche tracking'!B:B),16)</f>
        <v>#N/A</v>
      </c>
      <c r="E116" s="12">
        <f>_xlfn.XLOOKUP(F116,'Nb colis et poids'!E:E,'Nb colis et poids'!F:F)</f>
        <v>63.4</v>
      </c>
      <c r="F116" s="5" t="s">
        <v>2943</v>
      </c>
      <c r="G116" s="6"/>
      <c r="H116" s="6">
        <v>23.53</v>
      </c>
      <c r="I116" s="6"/>
      <c r="J116" s="6"/>
      <c r="K116" s="6"/>
      <c r="M116" s="34">
        <v>7543814314756940</v>
      </c>
      <c r="N116" t="str">
        <f t="shared" si="8"/>
        <v>7543814314756940</v>
      </c>
    </row>
    <row r="117" spans="1:14" x14ac:dyDescent="0.25">
      <c r="A117" s="16">
        <f t="shared" si="6"/>
        <v>5.51</v>
      </c>
      <c r="B117" s="8">
        <f t="shared" si="7"/>
        <v>4.93</v>
      </c>
      <c r="C117" s="2">
        <v>9351</v>
      </c>
      <c r="D117" s="2" t="e">
        <f>RIGHT(_xlfn.XLOOKUP(F117,'Recherche tracking'!A:A,'Recherche tracking'!B:B),16)</f>
        <v>#N/A</v>
      </c>
      <c r="E117" s="12">
        <f>_xlfn.XLOOKUP(F117,'Nb colis et poids'!E:E,'Nb colis et poids'!F:F)</f>
        <v>3.6</v>
      </c>
      <c r="F117" s="5" t="s">
        <v>3279</v>
      </c>
      <c r="G117" s="6"/>
      <c r="H117" s="6">
        <v>4.93</v>
      </c>
      <c r="I117" s="6"/>
      <c r="J117" s="6"/>
      <c r="K117" s="6"/>
      <c r="M117" s="34">
        <v>7543814314756800</v>
      </c>
      <c r="N117" t="str">
        <f t="shared" si="8"/>
        <v>7543814314756800</v>
      </c>
    </row>
    <row r="118" spans="1:14" x14ac:dyDescent="0.25">
      <c r="A118" s="16">
        <f t="shared" si="6"/>
        <v>5.51</v>
      </c>
      <c r="B118" s="8">
        <f t="shared" si="7"/>
        <v>4.93</v>
      </c>
      <c r="C118" s="2">
        <v>9351</v>
      </c>
      <c r="D118" s="2" t="e">
        <f>RIGHT(_xlfn.XLOOKUP(F118,'Recherche tracking'!A:A,'Recherche tracking'!B:B),16)</f>
        <v>#N/A</v>
      </c>
      <c r="E118" s="12">
        <f>_xlfn.XLOOKUP(F118,'Nb colis et poids'!E:E,'Nb colis et poids'!F:F)</f>
        <v>3.8</v>
      </c>
      <c r="F118" s="5" t="s">
        <v>3278</v>
      </c>
      <c r="G118" s="6"/>
      <c r="H118" s="6">
        <v>4.93</v>
      </c>
      <c r="I118" s="6"/>
      <c r="J118" s="6"/>
      <c r="K118" s="6"/>
      <c r="M118" s="34">
        <v>7543814314756780</v>
      </c>
      <c r="N118" t="str">
        <f t="shared" si="8"/>
        <v>7543814314756780</v>
      </c>
    </row>
    <row r="119" spans="1:14" x14ac:dyDescent="0.25">
      <c r="A119" s="16">
        <f t="shared" si="6"/>
        <v>6.38</v>
      </c>
      <c r="B119" s="8">
        <f t="shared" si="7"/>
        <v>5.71</v>
      </c>
      <c r="C119" s="2">
        <v>7254</v>
      </c>
      <c r="D119" s="2" t="e">
        <f>RIGHT(_xlfn.XLOOKUP(F119,'Recherche tracking'!A:A,'Recherche tracking'!B:B),16)</f>
        <v>#N/A</v>
      </c>
      <c r="E119" s="12">
        <f>_xlfn.XLOOKUP(F119,'Nb colis et poids'!E:E,'Nb colis et poids'!F:F)</f>
        <v>6.3</v>
      </c>
      <c r="F119" s="5" t="s">
        <v>3277</v>
      </c>
      <c r="G119" s="6"/>
      <c r="H119" s="6">
        <v>5.71</v>
      </c>
      <c r="I119" s="6"/>
      <c r="J119" s="6"/>
      <c r="K119" s="6"/>
      <c r="M119" s="34">
        <v>7543814314756760</v>
      </c>
      <c r="N119" t="str">
        <f t="shared" si="8"/>
        <v>7543814314756760</v>
      </c>
    </row>
    <row r="120" spans="1:14" x14ac:dyDescent="0.25">
      <c r="A120" s="16">
        <f t="shared" si="6"/>
        <v>5.22</v>
      </c>
      <c r="B120" s="8">
        <f t="shared" si="7"/>
        <v>4.67</v>
      </c>
      <c r="C120" s="2">
        <v>9351</v>
      </c>
      <c r="D120" s="2" t="e">
        <f>RIGHT(_xlfn.XLOOKUP(F120,'Recherche tracking'!A:A,'Recherche tracking'!B:B),16)</f>
        <v>#N/A</v>
      </c>
      <c r="E120" s="12">
        <f>_xlfn.XLOOKUP(F120,'Nb colis et poids'!E:E,'Nb colis et poids'!F:F)</f>
        <v>2.2000000000000002</v>
      </c>
      <c r="F120" s="5" t="s">
        <v>3276</v>
      </c>
      <c r="G120" s="6"/>
      <c r="H120" s="6">
        <v>4.67</v>
      </c>
      <c r="I120" s="6"/>
      <c r="J120" s="6"/>
      <c r="K120" s="6"/>
      <c r="M120" s="34">
        <v>7543814314756700</v>
      </c>
      <c r="N120" t="str">
        <f t="shared" si="8"/>
        <v>7543814314756700</v>
      </c>
    </row>
    <row r="121" spans="1:14" x14ac:dyDescent="0.25">
      <c r="A121" s="16">
        <f t="shared" si="6"/>
        <v>5.22</v>
      </c>
      <c r="B121" s="8">
        <f t="shared" si="7"/>
        <v>4.67</v>
      </c>
      <c r="C121" s="2">
        <v>9351</v>
      </c>
      <c r="D121" s="2" t="e">
        <f>RIGHT(_xlfn.XLOOKUP(F121,'Recherche tracking'!A:A,'Recherche tracking'!B:B),16)</f>
        <v>#N/A</v>
      </c>
      <c r="E121" s="12">
        <f>_xlfn.XLOOKUP(F121,'Nb colis et poids'!E:E,'Nb colis et poids'!F:F)</f>
        <v>2.2000000000000002</v>
      </c>
      <c r="F121" s="5" t="s">
        <v>3275</v>
      </c>
      <c r="G121" s="6"/>
      <c r="H121" s="6">
        <v>4.67</v>
      </c>
      <c r="I121" s="6"/>
      <c r="J121" s="6"/>
      <c r="K121" s="6"/>
      <c r="M121" s="34">
        <v>7543814314756680</v>
      </c>
      <c r="N121" t="str">
        <f t="shared" si="8"/>
        <v>7543814314756680</v>
      </c>
    </row>
    <row r="122" spans="1:14" x14ac:dyDescent="0.25">
      <c r="A122" s="16">
        <f t="shared" si="6"/>
        <v>5.8</v>
      </c>
      <c r="B122" s="8">
        <f t="shared" si="7"/>
        <v>5.19</v>
      </c>
      <c r="C122" s="2">
        <v>8041</v>
      </c>
      <c r="D122" s="2" t="e">
        <f>RIGHT(_xlfn.XLOOKUP(F122,'Recherche tracking'!A:A,'Recherche tracking'!B:B),16)</f>
        <v>#N/A</v>
      </c>
      <c r="E122" s="12">
        <f>_xlfn.XLOOKUP(F122,'Nb colis et poids'!E:E,'Nb colis et poids'!F:F)</f>
        <v>5</v>
      </c>
      <c r="F122" s="5" t="s">
        <v>3274</v>
      </c>
      <c r="G122" s="6"/>
      <c r="H122" s="6">
        <v>5.19</v>
      </c>
      <c r="I122" s="6"/>
      <c r="J122" s="6"/>
      <c r="K122" s="6"/>
      <c r="M122" s="34">
        <v>7543814314756660</v>
      </c>
      <c r="N122" t="str">
        <f t="shared" si="8"/>
        <v>7543814314756660</v>
      </c>
    </row>
    <row r="123" spans="1:14" x14ac:dyDescent="0.25">
      <c r="A123" s="16">
        <f t="shared" si="6"/>
        <v>5.51</v>
      </c>
      <c r="B123" s="8">
        <f t="shared" si="7"/>
        <v>4.93</v>
      </c>
      <c r="C123" s="2">
        <v>9351</v>
      </c>
      <c r="D123" s="2" t="e">
        <f>RIGHT(_xlfn.XLOOKUP(F123,'Recherche tracking'!A:A,'Recherche tracking'!B:B),16)</f>
        <v>#N/A</v>
      </c>
      <c r="E123" s="12">
        <f>_xlfn.XLOOKUP(F123,'Nb colis et poids'!E:E,'Nb colis et poids'!F:F)</f>
        <v>3.5</v>
      </c>
      <c r="F123" s="5" t="s">
        <v>3273</v>
      </c>
      <c r="G123" s="6"/>
      <c r="H123" s="6">
        <v>4.93</v>
      </c>
      <c r="I123" s="6"/>
      <c r="J123" s="6"/>
      <c r="K123" s="6"/>
      <c r="M123" s="34">
        <v>7543814314756610</v>
      </c>
      <c r="N123" t="str">
        <f t="shared" si="8"/>
        <v>7543814314756610</v>
      </c>
    </row>
    <row r="124" spans="1:14" x14ac:dyDescent="0.25">
      <c r="A124" s="16">
        <f t="shared" si="6"/>
        <v>5.51</v>
      </c>
      <c r="B124" s="8">
        <f t="shared" si="7"/>
        <v>4.93</v>
      </c>
      <c r="C124" s="2">
        <v>9351</v>
      </c>
      <c r="D124" s="2" t="e">
        <f>RIGHT(_xlfn.XLOOKUP(F124,'Recherche tracking'!A:A,'Recherche tracking'!B:B),16)</f>
        <v>#N/A</v>
      </c>
      <c r="E124" s="12">
        <f>_xlfn.XLOOKUP(F124,'Nb colis et poids'!E:E,'Nb colis et poids'!F:F)</f>
        <v>3.5</v>
      </c>
      <c r="F124" s="5" t="s">
        <v>3272</v>
      </c>
      <c r="G124" s="6"/>
      <c r="H124" s="6">
        <v>4.93</v>
      </c>
      <c r="I124" s="6"/>
      <c r="J124" s="6"/>
      <c r="K124" s="6"/>
      <c r="M124" s="34">
        <v>7543814314756600</v>
      </c>
      <c r="N124" t="str">
        <f t="shared" si="8"/>
        <v>7543814314756600</v>
      </c>
    </row>
    <row r="125" spans="1:14" x14ac:dyDescent="0.25">
      <c r="A125" s="16">
        <f t="shared" si="6"/>
        <v>4.6399999999999997</v>
      </c>
      <c r="B125" s="8">
        <f t="shared" si="7"/>
        <v>4.1500000000000004</v>
      </c>
      <c r="C125" s="2">
        <v>3752</v>
      </c>
      <c r="D125" s="2" t="e">
        <f>RIGHT(_xlfn.XLOOKUP(F125,'Recherche tracking'!A:A,'Recherche tracking'!B:B),16)</f>
        <v>#N/A</v>
      </c>
      <c r="E125" s="12">
        <f>_xlfn.XLOOKUP(F125,'Nb colis et poids'!E:E,'Nb colis et poids'!F:F)</f>
        <v>0.9</v>
      </c>
      <c r="F125" s="5" t="s">
        <v>3271</v>
      </c>
      <c r="G125" s="6"/>
      <c r="H125" s="6">
        <v>4.1500000000000004</v>
      </c>
      <c r="I125" s="6"/>
      <c r="J125" s="6"/>
      <c r="K125" s="6"/>
      <c r="M125" s="34">
        <v>7543814314756460</v>
      </c>
      <c r="N125" t="str">
        <f t="shared" si="8"/>
        <v>7543814314756460</v>
      </c>
    </row>
    <row r="126" spans="1:14" x14ac:dyDescent="0.25">
      <c r="A126" s="16">
        <f t="shared" si="6"/>
        <v>4.6399999999999997</v>
      </c>
      <c r="B126" s="8">
        <f t="shared" si="7"/>
        <v>4.1500000000000004</v>
      </c>
      <c r="C126" s="2">
        <v>3752</v>
      </c>
      <c r="D126" s="2" t="e">
        <f>RIGHT(_xlfn.XLOOKUP(F126,'Recherche tracking'!A:A,'Recherche tracking'!B:B),16)</f>
        <v>#N/A</v>
      </c>
      <c r="E126" s="12">
        <f>_xlfn.XLOOKUP(F126,'Nb colis et poids'!E:E,'Nb colis et poids'!F:F)</f>
        <v>0.8</v>
      </c>
      <c r="F126" s="5" t="s">
        <v>3270</v>
      </c>
      <c r="G126" s="6"/>
      <c r="H126" s="6">
        <v>4.1500000000000004</v>
      </c>
      <c r="I126" s="6"/>
      <c r="J126" s="6"/>
      <c r="K126" s="6"/>
      <c r="M126" s="34">
        <v>7543814314756390</v>
      </c>
      <c r="N126" t="str">
        <f t="shared" si="8"/>
        <v>7543814314756390</v>
      </c>
    </row>
    <row r="127" spans="1:14" x14ac:dyDescent="0.25">
      <c r="A127" s="16">
        <f t="shared" si="6"/>
        <v>4.6399999999999997</v>
      </c>
      <c r="B127" s="8">
        <f t="shared" si="7"/>
        <v>4.1500000000000004</v>
      </c>
      <c r="C127" s="2">
        <v>3752</v>
      </c>
      <c r="D127" s="2" t="e">
        <f>RIGHT(_xlfn.XLOOKUP(F127,'Recherche tracking'!A:A,'Recherche tracking'!B:B),16)</f>
        <v>#N/A</v>
      </c>
      <c r="E127" s="12">
        <f>_xlfn.XLOOKUP(F127,'Nb colis et poids'!E:E,'Nb colis et poids'!F:F)</f>
        <v>0.8</v>
      </c>
      <c r="F127" s="5" t="s">
        <v>3269</v>
      </c>
      <c r="G127" s="6"/>
      <c r="H127" s="6">
        <v>4.1500000000000004</v>
      </c>
      <c r="I127" s="6"/>
      <c r="J127" s="6"/>
      <c r="K127" s="6"/>
      <c r="M127" s="34">
        <v>7543814314756370</v>
      </c>
      <c r="N127" t="str">
        <f t="shared" si="8"/>
        <v>7543814314756370</v>
      </c>
    </row>
    <row r="128" spans="1:14" x14ac:dyDescent="0.25">
      <c r="A128" s="16">
        <f t="shared" si="6"/>
        <v>4.6399999999999997</v>
      </c>
      <c r="B128" s="8">
        <f t="shared" si="7"/>
        <v>4.1500000000000004</v>
      </c>
      <c r="C128" s="2">
        <v>3752</v>
      </c>
      <c r="D128" s="2" t="e">
        <f>RIGHT(_xlfn.XLOOKUP(F128,'Recherche tracking'!A:A,'Recherche tracking'!B:B),16)</f>
        <v>#N/A</v>
      </c>
      <c r="E128" s="12">
        <f>_xlfn.XLOOKUP(F128,'Nb colis et poids'!E:E,'Nb colis et poids'!F:F)</f>
        <v>0.8</v>
      </c>
      <c r="F128" s="5" t="s">
        <v>3268</v>
      </c>
      <c r="G128" s="6"/>
      <c r="H128" s="6">
        <v>4.1500000000000004</v>
      </c>
      <c r="I128" s="6"/>
      <c r="J128" s="6"/>
      <c r="K128" s="6"/>
      <c r="M128" s="34">
        <v>7543814314756340</v>
      </c>
      <c r="N128" t="str">
        <f t="shared" si="8"/>
        <v>7543814314756340</v>
      </c>
    </row>
    <row r="129" spans="1:14" x14ac:dyDescent="0.25">
      <c r="A129" s="16">
        <f t="shared" si="6"/>
        <v>4.6399999999999997</v>
      </c>
      <c r="B129" s="8">
        <f t="shared" si="7"/>
        <v>4.1500000000000004</v>
      </c>
      <c r="C129" s="2">
        <v>3752</v>
      </c>
      <c r="D129" s="2" t="e">
        <f>RIGHT(_xlfn.XLOOKUP(F129,'Recherche tracking'!A:A,'Recherche tracking'!B:B),16)</f>
        <v>#N/A</v>
      </c>
      <c r="E129" s="12">
        <f>_xlfn.XLOOKUP(F129,'Nb colis et poids'!E:E,'Nb colis et poids'!F:F)</f>
        <v>0.8</v>
      </c>
      <c r="F129" s="5" t="s">
        <v>3267</v>
      </c>
      <c r="G129" s="6"/>
      <c r="H129" s="6">
        <v>4.1500000000000004</v>
      </c>
      <c r="I129" s="6"/>
      <c r="J129" s="6"/>
      <c r="K129" s="6"/>
      <c r="M129" s="34">
        <v>7543814314756290</v>
      </c>
      <c r="N129" t="str">
        <f t="shared" si="8"/>
        <v>7543814314756290</v>
      </c>
    </row>
    <row r="130" spans="1:14" x14ac:dyDescent="0.25">
      <c r="A130" s="16">
        <f t="shared" si="6"/>
        <v>4.6399999999999997</v>
      </c>
      <c r="B130" s="8">
        <f t="shared" si="7"/>
        <v>4.1500000000000004</v>
      </c>
      <c r="C130" s="2">
        <v>3752</v>
      </c>
      <c r="D130" s="2" t="e">
        <f>RIGHT(_xlfn.XLOOKUP(F130,'Recherche tracking'!A:A,'Recherche tracking'!B:B),16)</f>
        <v>#N/A</v>
      </c>
      <c r="E130" s="12">
        <f>_xlfn.XLOOKUP(F130,'Nb colis et poids'!E:E,'Nb colis et poids'!F:F)</f>
        <v>0.8</v>
      </c>
      <c r="F130" s="5" t="s">
        <v>3266</v>
      </c>
      <c r="G130" s="6"/>
      <c r="H130" s="6">
        <v>4.1500000000000004</v>
      </c>
      <c r="I130" s="6"/>
      <c r="J130" s="6"/>
      <c r="K130" s="6"/>
      <c r="M130" s="34">
        <v>7543814314756230</v>
      </c>
      <c r="N130" t="str">
        <f t="shared" si="8"/>
        <v>7543814314756230</v>
      </c>
    </row>
    <row r="131" spans="1:14" x14ac:dyDescent="0.25">
      <c r="A131" s="16">
        <f t="shared" si="6"/>
        <v>4.6399999999999997</v>
      </c>
      <c r="B131" s="8">
        <f t="shared" si="7"/>
        <v>4.1500000000000004</v>
      </c>
      <c r="C131" s="2">
        <v>3752</v>
      </c>
      <c r="D131" s="2" t="e">
        <f>RIGHT(_xlfn.XLOOKUP(F131,'Recherche tracking'!A:A,'Recherche tracking'!B:B),16)</f>
        <v>#N/A</v>
      </c>
      <c r="E131" s="12">
        <f>_xlfn.XLOOKUP(F131,'Nb colis et poids'!E:E,'Nb colis et poids'!F:F)</f>
        <v>0.8</v>
      </c>
      <c r="F131" s="5" t="s">
        <v>3265</v>
      </c>
      <c r="G131" s="6"/>
      <c r="H131" s="6">
        <v>4.1500000000000004</v>
      </c>
      <c r="I131" s="6"/>
      <c r="J131" s="6"/>
      <c r="K131" s="6"/>
      <c r="M131" s="34">
        <v>7543814314756220</v>
      </c>
      <c r="N131" t="str">
        <f t="shared" si="8"/>
        <v>7543814314756220</v>
      </c>
    </row>
    <row r="132" spans="1:14" x14ac:dyDescent="0.25">
      <c r="A132" s="16">
        <f t="shared" si="6"/>
        <v>4.6399999999999997</v>
      </c>
      <c r="B132" s="8">
        <f t="shared" si="7"/>
        <v>4.1500000000000004</v>
      </c>
      <c r="C132" s="2">
        <v>3752</v>
      </c>
      <c r="D132" s="2" t="e">
        <f>RIGHT(_xlfn.XLOOKUP(F132,'Recherche tracking'!A:A,'Recherche tracking'!B:B),16)</f>
        <v>#N/A</v>
      </c>
      <c r="E132" s="12">
        <f>_xlfn.XLOOKUP(F132,'Nb colis et poids'!E:E,'Nb colis et poids'!F:F)</f>
        <v>0.8</v>
      </c>
      <c r="F132" s="5" t="s">
        <v>3264</v>
      </c>
      <c r="G132" s="6"/>
      <c r="H132" s="6">
        <v>4.1500000000000004</v>
      </c>
      <c r="I132" s="6"/>
      <c r="J132" s="6"/>
      <c r="K132" s="6"/>
      <c r="M132" s="34">
        <v>7543814314756170</v>
      </c>
      <c r="N132" t="str">
        <f t="shared" si="8"/>
        <v>7543814314756170</v>
      </c>
    </row>
    <row r="133" spans="1:14" x14ac:dyDescent="0.25">
      <c r="A133" s="16">
        <f t="shared" ref="A133:A196" si="9">ROUND(B133/(SUM(G:H)+SUM(J:J))*SUM(G:J),2)</f>
        <v>4.6399999999999997</v>
      </c>
      <c r="B133" s="8">
        <f t="shared" ref="B133:B196" si="10">SUM(G133:J133)</f>
        <v>4.1500000000000004</v>
      </c>
      <c r="C133" s="2">
        <v>3752</v>
      </c>
      <c r="D133" s="2" t="e">
        <f>RIGHT(_xlfn.XLOOKUP(F133,'Recherche tracking'!A:A,'Recherche tracking'!B:B),16)</f>
        <v>#N/A</v>
      </c>
      <c r="E133" s="12">
        <f>_xlfn.XLOOKUP(F133,'Nb colis et poids'!E:E,'Nb colis et poids'!F:F)</f>
        <v>0.8</v>
      </c>
      <c r="F133" s="5" t="s">
        <v>3263</v>
      </c>
      <c r="G133" s="6"/>
      <c r="H133" s="6">
        <v>4.1500000000000004</v>
      </c>
      <c r="I133" s="6"/>
      <c r="J133" s="6"/>
      <c r="K133" s="6"/>
      <c r="M133" s="34">
        <v>7543814314756090</v>
      </c>
      <c r="N133" t="str">
        <f t="shared" ref="N133:N196" si="11">LEFT(F133,15)&amp;"0"</f>
        <v>7543814314756090</v>
      </c>
    </row>
    <row r="134" spans="1:14" x14ac:dyDescent="0.25">
      <c r="A134" s="16">
        <f t="shared" si="9"/>
        <v>4.6399999999999997</v>
      </c>
      <c r="B134" s="8">
        <f t="shared" si="10"/>
        <v>4.1500000000000004</v>
      </c>
      <c r="C134" s="2">
        <v>3752</v>
      </c>
      <c r="D134" s="2" t="e">
        <f>RIGHT(_xlfn.XLOOKUP(F134,'Recherche tracking'!A:A,'Recherche tracking'!B:B),16)</f>
        <v>#N/A</v>
      </c>
      <c r="E134" s="12">
        <f>_xlfn.XLOOKUP(F134,'Nb colis et poids'!E:E,'Nb colis et poids'!F:F)</f>
        <v>0.8</v>
      </c>
      <c r="F134" s="5" t="s">
        <v>3262</v>
      </c>
      <c r="G134" s="6"/>
      <c r="H134" s="6">
        <v>4.1500000000000004</v>
      </c>
      <c r="I134" s="6"/>
      <c r="J134" s="6"/>
      <c r="K134" s="6"/>
      <c r="M134" s="34">
        <v>7543814314756060</v>
      </c>
      <c r="N134" t="str">
        <f t="shared" si="11"/>
        <v>7543814314756060</v>
      </c>
    </row>
    <row r="135" spans="1:14" x14ac:dyDescent="0.25">
      <c r="A135" s="16">
        <f t="shared" si="9"/>
        <v>4.6399999999999997</v>
      </c>
      <c r="B135" s="8">
        <f t="shared" si="10"/>
        <v>4.1500000000000004</v>
      </c>
      <c r="C135" s="2">
        <v>3752</v>
      </c>
      <c r="D135" s="2" t="e">
        <f>RIGHT(_xlfn.XLOOKUP(F135,'Recherche tracking'!A:A,'Recherche tracking'!B:B),16)</f>
        <v>#N/A</v>
      </c>
      <c r="E135" s="12">
        <f>_xlfn.XLOOKUP(F135,'Nb colis et poids'!E:E,'Nb colis et poids'!F:F)</f>
        <v>0.8</v>
      </c>
      <c r="F135" s="5" t="s">
        <v>3261</v>
      </c>
      <c r="G135" s="6"/>
      <c r="H135" s="6">
        <v>4.1500000000000004</v>
      </c>
      <c r="I135" s="6"/>
      <c r="J135" s="6"/>
      <c r="K135" s="6"/>
      <c r="M135" s="34">
        <v>7543814314756020</v>
      </c>
      <c r="N135" t="str">
        <f t="shared" si="11"/>
        <v>7543814314756020</v>
      </c>
    </row>
    <row r="136" spans="1:14" x14ac:dyDescent="0.25">
      <c r="A136" s="16">
        <f t="shared" si="9"/>
        <v>4.6399999999999997</v>
      </c>
      <c r="B136" s="8">
        <f t="shared" si="10"/>
        <v>4.1500000000000004</v>
      </c>
      <c r="C136" s="2">
        <v>3752</v>
      </c>
      <c r="D136" s="2" t="e">
        <f>RIGHT(_xlfn.XLOOKUP(F136,'Recherche tracking'!A:A,'Recherche tracking'!B:B),16)</f>
        <v>#N/A</v>
      </c>
      <c r="E136" s="12">
        <f>_xlfn.XLOOKUP(F136,'Nb colis et poids'!E:E,'Nb colis et poids'!F:F)</f>
        <v>0.8</v>
      </c>
      <c r="F136" s="5" t="s">
        <v>3260</v>
      </c>
      <c r="G136" s="6"/>
      <c r="H136" s="6">
        <v>4.1500000000000004</v>
      </c>
      <c r="I136" s="6"/>
      <c r="J136" s="6"/>
      <c r="K136" s="6"/>
      <c r="M136" s="34">
        <v>7543814314755990</v>
      </c>
      <c r="N136" t="str">
        <f t="shared" si="11"/>
        <v>7543814314755990</v>
      </c>
    </row>
    <row r="137" spans="1:14" x14ac:dyDescent="0.25">
      <c r="A137" s="16">
        <f t="shared" si="9"/>
        <v>4.6399999999999997</v>
      </c>
      <c r="B137" s="8">
        <f t="shared" si="10"/>
        <v>4.1500000000000004</v>
      </c>
      <c r="C137" s="2">
        <v>3752</v>
      </c>
      <c r="D137" s="2" t="e">
        <f>RIGHT(_xlfn.XLOOKUP(F137,'Recherche tracking'!A:A,'Recherche tracking'!B:B),16)</f>
        <v>#N/A</v>
      </c>
      <c r="E137" s="12">
        <f>_xlfn.XLOOKUP(F137,'Nb colis et poids'!E:E,'Nb colis et poids'!F:F)</f>
        <v>0.8</v>
      </c>
      <c r="F137" s="5" t="s">
        <v>3259</v>
      </c>
      <c r="G137" s="6"/>
      <c r="H137" s="6">
        <v>4.1500000000000004</v>
      </c>
      <c r="I137" s="6"/>
      <c r="J137" s="6"/>
      <c r="K137" s="6"/>
      <c r="M137" s="34">
        <v>7543814314755940</v>
      </c>
      <c r="N137" t="str">
        <f t="shared" si="11"/>
        <v>7543814314755940</v>
      </c>
    </row>
    <row r="138" spans="1:14" x14ac:dyDescent="0.25">
      <c r="A138" s="16">
        <f t="shared" si="9"/>
        <v>4.6399999999999997</v>
      </c>
      <c r="B138" s="8">
        <f t="shared" si="10"/>
        <v>4.1500000000000004</v>
      </c>
      <c r="C138" s="2">
        <v>3752</v>
      </c>
      <c r="D138" s="2" t="e">
        <f>RIGHT(_xlfn.XLOOKUP(F138,'Recherche tracking'!A:A,'Recherche tracking'!B:B),16)</f>
        <v>#N/A</v>
      </c>
      <c r="E138" s="12">
        <f>_xlfn.XLOOKUP(F138,'Nb colis et poids'!E:E,'Nb colis et poids'!F:F)</f>
        <v>0.8</v>
      </c>
      <c r="F138" s="5" t="s">
        <v>3258</v>
      </c>
      <c r="G138" s="6"/>
      <c r="H138" s="6">
        <v>4.1500000000000004</v>
      </c>
      <c r="I138" s="6"/>
      <c r="J138" s="6"/>
      <c r="K138" s="6"/>
      <c r="M138" s="34">
        <v>7543814314755900</v>
      </c>
      <c r="N138" t="str">
        <f t="shared" si="11"/>
        <v>7543814314755900</v>
      </c>
    </row>
    <row r="139" spans="1:14" x14ac:dyDescent="0.25">
      <c r="A139" s="16">
        <f t="shared" si="9"/>
        <v>4.6399999999999997</v>
      </c>
      <c r="B139" s="8">
        <f t="shared" si="10"/>
        <v>4.1500000000000004</v>
      </c>
      <c r="C139" s="2">
        <v>3752</v>
      </c>
      <c r="D139" s="2" t="e">
        <f>RIGHT(_xlfn.XLOOKUP(F139,'Recherche tracking'!A:A,'Recherche tracking'!B:B),16)</f>
        <v>#N/A</v>
      </c>
      <c r="E139" s="12">
        <f>_xlfn.XLOOKUP(F139,'Nb colis et poids'!E:E,'Nb colis et poids'!F:F)</f>
        <v>0.8</v>
      </c>
      <c r="F139" s="5" t="s">
        <v>3257</v>
      </c>
      <c r="G139" s="6"/>
      <c r="H139" s="6">
        <v>4.1500000000000004</v>
      </c>
      <c r="I139" s="6"/>
      <c r="J139" s="6"/>
      <c r="K139" s="6"/>
      <c r="M139" s="34">
        <v>7543814314755840</v>
      </c>
      <c r="N139" t="str">
        <f t="shared" si="11"/>
        <v>7543814314755840</v>
      </c>
    </row>
    <row r="140" spans="1:14" x14ac:dyDescent="0.25">
      <c r="A140" s="16">
        <f t="shared" si="9"/>
        <v>4.6399999999999997</v>
      </c>
      <c r="B140" s="8">
        <f t="shared" si="10"/>
        <v>4.1500000000000004</v>
      </c>
      <c r="C140" s="2">
        <v>3752</v>
      </c>
      <c r="D140" s="2" t="e">
        <f>RIGHT(_xlfn.XLOOKUP(F140,'Recherche tracking'!A:A,'Recherche tracking'!B:B),16)</f>
        <v>#N/A</v>
      </c>
      <c r="E140" s="12">
        <f>_xlfn.XLOOKUP(F140,'Nb colis et poids'!E:E,'Nb colis et poids'!F:F)</f>
        <v>0.8</v>
      </c>
      <c r="F140" s="5" t="s">
        <v>3256</v>
      </c>
      <c r="G140" s="6"/>
      <c r="H140" s="6">
        <v>4.1500000000000004</v>
      </c>
      <c r="I140" s="6"/>
      <c r="J140" s="6"/>
      <c r="K140" s="6"/>
      <c r="M140" s="34">
        <v>7543814314755820</v>
      </c>
      <c r="N140" t="str">
        <f t="shared" si="11"/>
        <v>7543814314755820</v>
      </c>
    </row>
    <row r="141" spans="1:14" x14ac:dyDescent="0.25">
      <c r="A141" s="16">
        <f t="shared" si="9"/>
        <v>4.6399999999999997</v>
      </c>
      <c r="B141" s="8">
        <f t="shared" si="10"/>
        <v>4.1500000000000004</v>
      </c>
      <c r="C141" s="2">
        <v>3752</v>
      </c>
      <c r="D141" s="2" t="e">
        <f>RIGHT(_xlfn.XLOOKUP(F141,'Recherche tracking'!A:A,'Recherche tracking'!B:B),16)</f>
        <v>#N/A</v>
      </c>
      <c r="E141" s="12">
        <f>_xlfn.XLOOKUP(F141,'Nb colis et poids'!E:E,'Nb colis et poids'!F:F)</f>
        <v>0.8</v>
      </c>
      <c r="F141" s="5" t="s">
        <v>3255</v>
      </c>
      <c r="G141" s="6"/>
      <c r="H141" s="6">
        <v>4.1500000000000004</v>
      </c>
      <c r="I141" s="6"/>
      <c r="J141" s="6"/>
      <c r="K141" s="6"/>
      <c r="M141" s="34">
        <v>7543814314755810</v>
      </c>
      <c r="N141" t="str">
        <f t="shared" si="11"/>
        <v>7543814314755810</v>
      </c>
    </row>
    <row r="142" spans="1:14" x14ac:dyDescent="0.25">
      <c r="A142" s="16">
        <f t="shared" si="9"/>
        <v>4.6399999999999997</v>
      </c>
      <c r="B142" s="8">
        <f t="shared" si="10"/>
        <v>4.1500000000000004</v>
      </c>
      <c r="C142" s="2">
        <v>3752</v>
      </c>
      <c r="D142" s="2" t="e">
        <f>RIGHT(_xlfn.XLOOKUP(F142,'Recherche tracking'!A:A,'Recherche tracking'!B:B),16)</f>
        <v>#N/A</v>
      </c>
      <c r="E142" s="12">
        <f>_xlfn.XLOOKUP(F142,'Nb colis et poids'!E:E,'Nb colis et poids'!F:F)</f>
        <v>0.8</v>
      </c>
      <c r="F142" s="5" t="s">
        <v>3254</v>
      </c>
      <c r="G142" s="6"/>
      <c r="H142" s="6">
        <v>4.1500000000000004</v>
      </c>
      <c r="I142" s="6"/>
      <c r="J142" s="6"/>
      <c r="K142" s="6"/>
      <c r="M142" s="34">
        <v>7543814314755710</v>
      </c>
      <c r="N142" t="str">
        <f t="shared" si="11"/>
        <v>7543814314755710</v>
      </c>
    </row>
    <row r="143" spans="1:14" x14ac:dyDescent="0.25">
      <c r="A143" s="16">
        <f t="shared" si="9"/>
        <v>4.6399999999999997</v>
      </c>
      <c r="B143" s="8">
        <f t="shared" si="10"/>
        <v>4.1500000000000004</v>
      </c>
      <c r="C143" s="2">
        <v>3752</v>
      </c>
      <c r="D143" s="2" t="e">
        <f>RIGHT(_xlfn.XLOOKUP(F143,'Recherche tracking'!A:A,'Recherche tracking'!B:B),16)</f>
        <v>#N/A</v>
      </c>
      <c r="E143" s="12">
        <f>_xlfn.XLOOKUP(F143,'Nb colis et poids'!E:E,'Nb colis et poids'!F:F)</f>
        <v>0.8</v>
      </c>
      <c r="F143" s="5" t="s">
        <v>3253</v>
      </c>
      <c r="G143" s="6"/>
      <c r="H143" s="6">
        <v>4.1500000000000004</v>
      </c>
      <c r="I143" s="6"/>
      <c r="J143" s="6"/>
      <c r="K143" s="6"/>
      <c r="M143" s="34">
        <v>7543814314755680</v>
      </c>
      <c r="N143" t="str">
        <f t="shared" si="11"/>
        <v>7543814314755680</v>
      </c>
    </row>
    <row r="144" spans="1:14" x14ac:dyDescent="0.25">
      <c r="A144" s="16">
        <f t="shared" si="9"/>
        <v>4.6399999999999997</v>
      </c>
      <c r="B144" s="8">
        <f t="shared" si="10"/>
        <v>4.1500000000000004</v>
      </c>
      <c r="C144" s="2">
        <v>3752</v>
      </c>
      <c r="D144" s="2" t="e">
        <f>RIGHT(_xlfn.XLOOKUP(F144,'Recherche tracking'!A:A,'Recherche tracking'!B:B),16)</f>
        <v>#N/A</v>
      </c>
      <c r="E144" s="12">
        <f>_xlfn.XLOOKUP(F144,'Nb colis et poids'!E:E,'Nb colis et poids'!F:F)</f>
        <v>0.8</v>
      </c>
      <c r="F144" s="5" t="s">
        <v>3252</v>
      </c>
      <c r="G144" s="6"/>
      <c r="H144" s="6">
        <v>4.1500000000000004</v>
      </c>
      <c r="I144" s="6"/>
      <c r="J144" s="6"/>
      <c r="K144" s="6"/>
      <c r="M144" s="34">
        <v>7543814314755630</v>
      </c>
      <c r="N144" t="str">
        <f t="shared" si="11"/>
        <v>7543814314755630</v>
      </c>
    </row>
    <row r="145" spans="1:14" x14ac:dyDescent="0.25">
      <c r="A145" s="16">
        <f t="shared" si="9"/>
        <v>4.6399999999999997</v>
      </c>
      <c r="B145" s="8">
        <f t="shared" si="10"/>
        <v>4.1500000000000004</v>
      </c>
      <c r="C145" s="2">
        <v>3752</v>
      </c>
      <c r="D145" s="2" t="e">
        <f>RIGHT(_xlfn.XLOOKUP(F145,'Recherche tracking'!A:A,'Recherche tracking'!B:B),16)</f>
        <v>#N/A</v>
      </c>
      <c r="E145" s="12">
        <f>_xlfn.XLOOKUP(F145,'Nb colis et poids'!E:E,'Nb colis et poids'!F:F)</f>
        <v>0.8</v>
      </c>
      <c r="F145" s="5" t="s">
        <v>3251</v>
      </c>
      <c r="G145" s="6"/>
      <c r="H145" s="6">
        <v>4.1500000000000004</v>
      </c>
      <c r="I145" s="6"/>
      <c r="J145" s="6"/>
      <c r="K145" s="6"/>
      <c r="M145" s="34">
        <v>7543814314755620</v>
      </c>
      <c r="N145" t="str">
        <f t="shared" si="11"/>
        <v>7543814314755620</v>
      </c>
    </row>
    <row r="146" spans="1:14" x14ac:dyDescent="0.25">
      <c r="A146" s="16">
        <f t="shared" si="9"/>
        <v>4.6399999999999997</v>
      </c>
      <c r="B146" s="8">
        <f t="shared" si="10"/>
        <v>4.1500000000000004</v>
      </c>
      <c r="C146" s="2">
        <v>3752</v>
      </c>
      <c r="D146" s="2" t="e">
        <f>RIGHT(_xlfn.XLOOKUP(F146,'Recherche tracking'!A:A,'Recherche tracking'!B:B),16)</f>
        <v>#N/A</v>
      </c>
      <c r="E146" s="12">
        <f>_xlfn.XLOOKUP(F146,'Nb colis et poids'!E:E,'Nb colis et poids'!F:F)</f>
        <v>0.8</v>
      </c>
      <c r="F146" s="5" t="s">
        <v>3250</v>
      </c>
      <c r="G146" s="6"/>
      <c r="H146" s="6">
        <v>4.1500000000000004</v>
      </c>
      <c r="I146" s="6"/>
      <c r="J146" s="6"/>
      <c r="K146" s="6"/>
      <c r="M146" s="34">
        <v>7543814314755610</v>
      </c>
      <c r="N146" t="str">
        <f t="shared" si="11"/>
        <v>7543814314755610</v>
      </c>
    </row>
    <row r="147" spans="1:14" x14ac:dyDescent="0.25">
      <c r="A147" s="16">
        <f t="shared" si="9"/>
        <v>4.6399999999999997</v>
      </c>
      <c r="B147" s="8">
        <f t="shared" si="10"/>
        <v>4.1500000000000004</v>
      </c>
      <c r="C147" s="2">
        <v>3752</v>
      </c>
      <c r="D147" s="2" t="e">
        <f>RIGHT(_xlfn.XLOOKUP(F147,'Recherche tracking'!A:A,'Recherche tracking'!B:B),16)</f>
        <v>#N/A</v>
      </c>
      <c r="E147" s="12">
        <f>_xlfn.XLOOKUP(F147,'Nb colis et poids'!E:E,'Nb colis et poids'!F:F)</f>
        <v>0.8</v>
      </c>
      <c r="F147" s="5" t="s">
        <v>3249</v>
      </c>
      <c r="G147" s="6"/>
      <c r="H147" s="6">
        <v>4.1500000000000004</v>
      </c>
      <c r="I147" s="6"/>
      <c r="J147" s="6"/>
      <c r="K147" s="6"/>
      <c r="M147" s="34">
        <v>7543814314755560</v>
      </c>
      <c r="N147" t="str">
        <f t="shared" si="11"/>
        <v>7543814314755560</v>
      </c>
    </row>
    <row r="148" spans="1:14" x14ac:dyDescent="0.25">
      <c r="A148" s="16">
        <f t="shared" si="9"/>
        <v>4.6399999999999997</v>
      </c>
      <c r="B148" s="8">
        <f t="shared" si="10"/>
        <v>4.1500000000000004</v>
      </c>
      <c r="C148" s="2">
        <v>3752</v>
      </c>
      <c r="D148" s="2" t="e">
        <f>RIGHT(_xlfn.XLOOKUP(F148,'Recherche tracking'!A:A,'Recherche tracking'!B:B),16)</f>
        <v>#N/A</v>
      </c>
      <c r="E148" s="12">
        <f>_xlfn.XLOOKUP(F148,'Nb colis et poids'!E:E,'Nb colis et poids'!F:F)</f>
        <v>0.8</v>
      </c>
      <c r="F148" s="5" t="s">
        <v>3248</v>
      </c>
      <c r="G148" s="6"/>
      <c r="H148" s="6">
        <v>4.1500000000000004</v>
      </c>
      <c r="I148" s="6"/>
      <c r="J148" s="6"/>
      <c r="K148" s="6"/>
      <c r="M148" s="34">
        <v>7543814314755540</v>
      </c>
      <c r="N148" t="str">
        <f t="shared" si="11"/>
        <v>7543814314755540</v>
      </c>
    </row>
    <row r="149" spans="1:14" x14ac:dyDescent="0.25">
      <c r="A149" s="16">
        <f t="shared" si="9"/>
        <v>4.6399999999999997</v>
      </c>
      <c r="B149" s="8">
        <f t="shared" si="10"/>
        <v>4.1500000000000004</v>
      </c>
      <c r="C149" s="2">
        <v>3752</v>
      </c>
      <c r="D149" s="2" t="e">
        <f>RIGHT(_xlfn.XLOOKUP(F149,'Recherche tracking'!A:A,'Recherche tracking'!B:B),16)</f>
        <v>#N/A</v>
      </c>
      <c r="E149" s="12">
        <f>_xlfn.XLOOKUP(F149,'Nb colis et poids'!E:E,'Nb colis et poids'!F:F)</f>
        <v>0.8</v>
      </c>
      <c r="F149" s="5" t="s">
        <v>3247</v>
      </c>
      <c r="G149" s="6"/>
      <c r="H149" s="6">
        <v>4.1500000000000004</v>
      </c>
      <c r="I149" s="6"/>
      <c r="J149" s="6"/>
      <c r="K149" s="6"/>
      <c r="M149" s="34">
        <v>7543814314755530</v>
      </c>
      <c r="N149" t="str">
        <f t="shared" si="11"/>
        <v>7543814314755530</v>
      </c>
    </row>
    <row r="150" spans="1:14" x14ac:dyDescent="0.25">
      <c r="A150" s="16">
        <f t="shared" si="9"/>
        <v>4.6399999999999997</v>
      </c>
      <c r="B150" s="8">
        <f t="shared" si="10"/>
        <v>4.1500000000000004</v>
      </c>
      <c r="C150" s="2">
        <v>3752</v>
      </c>
      <c r="D150" s="2" t="e">
        <f>RIGHT(_xlfn.XLOOKUP(F150,'Recherche tracking'!A:A,'Recherche tracking'!B:B),16)</f>
        <v>#N/A</v>
      </c>
      <c r="E150" s="12">
        <f>_xlfn.XLOOKUP(F150,'Nb colis et poids'!E:E,'Nb colis et poids'!F:F)</f>
        <v>0.8</v>
      </c>
      <c r="F150" s="5" t="s">
        <v>3246</v>
      </c>
      <c r="G150" s="6"/>
      <c r="H150" s="6">
        <v>4.1500000000000004</v>
      </c>
      <c r="I150" s="6"/>
      <c r="J150" s="6"/>
      <c r="K150" s="6"/>
      <c r="M150" s="34">
        <v>7543814314755480</v>
      </c>
      <c r="N150" t="str">
        <f t="shared" si="11"/>
        <v>7543814314755480</v>
      </c>
    </row>
    <row r="151" spans="1:14" x14ac:dyDescent="0.25">
      <c r="A151" s="16">
        <f t="shared" si="9"/>
        <v>5.51</v>
      </c>
      <c r="B151" s="8">
        <f t="shared" si="10"/>
        <v>4.93</v>
      </c>
      <c r="C151" s="2">
        <v>9351</v>
      </c>
      <c r="D151" s="2" t="e">
        <f>RIGHT(_xlfn.XLOOKUP(F151,'Recherche tracking'!A:A,'Recherche tracking'!B:B),16)</f>
        <v>#N/A</v>
      </c>
      <c r="E151" s="12">
        <f>_xlfn.XLOOKUP(F151,'Nb colis et poids'!E:E,'Nb colis et poids'!F:F)</f>
        <v>3.2</v>
      </c>
      <c r="F151" s="5" t="s">
        <v>3245</v>
      </c>
      <c r="G151" s="6"/>
      <c r="H151" s="6">
        <v>4.93</v>
      </c>
      <c r="I151" s="6"/>
      <c r="J151" s="6"/>
      <c r="K151" s="6"/>
      <c r="M151" s="34">
        <v>7543814314755470</v>
      </c>
      <c r="N151" t="str">
        <f t="shared" si="11"/>
        <v>7543814314755470</v>
      </c>
    </row>
    <row r="152" spans="1:14" x14ac:dyDescent="0.25">
      <c r="A152" s="16">
        <f t="shared" si="9"/>
        <v>5.51</v>
      </c>
      <c r="B152" s="8">
        <f t="shared" si="10"/>
        <v>4.93</v>
      </c>
      <c r="C152" s="2">
        <v>8041</v>
      </c>
      <c r="D152" s="2" t="e">
        <f>RIGHT(_xlfn.XLOOKUP(F152,'Recherche tracking'!A:A,'Recherche tracking'!B:B),16)</f>
        <v>#N/A</v>
      </c>
      <c r="E152" s="12">
        <f>_xlfn.XLOOKUP(F152,'Nb colis et poids'!E:E,'Nb colis et poids'!F:F)</f>
        <v>3.6</v>
      </c>
      <c r="F152" s="5" t="s">
        <v>3244</v>
      </c>
      <c r="G152" s="6"/>
      <c r="H152" s="6">
        <v>4.93</v>
      </c>
      <c r="I152" s="6"/>
      <c r="J152" s="6"/>
      <c r="K152" s="6"/>
      <c r="M152" s="34">
        <v>7543814314755240</v>
      </c>
      <c r="N152" t="str">
        <f t="shared" si="11"/>
        <v>7543814314755240</v>
      </c>
    </row>
    <row r="153" spans="1:14" x14ac:dyDescent="0.25">
      <c r="A153" s="16">
        <f t="shared" si="9"/>
        <v>11.85</v>
      </c>
      <c r="B153" s="8">
        <f t="shared" si="10"/>
        <v>10.61</v>
      </c>
      <c r="C153" s="2">
        <v>9351</v>
      </c>
      <c r="D153" s="2" t="e">
        <f>RIGHT(_xlfn.XLOOKUP(F153,'Recherche tracking'!A:A,'Recherche tracking'!B:B),16)</f>
        <v>#N/A</v>
      </c>
      <c r="E153" s="12">
        <f>_xlfn.XLOOKUP(F153,'Nb colis et poids'!E:E,'Nb colis et poids'!F:F)</f>
        <v>21.5</v>
      </c>
      <c r="F153" s="5" t="s">
        <v>2942</v>
      </c>
      <c r="G153" s="6"/>
      <c r="H153" s="6">
        <v>10.61</v>
      </c>
      <c r="I153" s="6"/>
      <c r="J153" s="6"/>
      <c r="K153" s="6"/>
      <c r="M153" s="34">
        <v>7543814314755230</v>
      </c>
      <c r="N153" t="str">
        <f t="shared" si="11"/>
        <v>7543814314755230</v>
      </c>
    </row>
    <row r="154" spans="1:14" x14ac:dyDescent="0.25">
      <c r="A154" s="16">
        <f t="shared" si="9"/>
        <v>5.22</v>
      </c>
      <c r="B154" s="8">
        <f t="shared" si="10"/>
        <v>4.67</v>
      </c>
      <c r="C154" s="2">
        <v>9351</v>
      </c>
      <c r="D154" s="2" t="e">
        <f>RIGHT(_xlfn.XLOOKUP(F154,'Recherche tracking'!A:A,'Recherche tracking'!B:B),16)</f>
        <v>#N/A</v>
      </c>
      <c r="E154" s="12">
        <f>_xlfn.XLOOKUP(F154,'Nb colis et poids'!E:E,'Nb colis et poids'!F:F)</f>
        <v>2.9</v>
      </c>
      <c r="F154" s="5" t="s">
        <v>3243</v>
      </c>
      <c r="G154" s="6"/>
      <c r="H154" s="6">
        <v>4.67</v>
      </c>
      <c r="I154" s="6"/>
      <c r="J154" s="6"/>
      <c r="K154" s="6"/>
      <c r="M154" s="34">
        <v>7543814314755120</v>
      </c>
      <c r="N154" t="str">
        <f t="shared" si="11"/>
        <v>7543814314755120</v>
      </c>
    </row>
    <row r="155" spans="1:14" x14ac:dyDescent="0.25">
      <c r="A155" s="16">
        <f t="shared" si="9"/>
        <v>5.8</v>
      </c>
      <c r="B155" s="8">
        <f t="shared" si="10"/>
        <v>5.19</v>
      </c>
      <c r="C155" s="2">
        <v>9351</v>
      </c>
      <c r="D155" s="2" t="e">
        <f>RIGHT(_xlfn.XLOOKUP(F155,'Recherche tracking'!A:A,'Recherche tracking'!B:B),16)</f>
        <v>#N/A</v>
      </c>
      <c r="E155" s="12">
        <f>_xlfn.XLOOKUP(F155,'Nb colis et poids'!E:E,'Nb colis et poids'!F:F)</f>
        <v>4.4000000000000004</v>
      </c>
      <c r="F155" s="5" t="s">
        <v>3242</v>
      </c>
      <c r="G155" s="6"/>
      <c r="H155" s="6">
        <v>5.19</v>
      </c>
      <c r="I155" s="6"/>
      <c r="J155" s="6"/>
      <c r="K155" s="6"/>
      <c r="M155" s="34">
        <v>7543814314755070</v>
      </c>
      <c r="N155" t="str">
        <f t="shared" si="11"/>
        <v>7543814314755070</v>
      </c>
    </row>
    <row r="156" spans="1:14" x14ac:dyDescent="0.25">
      <c r="A156" s="16">
        <f t="shared" si="9"/>
        <v>5.51</v>
      </c>
      <c r="B156" s="8">
        <f t="shared" si="10"/>
        <v>4.93</v>
      </c>
      <c r="C156" s="2">
        <v>9351</v>
      </c>
      <c r="D156" s="2" t="e">
        <f>RIGHT(_xlfn.XLOOKUP(F156,'Recherche tracking'!A:A,'Recherche tracking'!B:B),16)</f>
        <v>#N/A</v>
      </c>
      <c r="E156" s="12">
        <f>_xlfn.XLOOKUP(F156,'Nb colis et poids'!E:E,'Nb colis et poids'!F:F)</f>
        <v>3.6</v>
      </c>
      <c r="F156" s="5" t="s">
        <v>3241</v>
      </c>
      <c r="G156" s="6"/>
      <c r="H156" s="6">
        <v>4.93</v>
      </c>
      <c r="I156" s="6"/>
      <c r="J156" s="6"/>
      <c r="K156" s="6"/>
      <c r="M156" s="34">
        <v>7543814314755050</v>
      </c>
      <c r="N156" t="str">
        <f t="shared" si="11"/>
        <v>7543814314755050</v>
      </c>
    </row>
    <row r="157" spans="1:14" x14ac:dyDescent="0.25">
      <c r="A157" s="16">
        <f t="shared" si="9"/>
        <v>5.51</v>
      </c>
      <c r="B157" s="8">
        <f t="shared" si="10"/>
        <v>4.93</v>
      </c>
      <c r="C157" s="2">
        <v>9351</v>
      </c>
      <c r="D157" s="2" t="e">
        <f>RIGHT(_xlfn.XLOOKUP(F157,'Recherche tracking'!A:A,'Recherche tracking'!B:B),16)</f>
        <v>#N/A</v>
      </c>
      <c r="E157" s="12">
        <f>_xlfn.XLOOKUP(F157,'Nb colis et poids'!E:E,'Nb colis et poids'!F:F)</f>
        <v>3.2</v>
      </c>
      <c r="F157" s="5" t="s">
        <v>3240</v>
      </c>
      <c r="G157" s="6"/>
      <c r="H157" s="6">
        <v>4.93</v>
      </c>
      <c r="I157" s="6"/>
      <c r="J157" s="6"/>
      <c r="K157" s="6"/>
      <c r="M157" s="34">
        <v>7543814314755040</v>
      </c>
      <c r="N157" t="str">
        <f t="shared" si="11"/>
        <v>7543814314755040</v>
      </c>
    </row>
    <row r="158" spans="1:14" x14ac:dyDescent="0.25">
      <c r="A158" s="16">
        <f t="shared" si="9"/>
        <v>5.51</v>
      </c>
      <c r="B158" s="8">
        <f t="shared" si="10"/>
        <v>4.93</v>
      </c>
      <c r="C158" s="2">
        <v>9351</v>
      </c>
      <c r="D158" s="2" t="e">
        <f>RIGHT(_xlfn.XLOOKUP(F158,'Recherche tracking'!A:A,'Recherche tracking'!B:B),16)</f>
        <v>#N/A</v>
      </c>
      <c r="E158" s="12">
        <f>_xlfn.XLOOKUP(F158,'Nb colis et poids'!E:E,'Nb colis et poids'!F:F)</f>
        <v>3.6</v>
      </c>
      <c r="F158" s="5" t="s">
        <v>3239</v>
      </c>
      <c r="G158" s="6"/>
      <c r="H158" s="6">
        <v>4.93</v>
      </c>
      <c r="I158" s="6"/>
      <c r="J158" s="6"/>
      <c r="K158" s="6"/>
      <c r="M158" s="34">
        <v>7543814314755030</v>
      </c>
      <c r="N158" t="str">
        <f t="shared" si="11"/>
        <v>7543814314755030</v>
      </c>
    </row>
    <row r="159" spans="1:14" x14ac:dyDescent="0.25">
      <c r="A159" s="16">
        <f t="shared" si="9"/>
        <v>7.54</v>
      </c>
      <c r="B159" s="8">
        <f t="shared" si="10"/>
        <v>6.75</v>
      </c>
      <c r="C159" s="2">
        <v>9351</v>
      </c>
      <c r="D159" s="2" t="e">
        <f>RIGHT(_xlfn.XLOOKUP(F159,'Recherche tracking'!A:A,'Recherche tracking'!B:B),16)</f>
        <v>#N/A</v>
      </c>
      <c r="E159" s="12">
        <f>_xlfn.XLOOKUP(F159,'Nb colis et poids'!E:E,'Nb colis et poids'!F:F)</f>
        <v>11</v>
      </c>
      <c r="F159" s="5" t="s">
        <v>3238</v>
      </c>
      <c r="G159" s="6"/>
      <c r="H159" s="6">
        <v>6.75</v>
      </c>
      <c r="I159" s="6"/>
      <c r="J159" s="6"/>
      <c r="K159" s="6"/>
      <c r="M159" s="34">
        <v>7543814314754910</v>
      </c>
      <c r="N159" t="str">
        <f t="shared" si="11"/>
        <v>7543814314754910</v>
      </c>
    </row>
    <row r="160" spans="1:14" x14ac:dyDescent="0.25">
      <c r="A160" s="16">
        <f t="shared" si="9"/>
        <v>4.93</v>
      </c>
      <c r="B160" s="8">
        <f t="shared" si="10"/>
        <v>4.41</v>
      </c>
      <c r="C160" s="2">
        <v>8041</v>
      </c>
      <c r="D160" s="2" t="e">
        <f>RIGHT(_xlfn.XLOOKUP(F160,'Recherche tracking'!A:A,'Recherche tracking'!B:B),16)</f>
        <v>#N/A</v>
      </c>
      <c r="E160" s="12">
        <f>_xlfn.XLOOKUP(F160,'Nb colis et poids'!E:E,'Nb colis et poids'!F:F)</f>
        <v>2</v>
      </c>
      <c r="F160" s="5" t="s">
        <v>3237</v>
      </c>
      <c r="G160" s="6"/>
      <c r="H160" s="6">
        <v>4.41</v>
      </c>
      <c r="I160" s="6"/>
      <c r="J160" s="6"/>
      <c r="K160" s="6"/>
      <c r="M160" s="34">
        <v>7543814314754650</v>
      </c>
      <c r="N160" t="str">
        <f t="shared" si="11"/>
        <v>7543814314754650</v>
      </c>
    </row>
    <row r="161" spans="1:14" x14ac:dyDescent="0.25">
      <c r="A161" s="16">
        <f t="shared" si="9"/>
        <v>5.22</v>
      </c>
      <c r="B161" s="8">
        <f t="shared" si="10"/>
        <v>4.67</v>
      </c>
      <c r="C161" s="2">
        <v>9351</v>
      </c>
      <c r="D161" s="2" t="e">
        <f>RIGHT(_xlfn.XLOOKUP(F161,'Recherche tracking'!A:A,'Recherche tracking'!B:B),16)</f>
        <v>#N/A</v>
      </c>
      <c r="E161" s="12">
        <f>_xlfn.XLOOKUP(F161,'Nb colis et poids'!E:E,'Nb colis et poids'!F:F)</f>
        <v>2.9</v>
      </c>
      <c r="F161" s="5" t="s">
        <v>3236</v>
      </c>
      <c r="G161" s="6"/>
      <c r="H161" s="6">
        <v>4.67</v>
      </c>
      <c r="I161" s="6"/>
      <c r="J161" s="6"/>
      <c r="K161" s="6"/>
      <c r="M161" s="34">
        <v>7543814314754470</v>
      </c>
      <c r="N161" t="str">
        <f t="shared" si="11"/>
        <v>7543814314754470</v>
      </c>
    </row>
    <row r="162" spans="1:14" x14ac:dyDescent="0.25">
      <c r="A162" s="16">
        <f t="shared" si="9"/>
        <v>9.2799999999999994</v>
      </c>
      <c r="B162" s="8">
        <f t="shared" si="10"/>
        <v>8.31</v>
      </c>
      <c r="C162" s="2">
        <v>7254</v>
      </c>
      <c r="D162" s="2" t="e">
        <f>RIGHT(_xlfn.XLOOKUP(F162,'Recherche tracking'!A:A,'Recherche tracking'!B:B),16)</f>
        <v>#N/A</v>
      </c>
      <c r="E162" s="12">
        <f>_xlfn.XLOOKUP(F162,'Nb colis et poids'!E:E,'Nb colis et poids'!F:F)</f>
        <v>16.8</v>
      </c>
      <c r="F162" s="5" t="s">
        <v>3235</v>
      </c>
      <c r="G162" s="6"/>
      <c r="H162" s="6">
        <v>8.31</v>
      </c>
      <c r="I162" s="6"/>
      <c r="J162" s="6"/>
      <c r="K162" s="6"/>
      <c r="M162" s="34">
        <v>7543814314754300</v>
      </c>
      <c r="N162" t="str">
        <f t="shared" si="11"/>
        <v>7543814314754300</v>
      </c>
    </row>
    <row r="163" spans="1:14" x14ac:dyDescent="0.25">
      <c r="A163" s="16">
        <f t="shared" si="9"/>
        <v>8.99</v>
      </c>
      <c r="B163" s="8">
        <f t="shared" si="10"/>
        <v>8.0500000000000007</v>
      </c>
      <c r="C163" s="2">
        <v>9351</v>
      </c>
      <c r="D163" s="2" t="e">
        <f>RIGHT(_xlfn.XLOOKUP(F163,'Recherche tracking'!A:A,'Recherche tracking'!B:B),16)</f>
        <v>#N/A</v>
      </c>
      <c r="E163" s="12">
        <f>_xlfn.XLOOKUP(F163,'Nb colis et poids'!E:E,'Nb colis et poids'!F:F)</f>
        <v>15.1</v>
      </c>
      <c r="F163" s="5" t="s">
        <v>3234</v>
      </c>
      <c r="G163" s="6"/>
      <c r="H163" s="6">
        <v>8.0500000000000007</v>
      </c>
      <c r="I163" s="6"/>
      <c r="J163" s="6"/>
      <c r="K163" s="6"/>
      <c r="M163" s="34">
        <v>7543814314754220</v>
      </c>
      <c r="N163" t="str">
        <f t="shared" si="11"/>
        <v>7543814314754220</v>
      </c>
    </row>
    <row r="164" spans="1:14" x14ac:dyDescent="0.25">
      <c r="A164" s="16">
        <f t="shared" si="9"/>
        <v>5.8</v>
      </c>
      <c r="B164" s="8">
        <f t="shared" si="10"/>
        <v>5.19</v>
      </c>
      <c r="C164" s="2">
        <v>8041</v>
      </c>
      <c r="D164" s="2" t="e">
        <f>RIGHT(_xlfn.XLOOKUP(F164,'Recherche tracking'!A:A,'Recherche tracking'!B:B),16)</f>
        <v>#N/A</v>
      </c>
      <c r="E164" s="12">
        <f>_xlfn.XLOOKUP(F164,'Nb colis et poids'!E:E,'Nb colis et poids'!F:F)</f>
        <v>4.5999999999999996</v>
      </c>
      <c r="F164" s="5" t="s">
        <v>3233</v>
      </c>
      <c r="G164" s="6"/>
      <c r="H164" s="6">
        <v>5.19</v>
      </c>
      <c r="I164" s="6"/>
      <c r="J164" s="6"/>
      <c r="K164" s="6"/>
      <c r="M164" s="34">
        <v>7543814314754190</v>
      </c>
      <c r="N164" t="str">
        <f t="shared" si="11"/>
        <v>7543814314754190</v>
      </c>
    </row>
    <row r="165" spans="1:14" x14ac:dyDescent="0.25">
      <c r="A165" s="16">
        <f t="shared" si="9"/>
        <v>5.51</v>
      </c>
      <c r="B165" s="8">
        <f t="shared" si="10"/>
        <v>4.93</v>
      </c>
      <c r="C165" s="2">
        <v>9351</v>
      </c>
      <c r="D165" s="2" t="e">
        <f>RIGHT(_xlfn.XLOOKUP(F165,'Recherche tracking'!A:A,'Recherche tracking'!B:B),16)</f>
        <v>#N/A</v>
      </c>
      <c r="E165" s="12">
        <f>_xlfn.XLOOKUP(F165,'Nb colis et poids'!E:E,'Nb colis et poids'!F:F)</f>
        <v>3.6</v>
      </c>
      <c r="F165" s="5" t="s">
        <v>3232</v>
      </c>
      <c r="G165" s="6"/>
      <c r="H165" s="6">
        <v>4.93</v>
      </c>
      <c r="I165" s="6"/>
      <c r="J165" s="6"/>
      <c r="K165" s="6"/>
      <c r="M165" s="34">
        <v>7543814314754120</v>
      </c>
      <c r="N165" t="str">
        <f t="shared" si="11"/>
        <v>7543814314754120</v>
      </c>
    </row>
    <row r="166" spans="1:14" x14ac:dyDescent="0.25">
      <c r="A166" s="16">
        <f t="shared" si="9"/>
        <v>5.22</v>
      </c>
      <c r="B166" s="8">
        <f t="shared" si="10"/>
        <v>4.67</v>
      </c>
      <c r="C166" s="2">
        <v>9351</v>
      </c>
      <c r="D166" s="2" t="e">
        <f>RIGHT(_xlfn.XLOOKUP(F166,'Recherche tracking'!A:A,'Recherche tracking'!B:B),16)</f>
        <v>#N/A</v>
      </c>
      <c r="E166" s="12">
        <f>_xlfn.XLOOKUP(F166,'Nb colis et poids'!E:E,'Nb colis et poids'!F:F)</f>
        <v>2.9</v>
      </c>
      <c r="F166" s="5" t="s">
        <v>3231</v>
      </c>
      <c r="G166" s="6"/>
      <c r="H166" s="6">
        <v>4.67</v>
      </c>
      <c r="I166" s="6"/>
      <c r="J166" s="6"/>
      <c r="K166" s="6"/>
      <c r="M166" s="34">
        <v>7543814314754110</v>
      </c>
      <c r="N166" t="str">
        <f t="shared" si="11"/>
        <v>7543814314754110</v>
      </c>
    </row>
    <row r="167" spans="1:14" x14ac:dyDescent="0.25">
      <c r="A167" s="16">
        <f t="shared" si="9"/>
        <v>5.8</v>
      </c>
      <c r="B167" s="8">
        <f t="shared" si="10"/>
        <v>5.19</v>
      </c>
      <c r="C167" s="2">
        <v>9351</v>
      </c>
      <c r="D167" s="2" t="e">
        <f>RIGHT(_xlfn.XLOOKUP(F167,'Recherche tracking'!A:A,'Recherche tracking'!B:B),16)</f>
        <v>#N/A</v>
      </c>
      <c r="E167" s="12">
        <f>_xlfn.XLOOKUP(F167,'Nb colis et poids'!E:E,'Nb colis et poids'!F:F)</f>
        <v>4.7</v>
      </c>
      <c r="F167" s="5" t="s">
        <v>3230</v>
      </c>
      <c r="G167" s="6"/>
      <c r="H167" s="6">
        <v>5.19</v>
      </c>
      <c r="I167" s="6"/>
      <c r="J167" s="6"/>
      <c r="K167" s="6"/>
      <c r="M167" s="34">
        <v>7543814314754080</v>
      </c>
      <c r="N167" t="str">
        <f t="shared" si="11"/>
        <v>7543814314754080</v>
      </c>
    </row>
    <row r="168" spans="1:14" x14ac:dyDescent="0.25">
      <c r="A168" s="16">
        <f t="shared" si="9"/>
        <v>5.51</v>
      </c>
      <c r="B168" s="8">
        <f t="shared" si="10"/>
        <v>4.93</v>
      </c>
      <c r="C168" s="2">
        <v>9351</v>
      </c>
      <c r="D168" s="2" t="e">
        <f>RIGHT(_xlfn.XLOOKUP(F168,'Recherche tracking'!A:A,'Recherche tracking'!B:B),16)</f>
        <v>#N/A</v>
      </c>
      <c r="E168" s="12">
        <f>_xlfn.XLOOKUP(F168,'Nb colis et poids'!E:E,'Nb colis et poids'!F:F)</f>
        <v>3.6</v>
      </c>
      <c r="F168" s="5" t="s">
        <v>3229</v>
      </c>
      <c r="G168" s="6"/>
      <c r="H168" s="6">
        <v>4.93</v>
      </c>
      <c r="I168" s="6"/>
      <c r="J168" s="6"/>
      <c r="K168" s="6"/>
      <c r="M168" s="34">
        <v>7543814314754070</v>
      </c>
      <c r="N168" t="str">
        <f t="shared" si="11"/>
        <v>7543814314754070</v>
      </c>
    </row>
    <row r="169" spans="1:14" x14ac:dyDescent="0.25">
      <c r="A169" s="16">
        <f t="shared" si="9"/>
        <v>5.22</v>
      </c>
      <c r="B169" s="8">
        <f t="shared" si="10"/>
        <v>4.67</v>
      </c>
      <c r="C169" s="2">
        <v>9351</v>
      </c>
      <c r="D169" s="2" t="e">
        <f>RIGHT(_xlfn.XLOOKUP(F169,'Recherche tracking'!A:A,'Recherche tracking'!B:B),16)</f>
        <v>#N/A</v>
      </c>
      <c r="E169" s="12">
        <f>_xlfn.XLOOKUP(F169,'Nb colis et poids'!E:E,'Nb colis et poids'!F:F)</f>
        <v>2.9</v>
      </c>
      <c r="F169" s="5" t="s">
        <v>3228</v>
      </c>
      <c r="G169" s="6"/>
      <c r="H169" s="6">
        <v>4.67</v>
      </c>
      <c r="I169" s="6"/>
      <c r="J169" s="6"/>
      <c r="K169" s="6"/>
      <c r="M169" s="34">
        <v>7543814314753700</v>
      </c>
      <c r="N169" t="str">
        <f t="shared" si="11"/>
        <v>7543814314753700</v>
      </c>
    </row>
    <row r="170" spans="1:14" x14ac:dyDescent="0.25">
      <c r="A170" s="16">
        <f t="shared" si="9"/>
        <v>5.8</v>
      </c>
      <c r="B170" s="8">
        <f t="shared" si="10"/>
        <v>5.19</v>
      </c>
      <c r="C170" s="2">
        <v>7254</v>
      </c>
      <c r="D170" s="2" t="e">
        <f>RIGHT(_xlfn.XLOOKUP(F170,'Recherche tracking'!A:A,'Recherche tracking'!B:B),16)</f>
        <v>#N/A</v>
      </c>
      <c r="E170" s="12">
        <f>_xlfn.XLOOKUP(F170,'Nb colis et poids'!E:E,'Nb colis et poids'!F:F)</f>
        <v>4.5</v>
      </c>
      <c r="F170" s="5" t="s">
        <v>3227</v>
      </c>
      <c r="G170" s="6"/>
      <c r="H170" s="6">
        <v>5.19</v>
      </c>
      <c r="I170" s="6"/>
      <c r="J170" s="6"/>
      <c r="K170" s="6"/>
      <c r="M170" s="34">
        <v>7543814314753470</v>
      </c>
      <c r="N170" t="str">
        <f t="shared" si="11"/>
        <v>7543814314753470</v>
      </c>
    </row>
    <row r="171" spans="1:14" x14ac:dyDescent="0.25">
      <c r="A171" s="16">
        <f t="shared" si="9"/>
        <v>6.67</v>
      </c>
      <c r="B171" s="8">
        <f t="shared" si="10"/>
        <v>5.97</v>
      </c>
      <c r="C171" s="2">
        <v>8656</v>
      </c>
      <c r="D171" s="2" t="e">
        <f>RIGHT(_xlfn.XLOOKUP(F171,'Recherche tracking'!A:A,'Recherche tracking'!B:B),16)</f>
        <v>#N/A</v>
      </c>
      <c r="E171" s="12">
        <f>_xlfn.XLOOKUP(F171,'Nb colis et poids'!E:E,'Nb colis et poids'!F:F)</f>
        <v>7.2</v>
      </c>
      <c r="F171" s="5" t="s">
        <v>3226</v>
      </c>
      <c r="G171" s="6"/>
      <c r="H171" s="6">
        <v>5.97</v>
      </c>
      <c r="I171" s="6"/>
      <c r="J171" s="6"/>
      <c r="K171" s="6"/>
      <c r="M171" s="34">
        <v>7543814314753200</v>
      </c>
      <c r="N171" t="str">
        <f t="shared" si="11"/>
        <v>7543814314753200</v>
      </c>
    </row>
    <row r="172" spans="1:14" x14ac:dyDescent="0.25">
      <c r="A172" s="16">
        <f t="shared" si="9"/>
        <v>12.43</v>
      </c>
      <c r="B172" s="8">
        <f t="shared" si="10"/>
        <v>11.13</v>
      </c>
      <c r="C172" s="2">
        <v>7254</v>
      </c>
      <c r="D172" s="2" t="e">
        <f>RIGHT(_xlfn.XLOOKUP(F172,'Recherche tracking'!A:A,'Recherche tracking'!B:B),16)</f>
        <v>#N/A</v>
      </c>
      <c r="E172" s="12">
        <f>_xlfn.XLOOKUP(F172,'Nb colis et poids'!E:E,'Nb colis et poids'!F:F)</f>
        <v>23.4</v>
      </c>
      <c r="F172" s="5" t="s">
        <v>2941</v>
      </c>
      <c r="G172" s="6"/>
      <c r="H172" s="6">
        <v>11.13</v>
      </c>
      <c r="I172" s="6"/>
      <c r="J172" s="6"/>
      <c r="K172" s="6"/>
      <c r="M172" s="34">
        <v>7543814314753060</v>
      </c>
      <c r="N172" t="str">
        <f t="shared" si="11"/>
        <v>7543814314753060</v>
      </c>
    </row>
    <row r="173" spans="1:14" x14ac:dyDescent="0.25">
      <c r="A173" s="16">
        <f t="shared" si="9"/>
        <v>18.77</v>
      </c>
      <c r="B173" s="8">
        <f t="shared" si="10"/>
        <v>16.810000000000002</v>
      </c>
      <c r="C173" s="2">
        <v>7254</v>
      </c>
      <c r="D173" s="2" t="e">
        <f>RIGHT(_xlfn.XLOOKUP(F173,'Recherche tracking'!A:A,'Recherche tracking'!B:B),16)</f>
        <v>#N/A</v>
      </c>
      <c r="E173" s="12">
        <f>_xlfn.XLOOKUP(F173,'Nb colis et poids'!E:E,'Nb colis et poids'!F:F)</f>
        <v>41.1</v>
      </c>
      <c r="F173" s="5" t="s">
        <v>2940</v>
      </c>
      <c r="G173" s="6"/>
      <c r="H173" s="6">
        <v>16.810000000000002</v>
      </c>
      <c r="I173" s="6"/>
      <c r="J173" s="6"/>
      <c r="K173" s="6"/>
      <c r="M173" s="34">
        <v>7543814314753000</v>
      </c>
      <c r="N173" t="str">
        <f t="shared" si="11"/>
        <v>7543814314753000</v>
      </c>
    </row>
    <row r="174" spans="1:14" x14ac:dyDescent="0.25">
      <c r="A174" s="16">
        <f t="shared" si="9"/>
        <v>13.59</v>
      </c>
      <c r="B174" s="8">
        <f t="shared" si="10"/>
        <v>12.17</v>
      </c>
      <c r="C174" s="2">
        <v>8640</v>
      </c>
      <c r="D174" s="2" t="e">
        <f>RIGHT(_xlfn.XLOOKUP(F174,'Recherche tracking'!A:A,'Recherche tracking'!B:B),16)</f>
        <v>#N/A</v>
      </c>
      <c r="E174" s="12">
        <f>_xlfn.XLOOKUP(F174,'Nb colis et poids'!E:E,'Nb colis et poids'!F:F)</f>
        <v>27.4</v>
      </c>
      <c r="F174" s="5" t="s">
        <v>2939</v>
      </c>
      <c r="G174" s="6"/>
      <c r="H174" s="6">
        <v>12.17</v>
      </c>
      <c r="I174" s="6"/>
      <c r="J174" s="6"/>
      <c r="K174" s="6"/>
      <c r="M174" s="34">
        <v>7543814314752810</v>
      </c>
      <c r="N174" t="str">
        <f t="shared" si="11"/>
        <v>7543814314752810</v>
      </c>
    </row>
    <row r="175" spans="1:14" x14ac:dyDescent="0.25">
      <c r="A175" s="16">
        <f t="shared" si="9"/>
        <v>7.25</v>
      </c>
      <c r="B175" s="8">
        <f t="shared" si="10"/>
        <v>6.49</v>
      </c>
      <c r="C175" s="2">
        <v>8656</v>
      </c>
      <c r="D175" s="2" t="e">
        <f>RIGHT(_xlfn.XLOOKUP(F175,'Recherche tracking'!A:A,'Recherche tracking'!B:B),16)</f>
        <v>#N/A</v>
      </c>
      <c r="E175" s="12">
        <f>_xlfn.XLOOKUP(F175,'Nb colis et poids'!E:E,'Nb colis et poids'!F:F)</f>
        <v>9.1999999999999993</v>
      </c>
      <c r="F175" s="5" t="s">
        <v>3225</v>
      </c>
      <c r="G175" s="6"/>
      <c r="H175" s="6">
        <v>6.49</v>
      </c>
      <c r="I175" s="6"/>
      <c r="J175" s="6"/>
      <c r="K175" s="6"/>
      <c r="M175" s="34">
        <v>7543814314752560</v>
      </c>
      <c r="N175" t="str">
        <f t="shared" si="11"/>
        <v>7543814314752560</v>
      </c>
    </row>
    <row r="176" spans="1:14" x14ac:dyDescent="0.25">
      <c r="A176" s="16">
        <f t="shared" si="9"/>
        <v>5.51</v>
      </c>
      <c r="B176" s="8">
        <f t="shared" si="10"/>
        <v>4.93</v>
      </c>
      <c r="C176" s="2">
        <v>9351</v>
      </c>
      <c r="D176" s="2" t="e">
        <f>RIGHT(_xlfn.XLOOKUP(F176,'Recherche tracking'!A:A,'Recherche tracking'!B:B),16)</f>
        <v>#N/A</v>
      </c>
      <c r="E176" s="12">
        <f>_xlfn.XLOOKUP(F176,'Nb colis et poids'!E:E,'Nb colis et poids'!F:F)</f>
        <v>3.2</v>
      </c>
      <c r="F176" s="5" t="s">
        <v>3224</v>
      </c>
      <c r="G176" s="6"/>
      <c r="H176" s="6">
        <v>4.93</v>
      </c>
      <c r="I176" s="6"/>
      <c r="J176" s="6"/>
      <c r="K176" s="6"/>
      <c r="M176" s="34">
        <v>7543814314752510</v>
      </c>
      <c r="N176" t="str">
        <f t="shared" si="11"/>
        <v>7543814314752510</v>
      </c>
    </row>
    <row r="177" spans="1:14" x14ac:dyDescent="0.25">
      <c r="A177" s="16">
        <f t="shared" si="9"/>
        <v>9.57</v>
      </c>
      <c r="B177" s="8">
        <f t="shared" si="10"/>
        <v>8.57</v>
      </c>
      <c r="C177" s="2">
        <v>8640</v>
      </c>
      <c r="D177" s="2" t="e">
        <f>RIGHT(_xlfn.XLOOKUP(F177,'Recherche tracking'!A:A,'Recherche tracking'!B:B),16)</f>
        <v>#N/A</v>
      </c>
      <c r="E177" s="12">
        <f>_xlfn.XLOOKUP(F177,'Nb colis et poids'!E:E,'Nb colis et poids'!F:F)</f>
        <v>17.2</v>
      </c>
      <c r="F177" s="5" t="s">
        <v>3223</v>
      </c>
      <c r="G177" s="6"/>
      <c r="H177" s="6">
        <v>8.57</v>
      </c>
      <c r="I177" s="6"/>
      <c r="J177" s="6"/>
      <c r="K177" s="6"/>
      <c r="M177" s="34">
        <v>7543814314752490</v>
      </c>
      <c r="N177" t="str">
        <f t="shared" si="11"/>
        <v>7543814314752490</v>
      </c>
    </row>
    <row r="178" spans="1:14" x14ac:dyDescent="0.25">
      <c r="A178" s="16">
        <f t="shared" si="9"/>
        <v>5.51</v>
      </c>
      <c r="B178" s="8">
        <f t="shared" si="10"/>
        <v>4.93</v>
      </c>
      <c r="C178" s="2">
        <v>8041</v>
      </c>
      <c r="D178" s="2" t="e">
        <f>RIGHT(_xlfn.XLOOKUP(F178,'Recherche tracking'!A:A,'Recherche tracking'!B:B),16)</f>
        <v>#N/A</v>
      </c>
      <c r="E178" s="12">
        <f>_xlfn.XLOOKUP(F178,'Nb colis et poids'!E:E,'Nb colis et poids'!F:F)</f>
        <v>4</v>
      </c>
      <c r="F178" s="5" t="s">
        <v>3222</v>
      </c>
      <c r="G178" s="6"/>
      <c r="H178" s="6">
        <v>4.93</v>
      </c>
      <c r="I178" s="6"/>
      <c r="J178" s="6"/>
      <c r="K178" s="6"/>
      <c r="M178" s="34">
        <v>7543814314752320</v>
      </c>
      <c r="N178" t="str">
        <f t="shared" si="11"/>
        <v>7543814314752320</v>
      </c>
    </row>
    <row r="179" spans="1:14" x14ac:dyDescent="0.25">
      <c r="A179" s="16">
        <f t="shared" si="9"/>
        <v>4.93</v>
      </c>
      <c r="B179" s="8">
        <f t="shared" si="10"/>
        <v>4.41</v>
      </c>
      <c r="C179" s="2">
        <v>8041</v>
      </c>
      <c r="D179" s="2" t="e">
        <f>RIGHT(_xlfn.XLOOKUP(F179,'Recherche tracking'!A:A,'Recherche tracking'!B:B),16)</f>
        <v>#N/A</v>
      </c>
      <c r="E179" s="12">
        <f>_xlfn.XLOOKUP(F179,'Nb colis et poids'!E:E,'Nb colis et poids'!F:F)</f>
        <v>2</v>
      </c>
      <c r="F179" s="5" t="s">
        <v>3221</v>
      </c>
      <c r="G179" s="6"/>
      <c r="H179" s="6">
        <v>4.41</v>
      </c>
      <c r="I179" s="6"/>
      <c r="J179" s="6"/>
      <c r="K179" s="6"/>
      <c r="M179" s="34">
        <v>7543814314752230</v>
      </c>
      <c r="N179" t="str">
        <f t="shared" si="11"/>
        <v>7543814314752230</v>
      </c>
    </row>
    <row r="180" spans="1:14" x14ac:dyDescent="0.25">
      <c r="A180" s="16">
        <f t="shared" si="9"/>
        <v>6.09</v>
      </c>
      <c r="B180" s="8">
        <f t="shared" si="10"/>
        <v>5.45</v>
      </c>
      <c r="C180" s="2">
        <v>9351</v>
      </c>
      <c r="D180" s="2" t="e">
        <f>RIGHT(_xlfn.XLOOKUP(F180,'Recherche tracking'!A:A,'Recherche tracking'!B:B),16)</f>
        <v>#N/A</v>
      </c>
      <c r="E180" s="12">
        <f>_xlfn.XLOOKUP(F180,'Nb colis et poids'!E:E,'Nb colis et poids'!F:F)</f>
        <v>5.0999999999999996</v>
      </c>
      <c r="F180" s="5" t="s">
        <v>3220</v>
      </c>
      <c r="G180" s="6"/>
      <c r="H180" s="6">
        <v>5.45</v>
      </c>
      <c r="I180" s="6"/>
      <c r="J180" s="6"/>
      <c r="K180" s="6"/>
      <c r="M180" s="34">
        <v>7543814314751990</v>
      </c>
      <c r="N180" t="str">
        <f t="shared" si="11"/>
        <v>7543814314751990</v>
      </c>
    </row>
    <row r="181" spans="1:14" x14ac:dyDescent="0.25">
      <c r="A181" s="16">
        <f t="shared" si="9"/>
        <v>7.83</v>
      </c>
      <c r="B181" s="8">
        <f t="shared" si="10"/>
        <v>7.01</v>
      </c>
      <c r="C181" s="2">
        <v>4565</v>
      </c>
      <c r="D181" s="2" t="e">
        <f>RIGHT(_xlfn.XLOOKUP(F181,'Recherche tracking'!A:A,'Recherche tracking'!B:B),16)</f>
        <v>#N/A</v>
      </c>
      <c r="E181" s="12">
        <f>_xlfn.XLOOKUP(F181,'Nb colis et poids'!E:E,'Nb colis et poids'!F:F)</f>
        <v>11.4</v>
      </c>
      <c r="F181" s="5" t="s">
        <v>3219</v>
      </c>
      <c r="G181" s="6"/>
      <c r="H181" s="6">
        <v>7.01</v>
      </c>
      <c r="I181" s="6"/>
      <c r="J181" s="6"/>
      <c r="K181" s="6"/>
      <c r="M181" s="34">
        <v>7543814314751690</v>
      </c>
      <c r="N181" t="str">
        <f t="shared" si="11"/>
        <v>7543814314751690</v>
      </c>
    </row>
    <row r="182" spans="1:14" x14ac:dyDescent="0.25">
      <c r="A182" s="16">
        <f t="shared" si="9"/>
        <v>5.51</v>
      </c>
      <c r="B182" s="8">
        <f t="shared" si="10"/>
        <v>4.93</v>
      </c>
      <c r="C182" s="2">
        <v>9351</v>
      </c>
      <c r="D182" s="2" t="e">
        <f>RIGHT(_xlfn.XLOOKUP(F182,'Recherche tracking'!A:A,'Recherche tracking'!B:B),16)</f>
        <v>#N/A</v>
      </c>
      <c r="E182" s="12">
        <f>_xlfn.XLOOKUP(F182,'Nb colis et poids'!E:E,'Nb colis et poids'!F:F)</f>
        <v>3.8</v>
      </c>
      <c r="F182" s="5" t="s">
        <v>3218</v>
      </c>
      <c r="G182" s="6"/>
      <c r="H182" s="6">
        <v>4.93</v>
      </c>
      <c r="I182" s="6"/>
      <c r="J182" s="6"/>
      <c r="K182" s="6"/>
      <c r="M182" s="34">
        <v>7543814314751600</v>
      </c>
      <c r="N182" t="str">
        <f t="shared" si="11"/>
        <v>7543814314751600</v>
      </c>
    </row>
    <row r="183" spans="1:14" x14ac:dyDescent="0.25">
      <c r="A183" s="16">
        <f t="shared" si="9"/>
        <v>18.77</v>
      </c>
      <c r="B183" s="8">
        <f t="shared" si="10"/>
        <v>16.810000000000002</v>
      </c>
      <c r="C183" s="2">
        <v>7254</v>
      </c>
      <c r="D183" s="2" t="e">
        <f>RIGHT(_xlfn.XLOOKUP(F183,'Recherche tracking'!A:A,'Recherche tracking'!B:B),16)</f>
        <v>#N/A</v>
      </c>
      <c r="E183" s="12">
        <f>_xlfn.XLOOKUP(F183,'Nb colis et poids'!E:E,'Nb colis et poids'!F:F)</f>
        <v>41.3</v>
      </c>
      <c r="F183" s="5" t="s">
        <v>2938</v>
      </c>
      <c r="G183" s="6"/>
      <c r="H183" s="6">
        <v>16.810000000000002</v>
      </c>
      <c r="I183" s="6"/>
      <c r="J183" s="6"/>
      <c r="K183" s="6"/>
      <c r="M183" s="34">
        <v>7543814314751480</v>
      </c>
      <c r="N183" t="str">
        <f t="shared" si="11"/>
        <v>7543814314751480</v>
      </c>
    </row>
    <row r="184" spans="1:14" x14ac:dyDescent="0.25">
      <c r="A184" s="16">
        <f t="shared" si="9"/>
        <v>9.24</v>
      </c>
      <c r="B184" s="8">
        <f t="shared" si="10"/>
        <v>8.27</v>
      </c>
      <c r="C184" s="2">
        <v>8041</v>
      </c>
      <c r="D184" s="2" t="e">
        <f>RIGHT(_xlfn.XLOOKUP(F184,'Recherche tracking'!A:A,'Recherche tracking'!B:B),16)</f>
        <v>#N/A</v>
      </c>
      <c r="E184" s="12">
        <f>_xlfn.XLOOKUP(F184,'Nb colis et poids'!E:E,'Nb colis et poids'!F:F)</f>
        <v>12.1</v>
      </c>
      <c r="F184" s="5" t="s">
        <v>2937</v>
      </c>
      <c r="G184" s="6"/>
      <c r="H184" s="6">
        <v>8.27</v>
      </c>
      <c r="I184" s="6"/>
      <c r="J184" s="6"/>
      <c r="K184" s="6"/>
      <c r="M184" s="34">
        <v>7543814314751430</v>
      </c>
      <c r="N184" t="str">
        <f t="shared" si="11"/>
        <v>7543814314751430</v>
      </c>
    </row>
    <row r="185" spans="1:14" x14ac:dyDescent="0.25">
      <c r="A185" s="16">
        <f t="shared" si="9"/>
        <v>21.05</v>
      </c>
      <c r="B185" s="8">
        <f t="shared" si="10"/>
        <v>18.850000000000001</v>
      </c>
      <c r="C185" s="2">
        <v>7254</v>
      </c>
      <c r="D185" s="2" t="e">
        <f>RIGHT(_xlfn.XLOOKUP(F185,'Recherche tracking'!A:A,'Recherche tracking'!B:B),16)</f>
        <v>#N/A</v>
      </c>
      <c r="E185" s="12">
        <f>_xlfn.XLOOKUP(F185,'Nb colis et poids'!E:E,'Nb colis et poids'!F:F)</f>
        <v>46</v>
      </c>
      <c r="F185" s="5" t="s">
        <v>2936</v>
      </c>
      <c r="G185" s="6"/>
      <c r="H185" s="6">
        <v>18.850000000000001</v>
      </c>
      <c r="I185" s="6"/>
      <c r="J185" s="6"/>
      <c r="K185" s="6"/>
      <c r="M185" s="34">
        <v>7543814314751360</v>
      </c>
      <c r="N185" t="str">
        <f t="shared" si="11"/>
        <v>7543814314751360</v>
      </c>
    </row>
    <row r="186" spans="1:14" x14ac:dyDescent="0.25">
      <c r="A186" s="16">
        <f t="shared" si="9"/>
        <v>4.6399999999999997</v>
      </c>
      <c r="B186" s="8">
        <f t="shared" si="10"/>
        <v>4.1500000000000004</v>
      </c>
      <c r="C186" s="2">
        <v>9294</v>
      </c>
      <c r="D186" s="2" t="e">
        <f>RIGHT(_xlfn.XLOOKUP(F186,'Recherche tracking'!A:A,'Recherche tracking'!B:B),16)</f>
        <v>#N/A</v>
      </c>
      <c r="E186" s="12">
        <f>_xlfn.XLOOKUP(F186,'Nb colis et poids'!E:E,'Nb colis et poids'!F:F)</f>
        <v>0.5</v>
      </c>
      <c r="F186" s="5" t="s">
        <v>3217</v>
      </c>
      <c r="G186" s="6"/>
      <c r="H186" s="6">
        <v>4.1500000000000004</v>
      </c>
      <c r="I186" s="6"/>
      <c r="J186" s="6"/>
      <c r="K186" s="6"/>
      <c r="M186" s="34">
        <v>7543814314751320</v>
      </c>
      <c r="N186" t="str">
        <f t="shared" si="11"/>
        <v>7543814314751320</v>
      </c>
    </row>
    <row r="187" spans="1:14" x14ac:dyDescent="0.25">
      <c r="A187" s="16">
        <f t="shared" si="9"/>
        <v>5.51</v>
      </c>
      <c r="B187" s="8">
        <f t="shared" si="10"/>
        <v>4.93</v>
      </c>
      <c r="C187" s="2">
        <v>9351</v>
      </c>
      <c r="D187" s="2" t="e">
        <f>RIGHT(_xlfn.XLOOKUP(F187,'Recherche tracking'!A:A,'Recherche tracking'!B:B),16)</f>
        <v>#N/A</v>
      </c>
      <c r="E187" s="12">
        <f>_xlfn.XLOOKUP(F187,'Nb colis et poids'!E:E,'Nb colis et poids'!F:F)</f>
        <v>3.5</v>
      </c>
      <c r="F187" s="5" t="s">
        <v>3216</v>
      </c>
      <c r="G187" s="6"/>
      <c r="H187" s="6">
        <v>4.93</v>
      </c>
      <c r="I187" s="6"/>
      <c r="J187" s="6"/>
      <c r="K187" s="6"/>
      <c r="M187" s="34">
        <v>7543814314751290</v>
      </c>
      <c r="N187" t="str">
        <f t="shared" si="11"/>
        <v>7543814314751290</v>
      </c>
    </row>
    <row r="188" spans="1:14" x14ac:dyDescent="0.25">
      <c r="A188" s="16">
        <f t="shared" si="9"/>
        <v>5.51</v>
      </c>
      <c r="B188" s="8">
        <f t="shared" si="10"/>
        <v>4.93</v>
      </c>
      <c r="C188" s="2">
        <v>9351</v>
      </c>
      <c r="D188" s="2" t="e">
        <f>RIGHT(_xlfn.XLOOKUP(F188,'Recherche tracking'!A:A,'Recherche tracking'!B:B),16)</f>
        <v>#N/A</v>
      </c>
      <c r="E188" s="12">
        <f>_xlfn.XLOOKUP(F188,'Nb colis et poids'!E:E,'Nb colis et poids'!F:F)</f>
        <v>3.6</v>
      </c>
      <c r="F188" s="5" t="s">
        <v>3215</v>
      </c>
      <c r="G188" s="6"/>
      <c r="H188" s="6">
        <v>4.93</v>
      </c>
      <c r="I188" s="6"/>
      <c r="J188" s="6"/>
      <c r="K188" s="6"/>
      <c r="M188" s="34">
        <v>7543814314751190</v>
      </c>
      <c r="N188" t="str">
        <f t="shared" si="11"/>
        <v>7543814314751190</v>
      </c>
    </row>
    <row r="189" spans="1:14" x14ac:dyDescent="0.25">
      <c r="A189" s="16">
        <f t="shared" si="9"/>
        <v>5.51</v>
      </c>
      <c r="B189" s="8">
        <f t="shared" si="10"/>
        <v>4.93</v>
      </c>
      <c r="C189" s="2">
        <v>9351</v>
      </c>
      <c r="D189" s="2" t="e">
        <f>RIGHT(_xlfn.XLOOKUP(F189,'Recherche tracking'!A:A,'Recherche tracking'!B:B),16)</f>
        <v>#N/A</v>
      </c>
      <c r="E189" s="12">
        <f>_xlfn.XLOOKUP(F189,'Nb colis et poids'!E:E,'Nb colis et poids'!F:F)</f>
        <v>3.2</v>
      </c>
      <c r="F189" s="5" t="s">
        <v>3214</v>
      </c>
      <c r="G189" s="6"/>
      <c r="H189" s="6">
        <v>4.93</v>
      </c>
      <c r="I189" s="6"/>
      <c r="J189" s="6"/>
      <c r="K189" s="6"/>
      <c r="M189" s="34">
        <v>7543814314751090</v>
      </c>
      <c r="N189" t="str">
        <f t="shared" si="11"/>
        <v>7543814314751090</v>
      </c>
    </row>
    <row r="190" spans="1:14" x14ac:dyDescent="0.25">
      <c r="A190" s="16">
        <f t="shared" si="9"/>
        <v>33.049999999999997</v>
      </c>
      <c r="B190" s="8">
        <f t="shared" si="10"/>
        <v>29.59</v>
      </c>
      <c r="C190" s="2">
        <v>3752</v>
      </c>
      <c r="D190" s="2" t="e">
        <f>RIGHT(_xlfn.XLOOKUP(F190,'Recherche tracking'!A:A,'Recherche tracking'!B:B),16)</f>
        <v>#N/A</v>
      </c>
      <c r="E190" s="12">
        <f>_xlfn.XLOOKUP(F190,'Nb colis et poids'!E:E,'Nb colis et poids'!F:F)</f>
        <v>44.7</v>
      </c>
      <c r="F190" s="5" t="s">
        <v>2935</v>
      </c>
      <c r="G190" s="6"/>
      <c r="H190" s="6">
        <v>29.59</v>
      </c>
      <c r="I190" s="6"/>
      <c r="J190" s="6"/>
      <c r="K190" s="6"/>
      <c r="M190" s="34">
        <v>7443814314757590</v>
      </c>
      <c r="N190" t="str">
        <f t="shared" si="11"/>
        <v>7443814314757590</v>
      </c>
    </row>
    <row r="191" spans="1:14" x14ac:dyDescent="0.25">
      <c r="A191" s="16">
        <f t="shared" si="9"/>
        <v>5.51</v>
      </c>
      <c r="B191" s="8">
        <f t="shared" si="10"/>
        <v>4.93</v>
      </c>
      <c r="C191" s="2">
        <v>9351</v>
      </c>
      <c r="D191" s="2" t="e">
        <f>RIGHT(_xlfn.XLOOKUP(F191,'Recherche tracking'!A:A,'Recherche tracking'!B:B),16)</f>
        <v>#N/A</v>
      </c>
      <c r="E191" s="12">
        <f>_xlfn.XLOOKUP(F191,'Nb colis et poids'!E:E,'Nb colis et poids'!F:F)</f>
        <v>3.8</v>
      </c>
      <c r="F191" s="5" t="s">
        <v>3213</v>
      </c>
      <c r="G191" s="6"/>
      <c r="H191" s="6">
        <v>4.93</v>
      </c>
      <c r="I191" s="6"/>
      <c r="J191" s="6"/>
      <c r="K191" s="6"/>
      <c r="M191" s="34">
        <v>7443814314756840</v>
      </c>
      <c r="N191" t="str">
        <f t="shared" si="11"/>
        <v>7443814314756840</v>
      </c>
    </row>
    <row r="192" spans="1:14" x14ac:dyDescent="0.25">
      <c r="A192" s="16">
        <f t="shared" si="9"/>
        <v>26.5</v>
      </c>
      <c r="B192" s="8">
        <f t="shared" si="10"/>
        <v>23.73</v>
      </c>
      <c r="C192" s="2">
        <v>8041</v>
      </c>
      <c r="D192" s="2" t="e">
        <f>RIGHT(_xlfn.XLOOKUP(F192,'Recherche tracking'!A:A,'Recherche tracking'!B:B),16)</f>
        <v>#N/A</v>
      </c>
      <c r="E192" s="12">
        <f>_xlfn.XLOOKUP(F192,'Nb colis et poids'!E:E,'Nb colis et poids'!F:F)</f>
        <v>33.5</v>
      </c>
      <c r="F192" s="5" t="s">
        <v>2934</v>
      </c>
      <c r="G192" s="6"/>
      <c r="H192" s="6">
        <v>13.73</v>
      </c>
      <c r="I192" s="6"/>
      <c r="J192" s="6">
        <v>10</v>
      </c>
      <c r="K192" s="6"/>
      <c r="M192" s="34">
        <v>7443814314756490</v>
      </c>
      <c r="N192" t="str">
        <f t="shared" si="11"/>
        <v>7443814314756490</v>
      </c>
    </row>
    <row r="193" spans="1:14" x14ac:dyDescent="0.25">
      <c r="A193" s="16">
        <f t="shared" si="9"/>
        <v>4.6399999999999997</v>
      </c>
      <c r="B193" s="8">
        <f t="shared" si="10"/>
        <v>4.1500000000000004</v>
      </c>
      <c r="C193" s="2">
        <v>3752</v>
      </c>
      <c r="D193" s="2" t="e">
        <f>RIGHT(_xlfn.XLOOKUP(F193,'Recherche tracking'!A:A,'Recherche tracking'!B:B),16)</f>
        <v>#N/A</v>
      </c>
      <c r="E193" s="12">
        <f>_xlfn.XLOOKUP(F193,'Nb colis et poids'!E:E,'Nb colis et poids'!F:F)</f>
        <v>0.8</v>
      </c>
      <c r="F193" s="5" t="s">
        <v>3212</v>
      </c>
      <c r="G193" s="6"/>
      <c r="H193" s="6">
        <v>4.1500000000000004</v>
      </c>
      <c r="I193" s="6"/>
      <c r="J193" s="6"/>
      <c r="K193" s="6"/>
      <c r="M193" s="34">
        <v>7443814314756420</v>
      </c>
      <c r="N193" t="str">
        <f t="shared" si="11"/>
        <v>7443814314756420</v>
      </c>
    </row>
    <row r="194" spans="1:14" x14ac:dyDescent="0.25">
      <c r="A194" s="16">
        <f t="shared" si="9"/>
        <v>4.6399999999999997</v>
      </c>
      <c r="B194" s="8">
        <f t="shared" si="10"/>
        <v>4.1500000000000004</v>
      </c>
      <c r="C194" s="2">
        <v>3752</v>
      </c>
      <c r="D194" s="2" t="e">
        <f>RIGHT(_xlfn.XLOOKUP(F194,'Recherche tracking'!A:A,'Recherche tracking'!B:B),16)</f>
        <v>#N/A</v>
      </c>
      <c r="E194" s="12">
        <f>_xlfn.XLOOKUP(F194,'Nb colis et poids'!E:E,'Nb colis et poids'!F:F)</f>
        <v>0.8</v>
      </c>
      <c r="F194" s="5" t="s">
        <v>3211</v>
      </c>
      <c r="G194" s="6"/>
      <c r="H194" s="6">
        <v>4.1500000000000004</v>
      </c>
      <c r="I194" s="6"/>
      <c r="J194" s="6"/>
      <c r="K194" s="6"/>
      <c r="M194" s="34">
        <v>7443814314756280</v>
      </c>
      <c r="N194" t="str">
        <f t="shared" si="11"/>
        <v>7443814314756280</v>
      </c>
    </row>
    <row r="195" spans="1:14" x14ac:dyDescent="0.25">
      <c r="A195" s="16">
        <f t="shared" si="9"/>
        <v>4.6399999999999997</v>
      </c>
      <c r="B195" s="8">
        <f t="shared" si="10"/>
        <v>4.1500000000000004</v>
      </c>
      <c r="C195" s="2">
        <v>3752</v>
      </c>
      <c r="D195" s="2" t="e">
        <f>RIGHT(_xlfn.XLOOKUP(F195,'Recherche tracking'!A:A,'Recherche tracking'!B:B),16)</f>
        <v>#N/A</v>
      </c>
      <c r="E195" s="12">
        <f>_xlfn.XLOOKUP(F195,'Nb colis et poids'!E:E,'Nb colis et poids'!F:F)</f>
        <v>0.8</v>
      </c>
      <c r="F195" s="5" t="s">
        <v>3210</v>
      </c>
      <c r="G195" s="6"/>
      <c r="H195" s="6">
        <v>4.1500000000000004</v>
      </c>
      <c r="I195" s="6"/>
      <c r="J195" s="6"/>
      <c r="K195" s="6"/>
      <c r="M195" s="34">
        <v>7443814314755750</v>
      </c>
      <c r="N195" t="str">
        <f t="shared" si="11"/>
        <v>7443814314755750</v>
      </c>
    </row>
    <row r="196" spans="1:14" x14ac:dyDescent="0.25">
      <c r="A196" s="16">
        <f t="shared" si="9"/>
        <v>5.8</v>
      </c>
      <c r="B196" s="8">
        <f t="shared" si="10"/>
        <v>5.19</v>
      </c>
      <c r="C196" s="2">
        <v>9351</v>
      </c>
      <c r="D196" s="2" t="e">
        <f>RIGHT(_xlfn.XLOOKUP(F196,'Recherche tracking'!A:A,'Recherche tracking'!B:B),16)</f>
        <v>#N/A</v>
      </c>
      <c r="E196" s="12">
        <f>_xlfn.XLOOKUP(F196,'Nb colis et poids'!E:E,'Nb colis et poids'!F:F)</f>
        <v>4.0999999999999996</v>
      </c>
      <c r="F196" s="5" t="s">
        <v>3209</v>
      </c>
      <c r="G196" s="6"/>
      <c r="H196" s="6">
        <v>5.19</v>
      </c>
      <c r="I196" s="6"/>
      <c r="J196" s="6"/>
      <c r="K196" s="6"/>
      <c r="M196" s="34">
        <v>7443814314754690</v>
      </c>
      <c r="N196" t="str">
        <f t="shared" si="11"/>
        <v>7443814314754690</v>
      </c>
    </row>
    <row r="197" spans="1:14" x14ac:dyDescent="0.25">
      <c r="A197" s="16">
        <f t="shared" ref="A197:A260" si="12">ROUND(B197/(SUM(G:H)+SUM(J:J))*SUM(G:J),2)</f>
        <v>17.32</v>
      </c>
      <c r="B197" s="8">
        <f t="shared" ref="B197:B260" si="13">SUM(G197:J197)</f>
        <v>15.51</v>
      </c>
      <c r="C197" s="2">
        <v>7254</v>
      </c>
      <c r="D197" s="2" t="e">
        <f>RIGHT(_xlfn.XLOOKUP(F197,'Recherche tracking'!A:A,'Recherche tracking'!B:B),16)</f>
        <v>#N/A</v>
      </c>
      <c r="E197" s="12">
        <f>_xlfn.XLOOKUP(F197,'Nb colis et poids'!E:E,'Nb colis et poids'!F:F)</f>
        <v>37</v>
      </c>
      <c r="F197" s="5" t="s">
        <v>2933</v>
      </c>
      <c r="G197" s="6"/>
      <c r="H197" s="6">
        <v>15.51</v>
      </c>
      <c r="I197" s="6"/>
      <c r="J197" s="6"/>
      <c r="K197" s="6"/>
      <c r="M197" s="34">
        <v>7443814314754540</v>
      </c>
      <c r="N197" t="str">
        <f t="shared" ref="N197:N260" si="14">LEFT(F197,15)&amp;"0"</f>
        <v>7443814314754540</v>
      </c>
    </row>
    <row r="198" spans="1:14" x14ac:dyDescent="0.25">
      <c r="A198" s="16">
        <f t="shared" si="12"/>
        <v>16.16</v>
      </c>
      <c r="B198" s="8">
        <f t="shared" si="13"/>
        <v>14.47</v>
      </c>
      <c r="C198" s="2">
        <v>7254</v>
      </c>
      <c r="D198" s="2" t="e">
        <f>RIGHT(_xlfn.XLOOKUP(F198,'Recherche tracking'!A:A,'Recherche tracking'!B:B),16)</f>
        <v>#N/A</v>
      </c>
      <c r="E198" s="12">
        <f>_xlfn.XLOOKUP(F198,'Nb colis et poids'!E:E,'Nb colis et poids'!F:F)</f>
        <v>32.200000000000003</v>
      </c>
      <c r="F198" s="5" t="s">
        <v>2932</v>
      </c>
      <c r="G198" s="6"/>
      <c r="H198" s="6">
        <v>14.47</v>
      </c>
      <c r="I198" s="6"/>
      <c r="J198" s="6"/>
      <c r="K198" s="6"/>
      <c r="M198" s="34">
        <v>7443814314751520</v>
      </c>
      <c r="N198" t="str">
        <f t="shared" si="14"/>
        <v>7443814314751520</v>
      </c>
    </row>
    <row r="199" spans="1:14" x14ac:dyDescent="0.25">
      <c r="A199" s="16">
        <f t="shared" si="12"/>
        <v>16.61</v>
      </c>
      <c r="B199" s="8">
        <f t="shared" si="13"/>
        <v>14.87</v>
      </c>
      <c r="C199" s="2">
        <v>8041</v>
      </c>
      <c r="D199" s="2" t="e">
        <f>RIGHT(_xlfn.XLOOKUP(F199,'Recherche tracking'!A:A,'Recherche tracking'!B:B),16)</f>
        <v>#N/A</v>
      </c>
      <c r="E199" s="12">
        <f>_xlfn.XLOOKUP(F199,'Nb colis et poids'!E:E,'Nb colis et poids'!F:F)</f>
        <v>22.1</v>
      </c>
      <c r="F199" s="5" t="s">
        <v>3208</v>
      </c>
      <c r="G199" s="6"/>
      <c r="H199" s="6">
        <v>9.8699999999999992</v>
      </c>
      <c r="I199" s="6"/>
      <c r="J199" s="6">
        <v>5</v>
      </c>
      <c r="K199" s="6"/>
      <c r="M199" s="34">
        <v>7443814314751120</v>
      </c>
      <c r="N199" t="str">
        <f t="shared" si="14"/>
        <v>7443814314751120</v>
      </c>
    </row>
    <row r="200" spans="1:14" x14ac:dyDescent="0.25">
      <c r="A200" s="16">
        <f t="shared" si="12"/>
        <v>5.51</v>
      </c>
      <c r="B200" s="8">
        <f t="shared" si="13"/>
        <v>4.93</v>
      </c>
      <c r="C200" s="2">
        <v>8041</v>
      </c>
      <c r="D200" s="2" t="e">
        <f>RIGHT(_xlfn.XLOOKUP(F200,'Recherche tracking'!A:A,'Recherche tracking'!B:B),16)</f>
        <v>#N/A</v>
      </c>
      <c r="E200" s="12">
        <f>_xlfn.XLOOKUP(F200,'Nb colis et poids'!E:E,'Nb colis et poids'!F:F)</f>
        <v>3.8</v>
      </c>
      <c r="F200" s="5" t="s">
        <v>3207</v>
      </c>
      <c r="G200" s="6"/>
      <c r="H200" s="6">
        <v>4.93</v>
      </c>
      <c r="I200" s="6"/>
      <c r="J200" s="6"/>
      <c r="K200" s="6"/>
      <c r="M200" s="34">
        <v>7343814314756830</v>
      </c>
      <c r="N200" t="str">
        <f t="shared" si="14"/>
        <v>7343814314756830</v>
      </c>
    </row>
    <row r="201" spans="1:14" x14ac:dyDescent="0.25">
      <c r="A201" s="16">
        <f t="shared" si="12"/>
        <v>4.6399999999999997</v>
      </c>
      <c r="B201" s="8">
        <f t="shared" si="13"/>
        <v>4.1500000000000004</v>
      </c>
      <c r="C201" s="2">
        <v>3752</v>
      </c>
      <c r="D201" s="2" t="e">
        <f>RIGHT(_xlfn.XLOOKUP(F201,'Recherche tracking'!A:A,'Recherche tracking'!B:B),16)</f>
        <v>#N/A</v>
      </c>
      <c r="E201" s="12">
        <f>_xlfn.XLOOKUP(F201,'Nb colis et poids'!E:E,'Nb colis et poids'!F:F)</f>
        <v>0.8</v>
      </c>
      <c r="F201" s="5" t="s">
        <v>3206</v>
      </c>
      <c r="G201" s="6"/>
      <c r="H201" s="6">
        <v>4.1500000000000004</v>
      </c>
      <c r="I201" s="6"/>
      <c r="J201" s="6"/>
      <c r="K201" s="6"/>
      <c r="M201" s="34">
        <v>7343814314755770</v>
      </c>
      <c r="N201" t="str">
        <f t="shared" si="14"/>
        <v>7343814314755770</v>
      </c>
    </row>
    <row r="202" spans="1:14" x14ac:dyDescent="0.25">
      <c r="A202" s="16">
        <f t="shared" si="12"/>
        <v>9.86</v>
      </c>
      <c r="B202" s="8">
        <f t="shared" si="13"/>
        <v>8.83</v>
      </c>
      <c r="C202" s="2">
        <v>4565</v>
      </c>
      <c r="D202" s="2" t="e">
        <f>RIGHT(_xlfn.XLOOKUP(F202,'Recherche tracking'!A:A,'Recherche tracking'!B:B),16)</f>
        <v>#N/A</v>
      </c>
      <c r="E202" s="12">
        <f>_xlfn.XLOOKUP(F202,'Nb colis et poids'!E:E,'Nb colis et poids'!F:F)</f>
        <v>18.100000000000001</v>
      </c>
      <c r="F202" s="5" t="s">
        <v>3205</v>
      </c>
      <c r="G202" s="6"/>
      <c r="H202" s="6">
        <v>8.83</v>
      </c>
      <c r="I202" s="6"/>
      <c r="J202" s="6"/>
      <c r="K202" s="6"/>
      <c r="M202" s="34">
        <v>7343814314753630</v>
      </c>
      <c r="N202" t="str">
        <f t="shared" si="14"/>
        <v>7343814314753630</v>
      </c>
    </row>
    <row r="203" spans="1:14" x14ac:dyDescent="0.25">
      <c r="A203" s="16">
        <f t="shared" si="12"/>
        <v>14.75</v>
      </c>
      <c r="B203" s="8">
        <f t="shared" si="13"/>
        <v>13.21</v>
      </c>
      <c r="C203" s="2">
        <v>7254</v>
      </c>
      <c r="D203" s="2" t="e">
        <f>RIGHT(_xlfn.XLOOKUP(F203,'Recherche tracking'!A:A,'Recherche tracking'!B:B),16)</f>
        <v>#N/A</v>
      </c>
      <c r="E203" s="12">
        <f>_xlfn.XLOOKUP(F203,'Nb colis et poids'!E:E,'Nb colis et poids'!F:F)</f>
        <v>31.1</v>
      </c>
      <c r="F203" s="5" t="s">
        <v>2931</v>
      </c>
      <c r="G203" s="6"/>
      <c r="H203" s="6">
        <v>13.21</v>
      </c>
      <c r="I203" s="6"/>
      <c r="J203" s="6"/>
      <c r="K203" s="6"/>
      <c r="M203" s="34">
        <v>7343814314753130</v>
      </c>
      <c r="N203" t="str">
        <f t="shared" si="14"/>
        <v>7343814314753130</v>
      </c>
    </row>
    <row r="204" spans="1:14" x14ac:dyDescent="0.25">
      <c r="A204" s="16">
        <f t="shared" si="12"/>
        <v>5.51</v>
      </c>
      <c r="B204" s="8">
        <f t="shared" si="13"/>
        <v>4.93</v>
      </c>
      <c r="C204" s="2">
        <v>9351</v>
      </c>
      <c r="D204" s="2" t="e">
        <f>RIGHT(_xlfn.XLOOKUP(F204,'Recherche tracking'!A:A,'Recherche tracking'!B:B),16)</f>
        <v>#N/A</v>
      </c>
      <c r="E204" s="12">
        <f>_xlfn.XLOOKUP(F204,'Nb colis et poids'!E:E,'Nb colis et poids'!F:F)</f>
        <v>3.6</v>
      </c>
      <c r="F204" s="5" t="s">
        <v>3204</v>
      </c>
      <c r="G204" s="6"/>
      <c r="H204" s="6">
        <v>4.93</v>
      </c>
      <c r="I204" s="6"/>
      <c r="J204" s="6"/>
      <c r="K204" s="6"/>
      <c r="M204" s="34">
        <v>7343814314752870</v>
      </c>
      <c r="N204" t="str">
        <f t="shared" si="14"/>
        <v>7343814314752870</v>
      </c>
    </row>
    <row r="205" spans="1:14" x14ac:dyDescent="0.25">
      <c r="A205" s="16">
        <f t="shared" si="12"/>
        <v>4.6399999999999997</v>
      </c>
      <c r="B205" s="8">
        <f t="shared" si="13"/>
        <v>4.1500000000000004</v>
      </c>
      <c r="C205" s="2">
        <v>9294</v>
      </c>
      <c r="D205" s="2" t="e">
        <f>RIGHT(_xlfn.XLOOKUP(F205,'Recherche tracking'!A:A,'Recherche tracking'!B:B),16)</f>
        <v>#N/A</v>
      </c>
      <c r="E205" s="12">
        <f>_xlfn.XLOOKUP(F205,'Nb colis et poids'!E:E,'Nb colis et poids'!F:F)</f>
        <v>0.5</v>
      </c>
      <c r="F205" s="5" t="s">
        <v>3203</v>
      </c>
      <c r="G205" s="6"/>
      <c r="H205" s="6">
        <v>4.1500000000000004</v>
      </c>
      <c r="I205" s="6"/>
      <c r="J205" s="6"/>
      <c r="K205" s="6"/>
      <c r="M205" s="34">
        <v>7243814314752950</v>
      </c>
      <c r="N205" t="str">
        <f t="shared" si="14"/>
        <v>7243814314752950</v>
      </c>
    </row>
    <row r="206" spans="1:14" x14ac:dyDescent="0.25">
      <c r="A206" s="16">
        <f t="shared" si="12"/>
        <v>11.85</v>
      </c>
      <c r="B206" s="8">
        <f t="shared" si="13"/>
        <v>10.61</v>
      </c>
      <c r="C206" s="2">
        <v>8656</v>
      </c>
      <c r="D206" s="2" t="e">
        <f>RIGHT(_xlfn.XLOOKUP(F206,'Recherche tracking'!A:A,'Recherche tracking'!B:B),16)</f>
        <v>#N/A</v>
      </c>
      <c r="E206" s="12">
        <f>_xlfn.XLOOKUP(F206,'Nb colis et poids'!E:E,'Nb colis et poids'!F:F)</f>
        <v>21.9</v>
      </c>
      <c r="F206" s="5" t="s">
        <v>2930</v>
      </c>
      <c r="G206" s="6"/>
      <c r="H206" s="6">
        <v>10.61</v>
      </c>
      <c r="I206" s="6"/>
      <c r="J206" s="6"/>
      <c r="K206" s="6"/>
      <c r="M206" s="34">
        <v>7243814314752160</v>
      </c>
      <c r="N206" t="str">
        <f t="shared" si="14"/>
        <v>7243814314752160</v>
      </c>
    </row>
    <row r="207" spans="1:14" x14ac:dyDescent="0.25">
      <c r="A207" s="16">
        <f t="shared" si="12"/>
        <v>5.22</v>
      </c>
      <c r="B207" s="8">
        <f t="shared" si="13"/>
        <v>4.67</v>
      </c>
      <c r="C207" s="2">
        <v>9351</v>
      </c>
      <c r="D207" s="2" t="e">
        <f>RIGHT(_xlfn.XLOOKUP(F207,'Recherche tracking'!A:A,'Recherche tracking'!B:B),16)</f>
        <v>#N/A</v>
      </c>
      <c r="E207" s="12">
        <f>_xlfn.XLOOKUP(F207,'Nb colis et poids'!E:E,'Nb colis et poids'!F:F)</f>
        <v>2.9</v>
      </c>
      <c r="F207" s="5" t="s">
        <v>3202</v>
      </c>
      <c r="G207" s="6"/>
      <c r="H207" s="6">
        <v>4.67</v>
      </c>
      <c r="I207" s="6"/>
      <c r="J207" s="6"/>
      <c r="K207" s="6"/>
      <c r="M207" s="34">
        <v>7143814314756560</v>
      </c>
      <c r="N207" t="str">
        <f t="shared" si="14"/>
        <v>7143814314756560</v>
      </c>
    </row>
    <row r="208" spans="1:14" x14ac:dyDescent="0.25">
      <c r="A208" s="16">
        <f t="shared" si="12"/>
        <v>4.6399999999999997</v>
      </c>
      <c r="B208" s="8">
        <f t="shared" si="13"/>
        <v>4.1500000000000004</v>
      </c>
      <c r="C208" s="2">
        <v>3752</v>
      </c>
      <c r="D208" s="2" t="e">
        <f>RIGHT(_xlfn.XLOOKUP(F208,'Recherche tracking'!A:A,'Recherche tracking'!B:B),16)</f>
        <v>#N/A</v>
      </c>
      <c r="E208" s="12">
        <f>_xlfn.XLOOKUP(F208,'Nb colis et poids'!E:E,'Nb colis et poids'!F:F)</f>
        <v>0.8</v>
      </c>
      <c r="F208" s="5" t="s">
        <v>3201</v>
      </c>
      <c r="G208" s="6"/>
      <c r="H208" s="6">
        <v>4.1500000000000004</v>
      </c>
      <c r="I208" s="6"/>
      <c r="J208" s="6"/>
      <c r="K208" s="6"/>
      <c r="M208" s="34">
        <v>7143814314755800</v>
      </c>
      <c r="N208" t="str">
        <f t="shared" si="14"/>
        <v>7143814314755800</v>
      </c>
    </row>
    <row r="209" spans="1:14" x14ac:dyDescent="0.25">
      <c r="A209" s="16">
        <f t="shared" si="12"/>
        <v>6.67</v>
      </c>
      <c r="B209" s="8">
        <f t="shared" si="13"/>
        <v>5.97</v>
      </c>
      <c r="C209" s="2">
        <v>7254</v>
      </c>
      <c r="D209" s="2" t="e">
        <f>RIGHT(_xlfn.XLOOKUP(F209,'Recherche tracking'!A:A,'Recherche tracking'!B:B),16)</f>
        <v>#N/A</v>
      </c>
      <c r="E209" s="12">
        <f>_xlfn.XLOOKUP(F209,'Nb colis et poids'!E:E,'Nb colis et poids'!F:F)</f>
        <v>7.4</v>
      </c>
      <c r="F209" s="5" t="s">
        <v>3200</v>
      </c>
      <c r="G209" s="6"/>
      <c r="H209" s="6">
        <v>5.97</v>
      </c>
      <c r="I209" s="6"/>
      <c r="J209" s="6"/>
      <c r="K209" s="6"/>
      <c r="M209" s="34">
        <v>7143814314754770</v>
      </c>
      <c r="N209" t="str">
        <f t="shared" si="14"/>
        <v>7143814314754770</v>
      </c>
    </row>
    <row r="210" spans="1:14" x14ac:dyDescent="0.25">
      <c r="A210" s="16">
        <f t="shared" si="12"/>
        <v>5.51</v>
      </c>
      <c r="B210" s="8">
        <f t="shared" si="13"/>
        <v>4.93</v>
      </c>
      <c r="C210" s="2">
        <v>9351</v>
      </c>
      <c r="D210" s="2" t="e">
        <f>RIGHT(_xlfn.XLOOKUP(F210,'Recherche tracking'!A:A,'Recherche tracking'!B:B),16)</f>
        <v>#N/A</v>
      </c>
      <c r="E210" s="12">
        <f>_xlfn.XLOOKUP(F210,'Nb colis et poids'!E:E,'Nb colis et poids'!F:F)</f>
        <v>3.5</v>
      </c>
      <c r="F210" s="5" t="s">
        <v>3199</v>
      </c>
      <c r="G210" s="6"/>
      <c r="H210" s="6">
        <v>4.93</v>
      </c>
      <c r="I210" s="6"/>
      <c r="J210" s="6"/>
      <c r="K210" s="6"/>
      <c r="M210" s="34">
        <v>7143814314754270</v>
      </c>
      <c r="N210" t="str">
        <f t="shared" si="14"/>
        <v>7143814314754270</v>
      </c>
    </row>
    <row r="211" spans="1:14" x14ac:dyDescent="0.25">
      <c r="A211" s="16">
        <f t="shared" si="12"/>
        <v>5.22</v>
      </c>
      <c r="B211" s="8">
        <f t="shared" si="13"/>
        <v>4.67</v>
      </c>
      <c r="C211" s="2">
        <v>9351</v>
      </c>
      <c r="D211" s="2" t="e">
        <f>RIGHT(_xlfn.XLOOKUP(F211,'Recherche tracking'!A:A,'Recherche tracking'!B:B),16)</f>
        <v>#N/A</v>
      </c>
      <c r="E211" s="12">
        <f>_xlfn.XLOOKUP(F211,'Nb colis et poids'!E:E,'Nb colis et poids'!F:F)</f>
        <v>2.9</v>
      </c>
      <c r="F211" s="5" t="s">
        <v>3198</v>
      </c>
      <c r="G211" s="6"/>
      <c r="H211" s="6">
        <v>4.67</v>
      </c>
      <c r="I211" s="6"/>
      <c r="J211" s="6"/>
      <c r="K211" s="6"/>
      <c r="M211" s="34">
        <v>7143814314753690</v>
      </c>
      <c r="N211" t="str">
        <f t="shared" si="14"/>
        <v>7143814314753690</v>
      </c>
    </row>
    <row r="212" spans="1:14" x14ac:dyDescent="0.25">
      <c r="A212" s="16">
        <f t="shared" si="12"/>
        <v>14.17</v>
      </c>
      <c r="B212" s="8">
        <f t="shared" si="13"/>
        <v>12.69</v>
      </c>
      <c r="C212" s="2">
        <v>4565</v>
      </c>
      <c r="D212" s="2" t="e">
        <f>RIGHT(_xlfn.XLOOKUP(F212,'Recherche tracking'!A:A,'Recherche tracking'!B:B),16)</f>
        <v>#N/A</v>
      </c>
      <c r="E212" s="12">
        <f>_xlfn.XLOOKUP(F212,'Nb colis et poids'!E:E,'Nb colis et poids'!F:F)</f>
        <v>29.6</v>
      </c>
      <c r="F212" s="5" t="s">
        <v>2929</v>
      </c>
      <c r="G212" s="6"/>
      <c r="H212" s="6">
        <v>12.69</v>
      </c>
      <c r="I212" s="6"/>
      <c r="J212" s="6"/>
      <c r="K212" s="6"/>
      <c r="M212" s="34">
        <v>7143814314753590</v>
      </c>
      <c r="N212" t="str">
        <f t="shared" si="14"/>
        <v>7143814314753590</v>
      </c>
    </row>
    <row r="213" spans="1:14" x14ac:dyDescent="0.25">
      <c r="A213" s="16">
        <f t="shared" si="12"/>
        <v>14.75</v>
      </c>
      <c r="B213" s="8">
        <f t="shared" si="13"/>
        <v>13.21</v>
      </c>
      <c r="C213" s="2">
        <v>7254</v>
      </c>
      <c r="D213" s="2" t="e">
        <f>RIGHT(_xlfn.XLOOKUP(F213,'Recherche tracking'!A:A,'Recherche tracking'!B:B),16)</f>
        <v>#N/A</v>
      </c>
      <c r="E213" s="12">
        <f>_xlfn.XLOOKUP(F213,'Nb colis et poids'!E:E,'Nb colis et poids'!F:F)</f>
        <v>31.2</v>
      </c>
      <c r="F213" s="5" t="s">
        <v>2928</v>
      </c>
      <c r="G213" s="6"/>
      <c r="H213" s="6">
        <v>13.21</v>
      </c>
      <c r="I213" s="6"/>
      <c r="J213" s="6"/>
      <c r="K213" s="6"/>
      <c r="M213" s="34">
        <v>7143814314753360</v>
      </c>
      <c r="N213" t="str">
        <f t="shared" si="14"/>
        <v>7143814314753360</v>
      </c>
    </row>
    <row r="214" spans="1:14" x14ac:dyDescent="0.25">
      <c r="A214" s="16">
        <f t="shared" si="12"/>
        <v>9.2799999999999994</v>
      </c>
      <c r="B214" s="8">
        <f t="shared" si="13"/>
        <v>8.31</v>
      </c>
      <c r="C214" s="2">
        <v>7254</v>
      </c>
      <c r="D214" s="2" t="e">
        <f>RIGHT(_xlfn.XLOOKUP(F214,'Recherche tracking'!A:A,'Recherche tracking'!B:B),16)</f>
        <v>#N/A</v>
      </c>
      <c r="E214" s="12">
        <f>_xlfn.XLOOKUP(F214,'Nb colis et poids'!E:E,'Nb colis et poids'!F:F)</f>
        <v>16.899999999999999</v>
      </c>
      <c r="F214" s="5" t="s">
        <v>3197</v>
      </c>
      <c r="G214" s="6"/>
      <c r="H214" s="6">
        <v>8.31</v>
      </c>
      <c r="I214" s="6"/>
      <c r="J214" s="6"/>
      <c r="K214" s="6"/>
      <c r="M214" s="34">
        <v>7143814314752910</v>
      </c>
      <c r="N214" t="str">
        <f t="shared" si="14"/>
        <v>7143814314752910</v>
      </c>
    </row>
    <row r="215" spans="1:14" x14ac:dyDescent="0.25">
      <c r="A215" s="16">
        <f t="shared" si="12"/>
        <v>5.51</v>
      </c>
      <c r="B215" s="8">
        <f t="shared" si="13"/>
        <v>4.93</v>
      </c>
      <c r="C215" s="2">
        <v>9351</v>
      </c>
      <c r="D215" s="2" t="e">
        <f>RIGHT(_xlfn.XLOOKUP(F215,'Recherche tracking'!A:A,'Recherche tracking'!B:B),16)</f>
        <v>#N/A</v>
      </c>
      <c r="E215" s="12">
        <f>_xlfn.XLOOKUP(F215,'Nb colis et poids'!E:E,'Nb colis et poids'!F:F)</f>
        <v>3.8</v>
      </c>
      <c r="F215" s="5" t="s">
        <v>3196</v>
      </c>
      <c r="G215" s="6"/>
      <c r="H215" s="6">
        <v>4.93</v>
      </c>
      <c r="I215" s="6"/>
      <c r="J215" s="6"/>
      <c r="K215" s="6"/>
      <c r="M215" s="34">
        <v>7143814314751580</v>
      </c>
      <c r="N215" t="str">
        <f t="shared" si="14"/>
        <v>7143814314751580</v>
      </c>
    </row>
    <row r="216" spans="1:14" x14ac:dyDescent="0.25">
      <c r="A216" s="16">
        <f t="shared" si="12"/>
        <v>5.22</v>
      </c>
      <c r="B216" s="8">
        <f t="shared" si="13"/>
        <v>4.67</v>
      </c>
      <c r="C216" s="2">
        <v>9351</v>
      </c>
      <c r="D216" s="2" t="e">
        <f>RIGHT(_xlfn.XLOOKUP(F216,'Recherche tracking'!A:A,'Recherche tracking'!B:B),16)</f>
        <v>#N/A</v>
      </c>
      <c r="E216" s="12">
        <f>_xlfn.XLOOKUP(F216,'Nb colis et poids'!E:E,'Nb colis et poids'!F:F)</f>
        <v>2.9</v>
      </c>
      <c r="F216" s="5" t="s">
        <v>3195</v>
      </c>
      <c r="G216" s="6"/>
      <c r="H216" s="6">
        <v>4.67</v>
      </c>
      <c r="I216" s="6"/>
      <c r="J216" s="6"/>
      <c r="K216" s="6"/>
      <c r="M216" s="34">
        <v>7143814314751100</v>
      </c>
      <c r="N216" t="str">
        <f t="shared" si="14"/>
        <v>7143814314751100</v>
      </c>
    </row>
    <row r="217" spans="1:14" x14ac:dyDescent="0.25">
      <c r="A217" s="16">
        <f t="shared" si="12"/>
        <v>6.67</v>
      </c>
      <c r="B217" s="8">
        <f t="shared" si="13"/>
        <v>5.97</v>
      </c>
      <c r="C217" s="2">
        <v>4565</v>
      </c>
      <c r="D217" s="2" t="e">
        <f>RIGHT(_xlfn.XLOOKUP(F217,'Recherche tracking'!A:A,'Recherche tracking'!B:B),16)</f>
        <v>#N/A</v>
      </c>
      <c r="E217" s="12">
        <f>_xlfn.XLOOKUP(F217,'Nb colis et poids'!E:E,'Nb colis et poids'!F:F)</f>
        <v>7.6</v>
      </c>
      <c r="F217" s="5" t="s">
        <v>3194</v>
      </c>
      <c r="G217" s="6"/>
      <c r="H217" s="6">
        <v>5.97</v>
      </c>
      <c r="I217" s="6"/>
      <c r="J217" s="6"/>
      <c r="K217" s="6"/>
      <c r="M217" s="34">
        <v>7043814314754260</v>
      </c>
      <c r="N217" t="str">
        <f t="shared" si="14"/>
        <v>7043814314754260</v>
      </c>
    </row>
    <row r="218" spans="1:14" x14ac:dyDescent="0.25">
      <c r="A218" s="16">
        <f t="shared" si="12"/>
        <v>6.38</v>
      </c>
      <c r="B218" s="8">
        <f t="shared" si="13"/>
        <v>5.71</v>
      </c>
      <c r="C218" s="2">
        <v>9351</v>
      </c>
      <c r="D218" s="2" t="e">
        <f>RIGHT(_xlfn.XLOOKUP(F218,'Recherche tracking'!A:A,'Recherche tracking'!B:B),16)</f>
        <v>#N/A</v>
      </c>
      <c r="E218" s="12">
        <f>_xlfn.XLOOKUP(F218,'Nb colis et poids'!E:E,'Nb colis et poids'!F:F)</f>
        <v>6.01</v>
      </c>
      <c r="F218" s="5" t="s">
        <v>3193</v>
      </c>
      <c r="G218" s="6"/>
      <c r="H218" s="6">
        <v>5.71</v>
      </c>
      <c r="I218" s="6"/>
      <c r="J218" s="6"/>
      <c r="K218" s="6"/>
      <c r="M218" s="34">
        <v>6943814314757700</v>
      </c>
      <c r="N218" t="str">
        <f t="shared" si="14"/>
        <v>6943814314757700</v>
      </c>
    </row>
    <row r="219" spans="1:14" x14ac:dyDescent="0.25">
      <c r="A219" s="16">
        <f t="shared" si="12"/>
        <v>6.09</v>
      </c>
      <c r="B219" s="8">
        <f t="shared" si="13"/>
        <v>5.45</v>
      </c>
      <c r="C219" s="2">
        <v>9351</v>
      </c>
      <c r="D219" s="2" t="e">
        <f>RIGHT(_xlfn.XLOOKUP(F219,'Recherche tracking'!A:A,'Recherche tracking'!B:B),16)</f>
        <v>#N/A</v>
      </c>
      <c r="E219" s="12">
        <f>_xlfn.XLOOKUP(F219,'Nb colis et poids'!E:E,'Nb colis et poids'!F:F)</f>
        <v>5.85</v>
      </c>
      <c r="F219" s="5" t="s">
        <v>3192</v>
      </c>
      <c r="G219" s="6"/>
      <c r="H219" s="6">
        <v>5.45</v>
      </c>
      <c r="I219" s="6"/>
      <c r="J219" s="6"/>
      <c r="K219" s="6"/>
      <c r="M219" s="34">
        <v>6943814314756770</v>
      </c>
      <c r="N219" t="str">
        <f t="shared" si="14"/>
        <v>6943814314756770</v>
      </c>
    </row>
    <row r="220" spans="1:14" x14ac:dyDescent="0.25">
      <c r="A220" s="16">
        <f t="shared" si="12"/>
        <v>9.5299999999999994</v>
      </c>
      <c r="B220" s="8">
        <f t="shared" si="13"/>
        <v>8.5300000000000011</v>
      </c>
      <c r="C220" s="2">
        <v>3752</v>
      </c>
      <c r="D220" s="2" t="e">
        <f>RIGHT(_xlfn.XLOOKUP(F220,'Recherche tracking'!A:A,'Recherche tracking'!B:B),16)</f>
        <v>#N/A</v>
      </c>
      <c r="E220" s="12">
        <f>_xlfn.XLOOKUP(F220,'Nb colis et poids'!E:E,'Nb colis et poids'!F:F)</f>
        <v>13.14</v>
      </c>
      <c r="F220" s="5" t="s">
        <v>2927</v>
      </c>
      <c r="G220" s="6"/>
      <c r="H220" s="6">
        <v>8.5300000000000011</v>
      </c>
      <c r="I220" s="6"/>
      <c r="J220" s="6"/>
      <c r="K220" s="6"/>
      <c r="M220" s="34">
        <v>6943814314756510</v>
      </c>
      <c r="N220" t="str">
        <f t="shared" si="14"/>
        <v>6943814314756510</v>
      </c>
    </row>
    <row r="221" spans="1:14" x14ac:dyDescent="0.25">
      <c r="A221" s="16">
        <f t="shared" si="12"/>
        <v>4.6399999999999997</v>
      </c>
      <c r="B221" s="8">
        <f t="shared" si="13"/>
        <v>4.1500000000000004</v>
      </c>
      <c r="C221" s="2">
        <v>3752</v>
      </c>
      <c r="D221" s="2" t="e">
        <f>RIGHT(_xlfn.XLOOKUP(F221,'Recherche tracking'!A:A,'Recherche tracking'!B:B),16)</f>
        <v>#N/A</v>
      </c>
      <c r="E221" s="12">
        <f>_xlfn.XLOOKUP(F221,'Nb colis et poids'!E:E,'Nb colis et poids'!F:F)</f>
        <v>0.8</v>
      </c>
      <c r="F221" s="5" t="s">
        <v>3191</v>
      </c>
      <c r="G221" s="6"/>
      <c r="H221" s="6">
        <v>4.1500000000000004</v>
      </c>
      <c r="I221" s="6"/>
      <c r="J221" s="6"/>
      <c r="K221" s="6"/>
      <c r="M221" s="34">
        <v>6943814314756360</v>
      </c>
      <c r="N221" t="str">
        <f t="shared" si="14"/>
        <v>6943814314756360</v>
      </c>
    </row>
    <row r="222" spans="1:14" x14ac:dyDescent="0.25">
      <c r="A222" s="16">
        <f t="shared" si="12"/>
        <v>5.51</v>
      </c>
      <c r="B222" s="8">
        <f t="shared" si="13"/>
        <v>4.93</v>
      </c>
      <c r="C222" s="2">
        <v>3752</v>
      </c>
      <c r="D222" s="2" t="e">
        <f>RIGHT(_xlfn.XLOOKUP(F222,'Recherche tracking'!A:A,'Recherche tracking'!B:B),16)</f>
        <v>#N/A</v>
      </c>
      <c r="E222" s="12">
        <f>_xlfn.XLOOKUP(F222,'Nb colis et poids'!E:E,'Nb colis et poids'!F:F)</f>
        <v>3.01</v>
      </c>
      <c r="F222" s="5" t="s">
        <v>3190</v>
      </c>
      <c r="G222" s="6"/>
      <c r="H222" s="6">
        <v>4.93</v>
      </c>
      <c r="I222" s="6"/>
      <c r="J222" s="6"/>
      <c r="K222" s="6"/>
      <c r="M222" s="34">
        <v>6943814314756300</v>
      </c>
      <c r="N222" t="str">
        <f t="shared" si="14"/>
        <v>6943814314756300</v>
      </c>
    </row>
    <row r="223" spans="1:14" x14ac:dyDescent="0.25">
      <c r="A223" s="16">
        <f t="shared" si="12"/>
        <v>5.51</v>
      </c>
      <c r="B223" s="8">
        <f t="shared" si="13"/>
        <v>4.93</v>
      </c>
      <c r="C223" s="2">
        <v>3752</v>
      </c>
      <c r="D223" s="2" t="e">
        <f>RIGHT(_xlfn.XLOOKUP(F223,'Recherche tracking'!A:A,'Recherche tracking'!B:B),16)</f>
        <v>#N/A</v>
      </c>
      <c r="E223" s="12">
        <f>_xlfn.XLOOKUP(F223,'Nb colis et poids'!E:E,'Nb colis et poids'!F:F)</f>
        <v>3.01</v>
      </c>
      <c r="F223" s="5" t="s">
        <v>3189</v>
      </c>
      <c r="G223" s="6"/>
      <c r="H223" s="6">
        <v>4.93</v>
      </c>
      <c r="I223" s="6"/>
      <c r="J223" s="6"/>
      <c r="K223" s="6"/>
      <c r="M223" s="34">
        <v>6943814314756150</v>
      </c>
      <c r="N223" t="str">
        <f t="shared" si="14"/>
        <v>6943814314756150</v>
      </c>
    </row>
    <row r="224" spans="1:14" x14ac:dyDescent="0.25">
      <c r="A224" s="16">
        <f t="shared" si="12"/>
        <v>5.51</v>
      </c>
      <c r="B224" s="8">
        <f t="shared" si="13"/>
        <v>4.93</v>
      </c>
      <c r="C224" s="2">
        <v>3752</v>
      </c>
      <c r="D224" s="2" t="e">
        <f>RIGHT(_xlfn.XLOOKUP(F224,'Recherche tracking'!A:A,'Recherche tracking'!B:B),16)</f>
        <v>#N/A</v>
      </c>
      <c r="E224" s="12">
        <f>_xlfn.XLOOKUP(F224,'Nb colis et poids'!E:E,'Nb colis et poids'!F:F)</f>
        <v>3.01</v>
      </c>
      <c r="F224" s="5" t="s">
        <v>3188</v>
      </c>
      <c r="G224" s="6"/>
      <c r="H224" s="6">
        <v>4.93</v>
      </c>
      <c r="I224" s="6"/>
      <c r="J224" s="6"/>
      <c r="K224" s="6"/>
      <c r="M224" s="34">
        <v>6943814314755670</v>
      </c>
      <c r="N224" t="str">
        <f t="shared" si="14"/>
        <v>6943814314755670</v>
      </c>
    </row>
    <row r="225" spans="1:14" x14ac:dyDescent="0.25">
      <c r="A225" s="16">
        <f t="shared" si="12"/>
        <v>7.83</v>
      </c>
      <c r="B225" s="8">
        <f t="shared" si="13"/>
        <v>7.01</v>
      </c>
      <c r="C225" s="2">
        <v>7254</v>
      </c>
      <c r="D225" s="2" t="e">
        <f>RIGHT(_xlfn.XLOOKUP(F225,'Recherche tracking'!A:A,'Recherche tracking'!B:B),16)</f>
        <v>#N/A</v>
      </c>
      <c r="E225" s="12">
        <f>_xlfn.XLOOKUP(F225,'Nb colis et poids'!E:E,'Nb colis et poids'!F:F)</f>
        <v>11.6</v>
      </c>
      <c r="F225" s="5" t="s">
        <v>3187</v>
      </c>
      <c r="G225" s="6"/>
      <c r="H225" s="6">
        <v>7.01</v>
      </c>
      <c r="I225" s="6"/>
      <c r="J225" s="6"/>
      <c r="K225" s="6"/>
      <c r="M225" s="34">
        <v>6943814314754740</v>
      </c>
      <c r="N225" t="str">
        <f t="shared" si="14"/>
        <v>6943814314754740</v>
      </c>
    </row>
    <row r="226" spans="1:14" x14ac:dyDescent="0.25">
      <c r="A226" s="16">
        <f t="shared" si="12"/>
        <v>5.51</v>
      </c>
      <c r="B226" s="8">
        <f t="shared" si="13"/>
        <v>4.93</v>
      </c>
      <c r="C226" s="2">
        <v>9351</v>
      </c>
      <c r="D226" s="2" t="e">
        <f>RIGHT(_xlfn.XLOOKUP(F226,'Recherche tracking'!A:A,'Recherche tracking'!B:B),16)</f>
        <v>#N/A</v>
      </c>
      <c r="E226" s="12">
        <f>_xlfn.XLOOKUP(F226,'Nb colis et poids'!E:E,'Nb colis et poids'!F:F)</f>
        <v>3.8</v>
      </c>
      <c r="F226" s="5" t="s">
        <v>3186</v>
      </c>
      <c r="G226" s="6"/>
      <c r="H226" s="6">
        <v>4.93</v>
      </c>
      <c r="I226" s="6"/>
      <c r="J226" s="6"/>
      <c r="K226" s="6"/>
      <c r="M226" s="34">
        <v>6943814314754480</v>
      </c>
      <c r="N226" t="str">
        <f t="shared" si="14"/>
        <v>6943814314754480</v>
      </c>
    </row>
    <row r="227" spans="1:14" x14ac:dyDescent="0.25">
      <c r="A227" s="16">
        <f t="shared" si="12"/>
        <v>4.93</v>
      </c>
      <c r="B227" s="8">
        <f t="shared" si="13"/>
        <v>4.41</v>
      </c>
      <c r="C227" s="2">
        <v>9294</v>
      </c>
      <c r="D227" s="2" t="e">
        <f>RIGHT(_xlfn.XLOOKUP(F227,'Recherche tracking'!A:A,'Recherche tracking'!B:B),16)</f>
        <v>#N/A</v>
      </c>
      <c r="E227" s="12">
        <f>_xlfn.XLOOKUP(F227,'Nb colis et poids'!E:E,'Nb colis et poids'!F:F)</f>
        <v>1.17</v>
      </c>
      <c r="F227" s="5" t="s">
        <v>3185</v>
      </c>
      <c r="G227" s="6"/>
      <c r="H227" s="6">
        <v>4.41</v>
      </c>
      <c r="I227" s="6"/>
      <c r="J227" s="6"/>
      <c r="K227" s="6"/>
      <c r="M227" s="34">
        <v>6943814314754180</v>
      </c>
      <c r="N227" t="str">
        <f t="shared" si="14"/>
        <v>6943814314754180</v>
      </c>
    </row>
    <row r="228" spans="1:14" x14ac:dyDescent="0.25">
      <c r="A228" s="16">
        <f t="shared" si="12"/>
        <v>5.8</v>
      </c>
      <c r="B228" s="8">
        <f t="shared" si="13"/>
        <v>5.19</v>
      </c>
      <c r="C228" s="2">
        <v>9351</v>
      </c>
      <c r="D228" s="2" t="e">
        <f>RIGHT(_xlfn.XLOOKUP(F228,'Recherche tracking'!A:A,'Recherche tracking'!B:B),16)</f>
        <v>#N/A</v>
      </c>
      <c r="E228" s="12">
        <f>_xlfn.XLOOKUP(F228,'Nb colis et poids'!E:E,'Nb colis et poids'!F:F)</f>
        <v>4.3</v>
      </c>
      <c r="F228" s="5" t="s">
        <v>3184</v>
      </c>
      <c r="G228" s="6"/>
      <c r="H228" s="6">
        <v>5.19</v>
      </c>
      <c r="I228" s="6"/>
      <c r="J228" s="6"/>
      <c r="K228" s="6"/>
      <c r="M228" s="34">
        <v>6943814314754040</v>
      </c>
      <c r="N228" t="str">
        <f t="shared" si="14"/>
        <v>6943814314754040</v>
      </c>
    </row>
    <row r="229" spans="1:14" x14ac:dyDescent="0.25">
      <c r="A229" s="16">
        <f t="shared" si="12"/>
        <v>6.38</v>
      </c>
      <c r="B229" s="8">
        <f t="shared" si="13"/>
        <v>5.71</v>
      </c>
      <c r="C229" s="2">
        <v>9351</v>
      </c>
      <c r="D229" s="2" t="e">
        <f>RIGHT(_xlfn.XLOOKUP(F229,'Recherche tracking'!A:A,'Recherche tracking'!B:B),16)</f>
        <v>#N/A</v>
      </c>
      <c r="E229" s="12">
        <f>_xlfn.XLOOKUP(F229,'Nb colis et poids'!E:E,'Nb colis et poids'!F:F)</f>
        <v>6.3</v>
      </c>
      <c r="F229" s="5" t="s">
        <v>3183</v>
      </c>
      <c r="G229" s="6"/>
      <c r="H229" s="6">
        <v>5.71</v>
      </c>
      <c r="I229" s="6"/>
      <c r="J229" s="6"/>
      <c r="K229" s="6"/>
      <c r="M229" s="34">
        <v>6943814314754010</v>
      </c>
      <c r="N229" t="str">
        <f t="shared" si="14"/>
        <v>6943814314754010</v>
      </c>
    </row>
    <row r="230" spans="1:14" x14ac:dyDescent="0.25">
      <c r="A230" s="16">
        <f t="shared" si="12"/>
        <v>5.51</v>
      </c>
      <c r="B230" s="8">
        <f t="shared" si="13"/>
        <v>4.93</v>
      </c>
      <c r="C230" s="2">
        <v>9351</v>
      </c>
      <c r="D230" s="2" t="e">
        <f>RIGHT(_xlfn.XLOOKUP(F230,'Recherche tracking'!A:A,'Recherche tracking'!B:B),16)</f>
        <v>#N/A</v>
      </c>
      <c r="E230" s="12">
        <f>_xlfn.XLOOKUP(F230,'Nb colis et poids'!E:E,'Nb colis et poids'!F:F)</f>
        <v>3.01</v>
      </c>
      <c r="F230" s="5" t="s">
        <v>3182</v>
      </c>
      <c r="G230" s="6"/>
      <c r="H230" s="6">
        <v>4.93</v>
      </c>
      <c r="I230" s="6"/>
      <c r="J230" s="6"/>
      <c r="K230" s="6"/>
      <c r="M230" s="34">
        <v>6943814314753320</v>
      </c>
      <c r="N230" t="str">
        <f t="shared" si="14"/>
        <v>6943814314753320</v>
      </c>
    </row>
    <row r="231" spans="1:14" x14ac:dyDescent="0.25">
      <c r="A231" s="16">
        <f t="shared" si="12"/>
        <v>11.27</v>
      </c>
      <c r="B231" s="8">
        <f t="shared" si="13"/>
        <v>10.09</v>
      </c>
      <c r="C231" s="2">
        <v>7254</v>
      </c>
      <c r="D231" s="2" t="e">
        <f>RIGHT(_xlfn.XLOOKUP(F231,'Recherche tracking'!A:A,'Recherche tracking'!B:B),16)</f>
        <v>#N/A</v>
      </c>
      <c r="E231" s="12">
        <f>_xlfn.XLOOKUP(F231,'Nb colis et poids'!E:E,'Nb colis et poids'!F:F)</f>
        <v>19.399999999999999</v>
      </c>
      <c r="F231" s="5" t="s">
        <v>2926</v>
      </c>
      <c r="G231" s="6"/>
      <c r="H231" s="6">
        <v>10.09</v>
      </c>
      <c r="I231" s="6"/>
      <c r="J231" s="6"/>
      <c r="K231" s="6"/>
      <c r="M231" s="34">
        <v>6943814314753110</v>
      </c>
      <c r="N231" t="str">
        <f t="shared" si="14"/>
        <v>6943814314753110</v>
      </c>
    </row>
    <row r="232" spans="1:14" x14ac:dyDescent="0.25">
      <c r="A232" s="16">
        <f t="shared" si="12"/>
        <v>5.51</v>
      </c>
      <c r="B232" s="8">
        <f t="shared" si="13"/>
        <v>4.93</v>
      </c>
      <c r="C232" s="2">
        <v>9351</v>
      </c>
      <c r="D232" s="2" t="e">
        <f>RIGHT(_xlfn.XLOOKUP(F232,'Recherche tracking'!A:A,'Recherche tracking'!B:B),16)</f>
        <v>#N/A</v>
      </c>
      <c r="E232" s="12">
        <f>_xlfn.XLOOKUP(F232,'Nb colis et poids'!E:E,'Nb colis et poids'!F:F)</f>
        <v>3.01</v>
      </c>
      <c r="F232" s="5" t="s">
        <v>3181</v>
      </c>
      <c r="G232" s="6"/>
      <c r="H232" s="6">
        <v>4.93</v>
      </c>
      <c r="I232" s="6"/>
      <c r="J232" s="6"/>
      <c r="K232" s="6"/>
      <c r="M232" s="34">
        <v>6943814314751620</v>
      </c>
      <c r="N232" t="str">
        <f t="shared" si="14"/>
        <v>6943814314751620</v>
      </c>
    </row>
    <row r="233" spans="1:14" x14ac:dyDescent="0.25">
      <c r="A233" s="16">
        <f t="shared" si="12"/>
        <v>6.38</v>
      </c>
      <c r="B233" s="8">
        <f t="shared" si="13"/>
        <v>5.71</v>
      </c>
      <c r="C233" s="2">
        <v>9351</v>
      </c>
      <c r="D233" s="2" t="e">
        <f>RIGHT(_xlfn.XLOOKUP(F233,'Recherche tracking'!A:A,'Recherche tracking'!B:B),16)</f>
        <v>#N/A</v>
      </c>
      <c r="E233" s="12">
        <f>_xlfn.XLOOKUP(F233,'Nb colis et poids'!E:E,'Nb colis et poids'!F:F)</f>
        <v>6.01</v>
      </c>
      <c r="F233" s="5" t="s">
        <v>3180</v>
      </c>
      <c r="G233" s="6"/>
      <c r="H233" s="6">
        <v>5.71</v>
      </c>
      <c r="I233" s="6"/>
      <c r="J233" s="6"/>
      <c r="K233" s="6"/>
      <c r="M233" s="34">
        <v>6943814314751610</v>
      </c>
      <c r="N233" t="str">
        <f t="shared" si="14"/>
        <v>6943814314751610</v>
      </c>
    </row>
    <row r="234" spans="1:14" x14ac:dyDescent="0.25">
      <c r="A234" s="16">
        <f t="shared" si="12"/>
        <v>5.51</v>
      </c>
      <c r="B234" s="8">
        <f t="shared" si="13"/>
        <v>4.93</v>
      </c>
      <c r="C234" s="2">
        <v>8041</v>
      </c>
      <c r="D234" s="2" t="e">
        <f>RIGHT(_xlfn.XLOOKUP(F234,'Recherche tracking'!A:A,'Recherche tracking'!B:B),16)</f>
        <v>#N/A</v>
      </c>
      <c r="E234" s="12">
        <f>_xlfn.XLOOKUP(F234,'Nb colis et poids'!E:E,'Nb colis et poids'!F:F)</f>
        <v>3.84</v>
      </c>
      <c r="F234" s="5" t="s">
        <v>3179</v>
      </c>
      <c r="G234" s="6"/>
      <c r="H234" s="6">
        <v>4.93</v>
      </c>
      <c r="I234" s="6"/>
      <c r="J234" s="6"/>
      <c r="K234" s="6"/>
      <c r="M234" s="34">
        <v>6943814314751380</v>
      </c>
      <c r="N234" t="str">
        <f t="shared" si="14"/>
        <v>6943814314751380</v>
      </c>
    </row>
    <row r="235" spans="1:14" x14ac:dyDescent="0.25">
      <c r="A235" s="16">
        <f t="shared" si="12"/>
        <v>4.6399999999999997</v>
      </c>
      <c r="B235" s="8">
        <f t="shared" si="13"/>
        <v>4.1500000000000004</v>
      </c>
      <c r="C235" s="2">
        <v>3752</v>
      </c>
      <c r="D235" s="2" t="e">
        <f>RIGHT(_xlfn.XLOOKUP(F235,'Recherche tracking'!A:A,'Recherche tracking'!B:B),16)</f>
        <v>#N/A</v>
      </c>
      <c r="E235" s="12">
        <f>_xlfn.XLOOKUP(F235,'Nb colis et poids'!E:E,'Nb colis et poids'!F:F)</f>
        <v>0.8</v>
      </c>
      <c r="F235" s="5" t="s">
        <v>3178</v>
      </c>
      <c r="G235" s="6"/>
      <c r="H235" s="6">
        <v>4.1500000000000004</v>
      </c>
      <c r="I235" s="6"/>
      <c r="J235" s="6"/>
      <c r="K235" s="6"/>
      <c r="M235" s="34">
        <v>6843814314756380</v>
      </c>
      <c r="N235" t="str">
        <f t="shared" si="14"/>
        <v>6843814314756380</v>
      </c>
    </row>
    <row r="236" spans="1:14" x14ac:dyDescent="0.25">
      <c r="A236" s="16">
        <f t="shared" si="12"/>
        <v>10.4</v>
      </c>
      <c r="B236" s="8">
        <f t="shared" si="13"/>
        <v>9.31</v>
      </c>
      <c r="C236" s="2">
        <v>4565</v>
      </c>
      <c r="D236" s="2" t="e">
        <f>RIGHT(_xlfn.XLOOKUP(F236,'Recherche tracking'!A:A,'Recherche tracking'!B:B),16)</f>
        <v>#N/A</v>
      </c>
      <c r="E236" s="12">
        <f>_xlfn.XLOOKUP(F236,'Nb colis et poids'!E:E,'Nb colis et poids'!F:F)</f>
        <v>16.899999999999999</v>
      </c>
      <c r="F236" s="5" t="s">
        <v>2925</v>
      </c>
      <c r="G236" s="6"/>
      <c r="H236" s="6">
        <v>9.31</v>
      </c>
      <c r="I236" s="6"/>
      <c r="J236" s="6"/>
      <c r="K236" s="6"/>
      <c r="M236" s="34">
        <v>6843814314753920</v>
      </c>
      <c r="N236" t="str">
        <f t="shared" si="14"/>
        <v>6843814314753920</v>
      </c>
    </row>
    <row r="237" spans="1:14" x14ac:dyDescent="0.25">
      <c r="A237" s="16">
        <f t="shared" si="12"/>
        <v>13.88</v>
      </c>
      <c r="B237" s="8">
        <f t="shared" si="13"/>
        <v>12.43</v>
      </c>
      <c r="C237" s="2">
        <v>7254</v>
      </c>
      <c r="D237" s="2" t="e">
        <f>RIGHT(_xlfn.XLOOKUP(F237,'Recherche tracking'!A:A,'Recherche tracking'!B:B),16)</f>
        <v>#N/A</v>
      </c>
      <c r="E237" s="12">
        <f>_xlfn.XLOOKUP(F237,'Nb colis et poids'!E:E,'Nb colis et poids'!F:F)</f>
        <v>28.1</v>
      </c>
      <c r="F237" s="5" t="s">
        <v>2924</v>
      </c>
      <c r="G237" s="6"/>
      <c r="H237" s="6">
        <v>12.43</v>
      </c>
      <c r="I237" s="6"/>
      <c r="J237" s="6"/>
      <c r="K237" s="6"/>
      <c r="M237" s="34">
        <v>6843814314751560</v>
      </c>
      <c r="N237" t="str">
        <f t="shared" si="14"/>
        <v>6843814314751560</v>
      </c>
    </row>
    <row r="238" spans="1:14" x14ac:dyDescent="0.25">
      <c r="A238" s="16">
        <f t="shared" si="12"/>
        <v>24.54</v>
      </c>
      <c r="B238" s="8">
        <f t="shared" si="13"/>
        <v>21.97</v>
      </c>
      <c r="C238" s="2">
        <v>7254</v>
      </c>
      <c r="D238" s="2" t="e">
        <f>RIGHT(_xlfn.XLOOKUP(F238,'Recherche tracking'!A:A,'Recherche tracking'!B:B),16)</f>
        <v>#N/A</v>
      </c>
      <c r="E238" s="12">
        <f>_xlfn.XLOOKUP(F238,'Nb colis et poids'!E:E,'Nb colis et poids'!F:F)</f>
        <v>57.04</v>
      </c>
      <c r="F238" s="5" t="s">
        <v>2923</v>
      </c>
      <c r="G238" s="6"/>
      <c r="H238" s="6">
        <v>21.97</v>
      </c>
      <c r="I238" s="6"/>
      <c r="J238" s="6"/>
      <c r="K238" s="6"/>
      <c r="M238" s="34">
        <v>6743814314757450</v>
      </c>
      <c r="N238" t="str">
        <f t="shared" si="14"/>
        <v>6743814314757450</v>
      </c>
    </row>
    <row r="239" spans="1:14" x14ac:dyDescent="0.25">
      <c r="A239" s="16">
        <f t="shared" si="12"/>
        <v>6.67</v>
      </c>
      <c r="B239" s="8">
        <f t="shared" si="13"/>
        <v>5.97</v>
      </c>
      <c r="C239" s="2">
        <v>4565</v>
      </c>
      <c r="D239" s="2" t="e">
        <f>RIGHT(_xlfn.XLOOKUP(F239,'Recherche tracking'!A:A,'Recherche tracking'!B:B),16)</f>
        <v>#N/A</v>
      </c>
      <c r="E239" s="12">
        <f>_xlfn.XLOOKUP(F239,'Nb colis et poids'!E:E,'Nb colis et poids'!F:F)</f>
        <v>7.9</v>
      </c>
      <c r="F239" s="5" t="s">
        <v>3177</v>
      </c>
      <c r="G239" s="6"/>
      <c r="H239" s="6">
        <v>5.97</v>
      </c>
      <c r="I239" s="6"/>
      <c r="J239" s="6"/>
      <c r="K239" s="6"/>
      <c r="M239" s="34">
        <v>6743814314757360</v>
      </c>
      <c r="N239" t="str">
        <f t="shared" si="14"/>
        <v>6743814314757360</v>
      </c>
    </row>
    <row r="240" spans="1:14" x14ac:dyDescent="0.25">
      <c r="A240" s="16">
        <f t="shared" si="12"/>
        <v>8.66</v>
      </c>
      <c r="B240" s="8">
        <f t="shared" si="13"/>
        <v>7.75</v>
      </c>
      <c r="C240" s="2">
        <v>3752</v>
      </c>
      <c r="D240" s="2" t="e">
        <f>RIGHT(_xlfn.XLOOKUP(F240,'Recherche tracking'!A:A,'Recherche tracking'!B:B),16)</f>
        <v>#N/A</v>
      </c>
      <c r="E240" s="12">
        <f>_xlfn.XLOOKUP(F240,'Nb colis et poids'!E:E,'Nb colis et poids'!F:F)</f>
        <v>10.37</v>
      </c>
      <c r="F240" s="5" t="s">
        <v>2922</v>
      </c>
      <c r="G240" s="6"/>
      <c r="H240" s="6">
        <v>7.75</v>
      </c>
      <c r="I240" s="6"/>
      <c r="J240" s="6"/>
      <c r="K240" s="6"/>
      <c r="M240" s="34">
        <v>6743814314756890</v>
      </c>
      <c r="N240" t="str">
        <f t="shared" si="14"/>
        <v>6743814314756890</v>
      </c>
    </row>
    <row r="241" spans="1:14" x14ac:dyDescent="0.25">
      <c r="A241" s="16">
        <f t="shared" si="12"/>
        <v>5.8</v>
      </c>
      <c r="B241" s="8">
        <f t="shared" si="13"/>
        <v>5.19</v>
      </c>
      <c r="C241" s="2">
        <v>9351</v>
      </c>
      <c r="D241" s="2" t="e">
        <f>RIGHT(_xlfn.XLOOKUP(F241,'Recherche tracking'!A:A,'Recherche tracking'!B:B),16)</f>
        <v>#N/A</v>
      </c>
      <c r="E241" s="12">
        <f>_xlfn.XLOOKUP(F241,'Nb colis et poids'!E:E,'Nb colis et poids'!F:F)</f>
        <v>4.01</v>
      </c>
      <c r="F241" s="5" t="s">
        <v>3176</v>
      </c>
      <c r="G241" s="6"/>
      <c r="H241" s="6">
        <v>5.19</v>
      </c>
      <c r="I241" s="6"/>
      <c r="J241" s="6"/>
      <c r="K241" s="6"/>
      <c r="M241" s="34">
        <v>6743814314756740</v>
      </c>
      <c r="N241" t="str">
        <f t="shared" si="14"/>
        <v>6743814314756740</v>
      </c>
    </row>
    <row r="242" spans="1:14" x14ac:dyDescent="0.25">
      <c r="A242" s="16">
        <f t="shared" si="12"/>
        <v>8.1199999999999992</v>
      </c>
      <c r="B242" s="8">
        <f t="shared" si="13"/>
        <v>7.27</v>
      </c>
      <c r="C242" s="2">
        <v>9351</v>
      </c>
      <c r="D242" s="2" t="e">
        <f>RIGHT(_xlfn.XLOOKUP(F242,'Recherche tracking'!A:A,'Recherche tracking'!B:B),16)</f>
        <v>#N/A</v>
      </c>
      <c r="E242" s="12">
        <f>_xlfn.XLOOKUP(F242,'Nb colis et poids'!E:E,'Nb colis et poids'!F:F)</f>
        <v>12.02</v>
      </c>
      <c r="F242" s="5" t="s">
        <v>3175</v>
      </c>
      <c r="G242" s="6"/>
      <c r="H242" s="6">
        <v>7.27</v>
      </c>
      <c r="I242" s="6"/>
      <c r="J242" s="6"/>
      <c r="K242" s="6"/>
      <c r="M242" s="34">
        <v>6743814314756720</v>
      </c>
      <c r="N242" t="str">
        <f t="shared" si="14"/>
        <v>6743814314756720</v>
      </c>
    </row>
    <row r="243" spans="1:14" x14ac:dyDescent="0.25">
      <c r="A243" s="16">
        <f t="shared" si="12"/>
        <v>6.38</v>
      </c>
      <c r="B243" s="8">
        <f t="shared" si="13"/>
        <v>5.71</v>
      </c>
      <c r="C243" s="2">
        <v>4565</v>
      </c>
      <c r="D243" s="2" t="e">
        <f>RIGHT(_xlfn.XLOOKUP(F243,'Recherche tracking'!A:A,'Recherche tracking'!B:B),16)</f>
        <v>#N/A</v>
      </c>
      <c r="E243" s="12">
        <f>_xlfn.XLOOKUP(F243,'Nb colis et poids'!E:E,'Nb colis et poids'!F:F)</f>
        <v>6.01</v>
      </c>
      <c r="F243" s="5" t="s">
        <v>3174</v>
      </c>
      <c r="G243" s="6"/>
      <c r="H243" s="6">
        <v>5.71</v>
      </c>
      <c r="I243" s="6"/>
      <c r="J243" s="6"/>
      <c r="K243" s="6"/>
      <c r="M243" s="34">
        <v>6743814314756210</v>
      </c>
      <c r="N243" t="str">
        <f t="shared" si="14"/>
        <v>6743814314756210</v>
      </c>
    </row>
    <row r="244" spans="1:14" x14ac:dyDescent="0.25">
      <c r="A244" s="16">
        <f t="shared" si="12"/>
        <v>10.69</v>
      </c>
      <c r="B244" s="8">
        <f t="shared" si="13"/>
        <v>9.57</v>
      </c>
      <c r="C244" s="2">
        <v>4565</v>
      </c>
      <c r="D244" s="2" t="e">
        <f>RIGHT(_xlfn.XLOOKUP(F244,'Recherche tracking'!A:A,'Recherche tracking'!B:B),16)</f>
        <v>#N/A</v>
      </c>
      <c r="E244" s="12">
        <f>_xlfn.XLOOKUP(F244,'Nb colis et poids'!E:E,'Nb colis et poids'!F:F)</f>
        <v>17.28</v>
      </c>
      <c r="F244" s="5" t="s">
        <v>2921</v>
      </c>
      <c r="G244" s="6"/>
      <c r="H244" s="6">
        <v>9.57</v>
      </c>
      <c r="I244" s="6"/>
      <c r="J244" s="6"/>
      <c r="K244" s="6"/>
      <c r="M244" s="34">
        <v>6743814314754450</v>
      </c>
      <c r="N244" t="str">
        <f t="shared" si="14"/>
        <v>6743814314754450</v>
      </c>
    </row>
    <row r="245" spans="1:14" x14ac:dyDescent="0.25">
      <c r="A245" s="16">
        <f t="shared" si="12"/>
        <v>6.96</v>
      </c>
      <c r="B245" s="8">
        <f t="shared" si="13"/>
        <v>6.23</v>
      </c>
      <c r="C245" s="2">
        <v>9351</v>
      </c>
      <c r="D245" s="2" t="e">
        <f>RIGHT(_xlfn.XLOOKUP(F245,'Recherche tracking'!A:A,'Recherche tracking'!B:B),16)</f>
        <v>#N/A</v>
      </c>
      <c r="E245" s="12">
        <f>_xlfn.XLOOKUP(F245,'Nb colis et poids'!E:E,'Nb colis et poids'!F:F)</f>
        <v>8.5</v>
      </c>
      <c r="F245" s="5" t="s">
        <v>3173</v>
      </c>
      <c r="G245" s="6"/>
      <c r="H245" s="6">
        <v>6.23</v>
      </c>
      <c r="I245" s="6"/>
      <c r="J245" s="6"/>
      <c r="K245" s="6"/>
      <c r="M245" s="34">
        <v>6743814314753380</v>
      </c>
      <c r="N245" t="str">
        <f t="shared" si="14"/>
        <v>6743814314753380</v>
      </c>
    </row>
    <row r="246" spans="1:14" x14ac:dyDescent="0.25">
      <c r="A246" s="16">
        <f t="shared" si="12"/>
        <v>5.8</v>
      </c>
      <c r="B246" s="8">
        <f t="shared" si="13"/>
        <v>5.19</v>
      </c>
      <c r="C246" s="2">
        <v>7254</v>
      </c>
      <c r="D246" s="2" t="e">
        <f>RIGHT(_xlfn.XLOOKUP(F246,'Recherche tracking'!A:A,'Recherche tracking'!B:B),16)</f>
        <v>#N/A</v>
      </c>
      <c r="E246" s="12">
        <f>_xlfn.XLOOKUP(F246,'Nb colis et poids'!E:E,'Nb colis et poids'!F:F)</f>
        <v>5</v>
      </c>
      <c r="F246" s="5" t="s">
        <v>3172</v>
      </c>
      <c r="G246" s="6"/>
      <c r="H246" s="6">
        <v>5.19</v>
      </c>
      <c r="I246" s="6"/>
      <c r="J246" s="6"/>
      <c r="K246" s="6"/>
      <c r="M246" s="34">
        <v>6743814314753230</v>
      </c>
      <c r="N246" t="str">
        <f t="shared" si="14"/>
        <v>6743814314753230</v>
      </c>
    </row>
    <row r="247" spans="1:14" x14ac:dyDescent="0.25">
      <c r="A247" s="16">
        <f t="shared" si="12"/>
        <v>5.51</v>
      </c>
      <c r="B247" s="8">
        <f t="shared" si="13"/>
        <v>4.93</v>
      </c>
      <c r="C247" s="2">
        <v>9351</v>
      </c>
      <c r="D247" s="2" t="e">
        <f>RIGHT(_xlfn.XLOOKUP(F247,'Recherche tracking'!A:A,'Recherche tracking'!B:B),16)</f>
        <v>#N/A</v>
      </c>
      <c r="E247" s="12">
        <f>_xlfn.XLOOKUP(F247,'Nb colis et poids'!E:E,'Nb colis et poids'!F:F)</f>
        <v>3.9</v>
      </c>
      <c r="F247" s="5" t="s">
        <v>3171</v>
      </c>
      <c r="G247" s="6"/>
      <c r="H247" s="6">
        <v>4.93</v>
      </c>
      <c r="I247" s="6"/>
      <c r="J247" s="6"/>
      <c r="K247" s="6"/>
      <c r="M247" s="34">
        <v>6743814314751960</v>
      </c>
      <c r="N247" t="str">
        <f t="shared" si="14"/>
        <v>6743814314751960</v>
      </c>
    </row>
    <row r="248" spans="1:14" x14ac:dyDescent="0.25">
      <c r="A248" s="16">
        <f t="shared" si="12"/>
        <v>6.38</v>
      </c>
      <c r="B248" s="8">
        <f t="shared" si="13"/>
        <v>5.71</v>
      </c>
      <c r="C248" s="2">
        <v>9351</v>
      </c>
      <c r="D248" s="2" t="e">
        <f>RIGHT(_xlfn.XLOOKUP(F248,'Recherche tracking'!A:A,'Recherche tracking'!B:B),16)</f>
        <v>#N/A</v>
      </c>
      <c r="E248" s="12">
        <f>_xlfn.XLOOKUP(F248,'Nb colis et poids'!E:E,'Nb colis et poids'!F:F)</f>
        <v>6.1</v>
      </c>
      <c r="F248" s="5" t="s">
        <v>3170</v>
      </c>
      <c r="G248" s="6"/>
      <c r="H248" s="6">
        <v>5.71</v>
      </c>
      <c r="I248" s="6"/>
      <c r="J248" s="6"/>
      <c r="K248" s="6"/>
      <c r="M248" s="34">
        <v>6743814314751370</v>
      </c>
      <c r="N248" t="str">
        <f t="shared" si="14"/>
        <v>6743814314751370</v>
      </c>
    </row>
    <row r="249" spans="1:14" x14ac:dyDescent="0.25">
      <c r="A249" s="16">
        <f t="shared" si="12"/>
        <v>5.8</v>
      </c>
      <c r="B249" s="8">
        <f t="shared" si="13"/>
        <v>5.19</v>
      </c>
      <c r="C249" s="2">
        <v>8041</v>
      </c>
      <c r="D249" s="2" t="e">
        <f>RIGHT(_xlfn.XLOOKUP(F249,'Recherche tracking'!A:A,'Recherche tracking'!B:B),16)</f>
        <v>#N/A</v>
      </c>
      <c r="E249" s="12">
        <f>_xlfn.XLOOKUP(F249,'Nb colis et poids'!E:E,'Nb colis et poids'!F:F)</f>
        <v>4.5999999999999996</v>
      </c>
      <c r="F249" s="5" t="s">
        <v>3169</v>
      </c>
      <c r="G249" s="6"/>
      <c r="H249" s="6">
        <v>5.19</v>
      </c>
      <c r="I249" s="6"/>
      <c r="J249" s="6"/>
      <c r="K249" s="6"/>
      <c r="M249" s="34">
        <v>6643814314756130</v>
      </c>
      <c r="N249" t="str">
        <f t="shared" si="14"/>
        <v>6643814314756130</v>
      </c>
    </row>
    <row r="250" spans="1:14" x14ac:dyDescent="0.25">
      <c r="A250" s="16">
        <f t="shared" si="12"/>
        <v>5.22</v>
      </c>
      <c r="B250" s="8">
        <f t="shared" si="13"/>
        <v>4.67</v>
      </c>
      <c r="C250" s="2">
        <v>9351</v>
      </c>
      <c r="D250" s="2" t="e">
        <f>RIGHT(_xlfn.XLOOKUP(F250,'Recherche tracking'!A:A,'Recherche tracking'!B:B),16)</f>
        <v>#N/A</v>
      </c>
      <c r="E250" s="12">
        <f>_xlfn.XLOOKUP(F250,'Nb colis et poids'!E:E,'Nb colis et poids'!F:F)</f>
        <v>2.9</v>
      </c>
      <c r="F250" s="5" t="s">
        <v>3168</v>
      </c>
      <c r="G250" s="6"/>
      <c r="H250" s="6">
        <v>4.67</v>
      </c>
      <c r="I250" s="6"/>
      <c r="J250" s="6"/>
      <c r="K250" s="6"/>
      <c r="M250" s="34">
        <v>6643814314754780</v>
      </c>
      <c r="N250" t="str">
        <f t="shared" si="14"/>
        <v>6643814314754780</v>
      </c>
    </row>
    <row r="251" spans="1:14" x14ac:dyDescent="0.25">
      <c r="A251" s="16">
        <f t="shared" si="12"/>
        <v>5.22</v>
      </c>
      <c r="B251" s="8">
        <f t="shared" si="13"/>
        <v>4.67</v>
      </c>
      <c r="C251" s="2">
        <v>8041</v>
      </c>
      <c r="D251" s="2" t="e">
        <f>RIGHT(_xlfn.XLOOKUP(F251,'Recherche tracking'!A:A,'Recherche tracking'!B:B),16)</f>
        <v>#N/A</v>
      </c>
      <c r="E251" s="12">
        <f>_xlfn.XLOOKUP(F251,'Nb colis et poids'!E:E,'Nb colis et poids'!F:F)</f>
        <v>2.4</v>
      </c>
      <c r="F251" s="5" t="s">
        <v>3167</v>
      </c>
      <c r="G251" s="6"/>
      <c r="H251" s="6">
        <v>4.67</v>
      </c>
      <c r="I251" s="6"/>
      <c r="J251" s="6"/>
      <c r="K251" s="6"/>
      <c r="M251" s="34">
        <v>6643814314753240</v>
      </c>
      <c r="N251" t="str">
        <f t="shared" si="14"/>
        <v>6643814314753240</v>
      </c>
    </row>
    <row r="252" spans="1:14" x14ac:dyDescent="0.25">
      <c r="A252" s="16">
        <f t="shared" si="12"/>
        <v>4.6399999999999997</v>
      </c>
      <c r="B252" s="8">
        <f t="shared" si="13"/>
        <v>4.1500000000000004</v>
      </c>
      <c r="C252" s="2">
        <v>9294</v>
      </c>
      <c r="D252" s="2" t="e">
        <f>RIGHT(_xlfn.XLOOKUP(F252,'Recherche tracking'!A:A,'Recherche tracking'!B:B),16)</f>
        <v>#N/A</v>
      </c>
      <c r="E252" s="12">
        <f>_xlfn.XLOOKUP(F252,'Nb colis et poids'!E:E,'Nb colis et poids'!F:F)</f>
        <v>0.5</v>
      </c>
      <c r="F252" s="5" t="s">
        <v>3166</v>
      </c>
      <c r="G252" s="6"/>
      <c r="H252" s="6">
        <v>4.1500000000000004</v>
      </c>
      <c r="I252" s="6"/>
      <c r="J252" s="6"/>
      <c r="K252" s="6"/>
      <c r="M252" s="34">
        <v>6543814314752730</v>
      </c>
      <c r="N252" t="str">
        <f t="shared" si="14"/>
        <v>6543814314752730</v>
      </c>
    </row>
    <row r="253" spans="1:14" x14ac:dyDescent="0.25">
      <c r="A253" s="16">
        <f t="shared" si="12"/>
        <v>5.22</v>
      </c>
      <c r="B253" s="8">
        <f t="shared" si="13"/>
        <v>4.67</v>
      </c>
      <c r="C253" s="2">
        <v>9351</v>
      </c>
      <c r="D253" s="2" t="e">
        <f>RIGHT(_xlfn.XLOOKUP(F253,'Recherche tracking'!A:A,'Recherche tracking'!B:B),16)</f>
        <v>#N/A</v>
      </c>
      <c r="E253" s="12">
        <f>_xlfn.XLOOKUP(F253,'Nb colis et poids'!E:E,'Nb colis et poids'!F:F)</f>
        <v>2.9</v>
      </c>
      <c r="F253" s="5" t="s">
        <v>3165</v>
      </c>
      <c r="G253" s="6"/>
      <c r="H253" s="6">
        <v>4.67</v>
      </c>
      <c r="I253" s="6"/>
      <c r="J253" s="6"/>
      <c r="K253" s="6"/>
      <c r="M253" s="34">
        <v>6543814314751200</v>
      </c>
      <c r="N253" t="str">
        <f t="shared" si="14"/>
        <v>6543814314751200</v>
      </c>
    </row>
    <row r="254" spans="1:14" x14ac:dyDescent="0.25">
      <c r="A254" s="16">
        <f t="shared" si="12"/>
        <v>5.22</v>
      </c>
      <c r="B254" s="8">
        <f t="shared" si="13"/>
        <v>4.67</v>
      </c>
      <c r="C254" s="2">
        <v>9351</v>
      </c>
      <c r="D254" s="2" t="e">
        <f>RIGHT(_xlfn.XLOOKUP(F254,'Recherche tracking'!A:A,'Recherche tracking'!B:B),16)</f>
        <v>#N/A</v>
      </c>
      <c r="E254" s="12">
        <f>_xlfn.XLOOKUP(F254,'Nb colis et poids'!E:E,'Nb colis et poids'!F:F)</f>
        <v>2.9</v>
      </c>
      <c r="F254" s="5" t="s">
        <v>3164</v>
      </c>
      <c r="G254" s="6"/>
      <c r="H254" s="6">
        <v>4.67</v>
      </c>
      <c r="I254" s="6"/>
      <c r="J254" s="6"/>
      <c r="K254" s="6"/>
      <c r="M254" s="34">
        <v>6443814314755100</v>
      </c>
      <c r="N254" t="str">
        <f t="shared" si="14"/>
        <v>6443814314755100</v>
      </c>
    </row>
    <row r="255" spans="1:14" x14ac:dyDescent="0.25">
      <c r="A255" s="16">
        <f t="shared" si="12"/>
        <v>4.6399999999999997</v>
      </c>
      <c r="B255" s="8">
        <f t="shared" si="13"/>
        <v>4.1500000000000004</v>
      </c>
      <c r="C255" s="2">
        <v>9294</v>
      </c>
      <c r="D255" s="2" t="e">
        <f>RIGHT(_xlfn.XLOOKUP(F255,'Recherche tracking'!A:A,'Recherche tracking'!B:B),16)</f>
        <v>#N/A</v>
      </c>
      <c r="E255" s="12">
        <f>_xlfn.XLOOKUP(F255,'Nb colis et poids'!E:E,'Nb colis et poids'!F:F)</f>
        <v>0.5</v>
      </c>
      <c r="F255" s="5" t="s">
        <v>3163</v>
      </c>
      <c r="G255" s="6"/>
      <c r="H255" s="6">
        <v>4.1500000000000004</v>
      </c>
      <c r="I255" s="6"/>
      <c r="J255" s="6"/>
      <c r="K255" s="6"/>
      <c r="M255" s="34">
        <v>6443814314754940</v>
      </c>
      <c r="N255" t="str">
        <f t="shared" si="14"/>
        <v>6443814314754940</v>
      </c>
    </row>
    <row r="256" spans="1:14" x14ac:dyDescent="0.25">
      <c r="A256" s="16">
        <f t="shared" si="12"/>
        <v>5.8</v>
      </c>
      <c r="B256" s="8">
        <f t="shared" si="13"/>
        <v>5.19</v>
      </c>
      <c r="C256" s="2">
        <v>8041</v>
      </c>
      <c r="D256" s="2" t="e">
        <f>RIGHT(_xlfn.XLOOKUP(F256,'Recherche tracking'!A:A,'Recherche tracking'!B:B),16)</f>
        <v>#N/A</v>
      </c>
      <c r="E256" s="12">
        <f>_xlfn.XLOOKUP(F256,'Nb colis et poids'!E:E,'Nb colis et poids'!F:F)</f>
        <v>4.5999999999999996</v>
      </c>
      <c r="F256" s="5" t="s">
        <v>3162</v>
      </c>
      <c r="G256" s="6"/>
      <c r="H256" s="6">
        <v>5.19</v>
      </c>
      <c r="I256" s="6"/>
      <c r="J256" s="6"/>
      <c r="K256" s="6"/>
      <c r="M256" s="34">
        <v>6443814314754250</v>
      </c>
      <c r="N256" t="str">
        <f t="shared" si="14"/>
        <v>6443814314754250</v>
      </c>
    </row>
    <row r="257" spans="1:14" x14ac:dyDescent="0.25">
      <c r="A257" s="16">
        <f t="shared" si="12"/>
        <v>5.22</v>
      </c>
      <c r="B257" s="8">
        <f t="shared" si="13"/>
        <v>4.67</v>
      </c>
      <c r="C257" s="2">
        <v>9351</v>
      </c>
      <c r="D257" s="2" t="e">
        <f>RIGHT(_xlfn.XLOOKUP(F257,'Recherche tracking'!A:A,'Recherche tracking'!B:B),16)</f>
        <v>#N/A</v>
      </c>
      <c r="E257" s="12">
        <f>_xlfn.XLOOKUP(F257,'Nb colis et poids'!E:E,'Nb colis et poids'!F:F)</f>
        <v>2.9</v>
      </c>
      <c r="F257" s="5" t="s">
        <v>3161</v>
      </c>
      <c r="G257" s="6"/>
      <c r="H257" s="6">
        <v>4.67</v>
      </c>
      <c r="I257" s="6"/>
      <c r="J257" s="6"/>
      <c r="K257" s="6"/>
      <c r="M257" s="34">
        <v>6343814314757620</v>
      </c>
      <c r="N257" t="str">
        <f t="shared" si="14"/>
        <v>6343814314757620</v>
      </c>
    </row>
    <row r="258" spans="1:14" x14ac:dyDescent="0.25">
      <c r="A258" s="16">
        <f t="shared" si="12"/>
        <v>4.6399999999999997</v>
      </c>
      <c r="B258" s="8">
        <f t="shared" si="13"/>
        <v>4.1500000000000004</v>
      </c>
      <c r="C258" s="2">
        <v>3752</v>
      </c>
      <c r="D258" s="2" t="e">
        <f>RIGHT(_xlfn.XLOOKUP(F258,'Recherche tracking'!A:A,'Recherche tracking'!B:B),16)</f>
        <v>#N/A</v>
      </c>
      <c r="E258" s="12">
        <f>_xlfn.XLOOKUP(F258,'Nb colis et poids'!E:E,'Nb colis et poids'!F:F)</f>
        <v>0.9</v>
      </c>
      <c r="F258" s="5" t="s">
        <v>3160</v>
      </c>
      <c r="G258" s="6"/>
      <c r="H258" s="6">
        <v>4.1500000000000004</v>
      </c>
      <c r="I258" s="6"/>
      <c r="J258" s="6"/>
      <c r="K258" s="6"/>
      <c r="M258" s="34">
        <v>6343814314756310</v>
      </c>
      <c r="N258" t="str">
        <f t="shared" si="14"/>
        <v>6343814314756310</v>
      </c>
    </row>
    <row r="259" spans="1:14" x14ac:dyDescent="0.25">
      <c r="A259" s="16">
        <f t="shared" si="12"/>
        <v>10.4</v>
      </c>
      <c r="B259" s="8">
        <f t="shared" si="13"/>
        <v>9.31</v>
      </c>
      <c r="C259" s="2">
        <v>4565</v>
      </c>
      <c r="D259" s="2" t="e">
        <f>RIGHT(_xlfn.XLOOKUP(F259,'Recherche tracking'!A:A,'Recherche tracking'!B:B),16)</f>
        <v>#N/A</v>
      </c>
      <c r="E259" s="12">
        <f>_xlfn.XLOOKUP(F259,'Nb colis et poids'!E:E,'Nb colis et poids'!F:F)</f>
        <v>17</v>
      </c>
      <c r="F259" s="5" t="s">
        <v>2920</v>
      </c>
      <c r="G259" s="6"/>
      <c r="H259" s="6">
        <v>9.31</v>
      </c>
      <c r="I259" s="6"/>
      <c r="J259" s="6"/>
      <c r="K259" s="6"/>
      <c r="M259" s="34">
        <v>6343814314756190</v>
      </c>
      <c r="N259" t="str">
        <f t="shared" si="14"/>
        <v>6343814314756190</v>
      </c>
    </row>
    <row r="260" spans="1:14" x14ac:dyDescent="0.25">
      <c r="A260" s="16">
        <f t="shared" si="12"/>
        <v>5.22</v>
      </c>
      <c r="B260" s="8">
        <f t="shared" si="13"/>
        <v>4.67</v>
      </c>
      <c r="C260" s="2">
        <v>9351</v>
      </c>
      <c r="D260" s="2" t="e">
        <f>RIGHT(_xlfn.XLOOKUP(F260,'Recherche tracking'!A:A,'Recherche tracking'!B:B),16)</f>
        <v>#N/A</v>
      </c>
      <c r="E260" s="12">
        <f>_xlfn.XLOOKUP(F260,'Nb colis et poids'!E:E,'Nb colis et poids'!F:F)</f>
        <v>2.9</v>
      </c>
      <c r="F260" s="5" t="s">
        <v>3159</v>
      </c>
      <c r="G260" s="6"/>
      <c r="H260" s="6">
        <v>4.67</v>
      </c>
      <c r="I260" s="6"/>
      <c r="J260" s="6"/>
      <c r="K260" s="6"/>
      <c r="M260" s="34">
        <v>6343814314755150</v>
      </c>
      <c r="N260" t="str">
        <f t="shared" si="14"/>
        <v>6343814314755150</v>
      </c>
    </row>
    <row r="261" spans="1:14" x14ac:dyDescent="0.25">
      <c r="A261" s="16">
        <f t="shared" ref="A261:A275" si="15">ROUND(B261/(SUM(G:H)+SUM(J:J))*SUM(G:J),2)</f>
        <v>5.22</v>
      </c>
      <c r="B261" s="8">
        <f t="shared" ref="B261:B275" si="16">SUM(G261:J261)</f>
        <v>4.67</v>
      </c>
      <c r="C261" s="2">
        <v>9351</v>
      </c>
      <c r="D261" s="2" t="e">
        <f>RIGHT(_xlfn.XLOOKUP(F261,'Recherche tracking'!A:A,'Recherche tracking'!B:B),16)</f>
        <v>#N/A</v>
      </c>
      <c r="E261" s="12">
        <f>_xlfn.XLOOKUP(F261,'Nb colis et poids'!E:E,'Nb colis et poids'!F:F)</f>
        <v>2.9</v>
      </c>
      <c r="F261" s="5" t="s">
        <v>3158</v>
      </c>
      <c r="G261" s="6"/>
      <c r="H261" s="6">
        <v>4.67</v>
      </c>
      <c r="I261" s="6"/>
      <c r="J261" s="6"/>
      <c r="K261" s="6"/>
      <c r="M261" s="34">
        <v>6343814314754880</v>
      </c>
      <c r="N261" t="str">
        <f t="shared" ref="N261:N274" si="17">LEFT(F261,15)&amp;"0"</f>
        <v>6343814314754880</v>
      </c>
    </row>
    <row r="262" spans="1:14" x14ac:dyDescent="0.25">
      <c r="A262" s="16">
        <f t="shared" si="15"/>
        <v>5.51</v>
      </c>
      <c r="B262" s="8">
        <f t="shared" si="16"/>
        <v>4.93</v>
      </c>
      <c r="C262" s="2">
        <v>9351</v>
      </c>
      <c r="D262" s="2" t="e">
        <f>RIGHT(_xlfn.XLOOKUP(F262,'Recherche tracking'!A:A,'Recherche tracking'!B:B),16)</f>
        <v>#N/A</v>
      </c>
      <c r="E262" s="12">
        <f>_xlfn.XLOOKUP(F262,'Nb colis et poids'!E:E,'Nb colis et poids'!F:F)</f>
        <v>3.8</v>
      </c>
      <c r="F262" s="5" t="s">
        <v>3157</v>
      </c>
      <c r="G262" s="6"/>
      <c r="H262" s="6">
        <v>4.93</v>
      </c>
      <c r="I262" s="6"/>
      <c r="J262" s="6"/>
      <c r="K262" s="6"/>
      <c r="M262" s="34">
        <v>6343814314754820</v>
      </c>
      <c r="N262" t="str">
        <f t="shared" si="17"/>
        <v>6343814314754820</v>
      </c>
    </row>
    <row r="263" spans="1:14" x14ac:dyDescent="0.25">
      <c r="A263" s="16">
        <f t="shared" si="15"/>
        <v>10.4</v>
      </c>
      <c r="B263" s="8">
        <f t="shared" si="16"/>
        <v>9.31</v>
      </c>
      <c r="C263" s="2">
        <v>7254</v>
      </c>
      <c r="D263" s="2" t="e">
        <f>RIGHT(_xlfn.XLOOKUP(F263,'Recherche tracking'!A:A,'Recherche tracking'!B:B),16)</f>
        <v>#N/A</v>
      </c>
      <c r="E263" s="12">
        <f>_xlfn.XLOOKUP(F263,'Nb colis et poids'!E:E,'Nb colis et poids'!F:F)</f>
        <v>16.399999999999999</v>
      </c>
      <c r="F263" s="5" t="s">
        <v>2919</v>
      </c>
      <c r="G263" s="6"/>
      <c r="H263" s="6">
        <v>9.31</v>
      </c>
      <c r="I263" s="6"/>
      <c r="J263" s="6"/>
      <c r="K263" s="6"/>
      <c r="M263" s="34">
        <v>6343814314752110</v>
      </c>
      <c r="N263" t="str">
        <f t="shared" si="17"/>
        <v>6343814314752110</v>
      </c>
    </row>
    <row r="264" spans="1:14" x14ac:dyDescent="0.25">
      <c r="A264" s="16">
        <f t="shared" si="15"/>
        <v>5.8</v>
      </c>
      <c r="B264" s="8">
        <f t="shared" si="16"/>
        <v>5.19</v>
      </c>
      <c r="C264" s="2">
        <v>9351</v>
      </c>
      <c r="D264" s="2" t="e">
        <f>RIGHT(_xlfn.XLOOKUP(F264,'Recherche tracking'!A:A,'Recherche tracking'!B:B),16)</f>
        <v>#N/A</v>
      </c>
      <c r="E264" s="12">
        <f>_xlfn.XLOOKUP(F264,'Nb colis et poids'!E:E,'Nb colis et poids'!F:F)</f>
        <v>4.2</v>
      </c>
      <c r="F264" s="5" t="s">
        <v>3156</v>
      </c>
      <c r="G264" s="6"/>
      <c r="H264" s="6">
        <v>5.19</v>
      </c>
      <c r="I264" s="6"/>
      <c r="J264" s="6"/>
      <c r="K264" s="6"/>
      <c r="M264" s="34">
        <v>6343814314751980</v>
      </c>
      <c r="N264" t="str">
        <f t="shared" si="17"/>
        <v>6343814314751980</v>
      </c>
    </row>
    <row r="265" spans="1:14" x14ac:dyDescent="0.25">
      <c r="A265" s="16">
        <f t="shared" si="15"/>
        <v>5.22</v>
      </c>
      <c r="B265" s="8">
        <f t="shared" si="16"/>
        <v>4.67</v>
      </c>
      <c r="C265" s="2">
        <v>9351</v>
      </c>
      <c r="D265" s="2" t="e">
        <f>RIGHT(_xlfn.XLOOKUP(F265,'Recherche tracking'!A:A,'Recherche tracking'!B:B),16)</f>
        <v>#N/A</v>
      </c>
      <c r="E265" s="12">
        <f>_xlfn.XLOOKUP(F265,'Nb colis et poids'!E:E,'Nb colis et poids'!F:F)</f>
        <v>2.9</v>
      </c>
      <c r="F265" s="5" t="s">
        <v>3155</v>
      </c>
      <c r="G265" s="6"/>
      <c r="H265" s="6">
        <v>4.67</v>
      </c>
      <c r="I265" s="6"/>
      <c r="J265" s="6"/>
      <c r="K265" s="6"/>
      <c r="M265" s="34">
        <v>6343814314751230</v>
      </c>
      <c r="N265" t="str">
        <f t="shared" si="17"/>
        <v>6343814314751230</v>
      </c>
    </row>
    <row r="266" spans="1:14" x14ac:dyDescent="0.25">
      <c r="A266" s="16">
        <f t="shared" si="15"/>
        <v>9.24</v>
      </c>
      <c r="B266" s="8">
        <f t="shared" si="16"/>
        <v>8.27</v>
      </c>
      <c r="C266" s="2">
        <v>3752</v>
      </c>
      <c r="D266" s="2" t="e">
        <f>RIGHT(_xlfn.XLOOKUP(F266,'Recherche tracking'!A:A,'Recherche tracking'!B:B),16)</f>
        <v>#N/A</v>
      </c>
      <c r="E266" s="12">
        <f>_xlfn.XLOOKUP(F266,'Nb colis et poids'!E:E,'Nb colis et poids'!F:F)</f>
        <v>12.7</v>
      </c>
      <c r="F266" s="5" t="s">
        <v>2918</v>
      </c>
      <c r="G266" s="6"/>
      <c r="H266" s="6">
        <v>8.27</v>
      </c>
      <c r="I266" s="6"/>
      <c r="J266" s="6"/>
      <c r="K266" s="6"/>
      <c r="M266" s="34">
        <v>6343814314751140</v>
      </c>
      <c r="N266" t="str">
        <f t="shared" si="17"/>
        <v>6343814314751140</v>
      </c>
    </row>
    <row r="267" spans="1:14" x14ac:dyDescent="0.25">
      <c r="A267" s="16">
        <f t="shared" si="15"/>
        <v>5.51</v>
      </c>
      <c r="B267" s="8">
        <f t="shared" si="16"/>
        <v>4.93</v>
      </c>
      <c r="C267" s="2">
        <v>9351</v>
      </c>
      <c r="D267" s="2" t="e">
        <f>RIGHT(_xlfn.XLOOKUP(F267,'Recherche tracking'!A:A,'Recherche tracking'!B:B),16)</f>
        <v>#N/A</v>
      </c>
      <c r="E267" s="12">
        <f>_xlfn.XLOOKUP(F267,'Nb colis et poids'!E:E,'Nb colis et poids'!F:F)</f>
        <v>3.01</v>
      </c>
      <c r="F267" s="5" t="s">
        <v>3154</v>
      </c>
      <c r="G267" s="6"/>
      <c r="H267" s="6">
        <v>4.93</v>
      </c>
      <c r="I267" s="6"/>
      <c r="J267" s="6"/>
      <c r="K267" s="6"/>
      <c r="M267" s="34">
        <v>6243814314756690</v>
      </c>
      <c r="N267" t="str">
        <f t="shared" si="17"/>
        <v>6243814314756690</v>
      </c>
    </row>
    <row r="268" spans="1:14" x14ac:dyDescent="0.25">
      <c r="A268" s="16">
        <f t="shared" si="15"/>
        <v>5.51</v>
      </c>
      <c r="B268" s="8">
        <f t="shared" si="16"/>
        <v>4.93</v>
      </c>
      <c r="C268" s="2">
        <v>3752</v>
      </c>
      <c r="D268" s="2" t="e">
        <f>RIGHT(_xlfn.XLOOKUP(F268,'Recherche tracking'!A:A,'Recherche tracking'!B:B),16)</f>
        <v>#N/A</v>
      </c>
      <c r="E268" s="12">
        <f>_xlfn.XLOOKUP(F268,'Nb colis et poids'!E:E,'Nb colis et poids'!F:F)</f>
        <v>3.01</v>
      </c>
      <c r="F268" s="5" t="s">
        <v>3153</v>
      </c>
      <c r="G268" s="6"/>
      <c r="H268" s="6">
        <v>4.93</v>
      </c>
      <c r="I268" s="6"/>
      <c r="J268" s="6"/>
      <c r="K268" s="6"/>
      <c r="M268" s="34">
        <v>6243814314755690</v>
      </c>
      <c r="N268" t="str">
        <f t="shared" si="17"/>
        <v>6243814314755690</v>
      </c>
    </row>
    <row r="269" spans="1:14" x14ac:dyDescent="0.25">
      <c r="A269" s="16">
        <f t="shared" si="15"/>
        <v>17.899999999999999</v>
      </c>
      <c r="B269" s="8">
        <f t="shared" si="16"/>
        <v>16.03</v>
      </c>
      <c r="C269" s="2">
        <v>7254</v>
      </c>
      <c r="D269" s="2" t="e">
        <f>RIGHT(_xlfn.XLOOKUP(F269,'Recherche tracking'!A:A,'Recherche tracking'!B:B),16)</f>
        <v>#N/A</v>
      </c>
      <c r="E269" s="12">
        <f>_xlfn.XLOOKUP(F269,'Nb colis et poids'!E:E,'Nb colis et poids'!F:F)</f>
        <v>38.42</v>
      </c>
      <c r="F269" s="5" t="s">
        <v>2917</v>
      </c>
      <c r="G269" s="6"/>
      <c r="H269" s="6">
        <v>16.03</v>
      </c>
      <c r="I269" s="6"/>
      <c r="J269" s="6"/>
      <c r="K269" s="6"/>
      <c r="M269" s="34">
        <v>6243814314755420</v>
      </c>
      <c r="N269" t="str">
        <f t="shared" si="17"/>
        <v>6243814314755420</v>
      </c>
    </row>
    <row r="270" spans="1:14" x14ac:dyDescent="0.25">
      <c r="A270" s="16">
        <f t="shared" si="15"/>
        <v>5.8</v>
      </c>
      <c r="B270" s="8">
        <f t="shared" si="16"/>
        <v>5.19</v>
      </c>
      <c r="C270" s="2">
        <v>9351</v>
      </c>
      <c r="D270" s="2" t="e">
        <f>RIGHT(_xlfn.XLOOKUP(F270,'Recherche tracking'!A:A,'Recherche tracking'!B:B),16)</f>
        <v>#N/A</v>
      </c>
      <c r="E270" s="12">
        <f>_xlfn.XLOOKUP(F270,'Nb colis et poids'!E:E,'Nb colis et poids'!F:F)</f>
        <v>4.01</v>
      </c>
      <c r="F270" s="5" t="s">
        <v>3152</v>
      </c>
      <c r="G270" s="6"/>
      <c r="H270" s="6">
        <v>5.19</v>
      </c>
      <c r="I270" s="6"/>
      <c r="J270" s="6"/>
      <c r="K270" s="6"/>
      <c r="M270" s="34">
        <v>6243814314754460</v>
      </c>
      <c r="N270" t="str">
        <f t="shared" si="17"/>
        <v>6243814314754460</v>
      </c>
    </row>
    <row r="271" spans="1:14" x14ac:dyDescent="0.25">
      <c r="A271" s="16">
        <f t="shared" si="15"/>
        <v>18.77</v>
      </c>
      <c r="B271" s="8">
        <f t="shared" si="16"/>
        <v>16.810000000000002</v>
      </c>
      <c r="C271" s="2">
        <v>7254</v>
      </c>
      <c r="D271" s="2" t="e">
        <f>RIGHT(_xlfn.XLOOKUP(F271,'Recherche tracking'!A:A,'Recherche tracking'!B:B),16)</f>
        <v>#N/A</v>
      </c>
      <c r="E271" s="12">
        <f>_xlfn.XLOOKUP(F271,'Nb colis et poids'!E:E,'Nb colis et poids'!F:F)</f>
        <v>41.25</v>
      </c>
      <c r="F271" s="5" t="s">
        <v>2916</v>
      </c>
      <c r="G271" s="6"/>
      <c r="H271" s="6">
        <v>16.810000000000002</v>
      </c>
      <c r="I271" s="6"/>
      <c r="J271" s="6"/>
      <c r="K271" s="6"/>
      <c r="M271" s="34">
        <v>6243814314753180</v>
      </c>
      <c r="N271" t="str">
        <f t="shared" si="17"/>
        <v>6243814314753180</v>
      </c>
    </row>
    <row r="272" spans="1:14" x14ac:dyDescent="0.25">
      <c r="A272" s="16">
        <f t="shared" si="15"/>
        <v>5.51</v>
      </c>
      <c r="B272" s="8">
        <f t="shared" si="16"/>
        <v>4.93</v>
      </c>
      <c r="C272" s="2">
        <v>9294</v>
      </c>
      <c r="D272" s="2" t="e">
        <f>RIGHT(_xlfn.XLOOKUP(F272,'Recherche tracking'!A:A,'Recherche tracking'!B:B),16)</f>
        <v>#N/A</v>
      </c>
      <c r="E272" s="12">
        <f>_xlfn.XLOOKUP(F272,'Nb colis et poids'!E:E,'Nb colis et poids'!F:F)</f>
        <v>3.01</v>
      </c>
      <c r="F272" s="5" t="s">
        <v>3151</v>
      </c>
      <c r="G272" s="6"/>
      <c r="H272" s="6">
        <v>4.93</v>
      </c>
      <c r="I272" s="6"/>
      <c r="J272" s="6"/>
      <c r="K272" s="6"/>
      <c r="M272" s="34">
        <v>6243814314751940</v>
      </c>
      <c r="N272" t="str">
        <f t="shared" si="17"/>
        <v>6243814314751940</v>
      </c>
    </row>
    <row r="273" spans="1:14" x14ac:dyDescent="0.25">
      <c r="A273" s="16">
        <f t="shared" si="15"/>
        <v>9.86</v>
      </c>
      <c r="B273" s="8">
        <f t="shared" si="16"/>
        <v>8.83</v>
      </c>
      <c r="C273" s="2">
        <v>7254</v>
      </c>
      <c r="D273" s="2" t="e">
        <f>RIGHT(_xlfn.XLOOKUP(F273,'Recherche tracking'!A:A,'Recherche tracking'!B:B),16)</f>
        <v>#N/A</v>
      </c>
      <c r="E273" s="12">
        <f>_xlfn.XLOOKUP(F273,'Nb colis et poids'!E:E,'Nb colis et poids'!F:F)</f>
        <v>18.04</v>
      </c>
      <c r="F273" s="5" t="s">
        <v>3150</v>
      </c>
      <c r="G273" s="6"/>
      <c r="H273" s="6">
        <v>8.83</v>
      </c>
      <c r="I273" s="6"/>
      <c r="J273" s="6"/>
      <c r="K273" s="6"/>
      <c r="M273" s="34">
        <v>6243814314751530</v>
      </c>
      <c r="N273" t="str">
        <f t="shared" si="17"/>
        <v>6243814314751530</v>
      </c>
    </row>
    <row r="274" spans="1:14" x14ac:dyDescent="0.25">
      <c r="A274" s="16">
        <f t="shared" si="15"/>
        <v>4.6399999999999997</v>
      </c>
      <c r="B274" s="8">
        <f t="shared" si="16"/>
        <v>4.1500000000000004</v>
      </c>
      <c r="C274" s="2">
        <v>3752</v>
      </c>
      <c r="D274" s="2" t="e">
        <f>RIGHT(_xlfn.XLOOKUP(F274,'Recherche tracking'!A:A,'Recherche tracking'!B:B),16)</f>
        <v>#N/A</v>
      </c>
      <c r="E274" s="12">
        <f>_xlfn.XLOOKUP(F274,'Nb colis et poids'!E:E,'Nb colis et poids'!F:F)</f>
        <v>0.8</v>
      </c>
      <c r="F274" s="5" t="s">
        <v>3149</v>
      </c>
      <c r="G274" s="6"/>
      <c r="H274" s="6">
        <v>4.1500000000000004</v>
      </c>
      <c r="I274" s="6"/>
      <c r="J274" s="6"/>
      <c r="K274" s="6"/>
      <c r="M274" s="34">
        <v>6043814314755740</v>
      </c>
      <c r="N274" t="str">
        <f t="shared" si="17"/>
        <v>6043814314755740</v>
      </c>
    </row>
    <row r="275" spans="1:14" x14ac:dyDescent="0.25">
      <c r="A275" s="16">
        <f t="shared" si="15"/>
        <v>8.1199999999999992</v>
      </c>
      <c r="B275" s="8">
        <f t="shared" si="16"/>
        <v>7.27</v>
      </c>
      <c r="C275" s="2">
        <v>9351</v>
      </c>
      <c r="D275" s="2" t="e">
        <f>RIGHT(_xlfn.XLOOKUP(F275,'Recherche tracking'!A:A,'Recherche tracking'!B:B),16)</f>
        <v>#N/A</v>
      </c>
      <c r="E275" s="12">
        <f>_xlfn.XLOOKUP(F275,'Nb colis et poids'!E:E,'Nb colis et poids'!F:F)</f>
        <v>12.53</v>
      </c>
      <c r="F275" s="5" t="s">
        <v>3148</v>
      </c>
      <c r="G275" s="6"/>
      <c r="H275" s="6">
        <v>7.27</v>
      </c>
      <c r="I275" s="6"/>
      <c r="J275" s="6"/>
      <c r="K275" s="6"/>
      <c r="M275" s="34">
        <v>6043814314752690</v>
      </c>
      <c r="N275" t="str">
        <f t="shared" ref="N275:N338" si="18">LEFT(F275,15)&amp;"0"</f>
        <v>6043814314752690</v>
      </c>
    </row>
    <row r="276" spans="1:14" x14ac:dyDescent="0.25">
      <c r="A276" s="16">
        <f t="shared" ref="A276:A339" si="19">ROUND(B276/(SUM(G:H)+SUM(J:J))*SUM(G:J),2)</f>
        <v>5.8</v>
      </c>
      <c r="B276" s="8">
        <f t="shared" ref="B276:B339" si="20">SUM(G276:J276)</f>
        <v>5.19</v>
      </c>
      <c r="C276" s="2">
        <v>9351</v>
      </c>
      <c r="D276" s="2" t="e">
        <f>RIGHT(_xlfn.XLOOKUP(F276,'Recherche tracking'!A:A,'Recherche tracking'!B:B),16)</f>
        <v>#N/A</v>
      </c>
      <c r="E276" s="12">
        <f>_xlfn.XLOOKUP(F276,'Nb colis et poids'!E:E,'Nb colis et poids'!F:F)</f>
        <v>4.0999999999999996</v>
      </c>
      <c r="F276" s="5" t="s">
        <v>3147</v>
      </c>
      <c r="G276" s="6"/>
      <c r="H276" s="6">
        <v>5.19</v>
      </c>
      <c r="I276" s="6"/>
      <c r="J276" s="6"/>
      <c r="K276" s="6"/>
      <c r="M276" s="34">
        <v>5943814314757720</v>
      </c>
      <c r="N276" t="str">
        <f t="shared" si="18"/>
        <v>5943814314757720</v>
      </c>
    </row>
    <row r="277" spans="1:14" x14ac:dyDescent="0.25">
      <c r="A277" s="16">
        <f t="shared" si="19"/>
        <v>6.38</v>
      </c>
      <c r="B277" s="8">
        <f t="shared" si="20"/>
        <v>5.71</v>
      </c>
      <c r="C277" s="2">
        <v>3752</v>
      </c>
      <c r="D277" s="2" t="e">
        <f>RIGHT(_xlfn.XLOOKUP(F277,'Recherche tracking'!A:A,'Recherche tracking'!B:B),16)</f>
        <v>#N/A</v>
      </c>
      <c r="E277" s="12">
        <f>_xlfn.XLOOKUP(F277,'Nb colis et poids'!E:E,'Nb colis et poids'!F:F)</f>
        <v>6.9</v>
      </c>
      <c r="F277" s="5" t="s">
        <v>3146</v>
      </c>
      <c r="G277" s="6"/>
      <c r="H277" s="6">
        <v>5.71</v>
      </c>
      <c r="I277" s="6"/>
      <c r="J277" s="6"/>
      <c r="K277" s="6"/>
      <c r="M277" s="34">
        <v>5943814314756620</v>
      </c>
      <c r="N277" t="str">
        <f t="shared" si="18"/>
        <v>5943814314756620</v>
      </c>
    </row>
    <row r="278" spans="1:14" x14ac:dyDescent="0.25">
      <c r="A278" s="16">
        <f t="shared" si="19"/>
        <v>6.96</v>
      </c>
      <c r="B278" s="8">
        <f t="shared" si="20"/>
        <v>6.23</v>
      </c>
      <c r="C278" s="2">
        <v>7027</v>
      </c>
      <c r="D278" s="2" t="e">
        <f>RIGHT(_xlfn.XLOOKUP(F278,'Recherche tracking'!A:A,'Recherche tracking'!B:B),16)</f>
        <v>#N/A</v>
      </c>
      <c r="E278" s="12">
        <f>_xlfn.XLOOKUP(F278,'Nb colis et poids'!E:E,'Nb colis et poids'!F:F)</f>
        <v>9</v>
      </c>
      <c r="F278" s="5" t="s">
        <v>3145</v>
      </c>
      <c r="G278" s="6"/>
      <c r="H278" s="6">
        <v>6.23</v>
      </c>
      <c r="I278" s="6"/>
      <c r="J278" s="6"/>
      <c r="K278" s="6"/>
      <c r="M278" s="34">
        <v>5943814314756520</v>
      </c>
      <c r="N278" t="str">
        <f t="shared" si="18"/>
        <v>5943814314756520</v>
      </c>
    </row>
    <row r="279" spans="1:14" x14ac:dyDescent="0.25">
      <c r="A279" s="16">
        <f t="shared" si="19"/>
        <v>5.51</v>
      </c>
      <c r="B279" s="8">
        <f t="shared" si="20"/>
        <v>4.93</v>
      </c>
      <c r="C279" s="2">
        <v>3752</v>
      </c>
      <c r="D279" s="2" t="e">
        <f>RIGHT(_xlfn.XLOOKUP(F279,'Recherche tracking'!A:A,'Recherche tracking'!B:B),16)</f>
        <v>#N/A</v>
      </c>
      <c r="E279" s="12">
        <f>_xlfn.XLOOKUP(F279,'Nb colis et poids'!E:E,'Nb colis et poids'!F:F)</f>
        <v>3.01</v>
      </c>
      <c r="F279" s="5" t="s">
        <v>3144</v>
      </c>
      <c r="G279" s="6"/>
      <c r="H279" s="6">
        <v>4.93</v>
      </c>
      <c r="I279" s="6"/>
      <c r="J279" s="6"/>
      <c r="K279" s="6"/>
      <c r="M279" s="34">
        <v>5943814314755760</v>
      </c>
      <c r="N279" t="str">
        <f t="shared" si="18"/>
        <v>5943814314755760</v>
      </c>
    </row>
    <row r="280" spans="1:14" x14ac:dyDescent="0.25">
      <c r="A280" s="16">
        <f t="shared" si="19"/>
        <v>5.51</v>
      </c>
      <c r="B280" s="8">
        <f t="shared" si="20"/>
        <v>4.93</v>
      </c>
      <c r="C280" s="2">
        <v>3752</v>
      </c>
      <c r="D280" s="2" t="e">
        <f>RIGHT(_xlfn.XLOOKUP(F280,'Recherche tracking'!A:A,'Recherche tracking'!B:B),16)</f>
        <v>#N/A</v>
      </c>
      <c r="E280" s="12">
        <f>_xlfn.XLOOKUP(F280,'Nb colis et poids'!E:E,'Nb colis et poids'!F:F)</f>
        <v>3.01</v>
      </c>
      <c r="F280" s="5" t="s">
        <v>3143</v>
      </c>
      <c r="G280" s="6"/>
      <c r="H280" s="6">
        <v>4.93</v>
      </c>
      <c r="I280" s="6"/>
      <c r="J280" s="6"/>
      <c r="K280" s="6"/>
      <c r="M280" s="34">
        <v>5943814314755640</v>
      </c>
      <c r="N280" t="str">
        <f t="shared" si="18"/>
        <v>5943814314755640</v>
      </c>
    </row>
    <row r="281" spans="1:14" x14ac:dyDescent="0.25">
      <c r="A281" s="16">
        <f t="shared" si="19"/>
        <v>5.51</v>
      </c>
      <c r="B281" s="8">
        <f t="shared" si="20"/>
        <v>4.93</v>
      </c>
      <c r="C281" s="2">
        <v>9351</v>
      </c>
      <c r="D281" s="2" t="e">
        <f>RIGHT(_xlfn.XLOOKUP(F281,'Recherche tracking'!A:A,'Recherche tracking'!B:B),16)</f>
        <v>#N/A</v>
      </c>
      <c r="E281" s="12">
        <f>_xlfn.XLOOKUP(F281,'Nb colis et poids'!E:E,'Nb colis et poids'!F:F)</f>
        <v>3.2</v>
      </c>
      <c r="F281" s="5" t="s">
        <v>3142</v>
      </c>
      <c r="G281" s="6"/>
      <c r="H281" s="6">
        <v>4.93</v>
      </c>
      <c r="I281" s="6"/>
      <c r="J281" s="6"/>
      <c r="K281" s="6"/>
      <c r="M281" s="34">
        <v>5943814314755190</v>
      </c>
      <c r="N281" t="str">
        <f t="shared" si="18"/>
        <v>5943814314755190</v>
      </c>
    </row>
    <row r="282" spans="1:14" x14ac:dyDescent="0.25">
      <c r="A282" s="16">
        <f t="shared" si="19"/>
        <v>5.51</v>
      </c>
      <c r="B282" s="8">
        <f t="shared" si="20"/>
        <v>4.93</v>
      </c>
      <c r="C282" s="2">
        <v>9351</v>
      </c>
      <c r="D282" s="2" t="e">
        <f>RIGHT(_xlfn.XLOOKUP(F282,'Recherche tracking'!A:A,'Recherche tracking'!B:B),16)</f>
        <v>#N/A</v>
      </c>
      <c r="E282" s="12">
        <f>_xlfn.XLOOKUP(F282,'Nb colis et poids'!E:E,'Nb colis et poids'!F:F)</f>
        <v>3.01</v>
      </c>
      <c r="F282" s="5" t="s">
        <v>3141</v>
      </c>
      <c r="G282" s="6"/>
      <c r="H282" s="6">
        <v>4.93</v>
      </c>
      <c r="I282" s="6"/>
      <c r="J282" s="6"/>
      <c r="K282" s="6"/>
      <c r="M282" s="34">
        <v>5943814314755090</v>
      </c>
      <c r="N282" t="str">
        <f t="shared" si="18"/>
        <v>5943814314755090</v>
      </c>
    </row>
    <row r="283" spans="1:14" x14ac:dyDescent="0.25">
      <c r="A283" s="16">
        <f t="shared" si="19"/>
        <v>9.57</v>
      </c>
      <c r="B283" s="8">
        <f t="shared" si="20"/>
        <v>8.57</v>
      </c>
      <c r="C283" s="2">
        <v>8041</v>
      </c>
      <c r="D283" s="2" t="e">
        <f>RIGHT(_xlfn.XLOOKUP(F283,'Recherche tracking'!A:A,'Recherche tracking'!B:B),16)</f>
        <v>#N/A</v>
      </c>
      <c r="E283" s="12">
        <f>_xlfn.XLOOKUP(F283,'Nb colis et poids'!E:E,'Nb colis et poids'!F:F)</f>
        <v>17.37</v>
      </c>
      <c r="F283" s="5" t="s">
        <v>3140</v>
      </c>
      <c r="G283" s="6"/>
      <c r="H283" s="6">
        <v>8.57</v>
      </c>
      <c r="I283" s="6"/>
      <c r="J283" s="6"/>
      <c r="K283" s="6"/>
      <c r="M283" s="34">
        <v>5943814314753990</v>
      </c>
      <c r="N283" t="str">
        <f t="shared" si="18"/>
        <v>5943814314753990</v>
      </c>
    </row>
    <row r="284" spans="1:14" x14ac:dyDescent="0.25">
      <c r="A284" s="16">
        <f t="shared" si="19"/>
        <v>17.61</v>
      </c>
      <c r="B284" s="8">
        <f t="shared" si="20"/>
        <v>15.77</v>
      </c>
      <c r="C284" s="2">
        <v>7254</v>
      </c>
      <c r="D284" s="2" t="e">
        <f>RIGHT(_xlfn.XLOOKUP(F284,'Recherche tracking'!A:A,'Recherche tracking'!B:B),16)</f>
        <v>#N/A</v>
      </c>
      <c r="E284" s="12">
        <f>_xlfn.XLOOKUP(F284,'Nb colis et poids'!E:E,'Nb colis et poids'!F:F)</f>
        <v>37.74</v>
      </c>
      <c r="F284" s="5" t="s">
        <v>2915</v>
      </c>
      <c r="G284" s="6"/>
      <c r="H284" s="6">
        <v>15.77</v>
      </c>
      <c r="I284" s="6"/>
      <c r="J284" s="6"/>
      <c r="K284" s="6"/>
      <c r="M284" s="34">
        <v>5943814314753960</v>
      </c>
      <c r="N284" t="str">
        <f t="shared" si="18"/>
        <v>5943814314753960</v>
      </c>
    </row>
    <row r="285" spans="1:14" x14ac:dyDescent="0.25">
      <c r="A285" s="16">
        <f t="shared" si="19"/>
        <v>5.8</v>
      </c>
      <c r="B285" s="8">
        <f t="shared" si="20"/>
        <v>5.19</v>
      </c>
      <c r="C285" s="2">
        <v>9351</v>
      </c>
      <c r="D285" s="2" t="e">
        <f>RIGHT(_xlfn.XLOOKUP(F285,'Recherche tracking'!A:A,'Recherche tracking'!B:B),16)</f>
        <v>#N/A</v>
      </c>
      <c r="E285" s="12">
        <f>_xlfn.XLOOKUP(F285,'Nb colis et poids'!E:E,'Nb colis et poids'!F:F)</f>
        <v>4.0999999999999996</v>
      </c>
      <c r="F285" s="5" t="s">
        <v>3139</v>
      </c>
      <c r="G285" s="6"/>
      <c r="H285" s="6">
        <v>5.19</v>
      </c>
      <c r="I285" s="6"/>
      <c r="J285" s="6"/>
      <c r="K285" s="6"/>
      <c r="M285" s="34">
        <v>5943814314753880</v>
      </c>
      <c r="N285" t="str">
        <f t="shared" si="18"/>
        <v>5943814314753880</v>
      </c>
    </row>
    <row r="286" spans="1:14" x14ac:dyDescent="0.25">
      <c r="A286" s="16">
        <f t="shared" si="19"/>
        <v>15.92</v>
      </c>
      <c r="B286" s="8">
        <f t="shared" si="20"/>
        <v>14.25</v>
      </c>
      <c r="C286" s="2">
        <v>4565</v>
      </c>
      <c r="D286" s="2" t="e">
        <f>RIGHT(_xlfn.XLOOKUP(F286,'Recherche tracking'!A:A,'Recherche tracking'!B:B),16)</f>
        <v>#N/A</v>
      </c>
      <c r="E286" s="12">
        <f>_xlfn.XLOOKUP(F286,'Nb colis et poids'!E:E,'Nb colis et poids'!F:F)</f>
        <v>35.58</v>
      </c>
      <c r="F286" s="5" t="s">
        <v>2914</v>
      </c>
      <c r="G286" s="6"/>
      <c r="H286" s="6">
        <v>14.25</v>
      </c>
      <c r="I286" s="6"/>
      <c r="J286" s="6"/>
      <c r="K286" s="6"/>
      <c r="M286" s="34">
        <v>5943814314753790</v>
      </c>
      <c r="N286" t="str">
        <f t="shared" si="18"/>
        <v>5943814314753790</v>
      </c>
    </row>
    <row r="287" spans="1:14" x14ac:dyDescent="0.25">
      <c r="A287" s="16">
        <f t="shared" si="19"/>
        <v>5.51</v>
      </c>
      <c r="B287" s="8">
        <f t="shared" si="20"/>
        <v>4.93</v>
      </c>
      <c r="C287" s="2">
        <v>7027</v>
      </c>
      <c r="D287" s="2" t="e">
        <f>RIGHT(_xlfn.XLOOKUP(F287,'Recherche tracking'!A:A,'Recherche tracking'!B:B),16)</f>
        <v>#N/A</v>
      </c>
      <c r="E287" s="12">
        <f>_xlfn.XLOOKUP(F287,'Nb colis et poids'!E:E,'Nb colis et poids'!F:F)</f>
        <v>3.84</v>
      </c>
      <c r="F287" s="5" t="s">
        <v>3138</v>
      </c>
      <c r="G287" s="6"/>
      <c r="H287" s="6">
        <v>4.93</v>
      </c>
      <c r="I287" s="6"/>
      <c r="J287" s="6"/>
      <c r="K287" s="6"/>
      <c r="M287" s="34">
        <v>5943814314753480</v>
      </c>
      <c r="N287" t="str">
        <f t="shared" si="18"/>
        <v>5943814314753480</v>
      </c>
    </row>
    <row r="288" spans="1:14" x14ac:dyDescent="0.25">
      <c r="A288" s="16">
        <f t="shared" si="19"/>
        <v>15.92</v>
      </c>
      <c r="B288" s="8">
        <f t="shared" si="20"/>
        <v>14.25</v>
      </c>
      <c r="C288" s="2">
        <v>7254</v>
      </c>
      <c r="D288" s="2" t="e">
        <f>RIGHT(_xlfn.XLOOKUP(F288,'Recherche tracking'!A:A,'Recherche tracking'!B:B),16)</f>
        <v>#N/A</v>
      </c>
      <c r="E288" s="12">
        <f>_xlfn.XLOOKUP(F288,'Nb colis et poids'!E:E,'Nb colis et poids'!F:F)</f>
        <v>35.58</v>
      </c>
      <c r="F288" s="5" t="s">
        <v>2913</v>
      </c>
      <c r="G288" s="6"/>
      <c r="H288" s="6">
        <v>14.25</v>
      </c>
      <c r="I288" s="6"/>
      <c r="J288" s="6"/>
      <c r="K288" s="6"/>
      <c r="M288" s="34">
        <v>5943814314753430</v>
      </c>
      <c r="N288" t="str">
        <f t="shared" si="18"/>
        <v>5943814314753430</v>
      </c>
    </row>
    <row r="289" spans="1:14" x14ac:dyDescent="0.25">
      <c r="A289" s="16">
        <f t="shared" si="19"/>
        <v>14.75</v>
      </c>
      <c r="B289" s="8">
        <f t="shared" si="20"/>
        <v>13.21</v>
      </c>
      <c r="C289" s="2">
        <v>7254</v>
      </c>
      <c r="D289" s="2" t="e">
        <f>RIGHT(_xlfn.XLOOKUP(F289,'Recherche tracking'!A:A,'Recherche tracking'!B:B),16)</f>
        <v>#N/A</v>
      </c>
      <c r="E289" s="12">
        <f>_xlfn.XLOOKUP(F289,'Nb colis et poids'!E:E,'Nb colis et poids'!F:F)</f>
        <v>31.23</v>
      </c>
      <c r="F289" s="5" t="s">
        <v>2912</v>
      </c>
      <c r="G289" s="6"/>
      <c r="H289" s="6">
        <v>13.21</v>
      </c>
      <c r="I289" s="6"/>
      <c r="J289" s="6"/>
      <c r="K289" s="6"/>
      <c r="M289" s="34">
        <v>5943814314752630</v>
      </c>
      <c r="N289" t="str">
        <f t="shared" si="18"/>
        <v>5943814314752630</v>
      </c>
    </row>
    <row r="290" spans="1:14" x14ac:dyDescent="0.25">
      <c r="A290" s="16">
        <f t="shared" si="19"/>
        <v>5.51</v>
      </c>
      <c r="B290" s="8">
        <f t="shared" si="20"/>
        <v>4.93</v>
      </c>
      <c r="C290" s="2">
        <v>9351</v>
      </c>
      <c r="D290" s="2" t="e">
        <f>RIGHT(_xlfn.XLOOKUP(F290,'Recherche tracking'!A:A,'Recherche tracking'!B:B),16)</f>
        <v>#N/A</v>
      </c>
      <c r="E290" s="12">
        <f>_xlfn.XLOOKUP(F290,'Nb colis et poids'!E:E,'Nb colis et poids'!F:F)</f>
        <v>3.01</v>
      </c>
      <c r="F290" s="5" t="s">
        <v>3137</v>
      </c>
      <c r="G290" s="6"/>
      <c r="H290" s="6">
        <v>4.93</v>
      </c>
      <c r="I290" s="6"/>
      <c r="J290" s="6"/>
      <c r="K290" s="6"/>
      <c r="M290" s="34">
        <v>5943814314752450</v>
      </c>
      <c r="N290" t="str">
        <f t="shared" si="18"/>
        <v>5943814314752450</v>
      </c>
    </row>
    <row r="291" spans="1:14" x14ac:dyDescent="0.25">
      <c r="A291" s="16">
        <f t="shared" si="19"/>
        <v>19.649999999999999</v>
      </c>
      <c r="B291" s="8">
        <f t="shared" si="20"/>
        <v>17.59</v>
      </c>
      <c r="C291" s="2">
        <v>7254</v>
      </c>
      <c r="D291" s="2" t="e">
        <f>RIGHT(_xlfn.XLOOKUP(F291,'Recherche tracking'!A:A,'Recherche tracking'!B:B),16)</f>
        <v>#N/A</v>
      </c>
      <c r="E291" s="12">
        <f>_xlfn.XLOOKUP(F291,'Nb colis et poids'!E:E,'Nb colis et poids'!F:F)</f>
        <v>44.09</v>
      </c>
      <c r="F291" s="5" t="s">
        <v>2911</v>
      </c>
      <c r="G291" s="6"/>
      <c r="H291" s="6">
        <v>17.59</v>
      </c>
      <c r="I291" s="6"/>
      <c r="J291" s="6"/>
      <c r="K291" s="6"/>
      <c r="M291" s="34">
        <v>5943814314752430</v>
      </c>
      <c r="N291" t="str">
        <f t="shared" si="18"/>
        <v>5943814314752430</v>
      </c>
    </row>
    <row r="292" spans="1:14" x14ac:dyDescent="0.25">
      <c r="A292" s="16">
        <f t="shared" si="19"/>
        <v>5.8</v>
      </c>
      <c r="B292" s="8">
        <f t="shared" si="20"/>
        <v>5.19</v>
      </c>
      <c r="C292" s="2">
        <v>7027</v>
      </c>
      <c r="D292" s="2" t="e">
        <f>RIGHT(_xlfn.XLOOKUP(F292,'Recherche tracking'!A:A,'Recherche tracking'!B:B),16)</f>
        <v>#N/A</v>
      </c>
      <c r="E292" s="12">
        <f>_xlfn.XLOOKUP(F292,'Nb colis et poids'!E:E,'Nb colis et poids'!F:F)</f>
        <v>4.2</v>
      </c>
      <c r="F292" s="5" t="s">
        <v>3136</v>
      </c>
      <c r="G292" s="6"/>
      <c r="H292" s="6">
        <v>5.19</v>
      </c>
      <c r="I292" s="6"/>
      <c r="J292" s="6"/>
      <c r="K292" s="6"/>
      <c r="M292" s="34">
        <v>5943814314752020</v>
      </c>
      <c r="N292" t="str">
        <f t="shared" si="18"/>
        <v>5943814314752020</v>
      </c>
    </row>
    <row r="293" spans="1:14" x14ac:dyDescent="0.25">
      <c r="A293" s="16">
        <f t="shared" si="19"/>
        <v>26.86</v>
      </c>
      <c r="B293" s="8">
        <f t="shared" si="20"/>
        <v>24.05</v>
      </c>
      <c r="C293" s="2">
        <v>7254</v>
      </c>
      <c r="D293" s="2" t="e">
        <f>RIGHT(_xlfn.XLOOKUP(F293,'Recherche tracking'!A:A,'Recherche tracking'!B:B),16)</f>
        <v>#N/A</v>
      </c>
      <c r="E293" s="12">
        <f>_xlfn.XLOOKUP(F293,'Nb colis et poids'!E:E,'Nb colis et poids'!F:F)</f>
        <v>65.63</v>
      </c>
      <c r="F293" s="5" t="s">
        <v>2910</v>
      </c>
      <c r="G293" s="6"/>
      <c r="H293" s="6">
        <v>24.05</v>
      </c>
      <c r="I293" s="6"/>
      <c r="J293" s="6"/>
      <c r="K293" s="6"/>
      <c r="M293" s="34">
        <v>5943814314751920</v>
      </c>
      <c r="N293" t="str">
        <f t="shared" si="18"/>
        <v>5943814314751920</v>
      </c>
    </row>
    <row r="294" spans="1:14" x14ac:dyDescent="0.25">
      <c r="A294" s="16">
        <f t="shared" si="19"/>
        <v>4.93</v>
      </c>
      <c r="B294" s="8">
        <f t="shared" si="20"/>
        <v>4.41</v>
      </c>
      <c r="C294" s="2">
        <v>8041</v>
      </c>
      <c r="D294" s="2" t="e">
        <f>RIGHT(_xlfn.XLOOKUP(F294,'Recherche tracking'!A:A,'Recherche tracking'!B:B),16)</f>
        <v>#N/A</v>
      </c>
      <c r="E294" s="12">
        <f>_xlfn.XLOOKUP(F294,'Nb colis et poids'!E:E,'Nb colis et poids'!F:F)</f>
        <v>2</v>
      </c>
      <c r="F294" s="5" t="s">
        <v>3135</v>
      </c>
      <c r="G294" s="6"/>
      <c r="H294" s="6">
        <v>4.41</v>
      </c>
      <c r="I294" s="6"/>
      <c r="J294" s="6"/>
      <c r="K294" s="6"/>
      <c r="M294" s="34">
        <v>5943814314751410</v>
      </c>
      <c r="N294" t="str">
        <f t="shared" si="18"/>
        <v>5943814314751410</v>
      </c>
    </row>
    <row r="295" spans="1:14" x14ac:dyDescent="0.25">
      <c r="A295" s="16">
        <f t="shared" si="19"/>
        <v>5.8</v>
      </c>
      <c r="B295" s="8">
        <f t="shared" si="20"/>
        <v>5.19</v>
      </c>
      <c r="C295" s="2">
        <v>9351</v>
      </c>
      <c r="D295" s="2" t="e">
        <f>RIGHT(_xlfn.XLOOKUP(F295,'Recherche tracking'!A:A,'Recherche tracking'!B:B),16)</f>
        <v>#N/A</v>
      </c>
      <c r="E295" s="12">
        <f>_xlfn.XLOOKUP(F295,'Nb colis et poids'!E:E,'Nb colis et poids'!F:F)</f>
        <v>4.01</v>
      </c>
      <c r="F295" s="5" t="s">
        <v>3134</v>
      </c>
      <c r="G295" s="6"/>
      <c r="H295" s="6">
        <v>5.19</v>
      </c>
      <c r="I295" s="6"/>
      <c r="J295" s="6"/>
      <c r="K295" s="6"/>
      <c r="M295" s="34">
        <v>5743814314757370</v>
      </c>
      <c r="N295" t="str">
        <f t="shared" si="18"/>
        <v>5743814314757370</v>
      </c>
    </row>
    <row r="296" spans="1:14" x14ac:dyDescent="0.25">
      <c r="A296" s="16">
        <f t="shared" si="19"/>
        <v>5.22</v>
      </c>
      <c r="B296" s="8">
        <f t="shared" si="20"/>
        <v>4.67</v>
      </c>
      <c r="C296" s="2">
        <v>9351</v>
      </c>
      <c r="D296" s="2" t="e">
        <f>RIGHT(_xlfn.XLOOKUP(F296,'Recherche tracking'!A:A,'Recherche tracking'!B:B),16)</f>
        <v>#N/A</v>
      </c>
      <c r="E296" s="12">
        <f>_xlfn.XLOOKUP(F296,'Nb colis et poids'!E:E,'Nb colis et poids'!F:F)</f>
        <v>2.9</v>
      </c>
      <c r="F296" s="5" t="s">
        <v>3133</v>
      </c>
      <c r="G296" s="6"/>
      <c r="H296" s="6">
        <v>4.67</v>
      </c>
      <c r="I296" s="6"/>
      <c r="J296" s="6"/>
      <c r="K296" s="6"/>
      <c r="M296" s="34">
        <v>5743814314756710</v>
      </c>
      <c r="N296" t="str">
        <f t="shared" si="18"/>
        <v>5743814314756710</v>
      </c>
    </row>
    <row r="297" spans="1:14" x14ac:dyDescent="0.25">
      <c r="A297" s="16">
        <f t="shared" si="19"/>
        <v>5.22</v>
      </c>
      <c r="B297" s="8">
        <f t="shared" si="20"/>
        <v>4.67</v>
      </c>
      <c r="C297" s="2">
        <v>9351</v>
      </c>
      <c r="D297" s="2" t="e">
        <f>RIGHT(_xlfn.XLOOKUP(F297,'Recherche tracking'!A:A,'Recherche tracking'!B:B),16)</f>
        <v>#N/A</v>
      </c>
      <c r="E297" s="12">
        <f>_xlfn.XLOOKUP(F297,'Nb colis et poids'!E:E,'Nb colis et poids'!F:F)</f>
        <v>2.9</v>
      </c>
      <c r="F297" s="5" t="s">
        <v>3132</v>
      </c>
      <c r="G297" s="6"/>
      <c r="H297" s="6">
        <v>4.67</v>
      </c>
      <c r="I297" s="6"/>
      <c r="J297" s="6"/>
      <c r="K297" s="6"/>
      <c r="M297" s="34">
        <v>5743814314755450</v>
      </c>
      <c r="N297" t="str">
        <f t="shared" si="18"/>
        <v>5743814314755450</v>
      </c>
    </row>
    <row r="298" spans="1:14" x14ac:dyDescent="0.25">
      <c r="A298" s="16">
        <f t="shared" si="19"/>
        <v>12.43</v>
      </c>
      <c r="B298" s="8">
        <f t="shared" si="20"/>
        <v>11.13</v>
      </c>
      <c r="C298" s="2">
        <v>7254</v>
      </c>
      <c r="D298" s="2" t="e">
        <f>RIGHT(_xlfn.XLOOKUP(F298,'Recherche tracking'!A:A,'Recherche tracking'!B:B),16)</f>
        <v>#N/A</v>
      </c>
      <c r="E298" s="12">
        <f>_xlfn.XLOOKUP(F298,'Nb colis et poids'!E:E,'Nb colis et poids'!F:F)</f>
        <v>23.89</v>
      </c>
      <c r="F298" s="5" t="s">
        <v>2909</v>
      </c>
      <c r="G298" s="6"/>
      <c r="H298" s="6">
        <v>11.13</v>
      </c>
      <c r="I298" s="6"/>
      <c r="J298" s="6"/>
      <c r="K298" s="6"/>
      <c r="M298" s="34">
        <v>5743814314753410</v>
      </c>
      <c r="N298" t="str">
        <f t="shared" si="18"/>
        <v>5743814314753410</v>
      </c>
    </row>
    <row r="299" spans="1:14" x14ac:dyDescent="0.25">
      <c r="A299" s="16">
        <f t="shared" si="19"/>
        <v>7.83</v>
      </c>
      <c r="B299" s="8">
        <f t="shared" si="20"/>
        <v>7.01</v>
      </c>
      <c r="C299" s="2">
        <v>9351</v>
      </c>
      <c r="D299" s="2" t="e">
        <f>RIGHT(_xlfn.XLOOKUP(F299,'Recherche tracking'!A:A,'Recherche tracking'!B:B),16)</f>
        <v>#N/A</v>
      </c>
      <c r="E299" s="12">
        <f>_xlfn.XLOOKUP(F299,'Nb colis et poids'!E:E,'Nb colis et poids'!F:F)</f>
        <v>11.86</v>
      </c>
      <c r="F299" s="5" t="s">
        <v>3131</v>
      </c>
      <c r="G299" s="6"/>
      <c r="H299" s="6">
        <v>7.01</v>
      </c>
      <c r="I299" s="6"/>
      <c r="J299" s="6"/>
      <c r="K299" s="6"/>
      <c r="M299" s="34">
        <v>5743814314752500</v>
      </c>
      <c r="N299" t="str">
        <f t="shared" si="18"/>
        <v>5743814314752500</v>
      </c>
    </row>
    <row r="300" spans="1:14" x14ac:dyDescent="0.25">
      <c r="A300" s="16">
        <f t="shared" si="19"/>
        <v>5.51</v>
      </c>
      <c r="B300" s="8">
        <f t="shared" si="20"/>
        <v>4.93</v>
      </c>
      <c r="C300" s="2">
        <v>9351</v>
      </c>
      <c r="D300" s="2" t="e">
        <f>RIGHT(_xlfn.XLOOKUP(F300,'Recherche tracking'!A:A,'Recherche tracking'!B:B),16)</f>
        <v>#N/A</v>
      </c>
      <c r="E300" s="12">
        <f>_xlfn.XLOOKUP(F300,'Nb colis et poids'!E:E,'Nb colis et poids'!F:F)</f>
        <v>3.5</v>
      </c>
      <c r="F300" s="5" t="s">
        <v>3130</v>
      </c>
      <c r="G300" s="6"/>
      <c r="H300" s="6">
        <v>4.93</v>
      </c>
      <c r="I300" s="6"/>
      <c r="J300" s="6"/>
      <c r="K300" s="6"/>
      <c r="M300" s="34">
        <v>5643814314757680</v>
      </c>
      <c r="N300" t="str">
        <f t="shared" si="18"/>
        <v>5643814314757680</v>
      </c>
    </row>
    <row r="301" spans="1:14" x14ac:dyDescent="0.25">
      <c r="A301" s="16">
        <f t="shared" si="19"/>
        <v>4.6399999999999997</v>
      </c>
      <c r="B301" s="8">
        <f t="shared" si="20"/>
        <v>4.1500000000000004</v>
      </c>
      <c r="C301" s="2">
        <v>3752</v>
      </c>
      <c r="D301" s="2" t="e">
        <f>RIGHT(_xlfn.XLOOKUP(F301,'Recherche tracking'!A:A,'Recherche tracking'!B:B),16)</f>
        <v>#N/A</v>
      </c>
      <c r="E301" s="12">
        <f>_xlfn.XLOOKUP(F301,'Nb colis et poids'!E:E,'Nb colis et poids'!F:F)</f>
        <v>0.8</v>
      </c>
      <c r="F301" s="5" t="s">
        <v>3129</v>
      </c>
      <c r="G301" s="6"/>
      <c r="H301" s="6">
        <v>4.1500000000000004</v>
      </c>
      <c r="I301" s="6"/>
      <c r="J301" s="6"/>
      <c r="K301" s="6"/>
      <c r="M301" s="34">
        <v>5643814314755700</v>
      </c>
      <c r="N301" t="str">
        <f t="shared" si="18"/>
        <v>5643814314755700</v>
      </c>
    </row>
    <row r="302" spans="1:14" x14ac:dyDescent="0.25">
      <c r="A302" s="16">
        <f t="shared" si="19"/>
        <v>7.25</v>
      </c>
      <c r="B302" s="8">
        <f t="shared" si="20"/>
        <v>6.49</v>
      </c>
      <c r="C302" s="2">
        <v>9351</v>
      </c>
      <c r="D302" s="2" t="e">
        <f>RIGHT(_xlfn.XLOOKUP(F302,'Recherche tracking'!A:A,'Recherche tracking'!B:B),16)</f>
        <v>#N/A</v>
      </c>
      <c r="E302" s="12">
        <f>_xlfn.XLOOKUP(F302,'Nb colis et poids'!E:E,'Nb colis et poids'!F:F)</f>
        <v>9.9</v>
      </c>
      <c r="F302" s="5" t="s">
        <v>3128</v>
      </c>
      <c r="G302" s="6"/>
      <c r="H302" s="6">
        <v>6.49</v>
      </c>
      <c r="I302" s="6"/>
      <c r="J302" s="6"/>
      <c r="K302" s="6"/>
      <c r="M302" s="34">
        <v>5643814314754930</v>
      </c>
      <c r="N302" t="str">
        <f t="shared" si="18"/>
        <v>5643814314754930</v>
      </c>
    </row>
    <row r="303" spans="1:14" x14ac:dyDescent="0.25">
      <c r="A303" s="16">
        <f t="shared" si="19"/>
        <v>5.22</v>
      </c>
      <c r="B303" s="8">
        <f t="shared" si="20"/>
        <v>4.67</v>
      </c>
      <c r="C303" s="2">
        <v>9351</v>
      </c>
      <c r="D303" s="2" t="e">
        <f>RIGHT(_xlfn.XLOOKUP(F303,'Recherche tracking'!A:A,'Recherche tracking'!B:B),16)</f>
        <v>#N/A</v>
      </c>
      <c r="E303" s="12">
        <f>_xlfn.XLOOKUP(F303,'Nb colis et poids'!E:E,'Nb colis et poids'!F:F)</f>
        <v>2.9</v>
      </c>
      <c r="F303" s="5" t="s">
        <v>3127</v>
      </c>
      <c r="G303" s="6"/>
      <c r="H303" s="6">
        <v>4.67</v>
      </c>
      <c r="I303" s="6"/>
      <c r="J303" s="6"/>
      <c r="K303" s="6"/>
      <c r="M303" s="34">
        <v>5643814314752460</v>
      </c>
      <c r="N303" t="str">
        <f t="shared" si="18"/>
        <v>5643814314752460</v>
      </c>
    </row>
    <row r="304" spans="1:14" x14ac:dyDescent="0.25">
      <c r="A304" s="16">
        <f t="shared" si="19"/>
        <v>5.51</v>
      </c>
      <c r="B304" s="8">
        <f t="shared" si="20"/>
        <v>4.93</v>
      </c>
      <c r="C304" s="2">
        <v>9351</v>
      </c>
      <c r="D304" s="2" t="e">
        <f>RIGHT(_xlfn.XLOOKUP(F304,'Recherche tracking'!A:A,'Recherche tracking'!B:B),16)</f>
        <v>#N/A</v>
      </c>
      <c r="E304" s="12">
        <f>_xlfn.XLOOKUP(F304,'Nb colis et poids'!E:E,'Nb colis et poids'!F:F)</f>
        <v>3.6</v>
      </c>
      <c r="F304" s="5" t="s">
        <v>3126</v>
      </c>
      <c r="G304" s="6"/>
      <c r="H304" s="6">
        <v>4.93</v>
      </c>
      <c r="I304" s="6"/>
      <c r="J304" s="6"/>
      <c r="K304" s="6"/>
      <c r="M304" s="34">
        <v>5643814314751660</v>
      </c>
      <c r="N304" t="str">
        <f t="shared" si="18"/>
        <v>5643814314751660</v>
      </c>
    </row>
    <row r="305" spans="1:14" x14ac:dyDescent="0.25">
      <c r="A305" s="16">
        <f t="shared" si="19"/>
        <v>7.54</v>
      </c>
      <c r="B305" s="8">
        <f t="shared" si="20"/>
        <v>6.75</v>
      </c>
      <c r="C305" s="2">
        <v>9351</v>
      </c>
      <c r="D305" s="2" t="e">
        <f>RIGHT(_xlfn.XLOOKUP(F305,'Recherche tracking'!A:A,'Recherche tracking'!B:B),16)</f>
        <v>#N/A</v>
      </c>
      <c r="E305" s="12">
        <f>_xlfn.XLOOKUP(F305,'Nb colis et poids'!E:E,'Nb colis et poids'!F:F)</f>
        <v>10.4</v>
      </c>
      <c r="F305" s="5" t="s">
        <v>3125</v>
      </c>
      <c r="G305" s="6"/>
      <c r="H305" s="6">
        <v>6.75</v>
      </c>
      <c r="I305" s="6"/>
      <c r="J305" s="6"/>
      <c r="K305" s="6"/>
      <c r="M305" s="34">
        <v>5643814314751080</v>
      </c>
      <c r="N305" t="str">
        <f t="shared" si="18"/>
        <v>5643814314751080</v>
      </c>
    </row>
    <row r="306" spans="1:14" x14ac:dyDescent="0.25">
      <c r="A306" s="16">
        <f t="shared" si="19"/>
        <v>5.51</v>
      </c>
      <c r="B306" s="8">
        <f t="shared" si="20"/>
        <v>4.93</v>
      </c>
      <c r="C306" s="2">
        <v>3752</v>
      </c>
      <c r="D306" s="2" t="e">
        <f>RIGHT(_xlfn.XLOOKUP(F306,'Recherche tracking'!A:A,'Recherche tracking'!B:B),16)</f>
        <v>#N/A</v>
      </c>
      <c r="E306" s="12">
        <f>_xlfn.XLOOKUP(F306,'Nb colis et poids'!E:E,'Nb colis et poids'!F:F)</f>
        <v>3.01</v>
      </c>
      <c r="F306" s="5" t="s">
        <v>3124</v>
      </c>
      <c r="G306" s="6"/>
      <c r="H306" s="6">
        <v>4.93</v>
      </c>
      <c r="I306" s="6"/>
      <c r="J306" s="6"/>
      <c r="K306" s="6"/>
      <c r="M306" s="34">
        <v>5443814314755880</v>
      </c>
      <c r="N306" t="str">
        <f t="shared" si="18"/>
        <v>5443814314755880</v>
      </c>
    </row>
    <row r="307" spans="1:14" x14ac:dyDescent="0.25">
      <c r="A307" s="16">
        <f t="shared" si="19"/>
        <v>6.38</v>
      </c>
      <c r="B307" s="8">
        <f t="shared" si="20"/>
        <v>5.71</v>
      </c>
      <c r="C307" s="2">
        <v>9351</v>
      </c>
      <c r="D307" s="2" t="e">
        <f>RIGHT(_xlfn.XLOOKUP(F307,'Recherche tracking'!A:A,'Recherche tracking'!B:B),16)</f>
        <v>#N/A</v>
      </c>
      <c r="E307" s="12">
        <f>_xlfn.XLOOKUP(F307,'Nb colis et poids'!E:E,'Nb colis et poids'!F:F)</f>
        <v>6.01</v>
      </c>
      <c r="F307" s="5" t="s">
        <v>3123</v>
      </c>
      <c r="G307" s="6"/>
      <c r="H307" s="6">
        <v>5.71</v>
      </c>
      <c r="I307" s="6"/>
      <c r="J307" s="6"/>
      <c r="K307" s="6"/>
      <c r="M307" s="34">
        <v>5443814314754700</v>
      </c>
      <c r="N307" t="str">
        <f t="shared" si="18"/>
        <v>5443814314754700</v>
      </c>
    </row>
    <row r="308" spans="1:14" x14ac:dyDescent="0.25">
      <c r="A308" s="16">
        <f t="shared" si="19"/>
        <v>5.51</v>
      </c>
      <c r="B308" s="8">
        <f t="shared" si="20"/>
        <v>4.93</v>
      </c>
      <c r="C308" s="2">
        <v>9351</v>
      </c>
      <c r="D308" s="2" t="e">
        <f>RIGHT(_xlfn.XLOOKUP(F308,'Recherche tracking'!A:A,'Recherche tracking'!B:B),16)</f>
        <v>#N/A</v>
      </c>
      <c r="E308" s="12">
        <f>_xlfn.XLOOKUP(F308,'Nb colis et poids'!E:E,'Nb colis et poids'!F:F)</f>
        <v>3.01</v>
      </c>
      <c r="F308" s="5" t="s">
        <v>3122</v>
      </c>
      <c r="G308" s="6"/>
      <c r="H308" s="6">
        <v>4.93</v>
      </c>
      <c r="I308" s="6"/>
      <c r="J308" s="6"/>
      <c r="K308" s="6"/>
      <c r="M308" s="34">
        <v>5443814314752540</v>
      </c>
      <c r="N308" t="str">
        <f t="shared" si="18"/>
        <v>5443814314752540</v>
      </c>
    </row>
    <row r="309" spans="1:14" x14ac:dyDescent="0.25">
      <c r="A309" s="16">
        <f t="shared" si="19"/>
        <v>5.22</v>
      </c>
      <c r="B309" s="8">
        <f t="shared" si="20"/>
        <v>4.67</v>
      </c>
      <c r="C309" s="2">
        <v>9351</v>
      </c>
      <c r="D309" s="2" t="e">
        <f>RIGHT(_xlfn.XLOOKUP(F309,'Recherche tracking'!A:A,'Recherche tracking'!B:B),16)</f>
        <v>#N/A</v>
      </c>
      <c r="E309" s="12">
        <f>_xlfn.XLOOKUP(F309,'Nb colis et poids'!E:E,'Nb colis et poids'!F:F)</f>
        <v>2.9</v>
      </c>
      <c r="F309" s="5" t="s">
        <v>3121</v>
      </c>
      <c r="G309" s="6"/>
      <c r="H309" s="6">
        <v>4.67</v>
      </c>
      <c r="I309" s="6"/>
      <c r="J309" s="6"/>
      <c r="K309" s="6"/>
      <c r="M309" s="34">
        <v>5343814314754980</v>
      </c>
      <c r="N309" t="str">
        <f t="shared" si="18"/>
        <v>5343814314754980</v>
      </c>
    </row>
    <row r="310" spans="1:14" x14ac:dyDescent="0.25">
      <c r="A310" s="16">
        <f t="shared" si="19"/>
        <v>7.25</v>
      </c>
      <c r="B310" s="8">
        <f t="shared" si="20"/>
        <v>6.49</v>
      </c>
      <c r="C310" s="2">
        <v>3752</v>
      </c>
      <c r="D310" s="2" t="e">
        <f>RIGHT(_xlfn.XLOOKUP(F310,'Recherche tracking'!A:A,'Recherche tracking'!B:B),16)</f>
        <v>#N/A</v>
      </c>
      <c r="E310" s="12">
        <f>_xlfn.XLOOKUP(F310,'Nb colis et poids'!E:E,'Nb colis et poids'!F:F)</f>
        <v>9.6</v>
      </c>
      <c r="F310" s="5" t="s">
        <v>3120</v>
      </c>
      <c r="G310" s="6"/>
      <c r="H310" s="6">
        <v>6.49</v>
      </c>
      <c r="I310" s="6"/>
      <c r="J310" s="6"/>
      <c r="K310" s="6"/>
      <c r="M310" s="34">
        <v>5343814314752580</v>
      </c>
      <c r="N310" t="str">
        <f t="shared" si="18"/>
        <v>5343814314752580</v>
      </c>
    </row>
    <row r="311" spans="1:14" x14ac:dyDescent="0.25">
      <c r="A311" s="16">
        <f t="shared" si="19"/>
        <v>5.8</v>
      </c>
      <c r="B311" s="8">
        <f t="shared" si="20"/>
        <v>5.19</v>
      </c>
      <c r="C311" s="2">
        <v>9351</v>
      </c>
      <c r="D311" s="2" t="e">
        <f>RIGHT(_xlfn.XLOOKUP(F311,'Recherche tracking'!A:A,'Recherche tracking'!B:B),16)</f>
        <v>#N/A</v>
      </c>
      <c r="E311" s="12">
        <f>_xlfn.XLOOKUP(F311,'Nb colis et poids'!E:E,'Nb colis et poids'!F:F)</f>
        <v>4.3</v>
      </c>
      <c r="F311" s="5" t="s">
        <v>3119</v>
      </c>
      <c r="G311" s="6"/>
      <c r="H311" s="6">
        <v>5.19</v>
      </c>
      <c r="I311" s="6"/>
      <c r="J311" s="6"/>
      <c r="K311" s="6"/>
      <c r="M311" s="34">
        <v>5143814314757140</v>
      </c>
      <c r="N311" t="str">
        <f t="shared" si="18"/>
        <v>5143814314757140</v>
      </c>
    </row>
    <row r="312" spans="1:14" x14ac:dyDescent="0.25">
      <c r="A312" s="16">
        <f t="shared" si="19"/>
        <v>5.8</v>
      </c>
      <c r="B312" s="8">
        <f t="shared" si="20"/>
        <v>5.19</v>
      </c>
      <c r="C312" s="2">
        <v>9351</v>
      </c>
      <c r="D312" s="2" t="e">
        <f>RIGHT(_xlfn.XLOOKUP(F312,'Recherche tracking'!A:A,'Recherche tracking'!B:B),16)</f>
        <v>#N/A</v>
      </c>
      <c r="E312" s="12">
        <f>_xlfn.XLOOKUP(F312,'Nb colis et poids'!E:E,'Nb colis et poids'!F:F)</f>
        <v>4.0999999999999996</v>
      </c>
      <c r="F312" s="5" t="s">
        <v>3118</v>
      </c>
      <c r="G312" s="6"/>
      <c r="H312" s="6">
        <v>5.19</v>
      </c>
      <c r="I312" s="6"/>
      <c r="J312" s="6"/>
      <c r="K312" s="6"/>
      <c r="M312" s="34">
        <v>5143814314754430</v>
      </c>
      <c r="N312" t="str">
        <f t="shared" si="18"/>
        <v>5143814314754430</v>
      </c>
    </row>
    <row r="313" spans="1:14" x14ac:dyDescent="0.25">
      <c r="A313" s="16">
        <f t="shared" si="19"/>
        <v>9.86</v>
      </c>
      <c r="B313" s="8">
        <f t="shared" si="20"/>
        <v>8.83</v>
      </c>
      <c r="C313" s="2">
        <v>8656</v>
      </c>
      <c r="D313" s="2" t="e">
        <f>RIGHT(_xlfn.XLOOKUP(F313,'Recherche tracking'!A:A,'Recherche tracking'!B:B),16)</f>
        <v>#N/A</v>
      </c>
      <c r="E313" s="12">
        <f>_xlfn.XLOOKUP(F313,'Nb colis et poids'!E:E,'Nb colis et poids'!F:F)</f>
        <v>18.04</v>
      </c>
      <c r="F313" s="5" t="s">
        <v>3117</v>
      </c>
      <c r="G313" s="6"/>
      <c r="H313" s="6">
        <v>8.83</v>
      </c>
      <c r="I313" s="6"/>
      <c r="J313" s="6"/>
      <c r="K313" s="6"/>
      <c r="M313" s="34">
        <v>5143814314754370</v>
      </c>
      <c r="N313" t="str">
        <f t="shared" si="18"/>
        <v>5143814314754370</v>
      </c>
    </row>
    <row r="314" spans="1:14" x14ac:dyDescent="0.25">
      <c r="A314" s="16">
        <f t="shared" si="19"/>
        <v>14.17</v>
      </c>
      <c r="B314" s="8">
        <f t="shared" si="20"/>
        <v>12.69</v>
      </c>
      <c r="C314" s="2">
        <v>7254</v>
      </c>
      <c r="D314" s="2" t="e">
        <f>RIGHT(_xlfn.XLOOKUP(F314,'Recherche tracking'!A:A,'Recherche tracking'!B:B),16)</f>
        <v>#N/A</v>
      </c>
      <c r="E314" s="12">
        <f>_xlfn.XLOOKUP(F314,'Nb colis et poids'!E:E,'Nb colis et poids'!F:F)</f>
        <v>29.72</v>
      </c>
      <c r="F314" s="5" t="s">
        <v>2908</v>
      </c>
      <c r="G314" s="6"/>
      <c r="H314" s="6">
        <v>12.69</v>
      </c>
      <c r="I314" s="6"/>
      <c r="J314" s="6"/>
      <c r="K314" s="6"/>
      <c r="M314" s="34">
        <v>5143814314753310</v>
      </c>
      <c r="N314" t="str">
        <f t="shared" si="18"/>
        <v>5143814314753310</v>
      </c>
    </row>
    <row r="315" spans="1:14" x14ac:dyDescent="0.25">
      <c r="A315" s="16">
        <f t="shared" si="19"/>
        <v>6.09</v>
      </c>
      <c r="B315" s="8">
        <f t="shared" si="20"/>
        <v>5.45</v>
      </c>
      <c r="C315" s="2">
        <v>9351</v>
      </c>
      <c r="D315" s="2" t="e">
        <f>RIGHT(_xlfn.XLOOKUP(F315,'Recherche tracking'!A:A,'Recherche tracking'!B:B),16)</f>
        <v>#N/A</v>
      </c>
      <c r="E315" s="12">
        <f>_xlfn.XLOOKUP(F315,'Nb colis et poids'!E:E,'Nb colis et poids'!F:F)</f>
        <v>5.2</v>
      </c>
      <c r="F315" s="5" t="s">
        <v>3116</v>
      </c>
      <c r="G315" s="6"/>
      <c r="H315" s="6">
        <v>5.45</v>
      </c>
      <c r="I315" s="6"/>
      <c r="J315" s="6"/>
      <c r="K315" s="6"/>
      <c r="M315" s="34">
        <v>5043814314753710</v>
      </c>
      <c r="N315" t="str">
        <f t="shared" si="18"/>
        <v>5043814314753710</v>
      </c>
    </row>
    <row r="316" spans="1:14" x14ac:dyDescent="0.25">
      <c r="A316" s="16">
        <f t="shared" si="19"/>
        <v>5.22</v>
      </c>
      <c r="B316" s="8">
        <f t="shared" si="20"/>
        <v>4.67</v>
      </c>
      <c r="C316" s="2">
        <v>9351</v>
      </c>
      <c r="D316" s="2" t="e">
        <f>RIGHT(_xlfn.XLOOKUP(F316,'Recherche tracking'!A:A,'Recherche tracking'!B:B),16)</f>
        <v>#N/A</v>
      </c>
      <c r="E316" s="12">
        <f>_xlfn.XLOOKUP(F316,'Nb colis et poids'!E:E,'Nb colis et poids'!F:F)</f>
        <v>2.6</v>
      </c>
      <c r="F316" s="5" t="s">
        <v>3115</v>
      </c>
      <c r="G316" s="6"/>
      <c r="H316" s="6">
        <v>4.67</v>
      </c>
      <c r="I316" s="6"/>
      <c r="J316" s="6"/>
      <c r="K316" s="6"/>
      <c r="M316" s="34">
        <v>4943814314757380</v>
      </c>
      <c r="N316" t="str">
        <f t="shared" si="18"/>
        <v>4943814314757380</v>
      </c>
    </row>
    <row r="317" spans="1:14" x14ac:dyDescent="0.25">
      <c r="A317" s="16">
        <f t="shared" si="19"/>
        <v>7.78</v>
      </c>
      <c r="B317" s="8">
        <f t="shared" si="20"/>
        <v>6.97</v>
      </c>
      <c r="C317" s="2">
        <v>9351</v>
      </c>
      <c r="D317" s="2" t="e">
        <f>RIGHT(_xlfn.XLOOKUP(F317,'Recherche tracking'!A:A,'Recherche tracking'!B:B),16)</f>
        <v>#N/A</v>
      </c>
      <c r="E317" s="12">
        <f>_xlfn.XLOOKUP(F317,'Nb colis et poids'!E:E,'Nb colis et poids'!F:F)</f>
        <v>7.04</v>
      </c>
      <c r="F317" s="5" t="s">
        <v>2907</v>
      </c>
      <c r="G317" s="6"/>
      <c r="H317" s="6">
        <v>6.97</v>
      </c>
      <c r="I317" s="6"/>
      <c r="J317" s="6"/>
      <c r="K317" s="6"/>
      <c r="M317" s="34">
        <v>4943814314757190</v>
      </c>
      <c r="N317" t="str">
        <f t="shared" si="18"/>
        <v>4943814314757190</v>
      </c>
    </row>
    <row r="318" spans="1:14" x14ac:dyDescent="0.25">
      <c r="A318" s="16">
        <f t="shared" si="19"/>
        <v>17.37</v>
      </c>
      <c r="B318" s="8">
        <f t="shared" si="20"/>
        <v>15.55</v>
      </c>
      <c r="C318" s="2">
        <v>7254</v>
      </c>
      <c r="D318" s="2" t="e">
        <f>RIGHT(_xlfn.XLOOKUP(F318,'Recherche tracking'!A:A,'Recherche tracking'!B:B),16)</f>
        <v>#N/A</v>
      </c>
      <c r="E318" s="12">
        <f>_xlfn.XLOOKUP(F318,'Nb colis et poids'!E:E,'Nb colis et poids'!F:F)</f>
        <v>40.25</v>
      </c>
      <c r="F318" s="5" t="s">
        <v>2906</v>
      </c>
      <c r="G318" s="6"/>
      <c r="H318" s="6">
        <v>15.55</v>
      </c>
      <c r="I318" s="6"/>
      <c r="J318" s="6"/>
      <c r="K318" s="6"/>
      <c r="M318" s="34">
        <v>4943814314756580</v>
      </c>
      <c r="N318" t="str">
        <f t="shared" si="18"/>
        <v>4943814314756580</v>
      </c>
    </row>
    <row r="319" spans="1:14" x14ac:dyDescent="0.25">
      <c r="A319" s="16">
        <f t="shared" si="19"/>
        <v>5.8</v>
      </c>
      <c r="B319" s="8">
        <f t="shared" si="20"/>
        <v>5.19</v>
      </c>
      <c r="C319" s="2">
        <v>9351</v>
      </c>
      <c r="D319" s="2" t="e">
        <f>RIGHT(_xlfn.XLOOKUP(F319,'Recherche tracking'!A:A,'Recherche tracking'!B:B),16)</f>
        <v>#N/A</v>
      </c>
      <c r="E319" s="12">
        <f>_xlfn.XLOOKUP(F319,'Nb colis et poids'!E:E,'Nb colis et poids'!F:F)</f>
        <v>4.01</v>
      </c>
      <c r="F319" s="5" t="s">
        <v>3114</v>
      </c>
      <c r="G319" s="6"/>
      <c r="H319" s="6">
        <v>5.19</v>
      </c>
      <c r="I319" s="6"/>
      <c r="J319" s="6"/>
      <c r="K319" s="6"/>
      <c r="M319" s="34">
        <v>4943814314755060</v>
      </c>
      <c r="N319" t="str">
        <f t="shared" si="18"/>
        <v>4943814314755060</v>
      </c>
    </row>
    <row r="320" spans="1:14" x14ac:dyDescent="0.25">
      <c r="A320" s="16">
        <f t="shared" si="19"/>
        <v>5.51</v>
      </c>
      <c r="B320" s="8">
        <f t="shared" si="20"/>
        <v>4.93</v>
      </c>
      <c r="C320" s="2">
        <v>9351</v>
      </c>
      <c r="D320" s="2" t="e">
        <f>RIGHT(_xlfn.XLOOKUP(F320,'Recherche tracking'!A:A,'Recherche tracking'!B:B),16)</f>
        <v>#N/A</v>
      </c>
      <c r="E320" s="12">
        <f>_xlfn.XLOOKUP(F320,'Nb colis et poids'!E:E,'Nb colis et poids'!F:F)</f>
        <v>3.6</v>
      </c>
      <c r="F320" s="5" t="s">
        <v>3113</v>
      </c>
      <c r="G320" s="6"/>
      <c r="H320" s="6">
        <v>4.93</v>
      </c>
      <c r="I320" s="6"/>
      <c r="J320" s="6"/>
      <c r="K320" s="6"/>
      <c r="M320" s="34">
        <v>4943814314754390</v>
      </c>
      <c r="N320" t="str">
        <f t="shared" si="18"/>
        <v>4943814314754390</v>
      </c>
    </row>
    <row r="321" spans="1:14" x14ac:dyDescent="0.25">
      <c r="A321" s="16">
        <f t="shared" si="19"/>
        <v>4.6399999999999997</v>
      </c>
      <c r="B321" s="8">
        <f t="shared" si="20"/>
        <v>4.1500000000000004</v>
      </c>
      <c r="C321" s="2">
        <v>9294</v>
      </c>
      <c r="D321" s="2" t="e">
        <f>RIGHT(_xlfn.XLOOKUP(F321,'Recherche tracking'!A:A,'Recherche tracking'!B:B),16)</f>
        <v>#N/A</v>
      </c>
      <c r="E321" s="12">
        <f>_xlfn.XLOOKUP(F321,'Nb colis et poids'!E:E,'Nb colis et poids'!F:F)</f>
        <v>0.9</v>
      </c>
      <c r="F321" s="5" t="s">
        <v>3112</v>
      </c>
      <c r="G321" s="6"/>
      <c r="H321" s="6">
        <v>4.1500000000000004</v>
      </c>
      <c r="I321" s="6"/>
      <c r="J321" s="6"/>
      <c r="K321" s="6"/>
      <c r="M321" s="34">
        <v>4943814314753980</v>
      </c>
      <c r="N321" t="str">
        <f t="shared" si="18"/>
        <v>4943814314753980</v>
      </c>
    </row>
    <row r="322" spans="1:14" x14ac:dyDescent="0.25">
      <c r="A322" s="16">
        <f t="shared" si="19"/>
        <v>5.51</v>
      </c>
      <c r="B322" s="8">
        <f t="shared" si="20"/>
        <v>4.93</v>
      </c>
      <c r="C322" s="2">
        <v>9351</v>
      </c>
      <c r="D322" s="2" t="e">
        <f>RIGHT(_xlfn.XLOOKUP(F322,'Recherche tracking'!A:A,'Recherche tracking'!B:B),16)</f>
        <v>#N/A</v>
      </c>
      <c r="E322" s="12">
        <f>_xlfn.XLOOKUP(F322,'Nb colis et poids'!E:E,'Nb colis et poids'!F:F)</f>
        <v>3.84</v>
      </c>
      <c r="F322" s="5" t="s">
        <v>3111</v>
      </c>
      <c r="G322" s="6"/>
      <c r="H322" s="6">
        <v>4.93</v>
      </c>
      <c r="I322" s="6"/>
      <c r="J322" s="6"/>
      <c r="K322" s="6"/>
      <c r="M322" s="34">
        <v>4943814314753260</v>
      </c>
      <c r="N322" t="str">
        <f t="shared" si="18"/>
        <v>4943814314753260</v>
      </c>
    </row>
    <row r="323" spans="1:14" x14ac:dyDescent="0.25">
      <c r="A323" s="16">
        <f t="shared" si="19"/>
        <v>5.51</v>
      </c>
      <c r="B323" s="8">
        <f t="shared" si="20"/>
        <v>4.93</v>
      </c>
      <c r="C323" s="2">
        <v>9351</v>
      </c>
      <c r="D323" s="2" t="e">
        <f>RIGHT(_xlfn.XLOOKUP(F323,'Recherche tracking'!A:A,'Recherche tracking'!B:B),16)</f>
        <v>#N/A</v>
      </c>
      <c r="E323" s="12">
        <f>_xlfn.XLOOKUP(F323,'Nb colis et poids'!E:E,'Nb colis et poids'!F:F)</f>
        <v>3.5</v>
      </c>
      <c r="F323" s="5" t="s">
        <v>3110</v>
      </c>
      <c r="G323" s="6"/>
      <c r="H323" s="6">
        <v>4.93</v>
      </c>
      <c r="I323" s="6"/>
      <c r="J323" s="6"/>
      <c r="K323" s="6"/>
      <c r="M323" s="34">
        <v>4943814314752280</v>
      </c>
      <c r="N323" t="str">
        <f t="shared" si="18"/>
        <v>4943814314752280</v>
      </c>
    </row>
    <row r="324" spans="1:14" x14ac:dyDescent="0.25">
      <c r="A324" s="16">
        <f t="shared" si="19"/>
        <v>21.68</v>
      </c>
      <c r="B324" s="8">
        <f t="shared" si="20"/>
        <v>19.41</v>
      </c>
      <c r="C324" s="2">
        <v>7254</v>
      </c>
      <c r="D324" s="2" t="e">
        <f>RIGHT(_xlfn.XLOOKUP(F324,'Recherche tracking'!A:A,'Recherche tracking'!B:B),16)</f>
        <v>#N/A</v>
      </c>
      <c r="E324" s="12">
        <f>_xlfn.XLOOKUP(F324,'Nb colis et poids'!E:E,'Nb colis et poids'!F:F)</f>
        <v>51.6</v>
      </c>
      <c r="F324" s="5" t="s">
        <v>2905</v>
      </c>
      <c r="G324" s="6"/>
      <c r="H324" s="6">
        <v>19.41</v>
      </c>
      <c r="I324" s="6"/>
      <c r="J324" s="6"/>
      <c r="K324" s="6"/>
      <c r="M324" s="34">
        <v>4943814314751040</v>
      </c>
      <c r="N324" t="str">
        <f t="shared" si="18"/>
        <v>4943814314751040</v>
      </c>
    </row>
    <row r="325" spans="1:14" x14ac:dyDescent="0.25">
      <c r="A325" s="16">
        <f t="shared" si="19"/>
        <v>5.51</v>
      </c>
      <c r="B325" s="8">
        <f t="shared" si="20"/>
        <v>4.93</v>
      </c>
      <c r="C325" s="2">
        <v>9351</v>
      </c>
      <c r="D325" s="2" t="e">
        <f>RIGHT(_xlfn.XLOOKUP(F325,'Recherche tracking'!A:A,'Recherche tracking'!B:B),16)</f>
        <v>#N/A</v>
      </c>
      <c r="E325" s="12">
        <f>_xlfn.XLOOKUP(F325,'Nb colis et poids'!E:E,'Nb colis et poids'!F:F)</f>
        <v>3.01</v>
      </c>
      <c r="F325" s="5" t="s">
        <v>3109</v>
      </c>
      <c r="G325" s="6"/>
      <c r="H325" s="6">
        <v>4.93</v>
      </c>
      <c r="I325" s="6"/>
      <c r="J325" s="6"/>
      <c r="K325" s="6"/>
      <c r="M325" s="34">
        <v>4743814314755440</v>
      </c>
      <c r="N325" t="str">
        <f t="shared" si="18"/>
        <v>4743814314755440</v>
      </c>
    </row>
    <row r="326" spans="1:14" x14ac:dyDescent="0.25">
      <c r="A326" s="16">
        <f t="shared" si="19"/>
        <v>5.51</v>
      </c>
      <c r="B326" s="8">
        <f t="shared" si="20"/>
        <v>4.93</v>
      </c>
      <c r="C326" s="2">
        <v>9351</v>
      </c>
      <c r="D326" s="2" t="e">
        <f>RIGHT(_xlfn.XLOOKUP(F326,'Recherche tracking'!A:A,'Recherche tracking'!B:B),16)</f>
        <v>#N/A</v>
      </c>
      <c r="E326" s="12">
        <f>_xlfn.XLOOKUP(F326,'Nb colis et poids'!E:E,'Nb colis et poids'!F:F)</f>
        <v>3.2</v>
      </c>
      <c r="F326" s="5" t="s">
        <v>3108</v>
      </c>
      <c r="G326" s="6"/>
      <c r="H326" s="6">
        <v>4.93</v>
      </c>
      <c r="I326" s="6"/>
      <c r="J326" s="6"/>
      <c r="K326" s="6"/>
      <c r="M326" s="34">
        <v>4743814314755010</v>
      </c>
      <c r="N326" t="str">
        <f t="shared" si="18"/>
        <v>4743814314755010</v>
      </c>
    </row>
    <row r="327" spans="1:14" x14ac:dyDescent="0.25">
      <c r="A327" s="16">
        <f t="shared" si="19"/>
        <v>4.6399999999999997</v>
      </c>
      <c r="B327" s="8">
        <f t="shared" si="20"/>
        <v>4.1500000000000004</v>
      </c>
      <c r="C327" s="2">
        <v>9294</v>
      </c>
      <c r="D327" s="2" t="e">
        <f>RIGHT(_xlfn.XLOOKUP(F327,'Recherche tracking'!A:A,'Recherche tracking'!B:B),16)</f>
        <v>#N/A</v>
      </c>
      <c r="E327" s="12">
        <f>_xlfn.XLOOKUP(F327,'Nb colis et poids'!E:E,'Nb colis et poids'!F:F)</f>
        <v>0.5</v>
      </c>
      <c r="F327" s="5" t="s">
        <v>3107</v>
      </c>
      <c r="G327" s="6"/>
      <c r="H327" s="6">
        <v>4.1500000000000004</v>
      </c>
      <c r="I327" s="6"/>
      <c r="J327" s="6"/>
      <c r="K327" s="6"/>
      <c r="M327" s="34">
        <v>4543814314757510</v>
      </c>
      <c r="N327" t="str">
        <f t="shared" si="18"/>
        <v>4543814314757510</v>
      </c>
    </row>
    <row r="328" spans="1:14" x14ac:dyDescent="0.25">
      <c r="A328" s="16">
        <f t="shared" si="19"/>
        <v>67.180000000000007</v>
      </c>
      <c r="B328" s="8">
        <f t="shared" si="20"/>
        <v>60.15</v>
      </c>
      <c r="C328" s="2">
        <v>3752</v>
      </c>
      <c r="D328" s="2" t="e">
        <f>RIGHT(_xlfn.XLOOKUP(F328,'Recherche tracking'!A:A,'Recherche tracking'!B:B),16)</f>
        <v>#N/A</v>
      </c>
      <c r="E328" s="12">
        <f>_xlfn.XLOOKUP(F328,'Nb colis et poids'!E:E,'Nb colis et poids'!F:F)</f>
        <v>150.51</v>
      </c>
      <c r="F328" s="5" t="s">
        <v>2904</v>
      </c>
      <c r="G328" s="6"/>
      <c r="H328" s="6">
        <v>60.15</v>
      </c>
      <c r="I328" s="6"/>
      <c r="J328" s="6"/>
      <c r="K328" s="6"/>
      <c r="M328" s="34">
        <v>4543814314757340</v>
      </c>
      <c r="N328" t="str">
        <f t="shared" si="18"/>
        <v>4543814314757340</v>
      </c>
    </row>
    <row r="329" spans="1:14" x14ac:dyDescent="0.25">
      <c r="A329" s="16">
        <f t="shared" si="19"/>
        <v>7.83</v>
      </c>
      <c r="B329" s="8">
        <f t="shared" si="20"/>
        <v>7.01</v>
      </c>
      <c r="C329" s="2">
        <v>6930</v>
      </c>
      <c r="D329" s="2" t="e">
        <f>RIGHT(_xlfn.XLOOKUP(F329,'Recherche tracking'!A:A,'Recherche tracking'!B:B),16)</f>
        <v>#N/A</v>
      </c>
      <c r="E329" s="12">
        <f>_xlfn.XLOOKUP(F329,'Nb colis et poids'!E:E,'Nb colis et poids'!F:F)</f>
        <v>11.86</v>
      </c>
      <c r="F329" s="5" t="s">
        <v>3106</v>
      </c>
      <c r="G329" s="6"/>
      <c r="H329" s="6">
        <v>7.01</v>
      </c>
      <c r="I329" s="6"/>
      <c r="J329" s="6"/>
      <c r="K329" s="6"/>
      <c r="M329" s="34">
        <v>4543814314756350</v>
      </c>
      <c r="N329" t="str">
        <f t="shared" si="18"/>
        <v>4543814314756350</v>
      </c>
    </row>
    <row r="330" spans="1:14" x14ac:dyDescent="0.25">
      <c r="A330" s="16">
        <f t="shared" si="19"/>
        <v>11.27</v>
      </c>
      <c r="B330" s="8">
        <f t="shared" si="20"/>
        <v>10.09</v>
      </c>
      <c r="C330" s="2">
        <v>4565</v>
      </c>
      <c r="D330" s="2" t="e">
        <f>RIGHT(_xlfn.XLOOKUP(F330,'Recherche tracking'!A:A,'Recherche tracking'!B:B),16)</f>
        <v>#N/A</v>
      </c>
      <c r="E330" s="12">
        <f>_xlfn.XLOOKUP(F330,'Nb colis et poids'!E:E,'Nb colis et poids'!F:F)</f>
        <v>19.2</v>
      </c>
      <c r="F330" s="5" t="s">
        <v>2903</v>
      </c>
      <c r="G330" s="6"/>
      <c r="H330" s="6">
        <v>10.09</v>
      </c>
      <c r="I330" s="6"/>
      <c r="J330" s="6"/>
      <c r="K330" s="6"/>
      <c r="M330" s="34">
        <v>4543814314755390</v>
      </c>
      <c r="N330" t="str">
        <f t="shared" si="18"/>
        <v>4543814314755390</v>
      </c>
    </row>
    <row r="331" spans="1:14" x14ac:dyDescent="0.25">
      <c r="A331" s="16">
        <f t="shared" si="19"/>
        <v>20.14</v>
      </c>
      <c r="B331" s="8">
        <f t="shared" si="20"/>
        <v>18.03</v>
      </c>
      <c r="C331" s="2">
        <v>3752</v>
      </c>
      <c r="D331" s="2" t="e">
        <f>RIGHT(_xlfn.XLOOKUP(F331,'Recherche tracking'!A:A,'Recherche tracking'!B:B),16)</f>
        <v>#N/A</v>
      </c>
      <c r="E331" s="12">
        <f>_xlfn.XLOOKUP(F331,'Nb colis et poids'!E:E,'Nb colis et poids'!F:F)</f>
        <v>38.700000000000003</v>
      </c>
      <c r="F331" s="5" t="s">
        <v>2902</v>
      </c>
      <c r="G331" s="6"/>
      <c r="H331" s="6">
        <v>18.03</v>
      </c>
      <c r="I331" s="6"/>
      <c r="J331" s="6"/>
      <c r="K331" s="6"/>
      <c r="M331" s="34">
        <v>4543814314755370</v>
      </c>
      <c r="N331" t="str">
        <f t="shared" si="18"/>
        <v>4543814314755370</v>
      </c>
    </row>
    <row r="332" spans="1:14" x14ac:dyDescent="0.25">
      <c r="A332" s="16">
        <f t="shared" si="19"/>
        <v>5.51</v>
      </c>
      <c r="B332" s="8">
        <f t="shared" si="20"/>
        <v>4.93</v>
      </c>
      <c r="C332" s="2">
        <v>9351</v>
      </c>
      <c r="D332" s="2" t="e">
        <f>RIGHT(_xlfn.XLOOKUP(F332,'Recherche tracking'!A:A,'Recherche tracking'!B:B),16)</f>
        <v>#N/A</v>
      </c>
      <c r="E332" s="12">
        <f>_xlfn.XLOOKUP(F332,'Nb colis et poids'!E:E,'Nb colis et poids'!F:F)</f>
        <v>3.84</v>
      </c>
      <c r="F332" s="5" t="s">
        <v>3105</v>
      </c>
      <c r="G332" s="6"/>
      <c r="H332" s="6">
        <v>4.93</v>
      </c>
      <c r="I332" s="6"/>
      <c r="J332" s="6"/>
      <c r="K332" s="6"/>
      <c r="M332" s="34">
        <v>4543814314754400</v>
      </c>
      <c r="N332" t="str">
        <f t="shared" si="18"/>
        <v>4543814314754400</v>
      </c>
    </row>
    <row r="333" spans="1:14" x14ac:dyDescent="0.25">
      <c r="A333" s="16">
        <f t="shared" si="19"/>
        <v>15.92</v>
      </c>
      <c r="B333" s="8">
        <f t="shared" si="20"/>
        <v>14.25</v>
      </c>
      <c r="C333" s="2">
        <v>7254</v>
      </c>
      <c r="D333" s="2" t="e">
        <f>RIGHT(_xlfn.XLOOKUP(F333,'Recherche tracking'!A:A,'Recherche tracking'!B:B),16)</f>
        <v>#N/A</v>
      </c>
      <c r="E333" s="12">
        <f>_xlfn.XLOOKUP(F333,'Nb colis et poids'!E:E,'Nb colis et poids'!F:F)</f>
        <v>35.4</v>
      </c>
      <c r="F333" s="5" t="s">
        <v>2901</v>
      </c>
      <c r="G333" s="6"/>
      <c r="H333" s="6">
        <v>14.25</v>
      </c>
      <c r="I333" s="6"/>
      <c r="J333" s="6"/>
      <c r="K333" s="6"/>
      <c r="M333" s="34">
        <v>4543814314753290</v>
      </c>
      <c r="N333" t="str">
        <f t="shared" si="18"/>
        <v>4543814314753290</v>
      </c>
    </row>
    <row r="334" spans="1:14" x14ac:dyDescent="0.25">
      <c r="A334" s="16">
        <f t="shared" si="19"/>
        <v>22.26</v>
      </c>
      <c r="B334" s="8">
        <f t="shared" si="20"/>
        <v>19.93</v>
      </c>
      <c r="C334" s="2">
        <v>7254</v>
      </c>
      <c r="D334" s="2" t="e">
        <f>RIGHT(_xlfn.XLOOKUP(F334,'Recherche tracking'!A:A,'Recherche tracking'!B:B),16)</f>
        <v>#N/A</v>
      </c>
      <c r="E334" s="12">
        <f>_xlfn.XLOOKUP(F334,'Nb colis et poids'!E:E,'Nb colis et poids'!F:F)</f>
        <v>53.48</v>
      </c>
      <c r="F334" s="5" t="s">
        <v>2900</v>
      </c>
      <c r="G334" s="6"/>
      <c r="H334" s="6">
        <v>19.93</v>
      </c>
      <c r="I334" s="6"/>
      <c r="J334" s="6"/>
      <c r="K334" s="6"/>
      <c r="M334" s="34">
        <v>4543814314752400</v>
      </c>
      <c r="N334" t="str">
        <f t="shared" si="18"/>
        <v>4543814314752400</v>
      </c>
    </row>
    <row r="335" spans="1:14" x14ac:dyDescent="0.25">
      <c r="A335" s="16">
        <f t="shared" si="19"/>
        <v>89.61</v>
      </c>
      <c r="B335" s="8">
        <f t="shared" si="20"/>
        <v>80.22999999999999</v>
      </c>
      <c r="C335" s="2">
        <v>3752</v>
      </c>
      <c r="D335" s="2" t="e">
        <f>RIGHT(_xlfn.XLOOKUP(F335,'Recherche tracking'!A:A,'Recherche tracking'!B:B),16)</f>
        <v>#N/A</v>
      </c>
      <c r="E335" s="12">
        <f>_xlfn.XLOOKUP(F335,'Nb colis et poids'!E:E,'Nb colis et poids'!F:F)</f>
        <v>108.94</v>
      </c>
      <c r="F335" s="5" t="s">
        <v>2899</v>
      </c>
      <c r="G335" s="6"/>
      <c r="H335" s="6">
        <v>80.22999999999999</v>
      </c>
      <c r="I335" s="6"/>
      <c r="J335" s="6"/>
      <c r="K335" s="6"/>
      <c r="M335" s="34">
        <v>4543814314751860</v>
      </c>
      <c r="N335" t="str">
        <f t="shared" si="18"/>
        <v>4543814314751860</v>
      </c>
    </row>
    <row r="336" spans="1:14" x14ac:dyDescent="0.25">
      <c r="A336" s="16">
        <f t="shared" si="19"/>
        <v>6.38</v>
      </c>
      <c r="B336" s="8">
        <f t="shared" si="20"/>
        <v>5.71</v>
      </c>
      <c r="C336" s="2">
        <v>9351</v>
      </c>
      <c r="D336" s="2" t="e">
        <f>RIGHT(_xlfn.XLOOKUP(F336,'Recherche tracking'!A:A,'Recherche tracking'!B:B),16)</f>
        <v>#N/A</v>
      </c>
      <c r="E336" s="12">
        <f>_xlfn.XLOOKUP(F336,'Nb colis et poids'!E:E,'Nb colis et poids'!F:F)</f>
        <v>6.01</v>
      </c>
      <c r="F336" s="5" t="s">
        <v>3104</v>
      </c>
      <c r="G336" s="6"/>
      <c r="H336" s="6">
        <v>5.71</v>
      </c>
      <c r="I336" s="6"/>
      <c r="J336" s="6"/>
      <c r="K336" s="6"/>
      <c r="M336" s="34">
        <v>4543814314751210</v>
      </c>
      <c r="N336" t="str">
        <f t="shared" si="18"/>
        <v>4543814314751210</v>
      </c>
    </row>
    <row r="337" spans="1:14" x14ac:dyDescent="0.25">
      <c r="A337" s="16">
        <f t="shared" si="19"/>
        <v>5.22</v>
      </c>
      <c r="B337" s="8">
        <f t="shared" si="20"/>
        <v>4.67</v>
      </c>
      <c r="C337" s="2">
        <v>9351</v>
      </c>
      <c r="D337" s="2" t="e">
        <f>RIGHT(_xlfn.XLOOKUP(F337,'Recherche tracking'!A:A,'Recherche tracking'!B:B),16)</f>
        <v>#N/A</v>
      </c>
      <c r="E337" s="12">
        <f>_xlfn.XLOOKUP(F337,'Nb colis et poids'!E:E,'Nb colis et poids'!F:F)</f>
        <v>2.6</v>
      </c>
      <c r="F337" s="5" t="s">
        <v>3103</v>
      </c>
      <c r="G337" s="6"/>
      <c r="H337" s="6">
        <v>4.67</v>
      </c>
      <c r="I337" s="6"/>
      <c r="J337" s="6"/>
      <c r="K337" s="6"/>
      <c r="M337" s="34">
        <v>4443814314757660</v>
      </c>
      <c r="N337" t="str">
        <f t="shared" si="18"/>
        <v>4443814314757660</v>
      </c>
    </row>
    <row r="338" spans="1:14" x14ac:dyDescent="0.25">
      <c r="A338" s="16">
        <f t="shared" si="19"/>
        <v>6.38</v>
      </c>
      <c r="B338" s="8">
        <f t="shared" si="20"/>
        <v>5.71</v>
      </c>
      <c r="C338" s="2">
        <v>9351</v>
      </c>
      <c r="D338" s="2" t="e">
        <f>RIGHT(_xlfn.XLOOKUP(F338,'Recherche tracking'!A:A,'Recherche tracking'!B:B),16)</f>
        <v>#N/A</v>
      </c>
      <c r="E338" s="12">
        <f>_xlfn.XLOOKUP(F338,'Nb colis et poids'!E:E,'Nb colis et poids'!F:F)</f>
        <v>6.35</v>
      </c>
      <c r="F338" s="5" t="s">
        <v>3102</v>
      </c>
      <c r="G338" s="6"/>
      <c r="H338" s="6">
        <v>5.71</v>
      </c>
      <c r="I338" s="6"/>
      <c r="J338" s="6"/>
      <c r="K338" s="6"/>
      <c r="M338" s="34">
        <v>4443814314757050</v>
      </c>
      <c r="N338" t="str">
        <f t="shared" si="18"/>
        <v>4443814314757050</v>
      </c>
    </row>
    <row r="339" spans="1:14" x14ac:dyDescent="0.25">
      <c r="A339" s="16">
        <f t="shared" si="19"/>
        <v>6.38</v>
      </c>
      <c r="B339" s="8">
        <f t="shared" si="20"/>
        <v>5.71</v>
      </c>
      <c r="C339" s="2">
        <v>8041</v>
      </c>
      <c r="D339" s="2" t="e">
        <f>RIGHT(_xlfn.XLOOKUP(F339,'Recherche tracking'!A:A,'Recherche tracking'!B:B),16)</f>
        <v>#N/A</v>
      </c>
      <c r="E339" s="12">
        <f>_xlfn.XLOOKUP(F339,'Nb colis et poids'!E:E,'Nb colis et poids'!F:F)</f>
        <v>6.7</v>
      </c>
      <c r="F339" s="5" t="s">
        <v>3101</v>
      </c>
      <c r="G339" s="6"/>
      <c r="H339" s="6">
        <v>5.71</v>
      </c>
      <c r="I339" s="6"/>
      <c r="J339" s="6"/>
      <c r="K339" s="6"/>
      <c r="M339" s="34">
        <v>4443814314756950</v>
      </c>
      <c r="N339" t="str">
        <f t="shared" ref="N339:N402" si="21">LEFT(F339,15)&amp;"0"</f>
        <v>4443814314756950</v>
      </c>
    </row>
    <row r="340" spans="1:14" x14ac:dyDescent="0.25">
      <c r="A340" s="16">
        <f t="shared" ref="A340:A403" si="22">ROUND(B340/(SUM(G:H)+SUM(J:J))*SUM(G:J),2)</f>
        <v>5.51</v>
      </c>
      <c r="B340" s="8">
        <f t="shared" ref="B340:B403" si="23">SUM(G340:J340)</f>
        <v>4.93</v>
      </c>
      <c r="C340" s="2">
        <v>3752</v>
      </c>
      <c r="D340" s="2" t="e">
        <f>RIGHT(_xlfn.XLOOKUP(F340,'Recherche tracking'!A:A,'Recherche tracking'!B:B),16)</f>
        <v>#N/A</v>
      </c>
      <c r="E340" s="12">
        <f>_xlfn.XLOOKUP(F340,'Nb colis et poids'!E:E,'Nb colis et poids'!F:F)</f>
        <v>3.17</v>
      </c>
      <c r="F340" s="5" t="s">
        <v>3100</v>
      </c>
      <c r="G340" s="6"/>
      <c r="H340" s="6">
        <v>4.93</v>
      </c>
      <c r="I340" s="6"/>
      <c r="J340" s="6"/>
      <c r="K340" s="6"/>
      <c r="M340" s="34">
        <v>4443814314755790</v>
      </c>
      <c r="N340" t="str">
        <f t="shared" si="21"/>
        <v>4443814314755790</v>
      </c>
    </row>
    <row r="341" spans="1:14" x14ac:dyDescent="0.25">
      <c r="A341" s="16">
        <f t="shared" si="22"/>
        <v>5.8</v>
      </c>
      <c r="B341" s="8">
        <f t="shared" si="23"/>
        <v>5.19</v>
      </c>
      <c r="C341" s="2">
        <v>9351</v>
      </c>
      <c r="D341" s="2" t="e">
        <f>RIGHT(_xlfn.XLOOKUP(F341,'Recherche tracking'!A:A,'Recherche tracking'!B:B),16)</f>
        <v>#N/A</v>
      </c>
      <c r="E341" s="12">
        <f>_xlfn.XLOOKUP(F341,'Nb colis et poids'!E:E,'Nb colis et poids'!F:F)</f>
        <v>4.18</v>
      </c>
      <c r="F341" s="5" t="s">
        <v>3099</v>
      </c>
      <c r="G341" s="6"/>
      <c r="H341" s="6">
        <v>5.19</v>
      </c>
      <c r="I341" s="6"/>
      <c r="J341" s="6"/>
      <c r="K341" s="6"/>
      <c r="M341" s="34">
        <v>4443814314754840</v>
      </c>
      <c r="N341" t="str">
        <f t="shared" si="21"/>
        <v>4443814314754840</v>
      </c>
    </row>
    <row r="342" spans="1:14" x14ac:dyDescent="0.25">
      <c r="A342" s="16">
        <f t="shared" si="22"/>
        <v>5.8</v>
      </c>
      <c r="B342" s="8">
        <f t="shared" si="23"/>
        <v>5.19</v>
      </c>
      <c r="C342" s="2">
        <v>9351</v>
      </c>
      <c r="D342" s="2" t="e">
        <f>RIGHT(_xlfn.XLOOKUP(F342,'Recherche tracking'!A:A,'Recherche tracking'!B:B),16)</f>
        <v>#N/A</v>
      </c>
      <c r="E342" s="12">
        <f>_xlfn.XLOOKUP(F342,'Nb colis et poids'!E:E,'Nb colis et poids'!F:F)</f>
        <v>4.01</v>
      </c>
      <c r="F342" s="5" t="s">
        <v>3098</v>
      </c>
      <c r="G342" s="6"/>
      <c r="H342" s="6">
        <v>5.19</v>
      </c>
      <c r="I342" s="6"/>
      <c r="J342" s="6"/>
      <c r="K342" s="6"/>
      <c r="M342" s="34">
        <v>4443814314753860</v>
      </c>
      <c r="N342" t="str">
        <f t="shared" si="21"/>
        <v>4443814314753860</v>
      </c>
    </row>
    <row r="343" spans="1:14" x14ac:dyDescent="0.25">
      <c r="A343" s="16">
        <f t="shared" si="22"/>
        <v>16.79</v>
      </c>
      <c r="B343" s="8">
        <f t="shared" si="23"/>
        <v>15.03</v>
      </c>
      <c r="C343" s="2">
        <v>7254</v>
      </c>
      <c r="D343" s="2" t="e">
        <f>RIGHT(_xlfn.XLOOKUP(F343,'Recherche tracking'!A:A,'Recherche tracking'!B:B),16)</f>
        <v>#N/A</v>
      </c>
      <c r="E343" s="12">
        <f>_xlfn.XLOOKUP(F343,'Nb colis et poids'!E:E,'Nb colis et poids'!F:F)</f>
        <v>38.58</v>
      </c>
      <c r="F343" s="5" t="s">
        <v>2898</v>
      </c>
      <c r="G343" s="6"/>
      <c r="H343" s="6">
        <v>15.03</v>
      </c>
      <c r="I343" s="6"/>
      <c r="J343" s="6"/>
      <c r="K343" s="6"/>
      <c r="M343" s="34">
        <v>4443814314753020</v>
      </c>
      <c r="N343" t="str">
        <f t="shared" si="21"/>
        <v>4443814314753020</v>
      </c>
    </row>
    <row r="344" spans="1:14" x14ac:dyDescent="0.25">
      <c r="A344" s="16">
        <f t="shared" si="22"/>
        <v>15.04</v>
      </c>
      <c r="B344" s="8">
        <f t="shared" si="23"/>
        <v>13.47</v>
      </c>
      <c r="C344" s="2">
        <v>7254</v>
      </c>
      <c r="D344" s="2" t="e">
        <f>RIGHT(_xlfn.XLOOKUP(F344,'Recherche tracking'!A:A,'Recherche tracking'!B:B),16)</f>
        <v>#N/A</v>
      </c>
      <c r="E344" s="12">
        <f>_xlfn.XLOOKUP(F344,'Nb colis et poids'!E:E,'Nb colis et poids'!F:F)</f>
        <v>32.840000000000003</v>
      </c>
      <c r="F344" s="5" t="s">
        <v>2897</v>
      </c>
      <c r="G344" s="6"/>
      <c r="H344" s="6">
        <v>13.47</v>
      </c>
      <c r="I344" s="6"/>
      <c r="J344" s="6"/>
      <c r="K344" s="6"/>
      <c r="M344" s="34">
        <v>4443814314751880</v>
      </c>
      <c r="N344" t="str">
        <f t="shared" si="21"/>
        <v>4443814314751880</v>
      </c>
    </row>
    <row r="345" spans="1:14" x14ac:dyDescent="0.25">
      <c r="A345" s="16">
        <f t="shared" si="22"/>
        <v>5.22</v>
      </c>
      <c r="B345" s="8">
        <f t="shared" si="23"/>
        <v>4.67</v>
      </c>
      <c r="C345" s="2">
        <v>9351</v>
      </c>
      <c r="D345" s="2" t="e">
        <f>RIGHT(_xlfn.XLOOKUP(F345,'Recherche tracking'!A:A,'Recherche tracking'!B:B),16)</f>
        <v>#N/A</v>
      </c>
      <c r="E345" s="12">
        <f>_xlfn.XLOOKUP(F345,'Nb colis et poids'!E:E,'Nb colis et poids'!F:F)</f>
        <v>2.9</v>
      </c>
      <c r="F345" s="5" t="s">
        <v>3097</v>
      </c>
      <c r="G345" s="6"/>
      <c r="H345" s="6">
        <v>4.67</v>
      </c>
      <c r="I345" s="6"/>
      <c r="J345" s="6"/>
      <c r="K345" s="6"/>
      <c r="M345" s="34">
        <v>4443814314751650</v>
      </c>
      <c r="N345" t="str">
        <f t="shared" si="21"/>
        <v>4443814314751650</v>
      </c>
    </row>
    <row r="346" spans="1:14" x14ac:dyDescent="0.25">
      <c r="A346" s="16">
        <f t="shared" si="22"/>
        <v>5.51</v>
      </c>
      <c r="B346" s="8">
        <f t="shared" si="23"/>
        <v>4.93</v>
      </c>
      <c r="C346" s="2">
        <v>9351</v>
      </c>
      <c r="D346" s="2" t="e">
        <f>RIGHT(_xlfn.XLOOKUP(F346,'Recherche tracking'!A:A,'Recherche tracking'!B:B),16)</f>
        <v>#N/A</v>
      </c>
      <c r="E346" s="12">
        <f>_xlfn.XLOOKUP(F346,'Nb colis et poids'!E:E,'Nb colis et poids'!F:F)</f>
        <v>3.01</v>
      </c>
      <c r="F346" s="5" t="s">
        <v>3096</v>
      </c>
      <c r="G346" s="6"/>
      <c r="H346" s="6">
        <v>4.93</v>
      </c>
      <c r="I346" s="6"/>
      <c r="J346" s="6"/>
      <c r="K346" s="6"/>
      <c r="M346" s="34">
        <v>4443814314751220</v>
      </c>
      <c r="N346" t="str">
        <f t="shared" si="21"/>
        <v>4443814314751220</v>
      </c>
    </row>
    <row r="347" spans="1:14" x14ac:dyDescent="0.25">
      <c r="A347" s="16">
        <f t="shared" si="22"/>
        <v>6.38</v>
      </c>
      <c r="B347" s="8">
        <f t="shared" si="23"/>
        <v>5.71</v>
      </c>
      <c r="C347" s="2">
        <v>8041</v>
      </c>
      <c r="D347" s="2" t="e">
        <f>RIGHT(_xlfn.XLOOKUP(F347,'Recherche tracking'!A:A,'Recherche tracking'!B:B),16)</f>
        <v>#N/A</v>
      </c>
      <c r="E347" s="12">
        <f>_xlfn.XLOOKUP(F347,'Nb colis et poids'!E:E,'Nb colis et poids'!F:F)</f>
        <v>6.7</v>
      </c>
      <c r="F347" s="5" t="s">
        <v>3095</v>
      </c>
      <c r="G347" s="6"/>
      <c r="H347" s="6">
        <v>5.71</v>
      </c>
      <c r="I347" s="6"/>
      <c r="J347" s="6"/>
      <c r="K347" s="6"/>
      <c r="M347" s="34">
        <v>4420234018568090</v>
      </c>
      <c r="N347" t="str">
        <f t="shared" si="21"/>
        <v>4420234018568090</v>
      </c>
    </row>
    <row r="348" spans="1:14" x14ac:dyDescent="0.25">
      <c r="A348" s="16">
        <f t="shared" si="22"/>
        <v>8.99</v>
      </c>
      <c r="B348" s="8">
        <f t="shared" si="23"/>
        <v>8.0500000000000007</v>
      </c>
      <c r="C348" s="2">
        <v>7254</v>
      </c>
      <c r="D348" s="2" t="e">
        <f>RIGHT(_xlfn.XLOOKUP(F348,'Recherche tracking'!A:A,'Recherche tracking'!B:B),16)</f>
        <v>#N/A</v>
      </c>
      <c r="E348" s="12">
        <f>_xlfn.XLOOKUP(F348,'Nb colis et poids'!E:E,'Nb colis et poids'!F:F)</f>
        <v>15.3</v>
      </c>
      <c r="F348" s="5" t="s">
        <v>3094</v>
      </c>
      <c r="G348" s="6"/>
      <c r="H348" s="6">
        <v>8.0500000000000007</v>
      </c>
      <c r="I348" s="6"/>
      <c r="J348" s="6"/>
      <c r="K348" s="6"/>
      <c r="M348" s="34">
        <v>4420234018480300</v>
      </c>
      <c r="N348" t="str">
        <f t="shared" si="21"/>
        <v>4420234018480300</v>
      </c>
    </row>
    <row r="349" spans="1:14" x14ac:dyDescent="0.25">
      <c r="A349" s="16">
        <f t="shared" si="22"/>
        <v>5.22</v>
      </c>
      <c r="B349" s="8">
        <f t="shared" si="23"/>
        <v>4.67</v>
      </c>
      <c r="C349" s="2">
        <v>9351</v>
      </c>
      <c r="D349" s="2" t="e">
        <f>RIGHT(_xlfn.XLOOKUP(F349,'Recherche tracking'!A:A,'Recherche tracking'!B:B),16)</f>
        <v>#N/A</v>
      </c>
      <c r="E349" s="12">
        <f>_xlfn.XLOOKUP(F349,'Nb colis et poids'!E:E,'Nb colis et poids'!F:F)</f>
        <v>2.9</v>
      </c>
      <c r="F349" s="5" t="s">
        <v>3093</v>
      </c>
      <c r="G349" s="6"/>
      <c r="H349" s="6">
        <v>4.67</v>
      </c>
      <c r="I349" s="6"/>
      <c r="J349" s="6"/>
      <c r="K349" s="6"/>
      <c r="M349" s="34">
        <v>4343814314755200</v>
      </c>
      <c r="N349" t="str">
        <f t="shared" si="21"/>
        <v>4343814314755200</v>
      </c>
    </row>
    <row r="350" spans="1:14" x14ac:dyDescent="0.25">
      <c r="A350" s="16">
        <f t="shared" si="22"/>
        <v>14.46</v>
      </c>
      <c r="B350" s="8">
        <f t="shared" si="23"/>
        <v>12.95</v>
      </c>
      <c r="C350" s="2">
        <v>7254</v>
      </c>
      <c r="D350" s="2" t="e">
        <f>RIGHT(_xlfn.XLOOKUP(F350,'Recherche tracking'!A:A,'Recherche tracking'!B:B),16)</f>
        <v>#N/A</v>
      </c>
      <c r="E350" s="12">
        <f>_xlfn.XLOOKUP(F350,'Nb colis et poids'!E:E,'Nb colis et poids'!F:F)</f>
        <v>30.62</v>
      </c>
      <c r="F350" s="5" t="s">
        <v>2896</v>
      </c>
      <c r="G350" s="6"/>
      <c r="H350" s="6">
        <v>12.95</v>
      </c>
      <c r="I350" s="6"/>
      <c r="J350" s="6"/>
      <c r="K350" s="6"/>
      <c r="M350" s="34">
        <v>4243814314756640</v>
      </c>
      <c r="N350" t="str">
        <f t="shared" si="21"/>
        <v>4243814314756640</v>
      </c>
    </row>
    <row r="351" spans="1:14" x14ac:dyDescent="0.25">
      <c r="A351" s="16">
        <f t="shared" si="22"/>
        <v>11.6</v>
      </c>
      <c r="B351" s="8">
        <f t="shared" si="23"/>
        <v>10.39</v>
      </c>
      <c r="C351" s="2">
        <v>9351</v>
      </c>
      <c r="D351" s="2" t="e">
        <f>RIGHT(_xlfn.XLOOKUP(F351,'Recherche tracking'!A:A,'Recherche tracking'!B:B),16)</f>
        <v>#N/A</v>
      </c>
      <c r="E351" s="12">
        <f>_xlfn.XLOOKUP(F351,'Nb colis et poids'!E:E,'Nb colis et poids'!F:F)</f>
        <v>24.72</v>
      </c>
      <c r="F351" s="5" t="s">
        <v>3092</v>
      </c>
      <c r="G351" s="6"/>
      <c r="H351" s="6">
        <v>10.39</v>
      </c>
      <c r="I351" s="6"/>
      <c r="J351" s="6"/>
      <c r="K351" s="6"/>
      <c r="M351" s="34">
        <v>4243814314756590</v>
      </c>
      <c r="N351" t="str">
        <f t="shared" si="21"/>
        <v>4243814314756590</v>
      </c>
    </row>
    <row r="352" spans="1:14" x14ac:dyDescent="0.25">
      <c r="A352" s="16">
        <f t="shared" si="22"/>
        <v>5.8</v>
      </c>
      <c r="B352" s="8">
        <f t="shared" si="23"/>
        <v>5.19</v>
      </c>
      <c r="C352" s="2">
        <v>9351</v>
      </c>
      <c r="D352" s="2" t="e">
        <f>RIGHT(_xlfn.XLOOKUP(F352,'Recherche tracking'!A:A,'Recherche tracking'!B:B),16)</f>
        <v>#N/A</v>
      </c>
      <c r="E352" s="12">
        <f>_xlfn.XLOOKUP(F352,'Nb colis et poids'!E:E,'Nb colis et poids'!F:F)</f>
        <v>4.01</v>
      </c>
      <c r="F352" s="5" t="s">
        <v>3091</v>
      </c>
      <c r="G352" s="6"/>
      <c r="H352" s="6">
        <v>5.19</v>
      </c>
      <c r="I352" s="6"/>
      <c r="J352" s="6"/>
      <c r="K352" s="6"/>
      <c r="M352" s="34">
        <v>4243814314753870</v>
      </c>
      <c r="N352" t="str">
        <f t="shared" si="21"/>
        <v>4243814314753870</v>
      </c>
    </row>
    <row r="353" spans="1:14" x14ac:dyDescent="0.25">
      <c r="A353" s="16">
        <f t="shared" si="22"/>
        <v>4.6399999999999997</v>
      </c>
      <c r="B353" s="8">
        <f t="shared" si="23"/>
        <v>4.1500000000000004</v>
      </c>
      <c r="C353" s="2">
        <v>3752</v>
      </c>
      <c r="D353" s="2" t="e">
        <f>RIGHT(_xlfn.XLOOKUP(F353,'Recherche tracking'!A:A,'Recherche tracking'!B:B),16)</f>
        <v>#N/A</v>
      </c>
      <c r="E353" s="12">
        <f>_xlfn.XLOOKUP(F353,'Nb colis et poids'!E:E,'Nb colis et poids'!F:F)</f>
        <v>0.8</v>
      </c>
      <c r="F353" s="5" t="s">
        <v>3090</v>
      </c>
      <c r="G353" s="6"/>
      <c r="H353" s="6">
        <v>4.1500000000000004</v>
      </c>
      <c r="I353" s="6"/>
      <c r="J353" s="6"/>
      <c r="K353" s="6"/>
      <c r="M353" s="34">
        <v>3843814314756430</v>
      </c>
      <c r="N353" t="str">
        <f t="shared" si="21"/>
        <v>3843814314756430</v>
      </c>
    </row>
    <row r="354" spans="1:14" x14ac:dyDescent="0.25">
      <c r="A354" s="16">
        <f t="shared" si="22"/>
        <v>9.57</v>
      </c>
      <c r="B354" s="8">
        <f t="shared" si="23"/>
        <v>8.57</v>
      </c>
      <c r="C354" s="2">
        <v>8041</v>
      </c>
      <c r="D354" s="2" t="e">
        <f>RIGHT(_xlfn.XLOOKUP(F354,'Recherche tracking'!A:A,'Recherche tracking'!B:B),16)</f>
        <v>#N/A</v>
      </c>
      <c r="E354" s="12">
        <f>_xlfn.XLOOKUP(F354,'Nb colis et poids'!E:E,'Nb colis et poids'!F:F)</f>
        <v>17.54</v>
      </c>
      <c r="F354" s="5" t="s">
        <v>3089</v>
      </c>
      <c r="G354" s="6"/>
      <c r="H354" s="6">
        <v>8.57</v>
      </c>
      <c r="I354" s="6"/>
      <c r="J354" s="6"/>
      <c r="K354" s="6"/>
      <c r="M354" s="34">
        <v>3843814314754920</v>
      </c>
      <c r="N354" t="str">
        <f t="shared" si="21"/>
        <v>3843814314754920</v>
      </c>
    </row>
    <row r="355" spans="1:14" x14ac:dyDescent="0.25">
      <c r="A355" s="16">
        <f t="shared" si="22"/>
        <v>9.86</v>
      </c>
      <c r="B355" s="8">
        <f t="shared" si="23"/>
        <v>8.83</v>
      </c>
      <c r="C355" s="2">
        <v>4565</v>
      </c>
      <c r="D355" s="2" t="e">
        <f>RIGHT(_xlfn.XLOOKUP(F355,'Recherche tracking'!A:A,'Recherche tracking'!B:B),16)</f>
        <v>#N/A</v>
      </c>
      <c r="E355" s="12">
        <f>_xlfn.XLOOKUP(F355,'Nb colis et poids'!E:E,'Nb colis et poids'!F:F)</f>
        <v>18.399999999999999</v>
      </c>
      <c r="F355" s="5" t="s">
        <v>3088</v>
      </c>
      <c r="G355" s="6"/>
      <c r="H355" s="6">
        <v>8.83</v>
      </c>
      <c r="I355" s="6"/>
      <c r="J355" s="6"/>
      <c r="K355" s="6"/>
      <c r="M355" s="34">
        <v>3843814314753900</v>
      </c>
      <c r="N355" t="str">
        <f t="shared" si="21"/>
        <v>3843814314753900</v>
      </c>
    </row>
    <row r="356" spans="1:14" x14ac:dyDescent="0.25">
      <c r="A356" s="16">
        <f t="shared" si="22"/>
        <v>14.46</v>
      </c>
      <c r="B356" s="8">
        <f t="shared" si="23"/>
        <v>12.95</v>
      </c>
      <c r="C356" s="2">
        <v>4565</v>
      </c>
      <c r="D356" s="2" t="e">
        <f>RIGHT(_xlfn.XLOOKUP(F356,'Recherche tracking'!A:A,'Recherche tracking'!B:B),16)</f>
        <v>#N/A</v>
      </c>
      <c r="E356" s="12">
        <f>_xlfn.XLOOKUP(F356,'Nb colis et poids'!E:E,'Nb colis et poids'!F:F)</f>
        <v>30.24</v>
      </c>
      <c r="F356" s="5" t="s">
        <v>2895</v>
      </c>
      <c r="G356" s="6"/>
      <c r="H356" s="6">
        <v>12.95</v>
      </c>
      <c r="I356" s="6"/>
      <c r="J356" s="6"/>
      <c r="K356" s="6"/>
      <c r="M356" s="34">
        <v>3843814314753730</v>
      </c>
      <c r="N356" t="str">
        <f t="shared" si="21"/>
        <v>3843814314753730</v>
      </c>
    </row>
    <row r="357" spans="1:14" x14ac:dyDescent="0.25">
      <c r="A357" s="16">
        <f t="shared" si="22"/>
        <v>5.51</v>
      </c>
      <c r="B357" s="8">
        <f t="shared" si="23"/>
        <v>4.93</v>
      </c>
      <c r="C357" s="2">
        <v>9351</v>
      </c>
      <c r="D357" s="2" t="e">
        <f>RIGHT(_xlfn.XLOOKUP(F357,'Recherche tracking'!A:A,'Recherche tracking'!B:B),16)</f>
        <v>#N/A</v>
      </c>
      <c r="E357" s="12">
        <f>_xlfn.XLOOKUP(F357,'Nb colis et poids'!E:E,'Nb colis et poids'!F:F)</f>
        <v>3.2</v>
      </c>
      <c r="F357" s="5" t="s">
        <v>3087</v>
      </c>
      <c r="G357" s="6"/>
      <c r="H357" s="6">
        <v>4.93</v>
      </c>
      <c r="I357" s="6"/>
      <c r="J357" s="6"/>
      <c r="K357" s="6"/>
      <c r="M357" s="34">
        <v>3743814314757410</v>
      </c>
      <c r="N357" t="str">
        <f t="shared" si="21"/>
        <v>3743814314757410</v>
      </c>
    </row>
    <row r="358" spans="1:14" x14ac:dyDescent="0.25">
      <c r="A358" s="16">
        <f t="shared" si="22"/>
        <v>9.57</v>
      </c>
      <c r="B358" s="8">
        <f t="shared" si="23"/>
        <v>8.57</v>
      </c>
      <c r="C358" s="2">
        <v>7254</v>
      </c>
      <c r="D358" s="2" t="e">
        <f>RIGHT(_xlfn.XLOOKUP(F358,'Recherche tracking'!A:A,'Recherche tracking'!B:B),16)</f>
        <v>#N/A</v>
      </c>
      <c r="E358" s="12">
        <f>_xlfn.XLOOKUP(F358,'Nb colis et poids'!E:E,'Nb colis et poids'!F:F)</f>
        <v>17.7</v>
      </c>
      <c r="F358" s="5" t="s">
        <v>3086</v>
      </c>
      <c r="G358" s="6"/>
      <c r="H358" s="6">
        <v>8.57</v>
      </c>
      <c r="I358" s="6"/>
      <c r="J358" s="6"/>
      <c r="K358" s="6"/>
      <c r="M358" s="34">
        <v>3743814314753340</v>
      </c>
      <c r="N358" t="str">
        <f t="shared" si="21"/>
        <v>3743814314753340</v>
      </c>
    </row>
    <row r="359" spans="1:14" x14ac:dyDescent="0.25">
      <c r="A359" s="16">
        <f t="shared" si="22"/>
        <v>4.93</v>
      </c>
      <c r="B359" s="8">
        <f t="shared" si="23"/>
        <v>4.41</v>
      </c>
      <c r="C359" s="2">
        <v>9294</v>
      </c>
      <c r="D359" s="2" t="e">
        <f>RIGHT(_xlfn.XLOOKUP(F359,'Recherche tracking'!A:A,'Recherche tracking'!B:B),16)</f>
        <v>#N/A</v>
      </c>
      <c r="E359" s="12">
        <f>_xlfn.XLOOKUP(F359,'Nb colis et poids'!E:E,'Nb colis et poids'!F:F)</f>
        <v>1.34</v>
      </c>
      <c r="F359" s="5" t="s">
        <v>3085</v>
      </c>
      <c r="G359" s="6"/>
      <c r="H359" s="6">
        <v>4.41</v>
      </c>
      <c r="I359" s="6"/>
      <c r="J359" s="6"/>
      <c r="K359" s="6"/>
      <c r="M359" s="34">
        <v>3743814314753270</v>
      </c>
      <c r="N359" t="str">
        <f t="shared" si="21"/>
        <v>3743814314753270</v>
      </c>
    </row>
    <row r="360" spans="1:14" x14ac:dyDescent="0.25">
      <c r="A360" s="16">
        <f t="shared" si="22"/>
        <v>5.8</v>
      </c>
      <c r="B360" s="8">
        <f t="shared" si="23"/>
        <v>5.19</v>
      </c>
      <c r="C360" s="2">
        <v>9351</v>
      </c>
      <c r="D360" s="2" t="e">
        <f>RIGHT(_xlfn.XLOOKUP(F360,'Recherche tracking'!A:A,'Recherche tracking'!B:B),16)</f>
        <v>#N/A</v>
      </c>
      <c r="E360" s="12">
        <f>_xlfn.XLOOKUP(F360,'Nb colis et poids'!E:E,'Nb colis et poids'!F:F)</f>
        <v>4.01</v>
      </c>
      <c r="F360" s="5" t="s">
        <v>3084</v>
      </c>
      <c r="G360" s="6"/>
      <c r="H360" s="6">
        <v>5.19</v>
      </c>
      <c r="I360" s="6"/>
      <c r="J360" s="6"/>
      <c r="K360" s="6"/>
      <c r="M360" s="34">
        <v>3643814314754210</v>
      </c>
      <c r="N360" t="str">
        <f t="shared" si="21"/>
        <v>3643814314754210</v>
      </c>
    </row>
    <row r="361" spans="1:14" x14ac:dyDescent="0.25">
      <c r="A361" s="16">
        <f t="shared" si="22"/>
        <v>5.51</v>
      </c>
      <c r="B361" s="8">
        <f t="shared" si="23"/>
        <v>4.93</v>
      </c>
      <c r="C361" s="2">
        <v>9351</v>
      </c>
      <c r="D361" s="2" t="e">
        <f>RIGHT(_xlfn.XLOOKUP(F361,'Recherche tracking'!A:A,'Recherche tracking'!B:B),16)</f>
        <v>#N/A</v>
      </c>
      <c r="E361" s="12">
        <f>_xlfn.XLOOKUP(F361,'Nb colis et poids'!E:E,'Nb colis et poids'!F:F)</f>
        <v>3.01</v>
      </c>
      <c r="F361" s="5" t="s">
        <v>3083</v>
      </c>
      <c r="G361" s="6"/>
      <c r="H361" s="6">
        <v>4.93</v>
      </c>
      <c r="I361" s="6"/>
      <c r="J361" s="6"/>
      <c r="K361" s="6"/>
      <c r="M361" s="34">
        <v>3643814314751270</v>
      </c>
      <c r="N361" t="str">
        <f t="shared" si="21"/>
        <v>3643814314751270</v>
      </c>
    </row>
    <row r="362" spans="1:14" x14ac:dyDescent="0.25">
      <c r="A362" s="16">
        <f t="shared" si="22"/>
        <v>4.6399999999999997</v>
      </c>
      <c r="B362" s="8">
        <f t="shared" si="23"/>
        <v>4.1500000000000004</v>
      </c>
      <c r="C362" s="2">
        <v>9294</v>
      </c>
      <c r="D362" s="2" t="e">
        <f>RIGHT(_xlfn.XLOOKUP(F362,'Recherche tracking'!A:A,'Recherche tracking'!B:B),16)</f>
        <v>#N/A</v>
      </c>
      <c r="E362" s="12">
        <f>_xlfn.XLOOKUP(F362,'Nb colis et poids'!E:E,'Nb colis et poids'!F:F)</f>
        <v>0.5</v>
      </c>
      <c r="F362" s="5" t="s">
        <v>3082</v>
      </c>
      <c r="G362" s="6"/>
      <c r="H362" s="6">
        <v>4.1500000000000004</v>
      </c>
      <c r="I362" s="6"/>
      <c r="J362" s="6"/>
      <c r="K362" s="6"/>
      <c r="M362" s="34">
        <v>3543814314757520</v>
      </c>
      <c r="N362" t="str">
        <f t="shared" si="21"/>
        <v>3543814314757520</v>
      </c>
    </row>
    <row r="363" spans="1:14" x14ac:dyDescent="0.25">
      <c r="A363" s="16">
        <f t="shared" si="22"/>
        <v>4.6399999999999997</v>
      </c>
      <c r="B363" s="8">
        <f t="shared" si="23"/>
        <v>4.1500000000000004</v>
      </c>
      <c r="C363" s="2">
        <v>9351</v>
      </c>
      <c r="D363" s="2" t="e">
        <f>RIGHT(_xlfn.XLOOKUP(F363,'Recherche tracking'!A:A,'Recherche tracking'!B:B),16)</f>
        <v>#N/A</v>
      </c>
      <c r="E363" s="12">
        <f>_xlfn.XLOOKUP(F363,'Nb colis et poids'!E:E,'Nb colis et poids'!F:F)</f>
        <v>0.6</v>
      </c>
      <c r="F363" s="5" t="s">
        <v>3081</v>
      </c>
      <c r="G363" s="6"/>
      <c r="H363" s="6">
        <v>4.1500000000000004</v>
      </c>
      <c r="I363" s="6"/>
      <c r="J363" s="6"/>
      <c r="K363" s="6"/>
      <c r="M363" s="34">
        <v>3543814314757350</v>
      </c>
      <c r="N363" t="str">
        <f t="shared" si="21"/>
        <v>3543814314757350</v>
      </c>
    </row>
    <row r="364" spans="1:14" x14ac:dyDescent="0.25">
      <c r="A364" s="16">
        <f t="shared" si="22"/>
        <v>7.78</v>
      </c>
      <c r="B364" s="8">
        <f t="shared" si="23"/>
        <v>6.97</v>
      </c>
      <c r="C364" s="2">
        <v>9351</v>
      </c>
      <c r="D364" s="2" t="e">
        <f>RIGHT(_xlfn.XLOOKUP(F364,'Recherche tracking'!A:A,'Recherche tracking'!B:B),16)</f>
        <v>#N/A</v>
      </c>
      <c r="E364" s="12">
        <f>_xlfn.XLOOKUP(F364,'Nb colis et poids'!E:E,'Nb colis et poids'!F:F)</f>
        <v>7.21</v>
      </c>
      <c r="F364" s="5" t="s">
        <v>2894</v>
      </c>
      <c r="G364" s="6"/>
      <c r="H364" s="6">
        <v>6.97</v>
      </c>
      <c r="I364" s="6"/>
      <c r="J364" s="6"/>
      <c r="K364" s="6"/>
      <c r="M364" s="34">
        <v>3543814314756900</v>
      </c>
      <c r="N364" t="str">
        <f t="shared" si="21"/>
        <v>3543814314756900</v>
      </c>
    </row>
    <row r="365" spans="1:14" x14ac:dyDescent="0.25">
      <c r="A365" s="16">
        <f t="shared" si="22"/>
        <v>5.51</v>
      </c>
      <c r="B365" s="8">
        <f t="shared" si="23"/>
        <v>4.93</v>
      </c>
      <c r="C365" s="2">
        <v>3752</v>
      </c>
      <c r="D365" s="2" t="e">
        <f>RIGHT(_xlfn.XLOOKUP(F365,'Recherche tracking'!A:A,'Recherche tracking'!B:B),16)</f>
        <v>#N/A</v>
      </c>
      <c r="E365" s="12">
        <f>_xlfn.XLOOKUP(F365,'Nb colis et poids'!E:E,'Nb colis et poids'!F:F)</f>
        <v>3.01</v>
      </c>
      <c r="F365" s="5" t="s">
        <v>3080</v>
      </c>
      <c r="G365" s="6"/>
      <c r="H365" s="6">
        <v>4.93</v>
      </c>
      <c r="I365" s="6"/>
      <c r="J365" s="6"/>
      <c r="K365" s="6"/>
      <c r="M365" s="34">
        <v>3543814314756410</v>
      </c>
      <c r="N365" t="str">
        <f t="shared" si="21"/>
        <v>3543814314756410</v>
      </c>
    </row>
    <row r="366" spans="1:14" x14ac:dyDescent="0.25">
      <c r="A366" s="16">
        <f t="shared" si="22"/>
        <v>5.51</v>
      </c>
      <c r="B366" s="8">
        <f t="shared" si="23"/>
        <v>4.93</v>
      </c>
      <c r="C366" s="2">
        <v>9351</v>
      </c>
      <c r="D366" s="2" t="e">
        <f>RIGHT(_xlfn.XLOOKUP(F366,'Recherche tracking'!A:A,'Recherche tracking'!B:B),16)</f>
        <v>#N/A</v>
      </c>
      <c r="E366" s="12">
        <f>_xlfn.XLOOKUP(F366,'Nb colis et poids'!E:E,'Nb colis et poids'!F:F)</f>
        <v>3.01</v>
      </c>
      <c r="F366" s="5" t="s">
        <v>3079</v>
      </c>
      <c r="G366" s="6"/>
      <c r="H366" s="6">
        <v>4.93</v>
      </c>
      <c r="I366" s="6"/>
      <c r="J366" s="6"/>
      <c r="K366" s="6"/>
      <c r="M366" s="34">
        <v>3543814314755180</v>
      </c>
      <c r="N366" t="str">
        <f t="shared" si="21"/>
        <v>3543814314755180</v>
      </c>
    </row>
    <row r="367" spans="1:14" x14ac:dyDescent="0.25">
      <c r="A367" s="16">
        <f t="shared" si="22"/>
        <v>5.51</v>
      </c>
      <c r="B367" s="8">
        <f t="shared" si="23"/>
        <v>4.93</v>
      </c>
      <c r="C367" s="2">
        <v>9351</v>
      </c>
      <c r="D367" s="2" t="e">
        <f>RIGHT(_xlfn.XLOOKUP(F367,'Recherche tracking'!A:A,'Recherche tracking'!B:B),16)</f>
        <v>#N/A</v>
      </c>
      <c r="E367" s="12">
        <f>_xlfn.XLOOKUP(F367,'Nb colis et poids'!E:E,'Nb colis et poids'!F:F)</f>
        <v>3.01</v>
      </c>
      <c r="F367" s="5" t="s">
        <v>3078</v>
      </c>
      <c r="G367" s="6"/>
      <c r="H367" s="6">
        <v>4.93</v>
      </c>
      <c r="I367" s="6"/>
      <c r="J367" s="6"/>
      <c r="K367" s="6"/>
      <c r="M367" s="34">
        <v>3543814314754860</v>
      </c>
      <c r="N367" t="str">
        <f t="shared" si="21"/>
        <v>3543814314754860</v>
      </c>
    </row>
    <row r="368" spans="1:14" x14ac:dyDescent="0.25">
      <c r="A368" s="16">
        <f t="shared" si="22"/>
        <v>4.93</v>
      </c>
      <c r="B368" s="8">
        <f t="shared" si="23"/>
        <v>4.41</v>
      </c>
      <c r="C368" s="2">
        <v>9294</v>
      </c>
      <c r="D368" s="2" t="e">
        <f>RIGHT(_xlfn.XLOOKUP(F368,'Recherche tracking'!A:A,'Recherche tracking'!B:B),16)</f>
        <v>#N/A</v>
      </c>
      <c r="E368" s="12">
        <f>_xlfn.XLOOKUP(F368,'Nb colis et poids'!E:E,'Nb colis et poids'!F:F)</f>
        <v>1.17</v>
      </c>
      <c r="F368" s="5" t="s">
        <v>3077</v>
      </c>
      <c r="G368" s="6"/>
      <c r="H368" s="6">
        <v>4.41</v>
      </c>
      <c r="I368" s="6"/>
      <c r="J368" s="6"/>
      <c r="K368" s="6"/>
      <c r="M368" s="34">
        <v>3543814314754810</v>
      </c>
      <c r="N368" t="str">
        <f t="shared" si="21"/>
        <v>3543814314754810</v>
      </c>
    </row>
    <row r="369" spans="1:14" x14ac:dyDescent="0.25">
      <c r="A369" s="16">
        <f t="shared" si="22"/>
        <v>4.6399999999999997</v>
      </c>
      <c r="B369" s="8">
        <f t="shared" si="23"/>
        <v>4.1500000000000004</v>
      </c>
      <c r="C369" s="2">
        <v>9294</v>
      </c>
      <c r="D369" s="2" t="e">
        <f>RIGHT(_xlfn.XLOOKUP(F369,'Recherche tracking'!A:A,'Recherche tracking'!B:B),16)</f>
        <v>#N/A</v>
      </c>
      <c r="E369" s="12">
        <f>_xlfn.XLOOKUP(F369,'Nb colis et poids'!E:E,'Nb colis et poids'!F:F)</f>
        <v>0.5</v>
      </c>
      <c r="F369" s="5" t="s">
        <v>3076</v>
      </c>
      <c r="G369" s="6"/>
      <c r="H369" s="6">
        <v>4.1500000000000004</v>
      </c>
      <c r="I369" s="6"/>
      <c r="J369" s="6"/>
      <c r="K369" s="6"/>
      <c r="M369" s="34">
        <v>3543814314754550</v>
      </c>
      <c r="N369" t="str">
        <f t="shared" si="21"/>
        <v>3543814314754550</v>
      </c>
    </row>
    <row r="370" spans="1:14" x14ac:dyDescent="0.25">
      <c r="A370" s="16">
        <f t="shared" si="22"/>
        <v>5.51</v>
      </c>
      <c r="B370" s="8">
        <f t="shared" si="23"/>
        <v>4.93</v>
      </c>
      <c r="C370" s="2">
        <v>9351</v>
      </c>
      <c r="D370" s="2" t="e">
        <f>RIGHT(_xlfn.XLOOKUP(F370,'Recherche tracking'!A:A,'Recherche tracking'!B:B),16)</f>
        <v>#N/A</v>
      </c>
      <c r="E370" s="12">
        <f>_xlfn.XLOOKUP(F370,'Nb colis et poids'!E:E,'Nb colis et poids'!F:F)</f>
        <v>3.84</v>
      </c>
      <c r="F370" s="5" t="s">
        <v>3075</v>
      </c>
      <c r="G370" s="6"/>
      <c r="H370" s="6">
        <v>4.93</v>
      </c>
      <c r="I370" s="6"/>
      <c r="J370" s="6"/>
      <c r="K370" s="6"/>
      <c r="M370" s="34">
        <v>3543814314754420</v>
      </c>
      <c r="N370" t="str">
        <f t="shared" si="21"/>
        <v>3543814314754420</v>
      </c>
    </row>
    <row r="371" spans="1:14" x14ac:dyDescent="0.25">
      <c r="A371" s="16">
        <f t="shared" si="22"/>
        <v>8.61</v>
      </c>
      <c r="B371" s="8">
        <f t="shared" si="23"/>
        <v>7.71</v>
      </c>
      <c r="C371" s="2">
        <v>9351</v>
      </c>
      <c r="D371" s="2" t="e">
        <f>RIGHT(_xlfn.XLOOKUP(F371,'Recherche tracking'!A:A,'Recherche tracking'!B:B),16)</f>
        <v>#N/A</v>
      </c>
      <c r="E371" s="12">
        <f>_xlfn.XLOOKUP(F371,'Nb colis et poids'!E:E,'Nb colis et poids'!F:F)</f>
        <v>5.85</v>
      </c>
      <c r="F371" s="5" t="s">
        <v>3074</v>
      </c>
      <c r="G371" s="6"/>
      <c r="H371" s="6">
        <v>7.71</v>
      </c>
      <c r="I371" s="6"/>
      <c r="J371" s="6"/>
      <c r="K371" s="6"/>
      <c r="M371" s="34">
        <v>3543814314753740</v>
      </c>
      <c r="N371" t="str">
        <f t="shared" si="21"/>
        <v>3543814314753740</v>
      </c>
    </row>
    <row r="372" spans="1:14" x14ac:dyDescent="0.25">
      <c r="A372" s="16">
        <f t="shared" si="22"/>
        <v>9.57</v>
      </c>
      <c r="B372" s="8">
        <f t="shared" si="23"/>
        <v>8.57</v>
      </c>
      <c r="C372" s="2">
        <v>7254</v>
      </c>
      <c r="D372" s="2" t="e">
        <f>RIGHT(_xlfn.XLOOKUP(F372,'Recherche tracking'!A:A,'Recherche tracking'!B:B),16)</f>
        <v>#N/A</v>
      </c>
      <c r="E372" s="12">
        <f>_xlfn.XLOOKUP(F372,'Nb colis et poids'!E:E,'Nb colis et poids'!F:F)</f>
        <v>17.7</v>
      </c>
      <c r="F372" s="5" t="s">
        <v>3073</v>
      </c>
      <c r="G372" s="6"/>
      <c r="H372" s="6">
        <v>8.57</v>
      </c>
      <c r="I372" s="6"/>
      <c r="J372" s="6"/>
      <c r="K372" s="6"/>
      <c r="M372" s="34">
        <v>3543814314752890</v>
      </c>
      <c r="N372" t="str">
        <f t="shared" si="21"/>
        <v>3543814314752890</v>
      </c>
    </row>
    <row r="373" spans="1:14" x14ac:dyDescent="0.25">
      <c r="A373" s="16">
        <f t="shared" si="22"/>
        <v>5.8</v>
      </c>
      <c r="B373" s="8">
        <f t="shared" si="23"/>
        <v>5.19</v>
      </c>
      <c r="C373" s="2">
        <v>9351</v>
      </c>
      <c r="D373" s="2" t="e">
        <f>RIGHT(_xlfn.XLOOKUP(F373,'Recherche tracking'!A:A,'Recherche tracking'!B:B),16)</f>
        <v>#N/A</v>
      </c>
      <c r="E373" s="12">
        <f>_xlfn.XLOOKUP(F373,'Nb colis et poids'!E:E,'Nb colis et poids'!F:F)</f>
        <v>4.5</v>
      </c>
      <c r="F373" s="5" t="s">
        <v>3072</v>
      </c>
      <c r="G373" s="6"/>
      <c r="H373" s="6">
        <v>5.19</v>
      </c>
      <c r="I373" s="6"/>
      <c r="J373" s="6"/>
      <c r="K373" s="6"/>
      <c r="M373" s="34">
        <v>3543814314752860</v>
      </c>
      <c r="N373" t="str">
        <f t="shared" si="21"/>
        <v>3543814314752860</v>
      </c>
    </row>
    <row r="374" spans="1:14" x14ac:dyDescent="0.25">
      <c r="A374" s="16">
        <f t="shared" si="22"/>
        <v>5.51</v>
      </c>
      <c r="B374" s="8">
        <f t="shared" si="23"/>
        <v>4.93</v>
      </c>
      <c r="C374" s="2">
        <v>9351</v>
      </c>
      <c r="D374" s="2" t="e">
        <f>RIGHT(_xlfn.XLOOKUP(F374,'Recherche tracking'!A:A,'Recherche tracking'!B:B),16)</f>
        <v>#N/A</v>
      </c>
      <c r="E374" s="12">
        <f>_xlfn.XLOOKUP(F374,'Nb colis et poids'!E:E,'Nb colis et poids'!F:F)</f>
        <v>3.01</v>
      </c>
      <c r="F374" s="5" t="s">
        <v>3071</v>
      </c>
      <c r="G374" s="6"/>
      <c r="H374" s="6">
        <v>4.93</v>
      </c>
      <c r="I374" s="6"/>
      <c r="J374" s="6"/>
      <c r="K374" s="6"/>
      <c r="M374" s="34">
        <v>3543814314752850</v>
      </c>
      <c r="N374" t="str">
        <f t="shared" si="21"/>
        <v>3543814314752850</v>
      </c>
    </row>
    <row r="375" spans="1:14" x14ac:dyDescent="0.25">
      <c r="A375" s="16">
        <f t="shared" si="22"/>
        <v>7.25</v>
      </c>
      <c r="B375" s="8">
        <f t="shared" si="23"/>
        <v>6.49</v>
      </c>
      <c r="C375" s="2">
        <v>6930</v>
      </c>
      <c r="D375" s="2" t="e">
        <f>RIGHT(_xlfn.XLOOKUP(F375,'Recherche tracking'!A:A,'Recherche tracking'!B:B),16)</f>
        <v>#N/A</v>
      </c>
      <c r="E375" s="12">
        <f>_xlfn.XLOOKUP(F375,'Nb colis et poids'!E:E,'Nb colis et poids'!F:F)</f>
        <v>9.1999999999999993</v>
      </c>
      <c r="F375" s="5" t="s">
        <v>3070</v>
      </c>
      <c r="G375" s="6"/>
      <c r="H375" s="6">
        <v>6.49</v>
      </c>
      <c r="I375" s="6"/>
      <c r="J375" s="6"/>
      <c r="K375" s="6"/>
      <c r="M375" s="34">
        <v>3543814314752740</v>
      </c>
      <c r="N375" t="str">
        <f t="shared" si="21"/>
        <v>3543814314752740</v>
      </c>
    </row>
    <row r="376" spans="1:14" x14ac:dyDescent="0.25">
      <c r="A376" s="16">
        <f t="shared" si="22"/>
        <v>6.96</v>
      </c>
      <c r="B376" s="8">
        <f t="shared" si="23"/>
        <v>6.23</v>
      </c>
      <c r="C376" s="2">
        <v>7254</v>
      </c>
      <c r="D376" s="2" t="e">
        <f>RIGHT(_xlfn.XLOOKUP(F376,'Recherche tracking'!A:A,'Recherche tracking'!B:B),16)</f>
        <v>#N/A</v>
      </c>
      <c r="E376" s="12">
        <f>_xlfn.XLOOKUP(F376,'Nb colis et poids'!E:E,'Nb colis et poids'!F:F)</f>
        <v>8.02</v>
      </c>
      <c r="F376" s="5" t="s">
        <v>3069</v>
      </c>
      <c r="G376" s="6"/>
      <c r="H376" s="6">
        <v>6.23</v>
      </c>
      <c r="I376" s="6"/>
      <c r="J376" s="6"/>
      <c r="K376" s="6"/>
      <c r="M376" s="34">
        <v>3543814314752340</v>
      </c>
      <c r="N376" t="str">
        <f t="shared" si="21"/>
        <v>3543814314752340</v>
      </c>
    </row>
    <row r="377" spans="1:14" x14ac:dyDescent="0.25">
      <c r="A377" s="16">
        <f t="shared" si="22"/>
        <v>7.83</v>
      </c>
      <c r="B377" s="8">
        <f t="shared" si="23"/>
        <v>7.01</v>
      </c>
      <c r="C377" s="2">
        <v>7254</v>
      </c>
      <c r="D377" s="2" t="e">
        <f>RIGHT(_xlfn.XLOOKUP(F377,'Recherche tracking'!A:A,'Recherche tracking'!B:B),16)</f>
        <v>#N/A</v>
      </c>
      <c r="E377" s="12">
        <f>_xlfn.XLOOKUP(F377,'Nb colis et poids'!E:E,'Nb colis et poids'!F:F)</f>
        <v>11.8</v>
      </c>
      <c r="F377" s="5" t="s">
        <v>3068</v>
      </c>
      <c r="G377" s="6"/>
      <c r="H377" s="6">
        <v>7.01</v>
      </c>
      <c r="I377" s="6"/>
      <c r="J377" s="6"/>
      <c r="K377" s="6"/>
      <c r="M377" s="34">
        <v>3543814314752330</v>
      </c>
      <c r="N377" t="str">
        <f t="shared" si="21"/>
        <v>3543814314752330</v>
      </c>
    </row>
    <row r="378" spans="1:14" x14ac:dyDescent="0.25">
      <c r="A378" s="16">
        <f t="shared" si="22"/>
        <v>9.57</v>
      </c>
      <c r="B378" s="8">
        <f t="shared" si="23"/>
        <v>8.57</v>
      </c>
      <c r="C378" s="2">
        <v>8656</v>
      </c>
      <c r="D378" s="2" t="e">
        <f>RIGHT(_xlfn.XLOOKUP(F378,'Recherche tracking'!A:A,'Recherche tracking'!B:B),16)</f>
        <v>#N/A</v>
      </c>
      <c r="E378" s="12">
        <f>_xlfn.XLOOKUP(F378,'Nb colis et poids'!E:E,'Nb colis et poids'!F:F)</f>
        <v>17.7</v>
      </c>
      <c r="F378" s="5" t="s">
        <v>3067</v>
      </c>
      <c r="G378" s="6"/>
      <c r="H378" s="6">
        <v>8.57</v>
      </c>
      <c r="I378" s="6"/>
      <c r="J378" s="6"/>
      <c r="K378" s="6"/>
      <c r="M378" s="34">
        <v>3543814314752000</v>
      </c>
      <c r="N378" t="str">
        <f t="shared" si="21"/>
        <v>3543814314752000</v>
      </c>
    </row>
    <row r="379" spans="1:14" x14ac:dyDescent="0.25">
      <c r="A379" s="16">
        <f t="shared" si="22"/>
        <v>9.24</v>
      </c>
      <c r="B379" s="8">
        <f t="shared" si="23"/>
        <v>8.27</v>
      </c>
      <c r="C379" s="2">
        <v>3752</v>
      </c>
      <c r="D379" s="2" t="e">
        <f>RIGHT(_xlfn.XLOOKUP(F379,'Recherche tracking'!A:A,'Recherche tracking'!B:B),16)</f>
        <v>#N/A</v>
      </c>
      <c r="E379" s="12">
        <f>_xlfn.XLOOKUP(F379,'Nb colis et poids'!E:E,'Nb colis et poids'!F:F)</f>
        <v>12.4</v>
      </c>
      <c r="F379" s="5" t="s">
        <v>2893</v>
      </c>
      <c r="G379" s="6"/>
      <c r="H379" s="6">
        <v>8.27</v>
      </c>
      <c r="I379" s="6"/>
      <c r="J379" s="6"/>
      <c r="K379" s="6"/>
      <c r="M379" s="34">
        <v>3443814314756980</v>
      </c>
      <c r="N379" t="str">
        <f t="shared" si="21"/>
        <v>3443814314756980</v>
      </c>
    </row>
    <row r="380" spans="1:14" x14ac:dyDescent="0.25">
      <c r="A380" s="16">
        <f t="shared" si="22"/>
        <v>10.69</v>
      </c>
      <c r="B380" s="8">
        <f t="shared" si="23"/>
        <v>9.57</v>
      </c>
      <c r="C380" s="2">
        <v>3752</v>
      </c>
      <c r="D380" s="2" t="e">
        <f>RIGHT(_xlfn.XLOOKUP(F380,'Recherche tracking'!A:A,'Recherche tracking'!B:B),16)</f>
        <v>#N/A</v>
      </c>
      <c r="E380" s="12">
        <f>_xlfn.XLOOKUP(F380,'Nb colis et poids'!E:E,'Nb colis et poids'!F:F)</f>
        <v>17.899999999999999</v>
      </c>
      <c r="F380" s="5" t="s">
        <v>2892</v>
      </c>
      <c r="G380" s="6"/>
      <c r="H380" s="6">
        <v>9.57</v>
      </c>
      <c r="I380" s="6"/>
      <c r="J380" s="6"/>
      <c r="K380" s="6"/>
      <c r="M380" s="34">
        <v>3443814314756540</v>
      </c>
      <c r="N380" t="str">
        <f t="shared" si="21"/>
        <v>3443814314756540</v>
      </c>
    </row>
    <row r="381" spans="1:14" x14ac:dyDescent="0.25">
      <c r="A381" s="16">
        <f t="shared" si="22"/>
        <v>5.51</v>
      </c>
      <c r="B381" s="8">
        <f t="shared" si="23"/>
        <v>4.93</v>
      </c>
      <c r="C381" s="2">
        <v>3752</v>
      </c>
      <c r="D381" s="2" t="e">
        <f>RIGHT(_xlfn.XLOOKUP(F381,'Recherche tracking'!A:A,'Recherche tracking'!B:B),16)</f>
        <v>#N/A</v>
      </c>
      <c r="E381" s="12">
        <f>_xlfn.XLOOKUP(F381,'Nb colis et poids'!E:E,'Nb colis et poids'!F:F)</f>
        <v>3.01</v>
      </c>
      <c r="F381" s="5" t="s">
        <v>3066</v>
      </c>
      <c r="G381" s="6"/>
      <c r="H381" s="6">
        <v>4.93</v>
      </c>
      <c r="I381" s="6"/>
      <c r="J381" s="6"/>
      <c r="K381" s="6"/>
      <c r="M381" s="34">
        <v>3443814314756400</v>
      </c>
      <c r="N381" t="str">
        <f t="shared" si="21"/>
        <v>3443814314756400</v>
      </c>
    </row>
    <row r="382" spans="1:14" x14ac:dyDescent="0.25">
      <c r="A382" s="16">
        <f t="shared" si="22"/>
        <v>5.8</v>
      </c>
      <c r="B382" s="8">
        <f t="shared" si="23"/>
        <v>5.19</v>
      </c>
      <c r="C382" s="2">
        <v>9351</v>
      </c>
      <c r="D382" s="2" t="e">
        <f>RIGHT(_xlfn.XLOOKUP(F382,'Recherche tracking'!A:A,'Recherche tracking'!B:B),16)</f>
        <v>#N/A</v>
      </c>
      <c r="E382" s="12">
        <f>_xlfn.XLOOKUP(F382,'Nb colis et poids'!E:E,'Nb colis et poids'!F:F)</f>
        <v>4.5</v>
      </c>
      <c r="F382" s="5" t="s">
        <v>3065</v>
      </c>
      <c r="G382" s="6"/>
      <c r="H382" s="6">
        <v>5.19</v>
      </c>
      <c r="I382" s="6"/>
      <c r="J382" s="6"/>
      <c r="K382" s="6"/>
      <c r="M382" s="34">
        <v>3443814314754720</v>
      </c>
      <c r="N382" t="str">
        <f t="shared" si="21"/>
        <v>3443814314754720</v>
      </c>
    </row>
    <row r="383" spans="1:14" x14ac:dyDescent="0.25">
      <c r="A383" s="16">
        <f t="shared" si="22"/>
        <v>5.51</v>
      </c>
      <c r="B383" s="8">
        <f t="shared" si="23"/>
        <v>4.93</v>
      </c>
      <c r="C383" s="2">
        <v>9351</v>
      </c>
      <c r="D383" s="2" t="e">
        <f>RIGHT(_xlfn.XLOOKUP(F383,'Recherche tracking'!A:A,'Recherche tracking'!B:B),16)</f>
        <v>#N/A</v>
      </c>
      <c r="E383" s="12">
        <f>_xlfn.XLOOKUP(F383,'Nb colis et poids'!E:E,'Nb colis et poids'!F:F)</f>
        <v>3.2</v>
      </c>
      <c r="F383" s="5" t="s">
        <v>3064</v>
      </c>
      <c r="G383" s="6"/>
      <c r="H383" s="6">
        <v>4.93</v>
      </c>
      <c r="I383" s="6"/>
      <c r="J383" s="6"/>
      <c r="K383" s="6"/>
      <c r="M383" s="34">
        <v>3443814314754670</v>
      </c>
      <c r="N383" t="str">
        <f t="shared" si="21"/>
        <v>3443814314754670</v>
      </c>
    </row>
    <row r="384" spans="1:14" x14ac:dyDescent="0.25">
      <c r="A384" s="16">
        <f t="shared" si="22"/>
        <v>5.51</v>
      </c>
      <c r="B384" s="8">
        <f t="shared" si="23"/>
        <v>4.93</v>
      </c>
      <c r="C384" s="2">
        <v>8041</v>
      </c>
      <c r="D384" s="2" t="e">
        <f>RIGHT(_xlfn.XLOOKUP(F384,'Recherche tracking'!A:A,'Recherche tracking'!B:B),16)</f>
        <v>#N/A</v>
      </c>
      <c r="E384" s="12">
        <f>_xlfn.XLOOKUP(F384,'Nb colis et poids'!E:E,'Nb colis et poids'!F:F)</f>
        <v>3.84</v>
      </c>
      <c r="F384" s="5" t="s">
        <v>3063</v>
      </c>
      <c r="G384" s="6"/>
      <c r="H384" s="6">
        <v>4.93</v>
      </c>
      <c r="I384" s="6"/>
      <c r="J384" s="6"/>
      <c r="K384" s="6"/>
      <c r="M384" s="34">
        <v>3443814314753250</v>
      </c>
      <c r="N384" t="str">
        <f t="shared" si="21"/>
        <v>3443814314753250</v>
      </c>
    </row>
    <row r="385" spans="1:14" x14ac:dyDescent="0.25">
      <c r="A385" s="16">
        <f t="shared" si="22"/>
        <v>14.75</v>
      </c>
      <c r="B385" s="8">
        <f t="shared" si="23"/>
        <v>13.21</v>
      </c>
      <c r="C385" s="2">
        <v>7254</v>
      </c>
      <c r="D385" s="2" t="e">
        <f>RIGHT(_xlfn.XLOOKUP(F385,'Recherche tracking'!A:A,'Recherche tracking'!B:B),16)</f>
        <v>#N/A</v>
      </c>
      <c r="E385" s="12">
        <f>_xlfn.XLOOKUP(F385,'Nb colis et poids'!E:E,'Nb colis et poids'!F:F)</f>
        <v>31.3</v>
      </c>
      <c r="F385" s="5" t="s">
        <v>2891</v>
      </c>
      <c r="G385" s="6"/>
      <c r="H385" s="6">
        <v>13.21</v>
      </c>
      <c r="I385" s="6"/>
      <c r="J385" s="6"/>
      <c r="K385" s="6"/>
      <c r="M385" s="34">
        <v>3443814314753040</v>
      </c>
      <c r="N385" t="str">
        <f t="shared" si="21"/>
        <v>3443814314753040</v>
      </c>
    </row>
    <row r="386" spans="1:14" x14ac:dyDescent="0.25">
      <c r="A386" s="16">
        <f t="shared" si="22"/>
        <v>4.6399999999999997</v>
      </c>
      <c r="B386" s="8">
        <f t="shared" si="23"/>
        <v>4.1500000000000004</v>
      </c>
      <c r="C386" s="2">
        <v>9294</v>
      </c>
      <c r="D386" s="2" t="e">
        <f>RIGHT(_xlfn.XLOOKUP(F386,'Recherche tracking'!A:A,'Recherche tracking'!B:B),16)</f>
        <v>#N/A</v>
      </c>
      <c r="E386" s="12">
        <f>_xlfn.XLOOKUP(F386,'Nb colis et poids'!E:E,'Nb colis et poids'!F:F)</f>
        <v>0.8</v>
      </c>
      <c r="F386" s="5" t="s">
        <v>3062</v>
      </c>
      <c r="G386" s="6"/>
      <c r="H386" s="6">
        <v>4.1500000000000004</v>
      </c>
      <c r="I386" s="6"/>
      <c r="J386" s="6"/>
      <c r="K386" s="6"/>
      <c r="M386" s="34">
        <v>3343814314757500</v>
      </c>
      <c r="N386" t="str">
        <f t="shared" si="21"/>
        <v>3343814314757500</v>
      </c>
    </row>
    <row r="387" spans="1:14" x14ac:dyDescent="0.25">
      <c r="A387" s="16">
        <f t="shared" si="22"/>
        <v>6.38</v>
      </c>
      <c r="B387" s="8">
        <f t="shared" si="23"/>
        <v>5.71</v>
      </c>
      <c r="C387" s="2">
        <v>9351</v>
      </c>
      <c r="D387" s="2" t="e">
        <f>RIGHT(_xlfn.XLOOKUP(F387,'Recherche tracking'!A:A,'Recherche tracking'!B:B),16)</f>
        <v>#N/A</v>
      </c>
      <c r="E387" s="12">
        <f>_xlfn.XLOOKUP(F387,'Nb colis et poids'!E:E,'Nb colis et poids'!F:F)</f>
        <v>6.18</v>
      </c>
      <c r="F387" s="5" t="s">
        <v>3061</v>
      </c>
      <c r="G387" s="6"/>
      <c r="H387" s="6">
        <v>5.71</v>
      </c>
      <c r="I387" s="6"/>
      <c r="J387" s="6"/>
      <c r="K387" s="6"/>
      <c r="M387" s="34">
        <v>3343814314756730</v>
      </c>
      <c r="N387" t="str">
        <f t="shared" si="21"/>
        <v>3343814314756730</v>
      </c>
    </row>
    <row r="388" spans="1:14" x14ac:dyDescent="0.25">
      <c r="A388" s="16">
        <f t="shared" si="22"/>
        <v>5.51</v>
      </c>
      <c r="B388" s="8">
        <f t="shared" si="23"/>
        <v>4.93</v>
      </c>
      <c r="C388" s="2">
        <v>3752</v>
      </c>
      <c r="D388" s="2" t="e">
        <f>RIGHT(_xlfn.XLOOKUP(F388,'Recherche tracking'!A:A,'Recherche tracking'!B:B),16)</f>
        <v>#N/A</v>
      </c>
      <c r="E388" s="12">
        <f>_xlfn.XLOOKUP(F388,'Nb colis et poids'!E:E,'Nb colis et poids'!F:F)</f>
        <v>3.01</v>
      </c>
      <c r="F388" s="5" t="s">
        <v>3060</v>
      </c>
      <c r="G388" s="6"/>
      <c r="H388" s="6">
        <v>4.93</v>
      </c>
      <c r="I388" s="6"/>
      <c r="J388" s="6"/>
      <c r="K388" s="6"/>
      <c r="M388" s="34">
        <v>3343814314756110</v>
      </c>
      <c r="N388" t="str">
        <f t="shared" si="21"/>
        <v>3343814314756110</v>
      </c>
    </row>
    <row r="389" spans="1:14" x14ac:dyDescent="0.25">
      <c r="A389" s="16">
        <f t="shared" si="22"/>
        <v>4.93</v>
      </c>
      <c r="B389" s="8">
        <f t="shared" si="23"/>
        <v>4.41</v>
      </c>
      <c r="C389" s="2">
        <v>9294</v>
      </c>
      <c r="D389" s="2" t="e">
        <f>RIGHT(_xlfn.XLOOKUP(F389,'Recherche tracking'!A:A,'Recherche tracking'!B:B),16)</f>
        <v>#N/A</v>
      </c>
      <c r="E389" s="12">
        <f>_xlfn.XLOOKUP(F389,'Nb colis et poids'!E:E,'Nb colis et poids'!F:F)</f>
        <v>1.17</v>
      </c>
      <c r="F389" s="5" t="s">
        <v>3059</v>
      </c>
      <c r="G389" s="6"/>
      <c r="H389" s="6">
        <v>4.41</v>
      </c>
      <c r="I389" s="6"/>
      <c r="J389" s="6"/>
      <c r="K389" s="6"/>
      <c r="M389" s="34">
        <v>3343814314753370</v>
      </c>
      <c r="N389" t="str">
        <f t="shared" si="21"/>
        <v>3343814314753370</v>
      </c>
    </row>
    <row r="390" spans="1:14" x14ac:dyDescent="0.25">
      <c r="A390" s="16">
        <f t="shared" si="22"/>
        <v>11.85</v>
      </c>
      <c r="B390" s="8">
        <f t="shared" si="23"/>
        <v>10.61</v>
      </c>
      <c r="C390" s="2">
        <v>7254</v>
      </c>
      <c r="D390" s="2" t="e">
        <f>RIGHT(_xlfn.XLOOKUP(F390,'Recherche tracking'!A:A,'Recherche tracking'!B:B),16)</f>
        <v>#N/A</v>
      </c>
      <c r="E390" s="12">
        <f>_xlfn.XLOOKUP(F390,'Nb colis et poids'!E:E,'Nb colis et poids'!F:F)</f>
        <v>21.59</v>
      </c>
      <c r="F390" s="5" t="s">
        <v>2890</v>
      </c>
      <c r="G390" s="6"/>
      <c r="H390" s="6">
        <v>10.61</v>
      </c>
      <c r="I390" s="6"/>
      <c r="J390" s="6"/>
      <c r="K390" s="6"/>
      <c r="M390" s="34">
        <v>3343814314753150</v>
      </c>
      <c r="N390" t="str">
        <f t="shared" si="21"/>
        <v>3343814314753150</v>
      </c>
    </row>
    <row r="391" spans="1:14" x14ac:dyDescent="0.25">
      <c r="A391" s="16">
        <f t="shared" si="22"/>
        <v>5.51</v>
      </c>
      <c r="B391" s="8">
        <f t="shared" si="23"/>
        <v>4.93</v>
      </c>
      <c r="C391" s="2">
        <v>9351</v>
      </c>
      <c r="D391" s="2" t="e">
        <f>RIGHT(_xlfn.XLOOKUP(F391,'Recherche tracking'!A:A,'Recherche tracking'!B:B),16)</f>
        <v>#N/A</v>
      </c>
      <c r="E391" s="12">
        <f>_xlfn.XLOOKUP(F391,'Nb colis et poids'!E:E,'Nb colis et poids'!F:F)</f>
        <v>3.2</v>
      </c>
      <c r="F391" s="5" t="s">
        <v>3058</v>
      </c>
      <c r="G391" s="6"/>
      <c r="H391" s="6">
        <v>4.93</v>
      </c>
      <c r="I391" s="6"/>
      <c r="J391" s="6"/>
      <c r="K391" s="6"/>
      <c r="M391" s="34">
        <v>3343814314752760</v>
      </c>
      <c r="N391" t="str">
        <f t="shared" si="21"/>
        <v>3343814314752760</v>
      </c>
    </row>
    <row r="392" spans="1:14" x14ac:dyDescent="0.25">
      <c r="A392" s="16">
        <f t="shared" si="22"/>
        <v>5.51</v>
      </c>
      <c r="B392" s="8">
        <f t="shared" si="23"/>
        <v>4.93</v>
      </c>
      <c r="C392" s="2">
        <v>9351</v>
      </c>
      <c r="D392" s="2" t="e">
        <f>RIGHT(_xlfn.XLOOKUP(F392,'Recherche tracking'!A:A,'Recherche tracking'!B:B),16)</f>
        <v>#N/A</v>
      </c>
      <c r="E392" s="12">
        <f>_xlfn.XLOOKUP(F392,'Nb colis et poids'!E:E,'Nb colis et poids'!F:F)</f>
        <v>3.84</v>
      </c>
      <c r="F392" s="5" t="s">
        <v>3057</v>
      </c>
      <c r="G392" s="6"/>
      <c r="H392" s="6">
        <v>4.93</v>
      </c>
      <c r="I392" s="6"/>
      <c r="J392" s="6"/>
      <c r="K392" s="6"/>
      <c r="M392" s="34">
        <v>3343814314752720</v>
      </c>
      <c r="N392" t="str">
        <f t="shared" si="21"/>
        <v>3343814314752720</v>
      </c>
    </row>
    <row r="393" spans="1:14" x14ac:dyDescent="0.25">
      <c r="A393" s="16">
        <f t="shared" si="22"/>
        <v>9.86</v>
      </c>
      <c r="B393" s="8">
        <f t="shared" si="23"/>
        <v>8.83</v>
      </c>
      <c r="C393" s="2">
        <v>8656</v>
      </c>
      <c r="D393" s="2" t="e">
        <f>RIGHT(_xlfn.XLOOKUP(F393,'Recherche tracking'!A:A,'Recherche tracking'!B:B),16)</f>
        <v>#N/A</v>
      </c>
      <c r="E393" s="12">
        <f>_xlfn.XLOOKUP(F393,'Nb colis et poids'!E:E,'Nb colis et poids'!F:F)</f>
        <v>18.37</v>
      </c>
      <c r="F393" s="5" t="s">
        <v>3056</v>
      </c>
      <c r="G393" s="6"/>
      <c r="H393" s="6">
        <v>8.83</v>
      </c>
      <c r="I393" s="6"/>
      <c r="J393" s="6"/>
      <c r="K393" s="6"/>
      <c r="M393" s="34">
        <v>3343814314752550</v>
      </c>
      <c r="N393" t="str">
        <f t="shared" si="21"/>
        <v>3343814314752550</v>
      </c>
    </row>
    <row r="394" spans="1:14" x14ac:dyDescent="0.25">
      <c r="A394" s="16">
        <f t="shared" si="22"/>
        <v>6.67</v>
      </c>
      <c r="B394" s="8">
        <f t="shared" si="23"/>
        <v>5.97</v>
      </c>
      <c r="C394" s="2">
        <v>7254</v>
      </c>
      <c r="D394" s="2" t="e">
        <f>RIGHT(_xlfn.XLOOKUP(F394,'Recherche tracking'!A:A,'Recherche tracking'!B:B),16)</f>
        <v>#N/A</v>
      </c>
      <c r="E394" s="12">
        <f>_xlfn.XLOOKUP(F394,'Nb colis et poids'!E:E,'Nb colis et poids'!F:F)</f>
        <v>7.85</v>
      </c>
      <c r="F394" s="5" t="s">
        <v>3055</v>
      </c>
      <c r="G394" s="6"/>
      <c r="H394" s="6">
        <v>5.97</v>
      </c>
      <c r="I394" s="6"/>
      <c r="J394" s="6"/>
      <c r="K394" s="6"/>
      <c r="M394" s="34">
        <v>3343814314752360</v>
      </c>
      <c r="N394" t="str">
        <f t="shared" si="21"/>
        <v>3343814314752360</v>
      </c>
    </row>
    <row r="395" spans="1:14" x14ac:dyDescent="0.25">
      <c r="A395" s="16">
        <f t="shared" si="22"/>
        <v>4.6399999999999997</v>
      </c>
      <c r="B395" s="8">
        <f t="shared" si="23"/>
        <v>4.1500000000000004</v>
      </c>
      <c r="C395" s="2">
        <v>9294</v>
      </c>
      <c r="D395" s="2" t="e">
        <f>RIGHT(_xlfn.XLOOKUP(F395,'Recherche tracking'!A:A,'Recherche tracking'!B:B),16)</f>
        <v>#N/A</v>
      </c>
      <c r="E395" s="12">
        <f>_xlfn.XLOOKUP(F395,'Nb colis et poids'!E:E,'Nb colis et poids'!F:F)</f>
        <v>0.5</v>
      </c>
      <c r="F395" s="5" t="s">
        <v>3054</v>
      </c>
      <c r="G395" s="6"/>
      <c r="H395" s="6">
        <v>4.1500000000000004</v>
      </c>
      <c r="I395" s="6"/>
      <c r="J395" s="6"/>
      <c r="K395" s="6"/>
      <c r="M395" s="34">
        <v>3243814314751310</v>
      </c>
      <c r="N395" t="str">
        <f t="shared" si="21"/>
        <v>3243814314751310</v>
      </c>
    </row>
    <row r="396" spans="1:14" x14ac:dyDescent="0.25">
      <c r="A396" s="16">
        <f t="shared" si="22"/>
        <v>5.8</v>
      </c>
      <c r="B396" s="8">
        <f t="shared" si="23"/>
        <v>5.19</v>
      </c>
      <c r="C396" s="2">
        <v>9351</v>
      </c>
      <c r="D396" s="2" t="e">
        <f>RIGHT(_xlfn.XLOOKUP(F396,'Recherche tracking'!A:A,'Recherche tracking'!B:B),16)</f>
        <v>#N/A</v>
      </c>
      <c r="E396" s="12">
        <f>_xlfn.XLOOKUP(F396,'Nb colis et poids'!E:E,'Nb colis et poids'!F:F)</f>
        <v>4.01</v>
      </c>
      <c r="F396" s="5" t="s">
        <v>3053</v>
      </c>
      <c r="G396" s="6"/>
      <c r="H396" s="6">
        <v>5.19</v>
      </c>
      <c r="I396" s="6"/>
      <c r="J396" s="6"/>
      <c r="K396" s="6"/>
      <c r="M396" s="34">
        <v>3143814314757040</v>
      </c>
      <c r="N396" t="str">
        <f t="shared" si="21"/>
        <v>3143814314757040</v>
      </c>
    </row>
    <row r="397" spans="1:14" x14ac:dyDescent="0.25">
      <c r="A397" s="16">
        <f t="shared" si="22"/>
        <v>6.38</v>
      </c>
      <c r="B397" s="8">
        <f t="shared" si="23"/>
        <v>5.71</v>
      </c>
      <c r="C397" s="2">
        <v>9351</v>
      </c>
      <c r="D397" s="2" t="e">
        <f>RIGHT(_xlfn.XLOOKUP(F397,'Recherche tracking'!A:A,'Recherche tracking'!B:B),16)</f>
        <v>#N/A</v>
      </c>
      <c r="E397" s="12">
        <f>_xlfn.XLOOKUP(F397,'Nb colis et poids'!E:E,'Nb colis et poids'!F:F)</f>
        <v>6.1</v>
      </c>
      <c r="F397" s="5" t="s">
        <v>3052</v>
      </c>
      <c r="G397" s="6"/>
      <c r="H397" s="6">
        <v>5.71</v>
      </c>
      <c r="I397" s="6"/>
      <c r="J397" s="6"/>
      <c r="K397" s="6"/>
      <c r="M397" s="34">
        <v>3143814314756750</v>
      </c>
      <c r="N397" t="str">
        <f t="shared" si="21"/>
        <v>3143814314756750</v>
      </c>
    </row>
    <row r="398" spans="1:14" x14ac:dyDescent="0.25">
      <c r="A398" s="16">
        <f t="shared" si="22"/>
        <v>14.46</v>
      </c>
      <c r="B398" s="8">
        <f t="shared" si="23"/>
        <v>12.95</v>
      </c>
      <c r="C398" s="2">
        <v>7254</v>
      </c>
      <c r="D398" s="2" t="e">
        <f>RIGHT(_xlfn.XLOOKUP(F398,'Recherche tracking'!A:A,'Recherche tracking'!B:B),16)</f>
        <v>#N/A</v>
      </c>
      <c r="E398" s="12">
        <f>_xlfn.XLOOKUP(F398,'Nb colis et poids'!E:E,'Nb colis et poids'!F:F)</f>
        <v>30.06</v>
      </c>
      <c r="F398" s="5" t="s">
        <v>2889</v>
      </c>
      <c r="G398" s="6"/>
      <c r="H398" s="6">
        <v>12.95</v>
      </c>
      <c r="I398" s="6"/>
      <c r="J398" s="6"/>
      <c r="K398" s="6"/>
      <c r="M398" s="34">
        <v>3143814314753090</v>
      </c>
      <c r="N398" t="str">
        <f t="shared" si="21"/>
        <v>3143814314753090</v>
      </c>
    </row>
    <row r="399" spans="1:14" x14ac:dyDescent="0.25">
      <c r="A399" s="16">
        <f t="shared" si="22"/>
        <v>16.21</v>
      </c>
      <c r="B399" s="8">
        <f t="shared" si="23"/>
        <v>14.51</v>
      </c>
      <c r="C399" s="2">
        <v>7254</v>
      </c>
      <c r="D399" s="2" t="e">
        <f>RIGHT(_xlfn.XLOOKUP(F399,'Recherche tracking'!A:A,'Recherche tracking'!B:B),16)</f>
        <v>#N/A</v>
      </c>
      <c r="E399" s="12">
        <f>_xlfn.XLOOKUP(F399,'Nb colis et poids'!E:E,'Nb colis et poids'!F:F)</f>
        <v>36.58</v>
      </c>
      <c r="F399" s="5" t="s">
        <v>2888</v>
      </c>
      <c r="G399" s="6"/>
      <c r="H399" s="6">
        <v>14.51</v>
      </c>
      <c r="I399" s="6"/>
      <c r="J399" s="6"/>
      <c r="K399" s="6"/>
      <c r="M399" s="34">
        <v>3143814314752970</v>
      </c>
      <c r="N399" t="str">
        <f t="shared" si="21"/>
        <v>3143814314752970</v>
      </c>
    </row>
    <row r="400" spans="1:14" x14ac:dyDescent="0.25">
      <c r="A400" s="16">
        <f t="shared" si="22"/>
        <v>4.6399999999999997</v>
      </c>
      <c r="B400" s="8">
        <f t="shared" si="23"/>
        <v>4.1500000000000004</v>
      </c>
      <c r="C400" s="2">
        <v>9294</v>
      </c>
      <c r="D400" s="2" t="e">
        <f>RIGHT(_xlfn.XLOOKUP(F400,'Recherche tracking'!A:A,'Recherche tracking'!B:B),16)</f>
        <v>#N/A</v>
      </c>
      <c r="E400" s="12">
        <f>_xlfn.XLOOKUP(F400,'Nb colis et poids'!E:E,'Nb colis et poids'!F:F)</f>
        <v>0.67</v>
      </c>
      <c r="F400" s="5" t="s">
        <v>3051</v>
      </c>
      <c r="G400" s="6"/>
      <c r="H400" s="6">
        <v>4.1500000000000004</v>
      </c>
      <c r="I400" s="6"/>
      <c r="J400" s="6"/>
      <c r="K400" s="6"/>
      <c r="M400" s="34">
        <v>3143814314751930</v>
      </c>
      <c r="N400" t="str">
        <f t="shared" si="21"/>
        <v>3143814314751930</v>
      </c>
    </row>
    <row r="401" spans="1:14" x14ac:dyDescent="0.25">
      <c r="A401" s="16">
        <f t="shared" si="22"/>
        <v>6.38</v>
      </c>
      <c r="B401" s="8">
        <f t="shared" si="23"/>
        <v>5.71</v>
      </c>
      <c r="C401" s="2">
        <v>9351</v>
      </c>
      <c r="D401" s="2" t="e">
        <f>RIGHT(_xlfn.XLOOKUP(F401,'Recherche tracking'!A:A,'Recherche tracking'!B:B),16)</f>
        <v>#N/A</v>
      </c>
      <c r="E401" s="12">
        <f>_xlfn.XLOOKUP(F401,'Nb colis et poids'!E:E,'Nb colis et poids'!F:F)</f>
        <v>6.01</v>
      </c>
      <c r="F401" s="5" t="s">
        <v>3050</v>
      </c>
      <c r="G401" s="6"/>
      <c r="H401" s="6">
        <v>5.71</v>
      </c>
      <c r="I401" s="6"/>
      <c r="J401" s="6"/>
      <c r="K401" s="6"/>
      <c r="M401" s="34">
        <v>3143814314751240</v>
      </c>
      <c r="N401" t="str">
        <f t="shared" si="21"/>
        <v>3143814314751240</v>
      </c>
    </row>
    <row r="402" spans="1:14" x14ac:dyDescent="0.25">
      <c r="A402" s="16">
        <f t="shared" si="22"/>
        <v>11.85</v>
      </c>
      <c r="B402" s="8">
        <f t="shared" si="23"/>
        <v>10.61</v>
      </c>
      <c r="C402" s="2">
        <v>4565</v>
      </c>
      <c r="D402" s="2" t="e">
        <f>RIGHT(_xlfn.XLOOKUP(F402,'Recherche tracking'!A:A,'Recherche tracking'!B:B),16)</f>
        <v>#N/A</v>
      </c>
      <c r="E402" s="12">
        <f>_xlfn.XLOOKUP(F402,'Nb colis et poids'!E:E,'Nb colis et poids'!F:F)</f>
        <v>21.62</v>
      </c>
      <c r="F402" s="5" t="s">
        <v>2887</v>
      </c>
      <c r="G402" s="6"/>
      <c r="H402" s="6">
        <v>10.61</v>
      </c>
      <c r="I402" s="6"/>
      <c r="J402" s="6"/>
      <c r="K402" s="6"/>
      <c r="M402" s="34">
        <v>3043814314757180</v>
      </c>
      <c r="N402" t="str">
        <f t="shared" si="21"/>
        <v>3043814314757180</v>
      </c>
    </row>
    <row r="403" spans="1:14" x14ac:dyDescent="0.25">
      <c r="A403" s="16">
        <f t="shared" si="22"/>
        <v>4.6399999999999997</v>
      </c>
      <c r="B403" s="8">
        <f t="shared" si="23"/>
        <v>4.1500000000000004</v>
      </c>
      <c r="C403" s="2">
        <v>9294</v>
      </c>
      <c r="D403" s="2" t="e">
        <f>RIGHT(_xlfn.XLOOKUP(F403,'Recherche tracking'!A:A,'Recherche tracking'!B:B),16)</f>
        <v>#N/A</v>
      </c>
      <c r="E403" s="12">
        <f>_xlfn.XLOOKUP(F403,'Nb colis et poids'!E:E,'Nb colis et poids'!F:F)</f>
        <v>1</v>
      </c>
      <c r="F403" s="5" t="s">
        <v>3049</v>
      </c>
      <c r="G403" s="6"/>
      <c r="H403" s="6">
        <v>4.1500000000000004</v>
      </c>
      <c r="I403" s="6"/>
      <c r="J403" s="6"/>
      <c r="K403" s="6"/>
      <c r="M403" s="34">
        <v>3043814314752880</v>
      </c>
      <c r="N403" t="str">
        <f t="shared" ref="N403:N466" si="24">LEFT(F403,15)&amp;"0"</f>
        <v>3043814314752880</v>
      </c>
    </row>
    <row r="404" spans="1:14" x14ac:dyDescent="0.25">
      <c r="A404" s="16">
        <f t="shared" ref="A404:A467" si="25">ROUND(B404/(SUM(G:H)+SUM(J:J))*SUM(G:J),2)</f>
        <v>5.51</v>
      </c>
      <c r="B404" s="8">
        <f t="shared" ref="B404:B467" si="26">SUM(G404:J404)</f>
        <v>4.93</v>
      </c>
      <c r="C404" s="2">
        <v>9351</v>
      </c>
      <c r="D404" s="2" t="e">
        <f>RIGHT(_xlfn.XLOOKUP(F404,'Recherche tracking'!A:A,'Recherche tracking'!B:B),16)</f>
        <v>#N/A</v>
      </c>
      <c r="E404" s="12">
        <f>_xlfn.XLOOKUP(F404,'Nb colis et poids'!E:E,'Nb colis et poids'!F:F)</f>
        <v>3.8</v>
      </c>
      <c r="F404" s="5" t="s">
        <v>3048</v>
      </c>
      <c r="G404" s="6"/>
      <c r="H404" s="6">
        <v>4.93</v>
      </c>
      <c r="I404" s="6"/>
      <c r="J404" s="6"/>
      <c r="K404" s="6"/>
      <c r="M404" s="34">
        <v>2943814314756790</v>
      </c>
      <c r="N404" t="str">
        <f t="shared" si="24"/>
        <v>2943814314756790</v>
      </c>
    </row>
    <row r="405" spans="1:14" x14ac:dyDescent="0.25">
      <c r="A405" s="16">
        <f t="shared" si="25"/>
        <v>5.51</v>
      </c>
      <c r="B405" s="8">
        <f t="shared" si="26"/>
        <v>4.93</v>
      </c>
      <c r="C405" s="2">
        <v>9351</v>
      </c>
      <c r="D405" s="2" t="e">
        <f>RIGHT(_xlfn.XLOOKUP(F405,'Recherche tracking'!A:A,'Recherche tracking'!B:B),16)</f>
        <v>#N/A</v>
      </c>
      <c r="E405" s="12">
        <f>_xlfn.XLOOKUP(F405,'Nb colis et poids'!E:E,'Nb colis et poids'!F:F)</f>
        <v>3.2</v>
      </c>
      <c r="F405" s="5" t="s">
        <v>3047</v>
      </c>
      <c r="G405" s="6"/>
      <c r="H405" s="6">
        <v>4.93</v>
      </c>
      <c r="I405" s="6"/>
      <c r="J405" s="6"/>
      <c r="K405" s="6"/>
      <c r="M405" s="34">
        <v>2943814314754680</v>
      </c>
      <c r="N405" t="str">
        <f t="shared" si="24"/>
        <v>2943814314754680</v>
      </c>
    </row>
    <row r="406" spans="1:14" x14ac:dyDescent="0.25">
      <c r="A406" s="16">
        <f t="shared" si="25"/>
        <v>5.22</v>
      </c>
      <c r="B406" s="8">
        <f t="shared" si="26"/>
        <v>4.67</v>
      </c>
      <c r="C406" s="2">
        <v>9351</v>
      </c>
      <c r="D406" s="2" t="e">
        <f>RIGHT(_xlfn.XLOOKUP(F406,'Recherche tracking'!A:A,'Recherche tracking'!B:B),16)</f>
        <v>#N/A</v>
      </c>
      <c r="E406" s="12">
        <f>_xlfn.XLOOKUP(F406,'Nb colis et poids'!E:E,'Nb colis et poids'!F:F)</f>
        <v>2.9</v>
      </c>
      <c r="F406" s="5" t="s">
        <v>3046</v>
      </c>
      <c r="G406" s="6"/>
      <c r="H406" s="6">
        <v>4.67</v>
      </c>
      <c r="I406" s="6"/>
      <c r="J406" s="6"/>
      <c r="K406" s="6"/>
      <c r="M406" s="34">
        <v>2943814314754000</v>
      </c>
      <c r="N406" t="str">
        <f t="shared" si="24"/>
        <v>2943814314754000</v>
      </c>
    </row>
    <row r="407" spans="1:14" x14ac:dyDescent="0.25">
      <c r="A407" s="16">
        <f t="shared" si="25"/>
        <v>13.3</v>
      </c>
      <c r="B407" s="8">
        <f t="shared" si="26"/>
        <v>11.91</v>
      </c>
      <c r="C407" s="2">
        <v>7254</v>
      </c>
      <c r="D407" s="2" t="e">
        <f>RIGHT(_xlfn.XLOOKUP(F407,'Recherche tracking'!A:A,'Recherche tracking'!B:B),16)</f>
        <v>#N/A</v>
      </c>
      <c r="E407" s="12">
        <f>_xlfn.XLOOKUP(F407,'Nb colis et poids'!E:E,'Nb colis et poids'!F:F)</f>
        <v>26.3</v>
      </c>
      <c r="F407" s="5" t="s">
        <v>2886</v>
      </c>
      <c r="G407" s="6"/>
      <c r="H407" s="6">
        <v>11.91</v>
      </c>
      <c r="I407" s="6"/>
      <c r="J407" s="6"/>
      <c r="K407" s="6"/>
      <c r="M407" s="34">
        <v>2943814314753670</v>
      </c>
      <c r="N407" t="str">
        <f t="shared" si="24"/>
        <v>2943814314753670</v>
      </c>
    </row>
    <row r="408" spans="1:14" x14ac:dyDescent="0.25">
      <c r="A408" s="16">
        <f t="shared" si="25"/>
        <v>5.51</v>
      </c>
      <c r="B408" s="8">
        <f t="shared" si="26"/>
        <v>4.93</v>
      </c>
      <c r="C408" s="2">
        <v>9351</v>
      </c>
      <c r="D408" s="2" t="e">
        <f>RIGHT(_xlfn.XLOOKUP(F408,'Recherche tracking'!A:A,'Recherche tracking'!B:B),16)</f>
        <v>#N/A</v>
      </c>
      <c r="E408" s="12">
        <f>_xlfn.XLOOKUP(F408,'Nb colis et poids'!E:E,'Nb colis et poids'!F:F)</f>
        <v>3.9</v>
      </c>
      <c r="F408" s="5" t="s">
        <v>3045</v>
      </c>
      <c r="G408" s="6"/>
      <c r="H408" s="6">
        <v>4.93</v>
      </c>
      <c r="I408" s="6"/>
      <c r="J408" s="6"/>
      <c r="K408" s="6"/>
      <c r="M408" s="34">
        <v>2743814314754990</v>
      </c>
      <c r="N408" t="str">
        <f t="shared" si="24"/>
        <v>2743814314754990</v>
      </c>
    </row>
    <row r="409" spans="1:14" x14ac:dyDescent="0.25">
      <c r="A409" s="16">
        <f t="shared" si="25"/>
        <v>5.51</v>
      </c>
      <c r="B409" s="8">
        <f t="shared" si="26"/>
        <v>4.93</v>
      </c>
      <c r="C409" s="2">
        <v>9351</v>
      </c>
      <c r="D409" s="2" t="e">
        <f>RIGHT(_xlfn.XLOOKUP(F409,'Recherche tracking'!A:A,'Recherche tracking'!B:B),16)</f>
        <v>#N/A</v>
      </c>
      <c r="E409" s="12">
        <f>_xlfn.XLOOKUP(F409,'Nb colis et poids'!E:E,'Nb colis et poids'!F:F)</f>
        <v>3.6</v>
      </c>
      <c r="F409" s="5" t="s">
        <v>3044</v>
      </c>
      <c r="G409" s="6"/>
      <c r="H409" s="6">
        <v>4.93</v>
      </c>
      <c r="I409" s="6"/>
      <c r="J409" s="6"/>
      <c r="K409" s="6"/>
      <c r="M409" s="34">
        <v>2743814314752610</v>
      </c>
      <c r="N409" t="str">
        <f t="shared" si="24"/>
        <v>2743814314752610</v>
      </c>
    </row>
    <row r="410" spans="1:14" x14ac:dyDescent="0.25">
      <c r="A410" s="16">
        <f t="shared" si="25"/>
        <v>5.22</v>
      </c>
      <c r="B410" s="8">
        <f t="shared" si="26"/>
        <v>4.67</v>
      </c>
      <c r="C410" s="2">
        <v>9351</v>
      </c>
      <c r="D410" s="2" t="e">
        <f>RIGHT(_xlfn.XLOOKUP(F410,'Recherche tracking'!A:A,'Recherche tracking'!B:B),16)</f>
        <v>#N/A</v>
      </c>
      <c r="E410" s="12">
        <f>_xlfn.XLOOKUP(F410,'Nb colis et poids'!E:E,'Nb colis et poids'!F:F)</f>
        <v>2.6</v>
      </c>
      <c r="F410" s="5" t="s">
        <v>3043</v>
      </c>
      <c r="G410" s="6"/>
      <c r="H410" s="6">
        <v>4.67</v>
      </c>
      <c r="I410" s="6"/>
      <c r="J410" s="6"/>
      <c r="K410" s="6"/>
      <c r="M410" s="34">
        <v>2643814314757120</v>
      </c>
      <c r="N410" t="str">
        <f t="shared" si="24"/>
        <v>2643814314757120</v>
      </c>
    </row>
    <row r="411" spans="1:14" x14ac:dyDescent="0.25">
      <c r="A411" s="16">
        <f t="shared" si="25"/>
        <v>5.51</v>
      </c>
      <c r="B411" s="8">
        <f t="shared" si="26"/>
        <v>4.93</v>
      </c>
      <c r="C411" s="2">
        <v>9351</v>
      </c>
      <c r="D411" s="2" t="e">
        <f>RIGHT(_xlfn.XLOOKUP(F411,'Recherche tracking'!A:A,'Recherche tracking'!B:B),16)</f>
        <v>#N/A</v>
      </c>
      <c r="E411" s="12">
        <f>_xlfn.XLOOKUP(F411,'Nb colis et poids'!E:E,'Nb colis et poids'!F:F)</f>
        <v>3.5</v>
      </c>
      <c r="F411" s="5" t="s">
        <v>3042</v>
      </c>
      <c r="G411" s="6"/>
      <c r="H411" s="6">
        <v>4.93</v>
      </c>
      <c r="I411" s="6"/>
      <c r="J411" s="6"/>
      <c r="K411" s="6"/>
      <c r="M411" s="34">
        <v>2643814314754830</v>
      </c>
      <c r="N411" t="str">
        <f t="shared" si="24"/>
        <v>2643814314754830</v>
      </c>
    </row>
    <row r="412" spans="1:14" x14ac:dyDescent="0.25">
      <c r="A412" s="16">
        <f t="shared" si="25"/>
        <v>7.54</v>
      </c>
      <c r="B412" s="8">
        <f t="shared" si="26"/>
        <v>6.75</v>
      </c>
      <c r="C412" s="2">
        <v>7254</v>
      </c>
      <c r="D412" s="2" t="e">
        <f>RIGHT(_xlfn.XLOOKUP(F412,'Recherche tracking'!A:A,'Recherche tracking'!B:B),16)</f>
        <v>#N/A</v>
      </c>
      <c r="E412" s="12">
        <f>_xlfn.XLOOKUP(F412,'Nb colis et poids'!E:E,'Nb colis et poids'!F:F)</f>
        <v>10.8</v>
      </c>
      <c r="F412" s="5" t="s">
        <v>3041</v>
      </c>
      <c r="G412" s="6"/>
      <c r="H412" s="6">
        <v>6.75</v>
      </c>
      <c r="I412" s="6"/>
      <c r="J412" s="6"/>
      <c r="K412" s="6"/>
      <c r="M412" s="34">
        <v>2643814314752900</v>
      </c>
      <c r="N412" t="str">
        <f t="shared" si="24"/>
        <v>2643814314752900</v>
      </c>
    </row>
    <row r="413" spans="1:14" x14ac:dyDescent="0.25">
      <c r="A413" s="16">
        <f t="shared" si="25"/>
        <v>5.51</v>
      </c>
      <c r="B413" s="8">
        <f t="shared" si="26"/>
        <v>4.93</v>
      </c>
      <c r="C413" s="2">
        <v>9351</v>
      </c>
      <c r="D413" s="2" t="e">
        <f>RIGHT(_xlfn.XLOOKUP(F413,'Recherche tracking'!A:A,'Recherche tracking'!B:B),16)</f>
        <v>#N/A</v>
      </c>
      <c r="E413" s="12">
        <f>_xlfn.XLOOKUP(F413,'Nb colis et poids'!E:E,'Nb colis et poids'!F:F)</f>
        <v>3.5</v>
      </c>
      <c r="F413" s="5" t="s">
        <v>3040</v>
      </c>
      <c r="G413" s="6"/>
      <c r="H413" s="6">
        <v>4.93</v>
      </c>
      <c r="I413" s="6"/>
      <c r="J413" s="6"/>
      <c r="K413" s="6"/>
      <c r="M413" s="34">
        <v>2543814314757690</v>
      </c>
      <c r="N413" t="str">
        <f t="shared" si="24"/>
        <v>2543814314757690</v>
      </c>
    </row>
    <row r="414" spans="1:14" x14ac:dyDescent="0.25">
      <c r="A414" s="16">
        <f t="shared" si="25"/>
        <v>6.38</v>
      </c>
      <c r="B414" s="8">
        <f t="shared" si="26"/>
        <v>5.71</v>
      </c>
      <c r="C414" s="2">
        <v>9351</v>
      </c>
      <c r="D414" s="2" t="e">
        <f>RIGHT(_xlfn.XLOOKUP(F414,'Recherche tracking'!A:A,'Recherche tracking'!B:B),16)</f>
        <v>#N/A</v>
      </c>
      <c r="E414" s="12">
        <f>_xlfn.XLOOKUP(F414,'Nb colis et poids'!E:E,'Nb colis et poids'!F:F)</f>
        <v>6.01</v>
      </c>
      <c r="F414" s="5" t="s">
        <v>3039</v>
      </c>
      <c r="G414" s="6"/>
      <c r="H414" s="6">
        <v>5.71</v>
      </c>
      <c r="I414" s="6"/>
      <c r="J414" s="6"/>
      <c r="K414" s="6"/>
      <c r="M414" s="34">
        <v>2543814314754950</v>
      </c>
      <c r="N414" t="str">
        <f t="shared" si="24"/>
        <v>2543814314754950</v>
      </c>
    </row>
    <row r="415" spans="1:14" x14ac:dyDescent="0.25">
      <c r="A415" s="16">
        <f t="shared" si="25"/>
        <v>12.72</v>
      </c>
      <c r="B415" s="8">
        <f t="shared" si="26"/>
        <v>11.39</v>
      </c>
      <c r="C415" s="2">
        <v>7254</v>
      </c>
      <c r="D415" s="2" t="e">
        <f>RIGHT(_xlfn.XLOOKUP(F415,'Recherche tracking'!A:A,'Recherche tracking'!B:B),16)</f>
        <v>#N/A</v>
      </c>
      <c r="E415" s="12">
        <f>_xlfn.XLOOKUP(F415,'Nb colis et poids'!E:E,'Nb colis et poids'!F:F)</f>
        <v>24.04</v>
      </c>
      <c r="F415" s="5" t="s">
        <v>2885</v>
      </c>
      <c r="G415" s="6"/>
      <c r="H415" s="6">
        <v>11.39</v>
      </c>
      <c r="I415" s="6"/>
      <c r="J415" s="6"/>
      <c r="K415" s="6"/>
      <c r="M415" s="34">
        <v>2543814314752930</v>
      </c>
      <c r="N415" t="str">
        <f t="shared" si="24"/>
        <v>2543814314752930</v>
      </c>
    </row>
    <row r="416" spans="1:14" x14ac:dyDescent="0.25">
      <c r="A416" s="16">
        <f t="shared" si="25"/>
        <v>6.38</v>
      </c>
      <c r="B416" s="8">
        <f t="shared" si="26"/>
        <v>5.71</v>
      </c>
      <c r="C416" s="2">
        <v>9351</v>
      </c>
      <c r="D416" s="2" t="e">
        <f>RIGHT(_xlfn.XLOOKUP(F416,'Recherche tracking'!A:A,'Recherche tracking'!B:B),16)</f>
        <v>#N/A</v>
      </c>
      <c r="E416" s="12">
        <f>_xlfn.XLOOKUP(F416,'Nb colis et poids'!E:E,'Nb colis et poids'!F:F)</f>
        <v>6.8</v>
      </c>
      <c r="F416" s="5" t="s">
        <v>3038</v>
      </c>
      <c r="G416" s="6"/>
      <c r="H416" s="6">
        <v>5.71</v>
      </c>
      <c r="I416" s="6"/>
      <c r="J416" s="6"/>
      <c r="K416" s="6"/>
      <c r="M416" s="34">
        <v>2543814314751260</v>
      </c>
      <c r="N416" t="str">
        <f t="shared" si="24"/>
        <v>2543814314751260</v>
      </c>
    </row>
    <row r="417" spans="1:14" x14ac:dyDescent="0.25">
      <c r="A417" s="16">
        <f t="shared" si="25"/>
        <v>5.22</v>
      </c>
      <c r="B417" s="8">
        <f t="shared" si="26"/>
        <v>4.67</v>
      </c>
      <c r="C417" s="2">
        <v>9351</v>
      </c>
      <c r="D417" s="2" t="e">
        <f>RIGHT(_xlfn.XLOOKUP(F417,'Recherche tracking'!A:A,'Recherche tracking'!B:B),16)</f>
        <v>#N/A</v>
      </c>
      <c r="E417" s="12">
        <f>_xlfn.XLOOKUP(F417,'Nb colis et poids'!E:E,'Nb colis et poids'!F:F)</f>
        <v>2.9</v>
      </c>
      <c r="F417" s="5" t="s">
        <v>3037</v>
      </c>
      <c r="G417" s="6"/>
      <c r="H417" s="6">
        <v>4.67</v>
      </c>
      <c r="I417" s="6"/>
      <c r="J417" s="6"/>
      <c r="K417" s="6"/>
      <c r="M417" s="34">
        <v>2443814314756550</v>
      </c>
      <c r="N417" t="str">
        <f t="shared" si="24"/>
        <v>2443814314756550</v>
      </c>
    </row>
    <row r="418" spans="1:14" x14ac:dyDescent="0.25">
      <c r="A418" s="16">
        <f t="shared" si="25"/>
        <v>4.6399999999999997</v>
      </c>
      <c r="B418" s="8">
        <f t="shared" si="26"/>
        <v>4.1500000000000004</v>
      </c>
      <c r="C418" s="2">
        <v>3752</v>
      </c>
      <c r="D418" s="2" t="e">
        <f>RIGHT(_xlfn.XLOOKUP(F418,'Recherche tracking'!A:A,'Recherche tracking'!B:B),16)</f>
        <v>#N/A</v>
      </c>
      <c r="E418" s="12">
        <f>_xlfn.XLOOKUP(F418,'Nb colis et poids'!E:E,'Nb colis et poids'!F:F)</f>
        <v>0.8</v>
      </c>
      <c r="F418" s="5" t="s">
        <v>3036</v>
      </c>
      <c r="G418" s="6"/>
      <c r="H418" s="6">
        <v>4.1500000000000004</v>
      </c>
      <c r="I418" s="6"/>
      <c r="J418" s="6"/>
      <c r="K418" s="6"/>
      <c r="M418" s="34">
        <v>2443814314755510</v>
      </c>
      <c r="N418" t="str">
        <f t="shared" si="24"/>
        <v>2443814314755510</v>
      </c>
    </row>
    <row r="419" spans="1:14" x14ac:dyDescent="0.25">
      <c r="A419" s="16">
        <f t="shared" si="25"/>
        <v>5.8</v>
      </c>
      <c r="B419" s="8">
        <f t="shared" si="26"/>
        <v>5.19</v>
      </c>
      <c r="C419" s="2">
        <v>9351</v>
      </c>
      <c r="D419" s="2" t="e">
        <f>RIGHT(_xlfn.XLOOKUP(F419,'Recherche tracking'!A:A,'Recherche tracking'!B:B),16)</f>
        <v>#N/A</v>
      </c>
      <c r="E419" s="12">
        <f>_xlfn.XLOOKUP(F419,'Nb colis et poids'!E:E,'Nb colis et poids'!F:F)</f>
        <v>4.2</v>
      </c>
      <c r="F419" s="5" t="s">
        <v>3035</v>
      </c>
      <c r="G419" s="6"/>
      <c r="H419" s="6">
        <v>5.19</v>
      </c>
      <c r="I419" s="6"/>
      <c r="J419" s="6"/>
      <c r="K419" s="6"/>
      <c r="M419" s="34">
        <v>2443814314754710</v>
      </c>
      <c r="N419" t="str">
        <f t="shared" si="24"/>
        <v>2443814314754710</v>
      </c>
    </row>
    <row r="420" spans="1:14" x14ac:dyDescent="0.25">
      <c r="A420" s="16">
        <f t="shared" si="25"/>
        <v>4.6399999999999997</v>
      </c>
      <c r="B420" s="8">
        <f t="shared" si="26"/>
        <v>4.1500000000000004</v>
      </c>
      <c r="C420" s="2">
        <v>9294</v>
      </c>
      <c r="D420" s="2" t="e">
        <f>RIGHT(_xlfn.XLOOKUP(F420,'Recherche tracking'!A:A,'Recherche tracking'!B:B),16)</f>
        <v>#N/A</v>
      </c>
      <c r="E420" s="12">
        <f>_xlfn.XLOOKUP(F420,'Nb colis et poids'!E:E,'Nb colis et poids'!F:F)</f>
        <v>0.8</v>
      </c>
      <c r="F420" s="5" t="s">
        <v>3034</v>
      </c>
      <c r="G420" s="6"/>
      <c r="H420" s="6">
        <v>4.1500000000000004</v>
      </c>
      <c r="I420" s="6"/>
      <c r="J420" s="6"/>
      <c r="K420" s="6"/>
      <c r="M420" s="34">
        <v>2443814314751440</v>
      </c>
      <c r="N420" t="str">
        <f t="shared" si="24"/>
        <v>2443814314751440</v>
      </c>
    </row>
    <row r="421" spans="1:14" x14ac:dyDescent="0.25">
      <c r="A421" s="16">
        <f t="shared" si="25"/>
        <v>8.41</v>
      </c>
      <c r="B421" s="8">
        <f t="shared" si="26"/>
        <v>7.53</v>
      </c>
      <c r="C421" s="2">
        <v>7254</v>
      </c>
      <c r="D421" s="2" t="e">
        <f>RIGHT(_xlfn.XLOOKUP(F421,'Recherche tracking'!A:A,'Recherche tracking'!B:B),16)</f>
        <v>#N/A</v>
      </c>
      <c r="E421" s="12">
        <f>_xlfn.XLOOKUP(F421,'Nb colis et poids'!E:E,'Nb colis et poids'!F:F)</f>
        <v>13.3</v>
      </c>
      <c r="F421" s="5" t="s">
        <v>3033</v>
      </c>
      <c r="G421" s="6"/>
      <c r="H421" s="6">
        <v>7.53</v>
      </c>
      <c r="I421" s="6"/>
      <c r="J421" s="6"/>
      <c r="K421" s="6"/>
      <c r="M421" s="34">
        <v>2243814314754490</v>
      </c>
      <c r="N421" t="str">
        <f t="shared" si="24"/>
        <v>2243814314754490</v>
      </c>
    </row>
    <row r="422" spans="1:14" x14ac:dyDescent="0.25">
      <c r="A422" s="16">
        <f t="shared" si="25"/>
        <v>5.22</v>
      </c>
      <c r="B422" s="8">
        <f t="shared" si="26"/>
        <v>4.67</v>
      </c>
      <c r="C422" s="2">
        <v>9351</v>
      </c>
      <c r="D422" s="2" t="e">
        <f>RIGHT(_xlfn.XLOOKUP(F422,'Recherche tracking'!A:A,'Recherche tracking'!B:B),16)</f>
        <v>#N/A</v>
      </c>
      <c r="E422" s="12">
        <f>_xlfn.XLOOKUP(F422,'Nb colis et poids'!E:E,'Nb colis et poids'!F:F)</f>
        <v>2.9</v>
      </c>
      <c r="F422" s="5" t="s">
        <v>3032</v>
      </c>
      <c r="G422" s="6"/>
      <c r="H422" s="6">
        <v>4.67</v>
      </c>
      <c r="I422" s="6"/>
      <c r="J422" s="6"/>
      <c r="K422" s="6"/>
      <c r="M422" s="34">
        <v>2243814314754020</v>
      </c>
      <c r="N422" t="str">
        <f t="shared" si="24"/>
        <v>2243814314754020</v>
      </c>
    </row>
    <row r="423" spans="1:14" x14ac:dyDescent="0.25">
      <c r="A423" s="16">
        <f t="shared" si="25"/>
        <v>5.51</v>
      </c>
      <c r="B423" s="8">
        <f t="shared" si="26"/>
        <v>4.93</v>
      </c>
      <c r="C423" s="2">
        <v>9351</v>
      </c>
      <c r="D423" s="2" t="e">
        <f>RIGHT(_xlfn.XLOOKUP(F423,'Recherche tracking'!A:A,'Recherche tracking'!B:B),16)</f>
        <v>#N/A</v>
      </c>
      <c r="E423" s="12">
        <f>_xlfn.XLOOKUP(F423,'Nb colis et poids'!E:E,'Nb colis et poids'!F:F)</f>
        <v>3.6</v>
      </c>
      <c r="F423" s="5" t="s">
        <v>3031</v>
      </c>
      <c r="G423" s="6"/>
      <c r="H423" s="6">
        <v>4.93</v>
      </c>
      <c r="I423" s="6"/>
      <c r="J423" s="6"/>
      <c r="K423" s="6"/>
      <c r="M423" s="34">
        <v>2243814314753930</v>
      </c>
      <c r="N423" t="str">
        <f t="shared" si="24"/>
        <v>2243814314753930</v>
      </c>
    </row>
    <row r="424" spans="1:14" x14ac:dyDescent="0.25">
      <c r="A424" s="16">
        <f t="shared" si="25"/>
        <v>17.61</v>
      </c>
      <c r="B424" s="8">
        <f t="shared" si="26"/>
        <v>15.77</v>
      </c>
      <c r="C424" s="2">
        <v>8656</v>
      </c>
      <c r="D424" s="2" t="e">
        <f>RIGHT(_xlfn.XLOOKUP(F424,'Recherche tracking'!A:A,'Recherche tracking'!B:B),16)</f>
        <v>#N/A</v>
      </c>
      <c r="E424" s="12">
        <f>_xlfn.XLOOKUP(F424,'Nb colis et poids'!E:E,'Nb colis et poids'!F:F)</f>
        <v>37.5</v>
      </c>
      <c r="F424" s="5" t="s">
        <v>2884</v>
      </c>
      <c r="G424" s="6"/>
      <c r="H424" s="6">
        <v>15.77</v>
      </c>
      <c r="I424" s="6"/>
      <c r="J424" s="6"/>
      <c r="K424" s="6"/>
      <c r="M424" s="34">
        <v>2243814314751730</v>
      </c>
      <c r="N424" t="str">
        <f t="shared" si="24"/>
        <v>2243814314751730</v>
      </c>
    </row>
    <row r="425" spans="1:14" x14ac:dyDescent="0.25">
      <c r="A425" s="16">
        <f t="shared" si="25"/>
        <v>15.78</v>
      </c>
      <c r="B425" s="8">
        <f t="shared" si="26"/>
        <v>14.13</v>
      </c>
      <c r="C425" s="2" t="s">
        <v>534</v>
      </c>
      <c r="D425" s="2" t="e">
        <f>RIGHT(_xlfn.XLOOKUP(F425,'Recherche tracking'!A:A,'Recherche tracking'!B:B),16)</f>
        <v>#N/A</v>
      </c>
      <c r="E425" s="12">
        <f>_xlfn.XLOOKUP(F425,'Nb colis et poids'!E:E,'Nb colis et poids'!F:F)</f>
        <v>23.1</v>
      </c>
      <c r="F425" s="5" t="s">
        <v>2883</v>
      </c>
      <c r="G425" s="6"/>
      <c r="H425" s="6">
        <v>14.13</v>
      </c>
      <c r="I425" s="6"/>
      <c r="J425" s="6"/>
      <c r="K425" s="6"/>
      <c r="M425" s="34">
        <v>2183814314003190</v>
      </c>
      <c r="N425" t="str">
        <f t="shared" si="24"/>
        <v>2183814314003190</v>
      </c>
    </row>
    <row r="426" spans="1:14" x14ac:dyDescent="0.25">
      <c r="A426" s="16">
        <f t="shared" si="25"/>
        <v>4.93</v>
      </c>
      <c r="B426" s="8">
        <f t="shared" si="26"/>
        <v>4.41</v>
      </c>
      <c r="C426" s="2" t="s">
        <v>534</v>
      </c>
      <c r="D426" s="2" t="e">
        <f>RIGHT(_xlfn.XLOOKUP(F426,'Recherche tracking'!A:A,'Recherche tracking'!B:B),16)</f>
        <v>#N/A</v>
      </c>
      <c r="E426" s="12">
        <f>_xlfn.XLOOKUP(F426,'Nb colis et poids'!E:E,'Nb colis et poids'!F:F)</f>
        <v>1.6</v>
      </c>
      <c r="F426" s="5" t="s">
        <v>3030</v>
      </c>
      <c r="G426" s="6"/>
      <c r="H426" s="6">
        <v>4.41</v>
      </c>
      <c r="I426" s="6"/>
      <c r="J426" s="6"/>
      <c r="K426" s="6"/>
      <c r="M426" s="34">
        <v>2183814314003140</v>
      </c>
      <c r="N426" t="str">
        <f t="shared" si="24"/>
        <v>2183814314003140</v>
      </c>
    </row>
    <row r="427" spans="1:14" x14ac:dyDescent="0.25">
      <c r="A427" s="16">
        <f t="shared" si="25"/>
        <v>4.6399999999999997</v>
      </c>
      <c r="B427" s="8">
        <f t="shared" si="26"/>
        <v>4.1500000000000004</v>
      </c>
      <c r="C427" s="2" t="s">
        <v>534</v>
      </c>
      <c r="D427" s="2" t="e">
        <f>RIGHT(_xlfn.XLOOKUP(F427,'Recherche tracking'!A:A,'Recherche tracking'!B:B),16)</f>
        <v>#N/A</v>
      </c>
      <c r="E427" s="12">
        <f>_xlfn.XLOOKUP(F427,'Nb colis et poids'!E:E,'Nb colis et poids'!F:F)</f>
        <v>1</v>
      </c>
      <c r="F427" s="5" t="s">
        <v>3029</v>
      </c>
      <c r="G427" s="6"/>
      <c r="H427" s="6">
        <v>4.1500000000000004</v>
      </c>
      <c r="I427" s="6"/>
      <c r="J427" s="6"/>
      <c r="K427" s="6"/>
      <c r="M427" s="34">
        <v>2183814314003130</v>
      </c>
      <c r="N427" t="str">
        <f t="shared" si="24"/>
        <v>2183814314003130</v>
      </c>
    </row>
    <row r="428" spans="1:14" x14ac:dyDescent="0.25">
      <c r="A428" s="16">
        <f t="shared" si="25"/>
        <v>9.5299999999999994</v>
      </c>
      <c r="B428" s="8">
        <f t="shared" si="26"/>
        <v>8.5300000000000011</v>
      </c>
      <c r="C428" s="2" t="s">
        <v>534</v>
      </c>
      <c r="D428" s="2" t="e">
        <f>RIGHT(_xlfn.XLOOKUP(F428,'Recherche tracking'!A:A,'Recherche tracking'!B:B),16)</f>
        <v>#N/A</v>
      </c>
      <c r="E428" s="12">
        <f>_xlfn.XLOOKUP(F428,'Nb colis et poids'!E:E,'Nb colis et poids'!F:F)</f>
        <v>13.5</v>
      </c>
      <c r="F428" s="5" t="s">
        <v>2882</v>
      </c>
      <c r="G428" s="6"/>
      <c r="H428" s="6">
        <v>8.5300000000000011</v>
      </c>
      <c r="I428" s="6"/>
      <c r="J428" s="6"/>
      <c r="K428" s="6"/>
      <c r="M428" s="34">
        <v>2183814314003120</v>
      </c>
      <c r="N428" t="str">
        <f t="shared" si="24"/>
        <v>2183814314003120</v>
      </c>
    </row>
    <row r="429" spans="1:14" x14ac:dyDescent="0.25">
      <c r="A429" s="16">
        <f t="shared" si="25"/>
        <v>4.6399999999999997</v>
      </c>
      <c r="B429" s="8">
        <f t="shared" si="26"/>
        <v>4.1500000000000004</v>
      </c>
      <c r="C429" s="2" t="s">
        <v>534</v>
      </c>
      <c r="D429" s="2" t="e">
        <f>RIGHT(_xlfn.XLOOKUP(F429,'Recherche tracking'!A:A,'Recherche tracking'!B:B),16)</f>
        <v>#N/A</v>
      </c>
      <c r="E429" s="12">
        <f>_xlfn.XLOOKUP(F429,'Nb colis et poids'!E:E,'Nb colis et poids'!F:F)</f>
        <v>0.4</v>
      </c>
      <c r="F429" s="5" t="s">
        <v>3028</v>
      </c>
      <c r="G429" s="6"/>
      <c r="H429" s="6">
        <v>4.1500000000000004</v>
      </c>
      <c r="I429" s="6"/>
      <c r="J429" s="6"/>
      <c r="K429" s="6"/>
      <c r="M429" s="34">
        <v>2183814314003100</v>
      </c>
      <c r="N429" t="str">
        <f t="shared" si="24"/>
        <v>2183814314003100</v>
      </c>
    </row>
    <row r="430" spans="1:14" x14ac:dyDescent="0.25">
      <c r="A430" s="16">
        <f t="shared" si="25"/>
        <v>12.63</v>
      </c>
      <c r="B430" s="8">
        <f t="shared" si="26"/>
        <v>11.31</v>
      </c>
      <c r="C430" s="2" t="s">
        <v>534</v>
      </c>
      <c r="D430" s="2" t="e">
        <f>RIGHT(_xlfn.XLOOKUP(F430,'Recherche tracking'!A:A,'Recherche tracking'!B:B),16)</f>
        <v>#N/A</v>
      </c>
      <c r="E430" s="12">
        <f>_xlfn.XLOOKUP(F430,'Nb colis et poids'!E:E,'Nb colis et poids'!F:F)</f>
        <v>16.399999999999999</v>
      </c>
      <c r="F430" s="5" t="s">
        <v>2881</v>
      </c>
      <c r="G430" s="6"/>
      <c r="H430" s="6">
        <v>11.31</v>
      </c>
      <c r="I430" s="6"/>
      <c r="J430" s="6"/>
      <c r="K430" s="6"/>
      <c r="M430" s="34">
        <v>2183814314003090</v>
      </c>
      <c r="N430" t="str">
        <f t="shared" si="24"/>
        <v>2183814314003090</v>
      </c>
    </row>
    <row r="431" spans="1:14" x14ac:dyDescent="0.25">
      <c r="A431" s="16">
        <f t="shared" si="25"/>
        <v>6.87</v>
      </c>
      <c r="B431" s="8">
        <f t="shared" si="26"/>
        <v>6.15</v>
      </c>
      <c r="C431" s="2" t="s">
        <v>534</v>
      </c>
      <c r="D431" s="2" t="e">
        <f>RIGHT(_xlfn.XLOOKUP(F431,'Recherche tracking'!A:A,'Recherche tracking'!B:B),16)</f>
        <v>#N/A</v>
      </c>
      <c r="E431" s="12">
        <f>_xlfn.XLOOKUP(F431,'Nb colis et poids'!E:E,'Nb colis et poids'!F:F)</f>
        <v>0.3</v>
      </c>
      <c r="F431" s="5" t="s">
        <v>2880</v>
      </c>
      <c r="G431" s="6"/>
      <c r="H431" s="6">
        <v>6.15</v>
      </c>
      <c r="I431" s="6"/>
      <c r="J431" s="6"/>
      <c r="K431" s="6"/>
      <c r="M431" s="34">
        <v>2183814314003050</v>
      </c>
      <c r="N431" t="str">
        <f t="shared" si="24"/>
        <v>2183814314003050</v>
      </c>
    </row>
    <row r="432" spans="1:14" x14ac:dyDescent="0.25">
      <c r="A432" s="16">
        <f t="shared" si="25"/>
        <v>6.96</v>
      </c>
      <c r="B432" s="8">
        <f t="shared" si="26"/>
        <v>6.23</v>
      </c>
      <c r="C432" s="2" t="s">
        <v>534</v>
      </c>
      <c r="D432" s="2" t="e">
        <f>RIGHT(_xlfn.XLOOKUP(F432,'Recherche tracking'!A:A,'Recherche tracking'!B:B),16)</f>
        <v>#N/A</v>
      </c>
      <c r="E432" s="12">
        <f>_xlfn.XLOOKUP(F432,'Nb colis et poids'!E:E,'Nb colis et poids'!F:F)</f>
        <v>8.8000000000000007</v>
      </c>
      <c r="F432" s="5" t="s">
        <v>3027</v>
      </c>
      <c r="G432" s="6"/>
      <c r="H432" s="6">
        <v>6.23</v>
      </c>
      <c r="I432" s="6"/>
      <c r="J432" s="6"/>
      <c r="K432" s="6"/>
      <c r="M432" s="34">
        <v>2183814314003020</v>
      </c>
      <c r="N432" t="str">
        <f t="shared" si="24"/>
        <v>2183814314003020</v>
      </c>
    </row>
    <row r="433" spans="1:14" x14ac:dyDescent="0.25">
      <c r="A433" s="16">
        <f t="shared" si="25"/>
        <v>5.51</v>
      </c>
      <c r="B433" s="8">
        <f t="shared" si="26"/>
        <v>4.93</v>
      </c>
      <c r="C433" s="2">
        <v>9351</v>
      </c>
      <c r="D433" s="2" t="e">
        <f>RIGHT(_xlfn.XLOOKUP(F433,'Recherche tracking'!A:A,'Recherche tracking'!B:B),16)</f>
        <v>#N/A</v>
      </c>
      <c r="E433" s="12">
        <f>_xlfn.XLOOKUP(F433,'Nb colis et poids'!E:E,'Nb colis et poids'!F:F)</f>
        <v>3.5</v>
      </c>
      <c r="F433" s="5" t="s">
        <v>3026</v>
      </c>
      <c r="G433" s="6"/>
      <c r="H433" s="6">
        <v>4.93</v>
      </c>
      <c r="I433" s="6"/>
      <c r="J433" s="6"/>
      <c r="K433" s="6"/>
      <c r="M433" s="34">
        <v>2143814314757080</v>
      </c>
      <c r="N433" t="str">
        <f t="shared" si="24"/>
        <v>2143814314757080</v>
      </c>
    </row>
    <row r="434" spans="1:14" x14ac:dyDescent="0.25">
      <c r="A434" s="16">
        <f t="shared" si="25"/>
        <v>4.6399999999999997</v>
      </c>
      <c r="B434" s="8">
        <f t="shared" si="26"/>
        <v>4.1500000000000004</v>
      </c>
      <c r="C434" s="2">
        <v>3752</v>
      </c>
      <c r="D434" s="2" t="e">
        <f>RIGHT(_xlfn.XLOOKUP(F434,'Recherche tracking'!A:A,'Recherche tracking'!B:B),16)</f>
        <v>#N/A</v>
      </c>
      <c r="E434" s="12">
        <f>_xlfn.XLOOKUP(F434,'Nb colis et poids'!E:E,'Nb colis et poids'!F:F)</f>
        <v>0.8</v>
      </c>
      <c r="F434" s="5" t="s">
        <v>3025</v>
      </c>
      <c r="G434" s="6"/>
      <c r="H434" s="6">
        <v>4.1500000000000004</v>
      </c>
      <c r="I434" s="6"/>
      <c r="J434" s="6"/>
      <c r="K434" s="6"/>
      <c r="M434" s="34">
        <v>2143814314755730</v>
      </c>
      <c r="N434" t="str">
        <f t="shared" si="24"/>
        <v>2143814314755730</v>
      </c>
    </row>
    <row r="435" spans="1:14" x14ac:dyDescent="0.25">
      <c r="A435" s="16">
        <f t="shared" si="25"/>
        <v>12.14</v>
      </c>
      <c r="B435" s="8">
        <f t="shared" si="26"/>
        <v>10.87</v>
      </c>
      <c r="C435" s="2">
        <v>7254</v>
      </c>
      <c r="D435" s="2" t="e">
        <f>RIGHT(_xlfn.XLOOKUP(F435,'Recherche tracking'!A:A,'Recherche tracking'!B:B),16)</f>
        <v>#N/A</v>
      </c>
      <c r="E435" s="12">
        <f>_xlfn.XLOOKUP(F435,'Nb colis et poids'!E:E,'Nb colis et poids'!F:F)</f>
        <v>22.3</v>
      </c>
      <c r="F435" s="5" t="s">
        <v>2879</v>
      </c>
      <c r="G435" s="6"/>
      <c r="H435" s="6">
        <v>10.87</v>
      </c>
      <c r="I435" s="6"/>
      <c r="J435" s="6"/>
      <c r="K435" s="6"/>
      <c r="M435" s="34">
        <v>2143814314755320</v>
      </c>
      <c r="N435" t="str">
        <f t="shared" si="24"/>
        <v>2143814314755320</v>
      </c>
    </row>
    <row r="436" spans="1:14" x14ac:dyDescent="0.25">
      <c r="A436" s="16">
        <f t="shared" si="25"/>
        <v>4.6399999999999997</v>
      </c>
      <c r="B436" s="8">
        <f t="shared" si="26"/>
        <v>4.1500000000000004</v>
      </c>
      <c r="C436" s="2">
        <v>9294</v>
      </c>
      <c r="D436" s="2" t="e">
        <f>RIGHT(_xlfn.XLOOKUP(F436,'Recherche tracking'!A:A,'Recherche tracking'!B:B),16)</f>
        <v>#N/A</v>
      </c>
      <c r="E436" s="12">
        <f>_xlfn.XLOOKUP(F436,'Nb colis et poids'!E:E,'Nb colis et poids'!F:F)</f>
        <v>0.5</v>
      </c>
      <c r="F436" s="5" t="s">
        <v>3024</v>
      </c>
      <c r="G436" s="6"/>
      <c r="H436" s="6">
        <v>4.1500000000000004</v>
      </c>
      <c r="I436" s="6"/>
      <c r="J436" s="6"/>
      <c r="K436" s="6"/>
      <c r="M436" s="34">
        <v>2143814314754890</v>
      </c>
      <c r="N436" t="str">
        <f t="shared" si="24"/>
        <v>2143814314754890</v>
      </c>
    </row>
    <row r="437" spans="1:14" x14ac:dyDescent="0.25">
      <c r="A437" s="16">
        <f t="shared" si="25"/>
        <v>5.51</v>
      </c>
      <c r="B437" s="8">
        <f t="shared" si="26"/>
        <v>4.93</v>
      </c>
      <c r="C437" s="2">
        <v>9351</v>
      </c>
      <c r="D437" s="2" t="e">
        <f>RIGHT(_xlfn.XLOOKUP(F437,'Recherche tracking'!A:A,'Recherche tracking'!B:B),16)</f>
        <v>#N/A</v>
      </c>
      <c r="E437" s="12">
        <f>_xlfn.XLOOKUP(F437,'Nb colis et poids'!E:E,'Nb colis et poids'!F:F)</f>
        <v>3.6</v>
      </c>
      <c r="F437" s="5" t="s">
        <v>3023</v>
      </c>
      <c r="G437" s="6"/>
      <c r="H437" s="6">
        <v>4.93</v>
      </c>
      <c r="I437" s="6"/>
      <c r="J437" s="6"/>
      <c r="K437" s="6"/>
      <c r="M437" s="34">
        <v>2143814314754340</v>
      </c>
      <c r="N437" t="str">
        <f t="shared" si="24"/>
        <v>2143814314754340</v>
      </c>
    </row>
    <row r="438" spans="1:14" x14ac:dyDescent="0.25">
      <c r="A438" s="16">
        <f t="shared" si="25"/>
        <v>5.51</v>
      </c>
      <c r="B438" s="8">
        <f t="shared" si="26"/>
        <v>4.93</v>
      </c>
      <c r="C438" s="2">
        <v>9351</v>
      </c>
      <c r="D438" s="2" t="e">
        <f>RIGHT(_xlfn.XLOOKUP(F438,'Recherche tracking'!A:A,'Recherche tracking'!B:B),16)</f>
        <v>#N/A</v>
      </c>
      <c r="E438" s="12">
        <f>_xlfn.XLOOKUP(F438,'Nb colis et poids'!E:E,'Nb colis et poids'!F:F)</f>
        <v>3.2</v>
      </c>
      <c r="F438" s="5" t="s">
        <v>3022</v>
      </c>
      <c r="G438" s="6"/>
      <c r="H438" s="6">
        <v>4.93</v>
      </c>
      <c r="I438" s="6"/>
      <c r="J438" s="6"/>
      <c r="K438" s="6"/>
      <c r="M438" s="34">
        <v>2143814314752260</v>
      </c>
      <c r="N438" t="str">
        <f t="shared" si="24"/>
        <v>2143814314752260</v>
      </c>
    </row>
    <row r="439" spans="1:14" x14ac:dyDescent="0.25">
      <c r="A439" s="16">
        <f t="shared" si="25"/>
        <v>4.6399999999999997</v>
      </c>
      <c r="B439" s="8">
        <f t="shared" si="26"/>
        <v>4.1500000000000004</v>
      </c>
      <c r="C439" s="2">
        <v>9294</v>
      </c>
      <c r="D439" s="2" t="e">
        <f>RIGHT(_xlfn.XLOOKUP(F439,'Recherche tracking'!A:A,'Recherche tracking'!B:B),16)</f>
        <v>#N/A</v>
      </c>
      <c r="E439" s="12">
        <f>_xlfn.XLOOKUP(F439,'Nb colis et poids'!E:E,'Nb colis et poids'!F:F)</f>
        <v>0.6</v>
      </c>
      <c r="F439" s="5" t="s">
        <v>3021</v>
      </c>
      <c r="G439" s="6"/>
      <c r="H439" s="6">
        <v>4.1500000000000004</v>
      </c>
      <c r="I439" s="6"/>
      <c r="J439" s="6"/>
      <c r="K439" s="6"/>
      <c r="M439" s="34">
        <v>2143814314751490</v>
      </c>
      <c r="N439" t="str">
        <f t="shared" si="24"/>
        <v>2143814314751490</v>
      </c>
    </row>
    <row r="440" spans="1:14" x14ac:dyDescent="0.25">
      <c r="A440" s="16">
        <f t="shared" si="25"/>
        <v>8.9499999999999993</v>
      </c>
      <c r="B440" s="8">
        <f t="shared" si="26"/>
        <v>8.01</v>
      </c>
      <c r="C440" s="2">
        <v>3752</v>
      </c>
      <c r="D440" s="2" t="e">
        <f>RIGHT(_xlfn.XLOOKUP(F440,'Recherche tracking'!A:A,'Recherche tracking'!B:B),16)</f>
        <v>#N/A</v>
      </c>
      <c r="E440" s="12">
        <f>_xlfn.XLOOKUP(F440,'Nb colis et poids'!E:E,'Nb colis et poids'!F:F)</f>
        <v>11.71</v>
      </c>
      <c r="F440" s="5" t="s">
        <v>2878</v>
      </c>
      <c r="G440" s="6"/>
      <c r="H440" s="6">
        <v>8.01</v>
      </c>
      <c r="I440" s="6"/>
      <c r="J440" s="6"/>
      <c r="K440" s="6"/>
      <c r="M440" s="34">
        <v>2124022012362070</v>
      </c>
      <c r="N440" t="str">
        <f t="shared" si="24"/>
        <v>2124022012362070</v>
      </c>
    </row>
    <row r="441" spans="1:14" x14ac:dyDescent="0.25">
      <c r="A441" s="16">
        <f t="shared" si="25"/>
        <v>8.3699999999999992</v>
      </c>
      <c r="B441" s="8">
        <f t="shared" si="26"/>
        <v>7.49</v>
      </c>
      <c r="C441" s="2">
        <v>3752</v>
      </c>
      <c r="D441" s="2" t="e">
        <f>RIGHT(_xlfn.XLOOKUP(F441,'Recherche tracking'!A:A,'Recherche tracking'!B:B),16)</f>
        <v>#N/A</v>
      </c>
      <c r="E441" s="12">
        <f>_xlfn.XLOOKUP(F441,'Nb colis et poids'!E:E,'Nb colis et poids'!F:F)</f>
        <v>10</v>
      </c>
      <c r="F441" s="5" t="s">
        <v>2877</v>
      </c>
      <c r="G441" s="6"/>
      <c r="H441" s="6">
        <v>7.49</v>
      </c>
      <c r="I441" s="6"/>
      <c r="J441" s="6"/>
      <c r="K441" s="6"/>
      <c r="M441" s="34">
        <v>2124008001966720</v>
      </c>
      <c r="N441" t="str">
        <f t="shared" si="24"/>
        <v>2124008001966720</v>
      </c>
    </row>
    <row r="442" spans="1:14" x14ac:dyDescent="0.25">
      <c r="A442" s="16">
        <f t="shared" si="25"/>
        <v>4.6399999999999997</v>
      </c>
      <c r="B442" s="8">
        <f t="shared" si="26"/>
        <v>4.1500000000000004</v>
      </c>
      <c r="C442" s="2">
        <v>3752</v>
      </c>
      <c r="D442" s="2" t="e">
        <f>RIGHT(_xlfn.XLOOKUP(F442,'Recherche tracking'!A:A,'Recherche tracking'!B:B),16)</f>
        <v>#N/A</v>
      </c>
      <c r="E442" s="12">
        <f>_xlfn.XLOOKUP(F442,'Nb colis et poids'!E:E,'Nb colis et poids'!F:F)</f>
        <v>0.8</v>
      </c>
      <c r="F442" s="5" t="s">
        <v>3020</v>
      </c>
      <c r="G442" s="6"/>
      <c r="H442" s="6">
        <v>4.1500000000000004</v>
      </c>
      <c r="I442" s="6"/>
      <c r="J442" s="6"/>
      <c r="K442" s="6"/>
      <c r="M442" s="34">
        <v>2120237069277560</v>
      </c>
      <c r="N442" t="str">
        <f t="shared" si="24"/>
        <v>2120237069277560</v>
      </c>
    </row>
    <row r="443" spans="1:14" x14ac:dyDescent="0.25">
      <c r="A443" s="16">
        <f t="shared" si="25"/>
        <v>14.46</v>
      </c>
      <c r="B443" s="8">
        <f t="shared" si="26"/>
        <v>12.95</v>
      </c>
      <c r="C443" s="2">
        <v>7254</v>
      </c>
      <c r="D443" s="2" t="e">
        <f>RIGHT(_xlfn.XLOOKUP(F443,'Recherche tracking'!A:A,'Recherche tracking'!B:B),16)</f>
        <v>#N/A</v>
      </c>
      <c r="E443" s="12">
        <f>_xlfn.XLOOKUP(F443,'Nb colis et poids'!E:E,'Nb colis et poids'!F:F)</f>
        <v>30.3</v>
      </c>
      <c r="F443" s="5" t="s">
        <v>2876</v>
      </c>
      <c r="G443" s="6"/>
      <c r="H443" s="6">
        <v>12.95</v>
      </c>
      <c r="I443" s="6"/>
      <c r="J443" s="6"/>
      <c r="K443" s="6"/>
      <c r="M443" s="34">
        <v>2117777429708510</v>
      </c>
      <c r="N443" t="str">
        <f t="shared" si="24"/>
        <v>2117777429708510</v>
      </c>
    </row>
    <row r="444" spans="1:14" x14ac:dyDescent="0.25">
      <c r="A444" s="16">
        <f t="shared" si="25"/>
        <v>4.6399999999999997</v>
      </c>
      <c r="B444" s="8">
        <f t="shared" si="26"/>
        <v>4.1500000000000004</v>
      </c>
      <c r="C444" s="2">
        <v>3752</v>
      </c>
      <c r="D444" s="2" t="e">
        <f>RIGHT(_xlfn.XLOOKUP(F444,'Recherche tracking'!A:A,'Recherche tracking'!B:B),16)</f>
        <v>#N/A</v>
      </c>
      <c r="E444" s="12">
        <f>_xlfn.XLOOKUP(F444,'Nb colis et poids'!E:E,'Nb colis et poids'!F:F)</f>
        <v>0.8</v>
      </c>
      <c r="F444" s="5" t="s">
        <v>3019</v>
      </c>
      <c r="G444" s="6"/>
      <c r="H444" s="6">
        <v>4.1500000000000004</v>
      </c>
      <c r="I444" s="6"/>
      <c r="J444" s="6"/>
      <c r="K444" s="6"/>
      <c r="M444" s="34">
        <v>2043814314755590</v>
      </c>
      <c r="N444" t="str">
        <f t="shared" si="24"/>
        <v>2043814314755590</v>
      </c>
    </row>
    <row r="445" spans="1:14" x14ac:dyDescent="0.25">
      <c r="A445" s="16">
        <f t="shared" si="25"/>
        <v>13.59</v>
      </c>
      <c r="B445" s="8">
        <f t="shared" si="26"/>
        <v>12.17</v>
      </c>
      <c r="C445" s="2">
        <v>7254</v>
      </c>
      <c r="D445" s="2" t="e">
        <f>RIGHT(_xlfn.XLOOKUP(F445,'Recherche tracking'!A:A,'Recherche tracking'!B:B),16)</f>
        <v>#N/A</v>
      </c>
      <c r="E445" s="12">
        <f>_xlfn.XLOOKUP(F445,'Nb colis et poids'!E:E,'Nb colis et poids'!F:F)</f>
        <v>27.7</v>
      </c>
      <c r="F445" s="5" t="s">
        <v>2875</v>
      </c>
      <c r="G445" s="6"/>
      <c r="H445" s="6">
        <v>12.17</v>
      </c>
      <c r="I445" s="6"/>
      <c r="J445" s="6"/>
      <c r="K445" s="6"/>
      <c r="M445" s="34">
        <v>2043814314752480</v>
      </c>
      <c r="N445" t="str">
        <f t="shared" si="24"/>
        <v>2043814314752480</v>
      </c>
    </row>
    <row r="446" spans="1:14" x14ac:dyDescent="0.25">
      <c r="A446" s="16">
        <f t="shared" si="25"/>
        <v>8.3699999999999992</v>
      </c>
      <c r="B446" s="8">
        <f t="shared" si="26"/>
        <v>7.49</v>
      </c>
      <c r="C446" s="2">
        <v>3752</v>
      </c>
      <c r="D446" s="2" t="e">
        <f>RIGHT(_xlfn.XLOOKUP(F446,'Recherche tracking'!A:A,'Recherche tracking'!B:B),16)</f>
        <v>#N/A</v>
      </c>
      <c r="E446" s="12">
        <f>_xlfn.XLOOKUP(F446,'Nb colis et poids'!E:E,'Nb colis et poids'!F:F)</f>
        <v>10</v>
      </c>
      <c r="F446" s="5" t="s">
        <v>2874</v>
      </c>
      <c r="G446" s="6"/>
      <c r="H446" s="6">
        <v>7.49</v>
      </c>
      <c r="I446" s="6"/>
      <c r="J446" s="6"/>
      <c r="K446" s="6"/>
      <c r="M446" s="34">
        <v>2043814314751160</v>
      </c>
      <c r="N446" t="str">
        <f t="shared" si="24"/>
        <v>2043814314751160</v>
      </c>
    </row>
    <row r="447" spans="1:14" x14ac:dyDescent="0.25">
      <c r="A447" s="16">
        <f t="shared" si="25"/>
        <v>5.51</v>
      </c>
      <c r="B447" s="8">
        <f t="shared" si="26"/>
        <v>4.93</v>
      </c>
      <c r="C447" s="2">
        <v>9351</v>
      </c>
      <c r="D447" s="2" t="e">
        <f>RIGHT(_xlfn.XLOOKUP(F447,'Recherche tracking'!A:A,'Recherche tracking'!B:B),16)</f>
        <v>#N/A</v>
      </c>
      <c r="E447" s="12">
        <f>_xlfn.XLOOKUP(F447,'Nb colis et poids'!E:E,'Nb colis et poids'!F:F)</f>
        <v>3.6</v>
      </c>
      <c r="F447" s="5" t="s">
        <v>3018</v>
      </c>
      <c r="G447" s="6"/>
      <c r="H447" s="6">
        <v>4.93</v>
      </c>
      <c r="I447" s="6"/>
      <c r="J447" s="6"/>
      <c r="K447" s="6"/>
      <c r="M447" s="34">
        <v>1943814314754100</v>
      </c>
      <c r="N447" t="str">
        <f t="shared" si="24"/>
        <v>1943814314754100</v>
      </c>
    </row>
    <row r="448" spans="1:14" x14ac:dyDescent="0.25">
      <c r="A448" s="16">
        <f t="shared" si="25"/>
        <v>4.6399999999999997</v>
      </c>
      <c r="B448" s="8">
        <f t="shared" si="26"/>
        <v>4.1500000000000004</v>
      </c>
      <c r="C448" s="2">
        <v>4565</v>
      </c>
      <c r="D448" s="2" t="e">
        <f>RIGHT(_xlfn.XLOOKUP(F448,'Recherche tracking'!A:A,'Recherche tracking'!B:B),16)</f>
        <v>#N/A</v>
      </c>
      <c r="E448" s="12">
        <f>_xlfn.XLOOKUP(F448,'Nb colis et poids'!E:E,'Nb colis et poids'!F:F)</f>
        <v>0.2</v>
      </c>
      <c r="F448" s="5" t="s">
        <v>3017</v>
      </c>
      <c r="G448" s="6"/>
      <c r="H448" s="6">
        <v>4.1500000000000004</v>
      </c>
      <c r="I448" s="6"/>
      <c r="J448" s="6"/>
      <c r="K448" s="6"/>
      <c r="M448" s="34">
        <v>1943814314752440</v>
      </c>
      <c r="N448" t="str">
        <f t="shared" si="24"/>
        <v>1943814314752440</v>
      </c>
    </row>
    <row r="449" spans="1:14" x14ac:dyDescent="0.25">
      <c r="A449" s="16">
        <f t="shared" si="25"/>
        <v>5.51</v>
      </c>
      <c r="B449" s="8">
        <f t="shared" si="26"/>
        <v>4.93</v>
      </c>
      <c r="C449" s="2">
        <v>9351</v>
      </c>
      <c r="D449" s="2" t="e">
        <f>RIGHT(_xlfn.XLOOKUP(F449,'Recherche tracking'!A:A,'Recherche tracking'!B:B),16)</f>
        <v>#N/A</v>
      </c>
      <c r="E449" s="12">
        <f>_xlfn.XLOOKUP(F449,'Nb colis et poids'!E:E,'Nb colis et poids'!F:F)</f>
        <v>3.6</v>
      </c>
      <c r="F449" s="5" t="s">
        <v>3016</v>
      </c>
      <c r="G449" s="6"/>
      <c r="H449" s="6">
        <v>4.93</v>
      </c>
      <c r="I449" s="6"/>
      <c r="J449" s="6"/>
      <c r="K449" s="6"/>
      <c r="M449" s="34">
        <v>1843814314754730</v>
      </c>
      <c r="N449" t="str">
        <f t="shared" si="24"/>
        <v>1843814314754730</v>
      </c>
    </row>
    <row r="450" spans="1:14" x14ac:dyDescent="0.25">
      <c r="A450" s="16">
        <f t="shared" si="25"/>
        <v>5.8</v>
      </c>
      <c r="B450" s="8">
        <f t="shared" si="26"/>
        <v>5.19</v>
      </c>
      <c r="C450" s="2">
        <v>9351</v>
      </c>
      <c r="D450" s="2" t="e">
        <f>RIGHT(_xlfn.XLOOKUP(F450,'Recherche tracking'!A:A,'Recherche tracking'!B:B),16)</f>
        <v>#N/A</v>
      </c>
      <c r="E450" s="12">
        <f>_xlfn.XLOOKUP(F450,'Nb colis et poids'!E:E,'Nb colis et poids'!F:F)</f>
        <v>4.2</v>
      </c>
      <c r="F450" s="5" t="s">
        <v>3015</v>
      </c>
      <c r="G450" s="6"/>
      <c r="H450" s="6">
        <v>5.19</v>
      </c>
      <c r="I450" s="6"/>
      <c r="J450" s="6"/>
      <c r="K450" s="6"/>
      <c r="M450" s="34">
        <v>1843814314753850</v>
      </c>
      <c r="N450" t="str">
        <f t="shared" si="24"/>
        <v>1843814314753850</v>
      </c>
    </row>
    <row r="451" spans="1:14" x14ac:dyDescent="0.25">
      <c r="A451" s="16">
        <f t="shared" si="25"/>
        <v>10.69</v>
      </c>
      <c r="B451" s="8">
        <f t="shared" si="26"/>
        <v>9.57</v>
      </c>
      <c r="C451" s="2">
        <v>7254</v>
      </c>
      <c r="D451" s="2" t="e">
        <f>RIGHT(_xlfn.XLOOKUP(F451,'Recherche tracking'!A:A,'Recherche tracking'!B:B),16)</f>
        <v>#N/A</v>
      </c>
      <c r="E451" s="12">
        <f>_xlfn.XLOOKUP(F451,'Nb colis et poids'!E:E,'Nb colis et poids'!F:F)</f>
        <v>18</v>
      </c>
      <c r="F451" s="5" t="s">
        <v>2873</v>
      </c>
      <c r="G451" s="6"/>
      <c r="H451" s="6">
        <v>9.57</v>
      </c>
      <c r="I451" s="6"/>
      <c r="J451" s="6"/>
      <c r="K451" s="6"/>
      <c r="M451" s="34">
        <v>1843814314753840</v>
      </c>
      <c r="N451" t="str">
        <f t="shared" si="24"/>
        <v>1843814314753840</v>
      </c>
    </row>
    <row r="452" spans="1:14" x14ac:dyDescent="0.25">
      <c r="A452" s="16">
        <f t="shared" si="25"/>
        <v>5.51</v>
      </c>
      <c r="B452" s="8">
        <f t="shared" si="26"/>
        <v>4.93</v>
      </c>
      <c r="C452" s="2">
        <v>9351</v>
      </c>
      <c r="D452" s="2" t="e">
        <f>RIGHT(_xlfn.XLOOKUP(F452,'Recherche tracking'!A:A,'Recherche tracking'!B:B),16)</f>
        <v>#N/A</v>
      </c>
      <c r="E452" s="12">
        <f>_xlfn.XLOOKUP(F452,'Nb colis et poids'!E:E,'Nb colis et poids'!F:F)</f>
        <v>3.6</v>
      </c>
      <c r="F452" s="5" t="s">
        <v>3014</v>
      </c>
      <c r="G452" s="6"/>
      <c r="H452" s="6">
        <v>4.93</v>
      </c>
      <c r="I452" s="6"/>
      <c r="J452" s="6"/>
      <c r="K452" s="6"/>
      <c r="M452" s="34">
        <v>1843814314752640</v>
      </c>
      <c r="N452" t="str">
        <f t="shared" si="24"/>
        <v>1843814314752640</v>
      </c>
    </row>
    <row r="453" spans="1:14" x14ac:dyDescent="0.25">
      <c r="A453" s="16">
        <f t="shared" si="25"/>
        <v>5.22</v>
      </c>
      <c r="B453" s="8">
        <f t="shared" si="26"/>
        <v>4.67</v>
      </c>
      <c r="C453" s="2">
        <v>9351</v>
      </c>
      <c r="D453" s="2" t="e">
        <f>RIGHT(_xlfn.XLOOKUP(F453,'Recherche tracking'!A:A,'Recherche tracking'!B:B),16)</f>
        <v>#N/A</v>
      </c>
      <c r="E453" s="12">
        <f>_xlfn.XLOOKUP(F453,'Nb colis et poids'!E:E,'Nb colis et poids'!F:F)</f>
        <v>2.2000000000000002</v>
      </c>
      <c r="F453" s="5" t="s">
        <v>3013</v>
      </c>
      <c r="G453" s="6"/>
      <c r="H453" s="6">
        <v>4.67</v>
      </c>
      <c r="I453" s="6"/>
      <c r="J453" s="6"/>
      <c r="K453" s="6"/>
      <c r="M453" s="34">
        <v>1743814314757390</v>
      </c>
      <c r="N453" t="str">
        <f t="shared" si="24"/>
        <v>1743814314757390</v>
      </c>
    </row>
    <row r="454" spans="1:14" x14ac:dyDescent="0.25">
      <c r="A454" s="16">
        <f t="shared" si="25"/>
        <v>4.6399999999999997</v>
      </c>
      <c r="B454" s="8">
        <f t="shared" si="26"/>
        <v>4.1500000000000004</v>
      </c>
      <c r="C454" s="2">
        <v>3752</v>
      </c>
      <c r="D454" s="2" t="e">
        <f>RIGHT(_xlfn.XLOOKUP(F454,'Recherche tracking'!A:A,'Recherche tracking'!B:B),16)</f>
        <v>#N/A</v>
      </c>
      <c r="E454" s="12">
        <f>_xlfn.XLOOKUP(F454,'Nb colis et poids'!E:E,'Nb colis et poids'!F:F)</f>
        <v>0.8</v>
      </c>
      <c r="F454" s="5" t="s">
        <v>3012</v>
      </c>
      <c r="G454" s="6"/>
      <c r="H454" s="6">
        <v>4.1500000000000004</v>
      </c>
      <c r="I454" s="6"/>
      <c r="J454" s="6"/>
      <c r="K454" s="6"/>
      <c r="M454" s="34">
        <v>1743814314756140</v>
      </c>
      <c r="N454" t="str">
        <f t="shared" si="24"/>
        <v>1743814314756140</v>
      </c>
    </row>
    <row r="455" spans="1:14" x14ac:dyDescent="0.25">
      <c r="A455" s="16">
        <f t="shared" si="25"/>
        <v>5.51</v>
      </c>
      <c r="B455" s="8">
        <f t="shared" si="26"/>
        <v>4.93</v>
      </c>
      <c r="C455" s="2">
        <v>9351</v>
      </c>
      <c r="D455" s="2" t="e">
        <f>RIGHT(_xlfn.XLOOKUP(F455,'Recherche tracking'!A:A,'Recherche tracking'!B:B),16)</f>
        <v>#N/A</v>
      </c>
      <c r="E455" s="12">
        <f>_xlfn.XLOOKUP(F455,'Nb colis et poids'!E:E,'Nb colis et poids'!F:F)</f>
        <v>3.7</v>
      </c>
      <c r="F455" s="5" t="s">
        <v>3011</v>
      </c>
      <c r="G455" s="6"/>
      <c r="H455" s="6">
        <v>4.93</v>
      </c>
      <c r="I455" s="6"/>
      <c r="J455" s="6"/>
      <c r="K455" s="6"/>
      <c r="M455" s="34">
        <v>1743814314755000</v>
      </c>
      <c r="N455" t="str">
        <f t="shared" si="24"/>
        <v>1743814314755000</v>
      </c>
    </row>
    <row r="456" spans="1:14" x14ac:dyDescent="0.25">
      <c r="A456" s="16">
        <f t="shared" si="25"/>
        <v>7.54</v>
      </c>
      <c r="B456" s="8">
        <f t="shared" si="26"/>
        <v>6.75</v>
      </c>
      <c r="C456" s="2">
        <v>9351</v>
      </c>
      <c r="D456" s="2" t="e">
        <f>RIGHT(_xlfn.XLOOKUP(F456,'Recherche tracking'!A:A,'Recherche tracking'!B:B),16)</f>
        <v>#N/A</v>
      </c>
      <c r="E456" s="12">
        <f>_xlfn.XLOOKUP(F456,'Nb colis et poids'!E:E,'Nb colis et poids'!F:F)</f>
        <v>10.7</v>
      </c>
      <c r="F456" s="5" t="s">
        <v>3010</v>
      </c>
      <c r="G456" s="6"/>
      <c r="H456" s="6">
        <v>6.75</v>
      </c>
      <c r="I456" s="6"/>
      <c r="J456" s="6"/>
      <c r="K456" s="6"/>
      <c r="M456" s="34">
        <v>1743814314754900</v>
      </c>
      <c r="N456" t="str">
        <f t="shared" si="24"/>
        <v>1743814314754900</v>
      </c>
    </row>
    <row r="457" spans="1:14" x14ac:dyDescent="0.25">
      <c r="A457" s="16">
        <f t="shared" si="25"/>
        <v>12.43</v>
      </c>
      <c r="B457" s="8">
        <f t="shared" si="26"/>
        <v>11.13</v>
      </c>
      <c r="C457" s="2">
        <v>7254</v>
      </c>
      <c r="D457" s="2" t="e">
        <f>RIGHT(_xlfn.XLOOKUP(F457,'Recherche tracking'!A:A,'Recherche tracking'!B:B),16)</f>
        <v>#N/A</v>
      </c>
      <c r="E457" s="12">
        <f>_xlfn.XLOOKUP(F457,'Nb colis et poids'!E:E,'Nb colis et poids'!F:F)</f>
        <v>23.6</v>
      </c>
      <c r="F457" s="5" t="s">
        <v>2872</v>
      </c>
      <c r="G457" s="6"/>
      <c r="H457" s="6">
        <v>11.13</v>
      </c>
      <c r="I457" s="6"/>
      <c r="J457" s="6"/>
      <c r="K457" s="6"/>
      <c r="M457" s="34">
        <v>1743814314753650</v>
      </c>
      <c r="N457" t="str">
        <f t="shared" si="24"/>
        <v>1743814314753650</v>
      </c>
    </row>
    <row r="458" spans="1:14" x14ac:dyDescent="0.25">
      <c r="A458" s="16">
        <f t="shared" si="25"/>
        <v>11.22</v>
      </c>
      <c r="B458" s="8">
        <f t="shared" si="26"/>
        <v>10.050000000000001</v>
      </c>
      <c r="C458" s="2">
        <v>9351</v>
      </c>
      <c r="D458" s="2" t="e">
        <f>RIGHT(_xlfn.XLOOKUP(F458,'Recherche tracking'!A:A,'Recherche tracking'!B:B),16)</f>
        <v>#N/A</v>
      </c>
      <c r="E458" s="12">
        <f>_xlfn.XLOOKUP(F458,'Nb colis et poids'!E:E,'Nb colis et poids'!F:F)</f>
        <v>15.2</v>
      </c>
      <c r="F458" s="5" t="s">
        <v>2871</v>
      </c>
      <c r="G458" s="6"/>
      <c r="H458" s="6">
        <v>10.050000000000001</v>
      </c>
      <c r="I458" s="6"/>
      <c r="J458" s="6"/>
      <c r="K458" s="6"/>
      <c r="M458" s="34">
        <v>1743814314752220</v>
      </c>
      <c r="N458" t="str">
        <f t="shared" si="24"/>
        <v>1743814314752220</v>
      </c>
    </row>
    <row r="459" spans="1:14" x14ac:dyDescent="0.25">
      <c r="A459" s="16">
        <f t="shared" si="25"/>
        <v>5.22</v>
      </c>
      <c r="B459" s="8">
        <f t="shared" si="26"/>
        <v>4.67</v>
      </c>
      <c r="C459" s="2">
        <v>9351</v>
      </c>
      <c r="D459" s="2" t="e">
        <f>RIGHT(_xlfn.XLOOKUP(F459,'Recherche tracking'!A:A,'Recherche tracking'!B:B),16)</f>
        <v>#N/A</v>
      </c>
      <c r="E459" s="12">
        <f>_xlfn.XLOOKUP(F459,'Nb colis et poids'!E:E,'Nb colis et poids'!F:F)</f>
        <v>2.9</v>
      </c>
      <c r="F459" s="5" t="s">
        <v>3009</v>
      </c>
      <c r="G459" s="6"/>
      <c r="H459" s="6">
        <v>4.67</v>
      </c>
      <c r="I459" s="6"/>
      <c r="J459" s="6"/>
      <c r="K459" s="6"/>
      <c r="M459" s="34">
        <v>1743814314751630</v>
      </c>
      <c r="N459" t="str">
        <f t="shared" si="24"/>
        <v>1743814314751630</v>
      </c>
    </row>
    <row r="460" spans="1:14" x14ac:dyDescent="0.25">
      <c r="A460" s="16">
        <f t="shared" si="25"/>
        <v>4.6399999999999997</v>
      </c>
      <c r="B460" s="8">
        <f t="shared" si="26"/>
        <v>4.1500000000000004</v>
      </c>
      <c r="C460" s="2">
        <v>9294</v>
      </c>
      <c r="D460" s="2" t="e">
        <f>RIGHT(_xlfn.XLOOKUP(F460,'Recherche tracking'!A:A,'Recherche tracking'!B:B),16)</f>
        <v>#N/A</v>
      </c>
      <c r="E460" s="12">
        <f>_xlfn.XLOOKUP(F460,'Nb colis et poids'!E:E,'Nb colis et poids'!F:F)</f>
        <v>0.5</v>
      </c>
      <c r="F460" s="5" t="s">
        <v>3008</v>
      </c>
      <c r="G460" s="6"/>
      <c r="H460" s="6">
        <v>4.1500000000000004</v>
      </c>
      <c r="I460" s="6"/>
      <c r="J460" s="6"/>
      <c r="K460" s="6"/>
      <c r="M460" s="34">
        <v>1643814314754060</v>
      </c>
      <c r="N460" t="str">
        <f t="shared" si="24"/>
        <v>1643814314754060</v>
      </c>
    </row>
    <row r="461" spans="1:14" x14ac:dyDescent="0.25">
      <c r="A461" s="16">
        <f t="shared" si="25"/>
        <v>5.22</v>
      </c>
      <c r="B461" s="8">
        <f t="shared" si="26"/>
        <v>4.67</v>
      </c>
      <c r="C461" s="2">
        <v>9351</v>
      </c>
      <c r="D461" s="2" t="e">
        <f>RIGHT(_xlfn.XLOOKUP(F461,'Recherche tracking'!A:A,'Recherche tracking'!B:B),16)</f>
        <v>#N/A</v>
      </c>
      <c r="E461" s="12">
        <f>_xlfn.XLOOKUP(F461,'Nb colis et poids'!E:E,'Nb colis et poids'!F:F)</f>
        <v>2.6</v>
      </c>
      <c r="F461" s="5" t="s">
        <v>3007</v>
      </c>
      <c r="G461" s="6"/>
      <c r="H461" s="6">
        <v>4.67</v>
      </c>
      <c r="I461" s="6"/>
      <c r="J461" s="6"/>
      <c r="K461" s="6"/>
      <c r="M461" s="34">
        <v>1443814314757630</v>
      </c>
      <c r="N461" t="str">
        <f t="shared" si="24"/>
        <v>1443814314757630</v>
      </c>
    </row>
    <row r="462" spans="1:14" x14ac:dyDescent="0.25">
      <c r="A462" s="16">
        <f t="shared" si="25"/>
        <v>5.51</v>
      </c>
      <c r="B462" s="8">
        <f t="shared" si="26"/>
        <v>4.93</v>
      </c>
      <c r="C462" s="2">
        <v>9351</v>
      </c>
      <c r="D462" s="2" t="e">
        <f>RIGHT(_xlfn.XLOOKUP(F462,'Recherche tracking'!A:A,'Recherche tracking'!B:B),16)</f>
        <v>#N/A</v>
      </c>
      <c r="E462" s="12">
        <f>_xlfn.XLOOKUP(F462,'Nb colis et poids'!E:E,'Nb colis et poids'!F:F)</f>
        <v>3.2</v>
      </c>
      <c r="F462" s="5" t="s">
        <v>3006</v>
      </c>
      <c r="G462" s="6"/>
      <c r="H462" s="6">
        <v>4.93</v>
      </c>
      <c r="I462" s="6"/>
      <c r="J462" s="6"/>
      <c r="K462" s="6"/>
      <c r="M462" s="34">
        <v>1443814314757110</v>
      </c>
      <c r="N462" t="str">
        <f t="shared" si="24"/>
        <v>1443814314757110</v>
      </c>
    </row>
    <row r="463" spans="1:14" x14ac:dyDescent="0.25">
      <c r="A463" s="16">
        <f t="shared" si="25"/>
        <v>5.51</v>
      </c>
      <c r="B463" s="8">
        <f t="shared" si="26"/>
        <v>4.93</v>
      </c>
      <c r="C463" s="2">
        <v>3752</v>
      </c>
      <c r="D463" s="2" t="e">
        <f>RIGHT(_xlfn.XLOOKUP(F463,'Recherche tracking'!A:A,'Recherche tracking'!B:B),16)</f>
        <v>#N/A</v>
      </c>
      <c r="E463" s="12">
        <f>_xlfn.XLOOKUP(F463,'Nb colis et poids'!E:E,'Nb colis et poids'!F:F)</f>
        <v>3.01</v>
      </c>
      <c r="F463" s="5" t="s">
        <v>3005</v>
      </c>
      <c r="G463" s="6"/>
      <c r="H463" s="6">
        <v>4.93</v>
      </c>
      <c r="I463" s="6"/>
      <c r="J463" s="6"/>
      <c r="K463" s="6"/>
      <c r="M463" s="34">
        <v>1443814314755910</v>
      </c>
      <c r="N463" t="str">
        <f t="shared" si="24"/>
        <v>1443814314755910</v>
      </c>
    </row>
    <row r="464" spans="1:14" x14ac:dyDescent="0.25">
      <c r="A464" s="16">
        <f t="shared" si="25"/>
        <v>5.51</v>
      </c>
      <c r="B464" s="8">
        <f t="shared" si="26"/>
        <v>4.93</v>
      </c>
      <c r="C464" s="2">
        <v>9351</v>
      </c>
      <c r="D464" s="2" t="e">
        <f>RIGHT(_xlfn.XLOOKUP(F464,'Recherche tracking'!A:A,'Recherche tracking'!B:B),16)</f>
        <v>#N/A</v>
      </c>
      <c r="E464" s="12">
        <f>_xlfn.XLOOKUP(F464,'Nb colis et poids'!E:E,'Nb colis et poids'!F:F)</f>
        <v>3.01</v>
      </c>
      <c r="F464" s="5" t="s">
        <v>3004</v>
      </c>
      <c r="G464" s="6"/>
      <c r="H464" s="6">
        <v>4.93</v>
      </c>
      <c r="I464" s="6"/>
      <c r="J464" s="6"/>
      <c r="K464" s="6"/>
      <c r="M464" s="34">
        <v>1443814314755210</v>
      </c>
      <c r="N464" t="str">
        <f t="shared" si="24"/>
        <v>1443814314755210</v>
      </c>
    </row>
    <row r="465" spans="1:14" x14ac:dyDescent="0.25">
      <c r="A465" s="16">
        <f t="shared" si="25"/>
        <v>6.96</v>
      </c>
      <c r="B465" s="8">
        <f t="shared" si="26"/>
        <v>6.23</v>
      </c>
      <c r="C465" s="2">
        <v>9351</v>
      </c>
      <c r="D465" s="2" t="e">
        <f>RIGHT(_xlfn.XLOOKUP(F465,'Recherche tracking'!A:A,'Recherche tracking'!B:B),16)</f>
        <v>#N/A</v>
      </c>
      <c r="E465" s="12">
        <f>_xlfn.XLOOKUP(F465,'Nb colis et poids'!E:E,'Nb colis et poids'!F:F)</f>
        <v>8.6999999999999993</v>
      </c>
      <c r="F465" s="5" t="s">
        <v>3003</v>
      </c>
      <c r="G465" s="6"/>
      <c r="H465" s="6">
        <v>6.23</v>
      </c>
      <c r="I465" s="6"/>
      <c r="J465" s="6"/>
      <c r="K465" s="6"/>
      <c r="M465" s="34">
        <v>1443814314754660</v>
      </c>
      <c r="N465" t="str">
        <f t="shared" si="24"/>
        <v>1443814314754660</v>
      </c>
    </row>
    <row r="466" spans="1:14" x14ac:dyDescent="0.25">
      <c r="A466" s="16">
        <f t="shared" si="25"/>
        <v>5.8</v>
      </c>
      <c r="B466" s="8">
        <f t="shared" si="26"/>
        <v>5.19</v>
      </c>
      <c r="C466" s="2">
        <v>9351</v>
      </c>
      <c r="D466" s="2" t="e">
        <f>RIGHT(_xlfn.XLOOKUP(F466,'Recherche tracking'!A:A,'Recherche tracking'!B:B),16)</f>
        <v>#N/A</v>
      </c>
      <c r="E466" s="12">
        <f>_xlfn.XLOOKUP(F466,'Nb colis et poids'!E:E,'Nb colis et poids'!F:F)</f>
        <v>4.18</v>
      </c>
      <c r="F466" s="5" t="s">
        <v>3002</v>
      </c>
      <c r="G466" s="6"/>
      <c r="H466" s="6">
        <v>5.19</v>
      </c>
      <c r="I466" s="6"/>
      <c r="J466" s="6"/>
      <c r="K466" s="6"/>
      <c r="M466" s="34">
        <v>1443814314752830</v>
      </c>
      <c r="N466" t="str">
        <f t="shared" si="24"/>
        <v>1443814314752830</v>
      </c>
    </row>
    <row r="467" spans="1:14" x14ac:dyDescent="0.25">
      <c r="A467" s="16">
        <f t="shared" si="25"/>
        <v>5.51</v>
      </c>
      <c r="B467" s="8">
        <f t="shared" si="26"/>
        <v>4.93</v>
      </c>
      <c r="C467" s="2">
        <v>9351</v>
      </c>
      <c r="D467" s="2" t="e">
        <f>RIGHT(_xlfn.XLOOKUP(F467,'Recherche tracking'!A:A,'Recherche tracking'!B:B),16)</f>
        <v>#N/A</v>
      </c>
      <c r="E467" s="12">
        <f>_xlfn.XLOOKUP(F467,'Nb colis et poids'!E:E,'Nb colis et poids'!F:F)</f>
        <v>3.84</v>
      </c>
      <c r="F467" s="5" t="s">
        <v>3001</v>
      </c>
      <c r="G467" s="6"/>
      <c r="H467" s="6">
        <v>4.93</v>
      </c>
      <c r="I467" s="6"/>
      <c r="J467" s="6"/>
      <c r="K467" s="6"/>
      <c r="M467" s="34">
        <v>1443814314752520</v>
      </c>
      <c r="N467" t="str">
        <f t="shared" ref="N467:N516" si="27">LEFT(F467,15)&amp;"0"</f>
        <v>1443814314752520</v>
      </c>
    </row>
    <row r="468" spans="1:14" x14ac:dyDescent="0.25">
      <c r="A468" s="16">
        <f t="shared" ref="A468:A517" si="28">ROUND(B468/(SUM(G:H)+SUM(J:J))*SUM(G:J),2)</f>
        <v>18.77</v>
      </c>
      <c r="B468" s="8">
        <f t="shared" ref="B468:B517" si="29">SUM(G468:J468)</f>
        <v>16.810000000000002</v>
      </c>
      <c r="C468" s="2">
        <v>7254</v>
      </c>
      <c r="D468" s="2" t="e">
        <f>RIGHT(_xlfn.XLOOKUP(F468,'Recherche tracking'!A:A,'Recherche tracking'!B:B),16)</f>
        <v>#N/A</v>
      </c>
      <c r="E468" s="12">
        <f>_xlfn.XLOOKUP(F468,'Nb colis et poids'!E:E,'Nb colis et poids'!F:F)</f>
        <v>41.35</v>
      </c>
      <c r="F468" s="5" t="s">
        <v>2870</v>
      </c>
      <c r="G468" s="6"/>
      <c r="H468" s="6">
        <v>16.810000000000002</v>
      </c>
      <c r="I468" s="6"/>
      <c r="J468" s="6"/>
      <c r="K468" s="6"/>
      <c r="M468" s="34">
        <v>1443814314752190</v>
      </c>
      <c r="N468" t="str">
        <f t="shared" si="27"/>
        <v>1443814314752190</v>
      </c>
    </row>
    <row r="469" spans="1:14" x14ac:dyDescent="0.25">
      <c r="A469" s="16">
        <f t="shared" si="28"/>
        <v>11.27</v>
      </c>
      <c r="B469" s="8">
        <f t="shared" si="29"/>
        <v>10.09</v>
      </c>
      <c r="C469" s="2">
        <v>7254</v>
      </c>
      <c r="D469" s="2" t="e">
        <f>RIGHT(_xlfn.XLOOKUP(F469,'Recherche tracking'!A:A,'Recherche tracking'!B:B),16)</f>
        <v>#N/A</v>
      </c>
      <c r="E469" s="12">
        <f>_xlfn.XLOOKUP(F469,'Nb colis et poids'!E:E,'Nb colis et poids'!F:F)</f>
        <v>19.97</v>
      </c>
      <c r="F469" s="5" t="s">
        <v>2869</v>
      </c>
      <c r="G469" s="6"/>
      <c r="H469" s="6">
        <v>10.09</v>
      </c>
      <c r="I469" s="6"/>
      <c r="J469" s="6"/>
      <c r="K469" s="6"/>
      <c r="M469" s="34">
        <v>1443814314752130</v>
      </c>
      <c r="N469" t="str">
        <f t="shared" si="27"/>
        <v>1443814314752130</v>
      </c>
    </row>
    <row r="470" spans="1:14" x14ac:dyDescent="0.25">
      <c r="A470" s="16">
        <f t="shared" si="28"/>
        <v>12.72</v>
      </c>
      <c r="B470" s="8">
        <f t="shared" si="29"/>
        <v>11.39</v>
      </c>
      <c r="C470" s="2">
        <v>8656</v>
      </c>
      <c r="D470" s="2" t="e">
        <f>RIGHT(_xlfn.XLOOKUP(F470,'Recherche tracking'!A:A,'Recherche tracking'!B:B),16)</f>
        <v>#N/A</v>
      </c>
      <c r="E470" s="12">
        <f>_xlfn.XLOOKUP(F470,'Nb colis et poids'!E:E,'Nb colis et poids'!F:F)</f>
        <v>24.55</v>
      </c>
      <c r="F470" s="5" t="s">
        <v>2868</v>
      </c>
      <c r="G470" s="6"/>
      <c r="H470" s="6">
        <v>11.39</v>
      </c>
      <c r="I470" s="6"/>
      <c r="J470" s="6"/>
      <c r="K470" s="6"/>
      <c r="M470" s="34">
        <v>1443814314751680</v>
      </c>
      <c r="N470" t="str">
        <f t="shared" si="27"/>
        <v>1443814314751680</v>
      </c>
    </row>
    <row r="471" spans="1:14" x14ac:dyDescent="0.25">
      <c r="A471" s="16">
        <f t="shared" si="28"/>
        <v>8.99</v>
      </c>
      <c r="B471" s="8">
        <f t="shared" si="29"/>
        <v>8.0500000000000007</v>
      </c>
      <c r="C471" s="2">
        <v>7254</v>
      </c>
      <c r="D471" s="2" t="e">
        <f>RIGHT(_xlfn.XLOOKUP(F471,'Recherche tracking'!A:A,'Recherche tracking'!B:B),16)</f>
        <v>#N/A</v>
      </c>
      <c r="E471" s="12">
        <f>_xlfn.XLOOKUP(F471,'Nb colis et poids'!E:E,'Nb colis et poids'!F:F)</f>
        <v>15.4</v>
      </c>
      <c r="F471" s="5" t="s">
        <v>3000</v>
      </c>
      <c r="G471" s="6"/>
      <c r="H471" s="6">
        <v>8.0500000000000007</v>
      </c>
      <c r="I471" s="6"/>
      <c r="J471" s="6"/>
      <c r="K471" s="6"/>
      <c r="M471" s="34">
        <v>1424014009543130</v>
      </c>
      <c r="N471" t="str">
        <f t="shared" si="27"/>
        <v>1424014009543130</v>
      </c>
    </row>
    <row r="472" spans="1:14" x14ac:dyDescent="0.25">
      <c r="A472" s="16">
        <f t="shared" si="28"/>
        <v>5.8</v>
      </c>
      <c r="B472" s="8">
        <f t="shared" si="29"/>
        <v>5.19</v>
      </c>
      <c r="C472" s="2">
        <v>9351</v>
      </c>
      <c r="D472" s="2" t="e">
        <f>RIGHT(_xlfn.XLOOKUP(F472,'Recherche tracking'!A:A,'Recherche tracking'!B:B),16)</f>
        <v>#N/A</v>
      </c>
      <c r="E472" s="12">
        <f>_xlfn.XLOOKUP(F472,'Nb colis et poids'!E:E,'Nb colis et poids'!F:F)</f>
        <v>4.01</v>
      </c>
      <c r="F472" s="5" t="s">
        <v>2999</v>
      </c>
      <c r="G472" s="6"/>
      <c r="H472" s="6">
        <v>5.19</v>
      </c>
      <c r="I472" s="6"/>
      <c r="J472" s="6"/>
      <c r="K472" s="6"/>
      <c r="M472" s="34">
        <v>1343814314757010</v>
      </c>
      <c r="N472" t="str">
        <f t="shared" si="27"/>
        <v>1343814314757010</v>
      </c>
    </row>
    <row r="473" spans="1:14" x14ac:dyDescent="0.25">
      <c r="A473" s="16">
        <f t="shared" si="28"/>
        <v>6.96</v>
      </c>
      <c r="B473" s="8">
        <f t="shared" si="29"/>
        <v>6.23</v>
      </c>
      <c r="C473" s="2">
        <v>9169</v>
      </c>
      <c r="D473" s="2" t="e">
        <f>RIGHT(_xlfn.XLOOKUP(F473,'Recherche tracking'!A:A,'Recherche tracking'!B:B),16)</f>
        <v>#N/A</v>
      </c>
      <c r="E473" s="12">
        <f>_xlfn.XLOOKUP(F473,'Nb colis et poids'!E:E,'Nb colis et poids'!F:F)</f>
        <v>8.5</v>
      </c>
      <c r="F473" s="5" t="s">
        <v>2998</v>
      </c>
      <c r="G473" s="6"/>
      <c r="H473" s="6">
        <v>6.23</v>
      </c>
      <c r="I473" s="6"/>
      <c r="J473" s="6"/>
      <c r="K473" s="6"/>
      <c r="M473" s="34">
        <v>1343814314756960</v>
      </c>
      <c r="N473" t="str">
        <f t="shared" si="27"/>
        <v>1343814314756960</v>
      </c>
    </row>
    <row r="474" spans="1:14" x14ac:dyDescent="0.25">
      <c r="A474" s="16">
        <f t="shared" si="28"/>
        <v>14.42</v>
      </c>
      <c r="B474" s="8">
        <f t="shared" si="29"/>
        <v>12.91</v>
      </c>
      <c r="C474" s="2">
        <v>4565</v>
      </c>
      <c r="D474" s="2" t="e">
        <f>RIGHT(_xlfn.XLOOKUP(F474,'Recherche tracking'!A:A,'Recherche tracking'!B:B),16)</f>
        <v>#N/A</v>
      </c>
      <c r="E474" s="12">
        <f>_xlfn.XLOOKUP(F474,'Nb colis et poids'!E:E,'Nb colis et poids'!F:F)</f>
        <v>26.85</v>
      </c>
      <c r="F474" s="5" t="s">
        <v>2867</v>
      </c>
      <c r="G474" s="6"/>
      <c r="H474" s="6">
        <v>12.91</v>
      </c>
      <c r="I474" s="6"/>
      <c r="J474" s="6"/>
      <c r="K474" s="6"/>
      <c r="M474" s="34">
        <v>1343814314756270</v>
      </c>
      <c r="N474" t="str">
        <f t="shared" si="27"/>
        <v>1343814314756270</v>
      </c>
    </row>
    <row r="475" spans="1:14" x14ac:dyDescent="0.25">
      <c r="A475" s="16">
        <f t="shared" si="28"/>
        <v>4.6399999999999997</v>
      </c>
      <c r="B475" s="8">
        <f t="shared" si="29"/>
        <v>4.1500000000000004</v>
      </c>
      <c r="C475" s="2">
        <v>3752</v>
      </c>
      <c r="D475" s="2" t="e">
        <f>RIGHT(_xlfn.XLOOKUP(F475,'Recherche tracking'!A:A,'Recherche tracking'!B:B),16)</f>
        <v>#N/A</v>
      </c>
      <c r="E475" s="12">
        <f>_xlfn.XLOOKUP(F475,'Nb colis et poids'!E:E,'Nb colis et poids'!F:F)</f>
        <v>0.8</v>
      </c>
      <c r="F475" s="5" t="s">
        <v>2997</v>
      </c>
      <c r="G475" s="6"/>
      <c r="H475" s="6">
        <v>4.1500000000000004</v>
      </c>
      <c r="I475" s="6"/>
      <c r="J475" s="6"/>
      <c r="K475" s="6"/>
      <c r="M475" s="34">
        <v>1343814314756030</v>
      </c>
      <c r="N475" t="str">
        <f t="shared" si="27"/>
        <v>1343814314756030</v>
      </c>
    </row>
    <row r="476" spans="1:14" x14ac:dyDescent="0.25">
      <c r="A476" s="16">
        <f t="shared" si="28"/>
        <v>4.6399999999999997</v>
      </c>
      <c r="B476" s="8">
        <f t="shared" si="29"/>
        <v>4.1500000000000004</v>
      </c>
      <c r="C476" s="2">
        <v>3752</v>
      </c>
      <c r="D476" s="2" t="e">
        <f>RIGHT(_xlfn.XLOOKUP(F476,'Recherche tracking'!A:A,'Recherche tracking'!B:B),16)</f>
        <v>#N/A</v>
      </c>
      <c r="E476" s="12">
        <f>_xlfn.XLOOKUP(F476,'Nb colis et poids'!E:E,'Nb colis et poids'!F:F)</f>
        <v>0.8</v>
      </c>
      <c r="F476" s="5" t="s">
        <v>2996</v>
      </c>
      <c r="G476" s="6"/>
      <c r="H476" s="6">
        <v>4.1500000000000004</v>
      </c>
      <c r="I476" s="6"/>
      <c r="J476" s="6"/>
      <c r="K476" s="6"/>
      <c r="M476" s="34">
        <v>1343814314756000</v>
      </c>
      <c r="N476" t="str">
        <f t="shared" si="27"/>
        <v>1343814314756000</v>
      </c>
    </row>
    <row r="477" spans="1:14" x14ac:dyDescent="0.25">
      <c r="A477" s="16">
        <f t="shared" si="28"/>
        <v>4.6399999999999997</v>
      </c>
      <c r="B477" s="8">
        <f t="shared" si="29"/>
        <v>4.1500000000000004</v>
      </c>
      <c r="C477" s="2">
        <v>3752</v>
      </c>
      <c r="D477" s="2" t="e">
        <f>RIGHT(_xlfn.XLOOKUP(F477,'Recherche tracking'!A:A,'Recherche tracking'!B:B),16)</f>
        <v>#N/A</v>
      </c>
      <c r="E477" s="12">
        <f>_xlfn.XLOOKUP(F477,'Nb colis et poids'!E:E,'Nb colis et poids'!F:F)</f>
        <v>0.8</v>
      </c>
      <c r="F477" s="5" t="s">
        <v>2995</v>
      </c>
      <c r="G477" s="6"/>
      <c r="H477" s="6">
        <v>4.1500000000000004</v>
      </c>
      <c r="I477" s="6"/>
      <c r="J477" s="6"/>
      <c r="K477" s="6"/>
      <c r="M477" s="34">
        <v>1343814314755950</v>
      </c>
      <c r="N477" t="str">
        <f t="shared" si="27"/>
        <v>1343814314755950</v>
      </c>
    </row>
    <row r="478" spans="1:14" x14ac:dyDescent="0.25">
      <c r="A478" s="16">
        <f t="shared" si="28"/>
        <v>4.6399999999999997</v>
      </c>
      <c r="B478" s="8">
        <f t="shared" si="29"/>
        <v>4.1500000000000004</v>
      </c>
      <c r="C478" s="2">
        <v>3752</v>
      </c>
      <c r="D478" s="2" t="e">
        <f>RIGHT(_xlfn.XLOOKUP(F478,'Recherche tracking'!A:A,'Recherche tracking'!B:B),16)</f>
        <v>#N/A</v>
      </c>
      <c r="E478" s="12">
        <f>_xlfn.XLOOKUP(F478,'Nb colis et poids'!E:E,'Nb colis et poids'!F:F)</f>
        <v>0.8</v>
      </c>
      <c r="F478" s="5" t="s">
        <v>2994</v>
      </c>
      <c r="G478" s="6"/>
      <c r="H478" s="6">
        <v>4.1500000000000004</v>
      </c>
      <c r="I478" s="6"/>
      <c r="J478" s="6"/>
      <c r="K478" s="6"/>
      <c r="M478" s="34">
        <v>1343814314755780</v>
      </c>
      <c r="N478" t="str">
        <f t="shared" si="27"/>
        <v>1343814314755780</v>
      </c>
    </row>
    <row r="479" spans="1:14" x14ac:dyDescent="0.25">
      <c r="A479" s="16">
        <f t="shared" si="28"/>
        <v>5.22</v>
      </c>
      <c r="B479" s="8">
        <f t="shared" si="29"/>
        <v>4.67</v>
      </c>
      <c r="C479" s="2">
        <v>9351</v>
      </c>
      <c r="D479" s="2" t="e">
        <f>RIGHT(_xlfn.XLOOKUP(F479,'Recherche tracking'!A:A,'Recherche tracking'!B:B),16)</f>
        <v>#N/A</v>
      </c>
      <c r="E479" s="12">
        <f>_xlfn.XLOOKUP(F479,'Nb colis et poids'!E:E,'Nb colis et poids'!F:F)</f>
        <v>2.6</v>
      </c>
      <c r="F479" s="5" t="s">
        <v>2993</v>
      </c>
      <c r="G479" s="6"/>
      <c r="H479" s="6">
        <v>4.67</v>
      </c>
      <c r="I479" s="6"/>
      <c r="J479" s="6"/>
      <c r="K479" s="6"/>
      <c r="M479" s="34">
        <v>1343814314755130</v>
      </c>
      <c r="N479" t="str">
        <f t="shared" si="27"/>
        <v>1343814314755130</v>
      </c>
    </row>
    <row r="480" spans="1:14" x14ac:dyDescent="0.25">
      <c r="A480" s="16">
        <f t="shared" si="28"/>
        <v>5.8</v>
      </c>
      <c r="B480" s="8">
        <f t="shared" si="29"/>
        <v>5.19</v>
      </c>
      <c r="C480" s="2">
        <v>9351</v>
      </c>
      <c r="D480" s="2" t="e">
        <f>RIGHT(_xlfn.XLOOKUP(F480,'Recherche tracking'!A:A,'Recherche tracking'!B:B),16)</f>
        <v>#N/A</v>
      </c>
      <c r="E480" s="12">
        <f>_xlfn.XLOOKUP(F480,'Nb colis et poids'!E:E,'Nb colis et poids'!F:F)</f>
        <v>4.0999999999999996</v>
      </c>
      <c r="F480" s="5" t="s">
        <v>2992</v>
      </c>
      <c r="G480" s="6"/>
      <c r="H480" s="6">
        <v>5.19</v>
      </c>
      <c r="I480" s="6"/>
      <c r="J480" s="6"/>
      <c r="K480" s="6"/>
      <c r="M480" s="34">
        <v>1343814314754960</v>
      </c>
      <c r="N480" t="str">
        <f t="shared" si="27"/>
        <v>1343814314754960</v>
      </c>
    </row>
    <row r="481" spans="1:14" x14ac:dyDescent="0.25">
      <c r="A481" s="16">
        <f t="shared" si="28"/>
        <v>14.13</v>
      </c>
      <c r="B481" s="8">
        <f t="shared" si="29"/>
        <v>12.65</v>
      </c>
      <c r="C481" s="2">
        <v>4565</v>
      </c>
      <c r="D481" s="2" t="e">
        <f>RIGHT(_xlfn.XLOOKUP(F481,'Recherche tracking'!A:A,'Recherche tracking'!B:B),16)</f>
        <v>#N/A</v>
      </c>
      <c r="E481" s="12">
        <f>_xlfn.XLOOKUP(F481,'Nb colis et poids'!E:E,'Nb colis et poids'!F:F)</f>
        <v>25.8</v>
      </c>
      <c r="F481" s="5" t="s">
        <v>2866</v>
      </c>
      <c r="G481" s="6"/>
      <c r="H481" s="6">
        <v>12.65</v>
      </c>
      <c r="I481" s="6"/>
      <c r="J481" s="6"/>
      <c r="K481" s="6"/>
      <c r="M481" s="34">
        <v>1343814314754150</v>
      </c>
      <c r="N481" t="str">
        <f t="shared" si="27"/>
        <v>1343814314754150</v>
      </c>
    </row>
    <row r="482" spans="1:14" x14ac:dyDescent="0.25">
      <c r="A482" s="16">
        <f t="shared" si="28"/>
        <v>5.22</v>
      </c>
      <c r="B482" s="8">
        <f t="shared" si="29"/>
        <v>4.67</v>
      </c>
      <c r="C482" s="2">
        <v>8041</v>
      </c>
      <c r="D482" s="2" t="e">
        <f>RIGHT(_xlfn.XLOOKUP(F482,'Recherche tracking'!A:A,'Recherche tracking'!B:B),16)</f>
        <v>#N/A</v>
      </c>
      <c r="E482" s="12">
        <f>_xlfn.XLOOKUP(F482,'Nb colis et poids'!E:E,'Nb colis et poids'!F:F)</f>
        <v>2.5099999999999998</v>
      </c>
      <c r="F482" s="5" t="s">
        <v>2991</v>
      </c>
      <c r="G482" s="6"/>
      <c r="H482" s="6">
        <v>4.67</v>
      </c>
      <c r="I482" s="6"/>
      <c r="J482" s="6"/>
      <c r="K482" s="6"/>
      <c r="M482" s="34">
        <v>1343814314752570</v>
      </c>
      <c r="N482" t="str">
        <f t="shared" si="27"/>
        <v>1343814314752570</v>
      </c>
    </row>
    <row r="483" spans="1:14" x14ac:dyDescent="0.25">
      <c r="A483" s="16">
        <f t="shared" si="28"/>
        <v>5.8</v>
      </c>
      <c r="B483" s="8">
        <f t="shared" si="29"/>
        <v>5.19</v>
      </c>
      <c r="C483" s="2">
        <v>7254</v>
      </c>
      <c r="D483" s="2" t="e">
        <f>RIGHT(_xlfn.XLOOKUP(F483,'Recherche tracking'!A:A,'Recherche tracking'!B:B),16)</f>
        <v>#N/A</v>
      </c>
      <c r="E483" s="12">
        <f>_xlfn.XLOOKUP(F483,'Nb colis et poids'!E:E,'Nb colis et poids'!F:F)</f>
        <v>4.2</v>
      </c>
      <c r="F483" s="5" t="s">
        <v>2990</v>
      </c>
      <c r="G483" s="6"/>
      <c r="H483" s="6">
        <v>5.19</v>
      </c>
      <c r="I483" s="6"/>
      <c r="J483" s="6"/>
      <c r="K483" s="6"/>
      <c r="M483" s="34">
        <v>1343814314752370</v>
      </c>
      <c r="N483" t="str">
        <f t="shared" si="27"/>
        <v>1343814314752370</v>
      </c>
    </row>
    <row r="484" spans="1:14" x14ac:dyDescent="0.25">
      <c r="A484" s="16">
        <f t="shared" si="28"/>
        <v>9.86</v>
      </c>
      <c r="B484" s="8">
        <f t="shared" si="29"/>
        <v>8.83</v>
      </c>
      <c r="C484" s="2">
        <v>7254</v>
      </c>
      <c r="D484" s="2" t="e">
        <f>RIGHT(_xlfn.XLOOKUP(F484,'Recherche tracking'!A:A,'Recherche tracking'!B:B),16)</f>
        <v>#N/A</v>
      </c>
      <c r="E484" s="12">
        <f>_xlfn.XLOOKUP(F484,'Nb colis et poids'!E:E,'Nb colis et poids'!F:F)</f>
        <v>18.04</v>
      </c>
      <c r="F484" s="5" t="s">
        <v>2989</v>
      </c>
      <c r="G484" s="6"/>
      <c r="H484" s="6">
        <v>8.83</v>
      </c>
      <c r="I484" s="6"/>
      <c r="J484" s="6"/>
      <c r="K484" s="6"/>
      <c r="M484" s="34">
        <v>1343814314752090</v>
      </c>
      <c r="N484" t="str">
        <f t="shared" si="27"/>
        <v>1343814314752090</v>
      </c>
    </row>
    <row r="485" spans="1:14" x14ac:dyDescent="0.25">
      <c r="A485" s="16">
        <f t="shared" si="28"/>
        <v>5.8</v>
      </c>
      <c r="B485" s="8">
        <f t="shared" si="29"/>
        <v>5.19</v>
      </c>
      <c r="C485" s="2">
        <v>9351</v>
      </c>
      <c r="D485" s="2" t="e">
        <f>RIGHT(_xlfn.XLOOKUP(F485,'Recherche tracking'!A:A,'Recherche tracking'!B:B),16)</f>
        <v>#N/A</v>
      </c>
      <c r="E485" s="12">
        <f>_xlfn.XLOOKUP(F485,'Nb colis et poids'!E:E,'Nb colis et poids'!F:F)</f>
        <v>4.2</v>
      </c>
      <c r="F485" s="5" t="s">
        <v>2988</v>
      </c>
      <c r="G485" s="6"/>
      <c r="H485" s="6">
        <v>5.19</v>
      </c>
      <c r="I485" s="6"/>
      <c r="J485" s="6"/>
      <c r="K485" s="6"/>
      <c r="M485" s="34">
        <v>1343814314751570</v>
      </c>
      <c r="N485" t="str">
        <f t="shared" si="27"/>
        <v>1343814314751570</v>
      </c>
    </row>
    <row r="486" spans="1:14" x14ac:dyDescent="0.25">
      <c r="A486" s="16">
        <f t="shared" si="28"/>
        <v>4.6399999999999997</v>
      </c>
      <c r="B486" s="8">
        <f t="shared" si="29"/>
        <v>4.1500000000000004</v>
      </c>
      <c r="C486" s="2">
        <v>9294</v>
      </c>
      <c r="D486" s="2" t="e">
        <f>RIGHT(_xlfn.XLOOKUP(F486,'Recherche tracking'!A:A,'Recherche tracking'!B:B),16)</f>
        <v>#N/A</v>
      </c>
      <c r="E486" s="12">
        <f>_xlfn.XLOOKUP(F486,'Nb colis et poids'!E:E,'Nb colis et poids'!F:F)</f>
        <v>0.5</v>
      </c>
      <c r="F486" s="5" t="s">
        <v>2987</v>
      </c>
      <c r="G486" s="6"/>
      <c r="H486" s="6">
        <v>4.1500000000000004</v>
      </c>
      <c r="I486" s="6"/>
      <c r="J486" s="6"/>
      <c r="K486" s="6"/>
      <c r="M486" s="34">
        <v>1343814314751450</v>
      </c>
      <c r="N486" t="str">
        <f t="shared" si="27"/>
        <v>1343814314751450</v>
      </c>
    </row>
    <row r="487" spans="1:14" x14ac:dyDescent="0.25">
      <c r="A487" s="16">
        <f t="shared" si="28"/>
        <v>13.01</v>
      </c>
      <c r="B487" s="8">
        <f t="shared" si="29"/>
        <v>11.65</v>
      </c>
      <c r="C487" s="2">
        <v>6930</v>
      </c>
      <c r="D487" s="2" t="e">
        <f>RIGHT(_xlfn.XLOOKUP(F487,'Recherche tracking'!A:A,'Recherche tracking'!B:B),16)</f>
        <v>#N/A</v>
      </c>
      <c r="E487" s="12">
        <f>_xlfn.XLOOKUP(F487,'Nb colis et poids'!E:E,'Nb colis et poids'!F:F)</f>
        <v>25.05</v>
      </c>
      <c r="F487" s="5" t="s">
        <v>2865</v>
      </c>
      <c r="G487" s="6"/>
      <c r="H487" s="6">
        <v>11.65</v>
      </c>
      <c r="I487" s="6"/>
      <c r="J487" s="6"/>
      <c r="K487" s="6"/>
      <c r="M487" s="34">
        <v>1143814314757160</v>
      </c>
      <c r="N487" t="str">
        <f t="shared" si="27"/>
        <v>1143814314757160</v>
      </c>
    </row>
    <row r="488" spans="1:14" x14ac:dyDescent="0.25">
      <c r="A488" s="16">
        <f t="shared" si="28"/>
        <v>5.51</v>
      </c>
      <c r="B488" s="8">
        <f t="shared" si="29"/>
        <v>4.93</v>
      </c>
      <c r="C488" s="2">
        <v>9351</v>
      </c>
      <c r="D488" s="2" t="e">
        <f>RIGHT(_xlfn.XLOOKUP(F488,'Recherche tracking'!A:A,'Recherche tracking'!B:B),16)</f>
        <v>#N/A</v>
      </c>
      <c r="E488" s="12">
        <f>_xlfn.XLOOKUP(F488,'Nb colis et poids'!E:E,'Nb colis et poids'!F:F)</f>
        <v>3.6</v>
      </c>
      <c r="F488" s="5" t="s">
        <v>2986</v>
      </c>
      <c r="G488" s="6"/>
      <c r="H488" s="6">
        <v>4.93</v>
      </c>
      <c r="I488" s="6"/>
      <c r="J488" s="6"/>
      <c r="K488" s="6"/>
      <c r="M488" s="34">
        <v>1043814314757710</v>
      </c>
      <c r="N488" t="str">
        <f t="shared" si="27"/>
        <v>1043814314757710</v>
      </c>
    </row>
    <row r="489" spans="1:14" x14ac:dyDescent="0.25">
      <c r="A489" s="16">
        <f t="shared" si="28"/>
        <v>5.51</v>
      </c>
      <c r="B489" s="8">
        <f t="shared" si="29"/>
        <v>4.93</v>
      </c>
      <c r="C489" s="2">
        <v>9351</v>
      </c>
      <c r="D489" s="2" t="e">
        <f>RIGHT(_xlfn.XLOOKUP(F489,'Recherche tracking'!A:A,'Recherche tracking'!B:B),16)</f>
        <v>#N/A</v>
      </c>
      <c r="E489" s="12">
        <f>_xlfn.XLOOKUP(F489,'Nb colis et poids'!E:E,'Nb colis et poids'!F:F)</f>
        <v>3.9</v>
      </c>
      <c r="F489" s="5" t="s">
        <v>2985</v>
      </c>
      <c r="G489" s="6"/>
      <c r="H489" s="6">
        <v>4.93</v>
      </c>
      <c r="I489" s="6"/>
      <c r="J489" s="6"/>
      <c r="K489" s="6"/>
      <c r="M489" s="34">
        <v>1043814314754850</v>
      </c>
      <c r="N489" t="str">
        <f t="shared" si="27"/>
        <v>1043814314754850</v>
      </c>
    </row>
    <row r="490" spans="1:14" x14ac:dyDescent="0.25">
      <c r="A490" s="16">
        <f t="shared" si="28"/>
        <v>5.51</v>
      </c>
      <c r="B490" s="8">
        <f t="shared" si="29"/>
        <v>4.93</v>
      </c>
      <c r="C490" s="2">
        <v>9351</v>
      </c>
      <c r="D490" s="2" t="e">
        <f>RIGHT(_xlfn.XLOOKUP(F490,'Recherche tracking'!A:A,'Recherche tracking'!B:B),16)</f>
        <v>#N/A</v>
      </c>
      <c r="E490" s="12">
        <f>_xlfn.XLOOKUP(F490,'Nb colis et poids'!E:E,'Nb colis et poids'!F:F)</f>
        <v>3.6</v>
      </c>
      <c r="F490" s="5" t="s">
        <v>2984</v>
      </c>
      <c r="G490" s="6"/>
      <c r="H490" s="6">
        <v>4.93</v>
      </c>
      <c r="I490" s="6"/>
      <c r="J490" s="6"/>
      <c r="K490" s="6"/>
      <c r="M490" s="34">
        <v>1043814314752840</v>
      </c>
      <c r="N490" t="str">
        <f t="shared" si="27"/>
        <v>1043814314752840</v>
      </c>
    </row>
    <row r="491" spans="1:14" x14ac:dyDescent="0.25">
      <c r="A491" s="16">
        <f t="shared" si="28"/>
        <v>4.93</v>
      </c>
      <c r="B491" s="8">
        <f t="shared" si="29"/>
        <v>4.41</v>
      </c>
      <c r="C491" s="2">
        <v>9294</v>
      </c>
      <c r="D491" s="2" t="e">
        <f>RIGHT(_xlfn.XLOOKUP(F491,'Recherche tracking'!A:A,'Recherche tracking'!B:B),16)</f>
        <v>#N/A</v>
      </c>
      <c r="E491" s="12">
        <f>_xlfn.XLOOKUP(F491,'Nb colis et poids'!E:E,'Nb colis et poids'!F:F)</f>
        <v>1.2</v>
      </c>
      <c r="F491" s="5" t="s">
        <v>2983</v>
      </c>
      <c r="G491" s="6"/>
      <c r="H491" s="6">
        <v>4.41</v>
      </c>
      <c r="I491" s="6"/>
      <c r="J491" s="6"/>
      <c r="K491" s="6"/>
      <c r="M491" s="34">
        <v>943814314752593</v>
      </c>
      <c r="N491" t="str">
        <f t="shared" si="27"/>
        <v>0943814314752590</v>
      </c>
    </row>
    <row r="492" spans="1:14" x14ac:dyDescent="0.25">
      <c r="A492" s="16">
        <f t="shared" si="28"/>
        <v>10.69</v>
      </c>
      <c r="B492" s="8">
        <f t="shared" si="29"/>
        <v>9.57</v>
      </c>
      <c r="C492" s="2">
        <v>4565</v>
      </c>
      <c r="D492" s="2" t="e">
        <f>RIGHT(_xlfn.XLOOKUP(F492,'Recherche tracking'!A:A,'Recherche tracking'!B:B),16)</f>
        <v>#N/A</v>
      </c>
      <c r="E492" s="12">
        <f>_xlfn.XLOOKUP(F492,'Nb colis et poids'!E:E,'Nb colis et poids'!F:F)</f>
        <v>17.899999999999999</v>
      </c>
      <c r="F492" s="5" t="s">
        <v>2864</v>
      </c>
      <c r="G492" s="6"/>
      <c r="H492" s="6">
        <v>9.57</v>
      </c>
      <c r="I492" s="6"/>
      <c r="J492" s="6"/>
      <c r="K492" s="6"/>
      <c r="M492" s="34">
        <v>743814314753622</v>
      </c>
      <c r="N492" t="str">
        <f t="shared" si="27"/>
        <v>0743814314753620</v>
      </c>
    </row>
    <row r="493" spans="1:14" x14ac:dyDescent="0.25">
      <c r="A493" s="16">
        <f t="shared" si="28"/>
        <v>5.8</v>
      </c>
      <c r="B493" s="8">
        <f t="shared" si="29"/>
        <v>5.19</v>
      </c>
      <c r="C493" s="2">
        <v>8041</v>
      </c>
      <c r="D493" s="2" t="e">
        <f>RIGHT(_xlfn.XLOOKUP(F493,'Recherche tracking'!A:A,'Recherche tracking'!B:B),16)</f>
        <v>#N/A</v>
      </c>
      <c r="E493" s="12">
        <f>_xlfn.XLOOKUP(F493,'Nb colis et poids'!E:E,'Nb colis et poids'!F:F)</f>
        <v>5</v>
      </c>
      <c r="F493" s="5" t="s">
        <v>2982</v>
      </c>
      <c r="G493" s="6"/>
      <c r="H493" s="6">
        <v>5.19</v>
      </c>
      <c r="I493" s="6"/>
      <c r="J493" s="6"/>
      <c r="K493" s="6"/>
      <c r="M493" s="34">
        <v>743814314751403</v>
      </c>
      <c r="N493" t="str">
        <f t="shared" si="27"/>
        <v>0743814314751400</v>
      </c>
    </row>
    <row r="494" spans="1:14" x14ac:dyDescent="0.25">
      <c r="A494" s="16">
        <f t="shared" si="28"/>
        <v>5.8</v>
      </c>
      <c r="B494" s="8">
        <f t="shared" si="29"/>
        <v>5.19</v>
      </c>
      <c r="C494" s="2">
        <v>9351</v>
      </c>
      <c r="D494" s="2" t="e">
        <f>RIGHT(_xlfn.XLOOKUP(F494,'Recherche tracking'!A:A,'Recherche tracking'!B:B),16)</f>
        <v>#N/A</v>
      </c>
      <c r="E494" s="12">
        <f>_xlfn.XLOOKUP(F494,'Nb colis et poids'!E:E,'Nb colis et poids'!F:F)</f>
        <v>4.0999999999999996</v>
      </c>
      <c r="F494" s="5" t="s">
        <v>2981</v>
      </c>
      <c r="G494" s="6"/>
      <c r="H494" s="6">
        <v>5.19</v>
      </c>
      <c r="I494" s="6"/>
      <c r="J494" s="6"/>
      <c r="K494" s="6"/>
      <c r="M494" s="34">
        <v>643814314757406</v>
      </c>
      <c r="N494" t="str">
        <f t="shared" si="27"/>
        <v>0643814314757400</v>
      </c>
    </row>
    <row r="495" spans="1:14" x14ac:dyDescent="0.25">
      <c r="A495" s="16">
        <f t="shared" si="28"/>
        <v>5.22</v>
      </c>
      <c r="B495" s="8">
        <f t="shared" si="29"/>
        <v>4.67</v>
      </c>
      <c r="C495" s="2">
        <v>9351</v>
      </c>
      <c r="D495" s="2" t="e">
        <f>RIGHT(_xlfn.XLOOKUP(F495,'Recherche tracking'!A:A,'Recherche tracking'!B:B),16)</f>
        <v>#N/A</v>
      </c>
      <c r="E495" s="12">
        <f>_xlfn.XLOOKUP(F495,'Nb colis et poids'!E:E,'Nb colis et poids'!F:F)</f>
        <v>2.9</v>
      </c>
      <c r="F495" s="5" t="s">
        <v>2980</v>
      </c>
      <c r="G495" s="6"/>
      <c r="H495" s="6">
        <v>4.67</v>
      </c>
      <c r="I495" s="6"/>
      <c r="J495" s="6"/>
      <c r="K495" s="6"/>
      <c r="M495" s="34">
        <v>643814314757078</v>
      </c>
      <c r="N495" t="str">
        <f t="shared" si="27"/>
        <v>0643814314757070</v>
      </c>
    </row>
    <row r="496" spans="1:14" x14ac:dyDescent="0.25">
      <c r="A496" s="16">
        <f t="shared" si="28"/>
        <v>4.6399999999999997</v>
      </c>
      <c r="B496" s="8">
        <f t="shared" si="29"/>
        <v>4.1500000000000004</v>
      </c>
      <c r="C496" s="2">
        <v>3752</v>
      </c>
      <c r="D496" s="2" t="e">
        <f>RIGHT(_xlfn.XLOOKUP(F496,'Recherche tracking'!A:A,'Recherche tracking'!B:B),16)</f>
        <v>#N/A</v>
      </c>
      <c r="E496" s="12">
        <f>_xlfn.XLOOKUP(F496,'Nb colis et poids'!E:E,'Nb colis et poids'!F:F)</f>
        <v>0.8</v>
      </c>
      <c r="F496" s="5" t="s">
        <v>2979</v>
      </c>
      <c r="G496" s="6"/>
      <c r="H496" s="6">
        <v>4.1500000000000004</v>
      </c>
      <c r="I496" s="6"/>
      <c r="J496" s="6"/>
      <c r="K496" s="6"/>
      <c r="M496" s="34">
        <v>643814314755936</v>
      </c>
      <c r="N496" t="str">
        <f t="shared" si="27"/>
        <v>0643814314755930</v>
      </c>
    </row>
    <row r="497" spans="1:14" x14ac:dyDescent="0.25">
      <c r="A497" s="16">
        <f t="shared" si="28"/>
        <v>4.6399999999999997</v>
      </c>
      <c r="B497" s="8">
        <f t="shared" si="29"/>
        <v>4.1500000000000004</v>
      </c>
      <c r="C497" s="2">
        <v>3752</v>
      </c>
      <c r="D497" s="2" t="e">
        <f>RIGHT(_xlfn.XLOOKUP(F497,'Recherche tracking'!A:A,'Recherche tracking'!B:B),16)</f>
        <v>#N/A</v>
      </c>
      <c r="E497" s="12">
        <f>_xlfn.XLOOKUP(F497,'Nb colis et poids'!E:E,'Nb colis et poids'!F:F)</f>
        <v>0.8</v>
      </c>
      <c r="F497" s="5" t="s">
        <v>2978</v>
      </c>
      <c r="G497" s="6"/>
      <c r="H497" s="6">
        <v>4.1500000000000004</v>
      </c>
      <c r="I497" s="6"/>
      <c r="J497" s="6"/>
      <c r="K497" s="6"/>
      <c r="M497" s="34">
        <v>643814314755602</v>
      </c>
      <c r="N497" t="str">
        <f t="shared" si="27"/>
        <v>0643814314755600</v>
      </c>
    </row>
    <row r="498" spans="1:14" x14ac:dyDescent="0.25">
      <c r="A498" s="16">
        <f t="shared" si="28"/>
        <v>4.6399999999999997</v>
      </c>
      <c r="B498" s="8">
        <f t="shared" si="29"/>
        <v>4.1500000000000004</v>
      </c>
      <c r="C498" s="2">
        <v>3752</v>
      </c>
      <c r="D498" s="2" t="e">
        <f>RIGHT(_xlfn.XLOOKUP(F498,'Recherche tracking'!A:A,'Recherche tracking'!B:B),16)</f>
        <v>#N/A</v>
      </c>
      <c r="E498" s="12">
        <f>_xlfn.XLOOKUP(F498,'Nb colis et poids'!E:E,'Nb colis et poids'!F:F)</f>
        <v>0.8</v>
      </c>
      <c r="F498" s="5" t="s">
        <v>2977</v>
      </c>
      <c r="G498" s="6"/>
      <c r="H498" s="6">
        <v>4.1500000000000004</v>
      </c>
      <c r="I498" s="6"/>
      <c r="J498" s="6"/>
      <c r="K498" s="6"/>
      <c r="M498" s="34">
        <v>643814314755585</v>
      </c>
      <c r="N498" t="str">
        <f t="shared" si="27"/>
        <v>0643814314755580</v>
      </c>
    </row>
    <row r="499" spans="1:14" x14ac:dyDescent="0.25">
      <c r="A499" s="16">
        <f t="shared" si="28"/>
        <v>9.2799999999999994</v>
      </c>
      <c r="B499" s="8">
        <f t="shared" si="29"/>
        <v>8.31</v>
      </c>
      <c r="C499" s="2">
        <v>8656</v>
      </c>
      <c r="D499" s="2" t="e">
        <f>RIGHT(_xlfn.XLOOKUP(F499,'Recherche tracking'!A:A,'Recherche tracking'!B:B),16)</f>
        <v>#N/A</v>
      </c>
      <c r="E499" s="12">
        <f>_xlfn.XLOOKUP(F499,'Nb colis et poids'!E:E,'Nb colis et poids'!F:F)</f>
        <v>16.7</v>
      </c>
      <c r="F499" s="5" t="s">
        <v>2976</v>
      </c>
      <c r="G499" s="6"/>
      <c r="H499" s="6">
        <v>8.31</v>
      </c>
      <c r="I499" s="6"/>
      <c r="J499" s="6"/>
      <c r="K499" s="6"/>
      <c r="M499" s="34">
        <v>643814314755504</v>
      </c>
      <c r="N499" t="str">
        <f t="shared" si="27"/>
        <v>0643814314755500</v>
      </c>
    </row>
    <row r="500" spans="1:14" x14ac:dyDescent="0.25">
      <c r="A500" s="16">
        <f t="shared" si="28"/>
        <v>49.8</v>
      </c>
      <c r="B500" s="8">
        <f t="shared" si="29"/>
        <v>44.59</v>
      </c>
      <c r="C500" s="2">
        <v>8041</v>
      </c>
      <c r="D500" s="2" t="e">
        <f>RIGHT(_xlfn.XLOOKUP(F500,'Recherche tracking'!A:A,'Recherche tracking'!B:B),16)</f>
        <v>#N/A</v>
      </c>
      <c r="E500" s="12">
        <f>_xlfn.XLOOKUP(F500,'Nb colis et poids'!E:E,'Nb colis et poids'!F:F)</f>
        <v>94.7</v>
      </c>
      <c r="F500" s="5" t="s">
        <v>2863</v>
      </c>
      <c r="G500" s="6"/>
      <c r="H500" s="6">
        <v>44.59</v>
      </c>
      <c r="I500" s="6"/>
      <c r="J500" s="6"/>
      <c r="K500" s="6"/>
      <c r="M500" s="34">
        <v>643814314754648</v>
      </c>
      <c r="N500" t="str">
        <f t="shared" si="27"/>
        <v>0643814314754640</v>
      </c>
    </row>
    <row r="501" spans="1:14" x14ac:dyDescent="0.25">
      <c r="A501" s="16">
        <f t="shared" si="28"/>
        <v>9.86</v>
      </c>
      <c r="B501" s="8">
        <f t="shared" si="29"/>
        <v>8.83</v>
      </c>
      <c r="C501" s="2">
        <v>4565</v>
      </c>
      <c r="D501" s="2" t="e">
        <f>RIGHT(_xlfn.XLOOKUP(F501,'Recherche tracking'!A:A,'Recherche tracking'!B:B),16)</f>
        <v>#N/A</v>
      </c>
      <c r="E501" s="12">
        <f>_xlfn.XLOOKUP(F501,'Nb colis et poids'!E:E,'Nb colis et poids'!F:F)</f>
        <v>18.7</v>
      </c>
      <c r="F501" s="5" t="s">
        <v>2975</v>
      </c>
      <c r="G501" s="6"/>
      <c r="H501" s="6">
        <v>8.83</v>
      </c>
      <c r="I501" s="6"/>
      <c r="J501" s="6"/>
      <c r="K501" s="6"/>
      <c r="M501" s="34">
        <v>643814314754297</v>
      </c>
      <c r="N501" t="str">
        <f t="shared" si="27"/>
        <v>0643814314754290</v>
      </c>
    </row>
    <row r="502" spans="1:14" x14ac:dyDescent="0.25">
      <c r="A502" s="16">
        <f t="shared" si="28"/>
        <v>4.6399999999999997</v>
      </c>
      <c r="B502" s="8">
        <f t="shared" si="29"/>
        <v>4.1500000000000004</v>
      </c>
      <c r="C502" s="2">
        <v>9294</v>
      </c>
      <c r="D502" s="2" t="e">
        <f>RIGHT(_xlfn.XLOOKUP(F502,'Recherche tracking'!A:A,'Recherche tracking'!B:B),16)</f>
        <v>#N/A</v>
      </c>
      <c r="E502" s="12">
        <f>_xlfn.XLOOKUP(F502,'Nb colis et poids'!E:E,'Nb colis et poids'!F:F)</f>
        <v>0.8</v>
      </c>
      <c r="F502" s="5" t="s">
        <v>2974</v>
      </c>
      <c r="G502" s="6"/>
      <c r="H502" s="6">
        <v>4.1500000000000004</v>
      </c>
      <c r="I502" s="6"/>
      <c r="J502" s="6"/>
      <c r="K502" s="6"/>
      <c r="M502" s="34">
        <v>643814314754245</v>
      </c>
      <c r="N502" t="str">
        <f t="shared" si="27"/>
        <v>0643814314754240</v>
      </c>
    </row>
    <row r="503" spans="1:14" x14ac:dyDescent="0.25">
      <c r="A503" s="16">
        <f t="shared" si="28"/>
        <v>7.25</v>
      </c>
      <c r="B503" s="8">
        <f t="shared" si="29"/>
        <v>6.49</v>
      </c>
      <c r="C503" s="2">
        <v>4565</v>
      </c>
      <c r="D503" s="2" t="e">
        <f>RIGHT(_xlfn.XLOOKUP(F503,'Recherche tracking'!A:A,'Recherche tracking'!B:B),16)</f>
        <v>#N/A</v>
      </c>
      <c r="E503" s="12">
        <f>_xlfn.XLOOKUP(F503,'Nb colis et poids'!E:E,'Nb colis et poids'!F:F)</f>
        <v>9.6999999999999993</v>
      </c>
      <c r="F503" s="5" t="s">
        <v>2973</v>
      </c>
      <c r="G503" s="6"/>
      <c r="H503" s="6">
        <v>6.49</v>
      </c>
      <c r="I503" s="6"/>
      <c r="J503" s="6"/>
      <c r="K503" s="6"/>
      <c r="M503" s="34">
        <v>643814314753602</v>
      </c>
      <c r="N503" t="str">
        <f t="shared" si="27"/>
        <v>0643814314753600</v>
      </c>
    </row>
    <row r="504" spans="1:14" x14ac:dyDescent="0.25">
      <c r="A504" s="16">
        <f t="shared" si="28"/>
        <v>5.22</v>
      </c>
      <c r="B504" s="8">
        <f t="shared" si="29"/>
        <v>4.67</v>
      </c>
      <c r="C504" s="2">
        <v>9351</v>
      </c>
      <c r="D504" s="2" t="e">
        <f>RIGHT(_xlfn.XLOOKUP(F504,'Recherche tracking'!A:A,'Recherche tracking'!B:B),16)</f>
        <v>#N/A</v>
      </c>
      <c r="E504" s="12">
        <f>_xlfn.XLOOKUP(F504,'Nb colis et poids'!E:E,'Nb colis et poids'!F:F)</f>
        <v>2.9</v>
      </c>
      <c r="F504" s="5" t="s">
        <v>2972</v>
      </c>
      <c r="G504" s="6"/>
      <c r="H504" s="6">
        <v>4.67</v>
      </c>
      <c r="I504" s="6"/>
      <c r="J504" s="6"/>
      <c r="K504" s="6"/>
      <c r="M504" s="34">
        <v>643814314752717</v>
      </c>
      <c r="N504" t="str">
        <f t="shared" si="27"/>
        <v>0643814314752710</v>
      </c>
    </row>
    <row r="505" spans="1:14" x14ac:dyDescent="0.25">
      <c r="A505" s="16">
        <f t="shared" si="28"/>
        <v>8.9499999999999993</v>
      </c>
      <c r="B505" s="8">
        <f t="shared" si="29"/>
        <v>8.01</v>
      </c>
      <c r="C505" s="2">
        <v>3752</v>
      </c>
      <c r="D505" s="2" t="e">
        <f>RIGHT(_xlfn.XLOOKUP(F505,'Recherche tracking'!A:A,'Recherche tracking'!B:B),16)</f>
        <v>#N/A</v>
      </c>
      <c r="E505" s="12">
        <f>_xlfn.XLOOKUP(F505,'Nb colis et poids'!E:E,'Nb colis et poids'!F:F)</f>
        <v>11.8</v>
      </c>
      <c r="F505" s="5" t="s">
        <v>2862</v>
      </c>
      <c r="G505" s="6"/>
      <c r="H505" s="6">
        <v>8.01</v>
      </c>
      <c r="I505" s="6"/>
      <c r="J505" s="6"/>
      <c r="K505" s="6"/>
      <c r="M505" s="34">
        <v>643814314752665</v>
      </c>
      <c r="N505" t="str">
        <f t="shared" si="27"/>
        <v>0643814314752660</v>
      </c>
    </row>
    <row r="506" spans="1:14" x14ac:dyDescent="0.25">
      <c r="A506" s="16">
        <f t="shared" si="28"/>
        <v>7.25</v>
      </c>
      <c r="B506" s="8">
        <f t="shared" si="29"/>
        <v>6.49</v>
      </c>
      <c r="C506" s="2">
        <v>7254</v>
      </c>
      <c r="D506" s="2" t="e">
        <f>RIGHT(_xlfn.XLOOKUP(F506,'Recherche tracking'!A:A,'Recherche tracking'!B:B),16)</f>
        <v>#N/A</v>
      </c>
      <c r="E506" s="12">
        <f>_xlfn.XLOOKUP(F506,'Nb colis et poids'!E:E,'Nb colis et poids'!F:F)</f>
        <v>9.1999999999999993</v>
      </c>
      <c r="F506" s="5" t="s">
        <v>2971</v>
      </c>
      <c r="G506" s="6"/>
      <c r="H506" s="6">
        <v>6.49</v>
      </c>
      <c r="I506" s="6"/>
      <c r="J506" s="6"/>
      <c r="K506" s="6"/>
      <c r="M506" s="34">
        <v>643814314752078</v>
      </c>
      <c r="N506" t="str">
        <f t="shared" si="27"/>
        <v>0643814314752070</v>
      </c>
    </row>
    <row r="507" spans="1:14" x14ac:dyDescent="0.25">
      <c r="A507" s="16">
        <f t="shared" si="28"/>
        <v>5.22</v>
      </c>
      <c r="B507" s="8">
        <f t="shared" si="29"/>
        <v>4.67</v>
      </c>
      <c r="C507" s="2">
        <v>9351</v>
      </c>
      <c r="D507" s="2" t="e">
        <f>RIGHT(_xlfn.XLOOKUP(F507,'Recherche tracking'!A:A,'Recherche tracking'!B:B),16)</f>
        <v>#N/A</v>
      </c>
      <c r="E507" s="12">
        <f>_xlfn.XLOOKUP(F507,'Nb colis et poids'!E:E,'Nb colis et poids'!F:F)</f>
        <v>2.9</v>
      </c>
      <c r="F507" s="5" t="s">
        <v>2970</v>
      </c>
      <c r="G507" s="6"/>
      <c r="H507" s="6">
        <v>4.67</v>
      </c>
      <c r="I507" s="6"/>
      <c r="J507" s="6"/>
      <c r="K507" s="6"/>
      <c r="M507" s="34">
        <v>643814314751591</v>
      </c>
      <c r="N507" t="str">
        <f t="shared" si="27"/>
        <v>0643814314751590</v>
      </c>
    </row>
    <row r="508" spans="1:14" x14ac:dyDescent="0.25">
      <c r="A508" s="16">
        <f t="shared" si="28"/>
        <v>5.22</v>
      </c>
      <c r="B508" s="8">
        <f t="shared" si="29"/>
        <v>4.67</v>
      </c>
      <c r="C508" s="2">
        <v>9351</v>
      </c>
      <c r="D508" s="2" t="e">
        <f>RIGHT(_xlfn.XLOOKUP(F508,'Recherche tracking'!A:A,'Recherche tracking'!B:B),16)</f>
        <v>#N/A</v>
      </c>
      <c r="E508" s="12">
        <f>_xlfn.XLOOKUP(F508,'Nb colis et poids'!E:E,'Nb colis et poids'!F:F)</f>
        <v>2.9</v>
      </c>
      <c r="F508" s="5" t="s">
        <v>2969</v>
      </c>
      <c r="G508" s="6"/>
      <c r="H508" s="6">
        <v>4.67</v>
      </c>
      <c r="I508" s="6"/>
      <c r="J508" s="6"/>
      <c r="K508" s="6"/>
      <c r="M508" s="34">
        <v>543814314752536</v>
      </c>
      <c r="N508" t="str">
        <f t="shared" si="27"/>
        <v>0543814314752530</v>
      </c>
    </row>
    <row r="509" spans="1:14" x14ac:dyDescent="0.25">
      <c r="A509" s="16">
        <f t="shared" si="28"/>
        <v>4.93</v>
      </c>
      <c r="B509" s="8">
        <f t="shared" si="29"/>
        <v>4.41</v>
      </c>
      <c r="C509" s="2">
        <v>9351</v>
      </c>
      <c r="D509" s="2" t="e">
        <f>RIGHT(_xlfn.XLOOKUP(F509,'Recherche tracking'!A:A,'Recherche tracking'!B:B),16)</f>
        <v>#N/A</v>
      </c>
      <c r="E509" s="12">
        <f>_xlfn.XLOOKUP(F509,'Nb colis et poids'!E:E,'Nb colis et poids'!F:F)</f>
        <v>1.6</v>
      </c>
      <c r="F509" s="5" t="s">
        <v>2968</v>
      </c>
      <c r="G509" s="6"/>
      <c r="H509" s="6">
        <v>4.41</v>
      </c>
      <c r="I509" s="6"/>
      <c r="J509" s="6"/>
      <c r="K509" s="6"/>
      <c r="M509" s="34">
        <v>443814314751303</v>
      </c>
      <c r="N509" t="str">
        <f t="shared" si="27"/>
        <v>0443814314751300</v>
      </c>
    </row>
    <row r="510" spans="1:14" x14ac:dyDescent="0.25">
      <c r="A510" s="16">
        <f t="shared" si="28"/>
        <v>4.6399999999999997</v>
      </c>
      <c r="B510" s="8">
        <f t="shared" si="29"/>
        <v>4.1500000000000004</v>
      </c>
      <c r="C510" s="2">
        <v>3752</v>
      </c>
      <c r="D510" s="2" t="e">
        <f>RIGHT(_xlfn.XLOOKUP(F510,'Recherche tracking'!A:A,'Recherche tracking'!B:B),16)</f>
        <v>#N/A</v>
      </c>
      <c r="E510" s="12">
        <f>_xlfn.XLOOKUP(F510,'Nb colis et poids'!E:E,'Nb colis et poids'!F:F)</f>
        <v>0.8</v>
      </c>
      <c r="F510" s="5" t="s">
        <v>2967</v>
      </c>
      <c r="G510" s="6"/>
      <c r="H510" s="6">
        <v>4.1500000000000004</v>
      </c>
      <c r="I510" s="6"/>
      <c r="J510" s="6"/>
      <c r="K510" s="6"/>
      <c r="M510" s="34">
        <v>343814314755970</v>
      </c>
      <c r="N510" t="str">
        <f t="shared" si="27"/>
        <v>0343814314755970</v>
      </c>
    </row>
    <row r="511" spans="1:14" x14ac:dyDescent="0.25">
      <c r="A511" s="16">
        <f t="shared" si="28"/>
        <v>5.8</v>
      </c>
      <c r="B511" s="8">
        <f t="shared" si="29"/>
        <v>5.19</v>
      </c>
      <c r="C511" s="2">
        <v>9351</v>
      </c>
      <c r="D511" s="2" t="e">
        <f>RIGHT(_xlfn.XLOOKUP(F511,'Recherche tracking'!A:A,'Recherche tracking'!B:B),16)</f>
        <v>#N/A</v>
      </c>
      <c r="E511" s="12">
        <f>_xlfn.XLOOKUP(F511,'Nb colis et poids'!E:E,'Nb colis et poids'!F:F)</f>
        <v>4.01</v>
      </c>
      <c r="F511" s="5" t="s">
        <v>2966</v>
      </c>
      <c r="G511" s="6"/>
      <c r="H511" s="6">
        <v>5.19</v>
      </c>
      <c r="I511" s="6"/>
      <c r="J511" s="6"/>
      <c r="K511" s="6"/>
      <c r="M511" s="34">
        <v>243814314752776</v>
      </c>
      <c r="N511" t="str">
        <f t="shared" si="27"/>
        <v>0243814314752770</v>
      </c>
    </row>
    <row r="512" spans="1:14" x14ac:dyDescent="0.25">
      <c r="A512" s="16">
        <f t="shared" si="28"/>
        <v>7.83</v>
      </c>
      <c r="B512" s="8">
        <f t="shared" si="29"/>
        <v>7.01</v>
      </c>
      <c r="C512" s="2">
        <v>8041</v>
      </c>
      <c r="D512" s="2" t="e">
        <f>RIGHT(_xlfn.XLOOKUP(F512,'Recherche tracking'!A:A,'Recherche tracking'!B:B),16)</f>
        <v>#N/A</v>
      </c>
      <c r="E512" s="12">
        <f>_xlfn.XLOOKUP(F512,'Nb colis et poids'!E:E,'Nb colis et poids'!F:F)</f>
        <v>11.69</v>
      </c>
      <c r="F512" s="5" t="s">
        <v>2965</v>
      </c>
      <c r="G512" s="6"/>
      <c r="H512" s="6">
        <v>7.01</v>
      </c>
      <c r="I512" s="6"/>
      <c r="J512" s="6"/>
      <c r="K512" s="6"/>
      <c r="M512" s="34">
        <v>143814314756819</v>
      </c>
      <c r="N512" t="str">
        <f t="shared" si="27"/>
        <v>0143814314756810</v>
      </c>
    </row>
    <row r="513" spans="1:14" x14ac:dyDescent="0.25">
      <c r="A513" s="16">
        <f t="shared" si="28"/>
        <v>9.24</v>
      </c>
      <c r="B513" s="8">
        <f t="shared" si="29"/>
        <v>8.27</v>
      </c>
      <c r="C513" s="2">
        <v>4565</v>
      </c>
      <c r="D513" s="2" t="e">
        <f>RIGHT(_xlfn.XLOOKUP(F513,'Recherche tracking'!A:A,'Recherche tracking'!B:B),16)</f>
        <v>#N/A</v>
      </c>
      <c r="E513" s="12">
        <f>_xlfn.XLOOKUP(F513,'Nb colis et poids'!E:E,'Nb colis et poids'!F:F)</f>
        <v>12.61</v>
      </c>
      <c r="F513" s="5" t="s">
        <v>2861</v>
      </c>
      <c r="G513" s="6"/>
      <c r="H513" s="6">
        <v>8.27</v>
      </c>
      <c r="I513" s="6"/>
      <c r="J513" s="6"/>
      <c r="K513" s="6"/>
      <c r="M513" s="34">
        <v>143814314754170</v>
      </c>
      <c r="N513" t="str">
        <f t="shared" si="27"/>
        <v>0143814314754170</v>
      </c>
    </row>
    <row r="514" spans="1:14" x14ac:dyDescent="0.25">
      <c r="A514" s="16">
        <f t="shared" si="28"/>
        <v>5.51</v>
      </c>
      <c r="B514" s="8">
        <f t="shared" si="29"/>
        <v>4.93</v>
      </c>
      <c r="C514" s="2">
        <v>9351</v>
      </c>
      <c r="D514" s="2" t="e">
        <f>RIGHT(_xlfn.XLOOKUP(F514,'Recherche tracking'!A:A,'Recherche tracking'!B:B),16)</f>
        <v>#N/A</v>
      </c>
      <c r="E514" s="12">
        <f>_xlfn.XLOOKUP(F514,'Nb colis et poids'!E:E,'Nb colis et poids'!F:F)</f>
        <v>3.84</v>
      </c>
      <c r="F514" s="5" t="s">
        <v>2964</v>
      </c>
      <c r="G514" s="6"/>
      <c r="H514" s="6">
        <v>4.93</v>
      </c>
      <c r="I514" s="6"/>
      <c r="J514" s="6"/>
      <c r="K514" s="6"/>
      <c r="M514" s="34">
        <v>143814314752704</v>
      </c>
      <c r="N514" t="str">
        <f t="shared" si="27"/>
        <v>0143814314752700</v>
      </c>
    </row>
    <row r="515" spans="1:14" x14ac:dyDescent="0.25">
      <c r="A515" s="16">
        <f t="shared" si="28"/>
        <v>4.6399999999999997</v>
      </c>
      <c r="B515" s="8">
        <f t="shared" si="29"/>
        <v>4.1500000000000004</v>
      </c>
      <c r="C515" s="2">
        <v>9294</v>
      </c>
      <c r="D515" s="2" t="e">
        <f>RIGHT(_xlfn.XLOOKUP(F515,'Recherche tracking'!A:A,'Recherche tracking'!B:B),16)</f>
        <v>#N/A</v>
      </c>
      <c r="E515" s="12">
        <f>_xlfn.XLOOKUP(F515,'Nb colis et poids'!E:E,'Nb colis et poids'!F:F)</f>
        <v>0.8</v>
      </c>
      <c r="F515" s="5" t="s">
        <v>2963</v>
      </c>
      <c r="G515" s="6"/>
      <c r="H515" s="6">
        <v>4.1500000000000004</v>
      </c>
      <c r="I515" s="6"/>
      <c r="J515" s="6"/>
      <c r="K515" s="6"/>
      <c r="M515" s="34">
        <v>143814314752278</v>
      </c>
      <c r="N515" t="str">
        <f t="shared" si="27"/>
        <v>0143814314752270</v>
      </c>
    </row>
    <row r="516" spans="1:14" x14ac:dyDescent="0.25">
      <c r="A516" s="16">
        <f t="shared" si="28"/>
        <v>4.93</v>
      </c>
      <c r="B516" s="8">
        <f t="shared" si="29"/>
        <v>4.41</v>
      </c>
      <c r="C516" s="2">
        <v>9294</v>
      </c>
      <c r="D516" s="2" t="e">
        <f>RIGHT(_xlfn.XLOOKUP(F516,'Recherche tracking'!A:A,'Recherche tracking'!B:B),16)</f>
        <v>#N/A</v>
      </c>
      <c r="E516" s="12">
        <f>_xlfn.XLOOKUP(F516,'Nb colis et poids'!E:E,'Nb colis et poids'!F:F)</f>
        <v>1.34</v>
      </c>
      <c r="F516" s="5" t="s">
        <v>2962</v>
      </c>
      <c r="G516" s="6"/>
      <c r="H516" s="6">
        <v>4.41</v>
      </c>
      <c r="I516" s="6"/>
      <c r="J516" s="6"/>
      <c r="K516" s="6"/>
      <c r="M516" s="34">
        <v>143814314751704</v>
      </c>
      <c r="N516" t="str">
        <f t="shared" si="27"/>
        <v>0143814314751700</v>
      </c>
    </row>
    <row r="517" spans="1:14" x14ac:dyDescent="0.25">
      <c r="A517" s="16">
        <f t="shared" si="28"/>
        <v>471.91</v>
      </c>
      <c r="B517" s="8">
        <f t="shared" si="29"/>
        <v>422.52</v>
      </c>
      <c r="D517" s="2" t="e">
        <f>RIGHT(_xlfn.XLOOKUP(F517,'Recherche tracking'!A:A,'Recherche tracking'!B:B),16)</f>
        <v>#N/A</v>
      </c>
      <c r="E517" s="12">
        <f>_xlfn.XLOOKUP(F517,'Nb colis et poids'!E:E,'Nb colis et poids'!F:F)</f>
        <v>0</v>
      </c>
      <c r="F517" s="5" t="s">
        <v>101</v>
      </c>
      <c r="G517" s="6"/>
      <c r="H517" s="6"/>
      <c r="I517" s="6">
        <v>422.52</v>
      </c>
      <c r="J517" s="6"/>
      <c r="K517" s="6"/>
    </row>
    <row r="519" spans="1:14" x14ac:dyDescent="0.25">
      <c r="M519" s="29"/>
    </row>
    <row r="520" spans="1:14" x14ac:dyDescent="0.25">
      <c r="M520" s="29"/>
    </row>
    <row r="521" spans="1:14" x14ac:dyDescent="0.25">
      <c r="M521" s="29"/>
    </row>
    <row r="522" spans="1:14" x14ac:dyDescent="0.25">
      <c r="M522" s="29"/>
    </row>
    <row r="524" spans="1:14" x14ac:dyDescent="0.25">
      <c r="M524" s="29"/>
    </row>
    <row r="526" spans="1:14" x14ac:dyDescent="0.25">
      <c r="M526" s="33"/>
    </row>
    <row r="529" spans="13:13" x14ac:dyDescent="0.25">
      <c r="M529" s="29"/>
    </row>
    <row r="531" spans="13:13" x14ac:dyDescent="0.25">
      <c r="M531" s="29"/>
    </row>
  </sheetData>
  <autoFilter ref="A2:E517" xr:uid="{7E3CC9D1-D968-43B8-A3C5-76BE576D6541}"/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938D8C3-93EC-44EC-8CC3-A09414C111B2}">
  <sheetPr codeName="Feuil6"/>
  <dimension ref="A3:B18"/>
  <sheetViews>
    <sheetView tabSelected="1" zoomScale="80" zoomScaleNormal="80" workbookViewId="0">
      <selection activeCell="H19" sqref="H19"/>
    </sheetView>
  </sheetViews>
  <sheetFormatPr baseColWidth="10" defaultRowHeight="15" x14ac:dyDescent="0.25"/>
  <cols>
    <col min="1" max="1" width="21.5703125" bestFit="1" customWidth="1"/>
    <col min="2" max="2" width="15.7109375" bestFit="1" customWidth="1"/>
    <col min="3" max="3" width="16.7109375" bestFit="1" customWidth="1"/>
  </cols>
  <sheetData>
    <row r="3" spans="1:2" x14ac:dyDescent="0.25">
      <c r="A3" s="4" t="s">
        <v>35</v>
      </c>
      <c r="B3" t="s">
        <v>103</v>
      </c>
    </row>
    <row r="4" spans="1:2" x14ac:dyDescent="0.25">
      <c r="A4" s="5">
        <v>3752</v>
      </c>
      <c r="B4" s="6">
        <v>768.61999999999944</v>
      </c>
    </row>
    <row r="5" spans="1:2" x14ac:dyDescent="0.25">
      <c r="A5" s="5">
        <v>4565</v>
      </c>
      <c r="B5" s="6">
        <v>243.26999999999998</v>
      </c>
    </row>
    <row r="6" spans="1:2" x14ac:dyDescent="0.25">
      <c r="A6" s="5">
        <v>6930</v>
      </c>
      <c r="B6" s="6">
        <v>28.09</v>
      </c>
    </row>
    <row r="7" spans="1:2" x14ac:dyDescent="0.25">
      <c r="A7" s="5">
        <v>7027</v>
      </c>
      <c r="B7" s="6">
        <v>18.27</v>
      </c>
    </row>
    <row r="8" spans="1:2" x14ac:dyDescent="0.25">
      <c r="A8" s="5">
        <v>7254</v>
      </c>
      <c r="B8" s="6">
        <v>926.08999999999992</v>
      </c>
    </row>
    <row r="9" spans="1:2" x14ac:dyDescent="0.25">
      <c r="A9" s="5">
        <v>8041</v>
      </c>
      <c r="B9" s="6">
        <v>347.30000000000007</v>
      </c>
    </row>
    <row r="10" spans="1:2" x14ac:dyDescent="0.25">
      <c r="A10" s="5">
        <v>8640</v>
      </c>
      <c r="B10" s="6">
        <v>204.83</v>
      </c>
    </row>
    <row r="11" spans="1:2" x14ac:dyDescent="0.25">
      <c r="A11" s="5">
        <v>8656</v>
      </c>
      <c r="B11" s="6">
        <v>131.75</v>
      </c>
    </row>
    <row r="12" spans="1:2" x14ac:dyDescent="0.25">
      <c r="A12" s="5">
        <v>9169</v>
      </c>
      <c r="B12" s="6">
        <v>6.96</v>
      </c>
    </row>
    <row r="13" spans="1:2" x14ac:dyDescent="0.25">
      <c r="A13" s="5">
        <v>9294</v>
      </c>
      <c r="B13" s="6">
        <v>141.81</v>
      </c>
    </row>
    <row r="14" spans="1:2" x14ac:dyDescent="0.25">
      <c r="A14" s="5">
        <v>9351</v>
      </c>
      <c r="B14" s="6">
        <v>1155.6199999999992</v>
      </c>
    </row>
    <row r="15" spans="1:2" x14ac:dyDescent="0.25">
      <c r="A15" s="5" t="s">
        <v>534</v>
      </c>
      <c r="B15" s="6">
        <v>65.98</v>
      </c>
    </row>
    <row r="16" spans="1:2" x14ac:dyDescent="0.25">
      <c r="A16" s="5" t="s">
        <v>42</v>
      </c>
      <c r="B16" s="6">
        <v>0</v>
      </c>
    </row>
    <row r="17" spans="1:2" x14ac:dyDescent="0.25">
      <c r="A17" s="5" t="s">
        <v>36</v>
      </c>
      <c r="B17" s="6">
        <v>471.91</v>
      </c>
    </row>
    <row r="18" spans="1:2" x14ac:dyDescent="0.25">
      <c r="A18" s="5" t="s">
        <v>102</v>
      </c>
      <c r="B18" s="6">
        <v>4510.4999999999991</v>
      </c>
    </row>
  </sheetData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495CD02-4693-45A2-BE6F-3F452B899A6F}">
  <sheetPr codeName="Feuil7"/>
  <dimension ref="A1:Y515"/>
  <sheetViews>
    <sheetView zoomScale="80" zoomScaleNormal="80" workbookViewId="0">
      <pane ySplit="1" topLeftCell="A479" activePane="bottomLeft" state="frozen"/>
      <selection pane="bottomLeft" activeCell="A2" sqref="A2:W515"/>
    </sheetView>
  </sheetViews>
  <sheetFormatPr baseColWidth="10" defaultRowHeight="15" x14ac:dyDescent="0.25"/>
  <cols>
    <col min="6" max="6" width="20.85546875" customWidth="1"/>
    <col min="12" max="12" width="11.42578125" style="17"/>
  </cols>
  <sheetData>
    <row r="1" spans="1:25" ht="21" x14ac:dyDescent="0.35">
      <c r="A1" t="s">
        <v>43</v>
      </c>
      <c r="B1" t="s">
        <v>44</v>
      </c>
      <c r="C1" t="s">
        <v>45</v>
      </c>
      <c r="D1" t="s">
        <v>46</v>
      </c>
      <c r="E1" t="s">
        <v>47</v>
      </c>
      <c r="F1" t="s">
        <v>48</v>
      </c>
      <c r="G1" t="s">
        <v>49</v>
      </c>
      <c r="H1" t="s">
        <v>50</v>
      </c>
      <c r="I1" t="s">
        <v>51</v>
      </c>
      <c r="J1" t="s">
        <v>52</v>
      </c>
      <c r="K1" t="s">
        <v>53</v>
      </c>
      <c r="L1" s="17" t="s">
        <v>54</v>
      </c>
      <c r="M1" t="s">
        <v>55</v>
      </c>
      <c r="N1" t="s">
        <v>56</v>
      </c>
      <c r="O1" t="s">
        <v>57</v>
      </c>
      <c r="P1" t="s">
        <v>58</v>
      </c>
      <c r="Q1" t="s">
        <v>59</v>
      </c>
      <c r="R1" t="s">
        <v>60</v>
      </c>
      <c r="S1" t="s">
        <v>61</v>
      </c>
      <c r="T1" t="s">
        <v>62</v>
      </c>
      <c r="U1" t="s">
        <v>63</v>
      </c>
      <c r="V1" t="s">
        <v>33</v>
      </c>
      <c r="W1" t="s">
        <v>105</v>
      </c>
      <c r="Y1" s="13" t="s">
        <v>71</v>
      </c>
    </row>
    <row r="2" spans="1:25" x14ac:dyDescent="0.25">
      <c r="A2" t="s">
        <v>65</v>
      </c>
      <c r="B2" s="28">
        <v>46174</v>
      </c>
      <c r="F2" t="str">
        <f>TCD!F3</f>
        <v>(vide)</v>
      </c>
      <c r="H2" t="s">
        <v>66</v>
      </c>
      <c r="I2" t="s">
        <v>30</v>
      </c>
      <c r="J2" t="s">
        <v>64</v>
      </c>
      <c r="K2" cm="1">
        <f t="array" ref="K2">IF(COUNTIF('Nb colis et poids'!A:A,F2)=0,1,LOOKUP(F2,'Nb colis et poids'!A:A,'Nb colis et poids'!B:B+1))</f>
        <v>1</v>
      </c>
      <c r="L2" s="17">
        <f>TCD!E3</f>
        <v>0</v>
      </c>
      <c r="M2" t="s">
        <v>67</v>
      </c>
      <c r="N2">
        <v>0.2</v>
      </c>
      <c r="Q2" t="str">
        <f>IF(TCD!J3="","",TCD!J3)</f>
        <v/>
      </c>
      <c r="R2" t="str">
        <f>IF(TCD!G3="","",TCD!G3)</f>
        <v/>
      </c>
      <c r="T2" s="6">
        <f>TCD!H3</f>
        <v>0</v>
      </c>
    </row>
    <row r="3" spans="1:25" x14ac:dyDescent="0.25">
      <c r="A3" t="str">
        <f>A2</f>
        <v>TNT</v>
      </c>
      <c r="B3" s="9">
        <f t="shared" ref="B3:B176" si="0">B2</f>
        <v>46174</v>
      </c>
      <c r="F3" t="str">
        <f>TCD!F4</f>
        <v>9543814314757247</v>
      </c>
      <c r="H3" t="str">
        <f>H2</f>
        <v>E</v>
      </c>
      <c r="I3" t="str">
        <f>I2</f>
        <v>FR</v>
      </c>
      <c r="J3" t="str">
        <f>J2</f>
        <v>France</v>
      </c>
      <c r="K3" cm="1">
        <f t="array" ref="K3">IF(COUNTIF('Nb colis et poids'!A:A,F3)=0,1,LOOKUP(F3,'Nb colis et poids'!A:A,'Nb colis et poids'!B:B+1))</f>
        <v>5</v>
      </c>
      <c r="L3" s="17">
        <f>TCD!E4</f>
        <v>76.900000000000006</v>
      </c>
      <c r="M3" t="str">
        <f>M2</f>
        <v>ST</v>
      </c>
      <c r="N3">
        <f>N2</f>
        <v>0.2</v>
      </c>
      <c r="Q3" t="str">
        <f>IF(TCD!J4="","",TCD!J4)</f>
        <v/>
      </c>
      <c r="R3" t="str">
        <f>IF(TCD!G4="","",TCD!G4)</f>
        <v/>
      </c>
      <c r="T3" s="6">
        <f>TCD!H4</f>
        <v>27.91</v>
      </c>
    </row>
    <row r="4" spans="1:25" x14ac:dyDescent="0.25">
      <c r="A4" t="str">
        <f t="shared" ref="A4:A67" si="1">A3</f>
        <v>TNT</v>
      </c>
      <c r="B4" s="9">
        <f t="shared" si="0"/>
        <v>46174</v>
      </c>
      <c r="F4" t="str">
        <f>TCD!F5</f>
        <v>9543814314756996</v>
      </c>
      <c r="H4" t="str">
        <f t="shared" ref="H4:H67" si="2">H3</f>
        <v>E</v>
      </c>
      <c r="I4" t="str">
        <f t="shared" ref="I4:I67" si="3">I3</f>
        <v>FR</v>
      </c>
      <c r="J4" t="str">
        <f t="shared" ref="J4:J67" si="4">J3</f>
        <v>France</v>
      </c>
      <c r="K4" cm="1">
        <f t="array" ref="K4">IF(COUNTIF('Nb colis et poids'!A:A,F4)=0,1,LOOKUP(F4,'Nb colis et poids'!A:A,'Nb colis et poids'!B:B+1))</f>
        <v>1</v>
      </c>
      <c r="L4" s="17">
        <f>TCD!E5</f>
        <v>18</v>
      </c>
      <c r="M4" t="str">
        <f t="shared" ref="M4:M67" si="5">M3</f>
        <v>ST</v>
      </c>
      <c r="N4">
        <f t="shared" ref="N4:N67" si="6">N3</f>
        <v>0.2</v>
      </c>
      <c r="Q4" t="str">
        <f>IF(TCD!J5="","",TCD!J5)</f>
        <v/>
      </c>
      <c r="R4" t="str">
        <f>IF(TCD!G5="","",TCD!G5)</f>
        <v/>
      </c>
      <c r="T4" s="6">
        <f>TCD!H5</f>
        <v>8.57</v>
      </c>
    </row>
    <row r="5" spans="1:25" x14ac:dyDescent="0.25">
      <c r="A5" t="str">
        <f t="shared" si="1"/>
        <v>TNT</v>
      </c>
      <c r="B5" s="9">
        <f t="shared" si="0"/>
        <v>46174</v>
      </c>
      <c r="F5" t="str">
        <f>TCD!F6</f>
        <v>9543814314755656</v>
      </c>
      <c r="H5" t="str">
        <f t="shared" si="2"/>
        <v>E</v>
      </c>
      <c r="I5" t="str">
        <f t="shared" si="3"/>
        <v>FR</v>
      </c>
      <c r="J5" t="str">
        <f t="shared" si="4"/>
        <v>France</v>
      </c>
      <c r="K5" cm="1">
        <f t="array" ref="K5">IF(COUNTIF('Nb colis et poids'!A:A,F5)=0,1,LOOKUP(F5,'Nb colis et poids'!A:A,'Nb colis et poids'!B:B+1))</f>
        <v>1</v>
      </c>
      <c r="L5" s="17">
        <f>TCD!E6</f>
        <v>3.01</v>
      </c>
      <c r="M5" t="str">
        <f t="shared" si="5"/>
        <v>ST</v>
      </c>
      <c r="N5">
        <f t="shared" si="6"/>
        <v>0.2</v>
      </c>
      <c r="Q5" t="str">
        <f>IF(TCD!J6="","",TCD!J6)</f>
        <v/>
      </c>
      <c r="R5" t="str">
        <f>IF(TCD!G6="","",TCD!G6)</f>
        <v/>
      </c>
      <c r="T5" s="6">
        <f>TCD!H6</f>
        <v>4.93</v>
      </c>
    </row>
    <row r="6" spans="1:25" x14ac:dyDescent="0.25">
      <c r="A6" t="str">
        <f t="shared" si="1"/>
        <v>TNT</v>
      </c>
      <c r="B6" s="9">
        <f t="shared" si="0"/>
        <v>46174</v>
      </c>
      <c r="F6" t="str">
        <f>TCD!F7</f>
        <v>9543814314754754</v>
      </c>
      <c r="H6" t="str">
        <f t="shared" si="2"/>
        <v>E</v>
      </c>
      <c r="I6" t="str">
        <f t="shared" si="3"/>
        <v>FR</v>
      </c>
      <c r="J6" t="str">
        <f t="shared" si="4"/>
        <v>France</v>
      </c>
      <c r="K6" cm="1">
        <f t="array" ref="K6">IF(COUNTIF('Nb colis et poids'!A:A,F6)=0,1,LOOKUP(F6,'Nb colis et poids'!A:A,'Nb colis et poids'!B:B+1))</f>
        <v>1</v>
      </c>
      <c r="L6" s="17">
        <f>TCD!E7</f>
        <v>0.8</v>
      </c>
      <c r="M6" t="str">
        <f t="shared" si="5"/>
        <v>ST</v>
      </c>
      <c r="N6">
        <f t="shared" si="6"/>
        <v>0.2</v>
      </c>
      <c r="Q6" t="str">
        <f>IF(TCD!J7="","",TCD!J7)</f>
        <v/>
      </c>
      <c r="R6" t="str">
        <f>IF(TCD!G7="","",TCD!G7)</f>
        <v/>
      </c>
      <c r="T6" s="6">
        <f>TCD!H7</f>
        <v>4.1500000000000004</v>
      </c>
    </row>
    <row r="7" spans="1:25" x14ac:dyDescent="0.25">
      <c r="A7" t="str">
        <f t="shared" si="1"/>
        <v>TNT</v>
      </c>
      <c r="B7" s="9">
        <f t="shared" si="0"/>
        <v>46174</v>
      </c>
      <c r="F7" t="str">
        <f>TCD!F8</f>
        <v>9524024014087290</v>
      </c>
      <c r="H7" t="str">
        <f t="shared" si="2"/>
        <v>E</v>
      </c>
      <c r="I7" t="str">
        <f t="shared" si="3"/>
        <v>FR</v>
      </c>
      <c r="J7" t="str">
        <f t="shared" si="4"/>
        <v>France</v>
      </c>
      <c r="K7" cm="1">
        <f t="array" ref="K7">IF(COUNTIF('Nb colis et poids'!A:A,F7)=0,1,LOOKUP(F7,'Nb colis et poids'!A:A,'Nb colis et poids'!B:B+1))</f>
        <v>1</v>
      </c>
      <c r="L7" s="17">
        <f>TCD!E8</f>
        <v>0.8</v>
      </c>
      <c r="M7" t="str">
        <f t="shared" si="5"/>
        <v>ST</v>
      </c>
      <c r="N7">
        <f t="shared" si="6"/>
        <v>0.2</v>
      </c>
      <c r="Q7" t="str">
        <f>IF(TCD!J8="","",TCD!J8)</f>
        <v/>
      </c>
      <c r="R7" t="str">
        <f>IF(TCD!G8="","",TCD!G8)</f>
        <v/>
      </c>
      <c r="T7" s="6">
        <f>TCD!H8</f>
        <v>4.1500000000000004</v>
      </c>
    </row>
    <row r="8" spans="1:25" x14ac:dyDescent="0.25">
      <c r="A8" t="str">
        <f t="shared" si="1"/>
        <v>TNT</v>
      </c>
      <c r="B8" s="9">
        <f t="shared" si="0"/>
        <v>46174</v>
      </c>
      <c r="F8" t="str">
        <f>TCD!F9</f>
        <v>9443814314757475</v>
      </c>
      <c r="H8" t="str">
        <f t="shared" si="2"/>
        <v>E</v>
      </c>
      <c r="I8" t="str">
        <f t="shared" si="3"/>
        <v>FR</v>
      </c>
      <c r="J8" t="str">
        <f t="shared" si="4"/>
        <v>France</v>
      </c>
      <c r="K8" cm="1">
        <f t="array" ref="K8">IF(COUNTIF('Nb colis et poids'!A:A,F8)=0,1,LOOKUP(F8,'Nb colis et poids'!A:A,'Nb colis et poids'!B:B+1))</f>
        <v>2</v>
      </c>
      <c r="L8" s="17">
        <f>TCD!E9</f>
        <v>33.9</v>
      </c>
      <c r="M8" t="str">
        <f t="shared" si="5"/>
        <v>ST</v>
      </c>
      <c r="N8">
        <f t="shared" si="6"/>
        <v>0.2</v>
      </c>
      <c r="Q8" t="str">
        <f>IF(TCD!J9="","",TCD!J9)</f>
        <v/>
      </c>
      <c r="R8" t="str">
        <f>IF(TCD!G9="","",TCD!G9)</f>
        <v/>
      </c>
      <c r="T8" s="6">
        <f>TCD!H9</f>
        <v>13.73</v>
      </c>
    </row>
    <row r="9" spans="1:25" x14ac:dyDescent="0.25">
      <c r="A9" t="str">
        <f t="shared" si="1"/>
        <v>TNT</v>
      </c>
      <c r="B9" s="9">
        <f t="shared" si="0"/>
        <v>46174</v>
      </c>
      <c r="F9" t="str">
        <f>TCD!F10</f>
        <v>9443814314756452</v>
      </c>
      <c r="H9" t="str">
        <f t="shared" si="2"/>
        <v>E</v>
      </c>
      <c r="I9" t="str">
        <f t="shared" si="3"/>
        <v>FR</v>
      </c>
      <c r="J9" t="str">
        <f t="shared" si="4"/>
        <v>France</v>
      </c>
      <c r="K9" cm="1">
        <f t="array" ref="K9">IF(COUNTIF('Nb colis et poids'!A:A,F9)=0,1,LOOKUP(F9,'Nb colis et poids'!A:A,'Nb colis et poids'!B:B+1))</f>
        <v>1</v>
      </c>
      <c r="L9" s="17">
        <f>TCD!E10</f>
        <v>0.8</v>
      </c>
      <c r="M9" t="str">
        <f t="shared" si="5"/>
        <v>ST</v>
      </c>
      <c r="N9">
        <f t="shared" si="6"/>
        <v>0.2</v>
      </c>
      <c r="Q9" t="str">
        <f>IF(TCD!J10="","",TCD!J10)</f>
        <v/>
      </c>
      <c r="R9" t="str">
        <f>IF(TCD!G10="","",TCD!G10)</f>
        <v/>
      </c>
      <c r="T9" s="6">
        <f>TCD!H10</f>
        <v>4.1500000000000004</v>
      </c>
    </row>
    <row r="10" spans="1:25" x14ac:dyDescent="0.25">
      <c r="A10" t="str">
        <f t="shared" si="1"/>
        <v>TNT</v>
      </c>
      <c r="B10" s="9">
        <f t="shared" si="0"/>
        <v>46174</v>
      </c>
      <c r="F10" t="str">
        <f>TCD!F11</f>
        <v>9443814314756240</v>
      </c>
      <c r="H10" t="str">
        <f t="shared" si="2"/>
        <v>E</v>
      </c>
      <c r="I10" t="str">
        <f t="shared" si="3"/>
        <v>FR</v>
      </c>
      <c r="J10" t="str">
        <f t="shared" si="4"/>
        <v>France</v>
      </c>
      <c r="K10" cm="1">
        <f t="array" ref="K10">IF(COUNTIF('Nb colis et poids'!A:A,F10)=0,1,LOOKUP(F10,'Nb colis et poids'!A:A,'Nb colis et poids'!B:B+1))</f>
        <v>1</v>
      </c>
      <c r="L10" s="17">
        <f>TCD!E11</f>
        <v>0.8</v>
      </c>
      <c r="M10" t="str">
        <f t="shared" si="5"/>
        <v>ST</v>
      </c>
      <c r="N10">
        <f t="shared" si="6"/>
        <v>0.2</v>
      </c>
      <c r="Q10" t="str">
        <f>IF(TCD!J11="","",TCD!J11)</f>
        <v/>
      </c>
      <c r="R10" t="str">
        <f>IF(TCD!G11="","",TCD!G11)</f>
        <v/>
      </c>
      <c r="T10" s="6">
        <f>TCD!H11</f>
        <v>4.1500000000000004</v>
      </c>
    </row>
    <row r="11" spans="1:25" x14ac:dyDescent="0.25">
      <c r="A11" t="str">
        <f t="shared" si="1"/>
        <v>TNT</v>
      </c>
      <c r="B11" s="9">
        <f t="shared" si="0"/>
        <v>46174</v>
      </c>
      <c r="F11" t="str">
        <f>TCD!F12</f>
        <v>9443814314756072</v>
      </c>
      <c r="H11" t="str">
        <f t="shared" si="2"/>
        <v>E</v>
      </c>
      <c r="I11" t="str">
        <f t="shared" si="3"/>
        <v>FR</v>
      </c>
      <c r="J11" t="str">
        <f t="shared" si="4"/>
        <v>France</v>
      </c>
      <c r="K11" cm="1">
        <f t="array" ref="K11">IF(COUNTIF('Nb colis et poids'!A:A,F11)=0,1,LOOKUP(F11,'Nb colis et poids'!A:A,'Nb colis et poids'!B:B+1))</f>
        <v>1</v>
      </c>
      <c r="L11" s="17">
        <f>TCD!E12</f>
        <v>0.8</v>
      </c>
      <c r="M11" t="str">
        <f t="shared" si="5"/>
        <v>ST</v>
      </c>
      <c r="N11">
        <f t="shared" si="6"/>
        <v>0.2</v>
      </c>
      <c r="Q11" t="str">
        <f>IF(TCD!J12="","",TCD!J12)</f>
        <v/>
      </c>
      <c r="R11" t="str">
        <f>IF(TCD!G12="","",TCD!G12)</f>
        <v/>
      </c>
      <c r="T11" s="6">
        <f>TCD!H12</f>
        <v>4.1500000000000004</v>
      </c>
    </row>
    <row r="12" spans="1:25" x14ac:dyDescent="0.25">
      <c r="A12" t="str">
        <f t="shared" si="1"/>
        <v>TNT</v>
      </c>
      <c r="B12" s="9">
        <f t="shared" si="0"/>
        <v>46174</v>
      </c>
      <c r="F12" t="str">
        <f>TCD!F13</f>
        <v>9443814314755728</v>
      </c>
      <c r="H12" t="str">
        <f t="shared" si="2"/>
        <v>E</v>
      </c>
      <c r="I12" t="str">
        <f t="shared" si="3"/>
        <v>FR</v>
      </c>
      <c r="J12" t="str">
        <f t="shared" si="4"/>
        <v>France</v>
      </c>
      <c r="K12" cm="1">
        <f t="array" ref="K12">IF(COUNTIF('Nb colis et poids'!A:A,F12)=0,1,LOOKUP(F12,'Nb colis et poids'!A:A,'Nb colis et poids'!B:B+1))</f>
        <v>1</v>
      </c>
      <c r="L12" s="17">
        <f>TCD!E13</f>
        <v>2.84</v>
      </c>
      <c r="M12" t="str">
        <f t="shared" si="5"/>
        <v>ST</v>
      </c>
      <c r="N12">
        <f t="shared" si="6"/>
        <v>0.2</v>
      </c>
      <c r="Q12" t="str">
        <f>IF(TCD!J13="","",TCD!J13)</f>
        <v/>
      </c>
      <c r="R12" t="str">
        <f>IF(TCD!G13="","",TCD!G13)</f>
        <v/>
      </c>
      <c r="T12" s="6">
        <f>TCD!H13</f>
        <v>4.67</v>
      </c>
    </row>
    <row r="13" spans="1:25" x14ac:dyDescent="0.25">
      <c r="A13" t="str">
        <f t="shared" si="1"/>
        <v>TNT</v>
      </c>
      <c r="B13" s="9">
        <f t="shared" si="0"/>
        <v>46174</v>
      </c>
      <c r="F13" t="str">
        <f>TCD!F14</f>
        <v>9443814314754803</v>
      </c>
      <c r="H13" t="str">
        <f t="shared" si="2"/>
        <v>E</v>
      </c>
      <c r="I13" t="str">
        <f t="shared" si="3"/>
        <v>FR</v>
      </c>
      <c r="J13" t="str">
        <f t="shared" si="4"/>
        <v>France</v>
      </c>
      <c r="K13" cm="1">
        <f t="array" ref="K13">IF(COUNTIF('Nb colis et poids'!A:A,F13)=0,1,LOOKUP(F13,'Nb colis et poids'!A:A,'Nb colis et poids'!B:B+1))</f>
        <v>1</v>
      </c>
      <c r="L13" s="17">
        <f>TCD!E14</f>
        <v>3.2</v>
      </c>
      <c r="M13" t="str">
        <f t="shared" si="5"/>
        <v>ST</v>
      </c>
      <c r="N13">
        <f t="shared" si="6"/>
        <v>0.2</v>
      </c>
      <c r="Q13" t="str">
        <f>IF(TCD!J14="","",TCD!J14)</f>
        <v/>
      </c>
      <c r="R13" t="str">
        <f>IF(TCD!G14="","",TCD!G14)</f>
        <v/>
      </c>
      <c r="T13" s="6">
        <f>TCD!H14</f>
        <v>4.93</v>
      </c>
    </row>
    <row r="14" spans="1:25" x14ac:dyDescent="0.25">
      <c r="A14" t="str">
        <f t="shared" si="1"/>
        <v>TNT</v>
      </c>
      <c r="B14" s="9">
        <f t="shared" si="0"/>
        <v>46174</v>
      </c>
      <c r="F14" t="str">
        <f>TCD!F15</f>
        <v>9443814314754050</v>
      </c>
      <c r="H14" t="str">
        <f t="shared" si="2"/>
        <v>E</v>
      </c>
      <c r="I14" t="str">
        <f t="shared" si="3"/>
        <v>FR</v>
      </c>
      <c r="J14" t="str">
        <f t="shared" si="4"/>
        <v>France</v>
      </c>
      <c r="K14" cm="1">
        <f t="array" ref="K14">IF(COUNTIF('Nb colis et poids'!A:A,F14)=0,1,LOOKUP(F14,'Nb colis et poids'!A:A,'Nb colis et poids'!B:B+1))</f>
        <v>1</v>
      </c>
      <c r="L14" s="17">
        <f>TCD!E15</f>
        <v>3.6</v>
      </c>
      <c r="M14" t="str">
        <f t="shared" si="5"/>
        <v>ST</v>
      </c>
      <c r="N14">
        <f t="shared" si="6"/>
        <v>0.2</v>
      </c>
      <c r="Q14" t="str">
        <f>IF(TCD!J15="","",TCD!J15)</f>
        <v/>
      </c>
      <c r="R14" t="str">
        <f>IF(TCD!G15="","",TCD!G15)</f>
        <v/>
      </c>
      <c r="T14" s="6">
        <f>TCD!H15</f>
        <v>4.93</v>
      </c>
    </row>
    <row r="15" spans="1:25" x14ac:dyDescent="0.25">
      <c r="A15" t="str">
        <f t="shared" si="1"/>
        <v>TNT</v>
      </c>
      <c r="B15" s="9">
        <f t="shared" si="0"/>
        <v>46174</v>
      </c>
      <c r="F15" t="str">
        <f>TCD!F16</f>
        <v>9443814314751544</v>
      </c>
      <c r="H15" t="str">
        <f t="shared" si="2"/>
        <v>E</v>
      </c>
      <c r="I15" t="str">
        <f t="shared" si="3"/>
        <v>FR</v>
      </c>
      <c r="J15" t="str">
        <f t="shared" si="4"/>
        <v>France</v>
      </c>
      <c r="K15" cm="1">
        <f t="array" ref="K15">IF(COUNTIF('Nb colis et poids'!A:A,F15)=0,1,LOOKUP(F15,'Nb colis et poids'!A:A,'Nb colis et poids'!B:B+1))</f>
        <v>1</v>
      </c>
      <c r="L15" s="17">
        <f>TCD!E16</f>
        <v>11.69</v>
      </c>
      <c r="M15" t="str">
        <f t="shared" si="5"/>
        <v>ST</v>
      </c>
      <c r="N15">
        <f t="shared" si="6"/>
        <v>0.2</v>
      </c>
      <c r="Q15" t="str">
        <f>IF(TCD!J16="","",TCD!J16)</f>
        <v/>
      </c>
      <c r="R15" t="str">
        <f>IF(TCD!G16="","",TCD!G16)</f>
        <v/>
      </c>
      <c r="T15" s="6">
        <f>TCD!H16</f>
        <v>7.01</v>
      </c>
    </row>
    <row r="16" spans="1:25" x14ac:dyDescent="0.25">
      <c r="A16" t="str">
        <f t="shared" si="1"/>
        <v>TNT</v>
      </c>
      <c r="B16" s="9">
        <f t="shared" si="0"/>
        <v>46174</v>
      </c>
      <c r="F16" t="str">
        <f>TCD!F17</f>
        <v>9443814314751187</v>
      </c>
      <c r="H16" t="str">
        <f t="shared" si="2"/>
        <v>E</v>
      </c>
      <c r="I16" t="str">
        <f t="shared" si="3"/>
        <v>FR</v>
      </c>
      <c r="J16" t="str">
        <f t="shared" si="4"/>
        <v>France</v>
      </c>
      <c r="K16" cm="1">
        <f t="array" ref="K16">IF(COUNTIF('Nb colis et poids'!A:A,F16)=0,1,LOOKUP(F16,'Nb colis et poids'!A:A,'Nb colis et poids'!B:B+1))</f>
        <v>2</v>
      </c>
      <c r="L16" s="17">
        <f>TCD!E17</f>
        <v>10</v>
      </c>
      <c r="M16" t="str">
        <f t="shared" si="5"/>
        <v>ST</v>
      </c>
      <c r="N16">
        <f t="shared" si="6"/>
        <v>0.2</v>
      </c>
      <c r="Q16" t="str">
        <f>IF(TCD!J17="","",TCD!J17)</f>
        <v/>
      </c>
      <c r="R16" t="str">
        <f>IF(TCD!G17="","",TCD!G17)</f>
        <v/>
      </c>
      <c r="T16" s="6">
        <f>TCD!H17</f>
        <v>7.49</v>
      </c>
    </row>
    <row r="17" spans="1:20" x14ac:dyDescent="0.25">
      <c r="A17" t="str">
        <f t="shared" si="1"/>
        <v>TNT</v>
      </c>
      <c r="B17" s="9">
        <f t="shared" si="0"/>
        <v>46174</v>
      </c>
      <c r="F17" t="str">
        <f>TCD!F18</f>
        <v>9343814314757495</v>
      </c>
      <c r="H17" t="str">
        <f t="shared" si="2"/>
        <v>E</v>
      </c>
      <c r="I17" t="str">
        <f t="shared" si="3"/>
        <v>FR</v>
      </c>
      <c r="J17" t="str">
        <f t="shared" si="4"/>
        <v>France</v>
      </c>
      <c r="K17" cm="1">
        <f t="array" ref="K17">IF(COUNTIF('Nb colis et poids'!A:A,F17)=0,1,LOOKUP(F17,'Nb colis et poids'!A:A,'Nb colis et poids'!B:B+1))</f>
        <v>2</v>
      </c>
      <c r="L17" s="17">
        <f>TCD!E18</f>
        <v>35</v>
      </c>
      <c r="M17" t="str">
        <f t="shared" si="5"/>
        <v>ST</v>
      </c>
      <c r="N17">
        <f t="shared" si="6"/>
        <v>0.2</v>
      </c>
      <c r="Q17" t="str">
        <f>IF(TCD!J18="","",TCD!J18)</f>
        <v/>
      </c>
      <c r="R17" t="str">
        <f>IF(TCD!G18="","",TCD!G18)</f>
        <v/>
      </c>
      <c r="T17" s="6">
        <f>TCD!H18</f>
        <v>13.99</v>
      </c>
    </row>
    <row r="18" spans="1:20" x14ac:dyDescent="0.25">
      <c r="A18" t="str">
        <f t="shared" si="1"/>
        <v>TNT</v>
      </c>
      <c r="B18" s="9">
        <f t="shared" si="0"/>
        <v>46174</v>
      </c>
      <c r="F18" t="str">
        <f>TCD!F19</f>
        <v>9343814314757069</v>
      </c>
      <c r="H18" t="str">
        <f t="shared" si="2"/>
        <v>E</v>
      </c>
      <c r="I18" t="str">
        <f t="shared" si="3"/>
        <v>FR</v>
      </c>
      <c r="J18" t="str">
        <f t="shared" si="4"/>
        <v>France</v>
      </c>
      <c r="K18" cm="1">
        <f t="array" ref="K18">IF(COUNTIF('Nb colis et poids'!A:A,F18)=0,1,LOOKUP(F18,'Nb colis et poids'!A:A,'Nb colis et poids'!B:B+1))</f>
        <v>1</v>
      </c>
      <c r="L18" s="17">
        <f>TCD!E19</f>
        <v>19.7</v>
      </c>
      <c r="M18" t="str">
        <f t="shared" si="5"/>
        <v>ST</v>
      </c>
      <c r="N18">
        <f t="shared" si="6"/>
        <v>0.2</v>
      </c>
      <c r="Q18" t="str">
        <f>IF(TCD!J19="","",TCD!J19)</f>
        <v/>
      </c>
      <c r="R18" t="str">
        <f>IF(TCD!G19="","",TCD!G19)</f>
        <v/>
      </c>
      <c r="T18" s="6">
        <f>TCD!H19</f>
        <v>9.09</v>
      </c>
    </row>
    <row r="19" spans="1:20" x14ac:dyDescent="0.25">
      <c r="A19" t="str">
        <f t="shared" si="1"/>
        <v>TNT</v>
      </c>
      <c r="B19" s="9">
        <f t="shared" si="0"/>
        <v>46174</v>
      </c>
      <c r="F19" t="str">
        <f>TCD!F20</f>
        <v>9343814314756864</v>
      </c>
      <c r="H19" t="str">
        <f t="shared" si="2"/>
        <v>E</v>
      </c>
      <c r="I19" t="str">
        <f t="shared" si="3"/>
        <v>FR</v>
      </c>
      <c r="J19" t="str">
        <f t="shared" si="4"/>
        <v>France</v>
      </c>
      <c r="K19" cm="1">
        <f t="array" ref="K19">IF(COUNTIF('Nb colis et poids'!A:A,F19)=0,1,LOOKUP(F19,'Nb colis et poids'!A:A,'Nb colis et poids'!B:B+1))</f>
        <v>1</v>
      </c>
      <c r="L19" s="17">
        <f>TCD!E20</f>
        <v>13</v>
      </c>
      <c r="M19" t="str">
        <f t="shared" si="5"/>
        <v>ST</v>
      </c>
      <c r="N19">
        <f t="shared" si="6"/>
        <v>0.2</v>
      </c>
      <c r="Q19" t="str">
        <f>IF(TCD!J20="","",TCD!J20)</f>
        <v/>
      </c>
      <c r="R19" t="str">
        <f>IF(TCD!G20="","",TCD!G20)</f>
        <v/>
      </c>
      <c r="T19" s="6">
        <f>TCD!H20</f>
        <v>7.27</v>
      </c>
    </row>
    <row r="20" spans="1:20" x14ac:dyDescent="0.25">
      <c r="A20" t="str">
        <f t="shared" si="1"/>
        <v>TNT</v>
      </c>
      <c r="B20" s="9">
        <f t="shared" si="0"/>
        <v>46174</v>
      </c>
      <c r="F20" t="str">
        <f>TCD!F21</f>
        <v>9343814314756858</v>
      </c>
      <c r="H20" t="str">
        <f t="shared" si="2"/>
        <v>E</v>
      </c>
      <c r="I20" t="str">
        <f t="shared" si="3"/>
        <v>FR</v>
      </c>
      <c r="J20" t="str">
        <f t="shared" si="4"/>
        <v>France</v>
      </c>
      <c r="K20" cm="1">
        <f t="array" ref="K20">IF(COUNTIF('Nb colis et poids'!A:A,F20)=0,1,LOOKUP(F20,'Nb colis et poids'!A:A,'Nb colis et poids'!B:B+1))</f>
        <v>1</v>
      </c>
      <c r="L20" s="17">
        <f>TCD!E21</f>
        <v>10.4</v>
      </c>
      <c r="M20" t="str">
        <f t="shared" si="5"/>
        <v>ST</v>
      </c>
      <c r="N20">
        <f t="shared" si="6"/>
        <v>0.2</v>
      </c>
      <c r="Q20" t="str">
        <f>IF(TCD!J21="","",TCD!J21)</f>
        <v/>
      </c>
      <c r="R20" t="str">
        <f>IF(TCD!G21="","",TCD!G21)</f>
        <v/>
      </c>
      <c r="T20" s="6">
        <f>TCD!H21</f>
        <v>6.75</v>
      </c>
    </row>
    <row r="21" spans="1:20" x14ac:dyDescent="0.25">
      <c r="A21" t="str">
        <f t="shared" si="1"/>
        <v>TNT</v>
      </c>
      <c r="B21" s="9">
        <f t="shared" si="0"/>
        <v>46174</v>
      </c>
      <c r="F21" t="str">
        <f>TCD!F22</f>
        <v>9343814314756829</v>
      </c>
      <c r="H21" t="str">
        <f t="shared" si="2"/>
        <v>E</v>
      </c>
      <c r="I21" t="str">
        <f t="shared" si="3"/>
        <v>FR</v>
      </c>
      <c r="J21" t="str">
        <f t="shared" si="4"/>
        <v>France</v>
      </c>
      <c r="K21" cm="1">
        <f t="array" ref="K21">IF(COUNTIF('Nb colis et poids'!A:A,F21)=0,1,LOOKUP(F21,'Nb colis et poids'!A:A,'Nb colis et poids'!B:B+1))</f>
        <v>1</v>
      </c>
      <c r="L21" s="17">
        <f>TCD!E22</f>
        <v>12.02</v>
      </c>
      <c r="M21" t="str">
        <f t="shared" si="5"/>
        <v>ST</v>
      </c>
      <c r="N21">
        <f t="shared" si="6"/>
        <v>0.2</v>
      </c>
      <c r="Q21" t="str">
        <f>IF(TCD!J22="","",TCD!J22)</f>
        <v/>
      </c>
      <c r="R21" t="str">
        <f>IF(TCD!G22="","",TCD!G22)</f>
        <v/>
      </c>
      <c r="T21" s="6">
        <f>TCD!H22</f>
        <v>7.27</v>
      </c>
    </row>
    <row r="22" spans="1:20" x14ac:dyDescent="0.25">
      <c r="A22" t="str">
        <f t="shared" si="1"/>
        <v>TNT</v>
      </c>
      <c r="B22" s="9">
        <f t="shared" si="0"/>
        <v>46174</v>
      </c>
      <c r="F22" t="str">
        <f>TCD!F23</f>
        <v>9343814314755893</v>
      </c>
      <c r="H22" t="str">
        <f t="shared" si="2"/>
        <v>E</v>
      </c>
      <c r="I22" t="str">
        <f t="shared" si="3"/>
        <v>FR</v>
      </c>
      <c r="J22" t="str">
        <f t="shared" si="4"/>
        <v>France</v>
      </c>
      <c r="K22" cm="1">
        <f t="array" ref="K22">IF(COUNTIF('Nb colis et poids'!A:A,F22)=0,1,LOOKUP(F22,'Nb colis et poids'!A:A,'Nb colis et poids'!B:B+1))</f>
        <v>1</v>
      </c>
      <c r="L22" s="17">
        <f>TCD!E23</f>
        <v>3.01</v>
      </c>
      <c r="M22" t="str">
        <f t="shared" si="5"/>
        <v>ST</v>
      </c>
      <c r="N22">
        <f t="shared" si="6"/>
        <v>0.2</v>
      </c>
      <c r="Q22" t="str">
        <f>IF(TCD!J23="","",TCD!J23)</f>
        <v/>
      </c>
      <c r="R22" t="str">
        <f>IF(TCD!G23="","",TCD!G23)</f>
        <v/>
      </c>
      <c r="T22" s="6">
        <f>TCD!H23</f>
        <v>4.93</v>
      </c>
    </row>
    <row r="23" spans="1:20" x14ac:dyDescent="0.25">
      <c r="A23" t="str">
        <f t="shared" si="1"/>
        <v>TNT</v>
      </c>
      <c r="B23" s="9">
        <f t="shared" si="0"/>
        <v>46174</v>
      </c>
      <c r="F23" t="str">
        <f>TCD!F24</f>
        <v>9343814314753535</v>
      </c>
      <c r="H23" t="str">
        <f t="shared" si="2"/>
        <v>E</v>
      </c>
      <c r="I23" t="str">
        <f t="shared" si="3"/>
        <v>FR</v>
      </c>
      <c r="J23" t="str">
        <f t="shared" si="4"/>
        <v>France</v>
      </c>
      <c r="K23" cm="1">
        <f t="array" ref="K23">IF(COUNTIF('Nb colis et poids'!A:A,F23)=0,1,LOOKUP(F23,'Nb colis et poids'!A:A,'Nb colis et poids'!B:B+1))</f>
        <v>5</v>
      </c>
      <c r="L23" s="17">
        <f>TCD!E24</f>
        <v>81.760000000000005</v>
      </c>
      <c r="M23" t="str">
        <f t="shared" si="5"/>
        <v>ST</v>
      </c>
      <c r="N23">
        <f t="shared" si="6"/>
        <v>0.2</v>
      </c>
      <c r="Q23" t="str">
        <f>IF(TCD!J24="","",TCD!J24)</f>
        <v/>
      </c>
      <c r="R23" t="str">
        <f>IF(TCD!G24="","",TCD!G24)</f>
        <v/>
      </c>
      <c r="T23" s="6">
        <f>TCD!H24</f>
        <v>29.21</v>
      </c>
    </row>
    <row r="24" spans="1:20" x14ac:dyDescent="0.25">
      <c r="A24" t="str">
        <f t="shared" si="1"/>
        <v>TNT</v>
      </c>
      <c r="B24" s="9">
        <f t="shared" si="0"/>
        <v>46174</v>
      </c>
      <c r="F24" t="str">
        <f>TCD!F25</f>
        <v>9343814314753392</v>
      </c>
      <c r="H24" t="str">
        <f t="shared" si="2"/>
        <v>E</v>
      </c>
      <c r="I24" t="str">
        <f t="shared" si="3"/>
        <v>FR</v>
      </c>
      <c r="J24" t="str">
        <f t="shared" si="4"/>
        <v>France</v>
      </c>
      <c r="K24" cm="1">
        <f t="array" ref="K24">IF(COUNTIF('Nb colis et poids'!A:A,F24)=0,1,LOOKUP(F24,'Nb colis et poids'!A:A,'Nb colis et poids'!B:B+1))</f>
        <v>1</v>
      </c>
      <c r="L24" s="17">
        <f>TCD!E25</f>
        <v>6.01</v>
      </c>
      <c r="M24" t="str">
        <f t="shared" si="5"/>
        <v>ST</v>
      </c>
      <c r="N24">
        <f t="shared" si="6"/>
        <v>0.2</v>
      </c>
      <c r="Q24" t="str">
        <f>IF(TCD!J25="","",TCD!J25)</f>
        <v/>
      </c>
      <c r="R24" t="str">
        <f>IF(TCD!G25="","",TCD!G25)</f>
        <v/>
      </c>
      <c r="T24" s="6">
        <f>TCD!H25</f>
        <v>5.71</v>
      </c>
    </row>
    <row r="25" spans="1:20" x14ac:dyDescent="0.25">
      <c r="A25" t="str">
        <f t="shared" si="1"/>
        <v>TNT</v>
      </c>
      <c r="B25" s="9">
        <f t="shared" si="0"/>
        <v>46174</v>
      </c>
      <c r="F25" t="str">
        <f>TCD!F26</f>
        <v>9343814314752259</v>
      </c>
      <c r="H25" t="str">
        <f t="shared" si="2"/>
        <v>E</v>
      </c>
      <c r="I25" t="str">
        <f t="shared" si="3"/>
        <v>FR</v>
      </c>
      <c r="J25" t="str">
        <f t="shared" si="4"/>
        <v>France</v>
      </c>
      <c r="K25" cm="1">
        <f t="array" ref="K25">IF(COUNTIF('Nb colis et poids'!A:A,F25)=0,1,LOOKUP(F25,'Nb colis et poids'!A:A,'Nb colis et poids'!B:B+1))</f>
        <v>1</v>
      </c>
      <c r="L25" s="17">
        <f>TCD!E26</f>
        <v>2</v>
      </c>
      <c r="M25" t="str">
        <f t="shared" si="5"/>
        <v>ST</v>
      </c>
      <c r="N25">
        <f t="shared" si="6"/>
        <v>0.2</v>
      </c>
      <c r="Q25" t="str">
        <f>IF(TCD!J26="","",TCD!J26)</f>
        <v/>
      </c>
      <c r="R25" t="str">
        <f>IF(TCD!G26="","",TCD!G26)</f>
        <v/>
      </c>
      <c r="T25" s="6">
        <f>TCD!H26</f>
        <v>4.41</v>
      </c>
    </row>
    <row r="26" spans="1:20" x14ac:dyDescent="0.25">
      <c r="A26" t="str">
        <f t="shared" si="1"/>
        <v>TNT</v>
      </c>
      <c r="B26" s="9">
        <f t="shared" si="0"/>
        <v>46174</v>
      </c>
      <c r="F26" t="str">
        <f>TCD!F27</f>
        <v>9343814314751052</v>
      </c>
      <c r="H26" t="str">
        <f t="shared" si="2"/>
        <v>E</v>
      </c>
      <c r="I26" t="str">
        <f t="shared" si="3"/>
        <v>FR</v>
      </c>
      <c r="J26" t="str">
        <f t="shared" si="4"/>
        <v>France</v>
      </c>
      <c r="K26" cm="1">
        <f t="array" ref="K26">IF(COUNTIF('Nb colis et poids'!A:A,F26)=0,1,LOOKUP(F26,'Nb colis et poids'!A:A,'Nb colis et poids'!B:B+1))</f>
        <v>1</v>
      </c>
      <c r="L26" s="17">
        <f>TCD!E27</f>
        <v>2.84</v>
      </c>
      <c r="M26" t="str">
        <f t="shared" si="5"/>
        <v>ST</v>
      </c>
      <c r="N26">
        <f t="shared" si="6"/>
        <v>0.2</v>
      </c>
      <c r="Q26" t="str">
        <f>IF(TCD!J27="","",TCD!J27)</f>
        <v/>
      </c>
      <c r="R26" t="str">
        <f>IF(TCD!G27="","",TCD!G27)</f>
        <v/>
      </c>
      <c r="T26" s="6">
        <f>TCD!H27</f>
        <v>4.67</v>
      </c>
    </row>
    <row r="27" spans="1:20" x14ac:dyDescent="0.25">
      <c r="A27" t="str">
        <f t="shared" si="1"/>
        <v>TNT</v>
      </c>
      <c r="B27" s="9">
        <f t="shared" si="0"/>
        <v>46174</v>
      </c>
      <c r="F27" t="str">
        <f>TCD!F28</f>
        <v>9243814314757095</v>
      </c>
      <c r="H27" t="str">
        <f t="shared" si="2"/>
        <v>E</v>
      </c>
      <c r="I27" t="str">
        <f t="shared" si="3"/>
        <v>FR</v>
      </c>
      <c r="J27" t="str">
        <f t="shared" si="4"/>
        <v>France</v>
      </c>
      <c r="K27" cm="1">
        <f t="array" ref="K27">IF(COUNTIF('Nb colis et poids'!A:A,F27)=0,1,LOOKUP(F27,'Nb colis et poids'!A:A,'Nb colis et poids'!B:B+1))</f>
        <v>1</v>
      </c>
      <c r="L27" s="17">
        <f>TCD!E28</f>
        <v>3.8</v>
      </c>
      <c r="M27" t="str">
        <f t="shared" si="5"/>
        <v>ST</v>
      </c>
      <c r="N27">
        <f t="shared" si="6"/>
        <v>0.2</v>
      </c>
      <c r="Q27" t="str">
        <f>IF(TCD!J28="","",TCD!J28)</f>
        <v/>
      </c>
      <c r="R27" t="str">
        <f>IF(TCD!G28="","",TCD!G28)</f>
        <v/>
      </c>
      <c r="T27" s="6">
        <f>TCD!H28</f>
        <v>4.93</v>
      </c>
    </row>
    <row r="28" spans="1:20" x14ac:dyDescent="0.25">
      <c r="A28" t="str">
        <f t="shared" si="1"/>
        <v>TNT</v>
      </c>
      <c r="B28" s="9">
        <f t="shared" si="0"/>
        <v>46174</v>
      </c>
      <c r="F28" t="str">
        <f>TCD!F29</f>
        <v>9243814314756337</v>
      </c>
      <c r="H28" t="str">
        <f t="shared" si="2"/>
        <v>E</v>
      </c>
      <c r="I28" t="str">
        <f t="shared" si="3"/>
        <v>FR</v>
      </c>
      <c r="J28" t="str">
        <f t="shared" si="4"/>
        <v>France</v>
      </c>
      <c r="K28" cm="1">
        <f t="array" ref="K28">IF(COUNTIF('Nb colis et poids'!A:A,F28)=0,1,LOOKUP(F28,'Nb colis et poids'!A:A,'Nb colis et poids'!B:B+1))</f>
        <v>1</v>
      </c>
      <c r="L28" s="17">
        <f>TCD!E29</f>
        <v>0.8</v>
      </c>
      <c r="M28" t="str">
        <f t="shared" si="5"/>
        <v>ST</v>
      </c>
      <c r="N28">
        <f t="shared" si="6"/>
        <v>0.2</v>
      </c>
      <c r="Q28" t="str">
        <f>IF(TCD!J29="","",TCD!J29)</f>
        <v/>
      </c>
      <c r="R28" t="str">
        <f>IF(TCD!G29="","",TCD!G29)</f>
        <v/>
      </c>
      <c r="T28" s="6">
        <f>TCD!H29</f>
        <v>4.1500000000000004</v>
      </c>
    </row>
    <row r="29" spans="1:20" x14ac:dyDescent="0.25">
      <c r="A29" t="str">
        <f t="shared" si="1"/>
        <v>TNT</v>
      </c>
      <c r="B29" s="9">
        <f t="shared" si="0"/>
        <v>46174</v>
      </c>
      <c r="F29" t="str">
        <f>TCD!F30</f>
        <v>9243814314756325</v>
      </c>
      <c r="H29" t="str">
        <f t="shared" si="2"/>
        <v>E</v>
      </c>
      <c r="I29" t="str">
        <f t="shared" si="3"/>
        <v>FR</v>
      </c>
      <c r="J29" t="str">
        <f t="shared" si="4"/>
        <v>France</v>
      </c>
      <c r="K29" cm="1">
        <f t="array" ref="K29">IF(COUNTIF('Nb colis et poids'!A:A,F29)=0,1,LOOKUP(F29,'Nb colis et poids'!A:A,'Nb colis et poids'!B:B+1))</f>
        <v>1</v>
      </c>
      <c r="L29" s="17">
        <f>TCD!E30</f>
        <v>3.01</v>
      </c>
      <c r="M29" t="str">
        <f t="shared" si="5"/>
        <v>ST</v>
      </c>
      <c r="N29">
        <f t="shared" si="6"/>
        <v>0.2</v>
      </c>
      <c r="Q29" t="str">
        <f>IF(TCD!J30="","",TCD!J30)</f>
        <v/>
      </c>
      <c r="R29" t="str">
        <f>IF(TCD!G30="","",TCD!G30)</f>
        <v/>
      </c>
      <c r="T29" s="6">
        <f>TCD!H30</f>
        <v>4.93</v>
      </c>
    </row>
    <row r="30" spans="1:20" x14ac:dyDescent="0.25">
      <c r="A30" t="str">
        <f t="shared" si="1"/>
        <v>TNT</v>
      </c>
      <c r="B30" s="9">
        <f t="shared" si="0"/>
        <v>46174</v>
      </c>
      <c r="F30" t="str">
        <f>TCD!F31</f>
        <v>9243814314756200</v>
      </c>
      <c r="H30" t="str">
        <f t="shared" si="2"/>
        <v>E</v>
      </c>
      <c r="I30" t="str">
        <f t="shared" si="3"/>
        <v>FR</v>
      </c>
      <c r="J30" t="str">
        <f t="shared" si="4"/>
        <v>France</v>
      </c>
      <c r="K30" cm="1">
        <f t="array" ref="K30">IF(COUNTIF('Nb colis et poids'!A:A,F30)=0,1,LOOKUP(F30,'Nb colis et poids'!A:A,'Nb colis et poids'!B:B+1))</f>
        <v>1</v>
      </c>
      <c r="L30" s="17">
        <f>TCD!E31</f>
        <v>0.8</v>
      </c>
      <c r="M30" t="str">
        <f t="shared" si="5"/>
        <v>ST</v>
      </c>
      <c r="N30">
        <f t="shared" si="6"/>
        <v>0.2</v>
      </c>
      <c r="Q30" t="str">
        <f>IF(TCD!J31="","",TCD!J31)</f>
        <v/>
      </c>
      <c r="R30" t="str">
        <f>IF(TCD!G31="","",TCD!G31)</f>
        <v/>
      </c>
      <c r="T30" s="6">
        <f>TCD!H31</f>
        <v>4.1500000000000004</v>
      </c>
    </row>
    <row r="31" spans="1:20" x14ac:dyDescent="0.25">
      <c r="A31" t="str">
        <f t="shared" si="1"/>
        <v>TNT</v>
      </c>
      <c r="B31" s="9">
        <f t="shared" si="0"/>
        <v>46174</v>
      </c>
      <c r="F31" t="str">
        <f>TCD!F32</f>
        <v>9243814314756084</v>
      </c>
      <c r="H31" t="str">
        <f t="shared" si="2"/>
        <v>E</v>
      </c>
      <c r="I31" t="str">
        <f t="shared" si="3"/>
        <v>FR</v>
      </c>
      <c r="J31" t="str">
        <f t="shared" si="4"/>
        <v>France</v>
      </c>
      <c r="K31" cm="1">
        <f t="array" ref="K31">IF(COUNTIF('Nb colis et poids'!A:A,F31)=0,1,LOOKUP(F31,'Nb colis et poids'!A:A,'Nb colis et poids'!B:B+1))</f>
        <v>1</v>
      </c>
      <c r="L31" s="17">
        <f>TCD!E32</f>
        <v>3.01</v>
      </c>
      <c r="M31" t="str">
        <f t="shared" si="5"/>
        <v>ST</v>
      </c>
      <c r="N31">
        <f t="shared" si="6"/>
        <v>0.2</v>
      </c>
      <c r="Q31" t="str">
        <f>IF(TCD!J32="","",TCD!J32)</f>
        <v/>
      </c>
      <c r="R31" t="str">
        <f>IF(TCD!G32="","",TCD!G32)</f>
        <v/>
      </c>
      <c r="T31" s="6">
        <f>TCD!H32</f>
        <v>4.93</v>
      </c>
    </row>
    <row r="32" spans="1:20" x14ac:dyDescent="0.25">
      <c r="A32" t="str">
        <f t="shared" si="1"/>
        <v>TNT</v>
      </c>
      <c r="B32" s="9">
        <f t="shared" si="0"/>
        <v>46174</v>
      </c>
      <c r="F32" t="str">
        <f>TCD!F33</f>
        <v>9243814314756055</v>
      </c>
      <c r="H32" t="str">
        <f t="shared" si="2"/>
        <v>E</v>
      </c>
      <c r="I32" t="str">
        <f t="shared" si="3"/>
        <v>FR</v>
      </c>
      <c r="J32" t="str">
        <f t="shared" si="4"/>
        <v>France</v>
      </c>
      <c r="K32" cm="1">
        <f t="array" ref="K32">IF(COUNTIF('Nb colis et poids'!A:A,F32)=0,1,LOOKUP(F32,'Nb colis et poids'!A:A,'Nb colis et poids'!B:B+1))</f>
        <v>1</v>
      </c>
      <c r="L32" s="17">
        <f>TCD!E33</f>
        <v>0.8</v>
      </c>
      <c r="M32" t="str">
        <f t="shared" si="5"/>
        <v>ST</v>
      </c>
      <c r="N32">
        <f t="shared" si="6"/>
        <v>0.2</v>
      </c>
      <c r="Q32" t="str">
        <f>IF(TCD!J33="","",TCD!J33)</f>
        <v/>
      </c>
      <c r="R32" t="str">
        <f>IF(TCD!G33="","",TCD!G33)</f>
        <v/>
      </c>
      <c r="T32" s="6">
        <f>TCD!H33</f>
        <v>4.1500000000000004</v>
      </c>
    </row>
    <row r="33" spans="1:20" x14ac:dyDescent="0.25">
      <c r="A33" t="str">
        <f t="shared" si="1"/>
        <v>TNT</v>
      </c>
      <c r="B33" s="9">
        <f t="shared" si="0"/>
        <v>46174</v>
      </c>
      <c r="F33" t="str">
        <f>TCD!F34</f>
        <v>9243814314756049</v>
      </c>
      <c r="H33" t="str">
        <f t="shared" si="2"/>
        <v>E</v>
      </c>
      <c r="I33" t="str">
        <f t="shared" si="3"/>
        <v>FR</v>
      </c>
      <c r="J33" t="str">
        <f t="shared" si="4"/>
        <v>France</v>
      </c>
      <c r="K33" cm="1">
        <f t="array" ref="K33">IF(COUNTIF('Nb colis et poids'!A:A,F33)=0,1,LOOKUP(F33,'Nb colis et poids'!A:A,'Nb colis et poids'!B:B+1))</f>
        <v>1</v>
      </c>
      <c r="L33" s="17">
        <f>TCD!E34</f>
        <v>0.8</v>
      </c>
      <c r="M33" t="str">
        <f t="shared" si="5"/>
        <v>ST</v>
      </c>
      <c r="N33">
        <f t="shared" si="6"/>
        <v>0.2</v>
      </c>
      <c r="Q33" t="str">
        <f>IF(TCD!J34="","",TCD!J34)</f>
        <v/>
      </c>
      <c r="R33" t="str">
        <f>IF(TCD!G34="","",TCD!G34)</f>
        <v/>
      </c>
      <c r="T33" s="6">
        <f>TCD!H34</f>
        <v>4.1500000000000004</v>
      </c>
    </row>
    <row r="34" spans="1:20" x14ac:dyDescent="0.25">
      <c r="A34" t="str">
        <f t="shared" si="1"/>
        <v>TNT</v>
      </c>
      <c r="B34" s="9">
        <f t="shared" si="0"/>
        <v>46174</v>
      </c>
      <c r="F34" t="str">
        <f>TCD!F35</f>
        <v>9243814314755988</v>
      </c>
      <c r="H34" t="str">
        <f t="shared" si="2"/>
        <v>E</v>
      </c>
      <c r="I34" t="str">
        <f t="shared" si="3"/>
        <v>FR</v>
      </c>
      <c r="J34" t="str">
        <f t="shared" si="4"/>
        <v>France</v>
      </c>
      <c r="K34" cm="1">
        <f t="array" ref="K34">IF(COUNTIF('Nb colis et poids'!A:A,F34)=0,1,LOOKUP(F34,'Nb colis et poids'!A:A,'Nb colis et poids'!B:B+1))</f>
        <v>1</v>
      </c>
      <c r="L34" s="17">
        <f>TCD!E35</f>
        <v>0.8</v>
      </c>
      <c r="M34" t="str">
        <f t="shared" si="5"/>
        <v>ST</v>
      </c>
      <c r="N34">
        <f t="shared" si="6"/>
        <v>0.2</v>
      </c>
      <c r="Q34" t="str">
        <f>IF(TCD!J35="","",TCD!J35)</f>
        <v/>
      </c>
      <c r="R34" t="str">
        <f>IF(TCD!G35="","",TCD!G35)</f>
        <v/>
      </c>
      <c r="T34" s="6">
        <f>TCD!H35</f>
        <v>4.1500000000000004</v>
      </c>
    </row>
    <row r="35" spans="1:20" x14ac:dyDescent="0.25">
      <c r="A35" t="str">
        <f t="shared" si="1"/>
        <v>TNT</v>
      </c>
      <c r="B35" s="9">
        <f t="shared" si="0"/>
        <v>46174</v>
      </c>
      <c r="F35" t="str">
        <f>TCD!F36</f>
        <v>9243814314755965</v>
      </c>
      <c r="H35" t="str">
        <f t="shared" si="2"/>
        <v>E</v>
      </c>
      <c r="I35" t="str">
        <f t="shared" si="3"/>
        <v>FR</v>
      </c>
      <c r="J35" t="str">
        <f t="shared" si="4"/>
        <v>France</v>
      </c>
      <c r="K35" cm="1">
        <f t="array" ref="K35">IF(COUNTIF('Nb colis et poids'!A:A,F35)=0,1,LOOKUP(F35,'Nb colis et poids'!A:A,'Nb colis et poids'!B:B+1))</f>
        <v>1</v>
      </c>
      <c r="L35" s="17">
        <f>TCD!E36</f>
        <v>0.8</v>
      </c>
      <c r="M35" t="str">
        <f t="shared" si="5"/>
        <v>ST</v>
      </c>
      <c r="N35">
        <f t="shared" si="6"/>
        <v>0.2</v>
      </c>
      <c r="Q35" t="str">
        <f>IF(TCD!J36="","",TCD!J36)</f>
        <v/>
      </c>
      <c r="R35" t="str">
        <f>IF(TCD!G36="","",TCD!G36)</f>
        <v/>
      </c>
      <c r="T35" s="6">
        <f>TCD!H36</f>
        <v>4.1500000000000004</v>
      </c>
    </row>
    <row r="36" spans="1:20" x14ac:dyDescent="0.25">
      <c r="A36" t="str">
        <f t="shared" si="1"/>
        <v>TNT</v>
      </c>
      <c r="B36" s="9">
        <f t="shared" si="0"/>
        <v>46174</v>
      </c>
      <c r="F36" t="str">
        <f>TCD!F37</f>
        <v>9243814314755873</v>
      </c>
      <c r="H36" t="str">
        <f t="shared" si="2"/>
        <v>E</v>
      </c>
      <c r="I36" t="str">
        <f t="shared" si="3"/>
        <v>FR</v>
      </c>
      <c r="J36" t="str">
        <f t="shared" si="4"/>
        <v>France</v>
      </c>
      <c r="K36" cm="1">
        <f t="array" ref="K36">IF(COUNTIF('Nb colis et poids'!A:A,F36)=0,1,LOOKUP(F36,'Nb colis et poids'!A:A,'Nb colis et poids'!B:B+1))</f>
        <v>1</v>
      </c>
      <c r="L36" s="17">
        <f>TCD!E37</f>
        <v>3.01</v>
      </c>
      <c r="M36" t="str">
        <f t="shared" si="5"/>
        <v>ST</v>
      </c>
      <c r="N36">
        <f t="shared" si="6"/>
        <v>0.2</v>
      </c>
      <c r="Q36" t="str">
        <f>IF(TCD!J37="","",TCD!J37)</f>
        <v/>
      </c>
      <c r="R36" t="str">
        <f>IF(TCD!G37="","",TCD!G37)</f>
        <v/>
      </c>
      <c r="T36" s="6">
        <f>TCD!H37</f>
        <v>4.93</v>
      </c>
    </row>
    <row r="37" spans="1:20" x14ac:dyDescent="0.25">
      <c r="A37" t="str">
        <f t="shared" si="1"/>
        <v>TNT</v>
      </c>
      <c r="B37" s="9">
        <f t="shared" si="0"/>
        <v>46174</v>
      </c>
      <c r="F37" t="str">
        <f>TCD!F38</f>
        <v>9243814314755867</v>
      </c>
      <c r="H37" t="str">
        <f t="shared" si="2"/>
        <v>E</v>
      </c>
      <c r="I37" t="str">
        <f t="shared" si="3"/>
        <v>FR</v>
      </c>
      <c r="J37" t="str">
        <f t="shared" si="4"/>
        <v>France</v>
      </c>
      <c r="K37" cm="1">
        <f t="array" ref="K37">IF(COUNTIF('Nb colis et poids'!A:A,F37)=0,1,LOOKUP(F37,'Nb colis et poids'!A:A,'Nb colis et poids'!B:B+1))</f>
        <v>1</v>
      </c>
      <c r="L37" s="17">
        <f>TCD!E38</f>
        <v>0.9</v>
      </c>
      <c r="M37" t="str">
        <f t="shared" si="5"/>
        <v>ST</v>
      </c>
      <c r="N37">
        <f t="shared" si="6"/>
        <v>0.2</v>
      </c>
      <c r="Q37" t="str">
        <f>IF(TCD!J38="","",TCD!J38)</f>
        <v/>
      </c>
      <c r="R37" t="str">
        <f>IF(TCD!G38="","",TCD!G38)</f>
        <v/>
      </c>
      <c r="T37" s="6">
        <f>TCD!H38</f>
        <v>4.1500000000000004</v>
      </c>
    </row>
    <row r="38" spans="1:20" x14ac:dyDescent="0.25">
      <c r="A38" t="str">
        <f t="shared" si="1"/>
        <v>TNT</v>
      </c>
      <c r="B38" s="9">
        <f t="shared" si="0"/>
        <v>46174</v>
      </c>
      <c r="F38" t="str">
        <f>TCD!F39</f>
        <v>9243814314755855</v>
      </c>
      <c r="H38" t="str">
        <f t="shared" si="2"/>
        <v>E</v>
      </c>
      <c r="I38" t="str">
        <f t="shared" si="3"/>
        <v>FR</v>
      </c>
      <c r="J38" t="str">
        <f t="shared" si="4"/>
        <v>France</v>
      </c>
      <c r="K38" cm="1">
        <f t="array" ref="K38">IF(COUNTIF('Nb colis et poids'!A:A,F38)=0,1,LOOKUP(F38,'Nb colis et poids'!A:A,'Nb colis et poids'!B:B+1))</f>
        <v>1</v>
      </c>
      <c r="L38" s="17">
        <f>TCD!E39</f>
        <v>0.8</v>
      </c>
      <c r="M38" t="str">
        <f t="shared" si="5"/>
        <v>ST</v>
      </c>
      <c r="N38">
        <f t="shared" si="6"/>
        <v>0.2</v>
      </c>
      <c r="Q38" t="str">
        <f>IF(TCD!J39="","",TCD!J39)</f>
        <v/>
      </c>
      <c r="R38" t="str">
        <f>IF(TCD!G39="","",TCD!G39)</f>
        <v/>
      </c>
      <c r="T38" s="6">
        <f>TCD!H39</f>
        <v>4.1500000000000004</v>
      </c>
    </row>
    <row r="39" spans="1:20" x14ac:dyDescent="0.25">
      <c r="A39" t="str">
        <f t="shared" si="1"/>
        <v>TNT</v>
      </c>
      <c r="B39" s="9">
        <f t="shared" si="0"/>
        <v>46174</v>
      </c>
      <c r="F39" t="str">
        <f>TCD!F40</f>
        <v>9243814314755838</v>
      </c>
      <c r="H39" t="str">
        <f t="shared" si="2"/>
        <v>E</v>
      </c>
      <c r="I39" t="str">
        <f t="shared" si="3"/>
        <v>FR</v>
      </c>
      <c r="J39" t="str">
        <f t="shared" si="4"/>
        <v>France</v>
      </c>
      <c r="K39" cm="1">
        <f t="array" ref="K39">IF(COUNTIF('Nb colis et poids'!A:A,F39)=0,1,LOOKUP(F39,'Nb colis et poids'!A:A,'Nb colis et poids'!B:B+1))</f>
        <v>1</v>
      </c>
      <c r="L39" s="17">
        <f>TCD!E40</f>
        <v>2.84</v>
      </c>
      <c r="M39" t="str">
        <f t="shared" si="5"/>
        <v>ST</v>
      </c>
      <c r="N39">
        <f t="shared" si="6"/>
        <v>0.2</v>
      </c>
      <c r="Q39" t="str">
        <f>IF(TCD!J40="","",TCD!J40)</f>
        <v/>
      </c>
      <c r="R39" t="str">
        <f>IF(TCD!G40="","",TCD!G40)</f>
        <v/>
      </c>
      <c r="T39" s="6">
        <f>TCD!H40</f>
        <v>4.67</v>
      </c>
    </row>
    <row r="40" spans="1:20" x14ac:dyDescent="0.25">
      <c r="A40" t="str">
        <f t="shared" si="1"/>
        <v>TNT</v>
      </c>
      <c r="B40" s="9">
        <f t="shared" si="0"/>
        <v>46174</v>
      </c>
      <c r="F40" t="str">
        <f>TCD!F41</f>
        <v>9243814314755579</v>
      </c>
      <c r="H40" t="str">
        <f t="shared" si="2"/>
        <v>E</v>
      </c>
      <c r="I40" t="str">
        <f t="shared" si="3"/>
        <v>FR</v>
      </c>
      <c r="J40" t="str">
        <f t="shared" si="4"/>
        <v>France</v>
      </c>
      <c r="K40" cm="1">
        <f t="array" ref="K40">IF(COUNTIF('Nb colis et poids'!A:A,F40)=0,1,LOOKUP(F40,'Nb colis et poids'!A:A,'Nb colis et poids'!B:B+1))</f>
        <v>1</v>
      </c>
      <c r="L40" s="17">
        <f>TCD!E41</f>
        <v>0.8</v>
      </c>
      <c r="M40" t="str">
        <f t="shared" si="5"/>
        <v>ST</v>
      </c>
      <c r="N40">
        <f t="shared" si="6"/>
        <v>0.2</v>
      </c>
      <c r="Q40" t="str">
        <f>IF(TCD!J41="","",TCD!J41)</f>
        <v/>
      </c>
      <c r="R40" t="str">
        <f>IF(TCD!G41="","",TCD!G41)</f>
        <v/>
      </c>
      <c r="T40" s="6">
        <f>TCD!H41</f>
        <v>4.1500000000000004</v>
      </c>
    </row>
    <row r="41" spans="1:20" x14ac:dyDescent="0.25">
      <c r="A41" t="str">
        <f t="shared" si="1"/>
        <v>TNT</v>
      </c>
      <c r="B41" s="9">
        <f t="shared" si="0"/>
        <v>46174</v>
      </c>
      <c r="F41" t="str">
        <f>TCD!F42</f>
        <v>9243814314755464</v>
      </c>
      <c r="H41" t="str">
        <f t="shared" si="2"/>
        <v>E</v>
      </c>
      <c r="I41" t="str">
        <f t="shared" si="3"/>
        <v>FR</v>
      </c>
      <c r="J41" t="str">
        <f t="shared" si="4"/>
        <v>France</v>
      </c>
      <c r="K41" cm="1">
        <f t="array" ref="K41">IF(COUNTIF('Nb colis et poids'!A:A,F41)=0,1,LOOKUP(F41,'Nb colis et poids'!A:A,'Nb colis et poids'!B:B+1))</f>
        <v>1</v>
      </c>
      <c r="L41" s="17">
        <f>TCD!E42</f>
        <v>3.84</v>
      </c>
      <c r="M41" t="str">
        <f t="shared" si="5"/>
        <v>ST</v>
      </c>
      <c r="N41">
        <f t="shared" si="6"/>
        <v>0.2</v>
      </c>
      <c r="Q41" t="str">
        <f>IF(TCD!J42="","",TCD!J42)</f>
        <v/>
      </c>
      <c r="R41" t="str">
        <f>IF(TCD!G42="","",TCD!G42)</f>
        <v/>
      </c>
      <c r="T41" s="6">
        <f>TCD!H42</f>
        <v>4.93</v>
      </c>
    </row>
    <row r="42" spans="1:20" x14ac:dyDescent="0.25">
      <c r="A42" t="str">
        <f t="shared" si="1"/>
        <v>TNT</v>
      </c>
      <c r="B42" s="9">
        <f t="shared" si="0"/>
        <v>46174</v>
      </c>
      <c r="F42" t="str">
        <f>TCD!F43</f>
        <v>9243814314755026</v>
      </c>
      <c r="H42" t="str">
        <f t="shared" si="2"/>
        <v>E</v>
      </c>
      <c r="I42" t="str">
        <f t="shared" si="3"/>
        <v>FR</v>
      </c>
      <c r="J42" t="str">
        <f t="shared" si="4"/>
        <v>France</v>
      </c>
      <c r="K42" cm="1">
        <f t="array" ref="K42">IF(COUNTIF('Nb colis et poids'!A:A,F42)=0,1,LOOKUP(F42,'Nb colis et poids'!A:A,'Nb colis et poids'!B:B+1))</f>
        <v>1</v>
      </c>
      <c r="L42" s="17">
        <f>TCD!E43</f>
        <v>8.4</v>
      </c>
      <c r="M42" t="str">
        <f t="shared" si="5"/>
        <v>ST</v>
      </c>
      <c r="N42">
        <f t="shared" si="6"/>
        <v>0.2</v>
      </c>
      <c r="Q42" t="str">
        <f>IF(TCD!J43="","",TCD!J43)</f>
        <v/>
      </c>
      <c r="R42" t="str">
        <f>IF(TCD!G43="","",TCD!G43)</f>
        <v/>
      </c>
      <c r="T42" s="6">
        <f>TCD!H43</f>
        <v>6.23</v>
      </c>
    </row>
    <row r="43" spans="1:20" x14ac:dyDescent="0.25">
      <c r="A43" t="str">
        <f t="shared" si="1"/>
        <v>TNT</v>
      </c>
      <c r="B43" s="9">
        <f t="shared" si="0"/>
        <v>46174</v>
      </c>
      <c r="F43" t="str">
        <f>TCD!F44</f>
        <v>9243814314754412</v>
      </c>
      <c r="H43" t="str">
        <f t="shared" si="2"/>
        <v>E</v>
      </c>
      <c r="I43" t="str">
        <f t="shared" si="3"/>
        <v>FR</v>
      </c>
      <c r="J43" t="str">
        <f t="shared" si="4"/>
        <v>France</v>
      </c>
      <c r="K43" cm="1">
        <f t="array" ref="K43">IF(COUNTIF('Nb colis et poids'!A:A,F43)=0,1,LOOKUP(F43,'Nb colis et poids'!A:A,'Nb colis et poids'!B:B+1))</f>
        <v>1</v>
      </c>
      <c r="L43" s="17">
        <f>TCD!E44</f>
        <v>4.2</v>
      </c>
      <c r="M43" t="str">
        <f t="shared" si="5"/>
        <v>ST</v>
      </c>
      <c r="N43">
        <f t="shared" si="6"/>
        <v>0.2</v>
      </c>
      <c r="Q43" t="str">
        <f>IF(TCD!J44="","",TCD!J44)</f>
        <v/>
      </c>
      <c r="R43" t="str">
        <f>IF(TCD!G44="","",TCD!G44)</f>
        <v/>
      </c>
      <c r="T43" s="6">
        <f>TCD!H44</f>
        <v>5.19</v>
      </c>
    </row>
    <row r="44" spans="1:20" x14ac:dyDescent="0.25">
      <c r="A44" t="str">
        <f t="shared" si="1"/>
        <v>TNT</v>
      </c>
      <c r="B44" s="9">
        <f t="shared" si="0"/>
        <v>46174</v>
      </c>
      <c r="F44" t="str">
        <f>TCD!F45</f>
        <v>9243814314754389</v>
      </c>
      <c r="H44" t="str">
        <f t="shared" si="2"/>
        <v>E</v>
      </c>
      <c r="I44" t="str">
        <f t="shared" si="3"/>
        <v>FR</v>
      </c>
      <c r="J44" t="str">
        <f t="shared" si="4"/>
        <v>France</v>
      </c>
      <c r="K44" cm="1">
        <f t="array" ref="K44">IF(COUNTIF('Nb colis et poids'!A:A,F44)=0,1,LOOKUP(F44,'Nb colis et poids'!A:A,'Nb colis et poids'!B:B+1))</f>
        <v>1</v>
      </c>
      <c r="L44" s="17">
        <f>TCD!E45</f>
        <v>3</v>
      </c>
      <c r="M44" t="str">
        <f t="shared" si="5"/>
        <v>ST</v>
      </c>
      <c r="N44">
        <f t="shared" si="6"/>
        <v>0.2</v>
      </c>
      <c r="Q44" t="str">
        <f>IF(TCD!J45="","",TCD!J45)</f>
        <v/>
      </c>
      <c r="R44" t="str">
        <f>IF(TCD!G45="","",TCD!G45)</f>
        <v/>
      </c>
      <c r="T44" s="6">
        <f>TCD!H45</f>
        <v>4.67</v>
      </c>
    </row>
    <row r="45" spans="1:20" x14ac:dyDescent="0.25">
      <c r="A45" t="str">
        <f t="shared" si="1"/>
        <v>TNT</v>
      </c>
      <c r="B45" s="9">
        <f t="shared" si="0"/>
        <v>46174</v>
      </c>
      <c r="F45" t="str">
        <f>TCD!F46</f>
        <v>9243814314754285</v>
      </c>
      <c r="H45" t="str">
        <f t="shared" si="2"/>
        <v>E</v>
      </c>
      <c r="I45" t="str">
        <f t="shared" si="3"/>
        <v>FR</v>
      </c>
      <c r="J45" t="str">
        <f t="shared" si="4"/>
        <v>France</v>
      </c>
      <c r="K45" cm="1">
        <f t="array" ref="K45">IF(COUNTIF('Nb colis et poids'!A:A,F45)=0,1,LOOKUP(F45,'Nb colis et poids'!A:A,'Nb colis et poids'!B:B+1))</f>
        <v>1</v>
      </c>
      <c r="L45" s="17">
        <f>TCD!E46</f>
        <v>2.9</v>
      </c>
      <c r="M45" t="str">
        <f t="shared" si="5"/>
        <v>ST</v>
      </c>
      <c r="N45">
        <f t="shared" si="6"/>
        <v>0.2</v>
      </c>
      <c r="Q45" t="str">
        <f>IF(TCD!J46="","",TCD!J46)</f>
        <v/>
      </c>
      <c r="R45" t="str">
        <f>IF(TCD!G46="","",TCD!G46)</f>
        <v/>
      </c>
      <c r="T45" s="6">
        <f>TCD!H46</f>
        <v>4.67</v>
      </c>
    </row>
    <row r="46" spans="1:20" x14ac:dyDescent="0.25">
      <c r="A46" t="str">
        <f t="shared" si="1"/>
        <v>TNT</v>
      </c>
      <c r="B46" s="9">
        <f t="shared" si="0"/>
        <v>46174</v>
      </c>
      <c r="F46" t="str">
        <f>TCD!F47</f>
        <v>9243814314754095</v>
      </c>
      <c r="H46" t="str">
        <f t="shared" si="2"/>
        <v>E</v>
      </c>
      <c r="I46" t="str">
        <f t="shared" si="3"/>
        <v>FR</v>
      </c>
      <c r="J46" t="str">
        <f t="shared" si="4"/>
        <v>France</v>
      </c>
      <c r="K46" cm="1">
        <f t="array" ref="K46">IF(COUNTIF('Nb colis et poids'!A:A,F46)=0,1,LOOKUP(F46,'Nb colis et poids'!A:A,'Nb colis et poids'!B:B+1))</f>
        <v>1</v>
      </c>
      <c r="L46" s="17">
        <f>TCD!E47</f>
        <v>3.8</v>
      </c>
      <c r="M46" t="str">
        <f t="shared" si="5"/>
        <v>ST</v>
      </c>
      <c r="N46">
        <f t="shared" si="6"/>
        <v>0.2</v>
      </c>
      <c r="Q46" t="str">
        <f>IF(TCD!J47="","",TCD!J47)</f>
        <v/>
      </c>
      <c r="R46" t="str">
        <f>IF(TCD!G47="","",TCD!G47)</f>
        <v/>
      </c>
      <c r="T46" s="6">
        <f>TCD!H47</f>
        <v>4.93</v>
      </c>
    </row>
    <row r="47" spans="1:20" x14ac:dyDescent="0.25">
      <c r="A47" t="str">
        <f t="shared" si="1"/>
        <v>TNT</v>
      </c>
      <c r="B47" s="9">
        <f t="shared" si="0"/>
        <v>46174</v>
      </c>
      <c r="F47" t="str">
        <f>TCD!F48</f>
        <v>9243814314751971</v>
      </c>
      <c r="H47" t="str">
        <f t="shared" si="2"/>
        <v>E</v>
      </c>
      <c r="I47" t="str">
        <f t="shared" si="3"/>
        <v>FR</v>
      </c>
      <c r="J47" t="str">
        <f t="shared" si="4"/>
        <v>France</v>
      </c>
      <c r="K47" cm="1">
        <f t="array" ref="K47">IF(COUNTIF('Nb colis et poids'!A:A,F47)=0,1,LOOKUP(F47,'Nb colis et poids'!A:A,'Nb colis et poids'!B:B+1))</f>
        <v>1</v>
      </c>
      <c r="L47" s="17">
        <f>TCD!E48</f>
        <v>11.52</v>
      </c>
      <c r="M47" t="str">
        <f t="shared" si="5"/>
        <v>ST</v>
      </c>
      <c r="N47">
        <f t="shared" si="6"/>
        <v>0.2</v>
      </c>
      <c r="Q47" t="str">
        <f>IF(TCD!J48="","",TCD!J48)</f>
        <v/>
      </c>
      <c r="R47" t="str">
        <f>IF(TCD!G48="","",TCD!G48)</f>
        <v/>
      </c>
      <c r="T47" s="6">
        <f>TCD!H48</f>
        <v>7.01</v>
      </c>
    </row>
    <row r="48" spans="1:20" x14ac:dyDescent="0.25">
      <c r="A48" t="str">
        <f t="shared" si="1"/>
        <v>TNT</v>
      </c>
      <c r="B48" s="9">
        <f t="shared" si="0"/>
        <v>46174</v>
      </c>
      <c r="F48" t="str">
        <f>TCD!F49</f>
        <v>9243814314751959</v>
      </c>
      <c r="H48" t="str">
        <f t="shared" si="2"/>
        <v>E</v>
      </c>
      <c r="I48" t="str">
        <f t="shared" si="3"/>
        <v>FR</v>
      </c>
      <c r="J48" t="str">
        <f t="shared" si="4"/>
        <v>France</v>
      </c>
      <c r="K48" cm="1">
        <f t="array" ref="K48">IF(COUNTIF('Nb colis et poids'!A:A,F48)=0,1,LOOKUP(F48,'Nb colis et poids'!A:A,'Nb colis et poids'!B:B+1))</f>
        <v>1</v>
      </c>
      <c r="L48" s="17">
        <f>TCD!E49</f>
        <v>5.68</v>
      </c>
      <c r="M48" t="str">
        <f t="shared" si="5"/>
        <v>ST</v>
      </c>
      <c r="N48">
        <f t="shared" si="6"/>
        <v>0.2</v>
      </c>
      <c r="Q48" t="str">
        <f>IF(TCD!J49="","",TCD!J49)</f>
        <v/>
      </c>
      <c r="R48" t="str">
        <f>IF(TCD!G49="","",TCD!G49)</f>
        <v/>
      </c>
      <c r="T48" s="6">
        <f>TCD!H49</f>
        <v>5.45</v>
      </c>
    </row>
    <row r="49" spans="1:20" x14ac:dyDescent="0.25">
      <c r="A49" t="str">
        <f t="shared" si="1"/>
        <v>TNT</v>
      </c>
      <c r="B49" s="9">
        <f t="shared" si="0"/>
        <v>46174</v>
      </c>
      <c r="F49" t="str">
        <f>TCD!F50</f>
        <v>9243814314751395</v>
      </c>
      <c r="H49" t="str">
        <f t="shared" si="2"/>
        <v>E</v>
      </c>
      <c r="I49" t="str">
        <f t="shared" si="3"/>
        <v>FR</v>
      </c>
      <c r="J49" t="str">
        <f t="shared" si="4"/>
        <v>France</v>
      </c>
      <c r="K49" cm="1">
        <f t="array" ref="K49">IF(COUNTIF('Nb colis et poids'!A:A,F49)=0,1,LOOKUP(F49,'Nb colis et poids'!A:A,'Nb colis et poids'!B:B+1))</f>
        <v>1</v>
      </c>
      <c r="L49" s="17">
        <f>TCD!E50</f>
        <v>6.8</v>
      </c>
      <c r="M49" t="str">
        <f t="shared" si="5"/>
        <v>ST</v>
      </c>
      <c r="N49">
        <f t="shared" si="6"/>
        <v>0.2</v>
      </c>
      <c r="Q49" t="str">
        <f>IF(TCD!J50="","",TCD!J50)</f>
        <v/>
      </c>
      <c r="R49" t="str">
        <f>IF(TCD!G50="","",TCD!G50)</f>
        <v/>
      </c>
      <c r="T49" s="6">
        <f>TCD!H50</f>
        <v>5.71</v>
      </c>
    </row>
    <row r="50" spans="1:20" x14ac:dyDescent="0.25">
      <c r="A50" t="str">
        <f t="shared" si="1"/>
        <v>TNT</v>
      </c>
      <c r="B50" s="9">
        <f t="shared" si="0"/>
        <v>46174</v>
      </c>
      <c r="F50" t="str">
        <f>TCD!F51</f>
        <v>9143814314754974</v>
      </c>
      <c r="H50" t="str">
        <f t="shared" si="2"/>
        <v>E</v>
      </c>
      <c r="I50" t="str">
        <f t="shared" si="3"/>
        <v>FR</v>
      </c>
      <c r="J50" t="str">
        <f t="shared" si="4"/>
        <v>France</v>
      </c>
      <c r="K50" cm="1">
        <f t="array" ref="K50">IF(COUNTIF('Nb colis et poids'!A:A,F50)=0,1,LOOKUP(F50,'Nb colis et poids'!A:A,'Nb colis et poids'!B:B+1))</f>
        <v>1</v>
      </c>
      <c r="L50" s="17">
        <f>TCD!E51</f>
        <v>4.01</v>
      </c>
      <c r="M50" t="str">
        <f t="shared" si="5"/>
        <v>ST</v>
      </c>
      <c r="N50">
        <f t="shared" si="6"/>
        <v>0.2</v>
      </c>
      <c r="Q50" t="str">
        <f>IF(TCD!J51="","",TCD!J51)</f>
        <v/>
      </c>
      <c r="R50" t="str">
        <f>IF(TCD!G51="","",TCD!G51)</f>
        <v/>
      </c>
      <c r="T50" s="6">
        <f>TCD!H51</f>
        <v>5.19</v>
      </c>
    </row>
    <row r="51" spans="1:20" x14ac:dyDescent="0.25">
      <c r="A51" t="str">
        <f t="shared" si="1"/>
        <v>TNT</v>
      </c>
      <c r="B51" s="9">
        <f t="shared" si="0"/>
        <v>46174</v>
      </c>
      <c r="F51" t="str">
        <f>TCD!F52</f>
        <v>9143814314754330</v>
      </c>
      <c r="H51" t="str">
        <f t="shared" si="2"/>
        <v>E</v>
      </c>
      <c r="I51" t="str">
        <f t="shared" si="3"/>
        <v>FR</v>
      </c>
      <c r="J51" t="str">
        <f t="shared" si="4"/>
        <v>France</v>
      </c>
      <c r="K51" cm="1">
        <f t="array" ref="K51">IF(COUNTIF('Nb colis et poids'!A:A,F51)=0,1,LOOKUP(F51,'Nb colis et poids'!A:A,'Nb colis et poids'!B:B+1))</f>
        <v>1</v>
      </c>
      <c r="L51" s="17">
        <f>TCD!E52</f>
        <v>11.69</v>
      </c>
      <c r="M51" t="str">
        <f t="shared" si="5"/>
        <v>ST</v>
      </c>
      <c r="N51">
        <f t="shared" si="6"/>
        <v>0.2</v>
      </c>
      <c r="Q51" t="str">
        <f>IF(TCD!J52="","",TCD!J52)</f>
        <v/>
      </c>
      <c r="R51" t="str">
        <f>IF(TCD!G52="","",TCD!G52)</f>
        <v/>
      </c>
      <c r="T51" s="6">
        <f>TCD!H52</f>
        <v>7.01</v>
      </c>
    </row>
    <row r="52" spans="1:20" x14ac:dyDescent="0.25">
      <c r="A52" t="str">
        <f t="shared" si="1"/>
        <v>TNT</v>
      </c>
      <c r="B52" s="9">
        <f t="shared" si="0"/>
        <v>46174</v>
      </c>
      <c r="F52" t="str">
        <f>TCD!F53</f>
        <v>9143814314754323</v>
      </c>
      <c r="H52" t="str">
        <f t="shared" si="2"/>
        <v>E</v>
      </c>
      <c r="I52" t="str">
        <f t="shared" si="3"/>
        <v>FR</v>
      </c>
      <c r="J52" t="str">
        <f t="shared" si="4"/>
        <v>France</v>
      </c>
      <c r="K52" cm="1">
        <f t="array" ref="K52">IF(COUNTIF('Nb colis et poids'!A:A,F52)=0,1,LOOKUP(F52,'Nb colis et poids'!A:A,'Nb colis et poids'!B:B+1))</f>
        <v>2</v>
      </c>
      <c r="L52" s="17">
        <f>TCD!E53</f>
        <v>23.72</v>
      </c>
      <c r="M52" t="str">
        <f t="shared" si="5"/>
        <v>ST</v>
      </c>
      <c r="N52">
        <f t="shared" si="6"/>
        <v>0.2</v>
      </c>
      <c r="Q52" t="str">
        <f>IF(TCD!J53="","",TCD!J53)</f>
        <v/>
      </c>
      <c r="R52" t="str">
        <f>IF(TCD!G53="","",TCD!G53)</f>
        <v/>
      </c>
      <c r="T52" s="6">
        <f>TCD!H53</f>
        <v>11.13</v>
      </c>
    </row>
    <row r="53" spans="1:20" x14ac:dyDescent="0.25">
      <c r="A53" t="str">
        <f t="shared" si="1"/>
        <v>TNT</v>
      </c>
      <c r="B53" s="9">
        <f t="shared" si="0"/>
        <v>46174</v>
      </c>
      <c r="F53" t="str">
        <f>TCD!F54</f>
        <v>9143814314752795</v>
      </c>
      <c r="H53" t="str">
        <f t="shared" si="2"/>
        <v>E</v>
      </c>
      <c r="I53" t="str">
        <f t="shared" si="3"/>
        <v>FR</v>
      </c>
      <c r="J53" t="str">
        <f t="shared" si="4"/>
        <v>France</v>
      </c>
      <c r="K53" cm="1">
        <f t="array" ref="K53">IF(COUNTIF('Nb colis et poids'!A:A,F53)=0,1,LOOKUP(F53,'Nb colis et poids'!A:A,'Nb colis et poids'!B:B+1))</f>
        <v>2</v>
      </c>
      <c r="L53" s="17">
        <f>TCD!E54</f>
        <v>33.9</v>
      </c>
      <c r="M53" t="str">
        <f t="shared" si="5"/>
        <v>ST</v>
      </c>
      <c r="N53">
        <f t="shared" si="6"/>
        <v>0.2</v>
      </c>
      <c r="Q53" t="str">
        <f>IF(TCD!J54="","",TCD!J54)</f>
        <v/>
      </c>
      <c r="R53" t="str">
        <f>IF(TCD!G54="","",TCD!G54)</f>
        <v/>
      </c>
      <c r="T53" s="6">
        <f>TCD!H54</f>
        <v>13.73</v>
      </c>
    </row>
    <row r="54" spans="1:20" x14ac:dyDescent="0.25">
      <c r="A54" t="str">
        <f t="shared" si="1"/>
        <v>TNT</v>
      </c>
      <c r="B54" s="9">
        <f t="shared" si="0"/>
        <v>46174</v>
      </c>
      <c r="F54" t="str">
        <f>TCD!F55</f>
        <v>9143814314751645</v>
      </c>
      <c r="H54" t="str">
        <f t="shared" si="2"/>
        <v>E</v>
      </c>
      <c r="I54" t="str">
        <f t="shared" si="3"/>
        <v>FR</v>
      </c>
      <c r="J54" t="str">
        <f t="shared" si="4"/>
        <v>France</v>
      </c>
      <c r="K54" cm="1">
        <f t="array" ref="K54">IF(COUNTIF('Nb colis et poids'!A:A,F54)=0,1,LOOKUP(F54,'Nb colis et poids'!A:A,'Nb colis et poids'!B:B+1))</f>
        <v>1</v>
      </c>
      <c r="L54" s="17">
        <f>TCD!E55</f>
        <v>2.9</v>
      </c>
      <c r="M54" t="str">
        <f t="shared" si="5"/>
        <v>ST</v>
      </c>
      <c r="N54">
        <f t="shared" si="6"/>
        <v>0.2</v>
      </c>
      <c r="Q54" t="str">
        <f>IF(TCD!J55="","",TCD!J55)</f>
        <v/>
      </c>
      <c r="R54" t="str">
        <f>IF(TCD!G55="","",TCD!G55)</f>
        <v/>
      </c>
      <c r="T54" s="6">
        <f>TCD!H55</f>
        <v>4.67</v>
      </c>
    </row>
    <row r="55" spans="1:20" x14ac:dyDescent="0.25">
      <c r="A55" t="str">
        <f t="shared" si="1"/>
        <v>TNT</v>
      </c>
      <c r="B55" s="9">
        <f t="shared" si="0"/>
        <v>46174</v>
      </c>
      <c r="F55" t="str">
        <f>TCD!F56</f>
        <v>8843814314756440</v>
      </c>
      <c r="H55" t="str">
        <f t="shared" si="2"/>
        <v>E</v>
      </c>
      <c r="I55" t="str">
        <f t="shared" si="3"/>
        <v>FR</v>
      </c>
      <c r="J55" t="str">
        <f t="shared" si="4"/>
        <v>France</v>
      </c>
      <c r="K55" cm="1">
        <f t="array" ref="K55">IF(COUNTIF('Nb colis et poids'!A:A,F55)=0,1,LOOKUP(F55,'Nb colis et poids'!A:A,'Nb colis et poids'!B:B+1))</f>
        <v>1</v>
      </c>
      <c r="L55" s="17">
        <f>TCD!E56</f>
        <v>0.8</v>
      </c>
      <c r="M55" t="str">
        <f t="shared" si="5"/>
        <v>ST</v>
      </c>
      <c r="N55">
        <f t="shared" si="6"/>
        <v>0.2</v>
      </c>
      <c r="Q55" t="str">
        <f>IF(TCD!J56="","",TCD!J56)</f>
        <v/>
      </c>
      <c r="R55" t="str">
        <f>IF(TCD!G56="","",TCD!G56)</f>
        <v/>
      </c>
      <c r="T55" s="6">
        <f>TCD!H56</f>
        <v>4.1500000000000004</v>
      </c>
    </row>
    <row r="56" spans="1:20" x14ac:dyDescent="0.25">
      <c r="A56" t="str">
        <f t="shared" si="1"/>
        <v>TNT</v>
      </c>
      <c r="B56" s="9">
        <f t="shared" si="0"/>
        <v>46174</v>
      </c>
      <c r="F56" t="str">
        <f>TCD!F57</f>
        <v>8743814314756165</v>
      </c>
      <c r="H56" t="str">
        <f t="shared" si="2"/>
        <v>E</v>
      </c>
      <c r="I56" t="str">
        <f t="shared" si="3"/>
        <v>FR</v>
      </c>
      <c r="J56" t="str">
        <f t="shared" si="4"/>
        <v>France</v>
      </c>
      <c r="K56" cm="1">
        <f t="array" ref="K56">IF(COUNTIF('Nb colis et poids'!A:A,F56)=0,1,LOOKUP(F56,'Nb colis et poids'!A:A,'Nb colis et poids'!B:B+1))</f>
        <v>1</v>
      </c>
      <c r="L56" s="17">
        <f>TCD!E57</f>
        <v>0.8</v>
      </c>
      <c r="M56" t="str">
        <f t="shared" si="5"/>
        <v>ST</v>
      </c>
      <c r="N56">
        <f t="shared" si="6"/>
        <v>0.2</v>
      </c>
      <c r="Q56" t="str">
        <f>IF(TCD!J57="","",TCD!J57)</f>
        <v/>
      </c>
      <c r="R56" t="str">
        <f>IF(TCD!G57="","",TCD!G57)</f>
        <v/>
      </c>
      <c r="T56" s="6">
        <f>TCD!H57</f>
        <v>4.1500000000000004</v>
      </c>
    </row>
    <row r="57" spans="1:20" x14ac:dyDescent="0.25">
      <c r="A57" t="str">
        <f t="shared" si="1"/>
        <v>TNT</v>
      </c>
      <c r="B57" s="9">
        <f t="shared" si="0"/>
        <v>46174</v>
      </c>
      <c r="F57" t="str">
        <f>TCD!F58</f>
        <v>8643814314755525</v>
      </c>
      <c r="H57" t="str">
        <f t="shared" si="2"/>
        <v>E</v>
      </c>
      <c r="I57" t="str">
        <f t="shared" si="3"/>
        <v>FR</v>
      </c>
      <c r="J57" t="str">
        <f t="shared" si="4"/>
        <v>France</v>
      </c>
      <c r="K57" cm="1">
        <f t="array" ref="K57">IF(COUNTIF('Nb colis et poids'!A:A,F57)=0,1,LOOKUP(F57,'Nb colis et poids'!A:A,'Nb colis et poids'!B:B+1))</f>
        <v>1</v>
      </c>
      <c r="L57" s="17">
        <f>TCD!E58</f>
        <v>0.8</v>
      </c>
      <c r="M57" t="str">
        <f t="shared" si="5"/>
        <v>ST</v>
      </c>
      <c r="N57">
        <f t="shared" si="6"/>
        <v>0.2</v>
      </c>
      <c r="Q57" t="str">
        <f>IF(TCD!J58="","",TCD!J58)</f>
        <v/>
      </c>
      <c r="R57" t="str">
        <f>IF(TCD!G58="","",TCD!G58)</f>
        <v/>
      </c>
      <c r="T57" s="6">
        <f>TCD!H58</f>
        <v>4.1500000000000004</v>
      </c>
    </row>
    <row r="58" spans="1:20" x14ac:dyDescent="0.25">
      <c r="A58" t="str">
        <f t="shared" si="1"/>
        <v>TNT</v>
      </c>
      <c r="B58" s="9">
        <f t="shared" si="0"/>
        <v>46174</v>
      </c>
      <c r="F58" t="str">
        <f>TCD!F59</f>
        <v>8643814314754877</v>
      </c>
      <c r="H58" t="str">
        <f t="shared" si="2"/>
        <v>E</v>
      </c>
      <c r="I58" t="str">
        <f t="shared" si="3"/>
        <v>FR</v>
      </c>
      <c r="J58" t="str">
        <f t="shared" si="4"/>
        <v>France</v>
      </c>
      <c r="K58" cm="1">
        <f t="array" ref="K58">IF(COUNTIF('Nb colis et poids'!A:A,F58)=0,1,LOOKUP(F58,'Nb colis et poids'!A:A,'Nb colis et poids'!B:B+1))</f>
        <v>1</v>
      </c>
      <c r="L58" s="17">
        <f>TCD!E59</f>
        <v>3.6</v>
      </c>
      <c r="M58" t="str">
        <f t="shared" si="5"/>
        <v>ST</v>
      </c>
      <c r="N58">
        <f t="shared" si="6"/>
        <v>0.2</v>
      </c>
      <c r="Q58" t="str">
        <f>IF(TCD!J59="","",TCD!J59)</f>
        <v/>
      </c>
      <c r="R58" t="str">
        <f>IF(TCD!G59="","",TCD!G59)</f>
        <v/>
      </c>
      <c r="T58" s="6">
        <f>TCD!H59</f>
        <v>4.93</v>
      </c>
    </row>
    <row r="59" spans="1:20" x14ac:dyDescent="0.25">
      <c r="A59" t="str">
        <f t="shared" si="1"/>
        <v>TNT</v>
      </c>
      <c r="B59" s="9">
        <f t="shared" si="0"/>
        <v>46174</v>
      </c>
      <c r="F59" t="str">
        <f>TCD!F60</f>
        <v>8643814314752353</v>
      </c>
      <c r="H59" t="str">
        <f t="shared" si="2"/>
        <v>E</v>
      </c>
      <c r="I59" t="str">
        <f t="shared" si="3"/>
        <v>FR</v>
      </c>
      <c r="J59" t="str">
        <f t="shared" si="4"/>
        <v>France</v>
      </c>
      <c r="K59" cm="1">
        <f t="array" ref="K59">IF(COUNTIF('Nb colis et poids'!A:A,F59)=0,1,LOOKUP(F59,'Nb colis et poids'!A:A,'Nb colis et poids'!B:B+1))</f>
        <v>1</v>
      </c>
      <c r="L59" s="17">
        <f>TCD!E60</f>
        <v>4.4000000000000004</v>
      </c>
      <c r="M59" t="str">
        <f t="shared" si="5"/>
        <v>ST</v>
      </c>
      <c r="N59">
        <f t="shared" si="6"/>
        <v>0.2</v>
      </c>
      <c r="Q59" t="str">
        <f>IF(TCD!J60="","",TCD!J60)</f>
        <v/>
      </c>
      <c r="R59" t="str">
        <f>IF(TCD!G60="","",TCD!G60)</f>
        <v/>
      </c>
      <c r="T59" s="6">
        <f>TCD!H60</f>
        <v>5.19</v>
      </c>
    </row>
    <row r="60" spans="1:20" x14ac:dyDescent="0.25">
      <c r="A60" t="str">
        <f t="shared" si="1"/>
        <v>TNT</v>
      </c>
      <c r="B60" s="9">
        <f t="shared" si="0"/>
        <v>46174</v>
      </c>
      <c r="F60" t="str">
        <f>TCD!F61</f>
        <v>8643814314752042</v>
      </c>
      <c r="H60" t="str">
        <f t="shared" si="2"/>
        <v>E</v>
      </c>
      <c r="I60" t="str">
        <f t="shared" si="3"/>
        <v>FR</v>
      </c>
      <c r="J60" t="str">
        <f t="shared" si="4"/>
        <v>France</v>
      </c>
      <c r="K60" cm="1">
        <f t="array" ref="K60">IF(COUNTIF('Nb colis et poids'!A:A,F60)=0,1,LOOKUP(F60,'Nb colis et poids'!A:A,'Nb colis et poids'!B:B+1))</f>
        <v>2</v>
      </c>
      <c r="L60" s="17">
        <f>TCD!E61</f>
        <v>19.3</v>
      </c>
      <c r="M60" t="str">
        <f t="shared" si="5"/>
        <v>ST</v>
      </c>
      <c r="N60">
        <f t="shared" si="6"/>
        <v>0.2</v>
      </c>
      <c r="Q60" t="str">
        <f>IF(TCD!J61="","",TCD!J61)</f>
        <v/>
      </c>
      <c r="R60" t="str">
        <f>IF(TCD!G61="","",TCD!G61)</f>
        <v/>
      </c>
      <c r="T60" s="6">
        <f>TCD!H61</f>
        <v>10.09</v>
      </c>
    </row>
    <row r="61" spans="1:20" x14ac:dyDescent="0.25">
      <c r="A61" t="str">
        <f t="shared" si="1"/>
        <v>TNT</v>
      </c>
      <c r="B61" s="9">
        <f t="shared" si="0"/>
        <v>46174</v>
      </c>
      <c r="F61" t="str">
        <f>TCD!F62</f>
        <v>8543814314754765</v>
      </c>
      <c r="H61" t="str">
        <f t="shared" si="2"/>
        <v>E</v>
      </c>
      <c r="I61" t="str">
        <f t="shared" si="3"/>
        <v>FR</v>
      </c>
      <c r="J61" t="str">
        <f t="shared" si="4"/>
        <v>France</v>
      </c>
      <c r="K61" cm="1">
        <f t="array" ref="K61">IF(COUNTIF('Nb colis et poids'!A:A,F61)=0,1,LOOKUP(F61,'Nb colis et poids'!A:A,'Nb colis et poids'!B:B+1))</f>
        <v>1</v>
      </c>
      <c r="L61" s="17">
        <f>TCD!E62</f>
        <v>2.9</v>
      </c>
      <c r="M61" t="str">
        <f t="shared" si="5"/>
        <v>ST</v>
      </c>
      <c r="N61">
        <f t="shared" si="6"/>
        <v>0.2</v>
      </c>
      <c r="Q61" t="str">
        <f>IF(TCD!J62="","",TCD!J62)</f>
        <v/>
      </c>
      <c r="R61" t="str">
        <f>IF(TCD!G62="","",TCD!G62)</f>
        <v/>
      </c>
      <c r="T61" s="6">
        <f>TCD!H62</f>
        <v>4.67</v>
      </c>
    </row>
    <row r="62" spans="1:20" x14ac:dyDescent="0.25">
      <c r="A62" t="str">
        <f t="shared" si="1"/>
        <v>TNT</v>
      </c>
      <c r="B62" s="9">
        <f t="shared" si="0"/>
        <v>46174</v>
      </c>
      <c r="F62" t="str">
        <f>TCD!F63</f>
        <v>8543814314754362</v>
      </c>
      <c r="H62" t="str">
        <f t="shared" si="2"/>
        <v>E</v>
      </c>
      <c r="I62" t="str">
        <f t="shared" si="3"/>
        <v>FR</v>
      </c>
      <c r="J62" t="str">
        <f t="shared" si="4"/>
        <v>France</v>
      </c>
      <c r="K62" cm="1">
        <f t="array" ref="K62">IF(COUNTIF('Nb colis et poids'!A:A,F62)=0,1,LOOKUP(F62,'Nb colis et poids'!A:A,'Nb colis et poids'!B:B+1))</f>
        <v>2</v>
      </c>
      <c r="L62" s="17">
        <f>TCD!E63</f>
        <v>22.9</v>
      </c>
      <c r="M62" t="str">
        <f t="shared" si="5"/>
        <v>ST</v>
      </c>
      <c r="N62">
        <f t="shared" si="6"/>
        <v>0.2</v>
      </c>
      <c r="Q62" t="str">
        <f>IF(TCD!J63="","",TCD!J63)</f>
        <v/>
      </c>
      <c r="R62" t="str">
        <f>IF(TCD!G63="","",TCD!G63)</f>
        <v/>
      </c>
      <c r="T62" s="6">
        <f>TCD!H63</f>
        <v>10.87</v>
      </c>
    </row>
    <row r="63" spans="1:20" x14ac:dyDescent="0.25">
      <c r="A63" t="str">
        <f t="shared" si="1"/>
        <v>TNT</v>
      </c>
      <c r="B63" s="9">
        <f t="shared" si="0"/>
        <v>46174</v>
      </c>
      <c r="F63" t="str">
        <f>TCD!F64</f>
        <v>8543814314753978</v>
      </c>
      <c r="H63" t="str">
        <f t="shared" si="2"/>
        <v>E</v>
      </c>
      <c r="I63" t="str">
        <f t="shared" si="3"/>
        <v>FR</v>
      </c>
      <c r="J63" t="str">
        <f t="shared" si="4"/>
        <v>France</v>
      </c>
      <c r="K63" cm="1">
        <f t="array" ref="K63">IF(COUNTIF('Nb colis et poids'!A:A,F63)=0,1,LOOKUP(F63,'Nb colis et poids'!A:A,'Nb colis et poids'!B:B+1))</f>
        <v>1</v>
      </c>
      <c r="L63" s="17">
        <f>TCD!E64</f>
        <v>0.5</v>
      </c>
      <c r="M63" t="str">
        <f t="shared" si="5"/>
        <v>ST</v>
      </c>
      <c r="N63">
        <f t="shared" si="6"/>
        <v>0.2</v>
      </c>
      <c r="Q63" t="str">
        <f>IF(TCD!J64="","",TCD!J64)</f>
        <v/>
      </c>
      <c r="R63" t="str">
        <f>IF(TCD!G64="","",TCD!G64)</f>
        <v/>
      </c>
      <c r="T63" s="6">
        <f>TCD!H64</f>
        <v>4.1500000000000004</v>
      </c>
    </row>
    <row r="64" spans="1:20" x14ac:dyDescent="0.25">
      <c r="A64" t="str">
        <f t="shared" si="1"/>
        <v>TNT</v>
      </c>
      <c r="B64" s="9">
        <f t="shared" si="0"/>
        <v>46174</v>
      </c>
      <c r="F64" t="str">
        <f>TCD!F65</f>
        <v>8543814314753828</v>
      </c>
      <c r="H64" t="str">
        <f t="shared" si="2"/>
        <v>E</v>
      </c>
      <c r="I64" t="str">
        <f t="shared" si="3"/>
        <v>FR</v>
      </c>
      <c r="J64" t="str">
        <f t="shared" si="4"/>
        <v>France</v>
      </c>
      <c r="K64" cm="1">
        <f t="array" ref="K64">IF(COUNTIF('Nb colis et poids'!A:A,F64)=0,1,LOOKUP(F64,'Nb colis et poids'!A:A,'Nb colis et poids'!B:B+1))</f>
        <v>3</v>
      </c>
      <c r="L64" s="17">
        <f>TCD!E65</f>
        <v>42.4</v>
      </c>
      <c r="M64" t="str">
        <f t="shared" si="5"/>
        <v>ST</v>
      </c>
      <c r="N64">
        <f t="shared" si="6"/>
        <v>0.2</v>
      </c>
      <c r="Q64" t="str">
        <f>IF(TCD!J65="","",TCD!J65)</f>
        <v/>
      </c>
      <c r="R64" t="str">
        <f>IF(TCD!G65="","",TCD!G65)</f>
        <v/>
      </c>
      <c r="T64" s="6">
        <f>TCD!H65</f>
        <v>17.07</v>
      </c>
    </row>
    <row r="65" spans="1:20" x14ac:dyDescent="0.25">
      <c r="A65" t="str">
        <f t="shared" si="1"/>
        <v>TNT</v>
      </c>
      <c r="B65" s="9">
        <f t="shared" si="0"/>
        <v>46174</v>
      </c>
      <c r="F65" t="str">
        <f>TCD!F66</f>
        <v>8543814314751258</v>
      </c>
      <c r="H65" t="str">
        <f t="shared" si="2"/>
        <v>E</v>
      </c>
      <c r="I65" t="str">
        <f t="shared" si="3"/>
        <v>FR</v>
      </c>
      <c r="J65" t="str">
        <f t="shared" si="4"/>
        <v>France</v>
      </c>
      <c r="K65" cm="1">
        <f t="array" ref="K65">IF(COUNTIF('Nb colis et poids'!A:A,F65)=0,1,LOOKUP(F65,'Nb colis et poids'!A:A,'Nb colis et poids'!B:B+1))</f>
        <v>1</v>
      </c>
      <c r="L65" s="17">
        <f>TCD!E66</f>
        <v>3.2</v>
      </c>
      <c r="M65" t="str">
        <f t="shared" si="5"/>
        <v>ST</v>
      </c>
      <c r="N65">
        <f t="shared" si="6"/>
        <v>0.2</v>
      </c>
      <c r="Q65" t="str">
        <f>IF(TCD!J66="","",TCD!J66)</f>
        <v/>
      </c>
      <c r="R65" t="str">
        <f>IF(TCD!G66="","",TCD!G66)</f>
        <v/>
      </c>
      <c r="T65" s="6">
        <f>TCD!H66</f>
        <v>4.93</v>
      </c>
    </row>
    <row r="66" spans="1:20" x14ac:dyDescent="0.25">
      <c r="A66" t="str">
        <f t="shared" si="1"/>
        <v>TNT</v>
      </c>
      <c r="B66" s="9">
        <f t="shared" si="0"/>
        <v>46174</v>
      </c>
      <c r="F66" t="str">
        <f>TCD!F67</f>
        <v>8443814314756019</v>
      </c>
      <c r="H66" t="str">
        <f t="shared" si="2"/>
        <v>E</v>
      </c>
      <c r="I66" t="str">
        <f t="shared" si="3"/>
        <v>FR</v>
      </c>
      <c r="J66" t="str">
        <f t="shared" si="4"/>
        <v>France</v>
      </c>
      <c r="K66" cm="1">
        <f t="array" ref="K66">IF(COUNTIF('Nb colis et poids'!A:A,F66)=0,1,LOOKUP(F66,'Nb colis et poids'!A:A,'Nb colis et poids'!B:B+1))</f>
        <v>1</v>
      </c>
      <c r="L66" s="17">
        <f>TCD!E67</f>
        <v>3.01</v>
      </c>
      <c r="M66" t="str">
        <f t="shared" si="5"/>
        <v>ST</v>
      </c>
      <c r="N66">
        <f t="shared" si="6"/>
        <v>0.2</v>
      </c>
      <c r="Q66" t="str">
        <f>IF(TCD!J67="","",TCD!J67)</f>
        <v/>
      </c>
      <c r="R66" t="str">
        <f>IF(TCD!G67="","",TCD!G67)</f>
        <v/>
      </c>
      <c r="T66" s="6">
        <f>TCD!H67</f>
        <v>4.93</v>
      </c>
    </row>
    <row r="67" spans="1:20" x14ac:dyDescent="0.25">
      <c r="A67" t="str">
        <f t="shared" si="1"/>
        <v>TNT</v>
      </c>
      <c r="B67" s="9">
        <f t="shared" si="0"/>
        <v>46174</v>
      </c>
      <c r="F67" t="str">
        <f>TCD!F68</f>
        <v>8443814314755660</v>
      </c>
      <c r="H67" t="str">
        <f t="shared" si="2"/>
        <v>E</v>
      </c>
      <c r="I67" t="str">
        <f t="shared" si="3"/>
        <v>FR</v>
      </c>
      <c r="J67" t="str">
        <f t="shared" si="4"/>
        <v>France</v>
      </c>
      <c r="K67" cm="1">
        <f t="array" ref="K67">IF(COUNTIF('Nb colis et poids'!A:A,F67)=0,1,LOOKUP(F67,'Nb colis et poids'!A:A,'Nb colis et poids'!B:B+1))</f>
        <v>1</v>
      </c>
      <c r="L67" s="17">
        <f>TCD!E68</f>
        <v>3.01</v>
      </c>
      <c r="M67" t="str">
        <f t="shared" si="5"/>
        <v>ST</v>
      </c>
      <c r="N67">
        <f t="shared" si="6"/>
        <v>0.2</v>
      </c>
      <c r="Q67" t="str">
        <f>IF(TCD!J68="","",TCD!J68)</f>
        <v/>
      </c>
      <c r="R67" t="str">
        <f>IF(TCD!G68="","",TCD!G68)</f>
        <v/>
      </c>
      <c r="T67" s="6">
        <f>TCD!H68</f>
        <v>4.93</v>
      </c>
    </row>
    <row r="68" spans="1:20" x14ac:dyDescent="0.25">
      <c r="A68" t="str">
        <f t="shared" ref="A68:A131" si="7">A67</f>
        <v>TNT</v>
      </c>
      <c r="B68" s="9">
        <f t="shared" si="0"/>
        <v>46174</v>
      </c>
      <c r="F68" t="str">
        <f>TCD!F69</f>
        <v>8443814314754797</v>
      </c>
      <c r="H68" t="str">
        <f t="shared" ref="H68:H131" si="8">H67</f>
        <v>E</v>
      </c>
      <c r="I68" t="str">
        <f t="shared" ref="I68:I131" si="9">I67</f>
        <v>FR</v>
      </c>
      <c r="J68" t="str">
        <f t="shared" ref="J68:J131" si="10">J67</f>
        <v>France</v>
      </c>
      <c r="K68" cm="1">
        <f t="array" ref="K68">IF(COUNTIF('Nb colis et poids'!A:A,F68)=0,1,LOOKUP(F68,'Nb colis et poids'!A:A,'Nb colis et poids'!B:B+1))</f>
        <v>1</v>
      </c>
      <c r="L68" s="17">
        <f>TCD!E69</f>
        <v>3.84</v>
      </c>
      <c r="M68" t="str">
        <f t="shared" ref="M68:M131" si="11">M67</f>
        <v>ST</v>
      </c>
      <c r="N68">
        <f t="shared" ref="N68:N131" si="12">N67</f>
        <v>0.2</v>
      </c>
      <c r="Q68" t="str">
        <f>IF(TCD!J69="","",TCD!J69)</f>
        <v/>
      </c>
      <c r="R68" t="str">
        <f>IF(TCD!G69="","",TCD!G69)</f>
        <v/>
      </c>
      <c r="T68" s="6">
        <f>TCD!H69</f>
        <v>4.93</v>
      </c>
    </row>
    <row r="69" spans="1:20" x14ac:dyDescent="0.25">
      <c r="A69" t="str">
        <f t="shared" si="7"/>
        <v>TNT</v>
      </c>
      <c r="B69" s="9">
        <f t="shared" si="0"/>
        <v>46174</v>
      </c>
      <c r="F69" t="str">
        <f>TCD!F70</f>
        <v>8443814314753198</v>
      </c>
      <c r="H69" t="str">
        <f t="shared" si="8"/>
        <v>E</v>
      </c>
      <c r="I69" t="str">
        <f t="shared" si="9"/>
        <v>FR</v>
      </c>
      <c r="J69" t="str">
        <f t="shared" si="10"/>
        <v>France</v>
      </c>
      <c r="K69" cm="1">
        <f t="array" ref="K69">IF(COUNTIF('Nb colis et poids'!A:A,F69)=0,1,LOOKUP(F69,'Nb colis et poids'!A:A,'Nb colis et poids'!B:B+1))</f>
        <v>1</v>
      </c>
      <c r="L69" s="17">
        <f>TCD!E70</f>
        <v>11.86</v>
      </c>
      <c r="M69" t="str">
        <f t="shared" si="11"/>
        <v>ST</v>
      </c>
      <c r="N69">
        <f t="shared" si="12"/>
        <v>0.2</v>
      </c>
      <c r="Q69" t="str">
        <f>IF(TCD!J70="","",TCD!J70)</f>
        <v/>
      </c>
      <c r="R69" t="str">
        <f>IF(TCD!G70="","",TCD!G70)</f>
        <v/>
      </c>
      <c r="T69" s="6">
        <f>TCD!H70</f>
        <v>7.01</v>
      </c>
    </row>
    <row r="70" spans="1:20" x14ac:dyDescent="0.25">
      <c r="A70" t="str">
        <f t="shared" si="7"/>
        <v>TNT</v>
      </c>
      <c r="B70" s="9">
        <f t="shared" si="0"/>
        <v>46174</v>
      </c>
      <c r="F70" t="str">
        <f>TCD!F71</f>
        <v>8443814314751117</v>
      </c>
      <c r="H70" t="str">
        <f t="shared" si="8"/>
        <v>E</v>
      </c>
      <c r="I70" t="str">
        <f t="shared" si="9"/>
        <v>FR</v>
      </c>
      <c r="J70" t="str">
        <f t="shared" si="10"/>
        <v>France</v>
      </c>
      <c r="K70" cm="1">
        <f t="array" ref="K70">IF(COUNTIF('Nb colis et poids'!A:A,F70)=0,1,LOOKUP(F70,'Nb colis et poids'!A:A,'Nb colis et poids'!B:B+1))</f>
        <v>1</v>
      </c>
      <c r="L70" s="17">
        <f>TCD!E71</f>
        <v>3.01</v>
      </c>
      <c r="M70" t="str">
        <f t="shared" si="11"/>
        <v>ST</v>
      </c>
      <c r="N70">
        <f t="shared" si="12"/>
        <v>0.2</v>
      </c>
      <c r="Q70" t="str">
        <f>IF(TCD!J71="","",TCD!J71)</f>
        <v/>
      </c>
      <c r="R70" t="str">
        <f>IF(TCD!G71="","",TCD!G71)</f>
        <v/>
      </c>
      <c r="T70" s="6">
        <f>TCD!H71</f>
        <v>4.93</v>
      </c>
    </row>
    <row r="71" spans="1:20" x14ac:dyDescent="0.25">
      <c r="A71" t="str">
        <f t="shared" si="7"/>
        <v>TNT</v>
      </c>
      <c r="B71" s="9">
        <f t="shared" si="0"/>
        <v>46174</v>
      </c>
      <c r="F71" t="str">
        <f>TCD!F72</f>
        <v>8343814314754201</v>
      </c>
      <c r="H71" t="str">
        <f t="shared" si="8"/>
        <v>E</v>
      </c>
      <c r="I71" t="str">
        <f t="shared" si="9"/>
        <v>FR</v>
      </c>
      <c r="J71" t="str">
        <f t="shared" si="10"/>
        <v>France</v>
      </c>
      <c r="K71" cm="1">
        <f t="array" ref="K71">IF(COUNTIF('Nb colis et poids'!A:A,F71)=0,1,LOOKUP(F71,'Nb colis et poids'!A:A,'Nb colis et poids'!B:B+1))</f>
        <v>1</v>
      </c>
      <c r="L71" s="17">
        <f>TCD!E72</f>
        <v>7.9</v>
      </c>
      <c r="M71" t="str">
        <f t="shared" si="11"/>
        <v>ST</v>
      </c>
      <c r="N71">
        <f t="shared" si="12"/>
        <v>0.2</v>
      </c>
      <c r="Q71" t="str">
        <f>IF(TCD!J72="","",TCD!J72)</f>
        <v/>
      </c>
      <c r="R71" t="str">
        <f>IF(TCD!G72="","",TCD!G72)</f>
        <v/>
      </c>
      <c r="T71" s="6">
        <f>TCD!H72</f>
        <v>5.97</v>
      </c>
    </row>
    <row r="72" spans="1:20" x14ac:dyDescent="0.25">
      <c r="A72" t="str">
        <f t="shared" si="7"/>
        <v>TNT</v>
      </c>
      <c r="B72" s="9">
        <f t="shared" si="0"/>
        <v>46174</v>
      </c>
      <c r="F72" t="str">
        <f>TCD!F73</f>
        <v>8343814314753443</v>
      </c>
      <c r="H72" t="str">
        <f t="shared" si="8"/>
        <v>E</v>
      </c>
      <c r="I72" t="str">
        <f t="shared" si="9"/>
        <v>FR</v>
      </c>
      <c r="J72" t="str">
        <f t="shared" si="10"/>
        <v>France</v>
      </c>
      <c r="K72" cm="1">
        <f t="array" ref="K72">IF(COUNTIF('Nb colis et poids'!A:A,F72)=0,1,LOOKUP(F72,'Nb colis et poids'!A:A,'Nb colis et poids'!B:B+1))</f>
        <v>1</v>
      </c>
      <c r="L72" s="17">
        <f>TCD!E73</f>
        <v>3.6</v>
      </c>
      <c r="M72" t="str">
        <f t="shared" si="11"/>
        <v>ST</v>
      </c>
      <c r="N72">
        <f t="shared" si="12"/>
        <v>0.2</v>
      </c>
      <c r="Q72" t="str">
        <f>IF(TCD!J73="","",TCD!J73)</f>
        <v/>
      </c>
      <c r="R72" t="str">
        <f>IF(TCD!G73="","",TCD!G73)</f>
        <v/>
      </c>
      <c r="T72" s="6">
        <f>TCD!H73</f>
        <v>4.93</v>
      </c>
    </row>
    <row r="73" spans="1:20" x14ac:dyDescent="0.25">
      <c r="A73" t="str">
        <f t="shared" si="7"/>
        <v>TNT</v>
      </c>
      <c r="B73" s="9">
        <f t="shared" si="0"/>
        <v>46174</v>
      </c>
      <c r="F73" t="str">
        <f>TCD!F74</f>
        <v>8343814314753339</v>
      </c>
      <c r="H73" t="str">
        <f t="shared" si="8"/>
        <v>E</v>
      </c>
      <c r="I73" t="str">
        <f t="shared" si="9"/>
        <v>FR</v>
      </c>
      <c r="J73" t="str">
        <f t="shared" si="10"/>
        <v>France</v>
      </c>
      <c r="K73" cm="1">
        <f t="array" ref="K73">IF(COUNTIF('Nb colis et poids'!A:A,F73)=0,1,LOOKUP(F73,'Nb colis et poids'!A:A,'Nb colis et poids'!B:B+1))</f>
        <v>1</v>
      </c>
      <c r="L73" s="17">
        <f>TCD!E74</f>
        <v>2.6</v>
      </c>
      <c r="M73" t="str">
        <f t="shared" si="11"/>
        <v>ST</v>
      </c>
      <c r="N73">
        <f t="shared" si="12"/>
        <v>0.2</v>
      </c>
      <c r="Q73" t="str">
        <f>IF(TCD!J74="","",TCD!J74)</f>
        <v/>
      </c>
      <c r="R73" t="str">
        <f>IF(TCD!G74="","",TCD!G74)</f>
        <v/>
      </c>
      <c r="T73" s="6">
        <f>TCD!H74</f>
        <v>4.67</v>
      </c>
    </row>
    <row r="74" spans="1:20" x14ac:dyDescent="0.25">
      <c r="A74" t="str">
        <f t="shared" si="7"/>
        <v>TNT</v>
      </c>
      <c r="B74" s="9">
        <f t="shared" si="0"/>
        <v>46174</v>
      </c>
      <c r="F74" t="str">
        <f>TCD!F75</f>
        <v>8343814314753224</v>
      </c>
      <c r="H74" t="str">
        <f t="shared" si="8"/>
        <v>E</v>
      </c>
      <c r="I74" t="str">
        <f t="shared" si="9"/>
        <v>FR</v>
      </c>
      <c r="J74" t="str">
        <f t="shared" si="10"/>
        <v>France</v>
      </c>
      <c r="K74" cm="1">
        <f t="array" ref="K74">IF(COUNTIF('Nb colis et poids'!A:A,F74)=0,1,LOOKUP(F74,'Nb colis et poids'!A:A,'Nb colis et poids'!B:B+1))</f>
        <v>1</v>
      </c>
      <c r="L74" s="17">
        <f>TCD!E75</f>
        <v>14.5</v>
      </c>
      <c r="M74" t="str">
        <f t="shared" si="11"/>
        <v>ST</v>
      </c>
      <c r="N74">
        <f t="shared" si="12"/>
        <v>0.2</v>
      </c>
      <c r="Q74" t="str">
        <f>IF(TCD!J75="","",TCD!J75)</f>
        <v/>
      </c>
      <c r="R74" t="str">
        <f>IF(TCD!G75="","",TCD!G75)</f>
        <v/>
      </c>
      <c r="T74" s="6">
        <f>TCD!H75</f>
        <v>7.79</v>
      </c>
    </row>
    <row r="75" spans="1:20" x14ac:dyDescent="0.25">
      <c r="A75" t="str">
        <f t="shared" si="7"/>
        <v>TNT</v>
      </c>
      <c r="B75" s="9">
        <f t="shared" si="0"/>
        <v>46174</v>
      </c>
      <c r="F75" t="str">
        <f>TCD!F76</f>
        <v>8343814314752086</v>
      </c>
      <c r="H75" t="str">
        <f t="shared" si="8"/>
        <v>E</v>
      </c>
      <c r="I75" t="str">
        <f t="shared" si="9"/>
        <v>FR</v>
      </c>
      <c r="J75" t="str">
        <f t="shared" si="10"/>
        <v>France</v>
      </c>
      <c r="K75" cm="1">
        <f t="array" ref="K75">IF(COUNTIF('Nb colis et poids'!A:A,F75)=0,1,LOOKUP(F75,'Nb colis et poids'!A:A,'Nb colis et poids'!B:B+1))</f>
        <v>1</v>
      </c>
      <c r="L75" s="17">
        <f>TCD!E76</f>
        <v>5.0999999999999996</v>
      </c>
      <c r="M75" t="str">
        <f t="shared" si="11"/>
        <v>ST</v>
      </c>
      <c r="N75">
        <f t="shared" si="12"/>
        <v>0.2</v>
      </c>
      <c r="Q75" t="str">
        <f>IF(TCD!J76="","",TCD!J76)</f>
        <v/>
      </c>
      <c r="R75" t="str">
        <f>IF(TCD!G76="","",TCD!G76)</f>
        <v/>
      </c>
      <c r="T75" s="6">
        <f>TCD!H76</f>
        <v>5.45</v>
      </c>
    </row>
    <row r="76" spans="1:20" x14ac:dyDescent="0.25">
      <c r="A76" t="str">
        <f t="shared" si="7"/>
        <v>TNT</v>
      </c>
      <c r="B76" s="9">
        <f t="shared" si="0"/>
        <v>46174</v>
      </c>
      <c r="F76" t="str">
        <f>TCD!F77</f>
        <v>8243814314753215</v>
      </c>
      <c r="H76" t="str">
        <f t="shared" si="8"/>
        <v>E</v>
      </c>
      <c r="I76" t="str">
        <f t="shared" si="9"/>
        <v>FR</v>
      </c>
      <c r="J76" t="str">
        <f t="shared" si="10"/>
        <v>France</v>
      </c>
      <c r="K76" cm="1">
        <f t="array" ref="K76">IF(COUNTIF('Nb colis et poids'!A:A,F76)=0,1,LOOKUP(F76,'Nb colis et poids'!A:A,'Nb colis et poids'!B:B+1))</f>
        <v>1</v>
      </c>
      <c r="L76" s="17">
        <f>TCD!E77</f>
        <v>6.2</v>
      </c>
      <c r="M76" t="str">
        <f t="shared" si="11"/>
        <v>ST</v>
      </c>
      <c r="N76">
        <f t="shared" si="12"/>
        <v>0.2</v>
      </c>
      <c r="Q76" t="str">
        <f>IF(TCD!J77="","",TCD!J77)</f>
        <v/>
      </c>
      <c r="R76" t="str">
        <f>IF(TCD!G77="","",TCD!G77)</f>
        <v/>
      </c>
      <c r="T76" s="6">
        <f>TCD!H77</f>
        <v>5.71</v>
      </c>
    </row>
    <row r="77" spans="1:20" x14ac:dyDescent="0.25">
      <c r="A77" t="str">
        <f t="shared" si="7"/>
        <v>TNT</v>
      </c>
      <c r="B77" s="9">
        <f t="shared" si="0"/>
        <v>46174</v>
      </c>
      <c r="F77" t="str">
        <f>TCD!F78</f>
        <v>8143814314755081</v>
      </c>
      <c r="H77" t="str">
        <f t="shared" si="8"/>
        <v>E</v>
      </c>
      <c r="I77" t="str">
        <f t="shared" si="9"/>
        <v>FR</v>
      </c>
      <c r="J77" t="str">
        <f t="shared" si="10"/>
        <v>France</v>
      </c>
      <c r="K77" cm="1">
        <f t="array" ref="K77">IF(COUNTIF('Nb colis et poids'!A:A,F77)=0,1,LOOKUP(F77,'Nb colis et poids'!A:A,'Nb colis et poids'!B:B+1))</f>
        <v>1</v>
      </c>
      <c r="L77" s="17">
        <f>TCD!E78</f>
        <v>2.6</v>
      </c>
      <c r="M77" t="str">
        <f t="shared" si="11"/>
        <v>ST</v>
      </c>
      <c r="N77">
        <f t="shared" si="12"/>
        <v>0.2</v>
      </c>
      <c r="Q77" t="str">
        <f>IF(TCD!J78="","",TCD!J78)</f>
        <v/>
      </c>
      <c r="R77" t="str">
        <f>IF(TCD!G78="","",TCD!G78)</f>
        <v/>
      </c>
      <c r="T77" s="6">
        <f>TCD!H78</f>
        <v>4.67</v>
      </c>
    </row>
    <row r="78" spans="1:20" x14ac:dyDescent="0.25">
      <c r="A78" t="str">
        <f t="shared" si="7"/>
        <v>TNT</v>
      </c>
      <c r="B78" s="9">
        <f t="shared" si="0"/>
        <v>46174</v>
      </c>
      <c r="F78" t="str">
        <f>TCD!F79</f>
        <v>8143814314754030</v>
      </c>
      <c r="H78" t="str">
        <f t="shared" si="8"/>
        <v>E</v>
      </c>
      <c r="I78" t="str">
        <f t="shared" si="9"/>
        <v>FR</v>
      </c>
      <c r="J78" t="str">
        <f t="shared" si="10"/>
        <v>France</v>
      </c>
      <c r="K78" cm="1">
        <f t="array" ref="K78">IF(COUNTIF('Nb colis et poids'!A:A,F78)=0,1,LOOKUP(F78,'Nb colis et poids'!A:A,'Nb colis et poids'!B:B+1))</f>
        <v>1</v>
      </c>
      <c r="L78" s="17">
        <f>TCD!E79</f>
        <v>2.9</v>
      </c>
      <c r="M78" t="str">
        <f t="shared" si="11"/>
        <v>ST</v>
      </c>
      <c r="N78">
        <f t="shared" si="12"/>
        <v>0.2</v>
      </c>
      <c r="Q78" t="str">
        <f>IF(TCD!J79="","",TCD!J79)</f>
        <v/>
      </c>
      <c r="R78" t="str">
        <f>IF(TCD!G79="","",TCD!G79)</f>
        <v/>
      </c>
      <c r="T78" s="6">
        <f>TCD!H79</f>
        <v>4.67</v>
      </c>
    </row>
    <row r="79" spans="1:20" x14ac:dyDescent="0.25">
      <c r="A79" t="str">
        <f t="shared" si="7"/>
        <v>TNT</v>
      </c>
      <c r="B79" s="9">
        <f t="shared" si="0"/>
        <v>46174</v>
      </c>
      <c r="F79" t="str">
        <f>TCD!F80</f>
        <v>8043814314755160</v>
      </c>
      <c r="H79" t="str">
        <f t="shared" si="8"/>
        <v>E</v>
      </c>
      <c r="I79" t="str">
        <f t="shared" si="9"/>
        <v>FR</v>
      </c>
      <c r="J79" t="str">
        <f t="shared" si="10"/>
        <v>France</v>
      </c>
      <c r="K79" cm="1">
        <f t="array" ref="K79">IF(COUNTIF('Nb colis et poids'!A:A,F79)=0,1,LOOKUP(F79,'Nb colis et poids'!A:A,'Nb colis et poids'!B:B+1))</f>
        <v>1</v>
      </c>
      <c r="L79" s="17">
        <f>TCD!E80</f>
        <v>3</v>
      </c>
      <c r="M79" t="str">
        <f t="shared" si="11"/>
        <v>ST</v>
      </c>
      <c r="N79">
        <f t="shared" si="12"/>
        <v>0.2</v>
      </c>
      <c r="Q79" t="str">
        <f>IF(TCD!J80="","",TCD!J80)</f>
        <v/>
      </c>
      <c r="R79" t="str">
        <f>IF(TCD!G80="","",TCD!G80)</f>
        <v/>
      </c>
      <c r="T79" s="6">
        <f>TCD!H80</f>
        <v>4.67</v>
      </c>
    </row>
    <row r="80" spans="1:20" x14ac:dyDescent="0.25">
      <c r="A80" t="str">
        <f t="shared" si="7"/>
        <v>TNT</v>
      </c>
      <c r="B80" s="9">
        <f t="shared" si="0"/>
        <v>46174</v>
      </c>
      <c r="F80" t="str">
        <f>TCD!F81</f>
        <v>8043814314752314</v>
      </c>
      <c r="H80" t="str">
        <f t="shared" si="8"/>
        <v>E</v>
      </c>
      <c r="I80" t="str">
        <f t="shared" si="9"/>
        <v>FR</v>
      </c>
      <c r="J80" t="str">
        <f t="shared" si="10"/>
        <v>France</v>
      </c>
      <c r="K80" cm="1">
        <f t="array" ref="K80">IF(COUNTIF('Nb colis et poids'!A:A,F80)=0,1,LOOKUP(F80,'Nb colis et poids'!A:A,'Nb colis et poids'!B:B+1))</f>
        <v>3</v>
      </c>
      <c r="L80" s="17">
        <f>TCD!E81</f>
        <v>41.4</v>
      </c>
      <c r="M80" t="str">
        <f t="shared" si="11"/>
        <v>ST</v>
      </c>
      <c r="N80">
        <f t="shared" si="12"/>
        <v>0.2</v>
      </c>
      <c r="Q80" t="str">
        <f>IF(TCD!J81="","",TCD!J81)</f>
        <v/>
      </c>
      <c r="R80" t="str">
        <f>IF(TCD!G81="","",TCD!G81)</f>
        <v/>
      </c>
      <c r="T80" s="6">
        <f>TCD!H81</f>
        <v>16.810000000000002</v>
      </c>
    </row>
    <row r="81" spans="1:20" x14ac:dyDescent="0.25">
      <c r="A81" t="str">
        <f t="shared" si="7"/>
        <v>TNT</v>
      </c>
      <c r="B81" s="9">
        <f t="shared" si="0"/>
        <v>46174</v>
      </c>
      <c r="F81" t="str">
        <f>TCD!F82</f>
        <v>8043814314751285</v>
      </c>
      <c r="H81" t="str">
        <f t="shared" si="8"/>
        <v>E</v>
      </c>
      <c r="I81" t="str">
        <f t="shared" si="9"/>
        <v>FR</v>
      </c>
      <c r="J81" t="str">
        <f t="shared" si="10"/>
        <v>France</v>
      </c>
      <c r="K81" cm="1">
        <f t="array" ref="K81">IF(COUNTIF('Nb colis et poids'!A:A,F81)=0,1,LOOKUP(F81,'Nb colis et poids'!A:A,'Nb colis et poids'!B:B+1))</f>
        <v>1</v>
      </c>
      <c r="L81" s="17">
        <f>TCD!E82</f>
        <v>6.8</v>
      </c>
      <c r="M81" t="str">
        <f t="shared" si="11"/>
        <v>ST</v>
      </c>
      <c r="N81">
        <f t="shared" si="12"/>
        <v>0.2</v>
      </c>
      <c r="Q81" t="str">
        <f>IF(TCD!J82="","",TCD!J82)</f>
        <v/>
      </c>
      <c r="R81" t="str">
        <f>IF(TCD!G82="","",TCD!G82)</f>
        <v/>
      </c>
      <c r="T81" s="6">
        <f>TCD!H82</f>
        <v>5.71</v>
      </c>
    </row>
    <row r="82" spans="1:20" x14ac:dyDescent="0.25">
      <c r="A82" t="str">
        <f t="shared" si="7"/>
        <v>TNT</v>
      </c>
      <c r="B82" s="9">
        <f t="shared" si="0"/>
        <v>46174</v>
      </c>
      <c r="F82" t="str">
        <f>TCD!F83</f>
        <v>7943814314755147</v>
      </c>
      <c r="H82" t="str">
        <f t="shared" si="8"/>
        <v>E</v>
      </c>
      <c r="I82" t="str">
        <f t="shared" si="9"/>
        <v>FR</v>
      </c>
      <c r="J82" t="str">
        <f t="shared" si="10"/>
        <v>France</v>
      </c>
      <c r="K82" cm="1">
        <f t="array" ref="K82">IF(COUNTIF('Nb colis et poids'!A:A,F82)=0,1,LOOKUP(F82,'Nb colis et poids'!A:A,'Nb colis et poids'!B:B+1))</f>
        <v>1</v>
      </c>
      <c r="L82" s="17">
        <f>TCD!E83</f>
        <v>2.9</v>
      </c>
      <c r="M82" t="str">
        <f t="shared" si="11"/>
        <v>ST</v>
      </c>
      <c r="N82">
        <f t="shared" si="12"/>
        <v>0.2</v>
      </c>
      <c r="Q82" t="str">
        <f>IF(TCD!J83="","",TCD!J83)</f>
        <v/>
      </c>
      <c r="R82" t="str">
        <f>IF(TCD!G83="","",TCD!G83)</f>
        <v/>
      </c>
      <c r="T82" s="6">
        <f>TCD!H83</f>
        <v>4.67</v>
      </c>
    </row>
    <row r="83" spans="1:20" x14ac:dyDescent="0.25">
      <c r="A83" t="str">
        <f t="shared" si="7"/>
        <v>TNT</v>
      </c>
      <c r="B83" s="9">
        <f t="shared" si="0"/>
        <v>46174</v>
      </c>
      <c r="F83" t="str">
        <f>TCD!F84</f>
        <v>7943814314754239</v>
      </c>
      <c r="H83" t="str">
        <f t="shared" si="8"/>
        <v>E</v>
      </c>
      <c r="I83" t="str">
        <f t="shared" si="9"/>
        <v>FR</v>
      </c>
      <c r="J83" t="str">
        <f t="shared" si="10"/>
        <v>France</v>
      </c>
      <c r="K83" cm="1">
        <f t="array" ref="K83">IF(COUNTIF('Nb colis et poids'!A:A,F83)=0,1,LOOKUP(F83,'Nb colis et poids'!A:A,'Nb colis et poids'!B:B+1))</f>
        <v>1</v>
      </c>
      <c r="L83" s="17">
        <f>TCD!E84</f>
        <v>0.8</v>
      </c>
      <c r="M83" t="str">
        <f t="shared" si="11"/>
        <v>ST</v>
      </c>
      <c r="N83">
        <f t="shared" si="12"/>
        <v>0.2</v>
      </c>
      <c r="Q83" t="str">
        <f>IF(TCD!J84="","",TCD!J84)</f>
        <v/>
      </c>
      <c r="R83" t="str">
        <f>IF(TCD!G84="","",TCD!G84)</f>
        <v/>
      </c>
      <c r="T83" s="6">
        <f>TCD!H84</f>
        <v>4.1500000000000004</v>
      </c>
    </row>
    <row r="84" spans="1:20" x14ac:dyDescent="0.25">
      <c r="A84" t="str">
        <f t="shared" si="7"/>
        <v>TNT</v>
      </c>
      <c r="B84" s="9">
        <f t="shared" si="0"/>
        <v>46174</v>
      </c>
      <c r="F84" t="str">
        <f>TCD!F85</f>
        <v>7843814314756657</v>
      </c>
      <c r="H84" t="str">
        <f t="shared" si="8"/>
        <v>E</v>
      </c>
      <c r="I84" t="str">
        <f t="shared" si="9"/>
        <v>FR</v>
      </c>
      <c r="J84" t="str">
        <f t="shared" si="10"/>
        <v>France</v>
      </c>
      <c r="K84" cm="1">
        <f t="array" ref="K84">IF(COUNTIF('Nb colis et poids'!A:A,F84)=0,1,LOOKUP(F84,'Nb colis et poids'!A:A,'Nb colis et poids'!B:B+1))</f>
        <v>1</v>
      </c>
      <c r="L84" s="17">
        <f>TCD!E85</f>
        <v>3</v>
      </c>
      <c r="M84" t="str">
        <f t="shared" si="11"/>
        <v>ST</v>
      </c>
      <c r="N84">
        <f t="shared" si="12"/>
        <v>0.2</v>
      </c>
      <c r="Q84" t="str">
        <f>IF(TCD!J85="","",TCD!J85)</f>
        <v/>
      </c>
      <c r="R84" t="str">
        <f>IF(TCD!G85="","",TCD!G85)</f>
        <v/>
      </c>
      <c r="T84" s="6">
        <f>TCD!H85</f>
        <v>4.67</v>
      </c>
    </row>
    <row r="85" spans="1:20" x14ac:dyDescent="0.25">
      <c r="A85" t="str">
        <f t="shared" si="7"/>
        <v>TNT</v>
      </c>
      <c r="B85" s="9">
        <f t="shared" si="0"/>
        <v>46174</v>
      </c>
      <c r="F85" t="str">
        <f>TCD!F86</f>
        <v>7843814314756104</v>
      </c>
      <c r="H85" t="str">
        <f t="shared" si="8"/>
        <v>E</v>
      </c>
      <c r="I85" t="str">
        <f t="shared" si="9"/>
        <v>FR</v>
      </c>
      <c r="J85" t="str">
        <f t="shared" si="10"/>
        <v>France</v>
      </c>
      <c r="K85" cm="1">
        <f t="array" ref="K85">IF(COUNTIF('Nb colis et poids'!A:A,F85)=0,1,LOOKUP(F85,'Nb colis et poids'!A:A,'Nb colis et poids'!B:B+1))</f>
        <v>1</v>
      </c>
      <c r="L85" s="17">
        <f>TCD!E86</f>
        <v>0.8</v>
      </c>
      <c r="M85" t="str">
        <f t="shared" si="11"/>
        <v>ST</v>
      </c>
      <c r="N85">
        <f t="shared" si="12"/>
        <v>0.2</v>
      </c>
      <c r="Q85" t="str">
        <f>IF(TCD!J86="","",TCD!J86)</f>
        <v/>
      </c>
      <c r="R85" t="str">
        <f>IF(TCD!G86="","",TCD!G86)</f>
        <v/>
      </c>
      <c r="T85" s="6">
        <f>TCD!H86</f>
        <v>4.1500000000000004</v>
      </c>
    </row>
    <row r="86" spans="1:20" x14ac:dyDescent="0.25">
      <c r="A86" t="str">
        <f t="shared" si="7"/>
        <v>TNT</v>
      </c>
      <c r="B86" s="9">
        <f t="shared" si="0"/>
        <v>46174</v>
      </c>
      <c r="F86" t="str">
        <f>TCD!F87</f>
        <v>7843814314755922</v>
      </c>
      <c r="H86" t="str">
        <f t="shared" si="8"/>
        <v>E</v>
      </c>
      <c r="I86" t="str">
        <f t="shared" si="9"/>
        <v>FR</v>
      </c>
      <c r="J86" t="str">
        <f t="shared" si="10"/>
        <v>France</v>
      </c>
      <c r="K86" cm="1">
        <f t="array" ref="K86">IF(COUNTIF('Nb colis et poids'!A:A,F86)=0,1,LOOKUP(F86,'Nb colis et poids'!A:A,'Nb colis et poids'!B:B+1))</f>
        <v>1</v>
      </c>
      <c r="L86" s="17">
        <f>TCD!E87</f>
        <v>0.8</v>
      </c>
      <c r="M86" t="str">
        <f t="shared" si="11"/>
        <v>ST</v>
      </c>
      <c r="N86">
        <f t="shared" si="12"/>
        <v>0.2</v>
      </c>
      <c r="Q86" t="str">
        <f>IF(TCD!J87="","",TCD!J87)</f>
        <v/>
      </c>
      <c r="R86" t="str">
        <f>IF(TCD!G87="","",TCD!G87)</f>
        <v/>
      </c>
      <c r="T86" s="6">
        <f>TCD!H87</f>
        <v>4.1500000000000004</v>
      </c>
    </row>
    <row r="87" spans="1:20" x14ac:dyDescent="0.25">
      <c r="A87" t="str">
        <f t="shared" si="7"/>
        <v>TNT</v>
      </c>
      <c r="B87" s="9">
        <f t="shared" si="0"/>
        <v>46174</v>
      </c>
      <c r="F87" t="str">
        <f>TCD!F88</f>
        <v>7843814314755559</v>
      </c>
      <c r="H87" t="str">
        <f t="shared" si="8"/>
        <v>E</v>
      </c>
      <c r="I87" t="str">
        <f t="shared" si="9"/>
        <v>FR</v>
      </c>
      <c r="J87" t="str">
        <f t="shared" si="10"/>
        <v>France</v>
      </c>
      <c r="K87" cm="1">
        <f t="array" ref="K87">IF(COUNTIF('Nb colis et poids'!A:A,F87)=0,1,LOOKUP(F87,'Nb colis et poids'!A:A,'Nb colis et poids'!B:B+1))</f>
        <v>1</v>
      </c>
      <c r="L87" s="17">
        <f>TCD!E88</f>
        <v>0.8</v>
      </c>
      <c r="M87" t="str">
        <f t="shared" si="11"/>
        <v>ST</v>
      </c>
      <c r="N87">
        <f t="shared" si="12"/>
        <v>0.2</v>
      </c>
      <c r="Q87" t="str">
        <f>IF(TCD!J88="","",TCD!J88)</f>
        <v/>
      </c>
      <c r="R87" t="str">
        <f>IF(TCD!G88="","",TCD!G88)</f>
        <v/>
      </c>
      <c r="T87" s="6">
        <f>TCD!H88</f>
        <v>4.1500000000000004</v>
      </c>
    </row>
    <row r="88" spans="1:20" x14ac:dyDescent="0.25">
      <c r="A88" t="str">
        <f t="shared" si="7"/>
        <v>TNT</v>
      </c>
      <c r="B88" s="9">
        <f t="shared" si="0"/>
        <v>46174</v>
      </c>
      <c r="F88" t="str">
        <f>TCD!F89</f>
        <v>7843814314754513</v>
      </c>
      <c r="H88" t="str">
        <f t="shared" si="8"/>
        <v>E</v>
      </c>
      <c r="I88" t="str">
        <f t="shared" si="9"/>
        <v>FR</v>
      </c>
      <c r="J88" t="str">
        <f t="shared" si="10"/>
        <v>France</v>
      </c>
      <c r="K88" cm="1">
        <f t="array" ref="K88">IF(COUNTIF('Nb colis et poids'!A:A,F88)=0,1,LOOKUP(F88,'Nb colis et poids'!A:A,'Nb colis et poids'!B:B+1))</f>
        <v>2</v>
      </c>
      <c r="L88" s="17">
        <f>TCD!E89</f>
        <v>16.8</v>
      </c>
      <c r="M88" t="str">
        <f t="shared" si="11"/>
        <v>ST</v>
      </c>
      <c r="N88">
        <f t="shared" si="12"/>
        <v>0.2</v>
      </c>
      <c r="Q88" t="str">
        <f>IF(TCD!J89="","",TCD!J89)</f>
        <v/>
      </c>
      <c r="R88" t="str">
        <f>IF(TCD!G89="","",TCD!G89)</f>
        <v/>
      </c>
      <c r="T88" s="6">
        <f>TCD!H89</f>
        <v>9.31</v>
      </c>
    </row>
    <row r="89" spans="1:20" x14ac:dyDescent="0.25">
      <c r="A89" t="str">
        <f t="shared" si="7"/>
        <v>TNT</v>
      </c>
      <c r="B89" s="9">
        <f t="shared" si="0"/>
        <v>46174</v>
      </c>
      <c r="F89" t="str">
        <f>TCD!F90</f>
        <v>7843814314753899</v>
      </c>
      <c r="H89" t="str">
        <f t="shared" si="8"/>
        <v>E</v>
      </c>
      <c r="I89" t="str">
        <f t="shared" si="9"/>
        <v>FR</v>
      </c>
      <c r="J89" t="str">
        <f t="shared" si="10"/>
        <v>France</v>
      </c>
      <c r="K89" cm="1">
        <f t="array" ref="K89">IF(COUNTIF('Nb colis et poids'!A:A,F89)=0,1,LOOKUP(F89,'Nb colis et poids'!A:A,'Nb colis et poids'!B:B+1))</f>
        <v>1</v>
      </c>
      <c r="L89" s="17">
        <f>TCD!E90</f>
        <v>3.2</v>
      </c>
      <c r="M89" t="str">
        <f t="shared" si="11"/>
        <v>ST</v>
      </c>
      <c r="N89">
        <f t="shared" si="12"/>
        <v>0.2</v>
      </c>
      <c r="Q89" t="str">
        <f>IF(TCD!J90="","",TCD!J90)</f>
        <v/>
      </c>
      <c r="R89" t="str">
        <f>IF(TCD!G90="","",TCD!G90)</f>
        <v/>
      </c>
      <c r="T89" s="6">
        <f>TCD!H90</f>
        <v>4.93</v>
      </c>
    </row>
    <row r="90" spans="1:20" x14ac:dyDescent="0.25">
      <c r="A90" t="str">
        <f t="shared" si="7"/>
        <v>TNT</v>
      </c>
      <c r="B90" s="9">
        <f t="shared" si="0"/>
        <v>46174</v>
      </c>
      <c r="F90" t="str">
        <f>TCD!F91</f>
        <v>7843814314753075</v>
      </c>
      <c r="H90" t="str">
        <f t="shared" si="8"/>
        <v>E</v>
      </c>
      <c r="I90" t="str">
        <f t="shared" si="9"/>
        <v>FR</v>
      </c>
      <c r="J90" t="str">
        <f t="shared" si="10"/>
        <v>France</v>
      </c>
      <c r="K90" cm="1">
        <f t="array" ref="K90">IF(COUNTIF('Nb colis et poids'!A:A,F90)=0,1,LOOKUP(F90,'Nb colis et poids'!A:A,'Nb colis et poids'!B:B+1))</f>
        <v>1</v>
      </c>
      <c r="L90" s="17">
        <f>TCD!E91</f>
        <v>15.9</v>
      </c>
      <c r="M90" t="str">
        <f t="shared" si="11"/>
        <v>ST</v>
      </c>
      <c r="N90">
        <f t="shared" si="12"/>
        <v>0.2</v>
      </c>
      <c r="Q90" t="str">
        <f>IF(TCD!J91="","",TCD!J91)</f>
        <v/>
      </c>
      <c r="R90" t="str">
        <f>IF(TCD!G91="","",TCD!G91)</f>
        <v/>
      </c>
      <c r="T90" s="6">
        <f>TCD!H91</f>
        <v>8.0500000000000007</v>
      </c>
    </row>
    <row r="91" spans="1:20" x14ac:dyDescent="0.25">
      <c r="A91" t="str">
        <f t="shared" si="7"/>
        <v>TNT</v>
      </c>
      <c r="B91" s="9">
        <f t="shared" si="0"/>
        <v>46174</v>
      </c>
      <c r="F91" t="str">
        <f>TCD!F92</f>
        <v>7843814314752755</v>
      </c>
      <c r="H91" t="str">
        <f t="shared" si="8"/>
        <v>E</v>
      </c>
      <c r="I91" t="str">
        <f t="shared" si="9"/>
        <v>FR</v>
      </c>
      <c r="J91" t="str">
        <f t="shared" si="10"/>
        <v>France</v>
      </c>
      <c r="K91" cm="1">
        <f t="array" ref="K91">IF(COUNTIF('Nb colis et poids'!A:A,F91)=0,1,LOOKUP(F91,'Nb colis et poids'!A:A,'Nb colis et poids'!B:B+1))</f>
        <v>1</v>
      </c>
      <c r="L91" s="17">
        <f>TCD!E92</f>
        <v>18.100000000000001</v>
      </c>
      <c r="M91" t="str">
        <f t="shared" si="11"/>
        <v>ST</v>
      </c>
      <c r="N91">
        <f t="shared" si="12"/>
        <v>0.2</v>
      </c>
      <c r="Q91" t="str">
        <f>IF(TCD!J92="","",TCD!J92)</f>
        <v/>
      </c>
      <c r="R91" t="str">
        <f>IF(TCD!G92="","",TCD!G92)</f>
        <v/>
      </c>
      <c r="T91" s="6">
        <f>TCD!H92</f>
        <v>8.83</v>
      </c>
    </row>
    <row r="92" spans="1:20" x14ac:dyDescent="0.25">
      <c r="A92" t="str">
        <f t="shared" si="7"/>
        <v>TNT</v>
      </c>
      <c r="B92" s="9">
        <f t="shared" si="0"/>
        <v>46174</v>
      </c>
      <c r="F92" t="str">
        <f>TCD!F93</f>
        <v>7843814314752605</v>
      </c>
      <c r="H92" t="str">
        <f t="shared" si="8"/>
        <v>E</v>
      </c>
      <c r="I92" t="str">
        <f t="shared" si="9"/>
        <v>FR</v>
      </c>
      <c r="J92" t="str">
        <f t="shared" si="10"/>
        <v>France</v>
      </c>
      <c r="K92" cm="1">
        <f t="array" ref="K92">IF(COUNTIF('Nb colis et poids'!A:A,F92)=0,1,LOOKUP(F92,'Nb colis et poids'!A:A,'Nb colis et poids'!B:B+1))</f>
        <v>1</v>
      </c>
      <c r="L92" s="17">
        <f>TCD!E93</f>
        <v>2.9</v>
      </c>
      <c r="M92" t="str">
        <f t="shared" si="11"/>
        <v>ST</v>
      </c>
      <c r="N92">
        <f t="shared" si="12"/>
        <v>0.2</v>
      </c>
      <c r="Q92" t="str">
        <f>IF(TCD!J93="","",TCD!J93)</f>
        <v/>
      </c>
      <c r="R92" t="str">
        <f>IF(TCD!G93="","",TCD!G93)</f>
        <v/>
      </c>
      <c r="T92" s="6">
        <f>TCD!H93</f>
        <v>4.67</v>
      </c>
    </row>
    <row r="93" spans="1:20" x14ac:dyDescent="0.25">
      <c r="A93" t="str">
        <f t="shared" si="7"/>
        <v>TNT</v>
      </c>
      <c r="B93" s="9">
        <f t="shared" si="0"/>
        <v>46174</v>
      </c>
      <c r="F93" t="str">
        <f>TCD!F94</f>
        <v>7843814314752064</v>
      </c>
      <c r="H93" t="str">
        <f t="shared" si="8"/>
        <v>E</v>
      </c>
      <c r="I93" t="str">
        <f t="shared" si="9"/>
        <v>FR</v>
      </c>
      <c r="J93" t="str">
        <f t="shared" si="10"/>
        <v>France</v>
      </c>
      <c r="K93" cm="1">
        <f t="array" ref="K93">IF(COUNTIF('Nb colis et poids'!A:A,F93)=0,1,LOOKUP(F93,'Nb colis et poids'!A:A,'Nb colis et poids'!B:B+1))</f>
        <v>2</v>
      </c>
      <c r="L93" s="17">
        <f>TCD!E94</f>
        <v>29.3</v>
      </c>
      <c r="M93" t="str">
        <f t="shared" si="11"/>
        <v>ST</v>
      </c>
      <c r="N93">
        <f t="shared" si="12"/>
        <v>0.2</v>
      </c>
      <c r="Q93" t="str">
        <f>IF(TCD!J94="","",TCD!J94)</f>
        <v/>
      </c>
      <c r="R93" t="str">
        <f>IF(TCD!G94="","",TCD!G94)</f>
        <v/>
      </c>
      <c r="T93" s="6">
        <f>TCD!H94</f>
        <v>12.69</v>
      </c>
    </row>
    <row r="94" spans="1:20" x14ac:dyDescent="0.25">
      <c r="A94" t="str">
        <f t="shared" si="7"/>
        <v>TNT</v>
      </c>
      <c r="B94" s="9">
        <f t="shared" si="0"/>
        <v>46174</v>
      </c>
      <c r="F94" t="str">
        <f>TCD!F95</f>
        <v>7824030009802893</v>
      </c>
      <c r="H94" t="str">
        <f t="shared" si="8"/>
        <v>E</v>
      </c>
      <c r="I94" t="str">
        <f t="shared" si="9"/>
        <v>FR</v>
      </c>
      <c r="J94" t="str">
        <f t="shared" si="10"/>
        <v>France</v>
      </c>
      <c r="K94" cm="1">
        <f t="array" ref="K94">IF(COUNTIF('Nb colis et poids'!A:A,F94)=0,1,LOOKUP(F94,'Nb colis et poids'!A:A,'Nb colis et poids'!B:B+1))</f>
        <v>1</v>
      </c>
      <c r="L94" s="17">
        <f>TCD!E95</f>
        <v>15.9</v>
      </c>
      <c r="M94" t="str">
        <f t="shared" si="11"/>
        <v>ST</v>
      </c>
      <c r="N94">
        <f t="shared" si="12"/>
        <v>0.2</v>
      </c>
      <c r="Q94" t="str">
        <f>IF(TCD!J95="","",TCD!J95)</f>
        <v/>
      </c>
      <c r="R94" t="str">
        <f>IF(TCD!G95="","",TCD!G95)</f>
        <v/>
      </c>
      <c r="T94" s="6">
        <f>TCD!H95</f>
        <v>8.0500000000000007</v>
      </c>
    </row>
    <row r="95" spans="1:20" x14ac:dyDescent="0.25">
      <c r="A95" t="str">
        <f t="shared" si="7"/>
        <v>TNT</v>
      </c>
      <c r="B95" s="9">
        <f t="shared" si="0"/>
        <v>46174</v>
      </c>
      <c r="F95" t="str">
        <f>TCD!F96</f>
        <v>7743814314757136</v>
      </c>
      <c r="H95" t="str">
        <f t="shared" si="8"/>
        <v>E</v>
      </c>
      <c r="I95" t="str">
        <f t="shared" si="9"/>
        <v>FR</v>
      </c>
      <c r="J95" t="str">
        <f t="shared" si="10"/>
        <v>France</v>
      </c>
      <c r="K95" cm="1">
        <f t="array" ref="K95">IF(COUNTIF('Nb colis et poids'!A:A,F95)=0,1,LOOKUP(F95,'Nb colis et poids'!A:A,'Nb colis et poids'!B:B+1))</f>
        <v>1</v>
      </c>
      <c r="L95" s="17">
        <f>TCD!E96</f>
        <v>3.01</v>
      </c>
      <c r="M95" t="str">
        <f t="shared" si="11"/>
        <v>ST</v>
      </c>
      <c r="N95">
        <f t="shared" si="12"/>
        <v>0.2</v>
      </c>
      <c r="Q95" t="str">
        <f>IF(TCD!J96="","",TCD!J96)</f>
        <v/>
      </c>
      <c r="R95" t="str">
        <f>IF(TCD!G96="","",TCD!G96)</f>
        <v/>
      </c>
      <c r="T95" s="6">
        <f>TCD!H96</f>
        <v>4.93</v>
      </c>
    </row>
    <row r="96" spans="1:20" x14ac:dyDescent="0.25">
      <c r="A96" t="str">
        <f t="shared" si="7"/>
        <v>TNT</v>
      </c>
      <c r="B96" s="9">
        <f t="shared" si="0"/>
        <v>46174</v>
      </c>
      <c r="F96" t="str">
        <f>TCD!F97</f>
        <v>7743814314756476</v>
      </c>
      <c r="H96" t="str">
        <f t="shared" si="8"/>
        <v>E</v>
      </c>
      <c r="I96" t="str">
        <f t="shared" si="9"/>
        <v>FR</v>
      </c>
      <c r="J96" t="str">
        <f t="shared" si="10"/>
        <v>France</v>
      </c>
      <c r="K96" cm="1">
        <f t="array" ref="K96">IF(COUNTIF('Nb colis et poids'!A:A,F96)=0,1,LOOKUP(F96,'Nb colis et poids'!A:A,'Nb colis et poids'!B:B+1))</f>
        <v>1</v>
      </c>
      <c r="L96" s="17">
        <f>TCD!E97</f>
        <v>2.84</v>
      </c>
      <c r="M96" t="str">
        <f t="shared" si="11"/>
        <v>ST</v>
      </c>
      <c r="N96">
        <f t="shared" si="12"/>
        <v>0.2</v>
      </c>
      <c r="Q96" t="str">
        <f>IF(TCD!J97="","",TCD!J97)</f>
        <v/>
      </c>
      <c r="R96" t="str">
        <f>IF(TCD!G97="","",TCD!G97)</f>
        <v/>
      </c>
      <c r="T96" s="6">
        <f>TCD!H97</f>
        <v>4.67</v>
      </c>
    </row>
    <row r="97" spans="1:20" x14ac:dyDescent="0.25">
      <c r="A97" t="str">
        <f t="shared" si="7"/>
        <v>TNT</v>
      </c>
      <c r="B97" s="9">
        <f t="shared" si="0"/>
        <v>46174</v>
      </c>
      <c r="F97" t="str">
        <f>TCD!F98</f>
        <v>7743814314755435</v>
      </c>
      <c r="H97" t="str">
        <f t="shared" si="8"/>
        <v>E</v>
      </c>
      <c r="I97" t="str">
        <f t="shared" si="9"/>
        <v>FR</v>
      </c>
      <c r="J97" t="str">
        <f t="shared" si="10"/>
        <v>France</v>
      </c>
      <c r="K97" cm="1">
        <f t="array" ref="K97">IF(COUNTIF('Nb colis et poids'!A:A,F97)=0,1,LOOKUP(F97,'Nb colis et poids'!A:A,'Nb colis et poids'!B:B+1))</f>
        <v>1</v>
      </c>
      <c r="L97" s="17">
        <f>TCD!E98</f>
        <v>17.54</v>
      </c>
      <c r="M97" t="str">
        <f t="shared" si="11"/>
        <v>ST</v>
      </c>
      <c r="N97">
        <f t="shared" si="12"/>
        <v>0.2</v>
      </c>
      <c r="Q97" t="str">
        <f>IF(TCD!J98="","",TCD!J98)</f>
        <v/>
      </c>
      <c r="R97" t="str">
        <f>IF(TCD!G98="","",TCD!G98)</f>
        <v/>
      </c>
      <c r="T97" s="6">
        <f>TCD!H98</f>
        <v>8.57</v>
      </c>
    </row>
    <row r="98" spans="1:20" x14ac:dyDescent="0.25">
      <c r="A98" t="str">
        <f t="shared" si="7"/>
        <v>TNT</v>
      </c>
      <c r="B98" s="9">
        <f t="shared" si="0"/>
        <v>46174</v>
      </c>
      <c r="F98" t="str">
        <f>TCD!F99</f>
        <v>7743814314755303</v>
      </c>
      <c r="H98" t="str">
        <f t="shared" si="8"/>
        <v>E</v>
      </c>
      <c r="I98" t="str">
        <f t="shared" si="9"/>
        <v>FR</v>
      </c>
      <c r="J98" t="str">
        <f t="shared" si="10"/>
        <v>France</v>
      </c>
      <c r="K98" cm="1">
        <f t="array" ref="K98">IF(COUNTIF('Nb colis et poids'!A:A,F98)=0,1,LOOKUP(F98,'Nb colis et poids'!A:A,'Nb colis et poids'!B:B+1))</f>
        <v>1</v>
      </c>
      <c r="L98" s="17">
        <f>TCD!E99</f>
        <v>2</v>
      </c>
      <c r="M98" t="str">
        <f t="shared" si="11"/>
        <v>ST</v>
      </c>
      <c r="N98">
        <f t="shared" si="12"/>
        <v>0.2</v>
      </c>
      <c r="Q98" t="str">
        <f>IF(TCD!J99="","",TCD!J99)</f>
        <v/>
      </c>
      <c r="R98" t="str">
        <f>IF(TCD!G99="","",TCD!G99)</f>
        <v/>
      </c>
      <c r="T98" s="6">
        <f>TCD!H99</f>
        <v>4.41</v>
      </c>
    </row>
    <row r="99" spans="1:20" x14ac:dyDescent="0.25">
      <c r="A99" t="str">
        <f t="shared" si="7"/>
        <v>TNT</v>
      </c>
      <c r="B99" s="9">
        <f t="shared" si="0"/>
        <v>46174</v>
      </c>
      <c r="F99" t="str">
        <f>TCD!F100</f>
        <v>7743814314753775</v>
      </c>
      <c r="H99" t="str">
        <f t="shared" si="8"/>
        <v>E</v>
      </c>
      <c r="I99" t="str">
        <f t="shared" si="9"/>
        <v>FR</v>
      </c>
      <c r="J99" t="str">
        <f t="shared" si="10"/>
        <v>France</v>
      </c>
      <c r="K99" cm="1">
        <f t="array" ref="K99">IF(COUNTIF('Nb colis et poids'!A:A,F99)=0,1,LOOKUP(F99,'Nb colis et poids'!A:A,'Nb colis et poids'!B:B+1))</f>
        <v>3</v>
      </c>
      <c r="L99" s="17">
        <f>TCD!E100</f>
        <v>49.63</v>
      </c>
      <c r="M99" t="str">
        <f t="shared" si="11"/>
        <v>ST</v>
      </c>
      <c r="N99">
        <f t="shared" si="12"/>
        <v>0.2</v>
      </c>
      <c r="Q99" t="str">
        <f>IF(TCD!J100="","",TCD!J100)</f>
        <v/>
      </c>
      <c r="R99" t="str">
        <f>IF(TCD!G100="","",TCD!G100)</f>
        <v/>
      </c>
      <c r="T99" s="6">
        <f>TCD!H100</f>
        <v>18.89</v>
      </c>
    </row>
    <row r="100" spans="1:20" x14ac:dyDescent="0.25">
      <c r="A100" t="str">
        <f t="shared" si="7"/>
        <v>TNT</v>
      </c>
      <c r="B100" s="9">
        <f t="shared" si="0"/>
        <v>46174</v>
      </c>
      <c r="F100" t="str">
        <f>TCD!F101</f>
        <v>7743814314752827</v>
      </c>
      <c r="H100" t="str">
        <f t="shared" si="8"/>
        <v>E</v>
      </c>
      <c r="I100" t="str">
        <f t="shared" si="9"/>
        <v>FR</v>
      </c>
      <c r="J100" t="str">
        <f t="shared" si="10"/>
        <v>France</v>
      </c>
      <c r="K100" cm="1">
        <f t="array" ref="K100">IF(COUNTIF('Nb colis et poids'!A:A,F100)=0,1,LOOKUP(F100,'Nb colis et poids'!A:A,'Nb colis et poids'!B:B+1))</f>
        <v>1</v>
      </c>
      <c r="L100" s="17">
        <f>TCD!E101</f>
        <v>3.2</v>
      </c>
      <c r="M100" t="str">
        <f t="shared" si="11"/>
        <v>ST</v>
      </c>
      <c r="N100">
        <f t="shared" si="12"/>
        <v>0.2</v>
      </c>
      <c r="Q100" t="str">
        <f>IF(TCD!J101="","",TCD!J101)</f>
        <v/>
      </c>
      <c r="R100" t="str">
        <f>IF(TCD!G101="","",TCD!G101)</f>
        <v/>
      </c>
      <c r="T100" s="6">
        <f>TCD!H101</f>
        <v>4.93</v>
      </c>
    </row>
    <row r="101" spans="1:20" x14ac:dyDescent="0.25">
      <c r="A101" t="str">
        <f t="shared" si="7"/>
        <v>TNT</v>
      </c>
      <c r="B101" s="9">
        <f t="shared" si="0"/>
        <v>46174</v>
      </c>
      <c r="F101" t="str">
        <f>TCD!F102</f>
        <v>7643814314756122</v>
      </c>
      <c r="H101" t="str">
        <f t="shared" si="8"/>
        <v>E</v>
      </c>
      <c r="I101" t="str">
        <f t="shared" si="9"/>
        <v>FR</v>
      </c>
      <c r="J101" t="str">
        <f t="shared" si="10"/>
        <v>France</v>
      </c>
      <c r="K101" cm="1">
        <f t="array" ref="K101">IF(COUNTIF('Nb colis et poids'!A:A,F101)=0,1,LOOKUP(F101,'Nb colis et poids'!A:A,'Nb colis et poids'!B:B+1))</f>
        <v>1</v>
      </c>
      <c r="L101" s="17">
        <f>TCD!E102</f>
        <v>2.67</v>
      </c>
      <c r="M101" t="str">
        <f t="shared" si="11"/>
        <v>ST</v>
      </c>
      <c r="N101">
        <f t="shared" si="12"/>
        <v>0.2</v>
      </c>
      <c r="Q101" t="str">
        <f>IF(TCD!J102="","",TCD!J102)</f>
        <v/>
      </c>
      <c r="R101" t="str">
        <f>IF(TCD!G102="","",TCD!G102)</f>
        <v/>
      </c>
      <c r="T101" s="6">
        <f>TCD!H102</f>
        <v>4.67</v>
      </c>
    </row>
    <row r="102" spans="1:20" x14ac:dyDescent="0.25">
      <c r="A102" t="str">
        <f t="shared" si="7"/>
        <v>TNT</v>
      </c>
      <c r="B102" s="9">
        <f t="shared" si="0"/>
        <v>46174</v>
      </c>
      <c r="F102" t="str">
        <f>TCD!F103</f>
        <v>7643814314755174</v>
      </c>
      <c r="H102" t="str">
        <f t="shared" si="8"/>
        <v>E</v>
      </c>
      <c r="I102" t="str">
        <f t="shared" si="9"/>
        <v>FR</v>
      </c>
      <c r="J102" t="str">
        <f t="shared" si="10"/>
        <v>France</v>
      </c>
      <c r="K102" cm="1">
        <f t="array" ref="K102">IF(COUNTIF('Nb colis et poids'!A:A,F102)=0,1,LOOKUP(F102,'Nb colis et poids'!A:A,'Nb colis et poids'!B:B+1))</f>
        <v>1</v>
      </c>
      <c r="L102" s="17">
        <f>TCD!E103</f>
        <v>3.2</v>
      </c>
      <c r="M102" t="str">
        <f t="shared" si="11"/>
        <v>ST</v>
      </c>
      <c r="N102">
        <f t="shared" si="12"/>
        <v>0.2</v>
      </c>
      <c r="Q102" t="str">
        <f>IF(TCD!J103="","",TCD!J103)</f>
        <v/>
      </c>
      <c r="R102" t="str">
        <f>IF(TCD!G103="","",TCD!G103)</f>
        <v/>
      </c>
      <c r="T102" s="6">
        <f>TCD!H103</f>
        <v>4.93</v>
      </c>
    </row>
    <row r="103" spans="1:20" x14ac:dyDescent="0.25">
      <c r="A103" t="str">
        <f t="shared" si="7"/>
        <v>TNT</v>
      </c>
      <c r="B103" s="9">
        <f t="shared" si="0"/>
        <v>46174</v>
      </c>
      <c r="F103" t="str">
        <f>TCD!F104</f>
        <v>7643814314755116</v>
      </c>
      <c r="H103" t="str">
        <f t="shared" si="8"/>
        <v>E</v>
      </c>
      <c r="I103" t="str">
        <f t="shared" si="9"/>
        <v>FR</v>
      </c>
      <c r="J103" t="str">
        <f t="shared" si="10"/>
        <v>France</v>
      </c>
      <c r="K103" cm="1">
        <f t="array" ref="K103">IF(COUNTIF('Nb colis et poids'!A:A,F103)=0,1,LOOKUP(F103,'Nb colis et poids'!A:A,'Nb colis et poids'!B:B+1))</f>
        <v>1</v>
      </c>
      <c r="L103" s="17">
        <f>TCD!E104</f>
        <v>2.6</v>
      </c>
      <c r="M103" t="str">
        <f t="shared" si="11"/>
        <v>ST</v>
      </c>
      <c r="N103">
        <f t="shared" si="12"/>
        <v>0.2</v>
      </c>
      <c r="Q103" t="str">
        <f>IF(TCD!J104="","",TCD!J104)</f>
        <v/>
      </c>
      <c r="R103" t="str">
        <f>IF(TCD!G104="","",TCD!G104)</f>
        <v/>
      </c>
      <c r="T103" s="6">
        <f>TCD!H104</f>
        <v>4.67</v>
      </c>
    </row>
    <row r="104" spans="1:20" x14ac:dyDescent="0.25">
      <c r="A104" t="str">
        <f t="shared" si="7"/>
        <v>TNT</v>
      </c>
      <c r="B104" s="9">
        <f t="shared" si="0"/>
        <v>46174</v>
      </c>
      <c r="F104" t="str">
        <f>TCD!F105</f>
        <v>7643814314753681</v>
      </c>
      <c r="H104" t="str">
        <f t="shared" si="8"/>
        <v>E</v>
      </c>
      <c r="I104" t="str">
        <f t="shared" si="9"/>
        <v>FR</v>
      </c>
      <c r="J104" t="str">
        <f t="shared" si="10"/>
        <v>France</v>
      </c>
      <c r="K104" cm="1">
        <f t="array" ref="K104">IF(COUNTIF('Nb colis et poids'!A:A,F104)=0,1,LOOKUP(F104,'Nb colis et poids'!A:A,'Nb colis et poids'!B:B+1))</f>
        <v>1</v>
      </c>
      <c r="L104" s="17">
        <f>TCD!E105</f>
        <v>4.01</v>
      </c>
      <c r="M104" t="str">
        <f t="shared" si="11"/>
        <v>ST</v>
      </c>
      <c r="N104">
        <f t="shared" si="12"/>
        <v>0.2</v>
      </c>
      <c r="Q104" t="str">
        <f>IF(TCD!J105="","",TCD!J105)</f>
        <v/>
      </c>
      <c r="R104" t="str">
        <f>IF(TCD!G105="","",TCD!G105)</f>
        <v/>
      </c>
      <c r="T104" s="6">
        <f>TCD!H105</f>
        <v>5.19</v>
      </c>
    </row>
    <row r="105" spans="1:20" x14ac:dyDescent="0.25">
      <c r="A105" t="str">
        <f t="shared" si="7"/>
        <v>TNT</v>
      </c>
      <c r="B105" s="9">
        <f t="shared" si="0"/>
        <v>46174</v>
      </c>
      <c r="F105" t="str">
        <f>TCD!F106</f>
        <v>7643814314753462</v>
      </c>
      <c r="H105" t="str">
        <f t="shared" si="8"/>
        <v>E</v>
      </c>
      <c r="I105" t="str">
        <f t="shared" si="9"/>
        <v>FR</v>
      </c>
      <c r="J105" t="str">
        <f t="shared" si="10"/>
        <v>France</v>
      </c>
      <c r="K105" cm="1">
        <f t="array" ref="K105">IF(COUNTIF('Nb colis et poids'!A:A,F105)=0,1,LOOKUP(F105,'Nb colis et poids'!A:A,'Nb colis et poids'!B:B+1))</f>
        <v>2</v>
      </c>
      <c r="L105" s="17">
        <f>TCD!E106</f>
        <v>23.89</v>
      </c>
      <c r="M105" t="str">
        <f t="shared" si="11"/>
        <v>ST</v>
      </c>
      <c r="N105">
        <f t="shared" si="12"/>
        <v>0.2</v>
      </c>
      <c r="Q105" t="str">
        <f>IF(TCD!J106="","",TCD!J106)</f>
        <v/>
      </c>
      <c r="R105" t="str">
        <f>IF(TCD!G106="","",TCD!G106)</f>
        <v/>
      </c>
      <c r="T105" s="6">
        <f>TCD!H106</f>
        <v>11.13</v>
      </c>
    </row>
    <row r="106" spans="1:20" x14ac:dyDescent="0.25">
      <c r="A106" t="str">
        <f t="shared" si="7"/>
        <v>TNT</v>
      </c>
      <c r="B106" s="9">
        <f t="shared" si="0"/>
        <v>46174</v>
      </c>
      <c r="F106" t="str">
        <f>TCD!F107</f>
        <v>7643814314752945</v>
      </c>
      <c r="H106" t="str">
        <f t="shared" si="8"/>
        <v>E</v>
      </c>
      <c r="I106" t="str">
        <f t="shared" si="9"/>
        <v>FR</v>
      </c>
      <c r="J106" t="str">
        <f t="shared" si="10"/>
        <v>France</v>
      </c>
      <c r="K106" cm="1">
        <f t="array" ref="K106">IF(COUNTIF('Nb colis et poids'!A:A,F106)=0,1,LOOKUP(F106,'Nb colis et poids'!A:A,'Nb colis et poids'!B:B+1))</f>
        <v>1</v>
      </c>
      <c r="L106" s="17">
        <f>TCD!E107</f>
        <v>6.2</v>
      </c>
      <c r="M106" t="str">
        <f t="shared" si="11"/>
        <v>ST</v>
      </c>
      <c r="N106">
        <f t="shared" si="12"/>
        <v>0.2</v>
      </c>
      <c r="Q106" t="str">
        <f>IF(TCD!J107="","",TCD!J107)</f>
        <v/>
      </c>
      <c r="R106" t="str">
        <f>IF(TCD!G107="","",TCD!G107)</f>
        <v/>
      </c>
      <c r="T106" s="6">
        <f>TCD!H107</f>
        <v>5.71</v>
      </c>
    </row>
    <row r="107" spans="1:20" x14ac:dyDescent="0.25">
      <c r="A107" t="str">
        <f t="shared" si="7"/>
        <v>TNT</v>
      </c>
      <c r="B107" s="9">
        <f t="shared" si="0"/>
        <v>46174</v>
      </c>
      <c r="F107" t="str">
        <f>TCD!F108</f>
        <v>7643814314752681</v>
      </c>
      <c r="H107" t="str">
        <f t="shared" si="8"/>
        <v>E</v>
      </c>
      <c r="I107" t="str">
        <f t="shared" si="9"/>
        <v>FR</v>
      </c>
      <c r="J107" t="str">
        <f t="shared" si="10"/>
        <v>France</v>
      </c>
      <c r="K107" cm="1">
        <f t="array" ref="K107">IF(COUNTIF('Nb colis et poids'!A:A,F107)=0,1,LOOKUP(F107,'Nb colis et poids'!A:A,'Nb colis et poids'!B:B+1))</f>
        <v>2</v>
      </c>
      <c r="L107" s="17">
        <f>TCD!E108</f>
        <v>24.04</v>
      </c>
      <c r="M107" t="str">
        <f t="shared" si="11"/>
        <v>ST</v>
      </c>
      <c r="N107">
        <f t="shared" si="12"/>
        <v>0.2</v>
      </c>
      <c r="Q107" t="str">
        <f>IF(TCD!J108="","",TCD!J108)</f>
        <v/>
      </c>
      <c r="R107" t="str">
        <f>IF(TCD!G108="","",TCD!G108)</f>
        <v/>
      </c>
      <c r="T107" s="6">
        <f>TCD!H108</f>
        <v>11.39</v>
      </c>
    </row>
    <row r="108" spans="1:20" x14ac:dyDescent="0.25">
      <c r="A108" t="str">
        <f t="shared" si="7"/>
        <v>TNT</v>
      </c>
      <c r="B108" s="9">
        <f t="shared" si="0"/>
        <v>46174</v>
      </c>
      <c r="F108" t="str">
        <f>TCD!F109</f>
        <v>7643814314752243</v>
      </c>
      <c r="H108" t="str">
        <f t="shared" si="8"/>
        <v>E</v>
      </c>
      <c r="I108" t="str">
        <f t="shared" si="9"/>
        <v>FR</v>
      </c>
      <c r="J108" t="str">
        <f t="shared" si="10"/>
        <v>France</v>
      </c>
      <c r="K108" cm="1">
        <f t="array" ref="K108">IF(COUNTIF('Nb colis et poids'!A:A,F108)=0,1,LOOKUP(F108,'Nb colis et poids'!A:A,'Nb colis et poids'!B:B+1))</f>
        <v>1</v>
      </c>
      <c r="L108" s="17">
        <f>TCD!E109</f>
        <v>4.01</v>
      </c>
      <c r="M108" t="str">
        <f t="shared" si="11"/>
        <v>ST</v>
      </c>
      <c r="N108">
        <f t="shared" si="12"/>
        <v>0.2</v>
      </c>
      <c r="Q108" t="str">
        <f>IF(TCD!J109="","",TCD!J109)</f>
        <v/>
      </c>
      <c r="R108" t="str">
        <f>IF(TCD!G109="","",TCD!G109)</f>
        <v/>
      </c>
      <c r="T108" s="6">
        <f>TCD!H109</f>
        <v>5.19</v>
      </c>
    </row>
    <row r="109" spans="1:20" x14ac:dyDescent="0.25">
      <c r="A109" t="str">
        <f t="shared" si="7"/>
        <v>TNT</v>
      </c>
      <c r="B109" s="9">
        <f t="shared" si="0"/>
        <v>46174</v>
      </c>
      <c r="F109" t="str">
        <f>TCD!F110</f>
        <v>7643814314751076</v>
      </c>
      <c r="H109" t="str">
        <f t="shared" si="8"/>
        <v>E</v>
      </c>
      <c r="I109" t="str">
        <f t="shared" si="9"/>
        <v>FR</v>
      </c>
      <c r="J109" t="str">
        <f t="shared" si="10"/>
        <v>France</v>
      </c>
      <c r="K109" cm="1">
        <f t="array" ref="K109">IF(COUNTIF('Nb colis et poids'!A:A,F109)=0,1,LOOKUP(F109,'Nb colis et poids'!A:A,'Nb colis et poids'!B:B+1))</f>
        <v>2</v>
      </c>
      <c r="L109" s="17">
        <f>TCD!E110</f>
        <v>10.7</v>
      </c>
      <c r="M109" t="str">
        <f t="shared" si="11"/>
        <v>ST</v>
      </c>
      <c r="N109">
        <f t="shared" si="12"/>
        <v>0.2</v>
      </c>
      <c r="Q109" t="str">
        <f>IF(TCD!J110="","",TCD!J110)</f>
        <v/>
      </c>
      <c r="R109" t="str">
        <f>IF(TCD!G110="","",TCD!G110)</f>
        <v/>
      </c>
      <c r="T109" s="6">
        <f>TCD!H110</f>
        <v>7.75</v>
      </c>
    </row>
    <row r="110" spans="1:20" x14ac:dyDescent="0.25">
      <c r="A110" t="str">
        <f t="shared" si="7"/>
        <v>TNT</v>
      </c>
      <c r="B110" s="9">
        <f t="shared" si="0"/>
        <v>46174</v>
      </c>
      <c r="F110" t="str">
        <f>TCD!F111</f>
        <v>7543814314757735</v>
      </c>
      <c r="H110" t="str">
        <f t="shared" si="8"/>
        <v>E</v>
      </c>
      <c r="I110" t="str">
        <f t="shared" si="9"/>
        <v>FR</v>
      </c>
      <c r="J110" t="str">
        <f t="shared" si="10"/>
        <v>France</v>
      </c>
      <c r="K110" cm="1">
        <f t="array" ref="K110">IF(COUNTIF('Nb colis et poids'!A:A,F110)=0,1,LOOKUP(F110,'Nb colis et poids'!A:A,'Nb colis et poids'!B:B+1))</f>
        <v>1</v>
      </c>
      <c r="L110" s="17">
        <f>TCD!E111</f>
        <v>8.1</v>
      </c>
      <c r="M110" t="str">
        <f t="shared" si="11"/>
        <v>ST</v>
      </c>
      <c r="N110">
        <f t="shared" si="12"/>
        <v>0.2</v>
      </c>
      <c r="Q110" t="str">
        <f>IF(TCD!J111="","",TCD!J111)</f>
        <v/>
      </c>
      <c r="R110" t="str">
        <f>IF(TCD!G111="","",TCD!G111)</f>
        <v/>
      </c>
      <c r="T110" s="6">
        <f>TCD!H111</f>
        <v>6.23</v>
      </c>
    </row>
    <row r="111" spans="1:20" x14ac:dyDescent="0.25">
      <c r="A111" t="str">
        <f t="shared" si="7"/>
        <v>TNT</v>
      </c>
      <c r="B111" s="9">
        <f t="shared" si="0"/>
        <v>46174</v>
      </c>
      <c r="F111" t="str">
        <f>TCD!F112</f>
        <v>7543814314757678</v>
      </c>
      <c r="H111" t="str">
        <f t="shared" si="8"/>
        <v>E</v>
      </c>
      <c r="I111" t="str">
        <f t="shared" si="9"/>
        <v>FR</v>
      </c>
      <c r="J111" t="str">
        <f t="shared" si="10"/>
        <v>France</v>
      </c>
      <c r="K111" cm="1">
        <f t="array" ref="K111">IF(COUNTIF('Nb colis et poids'!A:A,F111)=0,1,LOOKUP(F111,'Nb colis et poids'!A:A,'Nb colis et poids'!B:B+1))</f>
        <v>1</v>
      </c>
      <c r="L111" s="17">
        <f>TCD!E112</f>
        <v>2.2000000000000002</v>
      </c>
      <c r="M111" t="str">
        <f t="shared" si="11"/>
        <v>ST</v>
      </c>
      <c r="N111">
        <f t="shared" si="12"/>
        <v>0.2</v>
      </c>
      <c r="Q111" t="str">
        <f>IF(TCD!J112="","",TCD!J112)</f>
        <v/>
      </c>
      <c r="R111" t="str">
        <f>IF(TCD!G112="","",TCD!G112)</f>
        <v/>
      </c>
      <c r="T111" s="6">
        <f>TCD!H112</f>
        <v>4.67</v>
      </c>
    </row>
    <row r="112" spans="1:20" x14ac:dyDescent="0.25">
      <c r="A112" t="str">
        <f t="shared" si="7"/>
        <v>TNT</v>
      </c>
      <c r="B112" s="9">
        <f t="shared" si="0"/>
        <v>46174</v>
      </c>
      <c r="F112" t="str">
        <f>TCD!F113</f>
        <v>7543814314757649</v>
      </c>
      <c r="H112" t="str">
        <f t="shared" si="8"/>
        <v>E</v>
      </c>
      <c r="I112" t="str">
        <f t="shared" si="9"/>
        <v>FR</v>
      </c>
      <c r="J112" t="str">
        <f t="shared" si="10"/>
        <v>France</v>
      </c>
      <c r="K112" cm="1">
        <f t="array" ref="K112">IF(COUNTIF('Nb colis et poids'!A:A,F112)=0,1,LOOKUP(F112,'Nb colis et poids'!A:A,'Nb colis et poids'!B:B+1))</f>
        <v>1</v>
      </c>
      <c r="L112" s="17">
        <f>TCD!E113</f>
        <v>2.2000000000000002</v>
      </c>
      <c r="M112" t="str">
        <f t="shared" si="11"/>
        <v>ST</v>
      </c>
      <c r="N112">
        <f t="shared" si="12"/>
        <v>0.2</v>
      </c>
      <c r="Q112" t="str">
        <f>IF(TCD!J113="","",TCD!J113)</f>
        <v/>
      </c>
      <c r="R112" t="str">
        <f>IF(TCD!G113="","",TCD!G113)</f>
        <v/>
      </c>
      <c r="T112" s="6">
        <f>TCD!H113</f>
        <v>4.67</v>
      </c>
    </row>
    <row r="113" spans="1:20" x14ac:dyDescent="0.25">
      <c r="A113" t="str">
        <f t="shared" si="7"/>
        <v>TNT</v>
      </c>
      <c r="B113" s="9">
        <f t="shared" si="0"/>
        <v>46174</v>
      </c>
      <c r="F113" t="str">
        <f>TCD!F114</f>
        <v>7543814314757033</v>
      </c>
      <c r="H113" t="str">
        <f t="shared" si="8"/>
        <v>E</v>
      </c>
      <c r="I113" t="str">
        <f t="shared" si="9"/>
        <v>FR</v>
      </c>
      <c r="J113" t="str">
        <f t="shared" si="10"/>
        <v>France</v>
      </c>
      <c r="K113" cm="1">
        <f t="array" ref="K113">IF(COUNTIF('Nb colis et poids'!A:A,F113)=0,1,LOOKUP(F113,'Nb colis et poids'!A:A,'Nb colis et poids'!B:B+1))</f>
        <v>2</v>
      </c>
      <c r="L113" s="17">
        <f>TCD!E114</f>
        <v>27.2</v>
      </c>
      <c r="M113" t="str">
        <f t="shared" si="11"/>
        <v>ST</v>
      </c>
      <c r="N113">
        <f t="shared" si="12"/>
        <v>0.2</v>
      </c>
      <c r="Q113" t="str">
        <f>IF(TCD!J114="","",TCD!J114)</f>
        <v/>
      </c>
      <c r="R113" t="str">
        <f>IF(TCD!G114="","",TCD!G114)</f>
        <v/>
      </c>
      <c r="T113" s="6">
        <f>TCD!H114</f>
        <v>12.17</v>
      </c>
    </row>
    <row r="114" spans="1:20" x14ac:dyDescent="0.25">
      <c r="A114" t="str">
        <f t="shared" si="7"/>
        <v>TNT</v>
      </c>
      <c r="B114" s="9">
        <f t="shared" si="0"/>
        <v>46174</v>
      </c>
      <c r="F114" t="str">
        <f>TCD!F115</f>
        <v>7543814314757004</v>
      </c>
      <c r="H114" t="str">
        <f t="shared" si="8"/>
        <v>E</v>
      </c>
      <c r="I114" t="str">
        <f t="shared" si="9"/>
        <v>FR</v>
      </c>
      <c r="J114" t="str">
        <f t="shared" si="10"/>
        <v>France</v>
      </c>
      <c r="K114" cm="1">
        <f t="array" ref="K114">IF(COUNTIF('Nb colis et poids'!A:A,F114)=0,1,LOOKUP(F114,'Nb colis et poids'!A:A,'Nb colis et poids'!B:B+1))</f>
        <v>1</v>
      </c>
      <c r="L114" s="17">
        <f>TCD!E115</f>
        <v>3.2</v>
      </c>
      <c r="M114" t="str">
        <f t="shared" si="11"/>
        <v>ST</v>
      </c>
      <c r="N114">
        <f t="shared" si="12"/>
        <v>0.2</v>
      </c>
      <c r="Q114" t="str">
        <f>IF(TCD!J115="","",TCD!J115)</f>
        <v/>
      </c>
      <c r="R114" t="str">
        <f>IF(TCD!G115="","",TCD!G115)</f>
        <v/>
      </c>
      <c r="T114" s="6">
        <f>TCD!H115</f>
        <v>4.93</v>
      </c>
    </row>
    <row r="115" spans="1:20" x14ac:dyDescent="0.25">
      <c r="A115" t="str">
        <f t="shared" si="7"/>
        <v>TNT</v>
      </c>
      <c r="B115" s="9">
        <f t="shared" si="0"/>
        <v>46174</v>
      </c>
      <c r="F115" t="str">
        <f>TCD!F116</f>
        <v>7543814314756943</v>
      </c>
      <c r="H115" t="str">
        <f t="shared" si="8"/>
        <v>E</v>
      </c>
      <c r="I115" t="str">
        <f t="shared" si="9"/>
        <v>FR</v>
      </c>
      <c r="J115" t="str">
        <f t="shared" si="10"/>
        <v>France</v>
      </c>
      <c r="K115" cm="1">
        <f t="array" ref="K115">IF(COUNTIF('Nb colis et poids'!A:A,F115)=0,1,LOOKUP(F115,'Nb colis et poids'!A:A,'Nb colis et poids'!B:B+1))</f>
        <v>4</v>
      </c>
      <c r="L115" s="17">
        <f>TCD!E116</f>
        <v>63.4</v>
      </c>
      <c r="M115" t="str">
        <f t="shared" si="11"/>
        <v>ST</v>
      </c>
      <c r="N115">
        <f t="shared" si="12"/>
        <v>0.2</v>
      </c>
      <c r="Q115" t="str">
        <f>IF(TCD!J116="","",TCD!J116)</f>
        <v/>
      </c>
      <c r="R115" t="str">
        <f>IF(TCD!G116="","",TCD!G116)</f>
        <v/>
      </c>
      <c r="T115" s="6">
        <f>TCD!H116</f>
        <v>23.53</v>
      </c>
    </row>
    <row r="116" spans="1:20" x14ac:dyDescent="0.25">
      <c r="A116" t="str">
        <f t="shared" si="7"/>
        <v>TNT</v>
      </c>
      <c r="B116" s="9">
        <f t="shared" si="0"/>
        <v>46174</v>
      </c>
      <c r="F116" t="str">
        <f>TCD!F117</f>
        <v>7543814314756800</v>
      </c>
      <c r="H116" t="str">
        <f t="shared" si="8"/>
        <v>E</v>
      </c>
      <c r="I116" t="str">
        <f t="shared" si="9"/>
        <v>FR</v>
      </c>
      <c r="J116" t="str">
        <f t="shared" si="10"/>
        <v>France</v>
      </c>
      <c r="K116" cm="1">
        <f t="array" ref="K116">IF(COUNTIF('Nb colis et poids'!A:A,F116)=0,1,LOOKUP(F116,'Nb colis et poids'!A:A,'Nb colis et poids'!B:B+1))</f>
        <v>1</v>
      </c>
      <c r="L116" s="17">
        <f>TCD!E117</f>
        <v>3.6</v>
      </c>
      <c r="M116" t="str">
        <f t="shared" si="11"/>
        <v>ST</v>
      </c>
      <c r="N116">
        <f t="shared" si="12"/>
        <v>0.2</v>
      </c>
      <c r="Q116" t="str">
        <f>IF(TCD!J117="","",TCD!J117)</f>
        <v/>
      </c>
      <c r="R116" t="str">
        <f>IF(TCD!G117="","",TCD!G117)</f>
        <v/>
      </c>
      <c r="T116" s="6">
        <f>TCD!H117</f>
        <v>4.93</v>
      </c>
    </row>
    <row r="117" spans="1:20" x14ac:dyDescent="0.25">
      <c r="A117" t="str">
        <f t="shared" si="7"/>
        <v>TNT</v>
      </c>
      <c r="B117" s="9">
        <f t="shared" si="0"/>
        <v>46174</v>
      </c>
      <c r="F117" t="str">
        <f>TCD!F118</f>
        <v>7543814314756782</v>
      </c>
      <c r="H117" t="str">
        <f t="shared" si="8"/>
        <v>E</v>
      </c>
      <c r="I117" t="str">
        <f t="shared" si="9"/>
        <v>FR</v>
      </c>
      <c r="J117" t="str">
        <f t="shared" si="10"/>
        <v>France</v>
      </c>
      <c r="K117" cm="1">
        <f t="array" ref="K117">IF(COUNTIF('Nb colis et poids'!A:A,F117)=0,1,LOOKUP(F117,'Nb colis et poids'!A:A,'Nb colis et poids'!B:B+1))</f>
        <v>1</v>
      </c>
      <c r="L117" s="17">
        <f>TCD!E118</f>
        <v>3.8</v>
      </c>
      <c r="M117" t="str">
        <f t="shared" si="11"/>
        <v>ST</v>
      </c>
      <c r="N117">
        <f t="shared" si="12"/>
        <v>0.2</v>
      </c>
      <c r="Q117" t="str">
        <f>IF(TCD!J118="","",TCD!J118)</f>
        <v/>
      </c>
      <c r="R117" t="str">
        <f>IF(TCD!G118="","",TCD!G118)</f>
        <v/>
      </c>
      <c r="T117" s="6">
        <f>TCD!H118</f>
        <v>4.93</v>
      </c>
    </row>
    <row r="118" spans="1:20" x14ac:dyDescent="0.25">
      <c r="A118" t="str">
        <f t="shared" si="7"/>
        <v>TNT</v>
      </c>
      <c r="B118" s="9">
        <f t="shared" si="0"/>
        <v>46174</v>
      </c>
      <c r="F118" t="str">
        <f>TCD!F119</f>
        <v>7543814314756760</v>
      </c>
      <c r="H118" t="str">
        <f t="shared" si="8"/>
        <v>E</v>
      </c>
      <c r="I118" t="str">
        <f t="shared" si="9"/>
        <v>FR</v>
      </c>
      <c r="J118" t="str">
        <f t="shared" si="10"/>
        <v>France</v>
      </c>
      <c r="K118" cm="1">
        <f t="array" ref="K118">IF(COUNTIF('Nb colis et poids'!A:A,F118)=0,1,LOOKUP(F118,'Nb colis et poids'!A:A,'Nb colis et poids'!B:B+1))</f>
        <v>1</v>
      </c>
      <c r="L118" s="17">
        <f>TCD!E119</f>
        <v>6.3</v>
      </c>
      <c r="M118" t="str">
        <f t="shared" si="11"/>
        <v>ST</v>
      </c>
      <c r="N118">
        <f t="shared" si="12"/>
        <v>0.2</v>
      </c>
      <c r="Q118" t="str">
        <f>IF(TCD!J119="","",TCD!J119)</f>
        <v/>
      </c>
      <c r="R118" t="str">
        <f>IF(TCD!G119="","",TCD!G119)</f>
        <v/>
      </c>
      <c r="T118" s="6">
        <f>TCD!H119</f>
        <v>5.71</v>
      </c>
    </row>
    <row r="119" spans="1:20" x14ac:dyDescent="0.25">
      <c r="A119" t="str">
        <f t="shared" si="7"/>
        <v>TNT</v>
      </c>
      <c r="B119" s="9">
        <f t="shared" si="0"/>
        <v>46174</v>
      </c>
      <c r="F119" t="str">
        <f>TCD!F120</f>
        <v>7543814314756701</v>
      </c>
      <c r="H119" t="str">
        <f t="shared" si="8"/>
        <v>E</v>
      </c>
      <c r="I119" t="str">
        <f t="shared" si="9"/>
        <v>FR</v>
      </c>
      <c r="J119" t="str">
        <f t="shared" si="10"/>
        <v>France</v>
      </c>
      <c r="K119" cm="1">
        <f t="array" ref="K119">IF(COUNTIF('Nb colis et poids'!A:A,F119)=0,1,LOOKUP(F119,'Nb colis et poids'!A:A,'Nb colis et poids'!B:B+1))</f>
        <v>1</v>
      </c>
      <c r="L119" s="17">
        <f>TCD!E120</f>
        <v>2.2000000000000002</v>
      </c>
      <c r="M119" t="str">
        <f t="shared" si="11"/>
        <v>ST</v>
      </c>
      <c r="N119">
        <f t="shared" si="12"/>
        <v>0.2</v>
      </c>
      <c r="Q119" t="str">
        <f>IF(TCD!J120="","",TCD!J120)</f>
        <v/>
      </c>
      <c r="R119" t="str">
        <f>IF(TCD!G120="","",TCD!G120)</f>
        <v/>
      </c>
      <c r="T119" s="6">
        <f>TCD!H120</f>
        <v>4.67</v>
      </c>
    </row>
    <row r="120" spans="1:20" x14ac:dyDescent="0.25">
      <c r="A120" t="str">
        <f t="shared" si="7"/>
        <v>TNT</v>
      </c>
      <c r="B120" s="9">
        <f t="shared" si="0"/>
        <v>46174</v>
      </c>
      <c r="F120" t="str">
        <f>TCD!F121</f>
        <v>7543814314756684</v>
      </c>
      <c r="H120" t="str">
        <f t="shared" si="8"/>
        <v>E</v>
      </c>
      <c r="I120" t="str">
        <f t="shared" si="9"/>
        <v>FR</v>
      </c>
      <c r="J120" t="str">
        <f t="shared" si="10"/>
        <v>France</v>
      </c>
      <c r="K120" cm="1">
        <f t="array" ref="K120">IF(COUNTIF('Nb colis et poids'!A:A,F120)=0,1,LOOKUP(F120,'Nb colis et poids'!A:A,'Nb colis et poids'!B:B+1))</f>
        <v>1</v>
      </c>
      <c r="L120" s="17">
        <f>TCD!E121</f>
        <v>2.2000000000000002</v>
      </c>
      <c r="M120" t="str">
        <f t="shared" si="11"/>
        <v>ST</v>
      </c>
      <c r="N120">
        <f t="shared" si="12"/>
        <v>0.2</v>
      </c>
      <c r="Q120" t="str">
        <f>IF(TCD!J121="","",TCD!J121)</f>
        <v/>
      </c>
      <c r="R120" t="str">
        <f>IF(TCD!G121="","",TCD!G121)</f>
        <v/>
      </c>
      <c r="T120" s="6">
        <f>TCD!H121</f>
        <v>4.67</v>
      </c>
    </row>
    <row r="121" spans="1:20" x14ac:dyDescent="0.25">
      <c r="A121" t="str">
        <f t="shared" si="7"/>
        <v>TNT</v>
      </c>
      <c r="B121" s="9">
        <f t="shared" si="0"/>
        <v>46174</v>
      </c>
      <c r="F121" t="str">
        <f>TCD!F122</f>
        <v>7543814314756661</v>
      </c>
      <c r="H121" t="str">
        <f t="shared" si="8"/>
        <v>E</v>
      </c>
      <c r="I121" t="str">
        <f t="shared" si="9"/>
        <v>FR</v>
      </c>
      <c r="J121" t="str">
        <f t="shared" si="10"/>
        <v>France</v>
      </c>
      <c r="K121" cm="1">
        <f t="array" ref="K121">IF(COUNTIF('Nb colis et poids'!A:A,F121)=0,1,LOOKUP(F121,'Nb colis et poids'!A:A,'Nb colis et poids'!B:B+1))</f>
        <v>1</v>
      </c>
      <c r="L121" s="17">
        <f>TCD!E122</f>
        <v>5</v>
      </c>
      <c r="M121" t="str">
        <f t="shared" si="11"/>
        <v>ST</v>
      </c>
      <c r="N121">
        <f t="shared" si="12"/>
        <v>0.2</v>
      </c>
      <c r="Q121" t="str">
        <f>IF(TCD!J122="","",TCD!J122)</f>
        <v/>
      </c>
      <c r="R121" t="str">
        <f>IF(TCD!G122="","",TCD!G122)</f>
        <v/>
      </c>
      <c r="T121" s="6">
        <f>TCD!H122</f>
        <v>5.19</v>
      </c>
    </row>
    <row r="122" spans="1:20" x14ac:dyDescent="0.25">
      <c r="A122" t="str">
        <f t="shared" si="7"/>
        <v>TNT</v>
      </c>
      <c r="B122" s="9">
        <f t="shared" si="0"/>
        <v>46174</v>
      </c>
      <c r="F122" t="str">
        <f>TCD!F123</f>
        <v>7543814314756610</v>
      </c>
      <c r="H122" t="str">
        <f t="shared" si="8"/>
        <v>E</v>
      </c>
      <c r="I122" t="str">
        <f t="shared" si="9"/>
        <v>FR</v>
      </c>
      <c r="J122" t="str">
        <f t="shared" si="10"/>
        <v>France</v>
      </c>
      <c r="K122" cm="1">
        <f t="array" ref="K122">IF(COUNTIF('Nb colis et poids'!A:A,F122)=0,1,LOOKUP(F122,'Nb colis et poids'!A:A,'Nb colis et poids'!B:B+1))</f>
        <v>1</v>
      </c>
      <c r="L122" s="17">
        <f>TCD!E123</f>
        <v>3.5</v>
      </c>
      <c r="M122" t="str">
        <f t="shared" si="11"/>
        <v>ST</v>
      </c>
      <c r="N122">
        <f t="shared" si="12"/>
        <v>0.2</v>
      </c>
      <c r="Q122" t="str">
        <f>IF(TCD!J123="","",TCD!J123)</f>
        <v/>
      </c>
      <c r="R122" t="str">
        <f>IF(TCD!G123="","",TCD!G123)</f>
        <v/>
      </c>
      <c r="T122" s="6">
        <f>TCD!H123</f>
        <v>4.93</v>
      </c>
    </row>
    <row r="123" spans="1:20" x14ac:dyDescent="0.25">
      <c r="A123" t="str">
        <f t="shared" si="7"/>
        <v>TNT</v>
      </c>
      <c r="B123" s="9">
        <f t="shared" si="0"/>
        <v>46174</v>
      </c>
      <c r="F123" t="str">
        <f>TCD!F124</f>
        <v>7543814314756603</v>
      </c>
      <c r="H123" t="str">
        <f t="shared" si="8"/>
        <v>E</v>
      </c>
      <c r="I123" t="str">
        <f t="shared" si="9"/>
        <v>FR</v>
      </c>
      <c r="J123" t="str">
        <f t="shared" si="10"/>
        <v>France</v>
      </c>
      <c r="K123" cm="1">
        <f t="array" ref="K123">IF(COUNTIF('Nb colis et poids'!A:A,F123)=0,1,LOOKUP(F123,'Nb colis et poids'!A:A,'Nb colis et poids'!B:B+1))</f>
        <v>1</v>
      </c>
      <c r="L123" s="17">
        <f>TCD!E124</f>
        <v>3.5</v>
      </c>
      <c r="M123" t="str">
        <f t="shared" si="11"/>
        <v>ST</v>
      </c>
      <c r="N123">
        <f t="shared" si="12"/>
        <v>0.2</v>
      </c>
      <c r="Q123" t="str">
        <f>IF(TCD!J124="","",TCD!J124)</f>
        <v/>
      </c>
      <c r="R123" t="str">
        <f>IF(TCD!G124="","",TCD!G124)</f>
        <v/>
      </c>
      <c r="T123" s="6">
        <f>TCD!H124</f>
        <v>4.93</v>
      </c>
    </row>
    <row r="124" spans="1:20" x14ac:dyDescent="0.25">
      <c r="A124" t="str">
        <f t="shared" si="7"/>
        <v>TNT</v>
      </c>
      <c r="B124" s="9">
        <f t="shared" si="0"/>
        <v>46174</v>
      </c>
      <c r="F124" t="str">
        <f>TCD!F125</f>
        <v>7543814314756465</v>
      </c>
      <c r="H124" t="str">
        <f t="shared" si="8"/>
        <v>E</v>
      </c>
      <c r="I124" t="str">
        <f t="shared" si="9"/>
        <v>FR</v>
      </c>
      <c r="J124" t="str">
        <f t="shared" si="10"/>
        <v>France</v>
      </c>
      <c r="K124" cm="1">
        <f t="array" ref="K124">IF(COUNTIF('Nb colis et poids'!A:A,F124)=0,1,LOOKUP(F124,'Nb colis et poids'!A:A,'Nb colis et poids'!B:B+1))</f>
        <v>1</v>
      </c>
      <c r="L124" s="17">
        <f>TCD!E125</f>
        <v>0.9</v>
      </c>
      <c r="M124" t="str">
        <f t="shared" si="11"/>
        <v>ST</v>
      </c>
      <c r="N124">
        <f t="shared" si="12"/>
        <v>0.2</v>
      </c>
      <c r="Q124" t="str">
        <f>IF(TCD!J125="","",TCD!J125)</f>
        <v/>
      </c>
      <c r="R124" t="str">
        <f>IF(TCD!G125="","",TCD!G125)</f>
        <v/>
      </c>
      <c r="T124" s="6">
        <f>TCD!H125</f>
        <v>4.1500000000000004</v>
      </c>
    </row>
    <row r="125" spans="1:20" x14ac:dyDescent="0.25">
      <c r="A125" t="str">
        <f t="shared" si="7"/>
        <v>TNT</v>
      </c>
      <c r="B125" s="9">
        <f t="shared" si="0"/>
        <v>46174</v>
      </c>
      <c r="F125" t="str">
        <f>TCD!F126</f>
        <v>7543814314756396</v>
      </c>
      <c r="H125" t="str">
        <f t="shared" si="8"/>
        <v>E</v>
      </c>
      <c r="I125" t="str">
        <f t="shared" si="9"/>
        <v>FR</v>
      </c>
      <c r="J125" t="str">
        <f t="shared" si="10"/>
        <v>France</v>
      </c>
      <c r="K125" cm="1">
        <f t="array" ref="K125">IF(COUNTIF('Nb colis et poids'!A:A,F125)=0,1,LOOKUP(F125,'Nb colis et poids'!A:A,'Nb colis et poids'!B:B+1))</f>
        <v>1</v>
      </c>
      <c r="L125" s="17">
        <f>TCD!E126</f>
        <v>0.8</v>
      </c>
      <c r="M125" t="str">
        <f t="shared" si="11"/>
        <v>ST</v>
      </c>
      <c r="N125">
        <f t="shared" si="12"/>
        <v>0.2</v>
      </c>
      <c r="Q125" t="str">
        <f>IF(TCD!J126="","",TCD!J126)</f>
        <v/>
      </c>
      <c r="R125" t="str">
        <f>IF(TCD!G126="","",TCD!G126)</f>
        <v/>
      </c>
      <c r="T125" s="6">
        <f>TCD!H126</f>
        <v>4.1500000000000004</v>
      </c>
    </row>
    <row r="126" spans="1:20" x14ac:dyDescent="0.25">
      <c r="A126" t="str">
        <f t="shared" si="7"/>
        <v>TNT</v>
      </c>
      <c r="B126" s="9">
        <f t="shared" si="0"/>
        <v>46174</v>
      </c>
      <c r="F126" t="str">
        <f>TCD!F127</f>
        <v>7543814314756373</v>
      </c>
      <c r="H126" t="str">
        <f t="shared" si="8"/>
        <v>E</v>
      </c>
      <c r="I126" t="str">
        <f t="shared" si="9"/>
        <v>FR</v>
      </c>
      <c r="J126" t="str">
        <f t="shared" si="10"/>
        <v>France</v>
      </c>
      <c r="K126" cm="1">
        <f t="array" ref="K126">IF(COUNTIF('Nb colis et poids'!A:A,F126)=0,1,LOOKUP(F126,'Nb colis et poids'!A:A,'Nb colis et poids'!B:B+1))</f>
        <v>1</v>
      </c>
      <c r="L126" s="17">
        <f>TCD!E127</f>
        <v>0.8</v>
      </c>
      <c r="M126" t="str">
        <f t="shared" si="11"/>
        <v>ST</v>
      </c>
      <c r="N126">
        <f t="shared" si="12"/>
        <v>0.2</v>
      </c>
      <c r="Q126" t="str">
        <f>IF(TCD!J127="","",TCD!J127)</f>
        <v/>
      </c>
      <c r="R126" t="str">
        <f>IF(TCD!G127="","",TCD!G127)</f>
        <v/>
      </c>
      <c r="T126" s="6">
        <f>TCD!H127</f>
        <v>4.1500000000000004</v>
      </c>
    </row>
    <row r="127" spans="1:20" x14ac:dyDescent="0.25">
      <c r="A127" t="str">
        <f t="shared" si="7"/>
        <v>TNT</v>
      </c>
      <c r="B127" s="9">
        <f t="shared" si="0"/>
        <v>46174</v>
      </c>
      <c r="F127" t="str">
        <f>TCD!F128</f>
        <v>7543814314756344</v>
      </c>
      <c r="H127" t="str">
        <f t="shared" si="8"/>
        <v>E</v>
      </c>
      <c r="I127" t="str">
        <f t="shared" si="9"/>
        <v>FR</v>
      </c>
      <c r="J127" t="str">
        <f t="shared" si="10"/>
        <v>France</v>
      </c>
      <c r="K127" cm="1">
        <f t="array" ref="K127">IF(COUNTIF('Nb colis et poids'!A:A,F127)=0,1,LOOKUP(F127,'Nb colis et poids'!A:A,'Nb colis et poids'!B:B+1))</f>
        <v>1</v>
      </c>
      <c r="L127" s="17">
        <f>TCD!E128</f>
        <v>0.8</v>
      </c>
      <c r="M127" t="str">
        <f t="shared" si="11"/>
        <v>ST</v>
      </c>
      <c r="N127">
        <f t="shared" si="12"/>
        <v>0.2</v>
      </c>
      <c r="Q127" t="str">
        <f>IF(TCD!J128="","",TCD!J128)</f>
        <v/>
      </c>
      <c r="R127" t="str">
        <f>IF(TCD!G128="","",TCD!G128)</f>
        <v/>
      </c>
      <c r="T127" s="6">
        <f>TCD!H128</f>
        <v>4.1500000000000004</v>
      </c>
    </row>
    <row r="128" spans="1:20" x14ac:dyDescent="0.25">
      <c r="A128" t="str">
        <f t="shared" si="7"/>
        <v>TNT</v>
      </c>
      <c r="B128" s="9">
        <f t="shared" si="0"/>
        <v>46174</v>
      </c>
      <c r="F128" t="str">
        <f>TCD!F129</f>
        <v>7543814314756298</v>
      </c>
      <c r="H128" t="str">
        <f t="shared" si="8"/>
        <v>E</v>
      </c>
      <c r="I128" t="str">
        <f t="shared" si="9"/>
        <v>FR</v>
      </c>
      <c r="J128" t="str">
        <f t="shared" si="10"/>
        <v>France</v>
      </c>
      <c r="K128" cm="1">
        <f t="array" ref="K128">IF(COUNTIF('Nb colis et poids'!A:A,F128)=0,1,LOOKUP(F128,'Nb colis et poids'!A:A,'Nb colis et poids'!B:B+1))</f>
        <v>1</v>
      </c>
      <c r="L128" s="17">
        <f>TCD!E129</f>
        <v>0.8</v>
      </c>
      <c r="M128" t="str">
        <f t="shared" si="11"/>
        <v>ST</v>
      </c>
      <c r="N128">
        <f t="shared" si="12"/>
        <v>0.2</v>
      </c>
      <c r="Q128" t="str">
        <f>IF(TCD!J129="","",TCD!J129)</f>
        <v/>
      </c>
      <c r="R128" t="str">
        <f>IF(TCD!G129="","",TCD!G129)</f>
        <v/>
      </c>
      <c r="T128" s="6">
        <f>TCD!H129</f>
        <v>4.1500000000000004</v>
      </c>
    </row>
    <row r="129" spans="1:20" x14ac:dyDescent="0.25">
      <c r="A129" t="str">
        <f t="shared" si="7"/>
        <v>TNT</v>
      </c>
      <c r="B129" s="9">
        <f t="shared" si="0"/>
        <v>46174</v>
      </c>
      <c r="F129" t="str">
        <f>TCD!F130</f>
        <v>7543814314756230</v>
      </c>
      <c r="H129" t="str">
        <f t="shared" si="8"/>
        <v>E</v>
      </c>
      <c r="I129" t="str">
        <f t="shared" si="9"/>
        <v>FR</v>
      </c>
      <c r="J129" t="str">
        <f t="shared" si="10"/>
        <v>France</v>
      </c>
      <c r="K129" cm="1">
        <f t="array" ref="K129">IF(COUNTIF('Nb colis et poids'!A:A,F129)=0,1,LOOKUP(F129,'Nb colis et poids'!A:A,'Nb colis et poids'!B:B+1))</f>
        <v>1</v>
      </c>
      <c r="L129" s="17">
        <f>TCD!E130</f>
        <v>0.8</v>
      </c>
      <c r="M129" t="str">
        <f t="shared" si="11"/>
        <v>ST</v>
      </c>
      <c r="N129">
        <f t="shared" si="12"/>
        <v>0.2</v>
      </c>
      <c r="Q129" t="str">
        <f>IF(TCD!J130="","",TCD!J130)</f>
        <v/>
      </c>
      <c r="R129" t="str">
        <f>IF(TCD!G130="","",TCD!G130)</f>
        <v/>
      </c>
      <c r="T129" s="6">
        <f>TCD!H130</f>
        <v>4.1500000000000004</v>
      </c>
    </row>
    <row r="130" spans="1:20" x14ac:dyDescent="0.25">
      <c r="A130" t="str">
        <f t="shared" si="7"/>
        <v>TNT</v>
      </c>
      <c r="B130" s="9">
        <f t="shared" si="0"/>
        <v>46174</v>
      </c>
      <c r="F130" t="str">
        <f>TCD!F131</f>
        <v>7543814314756223</v>
      </c>
      <c r="H130" t="str">
        <f t="shared" si="8"/>
        <v>E</v>
      </c>
      <c r="I130" t="str">
        <f t="shared" si="9"/>
        <v>FR</v>
      </c>
      <c r="J130" t="str">
        <f t="shared" si="10"/>
        <v>France</v>
      </c>
      <c r="K130" cm="1">
        <f t="array" ref="K130">IF(COUNTIF('Nb colis et poids'!A:A,F130)=0,1,LOOKUP(F130,'Nb colis et poids'!A:A,'Nb colis et poids'!B:B+1))</f>
        <v>1</v>
      </c>
      <c r="L130" s="17">
        <f>TCD!E131</f>
        <v>0.8</v>
      </c>
      <c r="M130" t="str">
        <f t="shared" si="11"/>
        <v>ST</v>
      </c>
      <c r="N130">
        <f t="shared" si="12"/>
        <v>0.2</v>
      </c>
      <c r="Q130" t="str">
        <f>IF(TCD!J131="","",TCD!J131)</f>
        <v/>
      </c>
      <c r="R130" t="str">
        <f>IF(TCD!G131="","",TCD!G131)</f>
        <v/>
      </c>
      <c r="T130" s="6">
        <f>TCD!H131</f>
        <v>4.1500000000000004</v>
      </c>
    </row>
    <row r="131" spans="1:20" x14ac:dyDescent="0.25">
      <c r="A131" t="str">
        <f t="shared" si="7"/>
        <v>TNT</v>
      </c>
      <c r="B131" s="9">
        <f t="shared" si="0"/>
        <v>46174</v>
      </c>
      <c r="F131" t="str">
        <f>TCD!F132</f>
        <v>7543814314756177</v>
      </c>
      <c r="H131" t="str">
        <f t="shared" si="8"/>
        <v>E</v>
      </c>
      <c r="I131" t="str">
        <f t="shared" si="9"/>
        <v>FR</v>
      </c>
      <c r="J131" t="str">
        <f t="shared" si="10"/>
        <v>France</v>
      </c>
      <c r="K131" cm="1">
        <f t="array" ref="K131">IF(COUNTIF('Nb colis et poids'!A:A,F131)=0,1,LOOKUP(F131,'Nb colis et poids'!A:A,'Nb colis et poids'!B:B+1))</f>
        <v>1</v>
      </c>
      <c r="L131" s="17">
        <f>TCD!E132</f>
        <v>0.8</v>
      </c>
      <c r="M131" t="str">
        <f t="shared" si="11"/>
        <v>ST</v>
      </c>
      <c r="N131">
        <f t="shared" si="12"/>
        <v>0.2</v>
      </c>
      <c r="Q131" t="str">
        <f>IF(TCD!J132="","",TCD!J132)</f>
        <v/>
      </c>
      <c r="R131" t="str">
        <f>IF(TCD!G132="","",TCD!G132)</f>
        <v/>
      </c>
      <c r="T131" s="6">
        <f>TCD!H132</f>
        <v>4.1500000000000004</v>
      </c>
    </row>
    <row r="132" spans="1:20" x14ac:dyDescent="0.25">
      <c r="A132" t="str">
        <f t="shared" ref="A132:B195" si="13">A131</f>
        <v>TNT</v>
      </c>
      <c r="B132" s="9">
        <f t="shared" si="0"/>
        <v>46174</v>
      </c>
      <c r="F132" t="str">
        <f>TCD!F133</f>
        <v>7543814314756091</v>
      </c>
      <c r="H132" t="str">
        <f t="shared" ref="H132:H195" si="14">H131</f>
        <v>E</v>
      </c>
      <c r="I132" t="str">
        <f t="shared" ref="I132:I195" si="15">I131</f>
        <v>FR</v>
      </c>
      <c r="J132" t="str">
        <f t="shared" ref="J132:J195" si="16">J131</f>
        <v>France</v>
      </c>
      <c r="K132" cm="1">
        <f t="array" ref="K132">IF(COUNTIF('Nb colis et poids'!A:A,F132)=0,1,LOOKUP(F132,'Nb colis et poids'!A:A,'Nb colis et poids'!B:B+1))</f>
        <v>1</v>
      </c>
      <c r="L132" s="17">
        <f>TCD!E133</f>
        <v>0.8</v>
      </c>
      <c r="M132" t="str">
        <f t="shared" ref="M132:M195" si="17">M131</f>
        <v>ST</v>
      </c>
      <c r="N132">
        <f t="shared" ref="N132:N195" si="18">N131</f>
        <v>0.2</v>
      </c>
      <c r="Q132" t="str">
        <f>IF(TCD!J133="","",TCD!J133)</f>
        <v/>
      </c>
      <c r="R132" t="str">
        <f>IF(TCD!G133="","",TCD!G133)</f>
        <v/>
      </c>
      <c r="T132" s="6">
        <f>TCD!H133</f>
        <v>4.1500000000000004</v>
      </c>
    </row>
    <row r="133" spans="1:20" x14ac:dyDescent="0.25">
      <c r="A133" t="str">
        <f t="shared" si="13"/>
        <v>TNT</v>
      </c>
      <c r="B133" s="9">
        <f t="shared" si="0"/>
        <v>46174</v>
      </c>
      <c r="F133" t="str">
        <f>TCD!F134</f>
        <v>7543814314756062</v>
      </c>
      <c r="H133" t="str">
        <f t="shared" si="14"/>
        <v>E</v>
      </c>
      <c r="I133" t="str">
        <f t="shared" si="15"/>
        <v>FR</v>
      </c>
      <c r="J133" t="str">
        <f t="shared" si="16"/>
        <v>France</v>
      </c>
      <c r="K133" cm="1">
        <f t="array" ref="K133">IF(COUNTIF('Nb colis et poids'!A:A,F133)=0,1,LOOKUP(F133,'Nb colis et poids'!A:A,'Nb colis et poids'!B:B+1))</f>
        <v>1</v>
      </c>
      <c r="L133" s="17">
        <f>TCD!E134</f>
        <v>0.8</v>
      </c>
      <c r="M133" t="str">
        <f t="shared" si="17"/>
        <v>ST</v>
      </c>
      <c r="N133">
        <f t="shared" si="18"/>
        <v>0.2</v>
      </c>
      <c r="Q133" t="str">
        <f>IF(TCD!J134="","",TCD!J134)</f>
        <v/>
      </c>
      <c r="R133" t="str">
        <f>IF(TCD!G134="","",TCD!G134)</f>
        <v/>
      </c>
      <c r="T133" s="6">
        <f>TCD!H134</f>
        <v>4.1500000000000004</v>
      </c>
    </row>
    <row r="134" spans="1:20" x14ac:dyDescent="0.25">
      <c r="A134" t="str">
        <f t="shared" si="13"/>
        <v>TNT</v>
      </c>
      <c r="B134" s="9">
        <f t="shared" si="0"/>
        <v>46174</v>
      </c>
      <c r="F134" t="str">
        <f>TCD!F135</f>
        <v>7543814314756027</v>
      </c>
      <c r="H134" t="str">
        <f t="shared" si="14"/>
        <v>E</v>
      </c>
      <c r="I134" t="str">
        <f t="shared" si="15"/>
        <v>FR</v>
      </c>
      <c r="J134" t="str">
        <f t="shared" si="16"/>
        <v>France</v>
      </c>
      <c r="K134" cm="1">
        <f t="array" ref="K134">IF(COUNTIF('Nb colis et poids'!A:A,F134)=0,1,LOOKUP(F134,'Nb colis et poids'!A:A,'Nb colis et poids'!B:B+1))</f>
        <v>1</v>
      </c>
      <c r="L134" s="17">
        <f>TCD!E135</f>
        <v>0.8</v>
      </c>
      <c r="M134" t="str">
        <f t="shared" si="17"/>
        <v>ST</v>
      </c>
      <c r="N134">
        <f t="shared" si="18"/>
        <v>0.2</v>
      </c>
      <c r="Q134" t="str">
        <f>IF(TCD!J135="","",TCD!J135)</f>
        <v/>
      </c>
      <c r="R134" t="str">
        <f>IF(TCD!G135="","",TCD!G135)</f>
        <v/>
      </c>
      <c r="T134" s="6">
        <f>TCD!H135</f>
        <v>4.1500000000000004</v>
      </c>
    </row>
    <row r="135" spans="1:20" x14ac:dyDescent="0.25">
      <c r="A135" t="str">
        <f t="shared" si="13"/>
        <v>TNT</v>
      </c>
      <c r="B135" s="9">
        <f t="shared" si="0"/>
        <v>46174</v>
      </c>
      <c r="F135" t="str">
        <f>TCD!F136</f>
        <v>7543814314755995</v>
      </c>
      <c r="H135" t="str">
        <f t="shared" si="14"/>
        <v>E</v>
      </c>
      <c r="I135" t="str">
        <f t="shared" si="15"/>
        <v>FR</v>
      </c>
      <c r="J135" t="str">
        <f t="shared" si="16"/>
        <v>France</v>
      </c>
      <c r="K135" cm="1">
        <f t="array" ref="K135">IF(COUNTIF('Nb colis et poids'!A:A,F135)=0,1,LOOKUP(F135,'Nb colis et poids'!A:A,'Nb colis et poids'!B:B+1))</f>
        <v>1</v>
      </c>
      <c r="L135" s="17">
        <f>TCD!E136</f>
        <v>0.8</v>
      </c>
      <c r="M135" t="str">
        <f t="shared" si="17"/>
        <v>ST</v>
      </c>
      <c r="N135">
        <f t="shared" si="18"/>
        <v>0.2</v>
      </c>
      <c r="Q135" t="str">
        <f>IF(TCD!J136="","",TCD!J136)</f>
        <v/>
      </c>
      <c r="R135" t="str">
        <f>IF(TCD!G136="","",TCD!G136)</f>
        <v/>
      </c>
      <c r="T135" s="6">
        <f>TCD!H136</f>
        <v>4.1500000000000004</v>
      </c>
    </row>
    <row r="136" spans="1:20" x14ac:dyDescent="0.25">
      <c r="A136" t="str">
        <f t="shared" si="13"/>
        <v>TNT</v>
      </c>
      <c r="B136" s="9">
        <f t="shared" si="0"/>
        <v>46174</v>
      </c>
      <c r="F136" t="str">
        <f>TCD!F137</f>
        <v>7543814314755943</v>
      </c>
      <c r="H136" t="str">
        <f t="shared" si="14"/>
        <v>E</v>
      </c>
      <c r="I136" t="str">
        <f t="shared" si="15"/>
        <v>FR</v>
      </c>
      <c r="J136" t="str">
        <f t="shared" si="16"/>
        <v>France</v>
      </c>
      <c r="K136" cm="1">
        <f t="array" ref="K136">IF(COUNTIF('Nb colis et poids'!A:A,F136)=0,1,LOOKUP(F136,'Nb colis et poids'!A:A,'Nb colis et poids'!B:B+1))</f>
        <v>1</v>
      </c>
      <c r="L136" s="17">
        <f>TCD!E137</f>
        <v>0.8</v>
      </c>
      <c r="M136" t="str">
        <f t="shared" si="17"/>
        <v>ST</v>
      </c>
      <c r="N136">
        <f t="shared" si="18"/>
        <v>0.2</v>
      </c>
      <c r="Q136" t="str">
        <f>IF(TCD!J137="","",TCD!J137)</f>
        <v/>
      </c>
      <c r="R136" t="str">
        <f>IF(TCD!G137="","",TCD!G137)</f>
        <v/>
      </c>
      <c r="T136" s="6">
        <f>TCD!H137</f>
        <v>4.1500000000000004</v>
      </c>
    </row>
    <row r="137" spans="1:20" x14ac:dyDescent="0.25">
      <c r="A137" t="str">
        <f t="shared" si="13"/>
        <v>TNT</v>
      </c>
      <c r="B137" s="9">
        <f t="shared" si="0"/>
        <v>46174</v>
      </c>
      <c r="F137" t="str">
        <f>TCD!F138</f>
        <v>7543814314755908</v>
      </c>
      <c r="H137" t="str">
        <f t="shared" si="14"/>
        <v>E</v>
      </c>
      <c r="I137" t="str">
        <f t="shared" si="15"/>
        <v>FR</v>
      </c>
      <c r="J137" t="str">
        <f t="shared" si="16"/>
        <v>France</v>
      </c>
      <c r="K137" cm="1">
        <f t="array" ref="K137">IF(COUNTIF('Nb colis et poids'!A:A,F137)=0,1,LOOKUP(F137,'Nb colis et poids'!A:A,'Nb colis et poids'!B:B+1))</f>
        <v>1</v>
      </c>
      <c r="L137" s="17">
        <f>TCD!E138</f>
        <v>0.8</v>
      </c>
      <c r="M137" t="str">
        <f t="shared" si="17"/>
        <v>ST</v>
      </c>
      <c r="N137">
        <f t="shared" si="18"/>
        <v>0.2</v>
      </c>
      <c r="Q137" t="str">
        <f>IF(TCD!J138="","",TCD!J138)</f>
        <v/>
      </c>
      <c r="R137" t="str">
        <f>IF(TCD!G138="","",TCD!G138)</f>
        <v/>
      </c>
      <c r="T137" s="6">
        <f>TCD!H138</f>
        <v>4.1500000000000004</v>
      </c>
    </row>
    <row r="138" spans="1:20" x14ac:dyDescent="0.25">
      <c r="A138" t="str">
        <f t="shared" si="13"/>
        <v>TNT</v>
      </c>
      <c r="B138" s="9">
        <f t="shared" si="0"/>
        <v>46174</v>
      </c>
      <c r="F138" t="str">
        <f>TCD!F139</f>
        <v>7543814314755845</v>
      </c>
      <c r="H138" t="str">
        <f t="shared" si="14"/>
        <v>E</v>
      </c>
      <c r="I138" t="str">
        <f t="shared" si="15"/>
        <v>FR</v>
      </c>
      <c r="J138" t="str">
        <f t="shared" si="16"/>
        <v>France</v>
      </c>
      <c r="K138" cm="1">
        <f t="array" ref="K138">IF(COUNTIF('Nb colis et poids'!A:A,F138)=0,1,LOOKUP(F138,'Nb colis et poids'!A:A,'Nb colis et poids'!B:B+1))</f>
        <v>1</v>
      </c>
      <c r="L138" s="17">
        <f>TCD!E139</f>
        <v>0.8</v>
      </c>
      <c r="M138" t="str">
        <f t="shared" si="17"/>
        <v>ST</v>
      </c>
      <c r="N138">
        <f t="shared" si="18"/>
        <v>0.2</v>
      </c>
      <c r="Q138" t="str">
        <f>IF(TCD!J139="","",TCD!J139)</f>
        <v/>
      </c>
      <c r="R138" t="str">
        <f>IF(TCD!G139="","",TCD!G139)</f>
        <v/>
      </c>
      <c r="T138" s="6">
        <f>TCD!H139</f>
        <v>4.1500000000000004</v>
      </c>
    </row>
    <row r="139" spans="1:20" x14ac:dyDescent="0.25">
      <c r="A139" t="str">
        <f t="shared" si="13"/>
        <v>TNT</v>
      </c>
      <c r="B139" s="9">
        <f t="shared" si="0"/>
        <v>46174</v>
      </c>
      <c r="F139" t="str">
        <f>TCD!F140</f>
        <v>7543814314755822</v>
      </c>
      <c r="H139" t="str">
        <f t="shared" si="14"/>
        <v>E</v>
      </c>
      <c r="I139" t="str">
        <f t="shared" si="15"/>
        <v>FR</v>
      </c>
      <c r="J139" t="str">
        <f t="shared" si="16"/>
        <v>France</v>
      </c>
      <c r="K139" cm="1">
        <f t="array" ref="K139">IF(COUNTIF('Nb colis et poids'!A:A,F139)=0,1,LOOKUP(F139,'Nb colis et poids'!A:A,'Nb colis et poids'!B:B+1))</f>
        <v>1</v>
      </c>
      <c r="L139" s="17">
        <f>TCD!E140</f>
        <v>0.8</v>
      </c>
      <c r="M139" t="str">
        <f t="shared" si="17"/>
        <v>ST</v>
      </c>
      <c r="N139">
        <f t="shared" si="18"/>
        <v>0.2</v>
      </c>
      <c r="Q139" t="str">
        <f>IF(TCD!J140="","",TCD!J140)</f>
        <v/>
      </c>
      <c r="R139" t="str">
        <f>IF(TCD!G140="","",TCD!G140)</f>
        <v/>
      </c>
      <c r="T139" s="6">
        <f>TCD!H140</f>
        <v>4.1500000000000004</v>
      </c>
    </row>
    <row r="140" spans="1:20" x14ac:dyDescent="0.25">
      <c r="A140" t="str">
        <f t="shared" si="13"/>
        <v>TNT</v>
      </c>
      <c r="B140" s="9">
        <f t="shared" si="0"/>
        <v>46174</v>
      </c>
      <c r="F140" t="str">
        <f>TCD!F141</f>
        <v>7543814314755816</v>
      </c>
      <c r="H140" t="str">
        <f t="shared" si="14"/>
        <v>E</v>
      </c>
      <c r="I140" t="str">
        <f t="shared" si="15"/>
        <v>FR</v>
      </c>
      <c r="J140" t="str">
        <f t="shared" si="16"/>
        <v>France</v>
      </c>
      <c r="K140" cm="1">
        <f t="array" ref="K140">IF(COUNTIF('Nb colis et poids'!A:A,F140)=0,1,LOOKUP(F140,'Nb colis et poids'!A:A,'Nb colis et poids'!B:B+1))</f>
        <v>1</v>
      </c>
      <c r="L140" s="17">
        <f>TCD!E141</f>
        <v>0.8</v>
      </c>
      <c r="M140" t="str">
        <f t="shared" si="17"/>
        <v>ST</v>
      </c>
      <c r="N140">
        <f t="shared" si="18"/>
        <v>0.2</v>
      </c>
      <c r="Q140" t="str">
        <f>IF(TCD!J141="","",TCD!J141)</f>
        <v/>
      </c>
      <c r="R140" t="str">
        <f>IF(TCD!G141="","",TCD!G141)</f>
        <v/>
      </c>
      <c r="T140" s="6">
        <f>TCD!H141</f>
        <v>4.1500000000000004</v>
      </c>
    </row>
    <row r="141" spans="1:20" x14ac:dyDescent="0.25">
      <c r="A141" t="str">
        <f t="shared" si="13"/>
        <v>TNT</v>
      </c>
      <c r="B141" s="9">
        <f t="shared" si="0"/>
        <v>46174</v>
      </c>
      <c r="F141" t="str">
        <f>TCD!F142</f>
        <v>7543814314755718</v>
      </c>
      <c r="H141" t="str">
        <f t="shared" si="14"/>
        <v>E</v>
      </c>
      <c r="I141" t="str">
        <f t="shared" si="15"/>
        <v>FR</v>
      </c>
      <c r="J141" t="str">
        <f t="shared" si="16"/>
        <v>France</v>
      </c>
      <c r="K141" cm="1">
        <f t="array" ref="K141">IF(COUNTIF('Nb colis et poids'!A:A,F141)=0,1,LOOKUP(F141,'Nb colis et poids'!A:A,'Nb colis et poids'!B:B+1))</f>
        <v>1</v>
      </c>
      <c r="L141" s="17">
        <f>TCD!E142</f>
        <v>0.8</v>
      </c>
      <c r="M141" t="str">
        <f t="shared" si="17"/>
        <v>ST</v>
      </c>
      <c r="N141">
        <f t="shared" si="18"/>
        <v>0.2</v>
      </c>
      <c r="Q141" t="str">
        <f>IF(TCD!J142="","",TCD!J142)</f>
        <v/>
      </c>
      <c r="R141" t="str">
        <f>IF(TCD!G142="","",TCD!G142)</f>
        <v/>
      </c>
      <c r="T141" s="6">
        <f>TCD!H142</f>
        <v>4.1500000000000004</v>
      </c>
    </row>
    <row r="142" spans="1:20" x14ac:dyDescent="0.25">
      <c r="A142" t="str">
        <f t="shared" si="13"/>
        <v>TNT</v>
      </c>
      <c r="B142" s="9">
        <f t="shared" si="0"/>
        <v>46174</v>
      </c>
      <c r="F142" t="str">
        <f>TCD!F143</f>
        <v>7543814314755684</v>
      </c>
      <c r="H142" t="str">
        <f t="shared" si="14"/>
        <v>E</v>
      </c>
      <c r="I142" t="str">
        <f t="shared" si="15"/>
        <v>FR</v>
      </c>
      <c r="J142" t="str">
        <f t="shared" si="16"/>
        <v>France</v>
      </c>
      <c r="K142" cm="1">
        <f t="array" ref="K142">IF(COUNTIF('Nb colis et poids'!A:A,F142)=0,1,LOOKUP(F142,'Nb colis et poids'!A:A,'Nb colis et poids'!B:B+1))</f>
        <v>1</v>
      </c>
      <c r="L142" s="17">
        <f>TCD!E143</f>
        <v>0.8</v>
      </c>
      <c r="M142" t="str">
        <f t="shared" si="17"/>
        <v>ST</v>
      </c>
      <c r="N142">
        <f t="shared" si="18"/>
        <v>0.2</v>
      </c>
      <c r="Q142" t="str">
        <f>IF(TCD!J143="","",TCD!J143)</f>
        <v/>
      </c>
      <c r="R142" t="str">
        <f>IF(TCD!G143="","",TCD!G143)</f>
        <v/>
      </c>
      <c r="T142" s="6">
        <f>TCD!H143</f>
        <v>4.1500000000000004</v>
      </c>
    </row>
    <row r="143" spans="1:20" x14ac:dyDescent="0.25">
      <c r="A143" t="str">
        <f t="shared" si="13"/>
        <v>TNT</v>
      </c>
      <c r="B143" s="9">
        <f t="shared" si="0"/>
        <v>46174</v>
      </c>
      <c r="F143" t="str">
        <f>TCD!F144</f>
        <v>7543814314755632</v>
      </c>
      <c r="H143" t="str">
        <f t="shared" si="14"/>
        <v>E</v>
      </c>
      <c r="I143" t="str">
        <f t="shared" si="15"/>
        <v>FR</v>
      </c>
      <c r="J143" t="str">
        <f t="shared" si="16"/>
        <v>France</v>
      </c>
      <c r="K143" cm="1">
        <f t="array" ref="K143">IF(COUNTIF('Nb colis et poids'!A:A,F143)=0,1,LOOKUP(F143,'Nb colis et poids'!A:A,'Nb colis et poids'!B:B+1))</f>
        <v>1</v>
      </c>
      <c r="L143" s="17">
        <f>TCD!E144</f>
        <v>0.8</v>
      </c>
      <c r="M143" t="str">
        <f t="shared" si="17"/>
        <v>ST</v>
      </c>
      <c r="N143">
        <f t="shared" si="18"/>
        <v>0.2</v>
      </c>
      <c r="Q143" t="str">
        <f>IF(TCD!J144="","",TCD!J144)</f>
        <v/>
      </c>
      <c r="R143" t="str">
        <f>IF(TCD!G144="","",TCD!G144)</f>
        <v/>
      </c>
      <c r="T143" s="6">
        <f>TCD!H144</f>
        <v>4.1500000000000004</v>
      </c>
    </row>
    <row r="144" spans="1:20" x14ac:dyDescent="0.25">
      <c r="A144" t="str">
        <f t="shared" si="13"/>
        <v>TNT</v>
      </c>
      <c r="B144" s="9">
        <f t="shared" si="0"/>
        <v>46174</v>
      </c>
      <c r="F144" t="str">
        <f>TCD!F145</f>
        <v>7543814314755626</v>
      </c>
      <c r="H144" t="str">
        <f t="shared" si="14"/>
        <v>E</v>
      </c>
      <c r="I144" t="str">
        <f t="shared" si="15"/>
        <v>FR</v>
      </c>
      <c r="J144" t="str">
        <f t="shared" si="16"/>
        <v>France</v>
      </c>
      <c r="K144" cm="1">
        <f t="array" ref="K144">IF(COUNTIF('Nb colis et poids'!A:A,F144)=0,1,LOOKUP(F144,'Nb colis et poids'!A:A,'Nb colis et poids'!B:B+1))</f>
        <v>1</v>
      </c>
      <c r="L144" s="17">
        <f>TCD!E145</f>
        <v>0.8</v>
      </c>
      <c r="M144" t="str">
        <f t="shared" si="17"/>
        <v>ST</v>
      </c>
      <c r="N144">
        <f t="shared" si="18"/>
        <v>0.2</v>
      </c>
      <c r="Q144" t="str">
        <f>IF(TCD!J145="","",TCD!J145)</f>
        <v/>
      </c>
      <c r="R144" t="str">
        <f>IF(TCD!G145="","",TCD!G145)</f>
        <v/>
      </c>
      <c r="T144" s="6">
        <f>TCD!H145</f>
        <v>4.1500000000000004</v>
      </c>
    </row>
    <row r="145" spans="1:20" x14ac:dyDescent="0.25">
      <c r="A145" t="str">
        <f t="shared" si="13"/>
        <v>TNT</v>
      </c>
      <c r="B145" s="9">
        <f t="shared" si="0"/>
        <v>46174</v>
      </c>
      <c r="F145" t="str">
        <f>TCD!F146</f>
        <v>7543814314755610</v>
      </c>
      <c r="H145" t="str">
        <f t="shared" si="14"/>
        <v>E</v>
      </c>
      <c r="I145" t="str">
        <f t="shared" si="15"/>
        <v>FR</v>
      </c>
      <c r="J145" t="str">
        <f t="shared" si="16"/>
        <v>France</v>
      </c>
      <c r="K145" cm="1">
        <f t="array" ref="K145">IF(COUNTIF('Nb colis et poids'!A:A,F145)=0,1,LOOKUP(F145,'Nb colis et poids'!A:A,'Nb colis et poids'!B:B+1))</f>
        <v>1</v>
      </c>
      <c r="L145" s="17">
        <f>TCD!E146</f>
        <v>0.8</v>
      </c>
      <c r="M145" t="str">
        <f t="shared" si="17"/>
        <v>ST</v>
      </c>
      <c r="N145">
        <f t="shared" si="18"/>
        <v>0.2</v>
      </c>
      <c r="Q145" t="str">
        <f>IF(TCD!J146="","",TCD!J146)</f>
        <v/>
      </c>
      <c r="R145" t="str">
        <f>IF(TCD!G146="","",TCD!G146)</f>
        <v/>
      </c>
      <c r="T145" s="6">
        <f>TCD!H146</f>
        <v>4.1500000000000004</v>
      </c>
    </row>
    <row r="146" spans="1:20" x14ac:dyDescent="0.25">
      <c r="A146" t="str">
        <f t="shared" si="13"/>
        <v>TNT</v>
      </c>
      <c r="B146" s="9">
        <f t="shared" si="0"/>
        <v>46174</v>
      </c>
      <c r="F146" t="str">
        <f>TCD!F147</f>
        <v>7543814314755563</v>
      </c>
      <c r="H146" t="str">
        <f t="shared" si="14"/>
        <v>E</v>
      </c>
      <c r="I146" t="str">
        <f t="shared" si="15"/>
        <v>FR</v>
      </c>
      <c r="J146" t="str">
        <f t="shared" si="16"/>
        <v>France</v>
      </c>
      <c r="K146" cm="1">
        <f t="array" ref="K146">IF(COUNTIF('Nb colis et poids'!A:A,F146)=0,1,LOOKUP(F146,'Nb colis et poids'!A:A,'Nb colis et poids'!B:B+1))</f>
        <v>1</v>
      </c>
      <c r="L146" s="17">
        <f>TCD!E147</f>
        <v>0.8</v>
      </c>
      <c r="M146" t="str">
        <f t="shared" si="17"/>
        <v>ST</v>
      </c>
      <c r="N146">
        <f t="shared" si="18"/>
        <v>0.2</v>
      </c>
      <c r="Q146" t="str">
        <f>IF(TCD!J147="","",TCD!J147)</f>
        <v/>
      </c>
      <c r="R146" t="str">
        <f>IF(TCD!G147="","",TCD!G147)</f>
        <v/>
      </c>
      <c r="T146" s="6">
        <f>TCD!H147</f>
        <v>4.1500000000000004</v>
      </c>
    </row>
    <row r="147" spans="1:20" x14ac:dyDescent="0.25">
      <c r="A147" t="str">
        <f t="shared" si="13"/>
        <v>TNT</v>
      </c>
      <c r="B147" s="9">
        <f t="shared" si="0"/>
        <v>46174</v>
      </c>
      <c r="F147" t="str">
        <f>TCD!F148</f>
        <v>7543814314755545</v>
      </c>
      <c r="H147" t="str">
        <f t="shared" si="14"/>
        <v>E</v>
      </c>
      <c r="I147" t="str">
        <f t="shared" si="15"/>
        <v>FR</v>
      </c>
      <c r="J147" t="str">
        <f t="shared" si="16"/>
        <v>France</v>
      </c>
      <c r="K147" cm="1">
        <f t="array" ref="K147">IF(COUNTIF('Nb colis et poids'!A:A,F147)=0,1,LOOKUP(F147,'Nb colis et poids'!A:A,'Nb colis et poids'!B:B+1))</f>
        <v>1</v>
      </c>
      <c r="L147" s="17">
        <f>TCD!E148</f>
        <v>0.8</v>
      </c>
      <c r="M147" t="str">
        <f t="shared" si="17"/>
        <v>ST</v>
      </c>
      <c r="N147">
        <f t="shared" si="18"/>
        <v>0.2</v>
      </c>
      <c r="Q147" t="str">
        <f>IF(TCD!J148="","",TCD!J148)</f>
        <v/>
      </c>
      <c r="R147" t="str">
        <f>IF(TCD!G148="","",TCD!G148)</f>
        <v/>
      </c>
      <c r="T147" s="6">
        <f>TCD!H148</f>
        <v>4.1500000000000004</v>
      </c>
    </row>
    <row r="148" spans="1:20" x14ac:dyDescent="0.25">
      <c r="A148" t="str">
        <f t="shared" si="13"/>
        <v>TNT</v>
      </c>
      <c r="B148" s="9">
        <f t="shared" si="0"/>
        <v>46174</v>
      </c>
      <c r="F148" t="str">
        <f>TCD!F149</f>
        <v>7543814314755534</v>
      </c>
      <c r="H148" t="str">
        <f t="shared" si="14"/>
        <v>E</v>
      </c>
      <c r="I148" t="str">
        <f t="shared" si="15"/>
        <v>FR</v>
      </c>
      <c r="J148" t="str">
        <f t="shared" si="16"/>
        <v>France</v>
      </c>
      <c r="K148" cm="1">
        <f t="array" ref="K148">IF(COUNTIF('Nb colis et poids'!A:A,F148)=0,1,LOOKUP(F148,'Nb colis et poids'!A:A,'Nb colis et poids'!B:B+1))</f>
        <v>1</v>
      </c>
      <c r="L148" s="17">
        <f>TCD!E149</f>
        <v>0.8</v>
      </c>
      <c r="M148" t="str">
        <f t="shared" si="17"/>
        <v>ST</v>
      </c>
      <c r="N148">
        <f t="shared" si="18"/>
        <v>0.2</v>
      </c>
      <c r="Q148" t="str">
        <f>IF(TCD!J149="","",TCD!J149)</f>
        <v/>
      </c>
      <c r="R148" t="str">
        <f>IF(TCD!G149="","",TCD!G149)</f>
        <v/>
      </c>
      <c r="T148" s="6">
        <f>TCD!H149</f>
        <v>4.1500000000000004</v>
      </c>
    </row>
    <row r="149" spans="1:20" x14ac:dyDescent="0.25">
      <c r="A149" t="str">
        <f t="shared" si="13"/>
        <v>TNT</v>
      </c>
      <c r="B149" s="9">
        <f t="shared" si="0"/>
        <v>46174</v>
      </c>
      <c r="F149" t="str">
        <f>TCD!F150</f>
        <v>7543814314755488</v>
      </c>
      <c r="H149" t="str">
        <f t="shared" si="14"/>
        <v>E</v>
      </c>
      <c r="I149" t="str">
        <f t="shared" si="15"/>
        <v>FR</v>
      </c>
      <c r="J149" t="str">
        <f t="shared" si="16"/>
        <v>France</v>
      </c>
      <c r="K149" cm="1">
        <f t="array" ref="K149">IF(COUNTIF('Nb colis et poids'!A:A,F149)=0,1,LOOKUP(F149,'Nb colis et poids'!A:A,'Nb colis et poids'!B:B+1))</f>
        <v>1</v>
      </c>
      <c r="L149" s="17">
        <f>TCD!E150</f>
        <v>0.8</v>
      </c>
      <c r="M149" t="str">
        <f t="shared" si="17"/>
        <v>ST</v>
      </c>
      <c r="N149">
        <f t="shared" si="18"/>
        <v>0.2</v>
      </c>
      <c r="Q149" t="str">
        <f>IF(TCD!J150="","",TCD!J150)</f>
        <v/>
      </c>
      <c r="R149" t="str">
        <f>IF(TCD!G150="","",TCD!G150)</f>
        <v/>
      </c>
      <c r="T149" s="6">
        <f>TCD!H150</f>
        <v>4.1500000000000004</v>
      </c>
    </row>
    <row r="150" spans="1:20" x14ac:dyDescent="0.25">
      <c r="A150" t="str">
        <f t="shared" si="13"/>
        <v>TNT</v>
      </c>
      <c r="B150" s="9">
        <f t="shared" si="0"/>
        <v>46174</v>
      </c>
      <c r="F150" t="str">
        <f>TCD!F151</f>
        <v>7543814314755471</v>
      </c>
      <c r="H150" t="str">
        <f t="shared" si="14"/>
        <v>E</v>
      </c>
      <c r="I150" t="str">
        <f t="shared" si="15"/>
        <v>FR</v>
      </c>
      <c r="J150" t="str">
        <f t="shared" si="16"/>
        <v>France</v>
      </c>
      <c r="K150" cm="1">
        <f t="array" ref="K150">IF(COUNTIF('Nb colis et poids'!A:A,F150)=0,1,LOOKUP(F150,'Nb colis et poids'!A:A,'Nb colis et poids'!B:B+1))</f>
        <v>1</v>
      </c>
      <c r="L150" s="17">
        <f>TCD!E151</f>
        <v>3.2</v>
      </c>
      <c r="M150" t="str">
        <f t="shared" si="17"/>
        <v>ST</v>
      </c>
      <c r="N150">
        <f t="shared" si="18"/>
        <v>0.2</v>
      </c>
      <c r="Q150" t="str">
        <f>IF(TCD!J151="","",TCD!J151)</f>
        <v/>
      </c>
      <c r="R150" t="str">
        <f>IF(TCD!G151="","",TCD!G151)</f>
        <v/>
      </c>
      <c r="T150" s="6">
        <f>TCD!H151</f>
        <v>4.93</v>
      </c>
    </row>
    <row r="151" spans="1:20" x14ac:dyDescent="0.25">
      <c r="A151" t="str">
        <f t="shared" si="13"/>
        <v>TNT</v>
      </c>
      <c r="B151" s="9">
        <f t="shared" si="0"/>
        <v>46174</v>
      </c>
      <c r="F151" t="str">
        <f>TCD!F152</f>
        <v>7543814314755246</v>
      </c>
      <c r="H151" t="str">
        <f t="shared" si="14"/>
        <v>E</v>
      </c>
      <c r="I151" t="str">
        <f t="shared" si="15"/>
        <v>FR</v>
      </c>
      <c r="J151" t="str">
        <f t="shared" si="16"/>
        <v>France</v>
      </c>
      <c r="K151" cm="1">
        <f t="array" ref="K151">IF(COUNTIF('Nb colis et poids'!A:A,F151)=0,1,LOOKUP(F151,'Nb colis et poids'!A:A,'Nb colis et poids'!B:B+1))</f>
        <v>1</v>
      </c>
      <c r="L151" s="17">
        <f>TCD!E152</f>
        <v>3.6</v>
      </c>
      <c r="M151" t="str">
        <f t="shared" si="17"/>
        <v>ST</v>
      </c>
      <c r="N151">
        <f t="shared" si="18"/>
        <v>0.2</v>
      </c>
      <c r="Q151" t="str">
        <f>IF(TCD!J152="","",TCD!J152)</f>
        <v/>
      </c>
      <c r="R151" t="str">
        <f>IF(TCD!G152="","",TCD!G152)</f>
        <v/>
      </c>
      <c r="T151" s="6">
        <f>TCD!H152</f>
        <v>4.93</v>
      </c>
    </row>
    <row r="152" spans="1:20" x14ac:dyDescent="0.25">
      <c r="A152" t="str">
        <f t="shared" si="13"/>
        <v>TNT</v>
      </c>
      <c r="B152" s="9">
        <f t="shared" si="0"/>
        <v>46174</v>
      </c>
      <c r="F152" t="str">
        <f>TCD!F153</f>
        <v>7543814314755230</v>
      </c>
      <c r="H152" t="str">
        <f t="shared" si="14"/>
        <v>E</v>
      </c>
      <c r="I152" t="str">
        <f t="shared" si="15"/>
        <v>FR</v>
      </c>
      <c r="J152" t="str">
        <f t="shared" si="16"/>
        <v>France</v>
      </c>
      <c r="K152" cm="1">
        <f t="array" ref="K152">IF(COUNTIF('Nb colis et poids'!A:A,F152)=0,1,LOOKUP(F152,'Nb colis et poids'!A:A,'Nb colis et poids'!B:B+1))</f>
        <v>2</v>
      </c>
      <c r="L152" s="17">
        <f>TCD!E153</f>
        <v>21.5</v>
      </c>
      <c r="M152" t="str">
        <f t="shared" si="17"/>
        <v>ST</v>
      </c>
      <c r="N152">
        <f t="shared" si="18"/>
        <v>0.2</v>
      </c>
      <c r="Q152" t="str">
        <f>IF(TCD!J153="","",TCD!J153)</f>
        <v/>
      </c>
      <c r="R152" t="str">
        <f>IF(TCD!G153="","",TCD!G153)</f>
        <v/>
      </c>
      <c r="T152" s="6">
        <f>TCD!H153</f>
        <v>10.61</v>
      </c>
    </row>
    <row r="153" spans="1:20" x14ac:dyDescent="0.25">
      <c r="A153" t="str">
        <f t="shared" si="13"/>
        <v>TNT</v>
      </c>
      <c r="B153" s="9">
        <f t="shared" si="0"/>
        <v>46174</v>
      </c>
      <c r="F153" t="str">
        <f>TCD!F154</f>
        <v>7543814314755125</v>
      </c>
      <c r="H153" t="str">
        <f t="shared" si="14"/>
        <v>E</v>
      </c>
      <c r="I153" t="str">
        <f t="shared" si="15"/>
        <v>FR</v>
      </c>
      <c r="J153" t="str">
        <f t="shared" si="16"/>
        <v>France</v>
      </c>
      <c r="K153" cm="1">
        <f t="array" ref="K153">IF(COUNTIF('Nb colis et poids'!A:A,F153)=0,1,LOOKUP(F153,'Nb colis et poids'!A:A,'Nb colis et poids'!B:B+1))</f>
        <v>1</v>
      </c>
      <c r="L153" s="17">
        <f>TCD!E154</f>
        <v>2.9</v>
      </c>
      <c r="M153" t="str">
        <f t="shared" si="17"/>
        <v>ST</v>
      </c>
      <c r="N153">
        <f t="shared" si="18"/>
        <v>0.2</v>
      </c>
      <c r="Q153" t="str">
        <f>IF(TCD!J154="","",TCD!J154)</f>
        <v/>
      </c>
      <c r="R153" t="str">
        <f>IF(TCD!G154="","",TCD!G154)</f>
        <v/>
      </c>
      <c r="T153" s="6">
        <f>TCD!H154</f>
        <v>4.67</v>
      </c>
    </row>
    <row r="154" spans="1:20" x14ac:dyDescent="0.25">
      <c r="A154" t="str">
        <f t="shared" si="13"/>
        <v>TNT</v>
      </c>
      <c r="B154" s="9">
        <f t="shared" si="0"/>
        <v>46174</v>
      </c>
      <c r="F154" t="str">
        <f>TCD!F155</f>
        <v>7543814314755079</v>
      </c>
      <c r="H154" t="str">
        <f t="shared" si="14"/>
        <v>E</v>
      </c>
      <c r="I154" t="str">
        <f t="shared" si="15"/>
        <v>FR</v>
      </c>
      <c r="J154" t="str">
        <f t="shared" si="16"/>
        <v>France</v>
      </c>
      <c r="K154" cm="1">
        <f t="array" ref="K154">IF(COUNTIF('Nb colis et poids'!A:A,F154)=0,1,LOOKUP(F154,'Nb colis et poids'!A:A,'Nb colis et poids'!B:B+1))</f>
        <v>1</v>
      </c>
      <c r="L154" s="17">
        <f>TCD!E155</f>
        <v>4.4000000000000004</v>
      </c>
      <c r="M154" t="str">
        <f t="shared" si="17"/>
        <v>ST</v>
      </c>
      <c r="N154">
        <f t="shared" si="18"/>
        <v>0.2</v>
      </c>
      <c r="Q154" t="str">
        <f>IF(TCD!J155="","",TCD!J155)</f>
        <v/>
      </c>
      <c r="R154" t="str">
        <f>IF(TCD!G155="","",TCD!G155)</f>
        <v/>
      </c>
      <c r="T154" s="6">
        <f>TCD!H155</f>
        <v>5.19</v>
      </c>
    </row>
    <row r="155" spans="1:20" x14ac:dyDescent="0.25">
      <c r="A155" t="str">
        <f t="shared" si="13"/>
        <v>TNT</v>
      </c>
      <c r="B155" s="9">
        <f t="shared" si="0"/>
        <v>46174</v>
      </c>
      <c r="F155" t="str">
        <f>TCD!F156</f>
        <v>7543814314755056</v>
      </c>
      <c r="H155" t="str">
        <f t="shared" si="14"/>
        <v>E</v>
      </c>
      <c r="I155" t="str">
        <f t="shared" si="15"/>
        <v>FR</v>
      </c>
      <c r="J155" t="str">
        <f t="shared" si="16"/>
        <v>France</v>
      </c>
      <c r="K155" cm="1">
        <f t="array" ref="K155">IF(COUNTIF('Nb colis et poids'!A:A,F155)=0,1,LOOKUP(F155,'Nb colis et poids'!A:A,'Nb colis et poids'!B:B+1))</f>
        <v>1</v>
      </c>
      <c r="L155" s="17">
        <f>TCD!E156</f>
        <v>3.6</v>
      </c>
      <c r="M155" t="str">
        <f t="shared" si="17"/>
        <v>ST</v>
      </c>
      <c r="N155">
        <f t="shared" si="18"/>
        <v>0.2</v>
      </c>
      <c r="Q155" t="str">
        <f>IF(TCD!J156="","",TCD!J156)</f>
        <v/>
      </c>
      <c r="R155" t="str">
        <f>IF(TCD!G156="","",TCD!G156)</f>
        <v/>
      </c>
      <c r="T155" s="6">
        <f>TCD!H156</f>
        <v>4.93</v>
      </c>
    </row>
    <row r="156" spans="1:20" x14ac:dyDescent="0.25">
      <c r="A156" t="str">
        <f t="shared" si="13"/>
        <v>TNT</v>
      </c>
      <c r="B156" s="9">
        <f t="shared" si="0"/>
        <v>46174</v>
      </c>
      <c r="F156" t="str">
        <f>TCD!F157</f>
        <v>7543814314755040</v>
      </c>
      <c r="H156" t="str">
        <f t="shared" si="14"/>
        <v>E</v>
      </c>
      <c r="I156" t="str">
        <f t="shared" si="15"/>
        <v>FR</v>
      </c>
      <c r="J156" t="str">
        <f t="shared" si="16"/>
        <v>France</v>
      </c>
      <c r="K156" cm="1">
        <f t="array" ref="K156">IF(COUNTIF('Nb colis et poids'!A:A,F156)=0,1,LOOKUP(F156,'Nb colis et poids'!A:A,'Nb colis et poids'!B:B+1))</f>
        <v>1</v>
      </c>
      <c r="L156" s="17">
        <f>TCD!E157</f>
        <v>3.2</v>
      </c>
      <c r="M156" t="str">
        <f t="shared" si="17"/>
        <v>ST</v>
      </c>
      <c r="N156">
        <f t="shared" si="18"/>
        <v>0.2</v>
      </c>
      <c r="Q156" t="str">
        <f>IF(TCD!J157="","",TCD!J157)</f>
        <v/>
      </c>
      <c r="R156" t="str">
        <f>IF(TCD!G157="","",TCD!G157)</f>
        <v/>
      </c>
      <c r="T156" s="6">
        <f>TCD!H157</f>
        <v>4.93</v>
      </c>
    </row>
    <row r="157" spans="1:20" x14ac:dyDescent="0.25">
      <c r="A157" t="str">
        <f t="shared" si="13"/>
        <v>TNT</v>
      </c>
      <c r="B157" s="9">
        <f t="shared" si="0"/>
        <v>46174</v>
      </c>
      <c r="F157" t="str">
        <f>TCD!F158</f>
        <v>7543814314755033</v>
      </c>
      <c r="H157" t="str">
        <f t="shared" si="14"/>
        <v>E</v>
      </c>
      <c r="I157" t="str">
        <f t="shared" si="15"/>
        <v>FR</v>
      </c>
      <c r="J157" t="str">
        <f t="shared" si="16"/>
        <v>France</v>
      </c>
      <c r="K157" cm="1">
        <f t="array" ref="K157">IF(COUNTIF('Nb colis et poids'!A:A,F157)=0,1,LOOKUP(F157,'Nb colis et poids'!A:A,'Nb colis et poids'!B:B+1))</f>
        <v>1</v>
      </c>
      <c r="L157" s="17">
        <f>TCD!E158</f>
        <v>3.6</v>
      </c>
      <c r="M157" t="str">
        <f t="shared" si="17"/>
        <v>ST</v>
      </c>
      <c r="N157">
        <f t="shared" si="18"/>
        <v>0.2</v>
      </c>
      <c r="Q157" t="str">
        <f>IF(TCD!J158="","",TCD!J158)</f>
        <v/>
      </c>
      <c r="R157" t="str">
        <f>IF(TCD!G158="","",TCD!G158)</f>
        <v/>
      </c>
      <c r="T157" s="6">
        <f>TCD!H158</f>
        <v>4.93</v>
      </c>
    </row>
    <row r="158" spans="1:20" x14ac:dyDescent="0.25">
      <c r="A158" t="str">
        <f t="shared" si="13"/>
        <v>TNT</v>
      </c>
      <c r="B158" s="9">
        <f t="shared" si="0"/>
        <v>46174</v>
      </c>
      <c r="F158" t="str">
        <f>TCD!F159</f>
        <v>7543814314754914</v>
      </c>
      <c r="H158" t="str">
        <f t="shared" si="14"/>
        <v>E</v>
      </c>
      <c r="I158" t="str">
        <f t="shared" si="15"/>
        <v>FR</v>
      </c>
      <c r="J158" t="str">
        <f t="shared" si="16"/>
        <v>France</v>
      </c>
      <c r="K158" cm="1">
        <f t="array" ref="K158">IF(COUNTIF('Nb colis et poids'!A:A,F158)=0,1,LOOKUP(F158,'Nb colis et poids'!A:A,'Nb colis et poids'!B:B+1))</f>
        <v>1</v>
      </c>
      <c r="L158" s="17">
        <f>TCD!E159</f>
        <v>11</v>
      </c>
      <c r="M158" t="str">
        <f t="shared" si="17"/>
        <v>ST</v>
      </c>
      <c r="N158">
        <f t="shared" si="18"/>
        <v>0.2</v>
      </c>
      <c r="Q158" t="str">
        <f>IF(TCD!J159="","",TCD!J159)</f>
        <v/>
      </c>
      <c r="R158" t="str">
        <f>IF(TCD!G159="","",TCD!G159)</f>
        <v/>
      </c>
      <c r="T158" s="6">
        <f>TCD!H159</f>
        <v>6.75</v>
      </c>
    </row>
    <row r="159" spans="1:20" x14ac:dyDescent="0.25">
      <c r="A159" t="str">
        <f t="shared" si="13"/>
        <v>TNT</v>
      </c>
      <c r="B159" s="9">
        <f t="shared" si="0"/>
        <v>46174</v>
      </c>
      <c r="F159" t="str">
        <f>TCD!F160</f>
        <v>7543814314754655</v>
      </c>
      <c r="H159" t="str">
        <f t="shared" si="14"/>
        <v>E</v>
      </c>
      <c r="I159" t="str">
        <f t="shared" si="15"/>
        <v>FR</v>
      </c>
      <c r="J159" t="str">
        <f t="shared" si="16"/>
        <v>France</v>
      </c>
      <c r="K159" cm="1">
        <f t="array" ref="K159">IF(COUNTIF('Nb colis et poids'!A:A,F159)=0,1,LOOKUP(F159,'Nb colis et poids'!A:A,'Nb colis et poids'!B:B+1))</f>
        <v>1</v>
      </c>
      <c r="L159" s="17">
        <f>TCD!E160</f>
        <v>2</v>
      </c>
      <c r="M159" t="str">
        <f t="shared" si="17"/>
        <v>ST</v>
      </c>
      <c r="N159">
        <f t="shared" si="18"/>
        <v>0.2</v>
      </c>
      <c r="Q159" t="str">
        <f>IF(TCD!J160="","",TCD!J160)</f>
        <v/>
      </c>
      <c r="R159" t="str">
        <f>IF(TCD!G160="","",TCD!G160)</f>
        <v/>
      </c>
      <c r="T159" s="6">
        <f>TCD!H160</f>
        <v>4.41</v>
      </c>
    </row>
    <row r="160" spans="1:20" x14ac:dyDescent="0.25">
      <c r="A160" t="str">
        <f t="shared" si="13"/>
        <v>TNT</v>
      </c>
      <c r="B160" s="9">
        <f t="shared" si="0"/>
        <v>46174</v>
      </c>
      <c r="F160" t="str">
        <f>TCD!F161</f>
        <v>7543814314754471</v>
      </c>
      <c r="H160" t="str">
        <f t="shared" si="14"/>
        <v>E</v>
      </c>
      <c r="I160" t="str">
        <f t="shared" si="15"/>
        <v>FR</v>
      </c>
      <c r="J160" t="str">
        <f t="shared" si="16"/>
        <v>France</v>
      </c>
      <c r="K160" cm="1">
        <f t="array" ref="K160">IF(COUNTIF('Nb colis et poids'!A:A,F160)=0,1,LOOKUP(F160,'Nb colis et poids'!A:A,'Nb colis et poids'!B:B+1))</f>
        <v>1</v>
      </c>
      <c r="L160" s="17">
        <f>TCD!E161</f>
        <v>2.9</v>
      </c>
      <c r="M160" t="str">
        <f t="shared" si="17"/>
        <v>ST</v>
      </c>
      <c r="N160">
        <f t="shared" si="18"/>
        <v>0.2</v>
      </c>
      <c r="Q160" t="str">
        <f>IF(TCD!J161="","",TCD!J161)</f>
        <v/>
      </c>
      <c r="R160" t="str">
        <f>IF(TCD!G161="","",TCD!G161)</f>
        <v/>
      </c>
      <c r="T160" s="6">
        <f>TCD!H161</f>
        <v>4.67</v>
      </c>
    </row>
    <row r="161" spans="1:20" x14ac:dyDescent="0.25">
      <c r="A161" t="str">
        <f t="shared" si="13"/>
        <v>TNT</v>
      </c>
      <c r="B161" s="9">
        <f t="shared" si="0"/>
        <v>46174</v>
      </c>
      <c r="F161" t="str">
        <f>TCD!F162</f>
        <v>7543814314754309</v>
      </c>
      <c r="H161" t="str">
        <f t="shared" si="14"/>
        <v>E</v>
      </c>
      <c r="I161" t="str">
        <f t="shared" si="15"/>
        <v>FR</v>
      </c>
      <c r="J161" t="str">
        <f t="shared" si="16"/>
        <v>France</v>
      </c>
      <c r="K161" cm="1">
        <f t="array" ref="K161">IF(COUNTIF('Nb colis et poids'!A:A,F161)=0,1,LOOKUP(F161,'Nb colis et poids'!A:A,'Nb colis et poids'!B:B+1))</f>
        <v>1</v>
      </c>
      <c r="L161" s="17">
        <f>TCD!E162</f>
        <v>16.8</v>
      </c>
      <c r="M161" t="str">
        <f t="shared" si="17"/>
        <v>ST</v>
      </c>
      <c r="N161">
        <f t="shared" si="18"/>
        <v>0.2</v>
      </c>
      <c r="Q161" t="str">
        <f>IF(TCD!J162="","",TCD!J162)</f>
        <v/>
      </c>
      <c r="R161" t="str">
        <f>IF(TCD!G162="","",TCD!G162)</f>
        <v/>
      </c>
      <c r="T161" s="6">
        <f>TCD!H162</f>
        <v>8.31</v>
      </c>
    </row>
    <row r="162" spans="1:20" x14ac:dyDescent="0.25">
      <c r="A162" t="str">
        <f t="shared" si="13"/>
        <v>TNT</v>
      </c>
      <c r="B162" s="9">
        <f t="shared" si="0"/>
        <v>46174</v>
      </c>
      <c r="F162" t="str">
        <f>TCD!F163</f>
        <v>7543814314754223</v>
      </c>
      <c r="H162" t="str">
        <f t="shared" si="14"/>
        <v>E</v>
      </c>
      <c r="I162" t="str">
        <f t="shared" si="15"/>
        <v>FR</v>
      </c>
      <c r="J162" t="str">
        <f t="shared" si="16"/>
        <v>France</v>
      </c>
      <c r="K162" cm="1">
        <f t="array" ref="K162">IF(COUNTIF('Nb colis et poids'!A:A,F162)=0,1,LOOKUP(F162,'Nb colis et poids'!A:A,'Nb colis et poids'!B:B+1))</f>
        <v>1</v>
      </c>
      <c r="L162" s="17">
        <f>TCD!E163</f>
        <v>15.1</v>
      </c>
      <c r="M162" t="str">
        <f t="shared" si="17"/>
        <v>ST</v>
      </c>
      <c r="N162">
        <f t="shared" si="18"/>
        <v>0.2</v>
      </c>
      <c r="Q162" t="str">
        <f>IF(TCD!J163="","",TCD!J163)</f>
        <v/>
      </c>
      <c r="R162" t="str">
        <f>IF(TCD!G163="","",TCD!G163)</f>
        <v/>
      </c>
      <c r="T162" s="6">
        <f>TCD!H163</f>
        <v>8.0500000000000007</v>
      </c>
    </row>
    <row r="163" spans="1:20" x14ac:dyDescent="0.25">
      <c r="A163" t="str">
        <f t="shared" si="13"/>
        <v>TNT</v>
      </c>
      <c r="B163" s="9">
        <f t="shared" si="0"/>
        <v>46174</v>
      </c>
      <c r="F163" t="str">
        <f>TCD!F164</f>
        <v>7543814314754190</v>
      </c>
      <c r="H163" t="str">
        <f t="shared" si="14"/>
        <v>E</v>
      </c>
      <c r="I163" t="str">
        <f t="shared" si="15"/>
        <v>FR</v>
      </c>
      <c r="J163" t="str">
        <f t="shared" si="16"/>
        <v>France</v>
      </c>
      <c r="K163" cm="1">
        <f t="array" ref="K163">IF(COUNTIF('Nb colis et poids'!A:A,F163)=0,1,LOOKUP(F163,'Nb colis et poids'!A:A,'Nb colis et poids'!B:B+1))</f>
        <v>1</v>
      </c>
      <c r="L163" s="17">
        <f>TCD!E164</f>
        <v>4.5999999999999996</v>
      </c>
      <c r="M163" t="str">
        <f t="shared" si="17"/>
        <v>ST</v>
      </c>
      <c r="N163">
        <f t="shared" si="18"/>
        <v>0.2</v>
      </c>
      <c r="Q163" t="str">
        <f>IF(TCD!J164="","",TCD!J164)</f>
        <v/>
      </c>
      <c r="R163" t="str">
        <f>IF(TCD!G164="","",TCD!G164)</f>
        <v/>
      </c>
      <c r="T163" s="6">
        <f>TCD!H164</f>
        <v>5.19</v>
      </c>
    </row>
    <row r="164" spans="1:20" x14ac:dyDescent="0.25">
      <c r="A164" t="str">
        <f t="shared" si="13"/>
        <v>TNT</v>
      </c>
      <c r="B164" s="9">
        <f t="shared" si="0"/>
        <v>46174</v>
      </c>
      <c r="F164" t="str">
        <f>TCD!F165</f>
        <v>7543814314754125</v>
      </c>
      <c r="H164" t="str">
        <f t="shared" si="14"/>
        <v>E</v>
      </c>
      <c r="I164" t="str">
        <f t="shared" si="15"/>
        <v>FR</v>
      </c>
      <c r="J164" t="str">
        <f t="shared" si="16"/>
        <v>France</v>
      </c>
      <c r="K164" cm="1">
        <f t="array" ref="K164">IF(COUNTIF('Nb colis et poids'!A:A,F164)=0,1,LOOKUP(F164,'Nb colis et poids'!A:A,'Nb colis et poids'!B:B+1))</f>
        <v>1</v>
      </c>
      <c r="L164" s="17">
        <f>TCD!E165</f>
        <v>3.6</v>
      </c>
      <c r="M164" t="str">
        <f t="shared" si="17"/>
        <v>ST</v>
      </c>
      <c r="N164">
        <f t="shared" si="18"/>
        <v>0.2</v>
      </c>
      <c r="Q164" t="str">
        <f>IF(TCD!J165="","",TCD!J165)</f>
        <v/>
      </c>
      <c r="R164" t="str">
        <f>IF(TCD!G165="","",TCD!G165)</f>
        <v/>
      </c>
      <c r="T164" s="6">
        <f>TCD!H165</f>
        <v>4.93</v>
      </c>
    </row>
    <row r="165" spans="1:20" x14ac:dyDescent="0.25">
      <c r="A165" t="str">
        <f t="shared" si="13"/>
        <v>TNT</v>
      </c>
      <c r="B165" s="9">
        <f t="shared" si="0"/>
        <v>46174</v>
      </c>
      <c r="F165" t="str">
        <f>TCD!F166</f>
        <v>7543814314754119</v>
      </c>
      <c r="H165" t="str">
        <f t="shared" si="14"/>
        <v>E</v>
      </c>
      <c r="I165" t="str">
        <f t="shared" si="15"/>
        <v>FR</v>
      </c>
      <c r="J165" t="str">
        <f t="shared" si="16"/>
        <v>France</v>
      </c>
      <c r="K165" cm="1">
        <f t="array" ref="K165">IF(COUNTIF('Nb colis et poids'!A:A,F165)=0,1,LOOKUP(F165,'Nb colis et poids'!A:A,'Nb colis et poids'!B:B+1))</f>
        <v>1</v>
      </c>
      <c r="L165" s="17">
        <f>TCD!E166</f>
        <v>2.9</v>
      </c>
      <c r="M165" t="str">
        <f t="shared" si="17"/>
        <v>ST</v>
      </c>
      <c r="N165">
        <f t="shared" si="18"/>
        <v>0.2</v>
      </c>
      <c r="Q165" t="str">
        <f>IF(TCD!J166="","",TCD!J166)</f>
        <v/>
      </c>
      <c r="R165" t="str">
        <f>IF(TCD!G166="","",TCD!G166)</f>
        <v/>
      </c>
      <c r="T165" s="6">
        <f>TCD!H166</f>
        <v>4.67</v>
      </c>
    </row>
    <row r="166" spans="1:20" x14ac:dyDescent="0.25">
      <c r="A166" t="str">
        <f t="shared" si="13"/>
        <v>TNT</v>
      </c>
      <c r="B166" s="9">
        <f t="shared" si="0"/>
        <v>46174</v>
      </c>
      <c r="F166" t="str">
        <f>TCD!F167</f>
        <v>7543814314754085</v>
      </c>
      <c r="H166" t="str">
        <f t="shared" si="14"/>
        <v>E</v>
      </c>
      <c r="I166" t="str">
        <f t="shared" si="15"/>
        <v>FR</v>
      </c>
      <c r="J166" t="str">
        <f t="shared" si="16"/>
        <v>France</v>
      </c>
      <c r="K166" cm="1">
        <f t="array" ref="K166">IF(COUNTIF('Nb colis et poids'!A:A,F166)=0,1,LOOKUP(F166,'Nb colis et poids'!A:A,'Nb colis et poids'!B:B+1))</f>
        <v>1</v>
      </c>
      <c r="L166" s="17">
        <f>TCD!E167</f>
        <v>4.7</v>
      </c>
      <c r="M166" t="str">
        <f t="shared" si="17"/>
        <v>ST</v>
      </c>
      <c r="N166">
        <f t="shared" si="18"/>
        <v>0.2</v>
      </c>
      <c r="Q166" t="str">
        <f>IF(TCD!J167="","",TCD!J167)</f>
        <v/>
      </c>
      <c r="R166" t="str">
        <f>IF(TCD!G167="","",TCD!G167)</f>
        <v/>
      </c>
      <c r="T166" s="6">
        <f>TCD!H167</f>
        <v>5.19</v>
      </c>
    </row>
    <row r="167" spans="1:20" x14ac:dyDescent="0.25">
      <c r="A167" t="str">
        <f t="shared" si="13"/>
        <v>TNT</v>
      </c>
      <c r="B167" s="9">
        <f t="shared" si="0"/>
        <v>46174</v>
      </c>
      <c r="F167" t="str">
        <f>TCD!F168</f>
        <v>7543814314754079</v>
      </c>
      <c r="H167" t="str">
        <f t="shared" si="14"/>
        <v>E</v>
      </c>
      <c r="I167" t="str">
        <f t="shared" si="15"/>
        <v>FR</v>
      </c>
      <c r="J167" t="str">
        <f t="shared" si="16"/>
        <v>France</v>
      </c>
      <c r="K167" cm="1">
        <f t="array" ref="K167">IF(COUNTIF('Nb colis et poids'!A:A,F167)=0,1,LOOKUP(F167,'Nb colis et poids'!A:A,'Nb colis et poids'!B:B+1))</f>
        <v>1</v>
      </c>
      <c r="L167" s="17">
        <f>TCD!E168</f>
        <v>3.6</v>
      </c>
      <c r="M167" t="str">
        <f t="shared" si="17"/>
        <v>ST</v>
      </c>
      <c r="N167">
        <f t="shared" si="18"/>
        <v>0.2</v>
      </c>
      <c r="Q167" t="str">
        <f>IF(TCD!J168="","",TCD!J168)</f>
        <v/>
      </c>
      <c r="R167" t="str">
        <f>IF(TCD!G168="","",TCD!G168)</f>
        <v/>
      </c>
      <c r="T167" s="6">
        <f>TCD!H168</f>
        <v>4.93</v>
      </c>
    </row>
    <row r="168" spans="1:20" x14ac:dyDescent="0.25">
      <c r="A168" t="str">
        <f t="shared" si="13"/>
        <v>TNT</v>
      </c>
      <c r="B168" s="9">
        <f t="shared" si="0"/>
        <v>46174</v>
      </c>
      <c r="F168" t="str">
        <f>TCD!F169</f>
        <v>7543814314753701</v>
      </c>
      <c r="H168" t="str">
        <f t="shared" si="14"/>
        <v>E</v>
      </c>
      <c r="I168" t="str">
        <f t="shared" si="15"/>
        <v>FR</v>
      </c>
      <c r="J168" t="str">
        <f t="shared" si="16"/>
        <v>France</v>
      </c>
      <c r="K168" cm="1">
        <f t="array" ref="K168">IF(COUNTIF('Nb colis et poids'!A:A,F168)=0,1,LOOKUP(F168,'Nb colis et poids'!A:A,'Nb colis et poids'!B:B+1))</f>
        <v>1</v>
      </c>
      <c r="L168" s="17">
        <f>TCD!E169</f>
        <v>2.9</v>
      </c>
      <c r="M168" t="str">
        <f t="shared" si="17"/>
        <v>ST</v>
      </c>
      <c r="N168">
        <f t="shared" si="18"/>
        <v>0.2</v>
      </c>
      <c r="Q168" t="str">
        <f>IF(TCD!J169="","",TCD!J169)</f>
        <v/>
      </c>
      <c r="R168" t="str">
        <f>IF(TCD!G169="","",TCD!G169)</f>
        <v/>
      </c>
      <c r="T168" s="6">
        <f>TCD!H169</f>
        <v>4.67</v>
      </c>
    </row>
    <row r="169" spans="1:20" x14ac:dyDescent="0.25">
      <c r="A169" t="str">
        <f t="shared" si="13"/>
        <v>TNT</v>
      </c>
      <c r="B169" s="9">
        <f t="shared" si="0"/>
        <v>46174</v>
      </c>
      <c r="F169" t="str">
        <f>TCD!F170</f>
        <v>7543814314753471</v>
      </c>
      <c r="H169" t="str">
        <f t="shared" si="14"/>
        <v>E</v>
      </c>
      <c r="I169" t="str">
        <f t="shared" si="15"/>
        <v>FR</v>
      </c>
      <c r="J169" t="str">
        <f t="shared" si="16"/>
        <v>France</v>
      </c>
      <c r="K169" cm="1">
        <f t="array" ref="K169">IF(COUNTIF('Nb colis et poids'!A:A,F169)=0,1,LOOKUP(F169,'Nb colis et poids'!A:A,'Nb colis et poids'!B:B+1))</f>
        <v>1</v>
      </c>
      <c r="L169" s="17">
        <f>TCD!E170</f>
        <v>4.5</v>
      </c>
      <c r="M169" t="str">
        <f t="shared" si="17"/>
        <v>ST</v>
      </c>
      <c r="N169">
        <f t="shared" si="18"/>
        <v>0.2</v>
      </c>
      <c r="Q169" t="str">
        <f>IF(TCD!J170="","",TCD!J170)</f>
        <v/>
      </c>
      <c r="R169" t="str">
        <f>IF(TCD!G170="","",TCD!G170)</f>
        <v/>
      </c>
      <c r="T169" s="6">
        <f>TCD!H170</f>
        <v>5.19</v>
      </c>
    </row>
    <row r="170" spans="1:20" x14ac:dyDescent="0.25">
      <c r="A170" t="str">
        <f t="shared" si="13"/>
        <v>TNT</v>
      </c>
      <c r="B170" s="9">
        <f t="shared" si="0"/>
        <v>46174</v>
      </c>
      <c r="F170" t="str">
        <f>TCD!F171</f>
        <v>7543814314753205</v>
      </c>
      <c r="H170" t="str">
        <f t="shared" si="14"/>
        <v>E</v>
      </c>
      <c r="I170" t="str">
        <f t="shared" si="15"/>
        <v>FR</v>
      </c>
      <c r="J170" t="str">
        <f t="shared" si="16"/>
        <v>France</v>
      </c>
      <c r="K170" cm="1">
        <f t="array" ref="K170">IF(COUNTIF('Nb colis et poids'!A:A,F170)=0,1,LOOKUP(F170,'Nb colis et poids'!A:A,'Nb colis et poids'!B:B+1))</f>
        <v>1</v>
      </c>
      <c r="L170" s="17">
        <f>TCD!E171</f>
        <v>7.2</v>
      </c>
      <c r="M170" t="str">
        <f t="shared" si="17"/>
        <v>ST</v>
      </c>
      <c r="N170">
        <f t="shared" si="18"/>
        <v>0.2</v>
      </c>
      <c r="Q170" t="str">
        <f>IF(TCD!J171="","",TCD!J171)</f>
        <v/>
      </c>
      <c r="R170" t="str">
        <f>IF(TCD!G171="","",TCD!G171)</f>
        <v/>
      </c>
      <c r="T170" s="6">
        <f>TCD!H171</f>
        <v>5.97</v>
      </c>
    </row>
    <row r="171" spans="1:20" x14ac:dyDescent="0.25">
      <c r="A171" t="str">
        <f t="shared" si="13"/>
        <v>TNT</v>
      </c>
      <c r="B171" s="9">
        <f t="shared" si="0"/>
        <v>46174</v>
      </c>
      <c r="F171" t="str">
        <f>TCD!F172</f>
        <v>7543814314753062</v>
      </c>
      <c r="H171" t="str">
        <f t="shared" si="14"/>
        <v>E</v>
      </c>
      <c r="I171" t="str">
        <f t="shared" si="15"/>
        <v>FR</v>
      </c>
      <c r="J171" t="str">
        <f t="shared" si="16"/>
        <v>France</v>
      </c>
      <c r="K171" cm="1">
        <f t="array" ref="K171">IF(COUNTIF('Nb colis et poids'!A:A,F171)=0,1,LOOKUP(F171,'Nb colis et poids'!A:A,'Nb colis et poids'!B:B+1))</f>
        <v>2</v>
      </c>
      <c r="L171" s="17">
        <f>TCD!E172</f>
        <v>23.4</v>
      </c>
      <c r="M171" t="str">
        <f t="shared" si="17"/>
        <v>ST</v>
      </c>
      <c r="N171">
        <f t="shared" si="18"/>
        <v>0.2</v>
      </c>
      <c r="Q171" t="str">
        <f>IF(TCD!J172="","",TCD!J172)</f>
        <v/>
      </c>
      <c r="R171" t="str">
        <f>IF(TCD!G172="","",TCD!G172)</f>
        <v/>
      </c>
      <c r="T171" s="6">
        <f>TCD!H172</f>
        <v>11.13</v>
      </c>
    </row>
    <row r="172" spans="1:20" x14ac:dyDescent="0.25">
      <c r="A172" t="str">
        <f t="shared" si="13"/>
        <v>TNT</v>
      </c>
      <c r="B172" s="9">
        <f t="shared" si="0"/>
        <v>46174</v>
      </c>
      <c r="F172" t="str">
        <f>TCD!F173</f>
        <v>7543814314753004</v>
      </c>
      <c r="H172" t="str">
        <f t="shared" si="14"/>
        <v>E</v>
      </c>
      <c r="I172" t="str">
        <f t="shared" si="15"/>
        <v>FR</v>
      </c>
      <c r="J172" t="str">
        <f t="shared" si="16"/>
        <v>France</v>
      </c>
      <c r="K172" cm="1">
        <f t="array" ref="K172">IF(COUNTIF('Nb colis et poids'!A:A,F172)=0,1,LOOKUP(F172,'Nb colis et poids'!A:A,'Nb colis et poids'!B:B+1))</f>
        <v>3</v>
      </c>
      <c r="L172" s="17">
        <f>TCD!E173</f>
        <v>41.1</v>
      </c>
      <c r="M172" t="str">
        <f t="shared" si="17"/>
        <v>ST</v>
      </c>
      <c r="N172">
        <f t="shared" si="18"/>
        <v>0.2</v>
      </c>
      <c r="Q172" t="str">
        <f>IF(TCD!J173="","",TCD!J173)</f>
        <v/>
      </c>
      <c r="R172" t="str">
        <f>IF(TCD!G173="","",TCD!G173)</f>
        <v/>
      </c>
      <c r="T172" s="6">
        <f>TCD!H173</f>
        <v>16.810000000000002</v>
      </c>
    </row>
    <row r="173" spans="1:20" x14ac:dyDescent="0.25">
      <c r="A173" t="str">
        <f t="shared" si="13"/>
        <v>TNT</v>
      </c>
      <c r="B173" s="9">
        <f t="shared" si="0"/>
        <v>46174</v>
      </c>
      <c r="F173" t="str">
        <f>TCD!F174</f>
        <v>7543814314752816</v>
      </c>
      <c r="H173" t="str">
        <f t="shared" si="14"/>
        <v>E</v>
      </c>
      <c r="I173" t="str">
        <f t="shared" si="15"/>
        <v>FR</v>
      </c>
      <c r="J173" t="str">
        <f t="shared" si="16"/>
        <v>France</v>
      </c>
      <c r="K173" cm="1">
        <f t="array" ref="K173">IF(COUNTIF('Nb colis et poids'!A:A,F173)=0,1,LOOKUP(F173,'Nb colis et poids'!A:A,'Nb colis et poids'!B:B+1))</f>
        <v>2</v>
      </c>
      <c r="L173" s="17">
        <f>TCD!E174</f>
        <v>27.4</v>
      </c>
      <c r="M173" t="str">
        <f t="shared" si="17"/>
        <v>ST</v>
      </c>
      <c r="N173">
        <f t="shared" si="18"/>
        <v>0.2</v>
      </c>
      <c r="Q173" t="str">
        <f>IF(TCD!J174="","",TCD!J174)</f>
        <v/>
      </c>
      <c r="R173" t="str">
        <f>IF(TCD!G174="","",TCD!G174)</f>
        <v/>
      </c>
      <c r="T173" s="6">
        <f>TCD!H174</f>
        <v>12.17</v>
      </c>
    </row>
    <row r="174" spans="1:20" x14ac:dyDescent="0.25">
      <c r="A174" t="str">
        <f t="shared" si="13"/>
        <v>TNT</v>
      </c>
      <c r="B174" s="9">
        <f t="shared" si="0"/>
        <v>46174</v>
      </c>
      <c r="F174" t="str">
        <f>TCD!F175</f>
        <v>7543814314752563</v>
      </c>
      <c r="H174" t="str">
        <f t="shared" si="14"/>
        <v>E</v>
      </c>
      <c r="I174" t="str">
        <f t="shared" si="15"/>
        <v>FR</v>
      </c>
      <c r="J174" t="str">
        <f t="shared" si="16"/>
        <v>France</v>
      </c>
      <c r="K174" cm="1">
        <f t="array" ref="K174">IF(COUNTIF('Nb colis et poids'!A:A,F174)=0,1,LOOKUP(F174,'Nb colis et poids'!A:A,'Nb colis et poids'!B:B+1))</f>
        <v>1</v>
      </c>
      <c r="L174" s="17">
        <f>TCD!E175</f>
        <v>9.1999999999999993</v>
      </c>
      <c r="M174" t="str">
        <f t="shared" si="17"/>
        <v>ST</v>
      </c>
      <c r="N174">
        <f t="shared" si="18"/>
        <v>0.2</v>
      </c>
      <c r="Q174" t="str">
        <f>IF(TCD!J175="","",TCD!J175)</f>
        <v/>
      </c>
      <c r="R174" t="str">
        <f>IF(TCD!G175="","",TCD!G175)</f>
        <v/>
      </c>
      <c r="T174" s="6">
        <f>TCD!H175</f>
        <v>6.49</v>
      </c>
    </row>
    <row r="175" spans="1:20" x14ac:dyDescent="0.25">
      <c r="A175" t="str">
        <f t="shared" si="13"/>
        <v>TNT</v>
      </c>
      <c r="B175" s="9">
        <f t="shared" si="0"/>
        <v>46174</v>
      </c>
      <c r="F175" t="str">
        <f>TCD!F176</f>
        <v>7543814314752511</v>
      </c>
      <c r="H175" t="str">
        <f t="shared" si="14"/>
        <v>E</v>
      </c>
      <c r="I175" t="str">
        <f t="shared" si="15"/>
        <v>FR</v>
      </c>
      <c r="J175" t="str">
        <f t="shared" si="16"/>
        <v>France</v>
      </c>
      <c r="K175" cm="1">
        <f t="array" ref="K175">IF(COUNTIF('Nb colis et poids'!A:A,F175)=0,1,LOOKUP(F175,'Nb colis et poids'!A:A,'Nb colis et poids'!B:B+1))</f>
        <v>1</v>
      </c>
      <c r="L175" s="17">
        <f>TCD!E176</f>
        <v>3.2</v>
      </c>
      <c r="M175" t="str">
        <f t="shared" si="17"/>
        <v>ST</v>
      </c>
      <c r="N175">
        <f t="shared" si="18"/>
        <v>0.2</v>
      </c>
      <c r="Q175" t="str">
        <f>IF(TCD!J176="","",TCD!J176)</f>
        <v/>
      </c>
      <c r="R175" t="str">
        <f>IF(TCD!G176="","",TCD!G176)</f>
        <v/>
      </c>
      <c r="T175" s="6">
        <f>TCD!H176</f>
        <v>4.93</v>
      </c>
    </row>
    <row r="176" spans="1:20" x14ac:dyDescent="0.25">
      <c r="A176" t="str">
        <f t="shared" si="13"/>
        <v>TNT</v>
      </c>
      <c r="B176" s="9">
        <f t="shared" si="0"/>
        <v>46174</v>
      </c>
      <c r="F176" t="str">
        <f>TCD!F177</f>
        <v>7543814314752494</v>
      </c>
      <c r="H176" t="str">
        <f t="shared" si="14"/>
        <v>E</v>
      </c>
      <c r="I176" t="str">
        <f t="shared" si="15"/>
        <v>FR</v>
      </c>
      <c r="J176" t="str">
        <f t="shared" si="16"/>
        <v>France</v>
      </c>
      <c r="K176" cm="1">
        <f t="array" ref="K176">IF(COUNTIF('Nb colis et poids'!A:A,F176)=0,1,LOOKUP(F176,'Nb colis et poids'!A:A,'Nb colis et poids'!B:B+1))</f>
        <v>1</v>
      </c>
      <c r="L176" s="17">
        <f>TCD!E177</f>
        <v>17.2</v>
      </c>
      <c r="M176" t="str">
        <f t="shared" si="17"/>
        <v>ST</v>
      </c>
      <c r="N176">
        <f t="shared" si="18"/>
        <v>0.2</v>
      </c>
      <c r="Q176" t="str">
        <f>IF(TCD!J177="","",TCD!J177)</f>
        <v/>
      </c>
      <c r="R176" t="str">
        <f>IF(TCD!G177="","",TCD!G177)</f>
        <v/>
      </c>
      <c r="T176" s="6">
        <f>TCD!H177</f>
        <v>8.57</v>
      </c>
    </row>
    <row r="177" spans="1:20" x14ac:dyDescent="0.25">
      <c r="A177" t="str">
        <f t="shared" si="13"/>
        <v>TNT</v>
      </c>
      <c r="B177" s="9">
        <f t="shared" si="13"/>
        <v>46174</v>
      </c>
      <c r="F177" t="str">
        <f>TCD!F178</f>
        <v>7543814314752321</v>
      </c>
      <c r="H177" t="str">
        <f t="shared" si="14"/>
        <v>E</v>
      </c>
      <c r="I177" t="str">
        <f t="shared" si="15"/>
        <v>FR</v>
      </c>
      <c r="J177" t="str">
        <f t="shared" si="16"/>
        <v>France</v>
      </c>
      <c r="K177" cm="1">
        <f t="array" ref="K177">IF(COUNTIF('Nb colis et poids'!A:A,F177)=0,1,LOOKUP(F177,'Nb colis et poids'!A:A,'Nb colis et poids'!B:B+1))</f>
        <v>1</v>
      </c>
      <c r="L177" s="17">
        <f>TCD!E178</f>
        <v>4</v>
      </c>
      <c r="M177" t="str">
        <f t="shared" si="17"/>
        <v>ST</v>
      </c>
      <c r="N177">
        <f t="shared" si="18"/>
        <v>0.2</v>
      </c>
      <c r="Q177" t="str">
        <f>IF(TCD!J178="","",TCD!J178)</f>
        <v/>
      </c>
      <c r="R177" t="str">
        <f>IF(TCD!G178="","",TCD!G178)</f>
        <v/>
      </c>
      <c r="T177" s="6">
        <f>TCD!H178</f>
        <v>4.93</v>
      </c>
    </row>
    <row r="178" spans="1:20" x14ac:dyDescent="0.25">
      <c r="A178" t="str">
        <f t="shared" si="13"/>
        <v>TNT</v>
      </c>
      <c r="B178" s="9">
        <f t="shared" si="13"/>
        <v>46174</v>
      </c>
      <c r="F178" t="str">
        <f>TCD!F179</f>
        <v>7543814314752230</v>
      </c>
      <c r="H178" t="str">
        <f t="shared" si="14"/>
        <v>E</v>
      </c>
      <c r="I178" t="str">
        <f t="shared" si="15"/>
        <v>FR</v>
      </c>
      <c r="J178" t="str">
        <f t="shared" si="16"/>
        <v>France</v>
      </c>
      <c r="K178" cm="1">
        <f t="array" ref="K178">IF(COUNTIF('Nb colis et poids'!A:A,F178)=0,1,LOOKUP(F178,'Nb colis et poids'!A:A,'Nb colis et poids'!B:B+1))</f>
        <v>1</v>
      </c>
      <c r="L178" s="17">
        <f>TCD!E179</f>
        <v>2</v>
      </c>
      <c r="M178" t="str">
        <f t="shared" si="17"/>
        <v>ST</v>
      </c>
      <c r="N178">
        <f t="shared" si="18"/>
        <v>0.2</v>
      </c>
      <c r="Q178" t="str">
        <f>IF(TCD!J179="","",TCD!J179)</f>
        <v/>
      </c>
      <c r="R178" t="str">
        <f>IF(TCD!G179="","",TCD!G179)</f>
        <v/>
      </c>
      <c r="T178" s="6">
        <f>TCD!H179</f>
        <v>4.41</v>
      </c>
    </row>
    <row r="179" spans="1:20" x14ac:dyDescent="0.25">
      <c r="A179" t="str">
        <f t="shared" si="13"/>
        <v>TNT</v>
      </c>
      <c r="B179" s="9">
        <f t="shared" si="13"/>
        <v>46174</v>
      </c>
      <c r="F179" t="str">
        <f>TCD!F180</f>
        <v>7543814314751995</v>
      </c>
      <c r="H179" t="str">
        <f t="shared" si="14"/>
        <v>E</v>
      </c>
      <c r="I179" t="str">
        <f t="shared" si="15"/>
        <v>FR</v>
      </c>
      <c r="J179" t="str">
        <f t="shared" si="16"/>
        <v>France</v>
      </c>
      <c r="K179" cm="1">
        <f t="array" ref="K179">IF(COUNTIF('Nb colis et poids'!A:A,F179)=0,1,LOOKUP(F179,'Nb colis et poids'!A:A,'Nb colis et poids'!B:B+1))</f>
        <v>1</v>
      </c>
      <c r="L179" s="17">
        <f>TCD!E180</f>
        <v>5.0999999999999996</v>
      </c>
      <c r="M179" t="str">
        <f t="shared" si="17"/>
        <v>ST</v>
      </c>
      <c r="N179">
        <f t="shared" si="18"/>
        <v>0.2</v>
      </c>
      <c r="Q179" t="str">
        <f>IF(TCD!J180="","",TCD!J180)</f>
        <v/>
      </c>
      <c r="R179" t="str">
        <f>IF(TCD!G180="","",TCD!G180)</f>
        <v/>
      </c>
      <c r="T179" s="6">
        <f>TCD!H180</f>
        <v>5.45</v>
      </c>
    </row>
    <row r="180" spans="1:20" x14ac:dyDescent="0.25">
      <c r="A180" t="str">
        <f t="shared" si="13"/>
        <v>TNT</v>
      </c>
      <c r="B180" s="9">
        <f t="shared" si="13"/>
        <v>46174</v>
      </c>
      <c r="F180" t="str">
        <f>TCD!F181</f>
        <v>7543814314751695</v>
      </c>
      <c r="H180" t="str">
        <f t="shared" si="14"/>
        <v>E</v>
      </c>
      <c r="I180" t="str">
        <f t="shared" si="15"/>
        <v>FR</v>
      </c>
      <c r="J180" t="str">
        <f t="shared" si="16"/>
        <v>France</v>
      </c>
      <c r="K180" cm="1">
        <f t="array" ref="K180">IF(COUNTIF('Nb colis et poids'!A:A,F180)=0,1,LOOKUP(F180,'Nb colis et poids'!A:A,'Nb colis et poids'!B:B+1))</f>
        <v>1</v>
      </c>
      <c r="L180" s="17">
        <f>TCD!E181</f>
        <v>11.4</v>
      </c>
      <c r="M180" t="str">
        <f t="shared" si="17"/>
        <v>ST</v>
      </c>
      <c r="N180">
        <f t="shared" si="18"/>
        <v>0.2</v>
      </c>
      <c r="Q180" t="str">
        <f>IF(TCD!J181="","",TCD!J181)</f>
        <v/>
      </c>
      <c r="R180" t="str">
        <f>IF(TCD!G181="","",TCD!G181)</f>
        <v/>
      </c>
      <c r="T180" s="6">
        <f>TCD!H181</f>
        <v>7.01</v>
      </c>
    </row>
    <row r="181" spans="1:20" x14ac:dyDescent="0.25">
      <c r="A181" t="str">
        <f t="shared" si="13"/>
        <v>TNT</v>
      </c>
      <c r="B181" s="9">
        <f t="shared" si="13"/>
        <v>46174</v>
      </c>
      <c r="F181" t="str">
        <f>TCD!F182</f>
        <v>7543814314751603</v>
      </c>
      <c r="H181" t="str">
        <f t="shared" si="14"/>
        <v>E</v>
      </c>
      <c r="I181" t="str">
        <f t="shared" si="15"/>
        <v>FR</v>
      </c>
      <c r="J181" t="str">
        <f t="shared" si="16"/>
        <v>France</v>
      </c>
      <c r="K181" cm="1">
        <f t="array" ref="K181">IF(COUNTIF('Nb colis et poids'!A:A,F181)=0,1,LOOKUP(F181,'Nb colis et poids'!A:A,'Nb colis et poids'!B:B+1))</f>
        <v>1</v>
      </c>
      <c r="L181" s="17">
        <f>TCD!E182</f>
        <v>3.8</v>
      </c>
      <c r="M181" t="str">
        <f t="shared" si="17"/>
        <v>ST</v>
      </c>
      <c r="N181">
        <f t="shared" si="18"/>
        <v>0.2</v>
      </c>
      <c r="Q181" t="str">
        <f>IF(TCD!J182="","",TCD!J182)</f>
        <v/>
      </c>
      <c r="R181" t="str">
        <f>IF(TCD!G182="","",TCD!G182)</f>
        <v/>
      </c>
      <c r="T181" s="6">
        <f>TCD!H182</f>
        <v>4.93</v>
      </c>
    </row>
    <row r="182" spans="1:20" x14ac:dyDescent="0.25">
      <c r="A182" t="str">
        <f t="shared" si="13"/>
        <v>TNT</v>
      </c>
      <c r="B182" s="9">
        <f t="shared" si="13"/>
        <v>46174</v>
      </c>
      <c r="F182" t="str">
        <f>TCD!F183</f>
        <v>7543814314751488</v>
      </c>
      <c r="H182" t="str">
        <f t="shared" si="14"/>
        <v>E</v>
      </c>
      <c r="I182" t="str">
        <f t="shared" si="15"/>
        <v>FR</v>
      </c>
      <c r="J182" t="str">
        <f t="shared" si="16"/>
        <v>France</v>
      </c>
      <c r="K182" cm="1">
        <f t="array" ref="K182">IF(COUNTIF('Nb colis et poids'!A:A,F182)=0,1,LOOKUP(F182,'Nb colis et poids'!A:A,'Nb colis et poids'!B:B+1))</f>
        <v>3</v>
      </c>
      <c r="L182" s="17">
        <f>TCD!E183</f>
        <v>41.3</v>
      </c>
      <c r="M182" t="str">
        <f t="shared" si="17"/>
        <v>ST</v>
      </c>
      <c r="N182">
        <f t="shared" si="18"/>
        <v>0.2</v>
      </c>
      <c r="Q182" t="str">
        <f>IF(TCD!J183="","",TCD!J183)</f>
        <v/>
      </c>
      <c r="R182" t="str">
        <f>IF(TCD!G183="","",TCD!G183)</f>
        <v/>
      </c>
      <c r="T182" s="6">
        <f>TCD!H183</f>
        <v>16.810000000000002</v>
      </c>
    </row>
    <row r="183" spans="1:20" x14ac:dyDescent="0.25">
      <c r="A183" t="str">
        <f t="shared" si="13"/>
        <v>TNT</v>
      </c>
      <c r="B183" s="9">
        <f t="shared" si="13"/>
        <v>46174</v>
      </c>
      <c r="F183" t="str">
        <f>TCD!F184</f>
        <v>7543814314751436</v>
      </c>
      <c r="H183" t="str">
        <f t="shared" si="14"/>
        <v>E</v>
      </c>
      <c r="I183" t="str">
        <f t="shared" si="15"/>
        <v>FR</v>
      </c>
      <c r="J183" t="str">
        <f t="shared" si="16"/>
        <v>France</v>
      </c>
      <c r="K183" cm="1">
        <f t="array" ref="K183">IF(COUNTIF('Nb colis et poids'!A:A,F183)=0,1,LOOKUP(F183,'Nb colis et poids'!A:A,'Nb colis et poids'!B:B+1))</f>
        <v>2</v>
      </c>
      <c r="L183" s="17">
        <f>TCD!E184</f>
        <v>12.1</v>
      </c>
      <c r="M183" t="str">
        <f t="shared" si="17"/>
        <v>ST</v>
      </c>
      <c r="N183">
        <f t="shared" si="18"/>
        <v>0.2</v>
      </c>
      <c r="Q183" t="str">
        <f>IF(TCD!J184="","",TCD!J184)</f>
        <v/>
      </c>
      <c r="R183" t="str">
        <f>IF(TCD!G184="","",TCD!G184)</f>
        <v/>
      </c>
      <c r="T183" s="6">
        <f>TCD!H184</f>
        <v>8.27</v>
      </c>
    </row>
    <row r="184" spans="1:20" x14ac:dyDescent="0.25">
      <c r="A184" t="str">
        <f t="shared" si="13"/>
        <v>TNT</v>
      </c>
      <c r="B184" s="9">
        <f t="shared" si="13"/>
        <v>46174</v>
      </c>
      <c r="F184" t="str">
        <f>TCD!F185</f>
        <v>7543814314751367</v>
      </c>
      <c r="H184" t="str">
        <f t="shared" si="14"/>
        <v>E</v>
      </c>
      <c r="I184" t="str">
        <f t="shared" si="15"/>
        <v>FR</v>
      </c>
      <c r="J184" t="str">
        <f t="shared" si="16"/>
        <v>France</v>
      </c>
      <c r="K184" cm="1">
        <f t="array" ref="K184">IF(COUNTIF('Nb colis et poids'!A:A,F184)=0,1,LOOKUP(F184,'Nb colis et poids'!A:A,'Nb colis et poids'!B:B+1))</f>
        <v>4</v>
      </c>
      <c r="L184" s="17">
        <f>TCD!E185</f>
        <v>46</v>
      </c>
      <c r="M184" t="str">
        <f t="shared" si="17"/>
        <v>ST</v>
      </c>
      <c r="N184">
        <f t="shared" si="18"/>
        <v>0.2</v>
      </c>
      <c r="Q184" t="str">
        <f>IF(TCD!J185="","",TCD!J185)</f>
        <v/>
      </c>
      <c r="R184" t="str">
        <f>IF(TCD!G185="","",TCD!G185)</f>
        <v/>
      </c>
      <c r="T184" s="6">
        <f>TCD!H185</f>
        <v>18.850000000000001</v>
      </c>
    </row>
    <row r="185" spans="1:20" x14ac:dyDescent="0.25">
      <c r="A185" t="str">
        <f t="shared" si="13"/>
        <v>TNT</v>
      </c>
      <c r="B185" s="9">
        <f t="shared" si="13"/>
        <v>46174</v>
      </c>
      <c r="F185" t="str">
        <f>TCD!F186</f>
        <v>7543814314751321</v>
      </c>
      <c r="H185" t="str">
        <f t="shared" si="14"/>
        <v>E</v>
      </c>
      <c r="I185" t="str">
        <f t="shared" si="15"/>
        <v>FR</v>
      </c>
      <c r="J185" t="str">
        <f t="shared" si="16"/>
        <v>France</v>
      </c>
      <c r="K185" cm="1">
        <f t="array" ref="K185">IF(COUNTIF('Nb colis et poids'!A:A,F185)=0,1,LOOKUP(F185,'Nb colis et poids'!A:A,'Nb colis et poids'!B:B+1))</f>
        <v>1</v>
      </c>
      <c r="L185" s="17">
        <f>TCD!E186</f>
        <v>0.5</v>
      </c>
      <c r="M185" t="str">
        <f t="shared" si="17"/>
        <v>ST</v>
      </c>
      <c r="N185">
        <f t="shared" si="18"/>
        <v>0.2</v>
      </c>
      <c r="Q185" t="str">
        <f>IF(TCD!J186="","",TCD!J186)</f>
        <v/>
      </c>
      <c r="R185" t="str">
        <f>IF(TCD!G186="","",TCD!G186)</f>
        <v/>
      </c>
      <c r="T185" s="6">
        <f>TCD!H186</f>
        <v>4.1500000000000004</v>
      </c>
    </row>
    <row r="186" spans="1:20" x14ac:dyDescent="0.25">
      <c r="A186" t="str">
        <f t="shared" si="13"/>
        <v>TNT</v>
      </c>
      <c r="B186" s="9">
        <f t="shared" si="13"/>
        <v>46174</v>
      </c>
      <c r="F186" t="str">
        <f>TCD!F187</f>
        <v>7543814314751298</v>
      </c>
      <c r="H186" t="str">
        <f t="shared" si="14"/>
        <v>E</v>
      </c>
      <c r="I186" t="str">
        <f t="shared" si="15"/>
        <v>FR</v>
      </c>
      <c r="J186" t="str">
        <f t="shared" si="16"/>
        <v>France</v>
      </c>
      <c r="K186" cm="1">
        <f t="array" ref="K186">IF(COUNTIF('Nb colis et poids'!A:A,F186)=0,1,LOOKUP(F186,'Nb colis et poids'!A:A,'Nb colis et poids'!B:B+1))</f>
        <v>1</v>
      </c>
      <c r="L186" s="17">
        <f>TCD!E187</f>
        <v>3.5</v>
      </c>
      <c r="M186" t="str">
        <f t="shared" si="17"/>
        <v>ST</v>
      </c>
      <c r="N186">
        <f t="shared" si="18"/>
        <v>0.2</v>
      </c>
      <c r="Q186" t="str">
        <f>IF(TCD!J187="","",TCD!J187)</f>
        <v/>
      </c>
      <c r="R186" t="str">
        <f>IF(TCD!G187="","",TCD!G187)</f>
        <v/>
      </c>
      <c r="T186" s="6">
        <f>TCD!H187</f>
        <v>4.93</v>
      </c>
    </row>
    <row r="187" spans="1:20" x14ac:dyDescent="0.25">
      <c r="A187" t="str">
        <f t="shared" si="13"/>
        <v>TNT</v>
      </c>
      <c r="B187" s="9">
        <f t="shared" si="13"/>
        <v>46174</v>
      </c>
      <c r="F187" t="str">
        <f>TCD!F188</f>
        <v>7543814314751190</v>
      </c>
      <c r="H187" t="str">
        <f t="shared" si="14"/>
        <v>E</v>
      </c>
      <c r="I187" t="str">
        <f t="shared" si="15"/>
        <v>FR</v>
      </c>
      <c r="J187" t="str">
        <f t="shared" si="16"/>
        <v>France</v>
      </c>
      <c r="K187" cm="1">
        <f t="array" ref="K187">IF(COUNTIF('Nb colis et poids'!A:A,F187)=0,1,LOOKUP(F187,'Nb colis et poids'!A:A,'Nb colis et poids'!B:B+1))</f>
        <v>1</v>
      </c>
      <c r="L187" s="17">
        <f>TCD!E188</f>
        <v>3.6</v>
      </c>
      <c r="M187" t="str">
        <f t="shared" si="17"/>
        <v>ST</v>
      </c>
      <c r="N187">
        <f t="shared" si="18"/>
        <v>0.2</v>
      </c>
      <c r="Q187" t="str">
        <f>IF(TCD!J188="","",TCD!J188)</f>
        <v/>
      </c>
      <c r="R187" t="str">
        <f>IF(TCD!G188="","",TCD!G188)</f>
        <v/>
      </c>
      <c r="T187" s="6">
        <f>TCD!H188</f>
        <v>4.93</v>
      </c>
    </row>
    <row r="188" spans="1:20" x14ac:dyDescent="0.25">
      <c r="A188" t="str">
        <f t="shared" si="13"/>
        <v>TNT</v>
      </c>
      <c r="B188" s="9">
        <f t="shared" si="13"/>
        <v>46174</v>
      </c>
      <c r="F188" t="str">
        <f>TCD!F189</f>
        <v>7543814314751091</v>
      </c>
      <c r="H188" t="str">
        <f t="shared" si="14"/>
        <v>E</v>
      </c>
      <c r="I188" t="str">
        <f t="shared" si="15"/>
        <v>FR</v>
      </c>
      <c r="J188" t="str">
        <f t="shared" si="16"/>
        <v>France</v>
      </c>
      <c r="K188" cm="1">
        <f t="array" ref="K188">IF(COUNTIF('Nb colis et poids'!A:A,F188)=0,1,LOOKUP(F188,'Nb colis et poids'!A:A,'Nb colis et poids'!B:B+1))</f>
        <v>1</v>
      </c>
      <c r="L188" s="17">
        <f>TCD!E189</f>
        <v>3.2</v>
      </c>
      <c r="M188" t="str">
        <f t="shared" si="17"/>
        <v>ST</v>
      </c>
      <c r="N188">
        <f t="shared" si="18"/>
        <v>0.2</v>
      </c>
      <c r="Q188" t="str">
        <f>IF(TCD!J189="","",TCD!J189)</f>
        <v/>
      </c>
      <c r="R188" t="str">
        <f>IF(TCD!G189="","",TCD!G189)</f>
        <v/>
      </c>
      <c r="T188" s="6">
        <f>TCD!H189</f>
        <v>4.93</v>
      </c>
    </row>
    <row r="189" spans="1:20" x14ac:dyDescent="0.25">
      <c r="A189" t="str">
        <f t="shared" si="13"/>
        <v>TNT</v>
      </c>
      <c r="B189" s="9">
        <f t="shared" si="13"/>
        <v>46174</v>
      </c>
      <c r="F189" t="str">
        <f>TCD!F190</f>
        <v>7443814314757595</v>
      </c>
      <c r="H189" t="str">
        <f t="shared" si="14"/>
        <v>E</v>
      </c>
      <c r="I189" t="str">
        <f t="shared" si="15"/>
        <v>FR</v>
      </c>
      <c r="J189" t="str">
        <f t="shared" si="16"/>
        <v>France</v>
      </c>
      <c r="K189" cm="1">
        <f t="array" ref="K189">IF(COUNTIF('Nb colis et poids'!A:A,F189)=0,1,LOOKUP(F189,'Nb colis et poids'!A:A,'Nb colis et poids'!B:B+1))</f>
        <v>7</v>
      </c>
      <c r="L189" s="17">
        <f>TCD!E190</f>
        <v>44.7</v>
      </c>
      <c r="M189" t="str">
        <f t="shared" si="17"/>
        <v>ST</v>
      </c>
      <c r="N189">
        <f t="shared" si="18"/>
        <v>0.2</v>
      </c>
      <c r="Q189" t="str">
        <f>IF(TCD!J190="","",TCD!J190)</f>
        <v/>
      </c>
      <c r="R189" t="str">
        <f>IF(TCD!G190="","",TCD!G190)</f>
        <v/>
      </c>
      <c r="T189" s="6">
        <f>TCD!H190</f>
        <v>29.59</v>
      </c>
    </row>
    <row r="190" spans="1:20" x14ac:dyDescent="0.25">
      <c r="A190" t="str">
        <f t="shared" si="13"/>
        <v>TNT</v>
      </c>
      <c r="B190" s="9">
        <f t="shared" si="13"/>
        <v>46174</v>
      </c>
      <c r="F190" t="str">
        <f>TCD!F191</f>
        <v>7443814314756848</v>
      </c>
      <c r="H190" t="str">
        <f t="shared" si="14"/>
        <v>E</v>
      </c>
      <c r="I190" t="str">
        <f t="shared" si="15"/>
        <v>FR</v>
      </c>
      <c r="J190" t="str">
        <f t="shared" si="16"/>
        <v>France</v>
      </c>
      <c r="K190" cm="1">
        <f t="array" ref="K190">IF(COUNTIF('Nb colis et poids'!A:A,F190)=0,1,LOOKUP(F190,'Nb colis et poids'!A:A,'Nb colis et poids'!B:B+1))</f>
        <v>1</v>
      </c>
      <c r="L190" s="17">
        <f>TCD!E191</f>
        <v>3.8</v>
      </c>
      <c r="M190" t="str">
        <f t="shared" si="17"/>
        <v>ST</v>
      </c>
      <c r="N190">
        <f t="shared" si="18"/>
        <v>0.2</v>
      </c>
      <c r="Q190" t="str">
        <f>IF(TCD!J191="","",TCD!J191)</f>
        <v/>
      </c>
      <c r="R190" t="str">
        <f>IF(TCD!G191="","",TCD!G191)</f>
        <v/>
      </c>
      <c r="T190" s="6">
        <f>TCD!H191</f>
        <v>4.93</v>
      </c>
    </row>
    <row r="191" spans="1:20" x14ac:dyDescent="0.25">
      <c r="A191" t="str">
        <f t="shared" si="13"/>
        <v>TNT</v>
      </c>
      <c r="B191" s="9">
        <f t="shared" si="13"/>
        <v>46174</v>
      </c>
      <c r="F191" t="str">
        <f>TCD!F192</f>
        <v>7443814314756497</v>
      </c>
      <c r="H191" t="str">
        <f t="shared" si="14"/>
        <v>E</v>
      </c>
      <c r="I191" t="str">
        <f t="shared" si="15"/>
        <v>FR</v>
      </c>
      <c r="J191" t="str">
        <f t="shared" si="16"/>
        <v>France</v>
      </c>
      <c r="K191" cm="1">
        <f t="array" ref="K191">IF(COUNTIF('Nb colis et poids'!A:A,F191)=0,1,LOOKUP(F191,'Nb colis et poids'!A:A,'Nb colis et poids'!B:B+1))</f>
        <v>2</v>
      </c>
      <c r="L191" s="17">
        <f>TCD!E192</f>
        <v>33.5</v>
      </c>
      <c r="M191" t="str">
        <f t="shared" si="17"/>
        <v>ST</v>
      </c>
      <c r="N191">
        <f t="shared" si="18"/>
        <v>0.2</v>
      </c>
      <c r="Q191">
        <f>IF(TCD!J192="","",TCD!J192)</f>
        <v>10</v>
      </c>
      <c r="R191" t="str">
        <f>IF(TCD!G192="","",TCD!G192)</f>
        <v/>
      </c>
      <c r="T191" s="6">
        <f>TCD!H192</f>
        <v>13.73</v>
      </c>
    </row>
    <row r="192" spans="1:20" x14ac:dyDescent="0.25">
      <c r="A192" t="str">
        <f t="shared" si="13"/>
        <v>TNT</v>
      </c>
      <c r="B192" s="9">
        <f t="shared" si="13"/>
        <v>46174</v>
      </c>
      <c r="F192" t="str">
        <f>TCD!F193</f>
        <v>7443814314756422</v>
      </c>
      <c r="H192" t="str">
        <f t="shared" si="14"/>
        <v>E</v>
      </c>
      <c r="I192" t="str">
        <f t="shared" si="15"/>
        <v>FR</v>
      </c>
      <c r="J192" t="str">
        <f t="shared" si="16"/>
        <v>France</v>
      </c>
      <c r="K192" cm="1">
        <f t="array" ref="K192">IF(COUNTIF('Nb colis et poids'!A:A,F192)=0,1,LOOKUP(F192,'Nb colis et poids'!A:A,'Nb colis et poids'!B:B+1))</f>
        <v>1</v>
      </c>
      <c r="L192" s="17">
        <f>TCD!E193</f>
        <v>0.8</v>
      </c>
      <c r="M192" t="str">
        <f t="shared" si="17"/>
        <v>ST</v>
      </c>
      <c r="N192">
        <f t="shared" si="18"/>
        <v>0.2</v>
      </c>
      <c r="Q192" t="str">
        <f>IF(TCD!J193="","",TCD!J193)</f>
        <v/>
      </c>
      <c r="R192" t="str">
        <f>IF(TCD!G193="","",TCD!G193)</f>
        <v/>
      </c>
      <c r="T192" s="6">
        <f>TCD!H193</f>
        <v>4.1500000000000004</v>
      </c>
    </row>
    <row r="193" spans="1:20" x14ac:dyDescent="0.25">
      <c r="A193" t="str">
        <f t="shared" si="13"/>
        <v>TNT</v>
      </c>
      <c r="B193" s="9">
        <f t="shared" si="13"/>
        <v>46174</v>
      </c>
      <c r="F193" t="str">
        <f>TCD!F194</f>
        <v>7443814314756284</v>
      </c>
      <c r="H193" t="str">
        <f t="shared" si="14"/>
        <v>E</v>
      </c>
      <c r="I193" t="str">
        <f t="shared" si="15"/>
        <v>FR</v>
      </c>
      <c r="J193" t="str">
        <f t="shared" si="16"/>
        <v>France</v>
      </c>
      <c r="K193" cm="1">
        <f t="array" ref="K193">IF(COUNTIF('Nb colis et poids'!A:A,F193)=0,1,LOOKUP(F193,'Nb colis et poids'!A:A,'Nb colis et poids'!B:B+1))</f>
        <v>1</v>
      </c>
      <c r="L193" s="17">
        <f>TCD!E194</f>
        <v>0.8</v>
      </c>
      <c r="M193" t="str">
        <f t="shared" si="17"/>
        <v>ST</v>
      </c>
      <c r="N193">
        <f t="shared" si="18"/>
        <v>0.2</v>
      </c>
      <c r="Q193" t="str">
        <f>IF(TCD!J194="","",TCD!J194)</f>
        <v/>
      </c>
      <c r="R193" t="str">
        <f>IF(TCD!G194="","",TCD!G194)</f>
        <v/>
      </c>
      <c r="T193" s="6">
        <f>TCD!H194</f>
        <v>4.1500000000000004</v>
      </c>
    </row>
    <row r="194" spans="1:20" x14ac:dyDescent="0.25">
      <c r="A194" t="str">
        <f t="shared" si="13"/>
        <v>TNT</v>
      </c>
      <c r="B194" s="9">
        <f t="shared" si="13"/>
        <v>46174</v>
      </c>
      <c r="F194" t="str">
        <f>TCD!F195</f>
        <v>7443814314755756</v>
      </c>
      <c r="H194" t="str">
        <f t="shared" si="14"/>
        <v>E</v>
      </c>
      <c r="I194" t="str">
        <f t="shared" si="15"/>
        <v>FR</v>
      </c>
      <c r="J194" t="str">
        <f t="shared" si="16"/>
        <v>France</v>
      </c>
      <c r="K194" cm="1">
        <f t="array" ref="K194">IF(COUNTIF('Nb colis et poids'!A:A,F194)=0,1,LOOKUP(F194,'Nb colis et poids'!A:A,'Nb colis et poids'!B:B+1))</f>
        <v>1</v>
      </c>
      <c r="L194" s="17">
        <f>TCD!E195</f>
        <v>0.8</v>
      </c>
      <c r="M194" t="str">
        <f t="shared" si="17"/>
        <v>ST</v>
      </c>
      <c r="N194">
        <f t="shared" si="18"/>
        <v>0.2</v>
      </c>
      <c r="Q194" t="str">
        <f>IF(TCD!J195="","",TCD!J195)</f>
        <v/>
      </c>
      <c r="R194" t="str">
        <f>IF(TCD!G195="","",TCD!G195)</f>
        <v/>
      </c>
      <c r="T194" s="6">
        <f>TCD!H195</f>
        <v>4.1500000000000004</v>
      </c>
    </row>
    <row r="195" spans="1:20" x14ac:dyDescent="0.25">
      <c r="A195" t="str">
        <f t="shared" si="13"/>
        <v>TNT</v>
      </c>
      <c r="B195" s="9">
        <f t="shared" si="13"/>
        <v>46174</v>
      </c>
      <c r="F195" t="str">
        <f>TCD!F196</f>
        <v>7443814314754693</v>
      </c>
      <c r="H195" t="str">
        <f t="shared" si="14"/>
        <v>E</v>
      </c>
      <c r="I195" t="str">
        <f t="shared" si="15"/>
        <v>FR</v>
      </c>
      <c r="J195" t="str">
        <f t="shared" si="16"/>
        <v>France</v>
      </c>
      <c r="K195" cm="1">
        <f t="array" ref="K195">IF(COUNTIF('Nb colis et poids'!A:A,F195)=0,1,LOOKUP(F195,'Nb colis et poids'!A:A,'Nb colis et poids'!B:B+1))</f>
        <v>1</v>
      </c>
      <c r="L195" s="17">
        <f>TCD!E196</f>
        <v>4.0999999999999996</v>
      </c>
      <c r="M195" t="str">
        <f t="shared" si="17"/>
        <v>ST</v>
      </c>
      <c r="N195">
        <f t="shared" si="18"/>
        <v>0.2</v>
      </c>
      <c r="Q195" t="str">
        <f>IF(TCD!J196="","",TCD!J196)</f>
        <v/>
      </c>
      <c r="R195" t="str">
        <f>IF(TCD!G196="","",TCD!G196)</f>
        <v/>
      </c>
      <c r="T195" s="6">
        <f>TCD!H196</f>
        <v>5.19</v>
      </c>
    </row>
    <row r="196" spans="1:20" x14ac:dyDescent="0.25">
      <c r="A196" t="str">
        <f t="shared" ref="A196:B259" si="19">A195</f>
        <v>TNT</v>
      </c>
      <c r="B196" s="9">
        <f t="shared" si="19"/>
        <v>46174</v>
      </c>
      <c r="F196" t="str">
        <f>TCD!F197</f>
        <v>7443814314754543</v>
      </c>
      <c r="H196" t="str">
        <f t="shared" ref="H196:H259" si="20">H195</f>
        <v>E</v>
      </c>
      <c r="I196" t="str">
        <f t="shared" ref="I196:I259" si="21">I195</f>
        <v>FR</v>
      </c>
      <c r="J196" t="str">
        <f t="shared" ref="J196:J259" si="22">J195</f>
        <v>France</v>
      </c>
      <c r="K196" cm="1">
        <f t="array" ref="K196">IF(COUNTIF('Nb colis et poids'!A:A,F196)=0,1,LOOKUP(F196,'Nb colis et poids'!A:A,'Nb colis et poids'!B:B+1))</f>
        <v>3</v>
      </c>
      <c r="L196" s="17">
        <f>TCD!E197</f>
        <v>37</v>
      </c>
      <c r="M196" t="str">
        <f t="shared" ref="M196:M259" si="23">M195</f>
        <v>ST</v>
      </c>
      <c r="N196">
        <f t="shared" ref="N196:N259" si="24">N195</f>
        <v>0.2</v>
      </c>
      <c r="Q196" t="str">
        <f>IF(TCD!J197="","",TCD!J197)</f>
        <v/>
      </c>
      <c r="R196" t="str">
        <f>IF(TCD!G197="","",TCD!G197)</f>
        <v/>
      </c>
      <c r="T196" s="6">
        <f>TCD!H197</f>
        <v>15.51</v>
      </c>
    </row>
    <row r="197" spans="1:20" x14ac:dyDescent="0.25">
      <c r="A197" t="str">
        <f t="shared" si="19"/>
        <v>TNT</v>
      </c>
      <c r="B197" s="9">
        <f t="shared" si="19"/>
        <v>46174</v>
      </c>
      <c r="F197" t="str">
        <f>TCD!F198</f>
        <v>7443814314751525</v>
      </c>
      <c r="H197" t="str">
        <f t="shared" si="20"/>
        <v>E</v>
      </c>
      <c r="I197" t="str">
        <f t="shared" si="21"/>
        <v>FR</v>
      </c>
      <c r="J197" t="str">
        <f t="shared" si="22"/>
        <v>France</v>
      </c>
      <c r="K197" cm="1">
        <f t="array" ref="K197">IF(COUNTIF('Nb colis et poids'!A:A,F197)=0,1,LOOKUP(F197,'Nb colis et poids'!A:A,'Nb colis et poids'!B:B+1))</f>
        <v>3</v>
      </c>
      <c r="L197" s="17">
        <f>TCD!E198</f>
        <v>32.200000000000003</v>
      </c>
      <c r="M197" t="str">
        <f t="shared" si="23"/>
        <v>ST</v>
      </c>
      <c r="N197">
        <f t="shared" si="24"/>
        <v>0.2</v>
      </c>
      <c r="Q197" t="str">
        <f>IF(TCD!J198="","",TCD!J198)</f>
        <v/>
      </c>
      <c r="R197" t="str">
        <f>IF(TCD!G198="","",TCD!G198)</f>
        <v/>
      </c>
      <c r="T197" s="6">
        <f>TCD!H198</f>
        <v>14.47</v>
      </c>
    </row>
    <row r="198" spans="1:20" x14ac:dyDescent="0.25">
      <c r="A198" t="str">
        <f t="shared" si="19"/>
        <v>TNT</v>
      </c>
      <c r="B198" s="9">
        <f t="shared" si="19"/>
        <v>46174</v>
      </c>
      <c r="F198" t="str">
        <f>TCD!F199</f>
        <v>7443814314751128</v>
      </c>
      <c r="H198" t="str">
        <f t="shared" si="20"/>
        <v>E</v>
      </c>
      <c r="I198" t="str">
        <f t="shared" si="21"/>
        <v>FR</v>
      </c>
      <c r="J198" t="str">
        <f t="shared" si="22"/>
        <v>France</v>
      </c>
      <c r="K198" cm="1">
        <f t="array" ref="K198">IF(COUNTIF('Nb colis et poids'!A:A,F198)=0,1,LOOKUP(F198,'Nb colis et poids'!A:A,'Nb colis et poids'!B:B+1))</f>
        <v>1</v>
      </c>
      <c r="L198" s="17">
        <f>TCD!E199</f>
        <v>22.1</v>
      </c>
      <c r="M198" t="str">
        <f t="shared" si="23"/>
        <v>ST</v>
      </c>
      <c r="N198">
        <f t="shared" si="24"/>
        <v>0.2</v>
      </c>
      <c r="Q198">
        <f>IF(TCD!J199="","",TCD!J199)</f>
        <v>5</v>
      </c>
      <c r="R198" t="str">
        <f>IF(TCD!G199="","",TCD!G199)</f>
        <v/>
      </c>
      <c r="T198" s="6">
        <f>TCD!H199</f>
        <v>9.8699999999999992</v>
      </c>
    </row>
    <row r="199" spans="1:20" x14ac:dyDescent="0.25">
      <c r="A199" t="str">
        <f t="shared" si="19"/>
        <v>TNT</v>
      </c>
      <c r="B199" s="9">
        <f t="shared" si="19"/>
        <v>46174</v>
      </c>
      <c r="F199" t="str">
        <f>TCD!F200</f>
        <v>7343814314756834</v>
      </c>
      <c r="H199" t="str">
        <f t="shared" si="20"/>
        <v>E</v>
      </c>
      <c r="I199" t="str">
        <f t="shared" si="21"/>
        <v>FR</v>
      </c>
      <c r="J199" t="str">
        <f t="shared" si="22"/>
        <v>France</v>
      </c>
      <c r="K199" cm="1">
        <f t="array" ref="K199">IF(COUNTIF('Nb colis et poids'!A:A,F199)=0,1,LOOKUP(F199,'Nb colis et poids'!A:A,'Nb colis et poids'!B:B+1))</f>
        <v>1</v>
      </c>
      <c r="L199" s="17">
        <f>TCD!E200</f>
        <v>3.8</v>
      </c>
      <c r="M199" t="str">
        <f t="shared" si="23"/>
        <v>ST</v>
      </c>
      <c r="N199">
        <f t="shared" si="24"/>
        <v>0.2</v>
      </c>
      <c r="Q199" t="str">
        <f>IF(TCD!J200="","",TCD!J200)</f>
        <v/>
      </c>
      <c r="R199" t="str">
        <f>IF(TCD!G200="","",TCD!G200)</f>
        <v/>
      </c>
      <c r="T199" s="6">
        <f>TCD!H200</f>
        <v>4.93</v>
      </c>
    </row>
    <row r="200" spans="1:20" x14ac:dyDescent="0.25">
      <c r="A200" t="str">
        <f t="shared" si="19"/>
        <v>TNT</v>
      </c>
      <c r="B200" s="9">
        <f t="shared" si="19"/>
        <v>46174</v>
      </c>
      <c r="F200" t="str">
        <f>TCD!F201</f>
        <v>7343814314755771</v>
      </c>
      <c r="H200" t="str">
        <f t="shared" si="20"/>
        <v>E</v>
      </c>
      <c r="I200" t="str">
        <f t="shared" si="21"/>
        <v>FR</v>
      </c>
      <c r="J200" t="str">
        <f t="shared" si="22"/>
        <v>France</v>
      </c>
      <c r="K200" cm="1">
        <f t="array" ref="K200">IF(COUNTIF('Nb colis et poids'!A:A,F200)=0,1,LOOKUP(F200,'Nb colis et poids'!A:A,'Nb colis et poids'!B:B+1))</f>
        <v>1</v>
      </c>
      <c r="L200" s="17">
        <f>TCD!E201</f>
        <v>0.8</v>
      </c>
      <c r="M200" t="str">
        <f t="shared" si="23"/>
        <v>ST</v>
      </c>
      <c r="N200">
        <f t="shared" si="24"/>
        <v>0.2</v>
      </c>
      <c r="Q200" t="str">
        <f>IF(TCD!J201="","",TCD!J201)</f>
        <v/>
      </c>
      <c r="R200" t="str">
        <f>IF(TCD!G201="","",TCD!G201)</f>
        <v/>
      </c>
      <c r="T200" s="6">
        <f>TCD!H201</f>
        <v>4.1500000000000004</v>
      </c>
    </row>
    <row r="201" spans="1:20" x14ac:dyDescent="0.25">
      <c r="A201" t="str">
        <f t="shared" si="19"/>
        <v>TNT</v>
      </c>
      <c r="B201" s="9">
        <f t="shared" si="19"/>
        <v>46174</v>
      </c>
      <c r="F201" t="str">
        <f>TCD!F202</f>
        <v>7343814314753638</v>
      </c>
      <c r="H201" t="str">
        <f t="shared" si="20"/>
        <v>E</v>
      </c>
      <c r="I201" t="str">
        <f t="shared" si="21"/>
        <v>FR</v>
      </c>
      <c r="J201" t="str">
        <f t="shared" si="22"/>
        <v>France</v>
      </c>
      <c r="K201" cm="1">
        <f t="array" ref="K201">IF(COUNTIF('Nb colis et poids'!A:A,F201)=0,1,LOOKUP(F201,'Nb colis et poids'!A:A,'Nb colis et poids'!B:B+1))</f>
        <v>1</v>
      </c>
      <c r="L201" s="17">
        <f>TCD!E202</f>
        <v>18.100000000000001</v>
      </c>
      <c r="M201" t="str">
        <f t="shared" si="23"/>
        <v>ST</v>
      </c>
      <c r="N201">
        <f t="shared" si="24"/>
        <v>0.2</v>
      </c>
      <c r="Q201" t="str">
        <f>IF(TCD!J202="","",TCD!J202)</f>
        <v/>
      </c>
      <c r="R201" t="str">
        <f>IF(TCD!G202="","",TCD!G202)</f>
        <v/>
      </c>
      <c r="T201" s="6">
        <f>TCD!H202</f>
        <v>8.83</v>
      </c>
    </row>
    <row r="202" spans="1:20" x14ac:dyDescent="0.25">
      <c r="A202" t="str">
        <f t="shared" si="19"/>
        <v>TNT</v>
      </c>
      <c r="B202" s="9">
        <f t="shared" si="19"/>
        <v>46174</v>
      </c>
      <c r="F202" t="str">
        <f>TCD!F203</f>
        <v>7343814314753137</v>
      </c>
      <c r="H202" t="str">
        <f t="shared" si="20"/>
        <v>E</v>
      </c>
      <c r="I202" t="str">
        <f t="shared" si="21"/>
        <v>FR</v>
      </c>
      <c r="J202" t="str">
        <f t="shared" si="22"/>
        <v>France</v>
      </c>
      <c r="K202" cm="1">
        <f t="array" ref="K202">IF(COUNTIF('Nb colis et poids'!A:A,F202)=0,1,LOOKUP(F202,'Nb colis et poids'!A:A,'Nb colis et poids'!B:B+1))</f>
        <v>2</v>
      </c>
      <c r="L202" s="17">
        <f>TCD!E203</f>
        <v>31.1</v>
      </c>
      <c r="M202" t="str">
        <f t="shared" si="23"/>
        <v>ST</v>
      </c>
      <c r="N202">
        <f t="shared" si="24"/>
        <v>0.2</v>
      </c>
      <c r="Q202" t="str">
        <f>IF(TCD!J203="","",TCD!J203)</f>
        <v/>
      </c>
      <c r="R202" t="str">
        <f>IF(TCD!G203="","",TCD!G203)</f>
        <v/>
      </c>
      <c r="T202" s="6">
        <f>TCD!H203</f>
        <v>13.21</v>
      </c>
    </row>
    <row r="203" spans="1:20" x14ac:dyDescent="0.25">
      <c r="A203" t="str">
        <f t="shared" si="19"/>
        <v>TNT</v>
      </c>
      <c r="B203" s="9">
        <f t="shared" si="19"/>
        <v>46174</v>
      </c>
      <c r="F203" t="str">
        <f>TCD!F204</f>
        <v>7343814314752870</v>
      </c>
      <c r="H203" t="str">
        <f t="shared" si="20"/>
        <v>E</v>
      </c>
      <c r="I203" t="str">
        <f t="shared" si="21"/>
        <v>FR</v>
      </c>
      <c r="J203" t="str">
        <f t="shared" si="22"/>
        <v>France</v>
      </c>
      <c r="K203" cm="1">
        <f t="array" ref="K203">IF(COUNTIF('Nb colis et poids'!A:A,F203)=0,1,LOOKUP(F203,'Nb colis et poids'!A:A,'Nb colis et poids'!B:B+1))</f>
        <v>1</v>
      </c>
      <c r="L203" s="17">
        <f>TCD!E204</f>
        <v>3.6</v>
      </c>
      <c r="M203" t="str">
        <f t="shared" si="23"/>
        <v>ST</v>
      </c>
      <c r="N203">
        <f t="shared" si="24"/>
        <v>0.2</v>
      </c>
      <c r="Q203" t="str">
        <f>IF(TCD!J204="","",TCD!J204)</f>
        <v/>
      </c>
      <c r="R203" t="str">
        <f>IF(TCD!G204="","",TCD!G204)</f>
        <v/>
      </c>
      <c r="T203" s="6">
        <f>TCD!H204</f>
        <v>4.93</v>
      </c>
    </row>
    <row r="204" spans="1:20" x14ac:dyDescent="0.25">
      <c r="A204" t="str">
        <f t="shared" si="19"/>
        <v>TNT</v>
      </c>
      <c r="B204" s="9">
        <f t="shared" si="19"/>
        <v>46174</v>
      </c>
      <c r="F204" t="str">
        <f>TCD!F205</f>
        <v>7243814314752958</v>
      </c>
      <c r="H204" t="str">
        <f t="shared" si="20"/>
        <v>E</v>
      </c>
      <c r="I204" t="str">
        <f t="shared" si="21"/>
        <v>FR</v>
      </c>
      <c r="J204" t="str">
        <f t="shared" si="22"/>
        <v>France</v>
      </c>
      <c r="K204" cm="1">
        <f t="array" ref="K204">IF(COUNTIF('Nb colis et poids'!A:A,F204)=0,1,LOOKUP(F204,'Nb colis et poids'!A:A,'Nb colis et poids'!B:B+1))</f>
        <v>1</v>
      </c>
      <c r="L204" s="17">
        <f>TCD!E205</f>
        <v>0.5</v>
      </c>
      <c r="M204" t="str">
        <f t="shared" si="23"/>
        <v>ST</v>
      </c>
      <c r="N204">
        <f t="shared" si="24"/>
        <v>0.2</v>
      </c>
      <c r="Q204" t="str">
        <f>IF(TCD!J205="","",TCD!J205)</f>
        <v/>
      </c>
      <c r="R204" t="str">
        <f>IF(TCD!G205="","",TCD!G205)</f>
        <v/>
      </c>
      <c r="T204" s="6">
        <f>TCD!H205</f>
        <v>4.1500000000000004</v>
      </c>
    </row>
    <row r="205" spans="1:20" x14ac:dyDescent="0.25">
      <c r="A205" t="str">
        <f t="shared" si="19"/>
        <v>TNT</v>
      </c>
      <c r="B205" s="9">
        <f t="shared" si="19"/>
        <v>46174</v>
      </c>
      <c r="F205" t="str">
        <f>TCD!F206</f>
        <v>7243814314752169</v>
      </c>
      <c r="H205" t="str">
        <f t="shared" si="20"/>
        <v>E</v>
      </c>
      <c r="I205" t="str">
        <f t="shared" si="21"/>
        <v>FR</v>
      </c>
      <c r="J205" t="str">
        <f t="shared" si="22"/>
        <v>France</v>
      </c>
      <c r="K205" cm="1">
        <f t="array" ref="K205">IF(COUNTIF('Nb colis et poids'!A:A,F205)=0,1,LOOKUP(F205,'Nb colis et poids'!A:A,'Nb colis et poids'!B:B+1))</f>
        <v>2</v>
      </c>
      <c r="L205" s="17">
        <f>TCD!E206</f>
        <v>21.9</v>
      </c>
      <c r="M205" t="str">
        <f t="shared" si="23"/>
        <v>ST</v>
      </c>
      <c r="N205">
        <f t="shared" si="24"/>
        <v>0.2</v>
      </c>
      <c r="Q205" t="str">
        <f>IF(TCD!J206="","",TCD!J206)</f>
        <v/>
      </c>
      <c r="R205" t="str">
        <f>IF(TCD!G206="","",TCD!G206)</f>
        <v/>
      </c>
      <c r="T205" s="6">
        <f>TCD!H206</f>
        <v>10.61</v>
      </c>
    </row>
    <row r="206" spans="1:20" x14ac:dyDescent="0.25">
      <c r="A206" t="str">
        <f t="shared" si="19"/>
        <v>TNT</v>
      </c>
      <c r="B206" s="9">
        <f t="shared" si="19"/>
        <v>46174</v>
      </c>
      <c r="F206" t="str">
        <f>TCD!F207</f>
        <v>7143814314756564</v>
      </c>
      <c r="H206" t="str">
        <f t="shared" si="20"/>
        <v>E</v>
      </c>
      <c r="I206" t="str">
        <f t="shared" si="21"/>
        <v>FR</v>
      </c>
      <c r="J206" t="str">
        <f t="shared" si="22"/>
        <v>France</v>
      </c>
      <c r="K206" cm="1">
        <f t="array" ref="K206">IF(COUNTIF('Nb colis et poids'!A:A,F206)=0,1,LOOKUP(F206,'Nb colis et poids'!A:A,'Nb colis et poids'!B:B+1))</f>
        <v>1</v>
      </c>
      <c r="L206" s="17">
        <f>TCD!E207</f>
        <v>2.9</v>
      </c>
      <c r="M206" t="str">
        <f t="shared" si="23"/>
        <v>ST</v>
      </c>
      <c r="N206">
        <f t="shared" si="24"/>
        <v>0.2</v>
      </c>
      <c r="Q206" t="str">
        <f>IF(TCD!J207="","",TCD!J207)</f>
        <v/>
      </c>
      <c r="R206" t="str">
        <f>IF(TCD!G207="","",TCD!G207)</f>
        <v/>
      </c>
      <c r="T206" s="6">
        <f>TCD!H207</f>
        <v>4.67</v>
      </c>
    </row>
    <row r="207" spans="1:20" x14ac:dyDescent="0.25">
      <c r="A207" t="str">
        <f t="shared" si="19"/>
        <v>TNT</v>
      </c>
      <c r="B207" s="9">
        <f t="shared" si="19"/>
        <v>46174</v>
      </c>
      <c r="F207" t="str">
        <f>TCD!F208</f>
        <v>7143814314755805</v>
      </c>
      <c r="H207" t="str">
        <f t="shared" si="20"/>
        <v>E</v>
      </c>
      <c r="I207" t="str">
        <f t="shared" si="21"/>
        <v>FR</v>
      </c>
      <c r="J207" t="str">
        <f t="shared" si="22"/>
        <v>France</v>
      </c>
      <c r="K207" cm="1">
        <f t="array" ref="K207">IF(COUNTIF('Nb colis et poids'!A:A,F207)=0,1,LOOKUP(F207,'Nb colis et poids'!A:A,'Nb colis et poids'!B:B+1))</f>
        <v>1</v>
      </c>
      <c r="L207" s="17">
        <f>TCD!E208</f>
        <v>0.8</v>
      </c>
      <c r="M207" t="str">
        <f t="shared" si="23"/>
        <v>ST</v>
      </c>
      <c r="N207">
        <f t="shared" si="24"/>
        <v>0.2</v>
      </c>
      <c r="Q207" t="str">
        <f>IF(TCD!J208="","",TCD!J208)</f>
        <v/>
      </c>
      <c r="R207" t="str">
        <f>IF(TCD!G208="","",TCD!G208)</f>
        <v/>
      </c>
      <c r="T207" s="6">
        <f>TCD!H208</f>
        <v>4.1500000000000004</v>
      </c>
    </row>
    <row r="208" spans="1:20" x14ac:dyDescent="0.25">
      <c r="A208" t="str">
        <f t="shared" si="19"/>
        <v>TNT</v>
      </c>
      <c r="B208" s="9">
        <f t="shared" si="19"/>
        <v>46174</v>
      </c>
      <c r="F208" t="str">
        <f>TCD!F209</f>
        <v>7143814314754777</v>
      </c>
      <c r="H208" t="str">
        <f t="shared" si="20"/>
        <v>E</v>
      </c>
      <c r="I208" t="str">
        <f t="shared" si="21"/>
        <v>FR</v>
      </c>
      <c r="J208" t="str">
        <f t="shared" si="22"/>
        <v>France</v>
      </c>
      <c r="K208" cm="1">
        <f t="array" ref="K208">IF(COUNTIF('Nb colis et poids'!A:A,F208)=0,1,LOOKUP(F208,'Nb colis et poids'!A:A,'Nb colis et poids'!B:B+1))</f>
        <v>1</v>
      </c>
      <c r="L208" s="17">
        <f>TCD!E209</f>
        <v>7.4</v>
      </c>
      <c r="M208" t="str">
        <f t="shared" si="23"/>
        <v>ST</v>
      </c>
      <c r="N208">
        <f t="shared" si="24"/>
        <v>0.2</v>
      </c>
      <c r="Q208" t="str">
        <f>IF(TCD!J209="","",TCD!J209)</f>
        <v/>
      </c>
      <c r="R208" t="str">
        <f>IF(TCD!G209="","",TCD!G209)</f>
        <v/>
      </c>
      <c r="T208" s="6">
        <f>TCD!H209</f>
        <v>5.97</v>
      </c>
    </row>
    <row r="209" spans="1:20" x14ac:dyDescent="0.25">
      <c r="A209" t="str">
        <f t="shared" si="19"/>
        <v>TNT</v>
      </c>
      <c r="B209" s="9">
        <f t="shared" si="19"/>
        <v>46174</v>
      </c>
      <c r="F209" t="str">
        <f>TCD!F210</f>
        <v>7143814314754276</v>
      </c>
      <c r="H209" t="str">
        <f t="shared" si="20"/>
        <v>E</v>
      </c>
      <c r="I209" t="str">
        <f t="shared" si="21"/>
        <v>FR</v>
      </c>
      <c r="J209" t="str">
        <f t="shared" si="22"/>
        <v>France</v>
      </c>
      <c r="K209" cm="1">
        <f t="array" ref="K209">IF(COUNTIF('Nb colis et poids'!A:A,F209)=0,1,LOOKUP(F209,'Nb colis et poids'!A:A,'Nb colis et poids'!B:B+1))</f>
        <v>1</v>
      </c>
      <c r="L209" s="17">
        <f>TCD!E210</f>
        <v>3.5</v>
      </c>
      <c r="M209" t="str">
        <f t="shared" si="23"/>
        <v>ST</v>
      </c>
      <c r="N209">
        <f t="shared" si="24"/>
        <v>0.2</v>
      </c>
      <c r="Q209" t="str">
        <f>IF(TCD!J210="","",TCD!J210)</f>
        <v/>
      </c>
      <c r="R209" t="str">
        <f>IF(TCD!G210="","",TCD!G210)</f>
        <v/>
      </c>
      <c r="T209" s="6">
        <f>TCD!H210</f>
        <v>4.93</v>
      </c>
    </row>
    <row r="210" spans="1:20" x14ac:dyDescent="0.25">
      <c r="A210" t="str">
        <f t="shared" si="19"/>
        <v>TNT</v>
      </c>
      <c r="B210" s="9">
        <f t="shared" si="19"/>
        <v>46174</v>
      </c>
      <c r="F210" t="str">
        <f>TCD!F211</f>
        <v>7143814314753691</v>
      </c>
      <c r="H210" t="str">
        <f t="shared" si="20"/>
        <v>E</v>
      </c>
      <c r="I210" t="str">
        <f t="shared" si="21"/>
        <v>FR</v>
      </c>
      <c r="J210" t="str">
        <f t="shared" si="22"/>
        <v>France</v>
      </c>
      <c r="K210" cm="1">
        <f t="array" ref="K210">IF(COUNTIF('Nb colis et poids'!A:A,F210)=0,1,LOOKUP(F210,'Nb colis et poids'!A:A,'Nb colis et poids'!B:B+1))</f>
        <v>1</v>
      </c>
      <c r="L210" s="17">
        <f>TCD!E211</f>
        <v>2.9</v>
      </c>
      <c r="M210" t="str">
        <f t="shared" si="23"/>
        <v>ST</v>
      </c>
      <c r="N210">
        <f t="shared" si="24"/>
        <v>0.2</v>
      </c>
      <c r="Q210" t="str">
        <f>IF(TCD!J211="","",TCD!J211)</f>
        <v/>
      </c>
      <c r="R210" t="str">
        <f>IF(TCD!G211="","",TCD!G211)</f>
        <v/>
      </c>
      <c r="T210" s="6">
        <f>TCD!H211</f>
        <v>4.67</v>
      </c>
    </row>
    <row r="211" spans="1:20" x14ac:dyDescent="0.25">
      <c r="A211" t="str">
        <f t="shared" si="19"/>
        <v>TNT</v>
      </c>
      <c r="B211" s="9">
        <f t="shared" si="19"/>
        <v>46174</v>
      </c>
      <c r="F211" t="str">
        <f>TCD!F212</f>
        <v>7143814314753593</v>
      </c>
      <c r="H211" t="str">
        <f t="shared" si="20"/>
        <v>E</v>
      </c>
      <c r="I211" t="str">
        <f t="shared" si="21"/>
        <v>FR</v>
      </c>
      <c r="J211" t="str">
        <f t="shared" si="22"/>
        <v>France</v>
      </c>
      <c r="K211" cm="1">
        <f t="array" ref="K211">IF(COUNTIF('Nb colis et poids'!A:A,F211)=0,1,LOOKUP(F211,'Nb colis et poids'!A:A,'Nb colis et poids'!B:B+1))</f>
        <v>2</v>
      </c>
      <c r="L211" s="17">
        <f>TCD!E212</f>
        <v>29.6</v>
      </c>
      <c r="M211" t="str">
        <f t="shared" si="23"/>
        <v>ST</v>
      </c>
      <c r="N211">
        <f t="shared" si="24"/>
        <v>0.2</v>
      </c>
      <c r="Q211" t="str">
        <f>IF(TCD!J212="","",TCD!J212)</f>
        <v/>
      </c>
      <c r="R211" t="str">
        <f>IF(TCD!G212="","",TCD!G212)</f>
        <v/>
      </c>
      <c r="T211" s="6">
        <f>TCD!H212</f>
        <v>12.69</v>
      </c>
    </row>
    <row r="212" spans="1:20" x14ac:dyDescent="0.25">
      <c r="A212" t="str">
        <f t="shared" si="19"/>
        <v>TNT</v>
      </c>
      <c r="B212" s="9">
        <f t="shared" si="19"/>
        <v>46174</v>
      </c>
      <c r="F212" t="str">
        <f>TCD!F213</f>
        <v>7143814314753368</v>
      </c>
      <c r="H212" t="str">
        <f t="shared" si="20"/>
        <v>E</v>
      </c>
      <c r="I212" t="str">
        <f t="shared" si="21"/>
        <v>FR</v>
      </c>
      <c r="J212" t="str">
        <f t="shared" si="22"/>
        <v>France</v>
      </c>
      <c r="K212" cm="1">
        <f t="array" ref="K212">IF(COUNTIF('Nb colis et poids'!A:A,F212)=0,1,LOOKUP(F212,'Nb colis et poids'!A:A,'Nb colis et poids'!B:B+1))</f>
        <v>2</v>
      </c>
      <c r="L212" s="17">
        <f>TCD!E213</f>
        <v>31.2</v>
      </c>
      <c r="M212" t="str">
        <f t="shared" si="23"/>
        <v>ST</v>
      </c>
      <c r="N212">
        <f t="shared" si="24"/>
        <v>0.2</v>
      </c>
      <c r="Q212" t="str">
        <f>IF(TCD!J213="","",TCD!J213)</f>
        <v/>
      </c>
      <c r="R212" t="str">
        <f>IF(TCD!G213="","",TCD!G213)</f>
        <v/>
      </c>
      <c r="T212" s="6">
        <f>TCD!H213</f>
        <v>13.21</v>
      </c>
    </row>
    <row r="213" spans="1:20" x14ac:dyDescent="0.25">
      <c r="A213" t="str">
        <f t="shared" si="19"/>
        <v>TNT</v>
      </c>
      <c r="B213" s="9">
        <f t="shared" si="19"/>
        <v>46174</v>
      </c>
      <c r="F213" t="str">
        <f>TCD!F214</f>
        <v>7143814314752915</v>
      </c>
      <c r="H213" t="str">
        <f t="shared" si="20"/>
        <v>E</v>
      </c>
      <c r="I213" t="str">
        <f t="shared" si="21"/>
        <v>FR</v>
      </c>
      <c r="J213" t="str">
        <f t="shared" si="22"/>
        <v>France</v>
      </c>
      <c r="K213" cm="1">
        <f t="array" ref="K213">IF(COUNTIF('Nb colis et poids'!A:A,F213)=0,1,LOOKUP(F213,'Nb colis et poids'!A:A,'Nb colis et poids'!B:B+1))</f>
        <v>1</v>
      </c>
      <c r="L213" s="17">
        <f>TCD!E214</f>
        <v>16.899999999999999</v>
      </c>
      <c r="M213" t="str">
        <f t="shared" si="23"/>
        <v>ST</v>
      </c>
      <c r="N213">
        <f t="shared" si="24"/>
        <v>0.2</v>
      </c>
      <c r="Q213" t="str">
        <f>IF(TCD!J214="","",TCD!J214)</f>
        <v/>
      </c>
      <c r="R213" t="str">
        <f>IF(TCD!G214="","",TCD!G214)</f>
        <v/>
      </c>
      <c r="T213" s="6">
        <f>TCD!H214</f>
        <v>8.31</v>
      </c>
    </row>
    <row r="214" spans="1:20" x14ac:dyDescent="0.25">
      <c r="A214" t="str">
        <f t="shared" si="19"/>
        <v>TNT</v>
      </c>
      <c r="B214" s="9">
        <f t="shared" si="19"/>
        <v>46174</v>
      </c>
      <c r="F214" t="str">
        <f>TCD!F215</f>
        <v>7143814314751587</v>
      </c>
      <c r="H214" t="str">
        <f t="shared" si="20"/>
        <v>E</v>
      </c>
      <c r="I214" t="str">
        <f t="shared" si="21"/>
        <v>FR</v>
      </c>
      <c r="J214" t="str">
        <f t="shared" si="22"/>
        <v>France</v>
      </c>
      <c r="K214" cm="1">
        <f t="array" ref="K214">IF(COUNTIF('Nb colis et poids'!A:A,F214)=0,1,LOOKUP(F214,'Nb colis et poids'!A:A,'Nb colis et poids'!B:B+1))</f>
        <v>1</v>
      </c>
      <c r="L214" s="17">
        <f>TCD!E215</f>
        <v>3.8</v>
      </c>
      <c r="M214" t="str">
        <f t="shared" si="23"/>
        <v>ST</v>
      </c>
      <c r="N214">
        <f t="shared" si="24"/>
        <v>0.2</v>
      </c>
      <c r="Q214" t="str">
        <f>IF(TCD!J215="","",TCD!J215)</f>
        <v/>
      </c>
      <c r="R214" t="str">
        <f>IF(TCD!G215="","",TCD!G215)</f>
        <v/>
      </c>
      <c r="T214" s="6">
        <f>TCD!H215</f>
        <v>4.93</v>
      </c>
    </row>
    <row r="215" spans="1:20" x14ac:dyDescent="0.25">
      <c r="A215" t="str">
        <f t="shared" si="19"/>
        <v>TNT</v>
      </c>
      <c r="B215" s="9">
        <f t="shared" si="19"/>
        <v>46174</v>
      </c>
      <c r="F215" t="str">
        <f>TCD!F216</f>
        <v>7143814314751103</v>
      </c>
      <c r="H215" t="str">
        <f t="shared" si="20"/>
        <v>E</v>
      </c>
      <c r="I215" t="str">
        <f t="shared" si="21"/>
        <v>FR</v>
      </c>
      <c r="J215" t="str">
        <f t="shared" si="22"/>
        <v>France</v>
      </c>
      <c r="K215" cm="1">
        <f t="array" ref="K215">IF(COUNTIF('Nb colis et poids'!A:A,F215)=0,1,LOOKUP(F215,'Nb colis et poids'!A:A,'Nb colis et poids'!B:B+1))</f>
        <v>1</v>
      </c>
      <c r="L215" s="17">
        <f>TCD!E216</f>
        <v>2.9</v>
      </c>
      <c r="M215" t="str">
        <f t="shared" si="23"/>
        <v>ST</v>
      </c>
      <c r="N215">
        <f t="shared" si="24"/>
        <v>0.2</v>
      </c>
      <c r="Q215" t="str">
        <f>IF(TCD!J216="","",TCD!J216)</f>
        <v/>
      </c>
      <c r="R215" t="str">
        <f>IF(TCD!G216="","",TCD!G216)</f>
        <v/>
      </c>
      <c r="T215" s="6">
        <f>TCD!H216</f>
        <v>4.67</v>
      </c>
    </row>
    <row r="216" spans="1:20" x14ac:dyDescent="0.25">
      <c r="A216" t="str">
        <f t="shared" si="19"/>
        <v>TNT</v>
      </c>
      <c r="B216" s="9">
        <f t="shared" si="19"/>
        <v>46174</v>
      </c>
      <c r="F216" t="str">
        <f>TCD!F217</f>
        <v>7043814314754262</v>
      </c>
      <c r="H216" t="str">
        <f t="shared" si="20"/>
        <v>E</v>
      </c>
      <c r="I216" t="str">
        <f t="shared" si="21"/>
        <v>FR</v>
      </c>
      <c r="J216" t="str">
        <f t="shared" si="22"/>
        <v>France</v>
      </c>
      <c r="K216" cm="1">
        <f t="array" ref="K216">IF(COUNTIF('Nb colis et poids'!A:A,F216)=0,1,LOOKUP(F216,'Nb colis et poids'!A:A,'Nb colis et poids'!B:B+1))</f>
        <v>1</v>
      </c>
      <c r="L216" s="17">
        <f>TCD!E217</f>
        <v>7.6</v>
      </c>
      <c r="M216" t="str">
        <f t="shared" si="23"/>
        <v>ST</v>
      </c>
      <c r="N216">
        <f t="shared" si="24"/>
        <v>0.2</v>
      </c>
      <c r="Q216" t="str">
        <f>IF(TCD!J217="","",TCD!J217)</f>
        <v/>
      </c>
      <c r="R216" t="str">
        <f>IF(TCD!G217="","",TCD!G217)</f>
        <v/>
      </c>
      <c r="T216" s="6">
        <f>TCD!H217</f>
        <v>5.97</v>
      </c>
    </row>
    <row r="217" spans="1:20" x14ac:dyDescent="0.25">
      <c r="A217" t="str">
        <f t="shared" si="19"/>
        <v>TNT</v>
      </c>
      <c r="B217" s="9">
        <f t="shared" si="19"/>
        <v>46174</v>
      </c>
      <c r="F217" t="str">
        <f>TCD!F218</f>
        <v>6943814314757705</v>
      </c>
      <c r="H217" t="str">
        <f t="shared" si="20"/>
        <v>E</v>
      </c>
      <c r="I217" t="str">
        <f t="shared" si="21"/>
        <v>FR</v>
      </c>
      <c r="J217" t="str">
        <f t="shared" si="22"/>
        <v>France</v>
      </c>
      <c r="K217" cm="1">
        <f t="array" ref="K217">IF(COUNTIF('Nb colis et poids'!A:A,F217)=0,1,LOOKUP(F217,'Nb colis et poids'!A:A,'Nb colis et poids'!B:B+1))</f>
        <v>1</v>
      </c>
      <c r="L217" s="17">
        <f>TCD!E218</f>
        <v>6.01</v>
      </c>
      <c r="M217" t="str">
        <f t="shared" si="23"/>
        <v>ST</v>
      </c>
      <c r="N217">
        <f t="shared" si="24"/>
        <v>0.2</v>
      </c>
      <c r="Q217" t="str">
        <f>IF(TCD!J218="","",TCD!J218)</f>
        <v/>
      </c>
      <c r="R217" t="str">
        <f>IF(TCD!G218="","",TCD!G218)</f>
        <v/>
      </c>
      <c r="T217" s="6">
        <f>TCD!H218</f>
        <v>5.71</v>
      </c>
    </row>
    <row r="218" spans="1:20" x14ac:dyDescent="0.25">
      <c r="A218" t="str">
        <f t="shared" si="19"/>
        <v>TNT</v>
      </c>
      <c r="B218" s="9">
        <f t="shared" si="19"/>
        <v>46174</v>
      </c>
      <c r="F218" t="str">
        <f>TCD!F219</f>
        <v>6943814314756770</v>
      </c>
      <c r="H218" t="str">
        <f t="shared" si="20"/>
        <v>E</v>
      </c>
      <c r="I218" t="str">
        <f t="shared" si="21"/>
        <v>FR</v>
      </c>
      <c r="J218" t="str">
        <f t="shared" si="22"/>
        <v>France</v>
      </c>
      <c r="K218" cm="1">
        <f t="array" ref="K218">IF(COUNTIF('Nb colis et poids'!A:A,F218)=0,1,LOOKUP(F218,'Nb colis et poids'!A:A,'Nb colis et poids'!B:B+1))</f>
        <v>1</v>
      </c>
      <c r="L218" s="17">
        <f>TCD!E219</f>
        <v>5.85</v>
      </c>
      <c r="M218" t="str">
        <f t="shared" si="23"/>
        <v>ST</v>
      </c>
      <c r="N218">
        <f t="shared" si="24"/>
        <v>0.2</v>
      </c>
      <c r="Q218" t="str">
        <f>IF(TCD!J219="","",TCD!J219)</f>
        <v/>
      </c>
      <c r="R218" t="str">
        <f>IF(TCD!G219="","",TCD!G219)</f>
        <v/>
      </c>
      <c r="T218" s="6">
        <f>TCD!H219</f>
        <v>5.45</v>
      </c>
    </row>
    <row r="219" spans="1:20" x14ac:dyDescent="0.25">
      <c r="A219" t="str">
        <f t="shared" si="19"/>
        <v>TNT</v>
      </c>
      <c r="B219" s="9">
        <f t="shared" si="19"/>
        <v>46174</v>
      </c>
      <c r="F219" t="str">
        <f>TCD!F220</f>
        <v>6943814314756515</v>
      </c>
      <c r="H219" t="str">
        <f t="shared" si="20"/>
        <v>E</v>
      </c>
      <c r="I219" t="str">
        <f t="shared" si="21"/>
        <v>FR</v>
      </c>
      <c r="J219" t="str">
        <f t="shared" si="22"/>
        <v>France</v>
      </c>
      <c r="K219" cm="1">
        <f t="array" ref="K219">IF(COUNTIF('Nb colis et poids'!A:A,F219)=0,1,LOOKUP(F219,'Nb colis et poids'!A:A,'Nb colis et poids'!B:B+1))</f>
        <v>2</v>
      </c>
      <c r="L219" s="17">
        <f>TCD!E220</f>
        <v>13.14</v>
      </c>
      <c r="M219" t="str">
        <f t="shared" si="23"/>
        <v>ST</v>
      </c>
      <c r="N219">
        <f t="shared" si="24"/>
        <v>0.2</v>
      </c>
      <c r="Q219" t="str">
        <f>IF(TCD!J220="","",TCD!J220)</f>
        <v/>
      </c>
      <c r="R219" t="str">
        <f>IF(TCD!G220="","",TCD!G220)</f>
        <v/>
      </c>
      <c r="T219" s="6">
        <f>TCD!H220</f>
        <v>8.5300000000000011</v>
      </c>
    </row>
    <row r="220" spans="1:20" x14ac:dyDescent="0.25">
      <c r="A220" t="str">
        <f t="shared" si="19"/>
        <v>TNT</v>
      </c>
      <c r="B220" s="9">
        <f t="shared" si="19"/>
        <v>46174</v>
      </c>
      <c r="F220" t="str">
        <f>TCD!F221</f>
        <v>6943814314756365</v>
      </c>
      <c r="H220" t="str">
        <f t="shared" si="20"/>
        <v>E</v>
      </c>
      <c r="I220" t="str">
        <f t="shared" si="21"/>
        <v>FR</v>
      </c>
      <c r="J220" t="str">
        <f t="shared" si="22"/>
        <v>France</v>
      </c>
      <c r="K220" cm="1">
        <f t="array" ref="K220">IF(COUNTIF('Nb colis et poids'!A:A,F220)=0,1,LOOKUP(F220,'Nb colis et poids'!A:A,'Nb colis et poids'!B:B+1))</f>
        <v>1</v>
      </c>
      <c r="L220" s="17">
        <f>TCD!E221</f>
        <v>0.8</v>
      </c>
      <c r="M220" t="str">
        <f t="shared" si="23"/>
        <v>ST</v>
      </c>
      <c r="N220">
        <f t="shared" si="24"/>
        <v>0.2</v>
      </c>
      <c r="Q220" t="str">
        <f>IF(TCD!J221="","",TCD!J221)</f>
        <v/>
      </c>
      <c r="R220" t="str">
        <f>IF(TCD!G221="","",TCD!G221)</f>
        <v/>
      </c>
      <c r="T220" s="6">
        <f>TCD!H221</f>
        <v>4.1500000000000004</v>
      </c>
    </row>
    <row r="221" spans="1:20" x14ac:dyDescent="0.25">
      <c r="A221" t="str">
        <f t="shared" si="19"/>
        <v>TNT</v>
      </c>
      <c r="B221" s="9">
        <f t="shared" si="19"/>
        <v>46174</v>
      </c>
      <c r="F221" t="str">
        <f>TCD!F222</f>
        <v>6943814314756302</v>
      </c>
      <c r="H221" t="str">
        <f t="shared" si="20"/>
        <v>E</v>
      </c>
      <c r="I221" t="str">
        <f t="shared" si="21"/>
        <v>FR</v>
      </c>
      <c r="J221" t="str">
        <f t="shared" si="22"/>
        <v>France</v>
      </c>
      <c r="K221" cm="1">
        <f t="array" ref="K221">IF(COUNTIF('Nb colis et poids'!A:A,F221)=0,1,LOOKUP(F221,'Nb colis et poids'!A:A,'Nb colis et poids'!B:B+1))</f>
        <v>1</v>
      </c>
      <c r="L221" s="17">
        <f>TCD!E222</f>
        <v>3.01</v>
      </c>
      <c r="M221" t="str">
        <f t="shared" si="23"/>
        <v>ST</v>
      </c>
      <c r="N221">
        <f t="shared" si="24"/>
        <v>0.2</v>
      </c>
      <c r="Q221" t="str">
        <f>IF(TCD!J222="","",TCD!J222)</f>
        <v/>
      </c>
      <c r="R221" t="str">
        <f>IF(TCD!G222="","",TCD!G222)</f>
        <v/>
      </c>
      <c r="T221" s="6">
        <f>TCD!H222</f>
        <v>4.93</v>
      </c>
    </row>
    <row r="222" spans="1:20" x14ac:dyDescent="0.25">
      <c r="A222" t="str">
        <f t="shared" si="19"/>
        <v>TNT</v>
      </c>
      <c r="B222" s="9">
        <f t="shared" si="19"/>
        <v>46174</v>
      </c>
      <c r="F222" t="str">
        <f>TCD!F223</f>
        <v>6943814314756158</v>
      </c>
      <c r="H222" t="str">
        <f t="shared" si="20"/>
        <v>E</v>
      </c>
      <c r="I222" t="str">
        <f t="shared" si="21"/>
        <v>FR</v>
      </c>
      <c r="J222" t="str">
        <f t="shared" si="22"/>
        <v>France</v>
      </c>
      <c r="K222" cm="1">
        <f t="array" ref="K222">IF(COUNTIF('Nb colis et poids'!A:A,F222)=0,1,LOOKUP(F222,'Nb colis et poids'!A:A,'Nb colis et poids'!B:B+1))</f>
        <v>1</v>
      </c>
      <c r="L222" s="17">
        <f>TCD!E223</f>
        <v>3.01</v>
      </c>
      <c r="M222" t="str">
        <f t="shared" si="23"/>
        <v>ST</v>
      </c>
      <c r="N222">
        <f t="shared" si="24"/>
        <v>0.2</v>
      </c>
      <c r="Q222" t="str">
        <f>IF(TCD!J223="","",TCD!J223)</f>
        <v/>
      </c>
      <c r="R222" t="str">
        <f>IF(TCD!G223="","",TCD!G223)</f>
        <v/>
      </c>
      <c r="T222" s="6">
        <f>TCD!H223</f>
        <v>4.93</v>
      </c>
    </row>
    <row r="223" spans="1:20" x14ac:dyDescent="0.25">
      <c r="A223" t="str">
        <f t="shared" si="19"/>
        <v>TNT</v>
      </c>
      <c r="B223" s="9">
        <f t="shared" si="19"/>
        <v>46174</v>
      </c>
      <c r="F223" t="str">
        <f>TCD!F224</f>
        <v>6943814314755671</v>
      </c>
      <c r="H223" t="str">
        <f t="shared" si="20"/>
        <v>E</v>
      </c>
      <c r="I223" t="str">
        <f t="shared" si="21"/>
        <v>FR</v>
      </c>
      <c r="J223" t="str">
        <f t="shared" si="22"/>
        <v>France</v>
      </c>
      <c r="K223" cm="1">
        <f t="array" ref="K223">IF(COUNTIF('Nb colis et poids'!A:A,F223)=0,1,LOOKUP(F223,'Nb colis et poids'!A:A,'Nb colis et poids'!B:B+1))</f>
        <v>1</v>
      </c>
      <c r="L223" s="17">
        <f>TCD!E224</f>
        <v>3.01</v>
      </c>
      <c r="M223" t="str">
        <f t="shared" si="23"/>
        <v>ST</v>
      </c>
      <c r="N223">
        <f t="shared" si="24"/>
        <v>0.2</v>
      </c>
      <c r="Q223" t="str">
        <f>IF(TCD!J224="","",TCD!J224)</f>
        <v/>
      </c>
      <c r="R223" t="str">
        <f>IF(TCD!G224="","",TCD!G224)</f>
        <v/>
      </c>
      <c r="T223" s="6">
        <f>TCD!H224</f>
        <v>4.93</v>
      </c>
    </row>
    <row r="224" spans="1:20" x14ac:dyDescent="0.25">
      <c r="A224" t="str">
        <f t="shared" si="19"/>
        <v>TNT</v>
      </c>
      <c r="B224" s="9">
        <f t="shared" si="19"/>
        <v>46174</v>
      </c>
      <c r="F224" t="str">
        <f>TCD!F225</f>
        <v>6943814314754745</v>
      </c>
      <c r="H224" t="str">
        <f t="shared" si="20"/>
        <v>E</v>
      </c>
      <c r="I224" t="str">
        <f t="shared" si="21"/>
        <v>FR</v>
      </c>
      <c r="J224" t="str">
        <f t="shared" si="22"/>
        <v>France</v>
      </c>
      <c r="K224" cm="1">
        <f t="array" ref="K224">IF(COUNTIF('Nb colis et poids'!A:A,F224)=0,1,LOOKUP(F224,'Nb colis et poids'!A:A,'Nb colis et poids'!B:B+1))</f>
        <v>1</v>
      </c>
      <c r="L224" s="17">
        <f>TCD!E225</f>
        <v>11.6</v>
      </c>
      <c r="M224" t="str">
        <f t="shared" si="23"/>
        <v>ST</v>
      </c>
      <c r="N224">
        <f t="shared" si="24"/>
        <v>0.2</v>
      </c>
      <c r="Q224" t="str">
        <f>IF(TCD!J225="","",TCD!J225)</f>
        <v/>
      </c>
      <c r="R224" t="str">
        <f>IF(TCD!G225="","",TCD!G225)</f>
        <v/>
      </c>
      <c r="T224" s="6">
        <f>TCD!H225</f>
        <v>7.01</v>
      </c>
    </row>
    <row r="225" spans="1:20" x14ac:dyDescent="0.25">
      <c r="A225" t="str">
        <f t="shared" si="19"/>
        <v>TNT</v>
      </c>
      <c r="B225" s="9">
        <f t="shared" si="19"/>
        <v>46174</v>
      </c>
      <c r="F225" t="str">
        <f>TCD!F226</f>
        <v>6943814314754481</v>
      </c>
      <c r="H225" t="str">
        <f t="shared" si="20"/>
        <v>E</v>
      </c>
      <c r="I225" t="str">
        <f t="shared" si="21"/>
        <v>FR</v>
      </c>
      <c r="J225" t="str">
        <f t="shared" si="22"/>
        <v>France</v>
      </c>
      <c r="K225" cm="1">
        <f t="array" ref="K225">IF(COUNTIF('Nb colis et poids'!A:A,F225)=0,1,LOOKUP(F225,'Nb colis et poids'!A:A,'Nb colis et poids'!B:B+1))</f>
        <v>1</v>
      </c>
      <c r="L225" s="17">
        <f>TCD!E226</f>
        <v>3.8</v>
      </c>
      <c r="M225" t="str">
        <f t="shared" si="23"/>
        <v>ST</v>
      </c>
      <c r="N225">
        <f t="shared" si="24"/>
        <v>0.2</v>
      </c>
      <c r="Q225" t="str">
        <f>IF(TCD!J226="","",TCD!J226)</f>
        <v/>
      </c>
      <c r="R225" t="str">
        <f>IF(TCD!G226="","",TCD!G226)</f>
        <v/>
      </c>
      <c r="T225" s="6">
        <f>TCD!H226</f>
        <v>4.93</v>
      </c>
    </row>
    <row r="226" spans="1:20" x14ac:dyDescent="0.25">
      <c r="A226" t="str">
        <f t="shared" si="19"/>
        <v>TNT</v>
      </c>
      <c r="B226" s="9">
        <f t="shared" si="19"/>
        <v>46174</v>
      </c>
      <c r="F226" t="str">
        <f>TCD!F227</f>
        <v>6943814314754187</v>
      </c>
      <c r="H226" t="str">
        <f t="shared" si="20"/>
        <v>E</v>
      </c>
      <c r="I226" t="str">
        <f t="shared" si="21"/>
        <v>FR</v>
      </c>
      <c r="J226" t="str">
        <f t="shared" si="22"/>
        <v>France</v>
      </c>
      <c r="K226" cm="1">
        <f t="array" ref="K226">IF(COUNTIF('Nb colis et poids'!A:A,F226)=0,1,LOOKUP(F226,'Nb colis et poids'!A:A,'Nb colis et poids'!B:B+1))</f>
        <v>1</v>
      </c>
      <c r="L226" s="17">
        <f>TCD!E227</f>
        <v>1.17</v>
      </c>
      <c r="M226" t="str">
        <f t="shared" si="23"/>
        <v>ST</v>
      </c>
      <c r="N226">
        <f t="shared" si="24"/>
        <v>0.2</v>
      </c>
      <c r="Q226" t="str">
        <f>IF(TCD!J227="","",TCD!J227)</f>
        <v/>
      </c>
      <c r="R226" t="str">
        <f>IF(TCD!G227="","",TCD!G227)</f>
        <v/>
      </c>
      <c r="T226" s="6">
        <f>TCD!H227</f>
        <v>4.41</v>
      </c>
    </row>
    <row r="227" spans="1:20" x14ac:dyDescent="0.25">
      <c r="A227" t="str">
        <f t="shared" si="19"/>
        <v>TNT</v>
      </c>
      <c r="B227" s="9">
        <f t="shared" si="19"/>
        <v>46174</v>
      </c>
      <c r="F227" t="str">
        <f>TCD!F228</f>
        <v>6943814314754043</v>
      </c>
      <c r="H227" t="str">
        <f t="shared" si="20"/>
        <v>E</v>
      </c>
      <c r="I227" t="str">
        <f t="shared" si="21"/>
        <v>FR</v>
      </c>
      <c r="J227" t="str">
        <f t="shared" si="22"/>
        <v>France</v>
      </c>
      <c r="K227" cm="1">
        <f t="array" ref="K227">IF(COUNTIF('Nb colis et poids'!A:A,F227)=0,1,LOOKUP(F227,'Nb colis et poids'!A:A,'Nb colis et poids'!B:B+1))</f>
        <v>1</v>
      </c>
      <c r="L227" s="17">
        <f>TCD!E228</f>
        <v>4.3</v>
      </c>
      <c r="M227" t="str">
        <f t="shared" si="23"/>
        <v>ST</v>
      </c>
      <c r="N227">
        <f t="shared" si="24"/>
        <v>0.2</v>
      </c>
      <c r="Q227" t="str">
        <f>IF(TCD!J228="","",TCD!J228)</f>
        <v/>
      </c>
      <c r="R227" t="str">
        <f>IF(TCD!G228="","",TCD!G228)</f>
        <v/>
      </c>
      <c r="T227" s="6">
        <f>TCD!H228</f>
        <v>5.19</v>
      </c>
    </row>
    <row r="228" spans="1:20" x14ac:dyDescent="0.25">
      <c r="A228" t="str">
        <f t="shared" si="19"/>
        <v>TNT</v>
      </c>
      <c r="B228" s="9">
        <f t="shared" si="19"/>
        <v>46174</v>
      </c>
      <c r="F228" t="str">
        <f>TCD!F229</f>
        <v>6943814314754014</v>
      </c>
      <c r="H228" t="str">
        <f t="shared" si="20"/>
        <v>E</v>
      </c>
      <c r="I228" t="str">
        <f t="shared" si="21"/>
        <v>FR</v>
      </c>
      <c r="J228" t="str">
        <f t="shared" si="22"/>
        <v>France</v>
      </c>
      <c r="K228" cm="1">
        <f t="array" ref="K228">IF(COUNTIF('Nb colis et poids'!A:A,F228)=0,1,LOOKUP(F228,'Nb colis et poids'!A:A,'Nb colis et poids'!B:B+1))</f>
        <v>1</v>
      </c>
      <c r="L228" s="17">
        <f>TCD!E229</f>
        <v>6.3</v>
      </c>
      <c r="M228" t="str">
        <f t="shared" si="23"/>
        <v>ST</v>
      </c>
      <c r="N228">
        <f t="shared" si="24"/>
        <v>0.2</v>
      </c>
      <c r="Q228" t="str">
        <f>IF(TCD!J229="","",TCD!J229)</f>
        <v/>
      </c>
      <c r="R228" t="str">
        <f>IF(TCD!G229="","",TCD!G229)</f>
        <v/>
      </c>
      <c r="T228" s="6">
        <f>TCD!H229</f>
        <v>5.71</v>
      </c>
    </row>
    <row r="229" spans="1:20" x14ac:dyDescent="0.25">
      <c r="A229" t="str">
        <f t="shared" si="19"/>
        <v>TNT</v>
      </c>
      <c r="B229" s="9">
        <f t="shared" si="19"/>
        <v>46174</v>
      </c>
      <c r="F229" t="str">
        <f>TCD!F230</f>
        <v>6943814314753325</v>
      </c>
      <c r="H229" t="str">
        <f t="shared" si="20"/>
        <v>E</v>
      </c>
      <c r="I229" t="str">
        <f t="shared" si="21"/>
        <v>FR</v>
      </c>
      <c r="J229" t="str">
        <f t="shared" si="22"/>
        <v>France</v>
      </c>
      <c r="K229" cm="1">
        <f t="array" ref="K229">IF(COUNTIF('Nb colis et poids'!A:A,F229)=0,1,LOOKUP(F229,'Nb colis et poids'!A:A,'Nb colis et poids'!B:B+1))</f>
        <v>1</v>
      </c>
      <c r="L229" s="17">
        <f>TCD!E230</f>
        <v>3.01</v>
      </c>
      <c r="M229" t="str">
        <f t="shared" si="23"/>
        <v>ST</v>
      </c>
      <c r="N229">
        <f t="shared" si="24"/>
        <v>0.2</v>
      </c>
      <c r="Q229" t="str">
        <f>IF(TCD!J230="","",TCD!J230)</f>
        <v/>
      </c>
      <c r="R229" t="str">
        <f>IF(TCD!G230="","",TCD!G230)</f>
        <v/>
      </c>
      <c r="T229" s="6">
        <f>TCD!H230</f>
        <v>4.93</v>
      </c>
    </row>
    <row r="230" spans="1:20" x14ac:dyDescent="0.25">
      <c r="A230" t="str">
        <f t="shared" si="19"/>
        <v>TNT</v>
      </c>
      <c r="B230" s="9">
        <f t="shared" si="19"/>
        <v>46174</v>
      </c>
      <c r="F230" t="str">
        <f>TCD!F231</f>
        <v>6943814314753112</v>
      </c>
      <c r="H230" t="str">
        <f t="shared" si="20"/>
        <v>E</v>
      </c>
      <c r="I230" t="str">
        <f t="shared" si="21"/>
        <v>FR</v>
      </c>
      <c r="J230" t="str">
        <f t="shared" si="22"/>
        <v>France</v>
      </c>
      <c r="K230" cm="1">
        <f t="array" ref="K230">IF(COUNTIF('Nb colis et poids'!A:A,F230)=0,1,LOOKUP(F230,'Nb colis et poids'!A:A,'Nb colis et poids'!B:B+1))</f>
        <v>2</v>
      </c>
      <c r="L230" s="17">
        <f>TCD!E231</f>
        <v>19.399999999999999</v>
      </c>
      <c r="M230" t="str">
        <f t="shared" si="23"/>
        <v>ST</v>
      </c>
      <c r="N230">
        <f t="shared" si="24"/>
        <v>0.2</v>
      </c>
      <c r="Q230" t="str">
        <f>IF(TCD!J231="","",TCD!J231)</f>
        <v/>
      </c>
      <c r="R230" t="str">
        <f>IF(TCD!G231="","",TCD!G231)</f>
        <v/>
      </c>
      <c r="T230" s="6">
        <f>TCD!H231</f>
        <v>10.09</v>
      </c>
    </row>
    <row r="231" spans="1:20" x14ac:dyDescent="0.25">
      <c r="A231" t="str">
        <f t="shared" si="19"/>
        <v>TNT</v>
      </c>
      <c r="B231" s="9">
        <f t="shared" si="19"/>
        <v>46174</v>
      </c>
      <c r="F231" t="str">
        <f>TCD!F232</f>
        <v>6943814314751620</v>
      </c>
      <c r="H231" t="str">
        <f t="shared" si="20"/>
        <v>E</v>
      </c>
      <c r="I231" t="str">
        <f t="shared" si="21"/>
        <v>FR</v>
      </c>
      <c r="J231" t="str">
        <f t="shared" si="22"/>
        <v>France</v>
      </c>
      <c r="K231" cm="1">
        <f t="array" ref="K231">IF(COUNTIF('Nb colis et poids'!A:A,F231)=0,1,LOOKUP(F231,'Nb colis et poids'!A:A,'Nb colis et poids'!B:B+1))</f>
        <v>1</v>
      </c>
      <c r="L231" s="17">
        <f>TCD!E232</f>
        <v>3.01</v>
      </c>
      <c r="M231" t="str">
        <f t="shared" si="23"/>
        <v>ST</v>
      </c>
      <c r="N231">
        <f t="shared" si="24"/>
        <v>0.2</v>
      </c>
      <c r="Q231" t="str">
        <f>IF(TCD!J232="","",TCD!J232)</f>
        <v/>
      </c>
      <c r="R231" t="str">
        <f>IF(TCD!G232="","",TCD!G232)</f>
        <v/>
      </c>
      <c r="T231" s="6">
        <f>TCD!H232</f>
        <v>4.93</v>
      </c>
    </row>
    <row r="232" spans="1:20" x14ac:dyDescent="0.25">
      <c r="A232" t="str">
        <f t="shared" si="19"/>
        <v>TNT</v>
      </c>
      <c r="B232" s="9">
        <f t="shared" si="19"/>
        <v>46174</v>
      </c>
      <c r="F232" t="str">
        <f>TCD!F233</f>
        <v>6943814314751613</v>
      </c>
      <c r="H232" t="str">
        <f t="shared" si="20"/>
        <v>E</v>
      </c>
      <c r="I232" t="str">
        <f t="shared" si="21"/>
        <v>FR</v>
      </c>
      <c r="J232" t="str">
        <f t="shared" si="22"/>
        <v>France</v>
      </c>
      <c r="K232" cm="1">
        <f t="array" ref="K232">IF(COUNTIF('Nb colis et poids'!A:A,F232)=0,1,LOOKUP(F232,'Nb colis et poids'!A:A,'Nb colis et poids'!B:B+1))</f>
        <v>1</v>
      </c>
      <c r="L232" s="17">
        <f>TCD!E233</f>
        <v>6.01</v>
      </c>
      <c r="M232" t="str">
        <f t="shared" si="23"/>
        <v>ST</v>
      </c>
      <c r="N232">
        <f t="shared" si="24"/>
        <v>0.2</v>
      </c>
      <c r="Q232" t="str">
        <f>IF(TCD!J233="","",TCD!J233)</f>
        <v/>
      </c>
      <c r="R232" t="str">
        <f>IF(TCD!G233="","",TCD!G233)</f>
        <v/>
      </c>
      <c r="T232" s="6">
        <f>TCD!H233</f>
        <v>5.71</v>
      </c>
    </row>
    <row r="233" spans="1:20" x14ac:dyDescent="0.25">
      <c r="A233" t="str">
        <f t="shared" si="19"/>
        <v>TNT</v>
      </c>
      <c r="B233" s="9">
        <f t="shared" si="19"/>
        <v>46174</v>
      </c>
      <c r="F233" t="str">
        <f>TCD!F234</f>
        <v>6943814314751383</v>
      </c>
      <c r="H233" t="str">
        <f t="shared" si="20"/>
        <v>E</v>
      </c>
      <c r="I233" t="str">
        <f t="shared" si="21"/>
        <v>FR</v>
      </c>
      <c r="J233" t="str">
        <f t="shared" si="22"/>
        <v>France</v>
      </c>
      <c r="K233" cm="1">
        <f t="array" ref="K233">IF(COUNTIF('Nb colis et poids'!A:A,F233)=0,1,LOOKUP(F233,'Nb colis et poids'!A:A,'Nb colis et poids'!B:B+1))</f>
        <v>1</v>
      </c>
      <c r="L233" s="17">
        <f>TCD!E234</f>
        <v>3.84</v>
      </c>
      <c r="M233" t="str">
        <f t="shared" si="23"/>
        <v>ST</v>
      </c>
      <c r="N233">
        <f t="shared" si="24"/>
        <v>0.2</v>
      </c>
      <c r="Q233" t="str">
        <f>IF(TCD!J234="","",TCD!J234)</f>
        <v/>
      </c>
      <c r="R233" t="str">
        <f>IF(TCD!G234="","",TCD!G234)</f>
        <v/>
      </c>
      <c r="T233" s="6">
        <f>TCD!H234</f>
        <v>4.93</v>
      </c>
    </row>
    <row r="234" spans="1:20" x14ac:dyDescent="0.25">
      <c r="A234" t="str">
        <f t="shared" si="19"/>
        <v>TNT</v>
      </c>
      <c r="B234" s="9">
        <f t="shared" si="19"/>
        <v>46174</v>
      </c>
      <c r="F234" t="str">
        <f>TCD!F235</f>
        <v>6843814314756386</v>
      </c>
      <c r="H234" t="str">
        <f t="shared" si="20"/>
        <v>E</v>
      </c>
      <c r="I234" t="str">
        <f t="shared" si="21"/>
        <v>FR</v>
      </c>
      <c r="J234" t="str">
        <f t="shared" si="22"/>
        <v>France</v>
      </c>
      <c r="K234" cm="1">
        <f t="array" ref="K234">IF(COUNTIF('Nb colis et poids'!A:A,F234)=0,1,LOOKUP(F234,'Nb colis et poids'!A:A,'Nb colis et poids'!B:B+1))</f>
        <v>1</v>
      </c>
      <c r="L234" s="17">
        <f>TCD!E235</f>
        <v>0.8</v>
      </c>
      <c r="M234" t="str">
        <f t="shared" si="23"/>
        <v>ST</v>
      </c>
      <c r="N234">
        <f t="shared" si="24"/>
        <v>0.2</v>
      </c>
      <c r="Q234" t="str">
        <f>IF(TCD!J235="","",TCD!J235)</f>
        <v/>
      </c>
      <c r="R234" t="str">
        <f>IF(TCD!G235="","",TCD!G235)</f>
        <v/>
      </c>
      <c r="T234" s="6">
        <f>TCD!H235</f>
        <v>4.1500000000000004</v>
      </c>
    </row>
    <row r="235" spans="1:20" x14ac:dyDescent="0.25">
      <c r="A235" t="str">
        <f t="shared" si="19"/>
        <v>TNT</v>
      </c>
      <c r="B235" s="9">
        <f t="shared" si="19"/>
        <v>46174</v>
      </c>
      <c r="F235" t="str">
        <f>TCD!F236</f>
        <v>6843814314753927</v>
      </c>
      <c r="H235" t="str">
        <f t="shared" si="20"/>
        <v>E</v>
      </c>
      <c r="I235" t="str">
        <f t="shared" si="21"/>
        <v>FR</v>
      </c>
      <c r="J235" t="str">
        <f t="shared" si="22"/>
        <v>France</v>
      </c>
      <c r="K235" cm="1">
        <f t="array" ref="K235">IF(COUNTIF('Nb colis et poids'!A:A,F235)=0,1,LOOKUP(F235,'Nb colis et poids'!A:A,'Nb colis et poids'!B:B+1))</f>
        <v>2</v>
      </c>
      <c r="L235" s="17">
        <f>TCD!E236</f>
        <v>16.899999999999999</v>
      </c>
      <c r="M235" t="str">
        <f t="shared" si="23"/>
        <v>ST</v>
      </c>
      <c r="N235">
        <f t="shared" si="24"/>
        <v>0.2</v>
      </c>
      <c r="Q235" t="str">
        <f>IF(TCD!J236="","",TCD!J236)</f>
        <v/>
      </c>
      <c r="R235" t="str">
        <f>IF(TCD!G236="","",TCD!G236)</f>
        <v/>
      </c>
      <c r="T235" s="6">
        <f>TCD!H236</f>
        <v>9.31</v>
      </c>
    </row>
    <row r="236" spans="1:20" x14ac:dyDescent="0.25">
      <c r="A236" t="str">
        <f t="shared" si="19"/>
        <v>TNT</v>
      </c>
      <c r="B236" s="9">
        <f t="shared" si="19"/>
        <v>46174</v>
      </c>
      <c r="F236" t="str">
        <f>TCD!F237</f>
        <v>6843814314751560</v>
      </c>
      <c r="H236" t="str">
        <f t="shared" si="20"/>
        <v>E</v>
      </c>
      <c r="I236" t="str">
        <f t="shared" si="21"/>
        <v>FR</v>
      </c>
      <c r="J236" t="str">
        <f t="shared" si="22"/>
        <v>France</v>
      </c>
      <c r="K236" cm="1">
        <f t="array" ref="K236">IF(COUNTIF('Nb colis et poids'!A:A,F236)=0,1,LOOKUP(F236,'Nb colis et poids'!A:A,'Nb colis et poids'!B:B+1))</f>
        <v>2</v>
      </c>
      <c r="L236" s="17">
        <f>TCD!E237</f>
        <v>28.1</v>
      </c>
      <c r="M236" t="str">
        <f t="shared" si="23"/>
        <v>ST</v>
      </c>
      <c r="N236">
        <f t="shared" si="24"/>
        <v>0.2</v>
      </c>
      <c r="Q236" t="str">
        <f>IF(TCD!J237="","",TCD!J237)</f>
        <v/>
      </c>
      <c r="R236" t="str">
        <f>IF(TCD!G237="","",TCD!G237)</f>
        <v/>
      </c>
      <c r="T236" s="6">
        <f>TCD!H237</f>
        <v>12.43</v>
      </c>
    </row>
    <row r="237" spans="1:20" x14ac:dyDescent="0.25">
      <c r="A237" t="str">
        <f t="shared" si="19"/>
        <v>TNT</v>
      </c>
      <c r="B237" s="9">
        <f t="shared" si="19"/>
        <v>46174</v>
      </c>
      <c r="F237" t="str">
        <f>TCD!F238</f>
        <v>6743814314757458</v>
      </c>
      <c r="H237" t="str">
        <f t="shared" si="20"/>
        <v>E</v>
      </c>
      <c r="I237" t="str">
        <f t="shared" si="21"/>
        <v>FR</v>
      </c>
      <c r="J237" t="str">
        <f t="shared" si="22"/>
        <v>France</v>
      </c>
      <c r="K237" cm="1">
        <f t="array" ref="K237">IF(COUNTIF('Nb colis et poids'!A:A,F237)=0,1,LOOKUP(F237,'Nb colis et poids'!A:A,'Nb colis et poids'!B:B+1))</f>
        <v>4</v>
      </c>
      <c r="L237" s="17">
        <f>TCD!E238</f>
        <v>57.04</v>
      </c>
      <c r="M237" t="str">
        <f t="shared" si="23"/>
        <v>ST</v>
      </c>
      <c r="N237">
        <f t="shared" si="24"/>
        <v>0.2</v>
      </c>
      <c r="Q237" t="str">
        <f>IF(TCD!J238="","",TCD!J238)</f>
        <v/>
      </c>
      <c r="R237" t="str">
        <f>IF(TCD!G238="","",TCD!G238)</f>
        <v/>
      </c>
      <c r="T237" s="6">
        <f>TCD!H238</f>
        <v>21.97</v>
      </c>
    </row>
    <row r="238" spans="1:20" x14ac:dyDescent="0.25">
      <c r="A238" t="str">
        <f t="shared" si="19"/>
        <v>TNT</v>
      </c>
      <c r="B238" s="9">
        <f t="shared" si="19"/>
        <v>46174</v>
      </c>
      <c r="F238" t="str">
        <f>TCD!F239</f>
        <v>6743814314757366</v>
      </c>
      <c r="H238" t="str">
        <f t="shared" si="20"/>
        <v>E</v>
      </c>
      <c r="I238" t="str">
        <f t="shared" si="21"/>
        <v>FR</v>
      </c>
      <c r="J238" t="str">
        <f t="shared" si="22"/>
        <v>France</v>
      </c>
      <c r="K238" cm="1">
        <f t="array" ref="K238">IF(COUNTIF('Nb colis et poids'!A:A,F238)=0,1,LOOKUP(F238,'Nb colis et poids'!A:A,'Nb colis et poids'!B:B+1))</f>
        <v>1</v>
      </c>
      <c r="L238" s="17">
        <f>TCD!E239</f>
        <v>7.9</v>
      </c>
      <c r="M238" t="str">
        <f t="shared" si="23"/>
        <v>ST</v>
      </c>
      <c r="N238">
        <f t="shared" si="24"/>
        <v>0.2</v>
      </c>
      <c r="Q238" t="str">
        <f>IF(TCD!J239="","",TCD!J239)</f>
        <v/>
      </c>
      <c r="R238" t="str">
        <f>IF(TCD!G239="","",TCD!G239)</f>
        <v/>
      </c>
      <c r="T238" s="6">
        <f>TCD!H239</f>
        <v>5.97</v>
      </c>
    </row>
    <row r="239" spans="1:20" x14ac:dyDescent="0.25">
      <c r="A239" t="str">
        <f t="shared" si="19"/>
        <v>TNT</v>
      </c>
      <c r="B239" s="9">
        <f t="shared" si="19"/>
        <v>46174</v>
      </c>
      <c r="F239" t="str">
        <f>TCD!F240</f>
        <v>6743814314756896</v>
      </c>
      <c r="H239" t="str">
        <f t="shared" si="20"/>
        <v>E</v>
      </c>
      <c r="I239" t="str">
        <f t="shared" si="21"/>
        <v>FR</v>
      </c>
      <c r="J239" t="str">
        <f t="shared" si="22"/>
        <v>France</v>
      </c>
      <c r="K239" cm="1">
        <f t="array" ref="K239">IF(COUNTIF('Nb colis et poids'!A:A,F239)=0,1,LOOKUP(F239,'Nb colis et poids'!A:A,'Nb colis et poids'!B:B+1))</f>
        <v>2</v>
      </c>
      <c r="L239" s="17">
        <f>TCD!E240</f>
        <v>10.37</v>
      </c>
      <c r="M239" t="str">
        <f t="shared" si="23"/>
        <v>ST</v>
      </c>
      <c r="N239">
        <f t="shared" si="24"/>
        <v>0.2</v>
      </c>
      <c r="Q239" t="str">
        <f>IF(TCD!J240="","",TCD!J240)</f>
        <v/>
      </c>
      <c r="R239" t="str">
        <f>IF(TCD!G240="","",TCD!G240)</f>
        <v/>
      </c>
      <c r="T239" s="6">
        <f>TCD!H240</f>
        <v>7.75</v>
      </c>
    </row>
    <row r="240" spans="1:20" x14ac:dyDescent="0.25">
      <c r="A240" t="str">
        <f t="shared" si="19"/>
        <v>TNT</v>
      </c>
      <c r="B240" s="9">
        <f t="shared" si="19"/>
        <v>46174</v>
      </c>
      <c r="F240" t="str">
        <f>TCD!F241</f>
        <v>6743814314756746</v>
      </c>
      <c r="H240" t="str">
        <f t="shared" si="20"/>
        <v>E</v>
      </c>
      <c r="I240" t="str">
        <f t="shared" si="21"/>
        <v>FR</v>
      </c>
      <c r="J240" t="str">
        <f t="shared" si="22"/>
        <v>France</v>
      </c>
      <c r="K240" cm="1">
        <f t="array" ref="K240">IF(COUNTIF('Nb colis et poids'!A:A,F240)=0,1,LOOKUP(F240,'Nb colis et poids'!A:A,'Nb colis et poids'!B:B+1))</f>
        <v>1</v>
      </c>
      <c r="L240" s="17">
        <f>TCD!E241</f>
        <v>4.01</v>
      </c>
      <c r="M240" t="str">
        <f t="shared" si="23"/>
        <v>ST</v>
      </c>
      <c r="N240">
        <f t="shared" si="24"/>
        <v>0.2</v>
      </c>
      <c r="Q240" t="str">
        <f>IF(TCD!J241="","",TCD!J241)</f>
        <v/>
      </c>
      <c r="R240" t="str">
        <f>IF(TCD!G241="","",TCD!G241)</f>
        <v/>
      </c>
      <c r="T240" s="6">
        <f>TCD!H241</f>
        <v>5.19</v>
      </c>
    </row>
    <row r="241" spans="1:20" x14ac:dyDescent="0.25">
      <c r="A241" t="str">
        <f t="shared" si="19"/>
        <v>TNT</v>
      </c>
      <c r="B241" s="9">
        <f t="shared" si="19"/>
        <v>46174</v>
      </c>
      <c r="F241" t="str">
        <f>TCD!F242</f>
        <v>6743814314756723</v>
      </c>
      <c r="H241" t="str">
        <f t="shared" si="20"/>
        <v>E</v>
      </c>
      <c r="I241" t="str">
        <f t="shared" si="21"/>
        <v>FR</v>
      </c>
      <c r="J241" t="str">
        <f t="shared" si="22"/>
        <v>France</v>
      </c>
      <c r="K241" cm="1">
        <f t="array" ref="K241">IF(COUNTIF('Nb colis et poids'!A:A,F241)=0,1,LOOKUP(F241,'Nb colis et poids'!A:A,'Nb colis et poids'!B:B+1))</f>
        <v>1</v>
      </c>
      <c r="L241" s="17">
        <f>TCD!E242</f>
        <v>12.02</v>
      </c>
      <c r="M241" t="str">
        <f t="shared" si="23"/>
        <v>ST</v>
      </c>
      <c r="N241">
        <f t="shared" si="24"/>
        <v>0.2</v>
      </c>
      <c r="Q241" t="str">
        <f>IF(TCD!J242="","",TCD!J242)</f>
        <v/>
      </c>
      <c r="R241" t="str">
        <f>IF(TCD!G242="","",TCD!G242)</f>
        <v/>
      </c>
      <c r="T241" s="6">
        <f>TCD!H242</f>
        <v>7.27</v>
      </c>
    </row>
    <row r="242" spans="1:20" x14ac:dyDescent="0.25">
      <c r="A242" t="str">
        <f t="shared" si="19"/>
        <v>TNT</v>
      </c>
      <c r="B242" s="9">
        <f t="shared" si="19"/>
        <v>46174</v>
      </c>
      <c r="F242" t="str">
        <f>TCD!F243</f>
        <v>6743814314756216</v>
      </c>
      <c r="H242" t="str">
        <f t="shared" si="20"/>
        <v>E</v>
      </c>
      <c r="I242" t="str">
        <f t="shared" si="21"/>
        <v>FR</v>
      </c>
      <c r="J242" t="str">
        <f t="shared" si="22"/>
        <v>France</v>
      </c>
      <c r="K242" cm="1">
        <f t="array" ref="K242">IF(COUNTIF('Nb colis et poids'!A:A,F242)=0,1,LOOKUP(F242,'Nb colis et poids'!A:A,'Nb colis et poids'!B:B+1))</f>
        <v>1</v>
      </c>
      <c r="L242" s="17">
        <f>TCD!E243</f>
        <v>6.01</v>
      </c>
      <c r="M242" t="str">
        <f t="shared" si="23"/>
        <v>ST</v>
      </c>
      <c r="N242">
        <f t="shared" si="24"/>
        <v>0.2</v>
      </c>
      <c r="Q242" t="str">
        <f>IF(TCD!J243="","",TCD!J243)</f>
        <v/>
      </c>
      <c r="R242" t="str">
        <f>IF(TCD!G243="","",TCD!G243)</f>
        <v/>
      </c>
      <c r="T242" s="6">
        <f>TCD!H243</f>
        <v>5.71</v>
      </c>
    </row>
    <row r="243" spans="1:20" x14ac:dyDescent="0.25">
      <c r="A243" t="str">
        <f t="shared" si="19"/>
        <v>TNT</v>
      </c>
      <c r="B243" s="9">
        <f t="shared" si="19"/>
        <v>46174</v>
      </c>
      <c r="F243" t="str">
        <f>TCD!F244</f>
        <v>6743814314754458</v>
      </c>
      <c r="H243" t="str">
        <f t="shared" si="20"/>
        <v>E</v>
      </c>
      <c r="I243" t="str">
        <f t="shared" si="21"/>
        <v>FR</v>
      </c>
      <c r="J243" t="str">
        <f t="shared" si="22"/>
        <v>France</v>
      </c>
      <c r="K243" cm="1">
        <f t="array" ref="K243">IF(COUNTIF('Nb colis et poids'!A:A,F243)=0,1,LOOKUP(F243,'Nb colis et poids'!A:A,'Nb colis et poids'!B:B+1))</f>
        <v>2</v>
      </c>
      <c r="L243" s="17">
        <f>TCD!E244</f>
        <v>17.28</v>
      </c>
      <c r="M243" t="str">
        <f t="shared" si="23"/>
        <v>ST</v>
      </c>
      <c r="N243">
        <f t="shared" si="24"/>
        <v>0.2</v>
      </c>
      <c r="Q243" t="str">
        <f>IF(TCD!J244="","",TCD!J244)</f>
        <v/>
      </c>
      <c r="R243" t="str">
        <f>IF(TCD!G244="","",TCD!G244)</f>
        <v/>
      </c>
      <c r="T243" s="6">
        <f>TCD!H244</f>
        <v>9.57</v>
      </c>
    </row>
    <row r="244" spans="1:20" x14ac:dyDescent="0.25">
      <c r="A244" t="str">
        <f t="shared" si="19"/>
        <v>TNT</v>
      </c>
      <c r="B244" s="9">
        <f t="shared" si="19"/>
        <v>46174</v>
      </c>
      <c r="F244" t="str">
        <f>TCD!F245</f>
        <v>6743814314753389</v>
      </c>
      <c r="H244" t="str">
        <f t="shared" si="20"/>
        <v>E</v>
      </c>
      <c r="I244" t="str">
        <f t="shared" si="21"/>
        <v>FR</v>
      </c>
      <c r="J244" t="str">
        <f t="shared" si="22"/>
        <v>France</v>
      </c>
      <c r="K244" cm="1">
        <f t="array" ref="K244">IF(COUNTIF('Nb colis et poids'!A:A,F244)=0,1,LOOKUP(F244,'Nb colis et poids'!A:A,'Nb colis et poids'!B:B+1))</f>
        <v>1</v>
      </c>
      <c r="L244" s="17">
        <f>TCD!E245</f>
        <v>8.5</v>
      </c>
      <c r="M244" t="str">
        <f t="shared" si="23"/>
        <v>ST</v>
      </c>
      <c r="N244">
        <f t="shared" si="24"/>
        <v>0.2</v>
      </c>
      <c r="Q244" t="str">
        <f>IF(TCD!J245="","",TCD!J245)</f>
        <v/>
      </c>
      <c r="R244" t="str">
        <f>IF(TCD!G245="","",TCD!G245)</f>
        <v/>
      </c>
      <c r="T244" s="6">
        <f>TCD!H245</f>
        <v>6.23</v>
      </c>
    </row>
    <row r="245" spans="1:20" x14ac:dyDescent="0.25">
      <c r="A245" t="str">
        <f t="shared" si="19"/>
        <v>TNT</v>
      </c>
      <c r="B245" s="9">
        <f t="shared" si="19"/>
        <v>46174</v>
      </c>
      <c r="F245" t="str">
        <f>TCD!F246</f>
        <v>6743814314753239</v>
      </c>
      <c r="H245" t="str">
        <f t="shared" si="20"/>
        <v>E</v>
      </c>
      <c r="I245" t="str">
        <f t="shared" si="21"/>
        <v>FR</v>
      </c>
      <c r="J245" t="str">
        <f t="shared" si="22"/>
        <v>France</v>
      </c>
      <c r="K245" cm="1">
        <f t="array" ref="K245">IF(COUNTIF('Nb colis et poids'!A:A,F245)=0,1,LOOKUP(F245,'Nb colis et poids'!A:A,'Nb colis et poids'!B:B+1))</f>
        <v>1</v>
      </c>
      <c r="L245" s="17">
        <f>TCD!E246</f>
        <v>5</v>
      </c>
      <c r="M245" t="str">
        <f t="shared" si="23"/>
        <v>ST</v>
      </c>
      <c r="N245">
        <f t="shared" si="24"/>
        <v>0.2</v>
      </c>
      <c r="Q245" t="str">
        <f>IF(TCD!J246="","",TCD!J246)</f>
        <v/>
      </c>
      <c r="R245" t="str">
        <f>IF(TCD!G246="","",TCD!G246)</f>
        <v/>
      </c>
      <c r="T245" s="6">
        <f>TCD!H246</f>
        <v>5.19</v>
      </c>
    </row>
    <row r="246" spans="1:20" x14ac:dyDescent="0.25">
      <c r="A246" t="str">
        <f t="shared" si="19"/>
        <v>TNT</v>
      </c>
      <c r="B246" s="9">
        <f t="shared" si="19"/>
        <v>46174</v>
      </c>
      <c r="F246" t="str">
        <f>TCD!F247</f>
        <v>6743814314751965</v>
      </c>
      <c r="H246" t="str">
        <f t="shared" si="20"/>
        <v>E</v>
      </c>
      <c r="I246" t="str">
        <f t="shared" si="21"/>
        <v>FR</v>
      </c>
      <c r="J246" t="str">
        <f t="shared" si="22"/>
        <v>France</v>
      </c>
      <c r="K246" cm="1">
        <f t="array" ref="K246">IF(COUNTIF('Nb colis et poids'!A:A,F246)=0,1,LOOKUP(F246,'Nb colis et poids'!A:A,'Nb colis et poids'!B:B+1))</f>
        <v>1</v>
      </c>
      <c r="L246" s="17">
        <f>TCD!E247</f>
        <v>3.9</v>
      </c>
      <c r="M246" t="str">
        <f t="shared" si="23"/>
        <v>ST</v>
      </c>
      <c r="N246">
        <f t="shared" si="24"/>
        <v>0.2</v>
      </c>
      <c r="Q246" t="str">
        <f>IF(TCD!J247="","",TCD!J247)</f>
        <v/>
      </c>
      <c r="R246" t="str">
        <f>IF(TCD!G247="","",TCD!G247)</f>
        <v/>
      </c>
      <c r="T246" s="6">
        <f>TCD!H247</f>
        <v>4.93</v>
      </c>
    </row>
    <row r="247" spans="1:20" x14ac:dyDescent="0.25">
      <c r="A247" t="str">
        <f t="shared" si="19"/>
        <v>TNT</v>
      </c>
      <c r="B247" s="9">
        <f t="shared" si="19"/>
        <v>46174</v>
      </c>
      <c r="F247" t="str">
        <f>TCD!F248</f>
        <v>6743814314751372</v>
      </c>
      <c r="H247" t="str">
        <f t="shared" si="20"/>
        <v>E</v>
      </c>
      <c r="I247" t="str">
        <f t="shared" si="21"/>
        <v>FR</v>
      </c>
      <c r="J247" t="str">
        <f t="shared" si="22"/>
        <v>France</v>
      </c>
      <c r="K247" cm="1">
        <f t="array" ref="K247">IF(COUNTIF('Nb colis et poids'!A:A,F247)=0,1,LOOKUP(F247,'Nb colis et poids'!A:A,'Nb colis et poids'!B:B+1))</f>
        <v>1</v>
      </c>
      <c r="L247" s="17">
        <f>TCD!E248</f>
        <v>6.1</v>
      </c>
      <c r="M247" t="str">
        <f t="shared" si="23"/>
        <v>ST</v>
      </c>
      <c r="N247">
        <f t="shared" si="24"/>
        <v>0.2</v>
      </c>
      <c r="Q247" t="str">
        <f>IF(TCD!J248="","",TCD!J248)</f>
        <v/>
      </c>
      <c r="R247" t="str">
        <f>IF(TCD!G248="","",TCD!G248)</f>
        <v/>
      </c>
      <c r="T247" s="6">
        <f>TCD!H248</f>
        <v>5.71</v>
      </c>
    </row>
    <row r="248" spans="1:20" x14ac:dyDescent="0.25">
      <c r="A248" t="str">
        <f t="shared" si="19"/>
        <v>TNT</v>
      </c>
      <c r="B248" s="9">
        <f t="shared" si="19"/>
        <v>46174</v>
      </c>
      <c r="F248" t="str">
        <f>TCD!F249</f>
        <v>6643814314756133</v>
      </c>
      <c r="H248" t="str">
        <f t="shared" si="20"/>
        <v>E</v>
      </c>
      <c r="I248" t="str">
        <f t="shared" si="21"/>
        <v>FR</v>
      </c>
      <c r="J248" t="str">
        <f t="shared" si="22"/>
        <v>France</v>
      </c>
      <c r="K248" cm="1">
        <f t="array" ref="K248">IF(COUNTIF('Nb colis et poids'!A:A,F248)=0,1,LOOKUP(F248,'Nb colis et poids'!A:A,'Nb colis et poids'!B:B+1))</f>
        <v>1</v>
      </c>
      <c r="L248" s="17">
        <f>TCD!E249</f>
        <v>4.5999999999999996</v>
      </c>
      <c r="M248" t="str">
        <f t="shared" si="23"/>
        <v>ST</v>
      </c>
      <c r="N248">
        <f t="shared" si="24"/>
        <v>0.2</v>
      </c>
      <c r="Q248" t="str">
        <f>IF(TCD!J249="","",TCD!J249)</f>
        <v/>
      </c>
      <c r="R248" t="str">
        <f>IF(TCD!G249="","",TCD!G249)</f>
        <v/>
      </c>
      <c r="T248" s="6">
        <f>TCD!H249</f>
        <v>5.19</v>
      </c>
    </row>
    <row r="249" spans="1:20" x14ac:dyDescent="0.25">
      <c r="A249" t="str">
        <f t="shared" si="19"/>
        <v>TNT</v>
      </c>
      <c r="B249" s="9">
        <f t="shared" si="19"/>
        <v>46174</v>
      </c>
      <c r="F249" t="str">
        <f>TCD!F250</f>
        <v>6643814314754784</v>
      </c>
      <c r="H249" t="str">
        <f t="shared" si="20"/>
        <v>E</v>
      </c>
      <c r="I249" t="str">
        <f t="shared" si="21"/>
        <v>FR</v>
      </c>
      <c r="J249" t="str">
        <f t="shared" si="22"/>
        <v>France</v>
      </c>
      <c r="K249" cm="1">
        <f t="array" ref="K249">IF(COUNTIF('Nb colis et poids'!A:A,F249)=0,1,LOOKUP(F249,'Nb colis et poids'!A:A,'Nb colis et poids'!B:B+1))</f>
        <v>1</v>
      </c>
      <c r="L249" s="17">
        <f>TCD!E250</f>
        <v>2.9</v>
      </c>
      <c r="M249" t="str">
        <f t="shared" si="23"/>
        <v>ST</v>
      </c>
      <c r="N249">
        <f t="shared" si="24"/>
        <v>0.2</v>
      </c>
      <c r="Q249" t="str">
        <f>IF(TCD!J250="","",TCD!J250)</f>
        <v/>
      </c>
      <c r="R249" t="str">
        <f>IF(TCD!G250="","",TCD!G250)</f>
        <v/>
      </c>
      <c r="T249" s="6">
        <f>TCD!H250</f>
        <v>4.67</v>
      </c>
    </row>
    <row r="250" spans="1:20" x14ac:dyDescent="0.25">
      <c r="A250" t="str">
        <f t="shared" si="19"/>
        <v>TNT</v>
      </c>
      <c r="B250" s="9">
        <f t="shared" si="19"/>
        <v>46174</v>
      </c>
      <c r="F250" t="str">
        <f>TCD!F251</f>
        <v>6643814314753248</v>
      </c>
      <c r="H250" t="str">
        <f t="shared" si="20"/>
        <v>E</v>
      </c>
      <c r="I250" t="str">
        <f t="shared" si="21"/>
        <v>FR</v>
      </c>
      <c r="J250" t="str">
        <f t="shared" si="22"/>
        <v>France</v>
      </c>
      <c r="K250" cm="1">
        <f t="array" ref="K250">IF(COUNTIF('Nb colis et poids'!A:A,F250)=0,1,LOOKUP(F250,'Nb colis et poids'!A:A,'Nb colis et poids'!B:B+1))</f>
        <v>1</v>
      </c>
      <c r="L250" s="17">
        <f>TCD!E251</f>
        <v>2.4</v>
      </c>
      <c r="M250" t="str">
        <f t="shared" si="23"/>
        <v>ST</v>
      </c>
      <c r="N250">
        <f t="shared" si="24"/>
        <v>0.2</v>
      </c>
      <c r="Q250" t="str">
        <f>IF(TCD!J251="","",TCD!J251)</f>
        <v/>
      </c>
      <c r="R250" t="str">
        <f>IF(TCD!G251="","",TCD!G251)</f>
        <v/>
      </c>
      <c r="T250" s="6">
        <f>TCD!H251</f>
        <v>4.67</v>
      </c>
    </row>
    <row r="251" spans="1:20" x14ac:dyDescent="0.25">
      <c r="A251" t="str">
        <f t="shared" si="19"/>
        <v>TNT</v>
      </c>
      <c r="B251" s="9">
        <f t="shared" si="19"/>
        <v>46174</v>
      </c>
      <c r="F251" t="str">
        <f>TCD!F252</f>
        <v>6543814314752735</v>
      </c>
      <c r="H251" t="str">
        <f t="shared" si="20"/>
        <v>E</v>
      </c>
      <c r="I251" t="str">
        <f t="shared" si="21"/>
        <v>FR</v>
      </c>
      <c r="J251" t="str">
        <f t="shared" si="22"/>
        <v>France</v>
      </c>
      <c r="K251" cm="1">
        <f t="array" ref="K251">IF(COUNTIF('Nb colis et poids'!A:A,F251)=0,1,LOOKUP(F251,'Nb colis et poids'!A:A,'Nb colis et poids'!B:B+1))</f>
        <v>1</v>
      </c>
      <c r="L251" s="17">
        <f>TCD!E252</f>
        <v>0.5</v>
      </c>
      <c r="M251" t="str">
        <f t="shared" si="23"/>
        <v>ST</v>
      </c>
      <c r="N251">
        <f t="shared" si="24"/>
        <v>0.2</v>
      </c>
      <c r="Q251" t="str">
        <f>IF(TCD!J252="","",TCD!J252)</f>
        <v/>
      </c>
      <c r="R251" t="str">
        <f>IF(TCD!G252="","",TCD!G252)</f>
        <v/>
      </c>
      <c r="T251" s="6">
        <f>TCD!H252</f>
        <v>4.1500000000000004</v>
      </c>
    </row>
    <row r="252" spans="1:20" x14ac:dyDescent="0.25">
      <c r="A252" t="str">
        <f t="shared" si="19"/>
        <v>TNT</v>
      </c>
      <c r="B252" s="9">
        <f t="shared" si="19"/>
        <v>46174</v>
      </c>
      <c r="F252" t="str">
        <f>TCD!F253</f>
        <v>6543814314751205</v>
      </c>
      <c r="H252" t="str">
        <f t="shared" si="20"/>
        <v>E</v>
      </c>
      <c r="I252" t="str">
        <f t="shared" si="21"/>
        <v>FR</v>
      </c>
      <c r="J252" t="str">
        <f t="shared" si="22"/>
        <v>France</v>
      </c>
      <c r="K252" cm="1">
        <f t="array" ref="K252">IF(COUNTIF('Nb colis et poids'!A:A,F252)=0,1,LOOKUP(F252,'Nb colis et poids'!A:A,'Nb colis et poids'!B:B+1))</f>
        <v>1</v>
      </c>
      <c r="L252" s="17">
        <f>TCD!E253</f>
        <v>2.9</v>
      </c>
      <c r="M252" t="str">
        <f t="shared" si="23"/>
        <v>ST</v>
      </c>
      <c r="N252">
        <f t="shared" si="24"/>
        <v>0.2</v>
      </c>
      <c r="Q252" t="str">
        <f>IF(TCD!J253="","",TCD!J253)</f>
        <v/>
      </c>
      <c r="R252" t="str">
        <f>IF(TCD!G253="","",TCD!G253)</f>
        <v/>
      </c>
      <c r="T252" s="6">
        <f>TCD!H253</f>
        <v>4.67</v>
      </c>
    </row>
    <row r="253" spans="1:20" x14ac:dyDescent="0.25">
      <c r="A253" t="str">
        <f t="shared" si="19"/>
        <v>TNT</v>
      </c>
      <c r="B253" s="9">
        <f t="shared" si="19"/>
        <v>46174</v>
      </c>
      <c r="F253" t="str">
        <f>TCD!F254</f>
        <v>6443814314755100</v>
      </c>
      <c r="H253" t="str">
        <f t="shared" si="20"/>
        <v>E</v>
      </c>
      <c r="I253" t="str">
        <f t="shared" si="21"/>
        <v>FR</v>
      </c>
      <c r="J253" t="str">
        <f t="shared" si="22"/>
        <v>France</v>
      </c>
      <c r="K253" cm="1">
        <f t="array" ref="K253">IF(COUNTIF('Nb colis et poids'!A:A,F253)=0,1,LOOKUP(F253,'Nb colis et poids'!A:A,'Nb colis et poids'!B:B+1))</f>
        <v>1</v>
      </c>
      <c r="L253" s="17">
        <f>TCD!E254</f>
        <v>2.9</v>
      </c>
      <c r="M253" t="str">
        <f t="shared" si="23"/>
        <v>ST</v>
      </c>
      <c r="N253">
        <f t="shared" si="24"/>
        <v>0.2</v>
      </c>
      <c r="Q253" t="str">
        <f>IF(TCD!J254="","",TCD!J254)</f>
        <v/>
      </c>
      <c r="R253" t="str">
        <f>IF(TCD!G254="","",TCD!G254)</f>
        <v/>
      </c>
      <c r="T253" s="6">
        <f>TCD!H254</f>
        <v>4.67</v>
      </c>
    </row>
    <row r="254" spans="1:20" x14ac:dyDescent="0.25">
      <c r="A254" t="str">
        <f t="shared" si="19"/>
        <v>TNT</v>
      </c>
      <c r="B254" s="9">
        <f t="shared" si="19"/>
        <v>46174</v>
      </c>
      <c r="F254" t="str">
        <f>TCD!F255</f>
        <v>6443814314754945</v>
      </c>
      <c r="H254" t="str">
        <f t="shared" si="20"/>
        <v>E</v>
      </c>
      <c r="I254" t="str">
        <f t="shared" si="21"/>
        <v>FR</v>
      </c>
      <c r="J254" t="str">
        <f t="shared" si="22"/>
        <v>France</v>
      </c>
      <c r="K254" cm="1">
        <f t="array" ref="K254">IF(COUNTIF('Nb colis et poids'!A:A,F254)=0,1,LOOKUP(F254,'Nb colis et poids'!A:A,'Nb colis et poids'!B:B+1))</f>
        <v>1</v>
      </c>
      <c r="L254" s="17">
        <f>TCD!E255</f>
        <v>0.5</v>
      </c>
      <c r="M254" t="str">
        <f t="shared" si="23"/>
        <v>ST</v>
      </c>
      <c r="N254">
        <f t="shared" si="24"/>
        <v>0.2</v>
      </c>
      <c r="Q254" t="str">
        <f>IF(TCD!J255="","",TCD!J255)</f>
        <v/>
      </c>
      <c r="R254" t="str">
        <f>IF(TCD!G255="","",TCD!G255)</f>
        <v/>
      </c>
      <c r="T254" s="6">
        <f>TCD!H255</f>
        <v>4.1500000000000004</v>
      </c>
    </row>
    <row r="255" spans="1:20" x14ac:dyDescent="0.25">
      <c r="A255" t="str">
        <f t="shared" si="19"/>
        <v>TNT</v>
      </c>
      <c r="B255" s="9">
        <f t="shared" si="19"/>
        <v>46174</v>
      </c>
      <c r="F255" t="str">
        <f>TCD!F256</f>
        <v>6443814314754250</v>
      </c>
      <c r="H255" t="str">
        <f t="shared" si="20"/>
        <v>E</v>
      </c>
      <c r="I255" t="str">
        <f t="shared" si="21"/>
        <v>FR</v>
      </c>
      <c r="J255" t="str">
        <f t="shared" si="22"/>
        <v>France</v>
      </c>
      <c r="K255" cm="1">
        <f t="array" ref="K255">IF(COUNTIF('Nb colis et poids'!A:A,F255)=0,1,LOOKUP(F255,'Nb colis et poids'!A:A,'Nb colis et poids'!B:B+1))</f>
        <v>1</v>
      </c>
      <c r="L255" s="17">
        <f>TCD!E256</f>
        <v>4.5999999999999996</v>
      </c>
      <c r="M255" t="str">
        <f t="shared" si="23"/>
        <v>ST</v>
      </c>
      <c r="N255">
        <f t="shared" si="24"/>
        <v>0.2</v>
      </c>
      <c r="Q255" t="str">
        <f>IF(TCD!J256="","",TCD!J256)</f>
        <v/>
      </c>
      <c r="R255" t="str">
        <f>IF(TCD!G256="","",TCD!G256)</f>
        <v/>
      </c>
      <c r="T255" s="6">
        <f>TCD!H256</f>
        <v>5.19</v>
      </c>
    </row>
    <row r="256" spans="1:20" x14ac:dyDescent="0.25">
      <c r="A256" t="str">
        <f t="shared" si="19"/>
        <v>TNT</v>
      </c>
      <c r="B256" s="9">
        <f t="shared" si="19"/>
        <v>46174</v>
      </c>
      <c r="F256" t="str">
        <f>TCD!F257</f>
        <v>6343814314757626</v>
      </c>
      <c r="H256" t="str">
        <f t="shared" si="20"/>
        <v>E</v>
      </c>
      <c r="I256" t="str">
        <f t="shared" si="21"/>
        <v>FR</v>
      </c>
      <c r="J256" t="str">
        <f t="shared" si="22"/>
        <v>France</v>
      </c>
      <c r="K256" cm="1">
        <f t="array" ref="K256">IF(COUNTIF('Nb colis et poids'!A:A,F256)=0,1,LOOKUP(F256,'Nb colis et poids'!A:A,'Nb colis et poids'!B:B+1))</f>
        <v>1</v>
      </c>
      <c r="L256" s="17">
        <f>TCD!E257</f>
        <v>2.9</v>
      </c>
      <c r="M256" t="str">
        <f t="shared" si="23"/>
        <v>ST</v>
      </c>
      <c r="N256">
        <f t="shared" si="24"/>
        <v>0.2</v>
      </c>
      <c r="Q256" t="str">
        <f>IF(TCD!J257="","",TCD!J257)</f>
        <v/>
      </c>
      <c r="R256" t="str">
        <f>IF(TCD!G257="","",TCD!G257)</f>
        <v/>
      </c>
      <c r="T256" s="6">
        <f>TCD!H257</f>
        <v>4.67</v>
      </c>
    </row>
    <row r="257" spans="1:20" x14ac:dyDescent="0.25">
      <c r="A257" t="str">
        <f t="shared" si="19"/>
        <v>TNT</v>
      </c>
      <c r="B257" s="9">
        <f t="shared" si="19"/>
        <v>46174</v>
      </c>
      <c r="F257" t="str">
        <f>TCD!F258</f>
        <v>6343814314756315</v>
      </c>
      <c r="H257" t="str">
        <f t="shared" si="20"/>
        <v>E</v>
      </c>
      <c r="I257" t="str">
        <f t="shared" si="21"/>
        <v>FR</v>
      </c>
      <c r="J257" t="str">
        <f t="shared" si="22"/>
        <v>France</v>
      </c>
      <c r="K257" cm="1">
        <f t="array" ref="K257">IF(COUNTIF('Nb colis et poids'!A:A,F257)=0,1,LOOKUP(F257,'Nb colis et poids'!A:A,'Nb colis et poids'!B:B+1))</f>
        <v>1</v>
      </c>
      <c r="L257" s="17">
        <f>TCD!E258</f>
        <v>0.9</v>
      </c>
      <c r="M257" t="str">
        <f t="shared" si="23"/>
        <v>ST</v>
      </c>
      <c r="N257">
        <f t="shared" si="24"/>
        <v>0.2</v>
      </c>
      <c r="Q257" t="str">
        <f>IF(TCD!J258="","",TCD!J258)</f>
        <v/>
      </c>
      <c r="R257" t="str">
        <f>IF(TCD!G258="","",TCD!G258)</f>
        <v/>
      </c>
      <c r="T257" s="6">
        <f>TCD!H258</f>
        <v>4.1500000000000004</v>
      </c>
    </row>
    <row r="258" spans="1:20" x14ac:dyDescent="0.25">
      <c r="A258" t="str">
        <f t="shared" si="19"/>
        <v>TNT</v>
      </c>
      <c r="B258" s="9">
        <f t="shared" si="19"/>
        <v>46174</v>
      </c>
      <c r="F258" t="str">
        <f>TCD!F259</f>
        <v>6343814314756190</v>
      </c>
      <c r="H258" t="str">
        <f t="shared" si="20"/>
        <v>E</v>
      </c>
      <c r="I258" t="str">
        <f t="shared" si="21"/>
        <v>FR</v>
      </c>
      <c r="J258" t="str">
        <f t="shared" si="22"/>
        <v>France</v>
      </c>
      <c r="K258" cm="1">
        <f t="array" ref="K258">IF(COUNTIF('Nb colis et poids'!A:A,F258)=0,1,LOOKUP(F258,'Nb colis et poids'!A:A,'Nb colis et poids'!B:B+1))</f>
        <v>2</v>
      </c>
      <c r="L258" s="17">
        <f>TCD!E259</f>
        <v>17</v>
      </c>
      <c r="M258" t="str">
        <f t="shared" si="23"/>
        <v>ST</v>
      </c>
      <c r="N258">
        <f t="shared" si="24"/>
        <v>0.2</v>
      </c>
      <c r="Q258" t="str">
        <f>IF(TCD!J259="","",TCD!J259)</f>
        <v/>
      </c>
      <c r="R258" t="str">
        <f>IF(TCD!G259="","",TCD!G259)</f>
        <v/>
      </c>
      <c r="T258" s="6">
        <f>TCD!H259</f>
        <v>9.31</v>
      </c>
    </row>
    <row r="259" spans="1:20" x14ac:dyDescent="0.25">
      <c r="A259" t="str">
        <f t="shared" si="19"/>
        <v>TNT</v>
      </c>
      <c r="B259" s="9">
        <f t="shared" si="19"/>
        <v>46174</v>
      </c>
      <c r="F259" t="str">
        <f>TCD!F260</f>
        <v>6343814314755154</v>
      </c>
      <c r="H259" t="str">
        <f t="shared" si="20"/>
        <v>E</v>
      </c>
      <c r="I259" t="str">
        <f t="shared" si="21"/>
        <v>FR</v>
      </c>
      <c r="J259" t="str">
        <f t="shared" si="22"/>
        <v>France</v>
      </c>
      <c r="K259" cm="1">
        <f t="array" ref="K259">IF(COUNTIF('Nb colis et poids'!A:A,F259)=0,1,LOOKUP(F259,'Nb colis et poids'!A:A,'Nb colis et poids'!B:B+1))</f>
        <v>1</v>
      </c>
      <c r="L259" s="17">
        <f>TCD!E260</f>
        <v>2.9</v>
      </c>
      <c r="M259" t="str">
        <f t="shared" si="23"/>
        <v>ST</v>
      </c>
      <c r="N259">
        <f t="shared" si="24"/>
        <v>0.2</v>
      </c>
      <c r="Q259" t="str">
        <f>IF(TCD!J260="","",TCD!J260)</f>
        <v/>
      </c>
      <c r="R259" t="str">
        <f>IF(TCD!G260="","",TCD!G260)</f>
        <v/>
      </c>
      <c r="T259" s="6">
        <f>TCD!H260</f>
        <v>4.67</v>
      </c>
    </row>
    <row r="260" spans="1:20" x14ac:dyDescent="0.25">
      <c r="A260" t="str">
        <f t="shared" ref="A260:B323" si="25">A259</f>
        <v>TNT</v>
      </c>
      <c r="B260" s="9">
        <f t="shared" si="25"/>
        <v>46174</v>
      </c>
      <c r="F260" t="str">
        <f>TCD!F261</f>
        <v>6343814314754885</v>
      </c>
      <c r="H260" t="str">
        <f t="shared" ref="H260:H323" si="26">H259</f>
        <v>E</v>
      </c>
      <c r="I260" t="str">
        <f t="shared" ref="I260:I323" si="27">I259</f>
        <v>FR</v>
      </c>
      <c r="J260" t="str">
        <f t="shared" ref="J260:J323" si="28">J259</f>
        <v>France</v>
      </c>
      <c r="K260" cm="1">
        <f t="array" ref="K260">IF(COUNTIF('Nb colis et poids'!A:A,F260)=0,1,LOOKUP(F260,'Nb colis et poids'!A:A,'Nb colis et poids'!B:B+1))</f>
        <v>1</v>
      </c>
      <c r="L260" s="17">
        <f>TCD!E261</f>
        <v>2.9</v>
      </c>
      <c r="M260" t="str">
        <f t="shared" ref="M260:M323" si="29">M259</f>
        <v>ST</v>
      </c>
      <c r="N260">
        <f t="shared" ref="N260:N323" si="30">N259</f>
        <v>0.2</v>
      </c>
      <c r="Q260" t="str">
        <f>IF(TCD!J261="","",TCD!J261)</f>
        <v/>
      </c>
      <c r="R260" t="str">
        <f>IF(TCD!G261="","",TCD!G261)</f>
        <v/>
      </c>
      <c r="T260" s="6">
        <f>TCD!H261</f>
        <v>4.67</v>
      </c>
    </row>
    <row r="261" spans="1:20" x14ac:dyDescent="0.25">
      <c r="A261" t="str">
        <f t="shared" si="25"/>
        <v>TNT</v>
      </c>
      <c r="B261" s="9">
        <f t="shared" si="25"/>
        <v>46174</v>
      </c>
      <c r="F261" t="str">
        <f>TCD!F262</f>
        <v>6343814314754822</v>
      </c>
      <c r="H261" t="str">
        <f t="shared" si="26"/>
        <v>E</v>
      </c>
      <c r="I261" t="str">
        <f t="shared" si="27"/>
        <v>FR</v>
      </c>
      <c r="J261" t="str">
        <f t="shared" si="28"/>
        <v>France</v>
      </c>
      <c r="K261" cm="1">
        <f t="array" ref="K261">IF(COUNTIF('Nb colis et poids'!A:A,F261)=0,1,LOOKUP(F261,'Nb colis et poids'!A:A,'Nb colis et poids'!B:B+1))</f>
        <v>1</v>
      </c>
      <c r="L261" s="17">
        <f>TCD!E262</f>
        <v>3.8</v>
      </c>
      <c r="M261" t="str">
        <f t="shared" si="29"/>
        <v>ST</v>
      </c>
      <c r="N261">
        <f t="shared" si="30"/>
        <v>0.2</v>
      </c>
      <c r="Q261" t="str">
        <f>IF(TCD!J262="","",TCD!J262)</f>
        <v/>
      </c>
      <c r="R261" t="str">
        <f>IF(TCD!G262="","",TCD!G262)</f>
        <v/>
      </c>
      <c r="T261" s="6">
        <f>TCD!H262</f>
        <v>4.93</v>
      </c>
    </row>
    <row r="262" spans="1:20" x14ac:dyDescent="0.25">
      <c r="A262" t="str">
        <f t="shared" si="25"/>
        <v>TNT</v>
      </c>
      <c r="B262" s="9">
        <f t="shared" si="25"/>
        <v>46174</v>
      </c>
      <c r="F262" t="str">
        <f>TCD!F263</f>
        <v>6343814314752119</v>
      </c>
      <c r="H262" t="str">
        <f t="shared" si="26"/>
        <v>E</v>
      </c>
      <c r="I262" t="str">
        <f t="shared" si="27"/>
        <v>FR</v>
      </c>
      <c r="J262" t="str">
        <f t="shared" si="28"/>
        <v>France</v>
      </c>
      <c r="K262" cm="1">
        <f t="array" ref="K262">IF(COUNTIF('Nb colis et poids'!A:A,F262)=0,1,LOOKUP(F262,'Nb colis et poids'!A:A,'Nb colis et poids'!B:B+1))</f>
        <v>2</v>
      </c>
      <c r="L262" s="17">
        <f>TCD!E263</f>
        <v>16.399999999999999</v>
      </c>
      <c r="M262" t="str">
        <f t="shared" si="29"/>
        <v>ST</v>
      </c>
      <c r="N262">
        <f t="shared" si="30"/>
        <v>0.2</v>
      </c>
      <c r="Q262" t="str">
        <f>IF(TCD!J263="","",TCD!J263)</f>
        <v/>
      </c>
      <c r="R262" t="str">
        <f>IF(TCD!G263="","",TCD!G263)</f>
        <v/>
      </c>
      <c r="T262" s="6">
        <f>TCD!H263</f>
        <v>9.31</v>
      </c>
    </row>
    <row r="263" spans="1:20" x14ac:dyDescent="0.25">
      <c r="A263" t="str">
        <f t="shared" si="25"/>
        <v>TNT</v>
      </c>
      <c r="B263" s="9">
        <f t="shared" si="25"/>
        <v>46174</v>
      </c>
      <c r="F263" t="str">
        <f>TCD!F264</f>
        <v>6343814314751989</v>
      </c>
      <c r="H263" t="str">
        <f t="shared" si="26"/>
        <v>E</v>
      </c>
      <c r="I263" t="str">
        <f t="shared" si="27"/>
        <v>FR</v>
      </c>
      <c r="J263" t="str">
        <f t="shared" si="28"/>
        <v>France</v>
      </c>
      <c r="K263" cm="1">
        <f t="array" ref="K263">IF(COUNTIF('Nb colis et poids'!A:A,F263)=0,1,LOOKUP(F263,'Nb colis et poids'!A:A,'Nb colis et poids'!B:B+1))</f>
        <v>1</v>
      </c>
      <c r="L263" s="17">
        <f>TCD!E264</f>
        <v>4.2</v>
      </c>
      <c r="M263" t="str">
        <f t="shared" si="29"/>
        <v>ST</v>
      </c>
      <c r="N263">
        <f t="shared" si="30"/>
        <v>0.2</v>
      </c>
      <c r="Q263" t="str">
        <f>IF(TCD!J264="","",TCD!J264)</f>
        <v/>
      </c>
      <c r="R263" t="str">
        <f>IF(TCD!G264="","",TCD!G264)</f>
        <v/>
      </c>
      <c r="T263" s="6">
        <f>TCD!H264</f>
        <v>5.19</v>
      </c>
    </row>
    <row r="264" spans="1:20" x14ac:dyDescent="0.25">
      <c r="A264" t="str">
        <f t="shared" si="25"/>
        <v>TNT</v>
      </c>
      <c r="B264" s="9">
        <f t="shared" si="25"/>
        <v>46174</v>
      </c>
      <c r="F264" t="str">
        <f>TCD!F265</f>
        <v>6343814314751230</v>
      </c>
      <c r="H264" t="str">
        <f t="shared" si="26"/>
        <v>E</v>
      </c>
      <c r="I264" t="str">
        <f t="shared" si="27"/>
        <v>FR</v>
      </c>
      <c r="J264" t="str">
        <f t="shared" si="28"/>
        <v>France</v>
      </c>
      <c r="K264" cm="1">
        <f t="array" ref="K264">IF(COUNTIF('Nb colis et poids'!A:A,F264)=0,1,LOOKUP(F264,'Nb colis et poids'!A:A,'Nb colis et poids'!B:B+1))</f>
        <v>1</v>
      </c>
      <c r="L264" s="17">
        <f>TCD!E265</f>
        <v>2.9</v>
      </c>
      <c r="M264" t="str">
        <f t="shared" si="29"/>
        <v>ST</v>
      </c>
      <c r="N264">
        <f t="shared" si="30"/>
        <v>0.2</v>
      </c>
      <c r="Q264" t="str">
        <f>IF(TCD!J265="","",TCD!J265)</f>
        <v/>
      </c>
      <c r="R264" t="str">
        <f>IF(TCD!G265="","",TCD!G265)</f>
        <v/>
      </c>
      <c r="T264" s="6">
        <f>TCD!H265</f>
        <v>4.67</v>
      </c>
    </row>
    <row r="265" spans="1:20" x14ac:dyDescent="0.25">
      <c r="A265" t="str">
        <f t="shared" si="25"/>
        <v>TNT</v>
      </c>
      <c r="B265" s="9">
        <f t="shared" si="25"/>
        <v>46174</v>
      </c>
      <c r="F265" t="str">
        <f>TCD!F266</f>
        <v>6343814314751148</v>
      </c>
      <c r="H265" t="str">
        <f t="shared" si="26"/>
        <v>E</v>
      </c>
      <c r="I265" t="str">
        <f t="shared" si="27"/>
        <v>FR</v>
      </c>
      <c r="J265" t="str">
        <f t="shared" si="28"/>
        <v>France</v>
      </c>
      <c r="K265" cm="1">
        <f t="array" ref="K265">IF(COUNTIF('Nb colis et poids'!A:A,F265)=0,1,LOOKUP(F265,'Nb colis et poids'!A:A,'Nb colis et poids'!B:B+1))</f>
        <v>2</v>
      </c>
      <c r="L265" s="17">
        <f>TCD!E266</f>
        <v>12.7</v>
      </c>
      <c r="M265" t="str">
        <f t="shared" si="29"/>
        <v>ST</v>
      </c>
      <c r="N265">
        <f t="shared" si="30"/>
        <v>0.2</v>
      </c>
      <c r="Q265" t="str">
        <f>IF(TCD!J266="","",TCD!J266)</f>
        <v/>
      </c>
      <c r="R265" t="str">
        <f>IF(TCD!G266="","",TCD!G266)</f>
        <v/>
      </c>
      <c r="T265" s="6">
        <f>TCD!H266</f>
        <v>8.27</v>
      </c>
    </row>
    <row r="266" spans="1:20" x14ac:dyDescent="0.25">
      <c r="A266" t="str">
        <f t="shared" si="25"/>
        <v>TNT</v>
      </c>
      <c r="B266" s="9">
        <f t="shared" si="25"/>
        <v>46174</v>
      </c>
      <c r="F266" t="str">
        <f>TCD!F267</f>
        <v>6243814314756693</v>
      </c>
      <c r="H266" t="str">
        <f t="shared" si="26"/>
        <v>E</v>
      </c>
      <c r="I266" t="str">
        <f t="shared" si="27"/>
        <v>FR</v>
      </c>
      <c r="J266" t="str">
        <f t="shared" si="28"/>
        <v>France</v>
      </c>
      <c r="K266" cm="1">
        <f t="array" ref="K266">IF(COUNTIF('Nb colis et poids'!A:A,F266)=0,1,LOOKUP(F266,'Nb colis et poids'!A:A,'Nb colis et poids'!B:B+1))</f>
        <v>1</v>
      </c>
      <c r="L266" s="17">
        <f>TCD!E267</f>
        <v>3.01</v>
      </c>
      <c r="M266" t="str">
        <f t="shared" si="29"/>
        <v>ST</v>
      </c>
      <c r="N266">
        <f t="shared" si="30"/>
        <v>0.2</v>
      </c>
      <c r="Q266" t="str">
        <f>IF(TCD!J267="","",TCD!J267)</f>
        <v/>
      </c>
      <c r="R266" t="str">
        <f>IF(TCD!G267="","",TCD!G267)</f>
        <v/>
      </c>
      <c r="T266" s="6">
        <f>TCD!H267</f>
        <v>4.93</v>
      </c>
    </row>
    <row r="267" spans="1:20" x14ac:dyDescent="0.25">
      <c r="A267" t="str">
        <f t="shared" si="25"/>
        <v>TNT</v>
      </c>
      <c r="B267" s="9">
        <f t="shared" si="25"/>
        <v>46174</v>
      </c>
      <c r="F267" t="str">
        <f>TCD!F268</f>
        <v>6243814314755693</v>
      </c>
      <c r="H267" t="str">
        <f t="shared" si="26"/>
        <v>E</v>
      </c>
      <c r="I267" t="str">
        <f t="shared" si="27"/>
        <v>FR</v>
      </c>
      <c r="J267" t="str">
        <f t="shared" si="28"/>
        <v>France</v>
      </c>
      <c r="K267" cm="1">
        <f t="array" ref="K267">IF(COUNTIF('Nb colis et poids'!A:A,F267)=0,1,LOOKUP(F267,'Nb colis et poids'!A:A,'Nb colis et poids'!B:B+1))</f>
        <v>1</v>
      </c>
      <c r="L267" s="17">
        <f>TCD!E268</f>
        <v>3.01</v>
      </c>
      <c r="M267" t="str">
        <f t="shared" si="29"/>
        <v>ST</v>
      </c>
      <c r="N267">
        <f t="shared" si="30"/>
        <v>0.2</v>
      </c>
      <c r="Q267" t="str">
        <f>IF(TCD!J268="","",TCD!J268)</f>
        <v/>
      </c>
      <c r="R267" t="str">
        <f>IF(TCD!G268="","",TCD!G268)</f>
        <v/>
      </c>
      <c r="T267" s="6">
        <f>TCD!H268</f>
        <v>4.93</v>
      </c>
    </row>
    <row r="268" spans="1:20" x14ac:dyDescent="0.25">
      <c r="A268" t="str">
        <f t="shared" si="25"/>
        <v>TNT</v>
      </c>
      <c r="B268" s="9">
        <f t="shared" si="25"/>
        <v>46174</v>
      </c>
      <c r="F268" t="str">
        <f>TCD!F269</f>
        <v>6243814314755422</v>
      </c>
      <c r="H268" t="str">
        <f t="shared" si="26"/>
        <v>E</v>
      </c>
      <c r="I268" t="str">
        <f t="shared" si="27"/>
        <v>FR</v>
      </c>
      <c r="J268" t="str">
        <f t="shared" si="28"/>
        <v>France</v>
      </c>
      <c r="K268" cm="1">
        <f t="array" ref="K268">IF(COUNTIF('Nb colis et poids'!A:A,F268)=0,1,LOOKUP(F268,'Nb colis et poids'!A:A,'Nb colis et poids'!B:B+1))</f>
        <v>3</v>
      </c>
      <c r="L268" s="17">
        <f>TCD!E269</f>
        <v>38.42</v>
      </c>
      <c r="M268" t="str">
        <f t="shared" si="29"/>
        <v>ST</v>
      </c>
      <c r="N268">
        <f t="shared" si="30"/>
        <v>0.2</v>
      </c>
      <c r="Q268" t="str">
        <f>IF(TCD!J269="","",TCD!J269)</f>
        <v/>
      </c>
      <c r="R268" t="str">
        <f>IF(TCD!G269="","",TCD!G269)</f>
        <v/>
      </c>
      <c r="T268" s="6">
        <f>TCD!H269</f>
        <v>16.03</v>
      </c>
    </row>
    <row r="269" spans="1:20" x14ac:dyDescent="0.25">
      <c r="A269" t="str">
        <f t="shared" si="25"/>
        <v>TNT</v>
      </c>
      <c r="B269" s="9">
        <f t="shared" si="25"/>
        <v>46174</v>
      </c>
      <c r="F269" t="str">
        <f>TCD!F270</f>
        <v>6243814314754468</v>
      </c>
      <c r="H269" t="str">
        <f t="shared" si="26"/>
        <v>E</v>
      </c>
      <c r="I269" t="str">
        <f t="shared" si="27"/>
        <v>FR</v>
      </c>
      <c r="J269" t="str">
        <f t="shared" si="28"/>
        <v>France</v>
      </c>
      <c r="K269" cm="1">
        <f t="array" ref="K269">IF(COUNTIF('Nb colis et poids'!A:A,F269)=0,1,LOOKUP(F269,'Nb colis et poids'!A:A,'Nb colis et poids'!B:B+1))</f>
        <v>1</v>
      </c>
      <c r="L269" s="17">
        <f>TCD!E270</f>
        <v>4.01</v>
      </c>
      <c r="M269" t="str">
        <f t="shared" si="29"/>
        <v>ST</v>
      </c>
      <c r="N269">
        <f t="shared" si="30"/>
        <v>0.2</v>
      </c>
      <c r="Q269" t="str">
        <f>IF(TCD!J270="","",TCD!J270)</f>
        <v/>
      </c>
      <c r="R269" t="str">
        <f>IF(TCD!G270="","",TCD!G270)</f>
        <v/>
      </c>
      <c r="T269" s="6">
        <f>TCD!H270</f>
        <v>5.19</v>
      </c>
    </row>
    <row r="270" spans="1:20" x14ac:dyDescent="0.25">
      <c r="A270" t="str">
        <f t="shared" si="25"/>
        <v>TNT</v>
      </c>
      <c r="B270" s="9">
        <f t="shared" si="25"/>
        <v>46174</v>
      </c>
      <c r="F270" t="str">
        <f>TCD!F271</f>
        <v>6243814314753186</v>
      </c>
      <c r="H270" t="str">
        <f t="shared" si="26"/>
        <v>E</v>
      </c>
      <c r="I270" t="str">
        <f t="shared" si="27"/>
        <v>FR</v>
      </c>
      <c r="J270" t="str">
        <f t="shared" si="28"/>
        <v>France</v>
      </c>
      <c r="K270" cm="1">
        <f t="array" ref="K270">IF(COUNTIF('Nb colis et poids'!A:A,F270)=0,1,LOOKUP(F270,'Nb colis et poids'!A:A,'Nb colis et poids'!B:B+1))</f>
        <v>3</v>
      </c>
      <c r="L270" s="17">
        <f>TCD!E271</f>
        <v>41.25</v>
      </c>
      <c r="M270" t="str">
        <f t="shared" si="29"/>
        <v>ST</v>
      </c>
      <c r="N270">
        <f t="shared" si="30"/>
        <v>0.2</v>
      </c>
      <c r="Q270" t="str">
        <f>IF(TCD!J271="","",TCD!J271)</f>
        <v/>
      </c>
      <c r="R270" t="str">
        <f>IF(TCD!G271="","",TCD!G271)</f>
        <v/>
      </c>
      <c r="T270" s="6">
        <f>TCD!H271</f>
        <v>16.810000000000002</v>
      </c>
    </row>
    <row r="271" spans="1:20" x14ac:dyDescent="0.25">
      <c r="A271" t="str">
        <f t="shared" si="25"/>
        <v>TNT</v>
      </c>
      <c r="B271" s="9">
        <f t="shared" si="25"/>
        <v>46174</v>
      </c>
      <c r="F271" t="str">
        <f>TCD!F272</f>
        <v>6243814314751946</v>
      </c>
      <c r="H271" t="str">
        <f t="shared" si="26"/>
        <v>E</v>
      </c>
      <c r="I271" t="str">
        <f t="shared" si="27"/>
        <v>FR</v>
      </c>
      <c r="J271" t="str">
        <f t="shared" si="28"/>
        <v>France</v>
      </c>
      <c r="K271" cm="1">
        <f t="array" ref="K271">IF(COUNTIF('Nb colis et poids'!A:A,F271)=0,1,LOOKUP(F271,'Nb colis et poids'!A:A,'Nb colis et poids'!B:B+1))</f>
        <v>1</v>
      </c>
      <c r="L271" s="17">
        <f>TCD!E272</f>
        <v>3.01</v>
      </c>
      <c r="M271" t="str">
        <f t="shared" si="29"/>
        <v>ST</v>
      </c>
      <c r="N271">
        <f t="shared" si="30"/>
        <v>0.2</v>
      </c>
      <c r="Q271" t="str">
        <f>IF(TCD!J272="","",TCD!J272)</f>
        <v/>
      </c>
      <c r="R271" t="str">
        <f>IF(TCD!G272="","",TCD!G272)</f>
        <v/>
      </c>
      <c r="T271" s="6">
        <f>TCD!H272</f>
        <v>4.93</v>
      </c>
    </row>
    <row r="272" spans="1:20" x14ac:dyDescent="0.25">
      <c r="A272" t="str">
        <f t="shared" si="25"/>
        <v>TNT</v>
      </c>
      <c r="B272" s="9">
        <f t="shared" si="25"/>
        <v>46174</v>
      </c>
      <c r="F272" t="str">
        <f>TCD!F273</f>
        <v>6243814314751537</v>
      </c>
      <c r="H272" t="str">
        <f t="shared" si="26"/>
        <v>E</v>
      </c>
      <c r="I272" t="str">
        <f t="shared" si="27"/>
        <v>FR</v>
      </c>
      <c r="J272" t="str">
        <f t="shared" si="28"/>
        <v>France</v>
      </c>
      <c r="K272" cm="1">
        <f t="array" ref="K272">IF(COUNTIF('Nb colis et poids'!A:A,F272)=0,1,LOOKUP(F272,'Nb colis et poids'!A:A,'Nb colis et poids'!B:B+1))</f>
        <v>1</v>
      </c>
      <c r="L272" s="17">
        <f>TCD!E273</f>
        <v>18.04</v>
      </c>
      <c r="M272" t="str">
        <f t="shared" si="29"/>
        <v>ST</v>
      </c>
      <c r="N272">
        <f t="shared" si="30"/>
        <v>0.2</v>
      </c>
      <c r="Q272" t="str">
        <f>IF(TCD!J273="","",TCD!J273)</f>
        <v/>
      </c>
      <c r="R272" t="str">
        <f>IF(TCD!G273="","",TCD!G273)</f>
        <v/>
      </c>
      <c r="T272" s="6">
        <f>TCD!H273</f>
        <v>8.83</v>
      </c>
    </row>
    <row r="273" spans="1:20" x14ac:dyDescent="0.25">
      <c r="A273" t="str">
        <f t="shared" si="25"/>
        <v>TNT</v>
      </c>
      <c r="B273" s="9">
        <f t="shared" si="25"/>
        <v>46174</v>
      </c>
      <c r="F273" t="str">
        <f>TCD!F274</f>
        <v>6043814314755745</v>
      </c>
      <c r="H273" t="str">
        <f t="shared" si="26"/>
        <v>E</v>
      </c>
      <c r="I273" t="str">
        <f t="shared" si="27"/>
        <v>FR</v>
      </c>
      <c r="J273" t="str">
        <f t="shared" si="28"/>
        <v>France</v>
      </c>
      <c r="K273" cm="1">
        <f t="array" ref="K273">IF(COUNTIF('Nb colis et poids'!A:A,F273)=0,1,LOOKUP(F273,'Nb colis et poids'!A:A,'Nb colis et poids'!B:B+1))</f>
        <v>1</v>
      </c>
      <c r="L273" s="17">
        <f>TCD!E274</f>
        <v>0.8</v>
      </c>
      <c r="M273" t="str">
        <f t="shared" si="29"/>
        <v>ST</v>
      </c>
      <c r="N273">
        <f t="shared" si="30"/>
        <v>0.2</v>
      </c>
      <c r="Q273" t="str">
        <f>IF(TCD!J274="","",TCD!J274)</f>
        <v/>
      </c>
      <c r="R273" t="str">
        <f>IF(TCD!G274="","",TCD!G274)</f>
        <v/>
      </c>
      <c r="T273" s="6">
        <f>TCD!H274</f>
        <v>4.1500000000000004</v>
      </c>
    </row>
    <row r="274" spans="1:20" x14ac:dyDescent="0.25">
      <c r="A274" t="str">
        <f t="shared" si="25"/>
        <v>TNT</v>
      </c>
      <c r="B274" s="9">
        <f t="shared" si="25"/>
        <v>46174</v>
      </c>
      <c r="F274" t="str">
        <f>TCD!F275</f>
        <v>6043814314752699</v>
      </c>
      <c r="H274" t="str">
        <f t="shared" si="26"/>
        <v>E</v>
      </c>
      <c r="I274" t="str">
        <f t="shared" si="27"/>
        <v>FR</v>
      </c>
      <c r="J274" t="str">
        <f t="shared" si="28"/>
        <v>France</v>
      </c>
      <c r="K274" cm="1">
        <f t="array" ref="K274">IF(COUNTIF('Nb colis et poids'!A:A,F274)=0,1,LOOKUP(F274,'Nb colis et poids'!A:A,'Nb colis et poids'!B:B+1))</f>
        <v>1</v>
      </c>
      <c r="L274" s="17">
        <f>TCD!E275</f>
        <v>12.53</v>
      </c>
      <c r="M274" t="str">
        <f t="shared" si="29"/>
        <v>ST</v>
      </c>
      <c r="N274">
        <f t="shared" si="30"/>
        <v>0.2</v>
      </c>
      <c r="Q274" t="str">
        <f>IF(TCD!J275="","",TCD!J275)</f>
        <v/>
      </c>
      <c r="R274" t="str">
        <f>IF(TCD!G275="","",TCD!G275)</f>
        <v/>
      </c>
      <c r="T274" s="6">
        <f>TCD!H275</f>
        <v>7.27</v>
      </c>
    </row>
    <row r="275" spans="1:20" x14ac:dyDescent="0.25">
      <c r="A275" t="str">
        <f t="shared" si="25"/>
        <v>TNT</v>
      </c>
      <c r="B275" s="9">
        <f t="shared" si="25"/>
        <v>46174</v>
      </c>
      <c r="F275" t="str">
        <f>TCD!F276</f>
        <v>5943814314757722</v>
      </c>
      <c r="H275" t="str">
        <f t="shared" si="26"/>
        <v>E</v>
      </c>
      <c r="I275" t="str">
        <f t="shared" si="27"/>
        <v>FR</v>
      </c>
      <c r="J275" t="str">
        <f t="shared" si="28"/>
        <v>France</v>
      </c>
      <c r="K275" cm="1">
        <f t="array" ref="K275">IF(COUNTIF('Nb colis et poids'!A:A,F275)=0,1,LOOKUP(F275,'Nb colis et poids'!A:A,'Nb colis et poids'!B:B+1))</f>
        <v>1</v>
      </c>
      <c r="L275" s="17">
        <f>TCD!E276</f>
        <v>4.0999999999999996</v>
      </c>
      <c r="M275" t="str">
        <f t="shared" si="29"/>
        <v>ST</v>
      </c>
      <c r="N275">
        <f t="shared" si="30"/>
        <v>0.2</v>
      </c>
      <c r="Q275" t="str">
        <f>IF(TCD!J276="","",TCD!J276)</f>
        <v/>
      </c>
      <c r="R275" t="str">
        <f>IF(TCD!G276="","",TCD!G276)</f>
        <v/>
      </c>
      <c r="T275" s="6">
        <f>TCD!H276</f>
        <v>5.19</v>
      </c>
    </row>
    <row r="276" spans="1:20" x14ac:dyDescent="0.25">
      <c r="A276" t="str">
        <f t="shared" si="25"/>
        <v>TNT</v>
      </c>
      <c r="B276" s="9">
        <f t="shared" si="25"/>
        <v>46174</v>
      </c>
      <c r="F276" t="str">
        <f>TCD!F277</f>
        <v>5943814314756624</v>
      </c>
      <c r="H276" t="str">
        <f t="shared" si="26"/>
        <v>E</v>
      </c>
      <c r="I276" t="str">
        <f t="shared" si="27"/>
        <v>FR</v>
      </c>
      <c r="J276" t="str">
        <f t="shared" si="28"/>
        <v>France</v>
      </c>
      <c r="K276" cm="1">
        <f t="array" ref="K276">IF(COUNTIF('Nb colis et poids'!A:A,F276)=0,1,LOOKUP(F276,'Nb colis et poids'!A:A,'Nb colis et poids'!B:B+1))</f>
        <v>1</v>
      </c>
      <c r="L276" s="17">
        <f>TCD!E277</f>
        <v>6.9</v>
      </c>
      <c r="M276" t="str">
        <f t="shared" si="29"/>
        <v>ST</v>
      </c>
      <c r="N276">
        <f t="shared" si="30"/>
        <v>0.2</v>
      </c>
      <c r="Q276" t="str">
        <f>IF(TCD!J277="","",TCD!J277)</f>
        <v/>
      </c>
      <c r="R276" t="str">
        <f>IF(TCD!G277="","",TCD!G277)</f>
        <v/>
      </c>
      <c r="T276" s="6">
        <f>TCD!H277</f>
        <v>5.71</v>
      </c>
    </row>
    <row r="277" spans="1:20" x14ac:dyDescent="0.25">
      <c r="A277" t="str">
        <f t="shared" si="25"/>
        <v>TNT</v>
      </c>
      <c r="B277" s="9">
        <f t="shared" si="25"/>
        <v>46174</v>
      </c>
      <c r="F277" t="str">
        <f>TCD!F278</f>
        <v>5943814314756526</v>
      </c>
      <c r="H277" t="str">
        <f t="shared" si="26"/>
        <v>E</v>
      </c>
      <c r="I277" t="str">
        <f t="shared" si="27"/>
        <v>FR</v>
      </c>
      <c r="J277" t="str">
        <f t="shared" si="28"/>
        <v>France</v>
      </c>
      <c r="K277" cm="1">
        <f t="array" ref="K277">IF(COUNTIF('Nb colis et poids'!A:A,F277)=0,1,LOOKUP(F277,'Nb colis et poids'!A:A,'Nb colis et poids'!B:B+1))</f>
        <v>1</v>
      </c>
      <c r="L277" s="17">
        <f>TCD!E278</f>
        <v>9</v>
      </c>
      <c r="M277" t="str">
        <f t="shared" si="29"/>
        <v>ST</v>
      </c>
      <c r="N277">
        <f t="shared" si="30"/>
        <v>0.2</v>
      </c>
      <c r="Q277" t="str">
        <f>IF(TCD!J278="","",TCD!J278)</f>
        <v/>
      </c>
      <c r="R277" t="str">
        <f>IF(TCD!G278="","",TCD!G278)</f>
        <v/>
      </c>
      <c r="T277" s="6">
        <f>TCD!H278</f>
        <v>6.23</v>
      </c>
    </row>
    <row r="278" spans="1:20" x14ac:dyDescent="0.25">
      <c r="A278" t="str">
        <f t="shared" si="25"/>
        <v>TNT</v>
      </c>
      <c r="B278" s="9">
        <f t="shared" si="25"/>
        <v>46174</v>
      </c>
      <c r="F278" t="str">
        <f>TCD!F279</f>
        <v>5943814314755768</v>
      </c>
      <c r="H278" t="str">
        <f t="shared" si="26"/>
        <v>E</v>
      </c>
      <c r="I278" t="str">
        <f t="shared" si="27"/>
        <v>FR</v>
      </c>
      <c r="J278" t="str">
        <f t="shared" si="28"/>
        <v>France</v>
      </c>
      <c r="K278" cm="1">
        <f t="array" ref="K278">IF(COUNTIF('Nb colis et poids'!A:A,F278)=0,1,LOOKUP(F278,'Nb colis et poids'!A:A,'Nb colis et poids'!B:B+1))</f>
        <v>1</v>
      </c>
      <c r="L278" s="17">
        <f>TCD!E279</f>
        <v>3.01</v>
      </c>
      <c r="M278" t="str">
        <f t="shared" si="29"/>
        <v>ST</v>
      </c>
      <c r="N278">
        <f t="shared" si="30"/>
        <v>0.2</v>
      </c>
      <c r="Q278" t="str">
        <f>IF(TCD!J279="","",TCD!J279)</f>
        <v/>
      </c>
      <c r="R278" t="str">
        <f>IF(TCD!G279="","",TCD!G279)</f>
        <v/>
      </c>
      <c r="T278" s="6">
        <f>TCD!H279</f>
        <v>4.93</v>
      </c>
    </row>
    <row r="279" spans="1:20" x14ac:dyDescent="0.25">
      <c r="A279" t="str">
        <f t="shared" si="25"/>
        <v>TNT</v>
      </c>
      <c r="B279" s="9">
        <f t="shared" si="25"/>
        <v>46174</v>
      </c>
      <c r="F279" t="str">
        <f>TCD!F280</f>
        <v>5943814314755647</v>
      </c>
      <c r="H279" t="str">
        <f t="shared" si="26"/>
        <v>E</v>
      </c>
      <c r="I279" t="str">
        <f t="shared" si="27"/>
        <v>FR</v>
      </c>
      <c r="J279" t="str">
        <f t="shared" si="28"/>
        <v>France</v>
      </c>
      <c r="K279" cm="1">
        <f t="array" ref="K279">IF(COUNTIF('Nb colis et poids'!A:A,F279)=0,1,LOOKUP(F279,'Nb colis et poids'!A:A,'Nb colis et poids'!B:B+1))</f>
        <v>1</v>
      </c>
      <c r="L279" s="17">
        <f>TCD!E280</f>
        <v>3.01</v>
      </c>
      <c r="M279" t="str">
        <f t="shared" si="29"/>
        <v>ST</v>
      </c>
      <c r="N279">
        <f t="shared" si="30"/>
        <v>0.2</v>
      </c>
      <c r="Q279" t="str">
        <f>IF(TCD!J280="","",TCD!J280)</f>
        <v/>
      </c>
      <c r="R279" t="str">
        <f>IF(TCD!G280="","",TCD!G280)</f>
        <v/>
      </c>
      <c r="T279" s="6">
        <f>TCD!H280</f>
        <v>4.93</v>
      </c>
    </row>
    <row r="280" spans="1:20" x14ac:dyDescent="0.25">
      <c r="A280" t="str">
        <f t="shared" si="25"/>
        <v>TNT</v>
      </c>
      <c r="B280" s="9">
        <f t="shared" si="25"/>
        <v>46174</v>
      </c>
      <c r="F280" t="str">
        <f>TCD!F281</f>
        <v>5943814314755198</v>
      </c>
      <c r="H280" t="str">
        <f t="shared" si="26"/>
        <v>E</v>
      </c>
      <c r="I280" t="str">
        <f t="shared" si="27"/>
        <v>FR</v>
      </c>
      <c r="J280" t="str">
        <f t="shared" si="28"/>
        <v>France</v>
      </c>
      <c r="K280" cm="1">
        <f t="array" ref="K280">IF(COUNTIF('Nb colis et poids'!A:A,F280)=0,1,LOOKUP(F280,'Nb colis et poids'!A:A,'Nb colis et poids'!B:B+1))</f>
        <v>1</v>
      </c>
      <c r="L280" s="17">
        <f>TCD!E281</f>
        <v>3.2</v>
      </c>
      <c r="M280" t="str">
        <f t="shared" si="29"/>
        <v>ST</v>
      </c>
      <c r="N280">
        <f t="shared" si="30"/>
        <v>0.2</v>
      </c>
      <c r="Q280" t="str">
        <f>IF(TCD!J281="","",TCD!J281)</f>
        <v/>
      </c>
      <c r="R280" t="str">
        <f>IF(TCD!G281="","",TCD!G281)</f>
        <v/>
      </c>
      <c r="T280" s="6">
        <f>TCD!H281</f>
        <v>4.93</v>
      </c>
    </row>
    <row r="281" spans="1:20" x14ac:dyDescent="0.25">
      <c r="A281" t="str">
        <f t="shared" si="25"/>
        <v>TNT</v>
      </c>
      <c r="B281" s="9">
        <f t="shared" si="25"/>
        <v>46174</v>
      </c>
      <c r="F281" t="str">
        <f>TCD!F282</f>
        <v>5943814314755090</v>
      </c>
      <c r="H281" t="str">
        <f t="shared" si="26"/>
        <v>E</v>
      </c>
      <c r="I281" t="str">
        <f t="shared" si="27"/>
        <v>FR</v>
      </c>
      <c r="J281" t="str">
        <f t="shared" si="28"/>
        <v>France</v>
      </c>
      <c r="K281" cm="1">
        <f t="array" ref="K281">IF(COUNTIF('Nb colis et poids'!A:A,F281)=0,1,LOOKUP(F281,'Nb colis et poids'!A:A,'Nb colis et poids'!B:B+1))</f>
        <v>1</v>
      </c>
      <c r="L281" s="17">
        <f>TCD!E282</f>
        <v>3.01</v>
      </c>
      <c r="M281" t="str">
        <f t="shared" si="29"/>
        <v>ST</v>
      </c>
      <c r="N281">
        <f t="shared" si="30"/>
        <v>0.2</v>
      </c>
      <c r="Q281" t="str">
        <f>IF(TCD!J282="","",TCD!J282)</f>
        <v/>
      </c>
      <c r="R281" t="str">
        <f>IF(TCD!G282="","",TCD!G282)</f>
        <v/>
      </c>
      <c r="T281" s="6">
        <f>TCD!H282</f>
        <v>4.93</v>
      </c>
    </row>
    <row r="282" spans="1:20" x14ac:dyDescent="0.25">
      <c r="A282" t="str">
        <f t="shared" si="25"/>
        <v>TNT</v>
      </c>
      <c r="B282" s="9">
        <f t="shared" si="25"/>
        <v>46174</v>
      </c>
      <c r="F282" t="str">
        <f>TCD!F283</f>
        <v>5943814314753993</v>
      </c>
      <c r="H282" t="str">
        <f t="shared" si="26"/>
        <v>E</v>
      </c>
      <c r="I282" t="str">
        <f t="shared" si="27"/>
        <v>FR</v>
      </c>
      <c r="J282" t="str">
        <f t="shared" si="28"/>
        <v>France</v>
      </c>
      <c r="K282" cm="1">
        <f t="array" ref="K282">IF(COUNTIF('Nb colis et poids'!A:A,F282)=0,1,LOOKUP(F282,'Nb colis et poids'!A:A,'Nb colis et poids'!B:B+1))</f>
        <v>1</v>
      </c>
      <c r="L282" s="17">
        <f>TCD!E283</f>
        <v>17.37</v>
      </c>
      <c r="M282" t="str">
        <f t="shared" si="29"/>
        <v>ST</v>
      </c>
      <c r="N282">
        <f t="shared" si="30"/>
        <v>0.2</v>
      </c>
      <c r="Q282" t="str">
        <f>IF(TCD!J283="","",TCD!J283)</f>
        <v/>
      </c>
      <c r="R282" t="str">
        <f>IF(TCD!G283="","",TCD!G283)</f>
        <v/>
      </c>
      <c r="T282" s="6">
        <f>TCD!H283</f>
        <v>8.57</v>
      </c>
    </row>
    <row r="283" spans="1:20" x14ac:dyDescent="0.25">
      <c r="A283" t="str">
        <f t="shared" si="25"/>
        <v>TNT</v>
      </c>
      <c r="B283" s="9">
        <f t="shared" si="25"/>
        <v>46174</v>
      </c>
      <c r="F283" t="str">
        <f>TCD!F284</f>
        <v>5943814314753964</v>
      </c>
      <c r="H283" t="str">
        <f t="shared" si="26"/>
        <v>E</v>
      </c>
      <c r="I283" t="str">
        <f t="shared" si="27"/>
        <v>FR</v>
      </c>
      <c r="J283" t="str">
        <f t="shared" si="28"/>
        <v>France</v>
      </c>
      <c r="K283" cm="1">
        <f t="array" ref="K283">IF(COUNTIF('Nb colis et poids'!A:A,F283)=0,1,LOOKUP(F283,'Nb colis et poids'!A:A,'Nb colis et poids'!B:B+1))</f>
        <v>3</v>
      </c>
      <c r="L283" s="17">
        <f>TCD!E284</f>
        <v>37.74</v>
      </c>
      <c r="M283" t="str">
        <f t="shared" si="29"/>
        <v>ST</v>
      </c>
      <c r="N283">
        <f t="shared" si="30"/>
        <v>0.2</v>
      </c>
      <c r="Q283" t="str">
        <f>IF(TCD!J284="","",TCD!J284)</f>
        <v/>
      </c>
      <c r="R283" t="str">
        <f>IF(TCD!G284="","",TCD!G284)</f>
        <v/>
      </c>
      <c r="T283" s="6">
        <f>TCD!H284</f>
        <v>15.77</v>
      </c>
    </row>
    <row r="284" spans="1:20" x14ac:dyDescent="0.25">
      <c r="A284" t="str">
        <f t="shared" si="25"/>
        <v>TNT</v>
      </c>
      <c r="B284" s="9">
        <f t="shared" si="25"/>
        <v>46174</v>
      </c>
      <c r="F284" t="str">
        <f>TCD!F285</f>
        <v>5943814314753889</v>
      </c>
      <c r="H284" t="str">
        <f t="shared" si="26"/>
        <v>E</v>
      </c>
      <c r="I284" t="str">
        <f t="shared" si="27"/>
        <v>FR</v>
      </c>
      <c r="J284" t="str">
        <f t="shared" si="28"/>
        <v>France</v>
      </c>
      <c r="K284" cm="1">
        <f t="array" ref="K284">IF(COUNTIF('Nb colis et poids'!A:A,F284)=0,1,LOOKUP(F284,'Nb colis et poids'!A:A,'Nb colis et poids'!B:B+1))</f>
        <v>1</v>
      </c>
      <c r="L284" s="17">
        <f>TCD!E285</f>
        <v>4.0999999999999996</v>
      </c>
      <c r="M284" t="str">
        <f t="shared" si="29"/>
        <v>ST</v>
      </c>
      <c r="N284">
        <f t="shared" si="30"/>
        <v>0.2</v>
      </c>
      <c r="Q284" t="str">
        <f>IF(TCD!J285="","",TCD!J285)</f>
        <v/>
      </c>
      <c r="R284" t="str">
        <f>IF(TCD!G285="","",TCD!G285)</f>
        <v/>
      </c>
      <c r="T284" s="6">
        <f>TCD!H285</f>
        <v>5.19</v>
      </c>
    </row>
    <row r="285" spans="1:20" x14ac:dyDescent="0.25">
      <c r="A285" t="str">
        <f t="shared" si="25"/>
        <v>TNT</v>
      </c>
      <c r="B285" s="9">
        <f t="shared" si="25"/>
        <v>46174</v>
      </c>
      <c r="F285" t="str">
        <f>TCD!F286</f>
        <v>5943814314753797</v>
      </c>
      <c r="H285" t="str">
        <f t="shared" si="26"/>
        <v>E</v>
      </c>
      <c r="I285" t="str">
        <f t="shared" si="27"/>
        <v>FR</v>
      </c>
      <c r="J285" t="str">
        <f t="shared" si="28"/>
        <v>France</v>
      </c>
      <c r="K285" cm="1">
        <f t="array" ref="K285">IF(COUNTIF('Nb colis et poids'!A:A,F285)=0,1,LOOKUP(F285,'Nb colis et poids'!A:A,'Nb colis et poids'!B:B+1))</f>
        <v>2</v>
      </c>
      <c r="L285" s="17">
        <f>TCD!E286</f>
        <v>35.58</v>
      </c>
      <c r="M285" t="str">
        <f t="shared" si="29"/>
        <v>ST</v>
      </c>
      <c r="N285">
        <f t="shared" si="30"/>
        <v>0.2</v>
      </c>
      <c r="Q285" t="str">
        <f>IF(TCD!J286="","",TCD!J286)</f>
        <v/>
      </c>
      <c r="R285" t="str">
        <f>IF(TCD!G286="","",TCD!G286)</f>
        <v/>
      </c>
      <c r="T285" s="6">
        <f>TCD!H286</f>
        <v>14.25</v>
      </c>
    </row>
    <row r="286" spans="1:20" x14ac:dyDescent="0.25">
      <c r="A286" t="str">
        <f t="shared" si="25"/>
        <v>TNT</v>
      </c>
      <c r="B286" s="9">
        <f t="shared" si="25"/>
        <v>46174</v>
      </c>
      <c r="F286" t="str">
        <f>TCD!F287</f>
        <v>5943814314753486</v>
      </c>
      <c r="H286" t="str">
        <f t="shared" si="26"/>
        <v>E</v>
      </c>
      <c r="I286" t="str">
        <f t="shared" si="27"/>
        <v>FR</v>
      </c>
      <c r="J286" t="str">
        <f t="shared" si="28"/>
        <v>France</v>
      </c>
      <c r="K286" cm="1">
        <f t="array" ref="K286">IF(COUNTIF('Nb colis et poids'!A:A,F286)=0,1,LOOKUP(F286,'Nb colis et poids'!A:A,'Nb colis et poids'!B:B+1))</f>
        <v>1</v>
      </c>
      <c r="L286" s="17">
        <f>TCD!E287</f>
        <v>3.84</v>
      </c>
      <c r="M286" t="str">
        <f t="shared" si="29"/>
        <v>ST</v>
      </c>
      <c r="N286">
        <f t="shared" si="30"/>
        <v>0.2</v>
      </c>
      <c r="Q286" t="str">
        <f>IF(TCD!J287="","",TCD!J287)</f>
        <v/>
      </c>
      <c r="R286" t="str">
        <f>IF(TCD!G287="","",TCD!G287)</f>
        <v/>
      </c>
      <c r="T286" s="6">
        <f>TCD!H287</f>
        <v>4.93</v>
      </c>
    </row>
    <row r="287" spans="1:20" x14ac:dyDescent="0.25">
      <c r="A287" t="str">
        <f t="shared" si="25"/>
        <v>TNT</v>
      </c>
      <c r="B287" s="9">
        <f t="shared" si="25"/>
        <v>46174</v>
      </c>
      <c r="F287" t="str">
        <f>TCD!F288</f>
        <v>5943814314753434</v>
      </c>
      <c r="H287" t="str">
        <f t="shared" si="26"/>
        <v>E</v>
      </c>
      <c r="I287" t="str">
        <f t="shared" si="27"/>
        <v>FR</v>
      </c>
      <c r="J287" t="str">
        <f t="shared" si="28"/>
        <v>France</v>
      </c>
      <c r="K287" cm="1">
        <f t="array" ref="K287">IF(COUNTIF('Nb colis et poids'!A:A,F287)=0,1,LOOKUP(F287,'Nb colis et poids'!A:A,'Nb colis et poids'!B:B+1))</f>
        <v>2</v>
      </c>
      <c r="L287" s="17">
        <f>TCD!E288</f>
        <v>35.58</v>
      </c>
      <c r="M287" t="str">
        <f t="shared" si="29"/>
        <v>ST</v>
      </c>
      <c r="N287">
        <f t="shared" si="30"/>
        <v>0.2</v>
      </c>
      <c r="Q287" t="str">
        <f>IF(TCD!J288="","",TCD!J288)</f>
        <v/>
      </c>
      <c r="R287" t="str">
        <f>IF(TCD!G288="","",TCD!G288)</f>
        <v/>
      </c>
      <c r="T287" s="6">
        <f>TCD!H288</f>
        <v>14.25</v>
      </c>
    </row>
    <row r="288" spans="1:20" x14ac:dyDescent="0.25">
      <c r="A288" t="str">
        <f t="shared" si="25"/>
        <v>TNT</v>
      </c>
      <c r="B288" s="9">
        <f t="shared" si="25"/>
        <v>46174</v>
      </c>
      <c r="F288" t="str">
        <f>TCD!F289</f>
        <v>5943814314752635</v>
      </c>
      <c r="H288" t="str">
        <f t="shared" si="26"/>
        <v>E</v>
      </c>
      <c r="I288" t="str">
        <f t="shared" si="27"/>
        <v>FR</v>
      </c>
      <c r="J288" t="str">
        <f t="shared" si="28"/>
        <v>France</v>
      </c>
      <c r="K288" cm="1">
        <f t="array" ref="K288">IF(COUNTIF('Nb colis et poids'!A:A,F288)=0,1,LOOKUP(F288,'Nb colis et poids'!A:A,'Nb colis et poids'!B:B+1))</f>
        <v>2</v>
      </c>
      <c r="L288" s="17">
        <f>TCD!E289</f>
        <v>31.23</v>
      </c>
      <c r="M288" t="str">
        <f t="shared" si="29"/>
        <v>ST</v>
      </c>
      <c r="N288">
        <f t="shared" si="30"/>
        <v>0.2</v>
      </c>
      <c r="Q288" t="str">
        <f>IF(TCD!J289="","",TCD!J289)</f>
        <v/>
      </c>
      <c r="R288" t="str">
        <f>IF(TCD!G289="","",TCD!G289)</f>
        <v/>
      </c>
      <c r="T288" s="6">
        <f>TCD!H289</f>
        <v>13.21</v>
      </c>
    </row>
    <row r="289" spans="1:20" x14ac:dyDescent="0.25">
      <c r="A289" t="str">
        <f t="shared" si="25"/>
        <v>TNT</v>
      </c>
      <c r="B289" s="9">
        <f t="shared" si="25"/>
        <v>46174</v>
      </c>
      <c r="F289" t="str">
        <f>TCD!F290</f>
        <v>5943814314752457</v>
      </c>
      <c r="H289" t="str">
        <f t="shared" si="26"/>
        <v>E</v>
      </c>
      <c r="I289" t="str">
        <f t="shared" si="27"/>
        <v>FR</v>
      </c>
      <c r="J289" t="str">
        <f t="shared" si="28"/>
        <v>France</v>
      </c>
      <c r="K289" cm="1">
        <f t="array" ref="K289">IF(COUNTIF('Nb colis et poids'!A:A,F289)=0,1,LOOKUP(F289,'Nb colis et poids'!A:A,'Nb colis et poids'!B:B+1))</f>
        <v>1</v>
      </c>
      <c r="L289" s="17">
        <f>TCD!E290</f>
        <v>3.01</v>
      </c>
      <c r="M289" t="str">
        <f t="shared" si="29"/>
        <v>ST</v>
      </c>
      <c r="N289">
        <f t="shared" si="30"/>
        <v>0.2</v>
      </c>
      <c r="Q289" t="str">
        <f>IF(TCD!J290="","",TCD!J290)</f>
        <v/>
      </c>
      <c r="R289" t="str">
        <f>IF(TCD!G290="","",TCD!G290)</f>
        <v/>
      </c>
      <c r="T289" s="6">
        <f>TCD!H290</f>
        <v>4.93</v>
      </c>
    </row>
    <row r="290" spans="1:20" x14ac:dyDescent="0.25">
      <c r="A290" t="str">
        <f t="shared" si="25"/>
        <v>TNT</v>
      </c>
      <c r="B290" s="9">
        <f t="shared" si="25"/>
        <v>46174</v>
      </c>
      <c r="F290" t="str">
        <f>TCD!F291</f>
        <v>5943814314752434</v>
      </c>
      <c r="H290" t="str">
        <f t="shared" si="26"/>
        <v>E</v>
      </c>
      <c r="I290" t="str">
        <f t="shared" si="27"/>
        <v>FR</v>
      </c>
      <c r="J290" t="str">
        <f t="shared" si="28"/>
        <v>France</v>
      </c>
      <c r="K290" cm="1">
        <f t="array" ref="K290">IF(COUNTIF('Nb colis et poids'!A:A,F290)=0,1,LOOKUP(F290,'Nb colis et poids'!A:A,'Nb colis et poids'!B:B+1))</f>
        <v>3</v>
      </c>
      <c r="L290" s="17">
        <f>TCD!E291</f>
        <v>44.09</v>
      </c>
      <c r="M290" t="str">
        <f t="shared" si="29"/>
        <v>ST</v>
      </c>
      <c r="N290">
        <f t="shared" si="30"/>
        <v>0.2</v>
      </c>
      <c r="Q290" t="str">
        <f>IF(TCD!J291="","",TCD!J291)</f>
        <v/>
      </c>
      <c r="R290" t="str">
        <f>IF(TCD!G291="","",TCD!G291)</f>
        <v/>
      </c>
      <c r="T290" s="6">
        <f>TCD!H291</f>
        <v>17.59</v>
      </c>
    </row>
    <row r="291" spans="1:20" x14ac:dyDescent="0.25">
      <c r="A291" t="str">
        <f t="shared" si="25"/>
        <v>TNT</v>
      </c>
      <c r="B291" s="9">
        <f t="shared" si="25"/>
        <v>46174</v>
      </c>
      <c r="F291" t="str">
        <f>TCD!F292</f>
        <v>5943814314752025</v>
      </c>
      <c r="H291" t="str">
        <f t="shared" si="26"/>
        <v>E</v>
      </c>
      <c r="I291" t="str">
        <f t="shared" si="27"/>
        <v>FR</v>
      </c>
      <c r="J291" t="str">
        <f t="shared" si="28"/>
        <v>France</v>
      </c>
      <c r="K291" cm="1">
        <f t="array" ref="K291">IF(COUNTIF('Nb colis et poids'!A:A,F291)=0,1,LOOKUP(F291,'Nb colis et poids'!A:A,'Nb colis et poids'!B:B+1))</f>
        <v>1</v>
      </c>
      <c r="L291" s="17">
        <f>TCD!E292</f>
        <v>4.2</v>
      </c>
      <c r="M291" t="str">
        <f t="shared" si="29"/>
        <v>ST</v>
      </c>
      <c r="N291">
        <f t="shared" si="30"/>
        <v>0.2</v>
      </c>
      <c r="Q291" t="str">
        <f>IF(TCD!J292="","",TCD!J292)</f>
        <v/>
      </c>
      <c r="R291" t="str">
        <f>IF(TCD!G292="","",TCD!G292)</f>
        <v/>
      </c>
      <c r="T291" s="6">
        <f>TCD!H292</f>
        <v>5.19</v>
      </c>
    </row>
    <row r="292" spans="1:20" x14ac:dyDescent="0.25">
      <c r="A292" t="str">
        <f t="shared" si="25"/>
        <v>TNT</v>
      </c>
      <c r="B292" s="9">
        <f t="shared" si="25"/>
        <v>46174</v>
      </c>
      <c r="F292" t="str">
        <f>TCD!F293</f>
        <v>5943814314751929</v>
      </c>
      <c r="H292" t="str">
        <f t="shared" si="26"/>
        <v>E</v>
      </c>
      <c r="I292" t="str">
        <f t="shared" si="27"/>
        <v>FR</v>
      </c>
      <c r="J292" t="str">
        <f t="shared" si="28"/>
        <v>France</v>
      </c>
      <c r="K292" cm="1">
        <f t="array" ref="K292">IF(COUNTIF('Nb colis et poids'!A:A,F292)=0,1,LOOKUP(F292,'Nb colis et poids'!A:A,'Nb colis et poids'!B:B+1))</f>
        <v>4</v>
      </c>
      <c r="L292" s="17">
        <f>TCD!E293</f>
        <v>65.63</v>
      </c>
      <c r="M292" t="str">
        <f t="shared" si="29"/>
        <v>ST</v>
      </c>
      <c r="N292">
        <f t="shared" si="30"/>
        <v>0.2</v>
      </c>
      <c r="Q292" t="str">
        <f>IF(TCD!J293="","",TCD!J293)</f>
        <v/>
      </c>
      <c r="R292" t="str">
        <f>IF(TCD!G293="","",TCD!G293)</f>
        <v/>
      </c>
      <c r="T292" s="6">
        <f>TCD!H293</f>
        <v>24.05</v>
      </c>
    </row>
    <row r="293" spans="1:20" x14ac:dyDescent="0.25">
      <c r="A293" t="str">
        <f t="shared" si="25"/>
        <v>TNT</v>
      </c>
      <c r="B293" s="9">
        <f t="shared" si="25"/>
        <v>46174</v>
      </c>
      <c r="F293" t="str">
        <f>TCD!F294</f>
        <v>5943814314751411</v>
      </c>
      <c r="H293" t="str">
        <f t="shared" si="26"/>
        <v>E</v>
      </c>
      <c r="I293" t="str">
        <f t="shared" si="27"/>
        <v>FR</v>
      </c>
      <c r="J293" t="str">
        <f t="shared" si="28"/>
        <v>France</v>
      </c>
      <c r="K293" cm="1">
        <f t="array" ref="K293">IF(COUNTIF('Nb colis et poids'!A:A,F293)=0,1,LOOKUP(F293,'Nb colis et poids'!A:A,'Nb colis et poids'!B:B+1))</f>
        <v>1</v>
      </c>
      <c r="L293" s="17">
        <f>TCD!E294</f>
        <v>2</v>
      </c>
      <c r="M293" t="str">
        <f t="shared" si="29"/>
        <v>ST</v>
      </c>
      <c r="N293">
        <f t="shared" si="30"/>
        <v>0.2</v>
      </c>
      <c r="Q293" t="str">
        <f>IF(TCD!J294="","",TCD!J294)</f>
        <v/>
      </c>
      <c r="R293" t="str">
        <f>IF(TCD!G294="","",TCD!G294)</f>
        <v/>
      </c>
      <c r="T293" s="6">
        <f>TCD!H294</f>
        <v>4.41</v>
      </c>
    </row>
    <row r="294" spans="1:20" x14ac:dyDescent="0.25">
      <c r="A294" t="str">
        <f t="shared" si="25"/>
        <v>TNT</v>
      </c>
      <c r="B294" s="9">
        <f t="shared" si="25"/>
        <v>46174</v>
      </c>
      <c r="F294" t="str">
        <f>TCD!F295</f>
        <v>5743814314757377</v>
      </c>
      <c r="H294" t="str">
        <f t="shared" si="26"/>
        <v>E</v>
      </c>
      <c r="I294" t="str">
        <f t="shared" si="27"/>
        <v>FR</v>
      </c>
      <c r="J294" t="str">
        <f t="shared" si="28"/>
        <v>France</v>
      </c>
      <c r="K294" cm="1">
        <f t="array" ref="K294">IF(COUNTIF('Nb colis et poids'!A:A,F294)=0,1,LOOKUP(F294,'Nb colis et poids'!A:A,'Nb colis et poids'!B:B+1))</f>
        <v>1</v>
      </c>
      <c r="L294" s="17">
        <f>TCD!E295</f>
        <v>4.01</v>
      </c>
      <c r="M294" t="str">
        <f t="shared" si="29"/>
        <v>ST</v>
      </c>
      <c r="N294">
        <f t="shared" si="30"/>
        <v>0.2</v>
      </c>
      <c r="Q294" t="str">
        <f>IF(TCD!J295="","",TCD!J295)</f>
        <v/>
      </c>
      <c r="R294" t="str">
        <f>IF(TCD!G295="","",TCD!G295)</f>
        <v/>
      </c>
      <c r="T294" s="6">
        <f>TCD!H295</f>
        <v>5.19</v>
      </c>
    </row>
    <row r="295" spans="1:20" x14ac:dyDescent="0.25">
      <c r="A295" t="str">
        <f t="shared" si="25"/>
        <v>TNT</v>
      </c>
      <c r="B295" s="9">
        <f t="shared" si="25"/>
        <v>46174</v>
      </c>
      <c r="F295" t="str">
        <f>TCD!F296</f>
        <v>5743814314756711</v>
      </c>
      <c r="H295" t="str">
        <f t="shared" si="26"/>
        <v>E</v>
      </c>
      <c r="I295" t="str">
        <f t="shared" si="27"/>
        <v>FR</v>
      </c>
      <c r="J295" t="str">
        <f t="shared" si="28"/>
        <v>France</v>
      </c>
      <c r="K295" cm="1">
        <f t="array" ref="K295">IF(COUNTIF('Nb colis et poids'!A:A,F295)=0,1,LOOKUP(F295,'Nb colis et poids'!A:A,'Nb colis et poids'!B:B+1))</f>
        <v>1</v>
      </c>
      <c r="L295" s="17">
        <f>TCD!E296</f>
        <v>2.9</v>
      </c>
      <c r="M295" t="str">
        <f t="shared" si="29"/>
        <v>ST</v>
      </c>
      <c r="N295">
        <f t="shared" si="30"/>
        <v>0.2</v>
      </c>
      <c r="Q295" t="str">
        <f>IF(TCD!J296="","",TCD!J296)</f>
        <v/>
      </c>
      <c r="R295" t="str">
        <f>IF(TCD!G296="","",TCD!G296)</f>
        <v/>
      </c>
      <c r="T295" s="6">
        <f>TCD!H296</f>
        <v>4.67</v>
      </c>
    </row>
    <row r="296" spans="1:20" x14ac:dyDescent="0.25">
      <c r="A296" t="str">
        <f t="shared" si="25"/>
        <v>TNT</v>
      </c>
      <c r="B296" s="9">
        <f t="shared" si="25"/>
        <v>46174</v>
      </c>
      <c r="F296" t="str">
        <f>TCD!F297</f>
        <v>5743814314755452</v>
      </c>
      <c r="H296" t="str">
        <f t="shared" si="26"/>
        <v>E</v>
      </c>
      <c r="I296" t="str">
        <f t="shared" si="27"/>
        <v>FR</v>
      </c>
      <c r="J296" t="str">
        <f t="shared" si="28"/>
        <v>France</v>
      </c>
      <c r="K296" cm="1">
        <f t="array" ref="K296">IF(COUNTIF('Nb colis et poids'!A:A,F296)=0,1,LOOKUP(F296,'Nb colis et poids'!A:A,'Nb colis et poids'!B:B+1))</f>
        <v>1</v>
      </c>
      <c r="L296" s="17">
        <f>TCD!E297</f>
        <v>2.9</v>
      </c>
      <c r="M296" t="str">
        <f t="shared" si="29"/>
        <v>ST</v>
      </c>
      <c r="N296">
        <f t="shared" si="30"/>
        <v>0.2</v>
      </c>
      <c r="Q296" t="str">
        <f>IF(TCD!J297="","",TCD!J297)</f>
        <v/>
      </c>
      <c r="R296" t="str">
        <f>IF(TCD!G297="","",TCD!G297)</f>
        <v/>
      </c>
      <c r="T296" s="6">
        <f>TCD!H297</f>
        <v>4.67</v>
      </c>
    </row>
    <row r="297" spans="1:20" x14ac:dyDescent="0.25">
      <c r="A297" t="str">
        <f t="shared" si="25"/>
        <v>TNT</v>
      </c>
      <c r="B297" s="9">
        <f t="shared" si="25"/>
        <v>46174</v>
      </c>
      <c r="F297" t="str">
        <f>TCD!F298</f>
        <v>5743814314753417</v>
      </c>
      <c r="H297" t="str">
        <f t="shared" si="26"/>
        <v>E</v>
      </c>
      <c r="I297" t="str">
        <f t="shared" si="27"/>
        <v>FR</v>
      </c>
      <c r="J297" t="str">
        <f t="shared" si="28"/>
        <v>France</v>
      </c>
      <c r="K297" cm="1">
        <f t="array" ref="K297">IF(COUNTIF('Nb colis et poids'!A:A,F297)=0,1,LOOKUP(F297,'Nb colis et poids'!A:A,'Nb colis et poids'!B:B+1))</f>
        <v>2</v>
      </c>
      <c r="L297" s="17">
        <f>TCD!E298</f>
        <v>23.89</v>
      </c>
      <c r="M297" t="str">
        <f t="shared" si="29"/>
        <v>ST</v>
      </c>
      <c r="N297">
        <f t="shared" si="30"/>
        <v>0.2</v>
      </c>
      <c r="Q297" t="str">
        <f>IF(TCD!J298="","",TCD!J298)</f>
        <v/>
      </c>
      <c r="R297" t="str">
        <f>IF(TCD!G298="","",TCD!G298)</f>
        <v/>
      </c>
      <c r="T297" s="6">
        <f>TCD!H298</f>
        <v>11.13</v>
      </c>
    </row>
    <row r="298" spans="1:20" x14ac:dyDescent="0.25">
      <c r="A298" t="str">
        <f t="shared" si="25"/>
        <v>TNT</v>
      </c>
      <c r="B298" s="9">
        <f t="shared" si="25"/>
        <v>46174</v>
      </c>
      <c r="F298" t="str">
        <f>TCD!F299</f>
        <v>5743814314752509</v>
      </c>
      <c r="H298" t="str">
        <f t="shared" si="26"/>
        <v>E</v>
      </c>
      <c r="I298" t="str">
        <f t="shared" si="27"/>
        <v>FR</v>
      </c>
      <c r="J298" t="str">
        <f t="shared" si="28"/>
        <v>France</v>
      </c>
      <c r="K298" cm="1">
        <f t="array" ref="K298">IF(COUNTIF('Nb colis et poids'!A:A,F298)=0,1,LOOKUP(F298,'Nb colis et poids'!A:A,'Nb colis et poids'!B:B+1))</f>
        <v>1</v>
      </c>
      <c r="L298" s="17">
        <f>TCD!E299</f>
        <v>11.86</v>
      </c>
      <c r="M298" t="str">
        <f t="shared" si="29"/>
        <v>ST</v>
      </c>
      <c r="N298">
        <f t="shared" si="30"/>
        <v>0.2</v>
      </c>
      <c r="Q298" t="str">
        <f>IF(TCD!J299="","",TCD!J299)</f>
        <v/>
      </c>
      <c r="R298" t="str">
        <f>IF(TCD!G299="","",TCD!G299)</f>
        <v/>
      </c>
      <c r="T298" s="6">
        <f>TCD!H299</f>
        <v>7.01</v>
      </c>
    </row>
    <row r="299" spans="1:20" x14ac:dyDescent="0.25">
      <c r="A299" t="str">
        <f t="shared" si="25"/>
        <v>TNT</v>
      </c>
      <c r="B299" s="9">
        <f t="shared" si="25"/>
        <v>46174</v>
      </c>
      <c r="F299" t="str">
        <f>TCD!F300</f>
        <v>5643814314757685</v>
      </c>
      <c r="H299" t="str">
        <f t="shared" si="26"/>
        <v>E</v>
      </c>
      <c r="I299" t="str">
        <f t="shared" si="27"/>
        <v>FR</v>
      </c>
      <c r="J299" t="str">
        <f t="shared" si="28"/>
        <v>France</v>
      </c>
      <c r="K299" cm="1">
        <f t="array" ref="K299">IF(COUNTIF('Nb colis et poids'!A:A,F299)=0,1,LOOKUP(F299,'Nb colis et poids'!A:A,'Nb colis et poids'!B:B+1))</f>
        <v>1</v>
      </c>
      <c r="L299" s="17">
        <f>TCD!E300</f>
        <v>3.5</v>
      </c>
      <c r="M299" t="str">
        <f t="shared" si="29"/>
        <v>ST</v>
      </c>
      <c r="N299">
        <f t="shared" si="30"/>
        <v>0.2</v>
      </c>
      <c r="Q299" t="str">
        <f>IF(TCD!J300="","",TCD!J300)</f>
        <v/>
      </c>
      <c r="R299" t="str">
        <f>IF(TCD!G300="","",TCD!G300)</f>
        <v/>
      </c>
      <c r="T299" s="6">
        <f>TCD!H300</f>
        <v>4.93</v>
      </c>
    </row>
    <row r="300" spans="1:20" x14ac:dyDescent="0.25">
      <c r="A300" t="str">
        <f t="shared" si="25"/>
        <v>TNT</v>
      </c>
      <c r="B300" s="9">
        <f t="shared" si="25"/>
        <v>46174</v>
      </c>
      <c r="F300" t="str">
        <f>TCD!F301</f>
        <v>5643814314755708</v>
      </c>
      <c r="H300" t="str">
        <f t="shared" si="26"/>
        <v>E</v>
      </c>
      <c r="I300" t="str">
        <f t="shared" si="27"/>
        <v>FR</v>
      </c>
      <c r="J300" t="str">
        <f t="shared" si="28"/>
        <v>France</v>
      </c>
      <c r="K300" cm="1">
        <f t="array" ref="K300">IF(COUNTIF('Nb colis et poids'!A:A,F300)=0,1,LOOKUP(F300,'Nb colis et poids'!A:A,'Nb colis et poids'!B:B+1))</f>
        <v>1</v>
      </c>
      <c r="L300" s="17">
        <f>TCD!E301</f>
        <v>0.8</v>
      </c>
      <c r="M300" t="str">
        <f t="shared" si="29"/>
        <v>ST</v>
      </c>
      <c r="N300">
        <f t="shared" si="30"/>
        <v>0.2</v>
      </c>
      <c r="Q300" t="str">
        <f>IF(TCD!J301="","",TCD!J301)</f>
        <v/>
      </c>
      <c r="R300" t="str">
        <f>IF(TCD!G301="","",TCD!G301)</f>
        <v/>
      </c>
      <c r="T300" s="6">
        <f>TCD!H301</f>
        <v>4.1500000000000004</v>
      </c>
    </row>
    <row r="301" spans="1:20" x14ac:dyDescent="0.25">
      <c r="A301" t="str">
        <f t="shared" si="25"/>
        <v>TNT</v>
      </c>
      <c r="B301" s="9">
        <f t="shared" si="25"/>
        <v>46174</v>
      </c>
      <c r="F301" t="str">
        <f>TCD!F302</f>
        <v>5643814314754933</v>
      </c>
      <c r="H301" t="str">
        <f t="shared" si="26"/>
        <v>E</v>
      </c>
      <c r="I301" t="str">
        <f t="shared" si="27"/>
        <v>FR</v>
      </c>
      <c r="J301" t="str">
        <f t="shared" si="28"/>
        <v>France</v>
      </c>
      <c r="K301" cm="1">
        <f t="array" ref="K301">IF(COUNTIF('Nb colis et poids'!A:A,F301)=0,1,LOOKUP(F301,'Nb colis et poids'!A:A,'Nb colis et poids'!B:B+1))</f>
        <v>1</v>
      </c>
      <c r="L301" s="17">
        <f>TCD!E302</f>
        <v>9.9</v>
      </c>
      <c r="M301" t="str">
        <f t="shared" si="29"/>
        <v>ST</v>
      </c>
      <c r="N301">
        <f t="shared" si="30"/>
        <v>0.2</v>
      </c>
      <c r="Q301" t="str">
        <f>IF(TCD!J302="","",TCD!J302)</f>
        <v/>
      </c>
      <c r="R301" t="str">
        <f>IF(TCD!G302="","",TCD!G302)</f>
        <v/>
      </c>
      <c r="T301" s="6">
        <f>TCD!H302</f>
        <v>6.49</v>
      </c>
    </row>
    <row r="302" spans="1:20" x14ac:dyDescent="0.25">
      <c r="A302" t="str">
        <f t="shared" si="25"/>
        <v>TNT</v>
      </c>
      <c r="B302" s="9">
        <f t="shared" si="25"/>
        <v>46174</v>
      </c>
      <c r="F302" t="str">
        <f>TCD!F303</f>
        <v>5643814314752461</v>
      </c>
      <c r="H302" t="str">
        <f t="shared" si="26"/>
        <v>E</v>
      </c>
      <c r="I302" t="str">
        <f t="shared" si="27"/>
        <v>FR</v>
      </c>
      <c r="J302" t="str">
        <f t="shared" si="28"/>
        <v>France</v>
      </c>
      <c r="K302" cm="1">
        <f t="array" ref="K302">IF(COUNTIF('Nb colis et poids'!A:A,F302)=0,1,LOOKUP(F302,'Nb colis et poids'!A:A,'Nb colis et poids'!B:B+1))</f>
        <v>1</v>
      </c>
      <c r="L302" s="17">
        <f>TCD!E303</f>
        <v>2.9</v>
      </c>
      <c r="M302" t="str">
        <f t="shared" si="29"/>
        <v>ST</v>
      </c>
      <c r="N302">
        <f t="shared" si="30"/>
        <v>0.2</v>
      </c>
      <c r="Q302" t="str">
        <f>IF(TCD!J303="","",TCD!J303)</f>
        <v/>
      </c>
      <c r="R302" t="str">
        <f>IF(TCD!G303="","",TCD!G303)</f>
        <v/>
      </c>
      <c r="T302" s="6">
        <f>TCD!H303</f>
        <v>4.67</v>
      </c>
    </row>
    <row r="303" spans="1:20" x14ac:dyDescent="0.25">
      <c r="A303" t="str">
        <f t="shared" si="25"/>
        <v>TNT</v>
      </c>
      <c r="B303" s="9">
        <f t="shared" si="25"/>
        <v>46174</v>
      </c>
      <c r="F303" t="str">
        <f>TCD!F304</f>
        <v>5643814314751668</v>
      </c>
      <c r="H303" t="str">
        <f t="shared" si="26"/>
        <v>E</v>
      </c>
      <c r="I303" t="str">
        <f t="shared" si="27"/>
        <v>FR</v>
      </c>
      <c r="J303" t="str">
        <f t="shared" si="28"/>
        <v>France</v>
      </c>
      <c r="K303" cm="1">
        <f t="array" ref="K303">IF(COUNTIF('Nb colis et poids'!A:A,F303)=0,1,LOOKUP(F303,'Nb colis et poids'!A:A,'Nb colis et poids'!B:B+1))</f>
        <v>1</v>
      </c>
      <c r="L303" s="17">
        <f>TCD!E304</f>
        <v>3.6</v>
      </c>
      <c r="M303" t="str">
        <f t="shared" si="29"/>
        <v>ST</v>
      </c>
      <c r="N303">
        <f t="shared" si="30"/>
        <v>0.2</v>
      </c>
      <c r="Q303" t="str">
        <f>IF(TCD!J304="","",TCD!J304)</f>
        <v/>
      </c>
      <c r="R303" t="str">
        <f>IF(TCD!G304="","",TCD!G304)</f>
        <v/>
      </c>
      <c r="T303" s="6">
        <f>TCD!H304</f>
        <v>4.93</v>
      </c>
    </row>
    <row r="304" spans="1:20" x14ac:dyDescent="0.25">
      <c r="A304" t="str">
        <f t="shared" si="25"/>
        <v>TNT</v>
      </c>
      <c r="B304" s="9">
        <f t="shared" si="25"/>
        <v>46174</v>
      </c>
      <c r="F304" t="str">
        <f>TCD!F305</f>
        <v>5643814314751081</v>
      </c>
      <c r="H304" t="str">
        <f t="shared" si="26"/>
        <v>E</v>
      </c>
      <c r="I304" t="str">
        <f t="shared" si="27"/>
        <v>FR</v>
      </c>
      <c r="J304" t="str">
        <f t="shared" si="28"/>
        <v>France</v>
      </c>
      <c r="K304" cm="1">
        <f t="array" ref="K304">IF(COUNTIF('Nb colis et poids'!A:A,F304)=0,1,LOOKUP(F304,'Nb colis et poids'!A:A,'Nb colis et poids'!B:B+1))</f>
        <v>1</v>
      </c>
      <c r="L304" s="17">
        <f>TCD!E305</f>
        <v>10.4</v>
      </c>
      <c r="M304" t="str">
        <f t="shared" si="29"/>
        <v>ST</v>
      </c>
      <c r="N304">
        <f t="shared" si="30"/>
        <v>0.2</v>
      </c>
      <c r="Q304" t="str">
        <f>IF(TCD!J305="","",TCD!J305)</f>
        <v/>
      </c>
      <c r="R304" t="str">
        <f>IF(TCD!G305="","",TCD!G305)</f>
        <v/>
      </c>
      <c r="T304" s="6">
        <f>TCD!H305</f>
        <v>6.75</v>
      </c>
    </row>
    <row r="305" spans="1:20" x14ac:dyDescent="0.25">
      <c r="A305" t="str">
        <f t="shared" si="25"/>
        <v>TNT</v>
      </c>
      <c r="B305" s="9">
        <f t="shared" si="25"/>
        <v>46174</v>
      </c>
      <c r="F305" t="str">
        <f>TCD!F306</f>
        <v>5443814314755882</v>
      </c>
      <c r="H305" t="str">
        <f t="shared" si="26"/>
        <v>E</v>
      </c>
      <c r="I305" t="str">
        <f t="shared" si="27"/>
        <v>FR</v>
      </c>
      <c r="J305" t="str">
        <f t="shared" si="28"/>
        <v>France</v>
      </c>
      <c r="K305" cm="1">
        <f t="array" ref="K305">IF(COUNTIF('Nb colis et poids'!A:A,F305)=0,1,LOOKUP(F305,'Nb colis et poids'!A:A,'Nb colis et poids'!B:B+1))</f>
        <v>1</v>
      </c>
      <c r="L305" s="17">
        <f>TCD!E306</f>
        <v>3.01</v>
      </c>
      <c r="M305" t="str">
        <f t="shared" si="29"/>
        <v>ST</v>
      </c>
      <c r="N305">
        <f t="shared" si="30"/>
        <v>0.2</v>
      </c>
      <c r="Q305" t="str">
        <f>IF(TCD!J306="","",TCD!J306)</f>
        <v/>
      </c>
      <c r="R305" t="str">
        <f>IF(TCD!G306="","",TCD!G306)</f>
        <v/>
      </c>
      <c r="T305" s="6">
        <f>TCD!H306</f>
        <v>4.93</v>
      </c>
    </row>
    <row r="306" spans="1:20" x14ac:dyDescent="0.25">
      <c r="A306" t="str">
        <f t="shared" si="25"/>
        <v>TNT</v>
      </c>
      <c r="B306" s="9">
        <f t="shared" si="25"/>
        <v>46174</v>
      </c>
      <c r="F306" t="str">
        <f>TCD!F307</f>
        <v>5443814314754703</v>
      </c>
      <c r="H306" t="str">
        <f t="shared" si="26"/>
        <v>E</v>
      </c>
      <c r="I306" t="str">
        <f t="shared" si="27"/>
        <v>FR</v>
      </c>
      <c r="J306" t="str">
        <f t="shared" si="28"/>
        <v>France</v>
      </c>
      <c r="K306" cm="1">
        <f t="array" ref="K306">IF(COUNTIF('Nb colis et poids'!A:A,F306)=0,1,LOOKUP(F306,'Nb colis et poids'!A:A,'Nb colis et poids'!B:B+1))</f>
        <v>1</v>
      </c>
      <c r="L306" s="17">
        <f>TCD!E307</f>
        <v>6.01</v>
      </c>
      <c r="M306" t="str">
        <f t="shared" si="29"/>
        <v>ST</v>
      </c>
      <c r="N306">
        <f t="shared" si="30"/>
        <v>0.2</v>
      </c>
      <c r="Q306" t="str">
        <f>IF(TCD!J307="","",TCD!J307)</f>
        <v/>
      </c>
      <c r="R306" t="str">
        <f>IF(TCD!G307="","",TCD!G307)</f>
        <v/>
      </c>
      <c r="T306" s="6">
        <f>TCD!H307</f>
        <v>5.71</v>
      </c>
    </row>
    <row r="307" spans="1:20" x14ac:dyDescent="0.25">
      <c r="A307" t="str">
        <f t="shared" si="25"/>
        <v>TNT</v>
      </c>
      <c r="B307" s="9">
        <f t="shared" si="25"/>
        <v>46174</v>
      </c>
      <c r="F307" t="str">
        <f>TCD!F308</f>
        <v>5443814314752542</v>
      </c>
      <c r="H307" t="str">
        <f t="shared" si="26"/>
        <v>E</v>
      </c>
      <c r="I307" t="str">
        <f t="shared" si="27"/>
        <v>FR</v>
      </c>
      <c r="J307" t="str">
        <f t="shared" si="28"/>
        <v>France</v>
      </c>
      <c r="K307" cm="1">
        <f t="array" ref="K307">IF(COUNTIF('Nb colis et poids'!A:A,F307)=0,1,LOOKUP(F307,'Nb colis et poids'!A:A,'Nb colis et poids'!B:B+1))</f>
        <v>1</v>
      </c>
      <c r="L307" s="17">
        <f>TCD!E308</f>
        <v>3.01</v>
      </c>
      <c r="M307" t="str">
        <f t="shared" si="29"/>
        <v>ST</v>
      </c>
      <c r="N307">
        <f t="shared" si="30"/>
        <v>0.2</v>
      </c>
      <c r="Q307" t="str">
        <f>IF(TCD!J308="","",TCD!J308)</f>
        <v/>
      </c>
      <c r="R307" t="str">
        <f>IF(TCD!G308="","",TCD!G308)</f>
        <v/>
      </c>
      <c r="T307" s="6">
        <f>TCD!H308</f>
        <v>4.93</v>
      </c>
    </row>
    <row r="308" spans="1:20" x14ac:dyDescent="0.25">
      <c r="A308" t="str">
        <f t="shared" si="25"/>
        <v>TNT</v>
      </c>
      <c r="B308" s="9">
        <f t="shared" si="25"/>
        <v>46174</v>
      </c>
      <c r="F308" t="str">
        <f>TCD!F309</f>
        <v>5343814314754983</v>
      </c>
      <c r="H308" t="str">
        <f t="shared" si="26"/>
        <v>E</v>
      </c>
      <c r="I308" t="str">
        <f t="shared" si="27"/>
        <v>FR</v>
      </c>
      <c r="J308" t="str">
        <f t="shared" si="28"/>
        <v>France</v>
      </c>
      <c r="K308" cm="1">
        <f t="array" ref="K308">IF(COUNTIF('Nb colis et poids'!A:A,F308)=0,1,LOOKUP(F308,'Nb colis et poids'!A:A,'Nb colis et poids'!B:B+1))</f>
        <v>1</v>
      </c>
      <c r="L308" s="17">
        <f>TCD!E309</f>
        <v>2.9</v>
      </c>
      <c r="M308" t="str">
        <f t="shared" si="29"/>
        <v>ST</v>
      </c>
      <c r="N308">
        <f t="shared" si="30"/>
        <v>0.2</v>
      </c>
      <c r="Q308" t="str">
        <f>IF(TCD!J309="","",TCD!J309)</f>
        <v/>
      </c>
      <c r="R308" t="str">
        <f>IF(TCD!G309="","",TCD!G309)</f>
        <v/>
      </c>
      <c r="T308" s="6">
        <f>TCD!H309</f>
        <v>4.67</v>
      </c>
    </row>
    <row r="309" spans="1:20" x14ac:dyDescent="0.25">
      <c r="A309" t="str">
        <f t="shared" si="25"/>
        <v>TNT</v>
      </c>
      <c r="B309" s="9">
        <f t="shared" si="25"/>
        <v>46174</v>
      </c>
      <c r="F309" t="str">
        <f>TCD!F310</f>
        <v>5343814314752585</v>
      </c>
      <c r="H309" t="str">
        <f t="shared" si="26"/>
        <v>E</v>
      </c>
      <c r="I309" t="str">
        <f t="shared" si="27"/>
        <v>FR</v>
      </c>
      <c r="J309" t="str">
        <f t="shared" si="28"/>
        <v>France</v>
      </c>
      <c r="K309" cm="1">
        <f t="array" ref="K309">IF(COUNTIF('Nb colis et poids'!A:A,F309)=0,1,LOOKUP(F309,'Nb colis et poids'!A:A,'Nb colis et poids'!B:B+1))</f>
        <v>1</v>
      </c>
      <c r="L309" s="17">
        <f>TCD!E310</f>
        <v>9.6</v>
      </c>
      <c r="M309" t="str">
        <f t="shared" si="29"/>
        <v>ST</v>
      </c>
      <c r="N309">
        <f t="shared" si="30"/>
        <v>0.2</v>
      </c>
      <c r="Q309" t="str">
        <f>IF(TCD!J310="","",TCD!J310)</f>
        <v/>
      </c>
      <c r="R309" t="str">
        <f>IF(TCD!G310="","",TCD!G310)</f>
        <v/>
      </c>
      <c r="T309" s="6">
        <f>TCD!H310</f>
        <v>6.49</v>
      </c>
    </row>
    <row r="310" spans="1:20" x14ac:dyDescent="0.25">
      <c r="A310" t="str">
        <f t="shared" si="25"/>
        <v>TNT</v>
      </c>
      <c r="B310" s="9">
        <f t="shared" si="25"/>
        <v>46174</v>
      </c>
      <c r="F310" t="str">
        <f>TCD!F311</f>
        <v>5143814314757148</v>
      </c>
      <c r="H310" t="str">
        <f t="shared" si="26"/>
        <v>E</v>
      </c>
      <c r="I310" t="str">
        <f t="shared" si="27"/>
        <v>FR</v>
      </c>
      <c r="J310" t="str">
        <f t="shared" si="28"/>
        <v>France</v>
      </c>
      <c r="K310" cm="1">
        <f t="array" ref="K310">IF(COUNTIF('Nb colis et poids'!A:A,F310)=0,1,LOOKUP(F310,'Nb colis et poids'!A:A,'Nb colis et poids'!B:B+1))</f>
        <v>1</v>
      </c>
      <c r="L310" s="17">
        <f>TCD!E311</f>
        <v>4.3</v>
      </c>
      <c r="M310" t="str">
        <f t="shared" si="29"/>
        <v>ST</v>
      </c>
      <c r="N310">
        <f t="shared" si="30"/>
        <v>0.2</v>
      </c>
      <c r="Q310" t="str">
        <f>IF(TCD!J311="","",TCD!J311)</f>
        <v/>
      </c>
      <c r="R310" t="str">
        <f>IF(TCD!G311="","",TCD!G311)</f>
        <v/>
      </c>
      <c r="T310" s="6">
        <f>TCD!H311</f>
        <v>5.19</v>
      </c>
    </row>
    <row r="311" spans="1:20" x14ac:dyDescent="0.25">
      <c r="A311" t="str">
        <f t="shared" si="25"/>
        <v>TNT</v>
      </c>
      <c r="B311" s="9">
        <f t="shared" si="25"/>
        <v>46174</v>
      </c>
      <c r="F311" t="str">
        <f>TCD!F312</f>
        <v>5143814314754436</v>
      </c>
      <c r="H311" t="str">
        <f t="shared" si="26"/>
        <v>E</v>
      </c>
      <c r="I311" t="str">
        <f t="shared" si="27"/>
        <v>FR</v>
      </c>
      <c r="J311" t="str">
        <f t="shared" si="28"/>
        <v>France</v>
      </c>
      <c r="K311" cm="1">
        <f t="array" ref="K311">IF(COUNTIF('Nb colis et poids'!A:A,F311)=0,1,LOOKUP(F311,'Nb colis et poids'!A:A,'Nb colis et poids'!B:B+1))</f>
        <v>1</v>
      </c>
      <c r="L311" s="17">
        <f>TCD!E312</f>
        <v>4.0999999999999996</v>
      </c>
      <c r="M311" t="str">
        <f t="shared" si="29"/>
        <v>ST</v>
      </c>
      <c r="N311">
        <f t="shared" si="30"/>
        <v>0.2</v>
      </c>
      <c r="Q311" t="str">
        <f>IF(TCD!J312="","",TCD!J312)</f>
        <v/>
      </c>
      <c r="R311" t="str">
        <f>IF(TCD!G312="","",TCD!G312)</f>
        <v/>
      </c>
      <c r="T311" s="6">
        <f>TCD!H312</f>
        <v>5.19</v>
      </c>
    </row>
    <row r="312" spans="1:20" x14ac:dyDescent="0.25">
      <c r="A312" t="str">
        <f t="shared" si="25"/>
        <v>TNT</v>
      </c>
      <c r="B312" s="9">
        <f t="shared" si="25"/>
        <v>46174</v>
      </c>
      <c r="F312" t="str">
        <f>TCD!F313</f>
        <v>5143814314754373</v>
      </c>
      <c r="H312" t="str">
        <f t="shared" si="26"/>
        <v>E</v>
      </c>
      <c r="I312" t="str">
        <f t="shared" si="27"/>
        <v>FR</v>
      </c>
      <c r="J312" t="str">
        <f t="shared" si="28"/>
        <v>France</v>
      </c>
      <c r="K312" cm="1">
        <f t="array" ref="K312">IF(COUNTIF('Nb colis et poids'!A:A,F312)=0,1,LOOKUP(F312,'Nb colis et poids'!A:A,'Nb colis et poids'!B:B+1))</f>
        <v>1</v>
      </c>
      <c r="L312" s="17">
        <f>TCD!E313</f>
        <v>18.04</v>
      </c>
      <c r="M312" t="str">
        <f t="shared" si="29"/>
        <v>ST</v>
      </c>
      <c r="N312">
        <f t="shared" si="30"/>
        <v>0.2</v>
      </c>
      <c r="Q312" t="str">
        <f>IF(TCD!J313="","",TCD!J313)</f>
        <v/>
      </c>
      <c r="R312" t="str">
        <f>IF(TCD!G313="","",TCD!G313)</f>
        <v/>
      </c>
      <c r="T312" s="6">
        <f>TCD!H313</f>
        <v>8.83</v>
      </c>
    </row>
    <row r="313" spans="1:20" x14ac:dyDescent="0.25">
      <c r="A313" t="str">
        <f t="shared" si="25"/>
        <v>TNT</v>
      </c>
      <c r="B313" s="9">
        <f t="shared" si="25"/>
        <v>46174</v>
      </c>
      <c r="F313" t="str">
        <f>TCD!F314</f>
        <v>5143814314753315</v>
      </c>
      <c r="H313" t="str">
        <f t="shared" si="26"/>
        <v>E</v>
      </c>
      <c r="I313" t="str">
        <f t="shared" si="27"/>
        <v>FR</v>
      </c>
      <c r="J313" t="str">
        <f t="shared" si="28"/>
        <v>France</v>
      </c>
      <c r="K313" cm="1">
        <f t="array" ref="K313">IF(COUNTIF('Nb colis et poids'!A:A,F313)=0,1,LOOKUP(F313,'Nb colis et poids'!A:A,'Nb colis et poids'!B:B+1))</f>
        <v>2</v>
      </c>
      <c r="L313" s="17">
        <f>TCD!E314</f>
        <v>29.72</v>
      </c>
      <c r="M313" t="str">
        <f t="shared" si="29"/>
        <v>ST</v>
      </c>
      <c r="N313">
        <f t="shared" si="30"/>
        <v>0.2</v>
      </c>
      <c r="Q313" t="str">
        <f>IF(TCD!J314="","",TCD!J314)</f>
        <v/>
      </c>
      <c r="R313" t="str">
        <f>IF(TCD!G314="","",TCD!G314)</f>
        <v/>
      </c>
      <c r="T313" s="6">
        <f>TCD!H314</f>
        <v>12.69</v>
      </c>
    </row>
    <row r="314" spans="1:20" x14ac:dyDescent="0.25">
      <c r="A314" t="str">
        <f t="shared" si="25"/>
        <v>TNT</v>
      </c>
      <c r="B314" s="9">
        <f t="shared" si="25"/>
        <v>46174</v>
      </c>
      <c r="F314" t="str">
        <f>TCD!F315</f>
        <v>5043814314753715</v>
      </c>
      <c r="H314" t="str">
        <f t="shared" si="26"/>
        <v>E</v>
      </c>
      <c r="I314" t="str">
        <f t="shared" si="27"/>
        <v>FR</v>
      </c>
      <c r="J314" t="str">
        <f t="shared" si="28"/>
        <v>France</v>
      </c>
      <c r="K314" cm="1">
        <f t="array" ref="K314">IF(COUNTIF('Nb colis et poids'!A:A,F314)=0,1,LOOKUP(F314,'Nb colis et poids'!A:A,'Nb colis et poids'!B:B+1))</f>
        <v>1</v>
      </c>
      <c r="L314" s="17">
        <f>TCD!E315</f>
        <v>5.2</v>
      </c>
      <c r="M314" t="str">
        <f t="shared" si="29"/>
        <v>ST</v>
      </c>
      <c r="N314">
        <f t="shared" si="30"/>
        <v>0.2</v>
      </c>
      <c r="Q314" t="str">
        <f>IF(TCD!J315="","",TCD!J315)</f>
        <v/>
      </c>
      <c r="R314" t="str">
        <f>IF(TCD!G315="","",TCD!G315)</f>
        <v/>
      </c>
      <c r="T314" s="6">
        <f>TCD!H315</f>
        <v>5.45</v>
      </c>
    </row>
    <row r="315" spans="1:20" x14ac:dyDescent="0.25">
      <c r="A315" t="str">
        <f t="shared" si="25"/>
        <v>TNT</v>
      </c>
      <c r="B315" s="9">
        <f t="shared" si="25"/>
        <v>46174</v>
      </c>
      <c r="F315" t="str">
        <f>TCD!F316</f>
        <v>4943814314757382</v>
      </c>
      <c r="H315" t="str">
        <f t="shared" si="26"/>
        <v>E</v>
      </c>
      <c r="I315" t="str">
        <f t="shared" si="27"/>
        <v>FR</v>
      </c>
      <c r="J315" t="str">
        <f t="shared" si="28"/>
        <v>France</v>
      </c>
      <c r="K315" cm="1">
        <f t="array" ref="K315">IF(COUNTIF('Nb colis et poids'!A:A,F315)=0,1,LOOKUP(F315,'Nb colis et poids'!A:A,'Nb colis et poids'!B:B+1))</f>
        <v>1</v>
      </c>
      <c r="L315" s="17">
        <f>TCD!E316</f>
        <v>2.6</v>
      </c>
      <c r="M315" t="str">
        <f t="shared" si="29"/>
        <v>ST</v>
      </c>
      <c r="N315">
        <f t="shared" si="30"/>
        <v>0.2</v>
      </c>
      <c r="Q315" t="str">
        <f>IF(TCD!J316="","",TCD!J316)</f>
        <v/>
      </c>
      <c r="R315" t="str">
        <f>IF(TCD!G316="","",TCD!G316)</f>
        <v/>
      </c>
      <c r="T315" s="6">
        <f>TCD!H316</f>
        <v>4.67</v>
      </c>
    </row>
    <row r="316" spans="1:20" x14ac:dyDescent="0.25">
      <c r="A316" t="str">
        <f t="shared" si="25"/>
        <v>TNT</v>
      </c>
      <c r="B316" s="9">
        <f t="shared" si="25"/>
        <v>46174</v>
      </c>
      <c r="F316" t="str">
        <f>TCD!F317</f>
        <v>4943814314757192</v>
      </c>
      <c r="H316" t="str">
        <f t="shared" si="26"/>
        <v>E</v>
      </c>
      <c r="I316" t="str">
        <f t="shared" si="27"/>
        <v>FR</v>
      </c>
      <c r="J316" t="str">
        <f t="shared" si="28"/>
        <v>France</v>
      </c>
      <c r="K316" cm="1">
        <f t="array" ref="K316">IF(COUNTIF('Nb colis et poids'!A:A,F316)=0,1,LOOKUP(F316,'Nb colis et poids'!A:A,'Nb colis et poids'!B:B+1))</f>
        <v>2</v>
      </c>
      <c r="L316" s="17">
        <f>TCD!E317</f>
        <v>7.04</v>
      </c>
      <c r="M316" t="str">
        <f t="shared" si="29"/>
        <v>ST</v>
      </c>
      <c r="N316">
        <f t="shared" si="30"/>
        <v>0.2</v>
      </c>
      <c r="Q316" t="str">
        <f>IF(TCD!J317="","",TCD!J317)</f>
        <v/>
      </c>
      <c r="R316" t="str">
        <f>IF(TCD!G317="","",TCD!G317)</f>
        <v/>
      </c>
      <c r="T316" s="6">
        <f>TCD!H317</f>
        <v>6.97</v>
      </c>
    </row>
    <row r="317" spans="1:20" x14ac:dyDescent="0.25">
      <c r="A317" t="str">
        <f t="shared" si="25"/>
        <v>TNT</v>
      </c>
      <c r="B317" s="9">
        <f t="shared" si="25"/>
        <v>46174</v>
      </c>
      <c r="F317" t="str">
        <f>TCD!F318</f>
        <v>4943814314756589</v>
      </c>
      <c r="H317" t="str">
        <f t="shared" si="26"/>
        <v>E</v>
      </c>
      <c r="I317" t="str">
        <f t="shared" si="27"/>
        <v>FR</v>
      </c>
      <c r="J317" t="str">
        <f t="shared" si="28"/>
        <v>France</v>
      </c>
      <c r="K317" cm="1">
        <f t="array" ref="K317">IF(COUNTIF('Nb colis et poids'!A:A,F317)=0,1,LOOKUP(F317,'Nb colis et poids'!A:A,'Nb colis et poids'!B:B+1))</f>
        <v>2</v>
      </c>
      <c r="L317" s="17">
        <f>TCD!E318</f>
        <v>40.25</v>
      </c>
      <c r="M317" t="str">
        <f t="shared" si="29"/>
        <v>ST</v>
      </c>
      <c r="N317">
        <f t="shared" si="30"/>
        <v>0.2</v>
      </c>
      <c r="Q317" t="str">
        <f>IF(TCD!J318="","",TCD!J318)</f>
        <v/>
      </c>
      <c r="R317" t="str">
        <f>IF(TCD!G318="","",TCD!G318)</f>
        <v/>
      </c>
      <c r="T317" s="6">
        <f>TCD!H318</f>
        <v>15.55</v>
      </c>
    </row>
    <row r="318" spans="1:20" x14ac:dyDescent="0.25">
      <c r="A318" t="str">
        <f t="shared" si="25"/>
        <v>TNT</v>
      </c>
      <c r="B318" s="9">
        <f t="shared" si="25"/>
        <v>46174</v>
      </c>
      <c r="F318" t="str">
        <f>TCD!F319</f>
        <v>4943814314755065</v>
      </c>
      <c r="H318" t="str">
        <f t="shared" si="26"/>
        <v>E</v>
      </c>
      <c r="I318" t="str">
        <f t="shared" si="27"/>
        <v>FR</v>
      </c>
      <c r="J318" t="str">
        <f t="shared" si="28"/>
        <v>France</v>
      </c>
      <c r="K318" cm="1">
        <f t="array" ref="K318">IF(COUNTIF('Nb colis et poids'!A:A,F318)=0,1,LOOKUP(F318,'Nb colis et poids'!A:A,'Nb colis et poids'!B:B+1))</f>
        <v>1</v>
      </c>
      <c r="L318" s="17">
        <f>TCD!E319</f>
        <v>4.01</v>
      </c>
      <c r="M318" t="str">
        <f t="shared" si="29"/>
        <v>ST</v>
      </c>
      <c r="N318">
        <f t="shared" si="30"/>
        <v>0.2</v>
      </c>
      <c r="Q318" t="str">
        <f>IF(TCD!J319="","",TCD!J319)</f>
        <v/>
      </c>
      <c r="R318" t="str">
        <f>IF(TCD!G319="","",TCD!G319)</f>
        <v/>
      </c>
      <c r="T318" s="6">
        <f>TCD!H319</f>
        <v>5.19</v>
      </c>
    </row>
    <row r="319" spans="1:20" x14ac:dyDescent="0.25">
      <c r="A319" t="str">
        <f t="shared" si="25"/>
        <v>TNT</v>
      </c>
      <c r="B319" s="9">
        <f t="shared" si="25"/>
        <v>46174</v>
      </c>
      <c r="F319" t="str">
        <f>TCD!F320</f>
        <v>4943814314754399</v>
      </c>
      <c r="H319" t="str">
        <f t="shared" si="26"/>
        <v>E</v>
      </c>
      <c r="I319" t="str">
        <f t="shared" si="27"/>
        <v>FR</v>
      </c>
      <c r="J319" t="str">
        <f t="shared" si="28"/>
        <v>France</v>
      </c>
      <c r="K319" cm="1">
        <f t="array" ref="K319">IF(COUNTIF('Nb colis et poids'!A:A,F319)=0,1,LOOKUP(F319,'Nb colis et poids'!A:A,'Nb colis et poids'!B:B+1))</f>
        <v>1</v>
      </c>
      <c r="L319" s="17">
        <f>TCD!E320</f>
        <v>3.6</v>
      </c>
      <c r="M319" t="str">
        <f t="shared" si="29"/>
        <v>ST</v>
      </c>
      <c r="N319">
        <f t="shared" si="30"/>
        <v>0.2</v>
      </c>
      <c r="Q319" t="str">
        <f>IF(TCD!J320="","",TCD!J320)</f>
        <v/>
      </c>
      <c r="R319" t="str">
        <f>IF(TCD!G320="","",TCD!G320)</f>
        <v/>
      </c>
      <c r="T319" s="6">
        <f>TCD!H320</f>
        <v>4.93</v>
      </c>
    </row>
    <row r="320" spans="1:20" x14ac:dyDescent="0.25">
      <c r="A320" t="str">
        <f t="shared" si="25"/>
        <v>TNT</v>
      </c>
      <c r="B320" s="9">
        <f t="shared" si="25"/>
        <v>46174</v>
      </c>
      <c r="F320" t="str">
        <f>TCD!F321</f>
        <v>4943814314753981</v>
      </c>
      <c r="H320" t="str">
        <f t="shared" si="26"/>
        <v>E</v>
      </c>
      <c r="I320" t="str">
        <f t="shared" si="27"/>
        <v>FR</v>
      </c>
      <c r="J320" t="str">
        <f t="shared" si="28"/>
        <v>France</v>
      </c>
      <c r="K320" cm="1">
        <f t="array" ref="K320">IF(COUNTIF('Nb colis et poids'!A:A,F320)=0,1,LOOKUP(F320,'Nb colis et poids'!A:A,'Nb colis et poids'!B:B+1))</f>
        <v>1</v>
      </c>
      <c r="L320" s="17">
        <f>TCD!E321</f>
        <v>0.9</v>
      </c>
      <c r="M320" t="str">
        <f t="shared" si="29"/>
        <v>ST</v>
      </c>
      <c r="N320">
        <f t="shared" si="30"/>
        <v>0.2</v>
      </c>
      <c r="Q320" t="str">
        <f>IF(TCD!J321="","",TCD!J321)</f>
        <v/>
      </c>
      <c r="R320" t="str">
        <f>IF(TCD!G321="","",TCD!G321)</f>
        <v/>
      </c>
      <c r="T320" s="6">
        <f>TCD!H321</f>
        <v>4.1500000000000004</v>
      </c>
    </row>
    <row r="321" spans="1:20" x14ac:dyDescent="0.25">
      <c r="A321" t="str">
        <f t="shared" si="25"/>
        <v>TNT</v>
      </c>
      <c r="B321" s="9">
        <f t="shared" si="25"/>
        <v>46174</v>
      </c>
      <c r="F321" t="str">
        <f>TCD!F322</f>
        <v>4943814314753261</v>
      </c>
      <c r="H321" t="str">
        <f t="shared" si="26"/>
        <v>E</v>
      </c>
      <c r="I321" t="str">
        <f t="shared" si="27"/>
        <v>FR</v>
      </c>
      <c r="J321" t="str">
        <f t="shared" si="28"/>
        <v>France</v>
      </c>
      <c r="K321" cm="1">
        <f t="array" ref="K321">IF(COUNTIF('Nb colis et poids'!A:A,F321)=0,1,LOOKUP(F321,'Nb colis et poids'!A:A,'Nb colis et poids'!B:B+1))</f>
        <v>1</v>
      </c>
      <c r="L321" s="17">
        <f>TCD!E322</f>
        <v>3.84</v>
      </c>
      <c r="M321" t="str">
        <f t="shared" si="29"/>
        <v>ST</v>
      </c>
      <c r="N321">
        <f t="shared" si="30"/>
        <v>0.2</v>
      </c>
      <c r="Q321" t="str">
        <f>IF(TCD!J322="","",TCD!J322)</f>
        <v/>
      </c>
      <c r="R321" t="str">
        <f>IF(TCD!G322="","",TCD!G322)</f>
        <v/>
      </c>
      <c r="T321" s="6">
        <f>TCD!H322</f>
        <v>4.93</v>
      </c>
    </row>
    <row r="322" spans="1:20" x14ac:dyDescent="0.25">
      <c r="A322" t="str">
        <f t="shared" si="25"/>
        <v>TNT</v>
      </c>
      <c r="B322" s="9">
        <f t="shared" si="25"/>
        <v>46174</v>
      </c>
      <c r="F322" t="str">
        <f>TCD!F323</f>
        <v>4943814314752284</v>
      </c>
      <c r="H322" t="str">
        <f t="shared" si="26"/>
        <v>E</v>
      </c>
      <c r="I322" t="str">
        <f t="shared" si="27"/>
        <v>FR</v>
      </c>
      <c r="J322" t="str">
        <f t="shared" si="28"/>
        <v>France</v>
      </c>
      <c r="K322" cm="1">
        <f t="array" ref="K322">IF(COUNTIF('Nb colis et poids'!A:A,F322)=0,1,LOOKUP(F322,'Nb colis et poids'!A:A,'Nb colis et poids'!B:B+1))</f>
        <v>1</v>
      </c>
      <c r="L322" s="17">
        <f>TCD!E323</f>
        <v>3.5</v>
      </c>
      <c r="M322" t="str">
        <f t="shared" si="29"/>
        <v>ST</v>
      </c>
      <c r="N322">
        <f t="shared" si="30"/>
        <v>0.2</v>
      </c>
      <c r="Q322" t="str">
        <f>IF(TCD!J323="","",TCD!J323)</f>
        <v/>
      </c>
      <c r="R322" t="str">
        <f>IF(TCD!G323="","",TCD!G323)</f>
        <v/>
      </c>
      <c r="T322" s="6">
        <f>TCD!H323</f>
        <v>4.93</v>
      </c>
    </row>
    <row r="323" spans="1:20" x14ac:dyDescent="0.25">
      <c r="A323" t="str">
        <f t="shared" si="25"/>
        <v>TNT</v>
      </c>
      <c r="B323" s="9">
        <f t="shared" si="25"/>
        <v>46174</v>
      </c>
      <c r="F323" t="str">
        <f>TCD!F324</f>
        <v>4943814314751042</v>
      </c>
      <c r="H323" t="str">
        <f t="shared" si="26"/>
        <v>E</v>
      </c>
      <c r="I323" t="str">
        <f t="shared" si="27"/>
        <v>FR</v>
      </c>
      <c r="J323" t="str">
        <f t="shared" si="28"/>
        <v>France</v>
      </c>
      <c r="K323" cm="1">
        <f t="array" ref="K323">IF(COUNTIF('Nb colis et poids'!A:A,F323)=0,1,LOOKUP(F323,'Nb colis et poids'!A:A,'Nb colis et poids'!B:B+1))</f>
        <v>3</v>
      </c>
      <c r="L323" s="17">
        <f>TCD!E324</f>
        <v>51.6</v>
      </c>
      <c r="M323" t="str">
        <f t="shared" si="29"/>
        <v>ST</v>
      </c>
      <c r="N323">
        <f t="shared" si="30"/>
        <v>0.2</v>
      </c>
      <c r="Q323" t="str">
        <f>IF(TCD!J324="","",TCD!J324)</f>
        <v/>
      </c>
      <c r="R323" t="str">
        <f>IF(TCD!G324="","",TCD!G324)</f>
        <v/>
      </c>
      <c r="T323" s="6">
        <f>TCD!H324</f>
        <v>19.41</v>
      </c>
    </row>
    <row r="324" spans="1:20" x14ac:dyDescent="0.25">
      <c r="A324" t="str">
        <f t="shared" ref="A324:B387" si="31">A323</f>
        <v>TNT</v>
      </c>
      <c r="B324" s="9">
        <f t="shared" si="31"/>
        <v>46174</v>
      </c>
      <c r="F324" t="str">
        <f>TCD!F325</f>
        <v>4743814314755445</v>
      </c>
      <c r="H324" t="str">
        <f t="shared" ref="H324:H387" si="32">H323</f>
        <v>E</v>
      </c>
      <c r="I324" t="str">
        <f t="shared" ref="I324:I387" si="33">I323</f>
        <v>FR</v>
      </c>
      <c r="J324" t="str">
        <f t="shared" ref="J324:J387" si="34">J323</f>
        <v>France</v>
      </c>
      <c r="K324" cm="1">
        <f t="array" ref="K324">IF(COUNTIF('Nb colis et poids'!A:A,F324)=0,1,LOOKUP(F324,'Nb colis et poids'!A:A,'Nb colis et poids'!B:B+1))</f>
        <v>1</v>
      </c>
      <c r="L324" s="17">
        <f>TCD!E325</f>
        <v>3.01</v>
      </c>
      <c r="M324" t="str">
        <f t="shared" ref="M324:M387" si="35">M323</f>
        <v>ST</v>
      </c>
      <c r="N324">
        <f t="shared" ref="N324:N387" si="36">N323</f>
        <v>0.2</v>
      </c>
      <c r="Q324" t="str">
        <f>IF(TCD!J325="","",TCD!J325)</f>
        <v/>
      </c>
      <c r="R324" t="str">
        <f>IF(TCD!G325="","",TCD!G325)</f>
        <v/>
      </c>
      <c r="T324" s="6">
        <f>TCD!H325</f>
        <v>4.93</v>
      </c>
    </row>
    <row r="325" spans="1:20" x14ac:dyDescent="0.25">
      <c r="A325" t="str">
        <f t="shared" si="31"/>
        <v>TNT</v>
      </c>
      <c r="B325" s="9">
        <f t="shared" si="31"/>
        <v>46174</v>
      </c>
      <c r="F325" t="str">
        <f>TCD!F326</f>
        <v>4743814314755019</v>
      </c>
      <c r="H325" t="str">
        <f t="shared" si="32"/>
        <v>E</v>
      </c>
      <c r="I325" t="str">
        <f t="shared" si="33"/>
        <v>FR</v>
      </c>
      <c r="J325" t="str">
        <f t="shared" si="34"/>
        <v>France</v>
      </c>
      <c r="K325" cm="1">
        <f t="array" ref="K325">IF(COUNTIF('Nb colis et poids'!A:A,F325)=0,1,LOOKUP(F325,'Nb colis et poids'!A:A,'Nb colis et poids'!B:B+1))</f>
        <v>1</v>
      </c>
      <c r="L325" s="17">
        <f>TCD!E326</f>
        <v>3.2</v>
      </c>
      <c r="M325" t="str">
        <f t="shared" si="35"/>
        <v>ST</v>
      </c>
      <c r="N325">
        <f t="shared" si="36"/>
        <v>0.2</v>
      </c>
      <c r="Q325" t="str">
        <f>IF(TCD!J326="","",TCD!J326)</f>
        <v/>
      </c>
      <c r="R325" t="str">
        <f>IF(TCD!G326="","",TCD!G326)</f>
        <v/>
      </c>
      <c r="T325" s="6">
        <f>TCD!H326</f>
        <v>4.93</v>
      </c>
    </row>
    <row r="326" spans="1:20" x14ac:dyDescent="0.25">
      <c r="A326" t="str">
        <f t="shared" si="31"/>
        <v>TNT</v>
      </c>
      <c r="B326" s="9">
        <f t="shared" si="31"/>
        <v>46174</v>
      </c>
      <c r="F326" t="str">
        <f>TCD!F327</f>
        <v>4543814314757515</v>
      </c>
      <c r="H326" t="str">
        <f t="shared" si="32"/>
        <v>E</v>
      </c>
      <c r="I326" t="str">
        <f t="shared" si="33"/>
        <v>FR</v>
      </c>
      <c r="J326" t="str">
        <f t="shared" si="34"/>
        <v>France</v>
      </c>
      <c r="K326" cm="1">
        <f t="array" ref="K326">IF(COUNTIF('Nb colis et poids'!A:A,F326)=0,1,LOOKUP(F326,'Nb colis et poids'!A:A,'Nb colis et poids'!B:B+1))</f>
        <v>1</v>
      </c>
      <c r="L326" s="17">
        <f>TCD!E327</f>
        <v>0.5</v>
      </c>
      <c r="M326" t="str">
        <f t="shared" si="35"/>
        <v>ST</v>
      </c>
      <c r="N326">
        <f t="shared" si="36"/>
        <v>0.2</v>
      </c>
      <c r="Q326" t="str">
        <f>IF(TCD!J327="","",TCD!J327)</f>
        <v/>
      </c>
      <c r="R326" t="str">
        <f>IF(TCD!G327="","",TCD!G327)</f>
        <v/>
      </c>
      <c r="T326" s="6">
        <f>TCD!H327</f>
        <v>4.1500000000000004</v>
      </c>
    </row>
    <row r="327" spans="1:20" x14ac:dyDescent="0.25">
      <c r="A327" t="str">
        <f t="shared" si="31"/>
        <v>TNT</v>
      </c>
      <c r="B327" s="9">
        <f t="shared" si="31"/>
        <v>46174</v>
      </c>
      <c r="F327" t="str">
        <f>TCD!F328</f>
        <v>4543814314757348</v>
      </c>
      <c r="H327" t="str">
        <f t="shared" si="32"/>
        <v>E</v>
      </c>
      <c r="I327" t="str">
        <f t="shared" si="33"/>
        <v>FR</v>
      </c>
      <c r="J327" t="str">
        <f t="shared" si="34"/>
        <v>France</v>
      </c>
      <c r="K327" cm="1">
        <f t="array" ref="K327">IF(COUNTIF('Nb colis et poids'!A:A,F327)=0,1,LOOKUP(F327,'Nb colis et poids'!A:A,'Nb colis et poids'!B:B+1))</f>
        <v>10</v>
      </c>
      <c r="L327" s="17">
        <f>TCD!E328</f>
        <v>150.51</v>
      </c>
      <c r="M327" t="str">
        <f t="shared" si="35"/>
        <v>ST</v>
      </c>
      <c r="N327">
        <f t="shared" si="36"/>
        <v>0.2</v>
      </c>
      <c r="Q327" t="str">
        <f>IF(TCD!J328="","",TCD!J328)</f>
        <v/>
      </c>
      <c r="R327" t="str">
        <f>IF(TCD!G328="","",TCD!G328)</f>
        <v/>
      </c>
      <c r="T327" s="6">
        <f>TCD!H328</f>
        <v>60.15</v>
      </c>
    </row>
    <row r="328" spans="1:20" x14ac:dyDescent="0.25">
      <c r="A328" t="str">
        <f t="shared" si="31"/>
        <v>TNT</v>
      </c>
      <c r="B328" s="9">
        <f t="shared" si="31"/>
        <v>46174</v>
      </c>
      <c r="F328" t="str">
        <f>TCD!F329</f>
        <v>4543814314756354</v>
      </c>
      <c r="H328" t="str">
        <f t="shared" si="32"/>
        <v>E</v>
      </c>
      <c r="I328" t="str">
        <f t="shared" si="33"/>
        <v>FR</v>
      </c>
      <c r="J328" t="str">
        <f t="shared" si="34"/>
        <v>France</v>
      </c>
      <c r="K328" cm="1">
        <f t="array" ref="K328">IF(COUNTIF('Nb colis et poids'!A:A,F328)=0,1,LOOKUP(F328,'Nb colis et poids'!A:A,'Nb colis et poids'!B:B+1))</f>
        <v>1</v>
      </c>
      <c r="L328" s="17">
        <f>TCD!E329</f>
        <v>11.86</v>
      </c>
      <c r="M328" t="str">
        <f t="shared" si="35"/>
        <v>ST</v>
      </c>
      <c r="N328">
        <f t="shared" si="36"/>
        <v>0.2</v>
      </c>
      <c r="Q328" t="str">
        <f>IF(TCD!J329="","",TCD!J329)</f>
        <v/>
      </c>
      <c r="R328" t="str">
        <f>IF(TCD!G329="","",TCD!G329)</f>
        <v/>
      </c>
      <c r="T328" s="6">
        <f>TCD!H329</f>
        <v>7.01</v>
      </c>
    </row>
    <row r="329" spans="1:20" x14ac:dyDescent="0.25">
      <c r="A329" t="str">
        <f t="shared" si="31"/>
        <v>TNT</v>
      </c>
      <c r="B329" s="9">
        <f t="shared" si="31"/>
        <v>46174</v>
      </c>
      <c r="F329" t="str">
        <f>TCD!F330</f>
        <v>4543814314755390</v>
      </c>
      <c r="H329" t="str">
        <f t="shared" si="32"/>
        <v>E</v>
      </c>
      <c r="I329" t="str">
        <f t="shared" si="33"/>
        <v>FR</v>
      </c>
      <c r="J329" t="str">
        <f t="shared" si="34"/>
        <v>France</v>
      </c>
      <c r="K329" cm="1">
        <f t="array" ref="K329">IF(COUNTIF('Nb colis et poids'!A:A,F329)=0,1,LOOKUP(F329,'Nb colis et poids'!A:A,'Nb colis et poids'!B:B+1))</f>
        <v>2</v>
      </c>
      <c r="L329" s="17">
        <f>TCD!E330</f>
        <v>19.2</v>
      </c>
      <c r="M329" t="str">
        <f t="shared" si="35"/>
        <v>ST</v>
      </c>
      <c r="N329">
        <f t="shared" si="36"/>
        <v>0.2</v>
      </c>
      <c r="Q329" t="str">
        <f>IF(TCD!J330="","",TCD!J330)</f>
        <v/>
      </c>
      <c r="R329" t="str">
        <f>IF(TCD!G330="","",TCD!G330)</f>
        <v/>
      </c>
      <c r="T329" s="6">
        <f>TCD!H330</f>
        <v>10.09</v>
      </c>
    </row>
    <row r="330" spans="1:20" x14ac:dyDescent="0.25">
      <c r="A330" t="str">
        <f t="shared" si="31"/>
        <v>TNT</v>
      </c>
      <c r="B330" s="9">
        <f t="shared" si="31"/>
        <v>46174</v>
      </c>
      <c r="F330" t="str">
        <f>TCD!F331</f>
        <v>4543814314755377</v>
      </c>
      <c r="H330" t="str">
        <f t="shared" si="32"/>
        <v>E</v>
      </c>
      <c r="I330" t="str">
        <f t="shared" si="33"/>
        <v>FR</v>
      </c>
      <c r="J330" t="str">
        <f t="shared" si="34"/>
        <v>France</v>
      </c>
      <c r="K330" cm="1">
        <f t="array" ref="K330">IF(COUNTIF('Nb colis et poids'!A:A,F330)=0,1,LOOKUP(F330,'Nb colis et poids'!A:A,'Nb colis et poids'!B:B+1))</f>
        <v>5</v>
      </c>
      <c r="L330" s="17">
        <f>TCD!E331</f>
        <v>38.700000000000003</v>
      </c>
      <c r="M330" t="str">
        <f t="shared" si="35"/>
        <v>ST</v>
      </c>
      <c r="N330">
        <f t="shared" si="36"/>
        <v>0.2</v>
      </c>
      <c r="Q330" t="str">
        <f>IF(TCD!J331="","",TCD!J331)</f>
        <v/>
      </c>
      <c r="R330" t="str">
        <f>IF(TCD!G331="","",TCD!G331)</f>
        <v/>
      </c>
      <c r="T330" s="6">
        <f>TCD!H331</f>
        <v>18.03</v>
      </c>
    </row>
    <row r="331" spans="1:20" x14ac:dyDescent="0.25">
      <c r="A331" t="str">
        <f t="shared" si="31"/>
        <v>TNT</v>
      </c>
      <c r="B331" s="9">
        <f t="shared" si="31"/>
        <v>46174</v>
      </c>
      <c r="F331" t="str">
        <f>TCD!F332</f>
        <v>4543814314754405</v>
      </c>
      <c r="H331" t="str">
        <f t="shared" si="32"/>
        <v>E</v>
      </c>
      <c r="I331" t="str">
        <f t="shared" si="33"/>
        <v>FR</v>
      </c>
      <c r="J331" t="str">
        <f t="shared" si="34"/>
        <v>France</v>
      </c>
      <c r="K331" cm="1">
        <f t="array" ref="K331">IF(COUNTIF('Nb colis et poids'!A:A,F331)=0,1,LOOKUP(F331,'Nb colis et poids'!A:A,'Nb colis et poids'!B:B+1))</f>
        <v>1</v>
      </c>
      <c r="L331" s="17">
        <f>TCD!E332</f>
        <v>3.84</v>
      </c>
      <c r="M331" t="str">
        <f t="shared" si="35"/>
        <v>ST</v>
      </c>
      <c r="N331">
        <f t="shared" si="36"/>
        <v>0.2</v>
      </c>
      <c r="Q331" t="str">
        <f>IF(TCD!J332="","",TCD!J332)</f>
        <v/>
      </c>
      <c r="R331" t="str">
        <f>IF(TCD!G332="","",TCD!G332)</f>
        <v/>
      </c>
      <c r="T331" s="6">
        <f>TCD!H332</f>
        <v>4.93</v>
      </c>
    </row>
    <row r="332" spans="1:20" x14ac:dyDescent="0.25">
      <c r="A332" t="str">
        <f t="shared" si="31"/>
        <v>TNT</v>
      </c>
      <c r="B332" s="9">
        <f t="shared" si="31"/>
        <v>46174</v>
      </c>
      <c r="F332" t="str">
        <f>TCD!F333</f>
        <v>4543814314753291</v>
      </c>
      <c r="H332" t="str">
        <f t="shared" si="32"/>
        <v>E</v>
      </c>
      <c r="I332" t="str">
        <f t="shared" si="33"/>
        <v>FR</v>
      </c>
      <c r="J332" t="str">
        <f t="shared" si="34"/>
        <v>France</v>
      </c>
      <c r="K332" cm="1">
        <f t="array" ref="K332">IF(COUNTIF('Nb colis et poids'!A:A,F332)=0,1,LOOKUP(F332,'Nb colis et poids'!A:A,'Nb colis et poids'!B:B+1))</f>
        <v>2</v>
      </c>
      <c r="L332" s="17">
        <f>TCD!E333</f>
        <v>35.4</v>
      </c>
      <c r="M332" t="str">
        <f t="shared" si="35"/>
        <v>ST</v>
      </c>
      <c r="N332">
        <f t="shared" si="36"/>
        <v>0.2</v>
      </c>
      <c r="Q332" t="str">
        <f>IF(TCD!J333="","",TCD!J333)</f>
        <v/>
      </c>
      <c r="R332" t="str">
        <f>IF(TCD!G333="","",TCD!G333)</f>
        <v/>
      </c>
      <c r="T332" s="6">
        <f>TCD!H333</f>
        <v>14.25</v>
      </c>
    </row>
    <row r="333" spans="1:20" x14ac:dyDescent="0.25">
      <c r="A333" t="str">
        <f t="shared" si="31"/>
        <v>TNT</v>
      </c>
      <c r="B333" s="9">
        <f t="shared" si="31"/>
        <v>46174</v>
      </c>
      <c r="F333" t="str">
        <f>TCD!F334</f>
        <v>4543814314752405</v>
      </c>
      <c r="H333" t="str">
        <f t="shared" si="32"/>
        <v>E</v>
      </c>
      <c r="I333" t="str">
        <f t="shared" si="33"/>
        <v>FR</v>
      </c>
      <c r="J333" t="str">
        <f t="shared" si="34"/>
        <v>France</v>
      </c>
      <c r="K333" cm="1">
        <f t="array" ref="K333">IF(COUNTIF('Nb colis et poids'!A:A,F333)=0,1,LOOKUP(F333,'Nb colis et poids'!A:A,'Nb colis et poids'!B:B+1))</f>
        <v>3</v>
      </c>
      <c r="L333" s="17">
        <f>TCD!E334</f>
        <v>53.48</v>
      </c>
      <c r="M333" t="str">
        <f t="shared" si="35"/>
        <v>ST</v>
      </c>
      <c r="N333">
        <f t="shared" si="36"/>
        <v>0.2</v>
      </c>
      <c r="Q333" t="str">
        <f>IF(TCD!J334="","",TCD!J334)</f>
        <v/>
      </c>
      <c r="R333" t="str">
        <f>IF(TCD!G334="","",TCD!G334)</f>
        <v/>
      </c>
      <c r="T333" s="6">
        <f>TCD!H334</f>
        <v>19.93</v>
      </c>
    </row>
    <row r="334" spans="1:20" x14ac:dyDescent="0.25">
      <c r="A334" t="str">
        <f t="shared" si="31"/>
        <v>TNT</v>
      </c>
      <c r="B334" s="9">
        <f t="shared" si="31"/>
        <v>46174</v>
      </c>
      <c r="F334" t="str">
        <f>TCD!F335</f>
        <v>4543814314751861</v>
      </c>
      <c r="H334" t="str">
        <f t="shared" si="32"/>
        <v>E</v>
      </c>
      <c r="I334" t="str">
        <f t="shared" si="33"/>
        <v>FR</v>
      </c>
      <c r="J334" t="str">
        <f t="shared" si="34"/>
        <v>France</v>
      </c>
      <c r="K334" cm="1">
        <f t="array" ref="K334">IF(COUNTIF('Nb colis et poids'!A:A,F334)=0,1,LOOKUP(F334,'Nb colis et poids'!A:A,'Nb colis et poids'!B:B+1))</f>
        <v>13</v>
      </c>
      <c r="L334" s="17">
        <f>TCD!E335</f>
        <v>108.94</v>
      </c>
      <c r="M334" t="str">
        <f t="shared" si="35"/>
        <v>ST</v>
      </c>
      <c r="N334">
        <f t="shared" si="36"/>
        <v>0.2</v>
      </c>
      <c r="Q334" t="str">
        <f>IF(TCD!J335="","",TCD!J335)</f>
        <v/>
      </c>
      <c r="R334" t="str">
        <f>IF(TCD!G335="","",TCD!G335)</f>
        <v/>
      </c>
      <c r="T334" s="6">
        <f>TCD!H335</f>
        <v>80.22999999999999</v>
      </c>
    </row>
    <row r="335" spans="1:20" x14ac:dyDescent="0.25">
      <c r="A335" t="str">
        <f t="shared" si="31"/>
        <v>TNT</v>
      </c>
      <c r="B335" s="9">
        <f t="shared" si="31"/>
        <v>46174</v>
      </c>
      <c r="F335" t="str">
        <f>TCD!F336</f>
        <v>4543814314751215</v>
      </c>
      <c r="H335" t="str">
        <f t="shared" si="32"/>
        <v>E</v>
      </c>
      <c r="I335" t="str">
        <f t="shared" si="33"/>
        <v>FR</v>
      </c>
      <c r="J335" t="str">
        <f t="shared" si="34"/>
        <v>France</v>
      </c>
      <c r="K335" cm="1">
        <f t="array" ref="K335">IF(COUNTIF('Nb colis et poids'!A:A,F335)=0,1,LOOKUP(F335,'Nb colis et poids'!A:A,'Nb colis et poids'!B:B+1))</f>
        <v>1</v>
      </c>
      <c r="L335" s="17">
        <f>TCD!E336</f>
        <v>6.01</v>
      </c>
      <c r="M335" t="str">
        <f t="shared" si="35"/>
        <v>ST</v>
      </c>
      <c r="N335">
        <f t="shared" si="36"/>
        <v>0.2</v>
      </c>
      <c r="Q335" t="str">
        <f>IF(TCD!J336="","",TCD!J336)</f>
        <v/>
      </c>
      <c r="R335" t="str">
        <f>IF(TCD!G336="","",TCD!G336)</f>
        <v/>
      </c>
      <c r="T335" s="6">
        <f>TCD!H336</f>
        <v>5.71</v>
      </c>
    </row>
    <row r="336" spans="1:20" x14ac:dyDescent="0.25">
      <c r="A336" t="str">
        <f t="shared" si="31"/>
        <v>TNT</v>
      </c>
      <c r="B336" s="9">
        <f t="shared" si="31"/>
        <v>46174</v>
      </c>
      <c r="F336" t="str">
        <f>TCD!F337</f>
        <v>4443814314757668</v>
      </c>
      <c r="H336" t="str">
        <f t="shared" si="32"/>
        <v>E</v>
      </c>
      <c r="I336" t="str">
        <f t="shared" si="33"/>
        <v>FR</v>
      </c>
      <c r="J336" t="str">
        <f t="shared" si="34"/>
        <v>France</v>
      </c>
      <c r="K336" cm="1">
        <f t="array" ref="K336">IF(COUNTIF('Nb colis et poids'!A:A,F336)=0,1,LOOKUP(F336,'Nb colis et poids'!A:A,'Nb colis et poids'!B:B+1))</f>
        <v>1</v>
      </c>
      <c r="L336" s="17">
        <f>TCD!E337</f>
        <v>2.6</v>
      </c>
      <c r="M336" t="str">
        <f t="shared" si="35"/>
        <v>ST</v>
      </c>
      <c r="N336">
        <f t="shared" si="36"/>
        <v>0.2</v>
      </c>
      <c r="Q336" t="str">
        <f>IF(TCD!J337="","",TCD!J337)</f>
        <v/>
      </c>
      <c r="R336" t="str">
        <f>IF(TCD!G337="","",TCD!G337)</f>
        <v/>
      </c>
      <c r="T336" s="6">
        <f>TCD!H337</f>
        <v>4.67</v>
      </c>
    </row>
    <row r="337" spans="1:20" x14ac:dyDescent="0.25">
      <c r="A337" t="str">
        <f t="shared" si="31"/>
        <v>TNT</v>
      </c>
      <c r="B337" s="9">
        <f t="shared" si="31"/>
        <v>46174</v>
      </c>
      <c r="F337" t="str">
        <f>TCD!F338</f>
        <v>4443814314757052</v>
      </c>
      <c r="H337" t="str">
        <f t="shared" si="32"/>
        <v>E</v>
      </c>
      <c r="I337" t="str">
        <f t="shared" si="33"/>
        <v>FR</v>
      </c>
      <c r="J337" t="str">
        <f t="shared" si="34"/>
        <v>France</v>
      </c>
      <c r="K337" cm="1">
        <f t="array" ref="K337">IF(COUNTIF('Nb colis et poids'!A:A,F337)=0,1,LOOKUP(F337,'Nb colis et poids'!A:A,'Nb colis et poids'!B:B+1))</f>
        <v>1</v>
      </c>
      <c r="L337" s="17">
        <f>TCD!E338</f>
        <v>6.35</v>
      </c>
      <c r="M337" t="str">
        <f t="shared" si="35"/>
        <v>ST</v>
      </c>
      <c r="N337">
        <f t="shared" si="36"/>
        <v>0.2</v>
      </c>
      <c r="Q337" t="str">
        <f>IF(TCD!J338="","",TCD!J338)</f>
        <v/>
      </c>
      <c r="R337" t="str">
        <f>IF(TCD!G338="","",TCD!G338)</f>
        <v/>
      </c>
      <c r="T337" s="6">
        <f>TCD!H338</f>
        <v>5.71</v>
      </c>
    </row>
    <row r="338" spans="1:20" x14ac:dyDescent="0.25">
      <c r="A338" t="str">
        <f t="shared" si="31"/>
        <v>TNT</v>
      </c>
      <c r="B338" s="9">
        <f t="shared" si="31"/>
        <v>46174</v>
      </c>
      <c r="F338" t="str">
        <f>TCD!F339</f>
        <v>4443814314756956</v>
      </c>
      <c r="H338" t="str">
        <f t="shared" si="32"/>
        <v>E</v>
      </c>
      <c r="I338" t="str">
        <f t="shared" si="33"/>
        <v>FR</v>
      </c>
      <c r="J338" t="str">
        <f t="shared" si="34"/>
        <v>France</v>
      </c>
      <c r="K338" cm="1">
        <f t="array" ref="K338">IF(COUNTIF('Nb colis et poids'!A:A,F338)=0,1,LOOKUP(F338,'Nb colis et poids'!A:A,'Nb colis et poids'!B:B+1))</f>
        <v>1</v>
      </c>
      <c r="L338" s="17">
        <f>TCD!E339</f>
        <v>6.7</v>
      </c>
      <c r="M338" t="str">
        <f t="shared" si="35"/>
        <v>ST</v>
      </c>
      <c r="N338">
        <f t="shared" si="36"/>
        <v>0.2</v>
      </c>
      <c r="Q338" t="str">
        <f>IF(TCD!J339="","",TCD!J339)</f>
        <v/>
      </c>
      <c r="R338" t="str">
        <f>IF(TCD!G339="","",TCD!G339)</f>
        <v/>
      </c>
      <c r="T338" s="6">
        <f>TCD!H339</f>
        <v>5.71</v>
      </c>
    </row>
    <row r="339" spans="1:20" x14ac:dyDescent="0.25">
      <c r="A339" t="str">
        <f t="shared" si="31"/>
        <v>TNT</v>
      </c>
      <c r="B339" s="9">
        <f t="shared" si="31"/>
        <v>46174</v>
      </c>
      <c r="F339" t="str">
        <f>TCD!F340</f>
        <v>4443814314755795</v>
      </c>
      <c r="H339" t="str">
        <f t="shared" si="32"/>
        <v>E</v>
      </c>
      <c r="I339" t="str">
        <f t="shared" si="33"/>
        <v>FR</v>
      </c>
      <c r="J339" t="str">
        <f t="shared" si="34"/>
        <v>France</v>
      </c>
      <c r="K339" cm="1">
        <f t="array" ref="K339">IF(COUNTIF('Nb colis et poids'!A:A,F339)=0,1,LOOKUP(F339,'Nb colis et poids'!A:A,'Nb colis et poids'!B:B+1))</f>
        <v>1</v>
      </c>
      <c r="L339" s="17">
        <f>TCD!E340</f>
        <v>3.17</v>
      </c>
      <c r="M339" t="str">
        <f t="shared" si="35"/>
        <v>ST</v>
      </c>
      <c r="N339">
        <f t="shared" si="36"/>
        <v>0.2</v>
      </c>
      <c r="Q339" t="str">
        <f>IF(TCD!J340="","",TCD!J340)</f>
        <v/>
      </c>
      <c r="R339" t="str">
        <f>IF(TCD!G340="","",TCD!G340)</f>
        <v/>
      </c>
      <c r="T339" s="6">
        <f>TCD!H340</f>
        <v>4.93</v>
      </c>
    </row>
    <row r="340" spans="1:20" x14ac:dyDescent="0.25">
      <c r="A340" t="str">
        <f t="shared" si="31"/>
        <v>TNT</v>
      </c>
      <c r="B340" s="9">
        <f t="shared" si="31"/>
        <v>46174</v>
      </c>
      <c r="F340" t="str">
        <f>TCD!F341</f>
        <v>4443814314754841</v>
      </c>
      <c r="H340" t="str">
        <f t="shared" si="32"/>
        <v>E</v>
      </c>
      <c r="I340" t="str">
        <f t="shared" si="33"/>
        <v>FR</v>
      </c>
      <c r="J340" t="str">
        <f t="shared" si="34"/>
        <v>France</v>
      </c>
      <c r="K340" cm="1">
        <f t="array" ref="K340">IF(COUNTIF('Nb colis et poids'!A:A,F340)=0,1,LOOKUP(F340,'Nb colis et poids'!A:A,'Nb colis et poids'!B:B+1))</f>
        <v>1</v>
      </c>
      <c r="L340" s="17">
        <f>TCD!E341</f>
        <v>4.18</v>
      </c>
      <c r="M340" t="str">
        <f t="shared" si="35"/>
        <v>ST</v>
      </c>
      <c r="N340">
        <f t="shared" si="36"/>
        <v>0.2</v>
      </c>
      <c r="Q340" t="str">
        <f>IF(TCD!J341="","",TCD!J341)</f>
        <v/>
      </c>
      <c r="R340" t="str">
        <f>IF(TCD!G341="","",TCD!G341)</f>
        <v/>
      </c>
      <c r="T340" s="6">
        <f>TCD!H341</f>
        <v>5.19</v>
      </c>
    </row>
    <row r="341" spans="1:20" x14ac:dyDescent="0.25">
      <c r="A341" t="str">
        <f t="shared" si="31"/>
        <v>TNT</v>
      </c>
      <c r="B341" s="9">
        <f t="shared" si="31"/>
        <v>46174</v>
      </c>
      <c r="F341" t="str">
        <f>TCD!F342</f>
        <v>4443814314753864</v>
      </c>
      <c r="H341" t="str">
        <f t="shared" si="32"/>
        <v>E</v>
      </c>
      <c r="I341" t="str">
        <f t="shared" si="33"/>
        <v>FR</v>
      </c>
      <c r="J341" t="str">
        <f t="shared" si="34"/>
        <v>France</v>
      </c>
      <c r="K341" cm="1">
        <f t="array" ref="K341">IF(COUNTIF('Nb colis et poids'!A:A,F341)=0,1,LOOKUP(F341,'Nb colis et poids'!A:A,'Nb colis et poids'!B:B+1))</f>
        <v>1</v>
      </c>
      <c r="L341" s="17">
        <f>TCD!E342</f>
        <v>4.01</v>
      </c>
      <c r="M341" t="str">
        <f t="shared" si="35"/>
        <v>ST</v>
      </c>
      <c r="N341">
        <f t="shared" si="36"/>
        <v>0.2</v>
      </c>
      <c r="Q341" t="str">
        <f>IF(TCD!J342="","",TCD!J342)</f>
        <v/>
      </c>
      <c r="R341" t="str">
        <f>IF(TCD!G342="","",TCD!G342)</f>
        <v/>
      </c>
      <c r="T341" s="6">
        <f>TCD!H342</f>
        <v>5.19</v>
      </c>
    </row>
    <row r="342" spans="1:20" x14ac:dyDescent="0.25">
      <c r="A342" t="str">
        <f t="shared" si="31"/>
        <v>TNT</v>
      </c>
      <c r="B342" s="9">
        <f t="shared" si="31"/>
        <v>46174</v>
      </c>
      <c r="F342" t="str">
        <f>TCD!F343</f>
        <v>4443814314753023</v>
      </c>
      <c r="H342" t="str">
        <f t="shared" si="32"/>
        <v>E</v>
      </c>
      <c r="I342" t="str">
        <f t="shared" si="33"/>
        <v>FR</v>
      </c>
      <c r="J342" t="str">
        <f t="shared" si="34"/>
        <v>France</v>
      </c>
      <c r="K342" cm="1">
        <f t="array" ref="K342">IF(COUNTIF('Nb colis et poids'!A:A,F342)=0,1,LOOKUP(F342,'Nb colis et poids'!A:A,'Nb colis et poids'!B:B+1))</f>
        <v>2</v>
      </c>
      <c r="L342" s="17">
        <f>TCD!E343</f>
        <v>38.58</v>
      </c>
      <c r="M342" t="str">
        <f t="shared" si="35"/>
        <v>ST</v>
      </c>
      <c r="N342">
        <f t="shared" si="36"/>
        <v>0.2</v>
      </c>
      <c r="Q342" t="str">
        <f>IF(TCD!J343="","",TCD!J343)</f>
        <v/>
      </c>
      <c r="R342" t="str">
        <f>IF(TCD!G343="","",TCD!G343)</f>
        <v/>
      </c>
      <c r="T342" s="6">
        <f>TCD!H343</f>
        <v>15.03</v>
      </c>
    </row>
    <row r="343" spans="1:20" x14ac:dyDescent="0.25">
      <c r="A343" t="str">
        <f t="shared" si="31"/>
        <v>TNT</v>
      </c>
      <c r="B343" s="9">
        <f t="shared" si="31"/>
        <v>46174</v>
      </c>
      <c r="F343" t="str">
        <f>TCD!F344</f>
        <v>4443814314751887</v>
      </c>
      <c r="H343" t="str">
        <f t="shared" si="32"/>
        <v>E</v>
      </c>
      <c r="I343" t="str">
        <f t="shared" si="33"/>
        <v>FR</v>
      </c>
      <c r="J343" t="str">
        <f t="shared" si="34"/>
        <v>France</v>
      </c>
      <c r="K343" cm="1">
        <f t="array" ref="K343">IF(COUNTIF('Nb colis et poids'!A:A,F343)=0,1,LOOKUP(F343,'Nb colis et poids'!A:A,'Nb colis et poids'!B:B+1))</f>
        <v>2</v>
      </c>
      <c r="L343" s="17">
        <f>TCD!E344</f>
        <v>32.840000000000003</v>
      </c>
      <c r="M343" t="str">
        <f t="shared" si="35"/>
        <v>ST</v>
      </c>
      <c r="N343">
        <f t="shared" si="36"/>
        <v>0.2</v>
      </c>
      <c r="Q343" t="str">
        <f>IF(TCD!J344="","",TCD!J344)</f>
        <v/>
      </c>
      <c r="R343" t="str">
        <f>IF(TCD!G344="","",TCD!G344)</f>
        <v/>
      </c>
      <c r="T343" s="6">
        <f>TCD!H344</f>
        <v>13.47</v>
      </c>
    </row>
    <row r="344" spans="1:20" x14ac:dyDescent="0.25">
      <c r="A344" t="str">
        <f t="shared" si="31"/>
        <v>TNT</v>
      </c>
      <c r="B344" s="9">
        <f t="shared" si="31"/>
        <v>46174</v>
      </c>
      <c r="F344" t="str">
        <f>TCD!F345</f>
        <v>4443814314751651</v>
      </c>
      <c r="H344" t="str">
        <f t="shared" si="32"/>
        <v>E</v>
      </c>
      <c r="I344" t="str">
        <f t="shared" si="33"/>
        <v>FR</v>
      </c>
      <c r="J344" t="str">
        <f t="shared" si="34"/>
        <v>France</v>
      </c>
      <c r="K344" cm="1">
        <f t="array" ref="K344">IF(COUNTIF('Nb colis et poids'!A:A,F344)=0,1,LOOKUP(F344,'Nb colis et poids'!A:A,'Nb colis et poids'!B:B+1))</f>
        <v>1</v>
      </c>
      <c r="L344" s="17">
        <f>TCD!E345</f>
        <v>2.9</v>
      </c>
      <c r="M344" t="str">
        <f t="shared" si="35"/>
        <v>ST</v>
      </c>
      <c r="N344">
        <f t="shared" si="36"/>
        <v>0.2</v>
      </c>
      <c r="Q344" t="str">
        <f>IF(TCD!J345="","",TCD!J345)</f>
        <v/>
      </c>
      <c r="R344" t="str">
        <f>IF(TCD!G345="","",TCD!G345)</f>
        <v/>
      </c>
      <c r="T344" s="6">
        <f>TCD!H345</f>
        <v>4.67</v>
      </c>
    </row>
    <row r="345" spans="1:20" x14ac:dyDescent="0.25">
      <c r="A345" t="str">
        <f t="shared" si="31"/>
        <v>TNT</v>
      </c>
      <c r="B345" s="9">
        <f t="shared" si="31"/>
        <v>46174</v>
      </c>
      <c r="F345" t="str">
        <f>TCD!F346</f>
        <v>4443814314751220</v>
      </c>
      <c r="H345" t="str">
        <f t="shared" si="32"/>
        <v>E</v>
      </c>
      <c r="I345" t="str">
        <f t="shared" si="33"/>
        <v>FR</v>
      </c>
      <c r="J345" t="str">
        <f t="shared" si="34"/>
        <v>France</v>
      </c>
      <c r="K345" cm="1">
        <f t="array" ref="K345">IF(COUNTIF('Nb colis et poids'!A:A,F345)=0,1,LOOKUP(F345,'Nb colis et poids'!A:A,'Nb colis et poids'!B:B+1))</f>
        <v>1</v>
      </c>
      <c r="L345" s="17">
        <f>TCD!E346</f>
        <v>3.01</v>
      </c>
      <c r="M345" t="str">
        <f t="shared" si="35"/>
        <v>ST</v>
      </c>
      <c r="N345">
        <f t="shared" si="36"/>
        <v>0.2</v>
      </c>
      <c r="Q345" t="str">
        <f>IF(TCD!J346="","",TCD!J346)</f>
        <v/>
      </c>
      <c r="R345" t="str">
        <f>IF(TCD!G346="","",TCD!G346)</f>
        <v/>
      </c>
      <c r="T345" s="6">
        <f>TCD!H346</f>
        <v>4.93</v>
      </c>
    </row>
    <row r="346" spans="1:20" x14ac:dyDescent="0.25">
      <c r="A346" t="str">
        <f t="shared" si="31"/>
        <v>TNT</v>
      </c>
      <c r="B346" s="9">
        <f t="shared" si="31"/>
        <v>46174</v>
      </c>
      <c r="F346" t="str">
        <f>TCD!F347</f>
        <v>4420234018568091</v>
      </c>
      <c r="H346" t="str">
        <f t="shared" si="32"/>
        <v>E</v>
      </c>
      <c r="I346" t="str">
        <f t="shared" si="33"/>
        <v>FR</v>
      </c>
      <c r="J346" t="str">
        <f t="shared" si="34"/>
        <v>France</v>
      </c>
      <c r="K346" cm="1">
        <f t="array" ref="K346">IF(COUNTIF('Nb colis et poids'!A:A,F346)=0,1,LOOKUP(F346,'Nb colis et poids'!A:A,'Nb colis et poids'!B:B+1))</f>
        <v>1</v>
      </c>
      <c r="L346" s="17">
        <f>TCD!E347</f>
        <v>6.7</v>
      </c>
      <c r="M346" t="str">
        <f t="shared" si="35"/>
        <v>ST</v>
      </c>
      <c r="N346">
        <f t="shared" si="36"/>
        <v>0.2</v>
      </c>
      <c r="Q346" t="str">
        <f>IF(TCD!J347="","",TCD!J347)</f>
        <v/>
      </c>
      <c r="R346" t="str">
        <f>IF(TCD!G347="","",TCD!G347)</f>
        <v/>
      </c>
      <c r="T346" s="6">
        <f>TCD!H347</f>
        <v>5.71</v>
      </c>
    </row>
    <row r="347" spans="1:20" x14ac:dyDescent="0.25">
      <c r="A347" t="str">
        <f t="shared" si="31"/>
        <v>TNT</v>
      </c>
      <c r="B347" s="9">
        <f t="shared" si="31"/>
        <v>46174</v>
      </c>
      <c r="F347" t="str">
        <f>TCD!F348</f>
        <v>4420234018480309</v>
      </c>
      <c r="H347" t="str">
        <f t="shared" si="32"/>
        <v>E</v>
      </c>
      <c r="I347" t="str">
        <f t="shared" si="33"/>
        <v>FR</v>
      </c>
      <c r="J347" t="str">
        <f t="shared" si="34"/>
        <v>France</v>
      </c>
      <c r="K347" cm="1">
        <f t="array" ref="K347">IF(COUNTIF('Nb colis et poids'!A:A,F347)=0,1,LOOKUP(F347,'Nb colis et poids'!A:A,'Nb colis et poids'!B:B+1))</f>
        <v>1</v>
      </c>
      <c r="L347" s="17">
        <f>TCD!E348</f>
        <v>15.3</v>
      </c>
      <c r="M347" t="str">
        <f t="shared" si="35"/>
        <v>ST</v>
      </c>
      <c r="N347">
        <f t="shared" si="36"/>
        <v>0.2</v>
      </c>
      <c r="Q347" t="str">
        <f>IF(TCD!J348="","",TCD!J348)</f>
        <v/>
      </c>
      <c r="R347" t="str">
        <f>IF(TCD!G348="","",TCD!G348)</f>
        <v/>
      </c>
      <c r="T347" s="6">
        <f>TCD!H348</f>
        <v>8.0500000000000007</v>
      </c>
    </row>
    <row r="348" spans="1:20" x14ac:dyDescent="0.25">
      <c r="A348" t="str">
        <f t="shared" si="31"/>
        <v>TNT</v>
      </c>
      <c r="B348" s="9">
        <f t="shared" si="31"/>
        <v>46174</v>
      </c>
      <c r="F348" t="str">
        <f>TCD!F349</f>
        <v>4343814314755200</v>
      </c>
      <c r="H348" t="str">
        <f t="shared" si="32"/>
        <v>E</v>
      </c>
      <c r="I348" t="str">
        <f t="shared" si="33"/>
        <v>FR</v>
      </c>
      <c r="J348" t="str">
        <f t="shared" si="34"/>
        <v>France</v>
      </c>
      <c r="K348" cm="1">
        <f t="array" ref="K348">IF(COUNTIF('Nb colis et poids'!A:A,F348)=0,1,LOOKUP(F348,'Nb colis et poids'!A:A,'Nb colis et poids'!B:B+1))</f>
        <v>1</v>
      </c>
      <c r="L348" s="17">
        <f>TCD!E349</f>
        <v>2.9</v>
      </c>
      <c r="M348" t="str">
        <f t="shared" si="35"/>
        <v>ST</v>
      </c>
      <c r="N348">
        <f t="shared" si="36"/>
        <v>0.2</v>
      </c>
      <c r="Q348" t="str">
        <f>IF(TCD!J349="","",TCD!J349)</f>
        <v/>
      </c>
      <c r="R348" t="str">
        <f>IF(TCD!G349="","",TCD!G349)</f>
        <v/>
      </c>
      <c r="T348" s="6">
        <f>TCD!H349</f>
        <v>4.67</v>
      </c>
    </row>
    <row r="349" spans="1:20" x14ac:dyDescent="0.25">
      <c r="A349" t="str">
        <f t="shared" si="31"/>
        <v>TNT</v>
      </c>
      <c r="B349" s="9">
        <f t="shared" si="31"/>
        <v>46174</v>
      </c>
      <c r="F349" t="str">
        <f>TCD!F350</f>
        <v>4243814314756645</v>
      </c>
      <c r="H349" t="str">
        <f t="shared" si="32"/>
        <v>E</v>
      </c>
      <c r="I349" t="str">
        <f t="shared" si="33"/>
        <v>FR</v>
      </c>
      <c r="J349" t="str">
        <f t="shared" si="34"/>
        <v>France</v>
      </c>
      <c r="K349" cm="1">
        <f t="array" ref="K349">IF(COUNTIF('Nb colis et poids'!A:A,F349)=0,1,LOOKUP(F349,'Nb colis et poids'!A:A,'Nb colis et poids'!B:B+1))</f>
        <v>2</v>
      </c>
      <c r="L349" s="17">
        <f>TCD!E350</f>
        <v>30.62</v>
      </c>
      <c r="M349" t="str">
        <f t="shared" si="35"/>
        <v>ST</v>
      </c>
      <c r="N349">
        <f t="shared" si="36"/>
        <v>0.2</v>
      </c>
      <c r="Q349" t="str">
        <f>IF(TCD!J350="","",TCD!J350)</f>
        <v/>
      </c>
      <c r="R349" t="str">
        <f>IF(TCD!G350="","",TCD!G350)</f>
        <v/>
      </c>
      <c r="T349" s="6">
        <f>TCD!H350</f>
        <v>12.95</v>
      </c>
    </row>
    <row r="350" spans="1:20" x14ac:dyDescent="0.25">
      <c r="A350" t="str">
        <f t="shared" si="31"/>
        <v>TNT</v>
      </c>
      <c r="B350" s="9">
        <f t="shared" si="31"/>
        <v>46174</v>
      </c>
      <c r="F350" t="str">
        <f>TCD!F351</f>
        <v>4243814314756594</v>
      </c>
      <c r="H350" t="str">
        <f t="shared" si="32"/>
        <v>E</v>
      </c>
      <c r="I350" t="str">
        <f t="shared" si="33"/>
        <v>FR</v>
      </c>
      <c r="J350" t="str">
        <f t="shared" si="34"/>
        <v>France</v>
      </c>
      <c r="K350" cm="1">
        <f t="array" ref="K350">IF(COUNTIF('Nb colis et poids'!A:A,F350)=0,1,LOOKUP(F350,'Nb colis et poids'!A:A,'Nb colis et poids'!B:B+1))</f>
        <v>1</v>
      </c>
      <c r="L350" s="17">
        <f>TCD!E351</f>
        <v>24.72</v>
      </c>
      <c r="M350" t="str">
        <f t="shared" si="35"/>
        <v>ST</v>
      </c>
      <c r="N350">
        <f t="shared" si="36"/>
        <v>0.2</v>
      </c>
      <c r="Q350" t="str">
        <f>IF(TCD!J351="","",TCD!J351)</f>
        <v/>
      </c>
      <c r="R350" t="str">
        <f>IF(TCD!G351="","",TCD!G351)</f>
        <v/>
      </c>
      <c r="T350" s="6">
        <f>TCD!H351</f>
        <v>10.39</v>
      </c>
    </row>
    <row r="351" spans="1:20" x14ac:dyDescent="0.25">
      <c r="A351" t="str">
        <f t="shared" si="31"/>
        <v>TNT</v>
      </c>
      <c r="B351" s="9">
        <f t="shared" si="31"/>
        <v>46174</v>
      </c>
      <c r="F351" t="str">
        <f>TCD!F352</f>
        <v>4243814314753876</v>
      </c>
      <c r="H351" t="str">
        <f t="shared" si="32"/>
        <v>E</v>
      </c>
      <c r="I351" t="str">
        <f t="shared" si="33"/>
        <v>FR</v>
      </c>
      <c r="J351" t="str">
        <f t="shared" si="34"/>
        <v>France</v>
      </c>
      <c r="K351" cm="1">
        <f t="array" ref="K351">IF(COUNTIF('Nb colis et poids'!A:A,F351)=0,1,LOOKUP(F351,'Nb colis et poids'!A:A,'Nb colis et poids'!B:B+1))</f>
        <v>1</v>
      </c>
      <c r="L351" s="17">
        <f>TCD!E352</f>
        <v>4.01</v>
      </c>
      <c r="M351" t="str">
        <f t="shared" si="35"/>
        <v>ST</v>
      </c>
      <c r="N351">
        <f t="shared" si="36"/>
        <v>0.2</v>
      </c>
      <c r="Q351" t="str">
        <f>IF(TCD!J352="","",TCD!J352)</f>
        <v/>
      </c>
      <c r="R351" t="str">
        <f>IF(TCD!G352="","",TCD!G352)</f>
        <v/>
      </c>
      <c r="T351" s="6">
        <f>TCD!H352</f>
        <v>5.19</v>
      </c>
    </row>
    <row r="352" spans="1:20" x14ac:dyDescent="0.25">
      <c r="A352" t="str">
        <f t="shared" si="31"/>
        <v>TNT</v>
      </c>
      <c r="B352" s="9">
        <f t="shared" si="31"/>
        <v>46174</v>
      </c>
      <c r="F352" t="str">
        <f>TCD!F353</f>
        <v>3843814314756436</v>
      </c>
      <c r="H352" t="str">
        <f t="shared" si="32"/>
        <v>E</v>
      </c>
      <c r="I352" t="str">
        <f t="shared" si="33"/>
        <v>FR</v>
      </c>
      <c r="J352" t="str">
        <f t="shared" si="34"/>
        <v>France</v>
      </c>
      <c r="K352" cm="1">
        <f t="array" ref="K352">IF(COUNTIF('Nb colis et poids'!A:A,F352)=0,1,LOOKUP(F352,'Nb colis et poids'!A:A,'Nb colis et poids'!B:B+1))</f>
        <v>1</v>
      </c>
      <c r="L352" s="17">
        <f>TCD!E353</f>
        <v>0.8</v>
      </c>
      <c r="M352" t="str">
        <f t="shared" si="35"/>
        <v>ST</v>
      </c>
      <c r="N352">
        <f t="shared" si="36"/>
        <v>0.2</v>
      </c>
      <c r="Q352" t="str">
        <f>IF(TCD!J353="","",TCD!J353)</f>
        <v/>
      </c>
      <c r="R352" t="str">
        <f>IF(TCD!G353="","",TCD!G353)</f>
        <v/>
      </c>
      <c r="T352" s="6">
        <f>TCD!H353</f>
        <v>4.1500000000000004</v>
      </c>
    </row>
    <row r="353" spans="1:20" x14ac:dyDescent="0.25">
      <c r="A353" t="str">
        <f t="shared" si="31"/>
        <v>TNT</v>
      </c>
      <c r="B353" s="9">
        <f t="shared" si="31"/>
        <v>46174</v>
      </c>
      <c r="F353" t="str">
        <f>TCD!F354</f>
        <v>3843814314754925</v>
      </c>
      <c r="H353" t="str">
        <f t="shared" si="32"/>
        <v>E</v>
      </c>
      <c r="I353" t="str">
        <f t="shared" si="33"/>
        <v>FR</v>
      </c>
      <c r="J353" t="str">
        <f t="shared" si="34"/>
        <v>France</v>
      </c>
      <c r="K353" cm="1">
        <f t="array" ref="K353">IF(COUNTIF('Nb colis et poids'!A:A,F353)=0,1,LOOKUP(F353,'Nb colis et poids'!A:A,'Nb colis et poids'!B:B+1))</f>
        <v>1</v>
      </c>
      <c r="L353" s="17">
        <f>TCD!E354</f>
        <v>17.54</v>
      </c>
      <c r="M353" t="str">
        <f t="shared" si="35"/>
        <v>ST</v>
      </c>
      <c r="N353">
        <f t="shared" si="36"/>
        <v>0.2</v>
      </c>
      <c r="Q353" t="str">
        <f>IF(TCD!J354="","",TCD!J354)</f>
        <v/>
      </c>
      <c r="R353" t="str">
        <f>IF(TCD!G354="","",TCD!G354)</f>
        <v/>
      </c>
      <c r="T353" s="6">
        <f>TCD!H354</f>
        <v>8.57</v>
      </c>
    </row>
    <row r="354" spans="1:20" x14ac:dyDescent="0.25">
      <c r="A354" t="str">
        <f t="shared" si="31"/>
        <v>TNT</v>
      </c>
      <c r="B354" s="9">
        <f t="shared" si="31"/>
        <v>46174</v>
      </c>
      <c r="F354" t="str">
        <f>TCD!F355</f>
        <v>3843814314753908</v>
      </c>
      <c r="H354" t="str">
        <f t="shared" si="32"/>
        <v>E</v>
      </c>
      <c r="I354" t="str">
        <f t="shared" si="33"/>
        <v>FR</v>
      </c>
      <c r="J354" t="str">
        <f t="shared" si="34"/>
        <v>France</v>
      </c>
      <c r="K354" cm="1">
        <f t="array" ref="K354">IF(COUNTIF('Nb colis et poids'!A:A,F354)=0,1,LOOKUP(F354,'Nb colis et poids'!A:A,'Nb colis et poids'!B:B+1))</f>
        <v>1</v>
      </c>
      <c r="L354" s="17">
        <f>TCD!E355</f>
        <v>18.399999999999999</v>
      </c>
      <c r="M354" t="str">
        <f t="shared" si="35"/>
        <v>ST</v>
      </c>
      <c r="N354">
        <f t="shared" si="36"/>
        <v>0.2</v>
      </c>
      <c r="Q354" t="str">
        <f>IF(TCD!J355="","",TCD!J355)</f>
        <v/>
      </c>
      <c r="R354" t="str">
        <f>IF(TCD!G355="","",TCD!G355)</f>
        <v/>
      </c>
      <c r="T354" s="6">
        <f>TCD!H355</f>
        <v>8.83</v>
      </c>
    </row>
    <row r="355" spans="1:20" x14ac:dyDescent="0.25">
      <c r="A355" t="str">
        <f t="shared" si="31"/>
        <v>TNT</v>
      </c>
      <c r="B355" s="9">
        <f t="shared" si="31"/>
        <v>46174</v>
      </c>
      <c r="F355" t="str">
        <f>TCD!F356</f>
        <v>3843814314753735</v>
      </c>
      <c r="H355" t="str">
        <f t="shared" si="32"/>
        <v>E</v>
      </c>
      <c r="I355" t="str">
        <f t="shared" si="33"/>
        <v>FR</v>
      </c>
      <c r="J355" t="str">
        <f t="shared" si="34"/>
        <v>France</v>
      </c>
      <c r="K355" cm="1">
        <f t="array" ref="K355">IF(COUNTIF('Nb colis et poids'!A:A,F355)=0,1,LOOKUP(F355,'Nb colis et poids'!A:A,'Nb colis et poids'!B:B+1))</f>
        <v>2</v>
      </c>
      <c r="L355" s="17">
        <f>TCD!E356</f>
        <v>30.24</v>
      </c>
      <c r="M355" t="str">
        <f t="shared" si="35"/>
        <v>ST</v>
      </c>
      <c r="N355">
        <f t="shared" si="36"/>
        <v>0.2</v>
      </c>
      <c r="Q355" t="str">
        <f>IF(TCD!J356="","",TCD!J356)</f>
        <v/>
      </c>
      <c r="R355" t="str">
        <f>IF(TCD!G356="","",TCD!G356)</f>
        <v/>
      </c>
      <c r="T355" s="6">
        <f>TCD!H356</f>
        <v>12.95</v>
      </c>
    </row>
    <row r="356" spans="1:20" x14ac:dyDescent="0.25">
      <c r="A356" t="str">
        <f t="shared" si="31"/>
        <v>TNT</v>
      </c>
      <c r="B356" s="9">
        <f t="shared" si="31"/>
        <v>46174</v>
      </c>
      <c r="F356" t="str">
        <f>TCD!F357</f>
        <v>3743814314757416</v>
      </c>
      <c r="H356" t="str">
        <f t="shared" si="32"/>
        <v>E</v>
      </c>
      <c r="I356" t="str">
        <f t="shared" si="33"/>
        <v>FR</v>
      </c>
      <c r="J356" t="str">
        <f t="shared" si="34"/>
        <v>France</v>
      </c>
      <c r="K356" cm="1">
        <f t="array" ref="K356">IF(COUNTIF('Nb colis et poids'!A:A,F356)=0,1,LOOKUP(F356,'Nb colis et poids'!A:A,'Nb colis et poids'!B:B+1))</f>
        <v>1</v>
      </c>
      <c r="L356" s="17">
        <f>TCD!E357</f>
        <v>3.2</v>
      </c>
      <c r="M356" t="str">
        <f t="shared" si="35"/>
        <v>ST</v>
      </c>
      <c r="N356">
        <f t="shared" si="36"/>
        <v>0.2</v>
      </c>
      <c r="Q356" t="str">
        <f>IF(TCD!J357="","",TCD!J357)</f>
        <v/>
      </c>
      <c r="R356" t="str">
        <f>IF(TCD!G357="","",TCD!G357)</f>
        <v/>
      </c>
      <c r="T356" s="6">
        <f>TCD!H357</f>
        <v>4.93</v>
      </c>
    </row>
    <row r="357" spans="1:20" x14ac:dyDescent="0.25">
      <c r="A357" t="str">
        <f t="shared" si="31"/>
        <v>TNT</v>
      </c>
      <c r="B357" s="9">
        <f t="shared" si="31"/>
        <v>46174</v>
      </c>
      <c r="F357" t="str">
        <f>TCD!F358</f>
        <v>3743814314753347</v>
      </c>
      <c r="H357" t="str">
        <f t="shared" si="32"/>
        <v>E</v>
      </c>
      <c r="I357" t="str">
        <f t="shared" si="33"/>
        <v>FR</v>
      </c>
      <c r="J357" t="str">
        <f t="shared" si="34"/>
        <v>France</v>
      </c>
      <c r="K357" cm="1">
        <f t="array" ref="K357">IF(COUNTIF('Nb colis et poids'!A:A,F357)=0,1,LOOKUP(F357,'Nb colis et poids'!A:A,'Nb colis et poids'!B:B+1))</f>
        <v>1</v>
      </c>
      <c r="L357" s="17">
        <f>TCD!E358</f>
        <v>17.7</v>
      </c>
      <c r="M357" t="str">
        <f t="shared" si="35"/>
        <v>ST</v>
      </c>
      <c r="N357">
        <f t="shared" si="36"/>
        <v>0.2</v>
      </c>
      <c r="Q357" t="str">
        <f>IF(TCD!J358="","",TCD!J358)</f>
        <v/>
      </c>
      <c r="R357" t="str">
        <f>IF(TCD!G358="","",TCD!G358)</f>
        <v/>
      </c>
      <c r="T357" s="6">
        <f>TCD!H358</f>
        <v>8.57</v>
      </c>
    </row>
    <row r="358" spans="1:20" x14ac:dyDescent="0.25">
      <c r="A358" t="str">
        <f t="shared" si="31"/>
        <v>TNT</v>
      </c>
      <c r="B358" s="9">
        <f t="shared" si="31"/>
        <v>46174</v>
      </c>
      <c r="F358" t="str">
        <f>TCD!F359</f>
        <v>3743814314753278</v>
      </c>
      <c r="H358" t="str">
        <f t="shared" si="32"/>
        <v>E</v>
      </c>
      <c r="I358" t="str">
        <f t="shared" si="33"/>
        <v>FR</v>
      </c>
      <c r="J358" t="str">
        <f t="shared" si="34"/>
        <v>France</v>
      </c>
      <c r="K358" cm="1">
        <f t="array" ref="K358">IF(COUNTIF('Nb colis et poids'!A:A,F358)=0,1,LOOKUP(F358,'Nb colis et poids'!A:A,'Nb colis et poids'!B:B+1))</f>
        <v>1</v>
      </c>
      <c r="L358" s="17">
        <f>TCD!E359</f>
        <v>1.34</v>
      </c>
      <c r="M358" t="str">
        <f t="shared" si="35"/>
        <v>ST</v>
      </c>
      <c r="N358">
        <f t="shared" si="36"/>
        <v>0.2</v>
      </c>
      <c r="Q358" t="str">
        <f>IF(TCD!J359="","",TCD!J359)</f>
        <v/>
      </c>
      <c r="R358" t="str">
        <f>IF(TCD!G359="","",TCD!G359)</f>
        <v/>
      </c>
      <c r="T358" s="6">
        <f>TCD!H359</f>
        <v>4.41</v>
      </c>
    </row>
    <row r="359" spans="1:20" x14ac:dyDescent="0.25">
      <c r="A359" t="str">
        <f t="shared" si="31"/>
        <v>TNT</v>
      </c>
      <c r="B359" s="9">
        <f t="shared" si="31"/>
        <v>46174</v>
      </c>
      <c r="F359" t="str">
        <f>TCD!F360</f>
        <v>3643814314754212</v>
      </c>
      <c r="H359" t="str">
        <f t="shared" si="32"/>
        <v>E</v>
      </c>
      <c r="I359" t="str">
        <f t="shared" si="33"/>
        <v>FR</v>
      </c>
      <c r="J359" t="str">
        <f t="shared" si="34"/>
        <v>France</v>
      </c>
      <c r="K359" cm="1">
        <f t="array" ref="K359">IF(COUNTIF('Nb colis et poids'!A:A,F359)=0,1,LOOKUP(F359,'Nb colis et poids'!A:A,'Nb colis et poids'!B:B+1))</f>
        <v>1</v>
      </c>
      <c r="L359" s="17">
        <f>TCD!E360</f>
        <v>4.01</v>
      </c>
      <c r="M359" t="str">
        <f t="shared" si="35"/>
        <v>ST</v>
      </c>
      <c r="N359">
        <f t="shared" si="36"/>
        <v>0.2</v>
      </c>
      <c r="Q359" t="str">
        <f>IF(TCD!J360="","",TCD!J360)</f>
        <v/>
      </c>
      <c r="R359" t="str">
        <f>IF(TCD!G360="","",TCD!G360)</f>
        <v/>
      </c>
      <c r="T359" s="6">
        <f>TCD!H360</f>
        <v>5.19</v>
      </c>
    </row>
    <row r="360" spans="1:20" x14ac:dyDescent="0.25">
      <c r="A360" t="str">
        <f t="shared" si="31"/>
        <v>TNT</v>
      </c>
      <c r="B360" s="9">
        <f t="shared" si="31"/>
        <v>46174</v>
      </c>
      <c r="F360" t="str">
        <f>TCD!F361</f>
        <v>3643814314751275</v>
      </c>
      <c r="H360" t="str">
        <f t="shared" si="32"/>
        <v>E</v>
      </c>
      <c r="I360" t="str">
        <f t="shared" si="33"/>
        <v>FR</v>
      </c>
      <c r="J360" t="str">
        <f t="shared" si="34"/>
        <v>France</v>
      </c>
      <c r="K360" cm="1">
        <f t="array" ref="K360">IF(COUNTIF('Nb colis et poids'!A:A,F360)=0,1,LOOKUP(F360,'Nb colis et poids'!A:A,'Nb colis et poids'!B:B+1))</f>
        <v>1</v>
      </c>
      <c r="L360" s="17">
        <f>TCD!E361</f>
        <v>3.01</v>
      </c>
      <c r="M360" t="str">
        <f t="shared" si="35"/>
        <v>ST</v>
      </c>
      <c r="N360">
        <f t="shared" si="36"/>
        <v>0.2</v>
      </c>
      <c r="Q360" t="str">
        <f>IF(TCD!J361="","",TCD!J361)</f>
        <v/>
      </c>
      <c r="R360" t="str">
        <f>IF(TCD!G361="","",TCD!G361)</f>
        <v/>
      </c>
      <c r="T360" s="6">
        <f>TCD!H361</f>
        <v>4.93</v>
      </c>
    </row>
    <row r="361" spans="1:20" x14ac:dyDescent="0.25">
      <c r="A361" t="str">
        <f t="shared" si="31"/>
        <v>TNT</v>
      </c>
      <c r="B361" s="9">
        <f t="shared" si="31"/>
        <v>46174</v>
      </c>
      <c r="F361" t="str">
        <f>TCD!F362</f>
        <v>3543814314757526</v>
      </c>
      <c r="H361" t="str">
        <f t="shared" si="32"/>
        <v>E</v>
      </c>
      <c r="I361" t="str">
        <f t="shared" si="33"/>
        <v>FR</v>
      </c>
      <c r="J361" t="str">
        <f t="shared" si="34"/>
        <v>France</v>
      </c>
      <c r="K361" cm="1">
        <f t="array" ref="K361">IF(COUNTIF('Nb colis et poids'!A:A,F361)=0,1,LOOKUP(F361,'Nb colis et poids'!A:A,'Nb colis et poids'!B:B+1))</f>
        <v>1</v>
      </c>
      <c r="L361" s="17">
        <f>TCD!E362</f>
        <v>0.5</v>
      </c>
      <c r="M361" t="str">
        <f t="shared" si="35"/>
        <v>ST</v>
      </c>
      <c r="N361">
        <f t="shared" si="36"/>
        <v>0.2</v>
      </c>
      <c r="Q361" t="str">
        <f>IF(TCD!J362="","",TCD!J362)</f>
        <v/>
      </c>
      <c r="R361" t="str">
        <f>IF(TCD!G362="","",TCD!G362)</f>
        <v/>
      </c>
      <c r="T361" s="6">
        <f>TCD!H362</f>
        <v>4.1500000000000004</v>
      </c>
    </row>
    <row r="362" spans="1:20" x14ac:dyDescent="0.25">
      <c r="A362" t="str">
        <f t="shared" si="31"/>
        <v>TNT</v>
      </c>
      <c r="B362" s="9">
        <f t="shared" si="31"/>
        <v>46174</v>
      </c>
      <c r="F362" t="str">
        <f>TCD!F363</f>
        <v>3543814314757359</v>
      </c>
      <c r="H362" t="str">
        <f t="shared" si="32"/>
        <v>E</v>
      </c>
      <c r="I362" t="str">
        <f t="shared" si="33"/>
        <v>FR</v>
      </c>
      <c r="J362" t="str">
        <f t="shared" si="34"/>
        <v>France</v>
      </c>
      <c r="K362" cm="1">
        <f t="array" ref="K362">IF(COUNTIF('Nb colis et poids'!A:A,F362)=0,1,LOOKUP(F362,'Nb colis et poids'!A:A,'Nb colis et poids'!B:B+1))</f>
        <v>1</v>
      </c>
      <c r="L362" s="17">
        <f>TCD!E363</f>
        <v>0.6</v>
      </c>
      <c r="M362" t="str">
        <f t="shared" si="35"/>
        <v>ST</v>
      </c>
      <c r="N362">
        <f t="shared" si="36"/>
        <v>0.2</v>
      </c>
      <c r="Q362" t="str">
        <f>IF(TCD!J363="","",TCD!J363)</f>
        <v/>
      </c>
      <c r="R362" t="str">
        <f>IF(TCD!G363="","",TCD!G363)</f>
        <v/>
      </c>
      <c r="T362" s="6">
        <f>TCD!H363</f>
        <v>4.1500000000000004</v>
      </c>
    </row>
    <row r="363" spans="1:20" x14ac:dyDescent="0.25">
      <c r="A363" t="str">
        <f t="shared" si="31"/>
        <v>TNT</v>
      </c>
      <c r="B363" s="9">
        <f t="shared" si="31"/>
        <v>46174</v>
      </c>
      <c r="F363" t="str">
        <f>TCD!F364</f>
        <v>3543814314756906</v>
      </c>
      <c r="H363" t="str">
        <f t="shared" si="32"/>
        <v>E</v>
      </c>
      <c r="I363" t="str">
        <f t="shared" si="33"/>
        <v>FR</v>
      </c>
      <c r="J363" t="str">
        <f t="shared" si="34"/>
        <v>France</v>
      </c>
      <c r="K363" cm="1">
        <f t="array" ref="K363">IF(COUNTIF('Nb colis et poids'!A:A,F363)=0,1,LOOKUP(F363,'Nb colis et poids'!A:A,'Nb colis et poids'!B:B+1))</f>
        <v>2</v>
      </c>
      <c r="L363" s="17">
        <f>TCD!E364</f>
        <v>7.21</v>
      </c>
      <c r="M363" t="str">
        <f t="shared" si="35"/>
        <v>ST</v>
      </c>
      <c r="N363">
        <f t="shared" si="36"/>
        <v>0.2</v>
      </c>
      <c r="Q363" t="str">
        <f>IF(TCD!J364="","",TCD!J364)</f>
        <v/>
      </c>
      <c r="R363" t="str">
        <f>IF(TCD!G364="","",TCD!G364)</f>
        <v/>
      </c>
      <c r="T363" s="6">
        <f>TCD!H364</f>
        <v>6.97</v>
      </c>
    </row>
    <row r="364" spans="1:20" x14ac:dyDescent="0.25">
      <c r="A364" t="str">
        <f t="shared" si="31"/>
        <v>TNT</v>
      </c>
      <c r="B364" s="9">
        <f t="shared" si="31"/>
        <v>46174</v>
      </c>
      <c r="F364" t="str">
        <f>TCD!F365</f>
        <v>3543814314756411</v>
      </c>
      <c r="H364" t="str">
        <f t="shared" si="32"/>
        <v>E</v>
      </c>
      <c r="I364" t="str">
        <f t="shared" si="33"/>
        <v>FR</v>
      </c>
      <c r="J364" t="str">
        <f t="shared" si="34"/>
        <v>France</v>
      </c>
      <c r="K364" cm="1">
        <f t="array" ref="K364">IF(COUNTIF('Nb colis et poids'!A:A,F364)=0,1,LOOKUP(F364,'Nb colis et poids'!A:A,'Nb colis et poids'!B:B+1))</f>
        <v>1</v>
      </c>
      <c r="L364" s="17">
        <f>TCD!E365</f>
        <v>3.01</v>
      </c>
      <c r="M364" t="str">
        <f t="shared" si="35"/>
        <v>ST</v>
      </c>
      <c r="N364">
        <f t="shared" si="36"/>
        <v>0.2</v>
      </c>
      <c r="Q364" t="str">
        <f>IF(TCD!J365="","",TCD!J365)</f>
        <v/>
      </c>
      <c r="R364" t="str">
        <f>IF(TCD!G365="","",TCD!G365)</f>
        <v/>
      </c>
      <c r="T364" s="6">
        <f>TCD!H365</f>
        <v>4.93</v>
      </c>
    </row>
    <row r="365" spans="1:20" x14ac:dyDescent="0.25">
      <c r="A365" t="str">
        <f t="shared" si="31"/>
        <v>TNT</v>
      </c>
      <c r="B365" s="9">
        <f t="shared" si="31"/>
        <v>46174</v>
      </c>
      <c r="F365" t="str">
        <f>TCD!F366</f>
        <v>3543814314755181</v>
      </c>
      <c r="H365" t="str">
        <f t="shared" si="32"/>
        <v>E</v>
      </c>
      <c r="I365" t="str">
        <f t="shared" si="33"/>
        <v>FR</v>
      </c>
      <c r="J365" t="str">
        <f t="shared" si="34"/>
        <v>France</v>
      </c>
      <c r="K365" cm="1">
        <f t="array" ref="K365">IF(COUNTIF('Nb colis et poids'!A:A,F365)=0,1,LOOKUP(F365,'Nb colis et poids'!A:A,'Nb colis et poids'!B:B+1))</f>
        <v>1</v>
      </c>
      <c r="L365" s="17">
        <f>TCD!E366</f>
        <v>3.01</v>
      </c>
      <c r="M365" t="str">
        <f t="shared" si="35"/>
        <v>ST</v>
      </c>
      <c r="N365">
        <f t="shared" si="36"/>
        <v>0.2</v>
      </c>
      <c r="Q365" t="str">
        <f>IF(TCD!J366="","",TCD!J366)</f>
        <v/>
      </c>
      <c r="R365" t="str">
        <f>IF(TCD!G366="","",TCD!G366)</f>
        <v/>
      </c>
      <c r="T365" s="6">
        <f>TCD!H366</f>
        <v>4.93</v>
      </c>
    </row>
    <row r="366" spans="1:20" x14ac:dyDescent="0.25">
      <c r="A366" t="str">
        <f t="shared" si="31"/>
        <v>TNT</v>
      </c>
      <c r="B366" s="9">
        <f t="shared" si="31"/>
        <v>46174</v>
      </c>
      <c r="F366" t="str">
        <f>TCD!F367</f>
        <v>3543814314754866</v>
      </c>
      <c r="H366" t="str">
        <f t="shared" si="32"/>
        <v>E</v>
      </c>
      <c r="I366" t="str">
        <f t="shared" si="33"/>
        <v>FR</v>
      </c>
      <c r="J366" t="str">
        <f t="shared" si="34"/>
        <v>France</v>
      </c>
      <c r="K366" cm="1">
        <f t="array" ref="K366">IF(COUNTIF('Nb colis et poids'!A:A,F366)=0,1,LOOKUP(F366,'Nb colis et poids'!A:A,'Nb colis et poids'!B:B+1))</f>
        <v>1</v>
      </c>
      <c r="L366" s="17">
        <f>TCD!E367</f>
        <v>3.01</v>
      </c>
      <c r="M366" t="str">
        <f t="shared" si="35"/>
        <v>ST</v>
      </c>
      <c r="N366">
        <f t="shared" si="36"/>
        <v>0.2</v>
      </c>
      <c r="Q366" t="str">
        <f>IF(TCD!J367="","",TCD!J367)</f>
        <v/>
      </c>
      <c r="R366" t="str">
        <f>IF(TCD!G367="","",TCD!G367)</f>
        <v/>
      </c>
      <c r="T366" s="6">
        <f>TCD!H367</f>
        <v>4.93</v>
      </c>
    </row>
    <row r="367" spans="1:20" x14ac:dyDescent="0.25">
      <c r="A367" t="str">
        <f t="shared" si="31"/>
        <v>TNT</v>
      </c>
      <c r="B367" s="9">
        <f t="shared" si="31"/>
        <v>46174</v>
      </c>
      <c r="F367" t="str">
        <f>TCD!F368</f>
        <v>3543814314754814</v>
      </c>
      <c r="H367" t="str">
        <f t="shared" si="32"/>
        <v>E</v>
      </c>
      <c r="I367" t="str">
        <f t="shared" si="33"/>
        <v>FR</v>
      </c>
      <c r="J367" t="str">
        <f t="shared" si="34"/>
        <v>France</v>
      </c>
      <c r="K367" cm="1">
        <f t="array" ref="K367">IF(COUNTIF('Nb colis et poids'!A:A,F367)=0,1,LOOKUP(F367,'Nb colis et poids'!A:A,'Nb colis et poids'!B:B+1))</f>
        <v>1</v>
      </c>
      <c r="L367" s="17">
        <f>TCD!E368</f>
        <v>1.17</v>
      </c>
      <c r="M367" t="str">
        <f t="shared" si="35"/>
        <v>ST</v>
      </c>
      <c r="N367">
        <f t="shared" si="36"/>
        <v>0.2</v>
      </c>
      <c r="Q367" t="str">
        <f>IF(TCD!J368="","",TCD!J368)</f>
        <v/>
      </c>
      <c r="R367" t="str">
        <f>IF(TCD!G368="","",TCD!G368)</f>
        <v/>
      </c>
      <c r="T367" s="6">
        <f>TCD!H368</f>
        <v>4.41</v>
      </c>
    </row>
    <row r="368" spans="1:20" x14ac:dyDescent="0.25">
      <c r="A368" t="str">
        <f t="shared" si="31"/>
        <v>TNT</v>
      </c>
      <c r="B368" s="9">
        <f t="shared" si="31"/>
        <v>46174</v>
      </c>
      <c r="F368" t="str">
        <f>TCD!F369</f>
        <v>3543814314754555</v>
      </c>
      <c r="H368" t="str">
        <f t="shared" si="32"/>
        <v>E</v>
      </c>
      <c r="I368" t="str">
        <f t="shared" si="33"/>
        <v>FR</v>
      </c>
      <c r="J368" t="str">
        <f t="shared" si="34"/>
        <v>France</v>
      </c>
      <c r="K368" cm="1">
        <f t="array" ref="K368">IF(COUNTIF('Nb colis et poids'!A:A,F368)=0,1,LOOKUP(F368,'Nb colis et poids'!A:A,'Nb colis et poids'!B:B+1))</f>
        <v>1</v>
      </c>
      <c r="L368" s="17">
        <f>TCD!E369</f>
        <v>0.5</v>
      </c>
      <c r="M368" t="str">
        <f t="shared" si="35"/>
        <v>ST</v>
      </c>
      <c r="N368">
        <f t="shared" si="36"/>
        <v>0.2</v>
      </c>
      <c r="Q368" t="str">
        <f>IF(TCD!J369="","",TCD!J369)</f>
        <v/>
      </c>
      <c r="R368" t="str">
        <f>IF(TCD!G369="","",TCD!G369)</f>
        <v/>
      </c>
      <c r="T368" s="6">
        <f>TCD!H369</f>
        <v>4.1500000000000004</v>
      </c>
    </row>
    <row r="369" spans="1:20" x14ac:dyDescent="0.25">
      <c r="A369" t="str">
        <f t="shared" si="31"/>
        <v>TNT</v>
      </c>
      <c r="B369" s="9">
        <f t="shared" si="31"/>
        <v>46174</v>
      </c>
      <c r="F369" t="str">
        <f>TCD!F370</f>
        <v>3543814314754428</v>
      </c>
      <c r="H369" t="str">
        <f t="shared" si="32"/>
        <v>E</v>
      </c>
      <c r="I369" t="str">
        <f t="shared" si="33"/>
        <v>FR</v>
      </c>
      <c r="J369" t="str">
        <f t="shared" si="34"/>
        <v>France</v>
      </c>
      <c r="K369" cm="1">
        <f t="array" ref="K369">IF(COUNTIF('Nb colis et poids'!A:A,F369)=0,1,LOOKUP(F369,'Nb colis et poids'!A:A,'Nb colis et poids'!B:B+1))</f>
        <v>1</v>
      </c>
      <c r="L369" s="17">
        <f>TCD!E370</f>
        <v>3.84</v>
      </c>
      <c r="M369" t="str">
        <f t="shared" si="35"/>
        <v>ST</v>
      </c>
      <c r="N369">
        <f t="shared" si="36"/>
        <v>0.2</v>
      </c>
      <c r="Q369" t="str">
        <f>IF(TCD!J370="","",TCD!J370)</f>
        <v/>
      </c>
      <c r="R369" t="str">
        <f>IF(TCD!G370="","",TCD!G370)</f>
        <v/>
      </c>
      <c r="T369" s="6">
        <f>TCD!H370</f>
        <v>4.93</v>
      </c>
    </row>
    <row r="370" spans="1:20" x14ac:dyDescent="0.25">
      <c r="A370" t="str">
        <f t="shared" si="31"/>
        <v>TNT</v>
      </c>
      <c r="B370" s="9">
        <f t="shared" si="31"/>
        <v>46174</v>
      </c>
      <c r="F370" t="str">
        <f>TCD!F371</f>
        <v>3543814314753745</v>
      </c>
      <c r="H370" t="str">
        <f t="shared" si="32"/>
        <v>E</v>
      </c>
      <c r="I370" t="str">
        <f t="shared" si="33"/>
        <v>FR</v>
      </c>
      <c r="J370" t="str">
        <f t="shared" si="34"/>
        <v>France</v>
      </c>
      <c r="K370" cm="1">
        <f t="array" ref="K370">IF(COUNTIF('Nb colis et poids'!A:A,F370)=0,1,LOOKUP(F370,'Nb colis et poids'!A:A,'Nb colis et poids'!B:B+1))</f>
        <v>1</v>
      </c>
      <c r="L370" s="17">
        <f>TCD!E371</f>
        <v>5.85</v>
      </c>
      <c r="M370" t="str">
        <f t="shared" si="35"/>
        <v>ST</v>
      </c>
      <c r="N370">
        <f t="shared" si="36"/>
        <v>0.2</v>
      </c>
      <c r="Q370" t="str">
        <f>IF(TCD!J371="","",TCD!J371)</f>
        <v/>
      </c>
      <c r="R370" t="str">
        <f>IF(TCD!G371="","",TCD!G371)</f>
        <v/>
      </c>
      <c r="T370" s="6">
        <f>TCD!H371</f>
        <v>7.71</v>
      </c>
    </row>
    <row r="371" spans="1:20" x14ac:dyDescent="0.25">
      <c r="A371" t="str">
        <f t="shared" si="31"/>
        <v>TNT</v>
      </c>
      <c r="B371" s="9">
        <f t="shared" si="31"/>
        <v>46174</v>
      </c>
      <c r="F371" t="str">
        <f>TCD!F372</f>
        <v>3543814314752895</v>
      </c>
      <c r="H371" t="str">
        <f t="shared" si="32"/>
        <v>E</v>
      </c>
      <c r="I371" t="str">
        <f t="shared" si="33"/>
        <v>FR</v>
      </c>
      <c r="J371" t="str">
        <f t="shared" si="34"/>
        <v>France</v>
      </c>
      <c r="K371" cm="1">
        <f t="array" ref="K371">IF(COUNTIF('Nb colis et poids'!A:A,F371)=0,1,LOOKUP(F371,'Nb colis et poids'!A:A,'Nb colis et poids'!B:B+1))</f>
        <v>1</v>
      </c>
      <c r="L371" s="17">
        <f>TCD!E372</f>
        <v>17.7</v>
      </c>
      <c r="M371" t="str">
        <f t="shared" si="35"/>
        <v>ST</v>
      </c>
      <c r="N371">
        <f t="shared" si="36"/>
        <v>0.2</v>
      </c>
      <c r="Q371" t="str">
        <f>IF(TCD!J372="","",TCD!J372)</f>
        <v/>
      </c>
      <c r="R371" t="str">
        <f>IF(TCD!G372="","",TCD!G372)</f>
        <v/>
      </c>
      <c r="T371" s="6">
        <f>TCD!H372</f>
        <v>8.57</v>
      </c>
    </row>
    <row r="372" spans="1:20" x14ac:dyDescent="0.25">
      <c r="A372" t="str">
        <f t="shared" si="31"/>
        <v>TNT</v>
      </c>
      <c r="B372" s="9">
        <f t="shared" si="31"/>
        <v>46174</v>
      </c>
      <c r="F372" t="str">
        <f>TCD!F373</f>
        <v>3543814314752866</v>
      </c>
      <c r="H372" t="str">
        <f t="shared" si="32"/>
        <v>E</v>
      </c>
      <c r="I372" t="str">
        <f t="shared" si="33"/>
        <v>FR</v>
      </c>
      <c r="J372" t="str">
        <f t="shared" si="34"/>
        <v>France</v>
      </c>
      <c r="K372" cm="1">
        <f t="array" ref="K372">IF(COUNTIF('Nb colis et poids'!A:A,F372)=0,1,LOOKUP(F372,'Nb colis et poids'!A:A,'Nb colis et poids'!B:B+1))</f>
        <v>1</v>
      </c>
      <c r="L372" s="17">
        <f>TCD!E373</f>
        <v>4.5</v>
      </c>
      <c r="M372" t="str">
        <f t="shared" si="35"/>
        <v>ST</v>
      </c>
      <c r="N372">
        <f t="shared" si="36"/>
        <v>0.2</v>
      </c>
      <c r="Q372" t="str">
        <f>IF(TCD!J373="","",TCD!J373)</f>
        <v/>
      </c>
      <c r="R372" t="str">
        <f>IF(TCD!G373="","",TCD!G373)</f>
        <v/>
      </c>
      <c r="T372" s="6">
        <f>TCD!H373</f>
        <v>5.19</v>
      </c>
    </row>
    <row r="373" spans="1:20" x14ac:dyDescent="0.25">
      <c r="A373" t="str">
        <f t="shared" si="31"/>
        <v>TNT</v>
      </c>
      <c r="B373" s="9">
        <f t="shared" si="31"/>
        <v>46174</v>
      </c>
      <c r="F373" t="str">
        <f>TCD!F374</f>
        <v>3543814314752850</v>
      </c>
      <c r="H373" t="str">
        <f t="shared" si="32"/>
        <v>E</v>
      </c>
      <c r="I373" t="str">
        <f t="shared" si="33"/>
        <v>FR</v>
      </c>
      <c r="J373" t="str">
        <f t="shared" si="34"/>
        <v>France</v>
      </c>
      <c r="K373" cm="1">
        <f t="array" ref="K373">IF(COUNTIF('Nb colis et poids'!A:A,F373)=0,1,LOOKUP(F373,'Nb colis et poids'!A:A,'Nb colis et poids'!B:B+1))</f>
        <v>1</v>
      </c>
      <c r="L373" s="17">
        <f>TCD!E374</f>
        <v>3.01</v>
      </c>
      <c r="M373" t="str">
        <f t="shared" si="35"/>
        <v>ST</v>
      </c>
      <c r="N373">
        <f t="shared" si="36"/>
        <v>0.2</v>
      </c>
      <c r="Q373" t="str">
        <f>IF(TCD!J374="","",TCD!J374)</f>
        <v/>
      </c>
      <c r="R373" t="str">
        <f>IF(TCD!G374="","",TCD!G374)</f>
        <v/>
      </c>
      <c r="T373" s="6">
        <f>TCD!H374</f>
        <v>4.93</v>
      </c>
    </row>
    <row r="374" spans="1:20" x14ac:dyDescent="0.25">
      <c r="A374" t="str">
        <f t="shared" si="31"/>
        <v>TNT</v>
      </c>
      <c r="B374" s="9">
        <f t="shared" si="31"/>
        <v>46174</v>
      </c>
      <c r="F374" t="str">
        <f>TCD!F375</f>
        <v>3543814314752745</v>
      </c>
      <c r="H374" t="str">
        <f t="shared" si="32"/>
        <v>E</v>
      </c>
      <c r="I374" t="str">
        <f t="shared" si="33"/>
        <v>FR</v>
      </c>
      <c r="J374" t="str">
        <f t="shared" si="34"/>
        <v>France</v>
      </c>
      <c r="K374" cm="1">
        <f t="array" ref="K374">IF(COUNTIF('Nb colis et poids'!A:A,F374)=0,1,LOOKUP(F374,'Nb colis et poids'!A:A,'Nb colis et poids'!B:B+1))</f>
        <v>1</v>
      </c>
      <c r="L374" s="17">
        <f>TCD!E375</f>
        <v>9.1999999999999993</v>
      </c>
      <c r="M374" t="str">
        <f t="shared" si="35"/>
        <v>ST</v>
      </c>
      <c r="N374">
        <f t="shared" si="36"/>
        <v>0.2</v>
      </c>
      <c r="Q374" t="str">
        <f>IF(TCD!J375="","",TCD!J375)</f>
        <v/>
      </c>
      <c r="R374" t="str">
        <f>IF(TCD!G375="","",TCD!G375)</f>
        <v/>
      </c>
      <c r="T374" s="6">
        <f>TCD!H375</f>
        <v>6.49</v>
      </c>
    </row>
    <row r="375" spans="1:20" x14ac:dyDescent="0.25">
      <c r="A375" t="str">
        <f t="shared" si="31"/>
        <v>TNT</v>
      </c>
      <c r="B375" s="9">
        <f t="shared" si="31"/>
        <v>46174</v>
      </c>
      <c r="F375" t="str">
        <f>TCD!F376</f>
        <v>3543814314752342</v>
      </c>
      <c r="H375" t="str">
        <f t="shared" si="32"/>
        <v>E</v>
      </c>
      <c r="I375" t="str">
        <f t="shared" si="33"/>
        <v>FR</v>
      </c>
      <c r="J375" t="str">
        <f t="shared" si="34"/>
        <v>France</v>
      </c>
      <c r="K375" cm="1">
        <f t="array" ref="K375">IF(COUNTIF('Nb colis et poids'!A:A,F375)=0,1,LOOKUP(F375,'Nb colis et poids'!A:A,'Nb colis et poids'!B:B+1))</f>
        <v>1</v>
      </c>
      <c r="L375" s="17">
        <f>TCD!E376</f>
        <v>8.02</v>
      </c>
      <c r="M375" t="str">
        <f t="shared" si="35"/>
        <v>ST</v>
      </c>
      <c r="N375">
        <f t="shared" si="36"/>
        <v>0.2</v>
      </c>
      <c r="Q375" t="str">
        <f>IF(TCD!J376="","",TCD!J376)</f>
        <v/>
      </c>
      <c r="R375" t="str">
        <f>IF(TCD!G376="","",TCD!G376)</f>
        <v/>
      </c>
      <c r="T375" s="6">
        <f>TCD!H376</f>
        <v>6.23</v>
      </c>
    </row>
    <row r="376" spans="1:20" x14ac:dyDescent="0.25">
      <c r="A376" t="str">
        <f t="shared" si="31"/>
        <v>TNT</v>
      </c>
      <c r="B376" s="9">
        <f t="shared" si="31"/>
        <v>46174</v>
      </c>
      <c r="F376" t="str">
        <f>TCD!F377</f>
        <v>3543814314752336</v>
      </c>
      <c r="H376" t="str">
        <f t="shared" si="32"/>
        <v>E</v>
      </c>
      <c r="I376" t="str">
        <f t="shared" si="33"/>
        <v>FR</v>
      </c>
      <c r="J376" t="str">
        <f t="shared" si="34"/>
        <v>France</v>
      </c>
      <c r="K376" cm="1">
        <f t="array" ref="K376">IF(COUNTIF('Nb colis et poids'!A:A,F376)=0,1,LOOKUP(F376,'Nb colis et poids'!A:A,'Nb colis et poids'!B:B+1))</f>
        <v>1</v>
      </c>
      <c r="L376" s="17">
        <f>TCD!E377</f>
        <v>11.8</v>
      </c>
      <c r="M376" t="str">
        <f t="shared" si="35"/>
        <v>ST</v>
      </c>
      <c r="N376">
        <f t="shared" si="36"/>
        <v>0.2</v>
      </c>
      <c r="Q376" t="str">
        <f>IF(TCD!J377="","",TCD!J377)</f>
        <v/>
      </c>
      <c r="R376" t="str">
        <f>IF(TCD!G377="","",TCD!G377)</f>
        <v/>
      </c>
      <c r="T376" s="6">
        <f>TCD!H377</f>
        <v>7.01</v>
      </c>
    </row>
    <row r="377" spans="1:20" x14ac:dyDescent="0.25">
      <c r="A377" t="str">
        <f t="shared" si="31"/>
        <v>TNT</v>
      </c>
      <c r="B377" s="9">
        <f t="shared" si="31"/>
        <v>46174</v>
      </c>
      <c r="F377" t="str">
        <f>TCD!F378</f>
        <v>3543814314752002</v>
      </c>
      <c r="H377" t="str">
        <f t="shared" si="32"/>
        <v>E</v>
      </c>
      <c r="I377" t="str">
        <f t="shared" si="33"/>
        <v>FR</v>
      </c>
      <c r="J377" t="str">
        <f t="shared" si="34"/>
        <v>France</v>
      </c>
      <c r="K377" cm="1">
        <f t="array" ref="K377">IF(COUNTIF('Nb colis et poids'!A:A,F377)=0,1,LOOKUP(F377,'Nb colis et poids'!A:A,'Nb colis et poids'!B:B+1))</f>
        <v>1</v>
      </c>
      <c r="L377" s="17">
        <f>TCD!E378</f>
        <v>17.7</v>
      </c>
      <c r="M377" t="str">
        <f t="shared" si="35"/>
        <v>ST</v>
      </c>
      <c r="N377">
        <f t="shared" si="36"/>
        <v>0.2</v>
      </c>
      <c r="Q377" t="str">
        <f>IF(TCD!J378="","",TCD!J378)</f>
        <v/>
      </c>
      <c r="R377" t="str">
        <f>IF(TCD!G378="","",TCD!G378)</f>
        <v/>
      </c>
      <c r="T377" s="6">
        <f>TCD!H378</f>
        <v>8.57</v>
      </c>
    </row>
    <row r="378" spans="1:20" x14ac:dyDescent="0.25">
      <c r="A378" t="str">
        <f t="shared" si="31"/>
        <v>TNT</v>
      </c>
      <c r="B378" s="9">
        <f t="shared" si="31"/>
        <v>46174</v>
      </c>
      <c r="F378" t="str">
        <f>TCD!F379</f>
        <v>3443814314756980</v>
      </c>
      <c r="H378" t="str">
        <f t="shared" si="32"/>
        <v>E</v>
      </c>
      <c r="I378" t="str">
        <f t="shared" si="33"/>
        <v>FR</v>
      </c>
      <c r="J378" t="str">
        <f t="shared" si="34"/>
        <v>France</v>
      </c>
      <c r="K378" cm="1">
        <f t="array" ref="K378">IF(COUNTIF('Nb colis et poids'!A:A,F378)=0,1,LOOKUP(F378,'Nb colis et poids'!A:A,'Nb colis et poids'!B:B+1))</f>
        <v>2</v>
      </c>
      <c r="L378" s="17">
        <f>TCD!E379</f>
        <v>12.4</v>
      </c>
      <c r="M378" t="str">
        <f t="shared" si="35"/>
        <v>ST</v>
      </c>
      <c r="N378">
        <f t="shared" si="36"/>
        <v>0.2</v>
      </c>
      <c r="Q378" t="str">
        <f>IF(TCD!J379="","",TCD!J379)</f>
        <v/>
      </c>
      <c r="R378" t="str">
        <f>IF(TCD!G379="","",TCD!G379)</f>
        <v/>
      </c>
      <c r="T378" s="6">
        <f>TCD!H379</f>
        <v>8.27</v>
      </c>
    </row>
    <row r="379" spans="1:20" x14ac:dyDescent="0.25">
      <c r="A379" t="str">
        <f t="shared" si="31"/>
        <v>TNT</v>
      </c>
      <c r="B379" s="9">
        <f t="shared" si="31"/>
        <v>46174</v>
      </c>
      <c r="F379" t="str">
        <f>TCD!F380</f>
        <v>3443814314756541</v>
      </c>
      <c r="H379" t="str">
        <f t="shared" si="32"/>
        <v>E</v>
      </c>
      <c r="I379" t="str">
        <f t="shared" si="33"/>
        <v>FR</v>
      </c>
      <c r="J379" t="str">
        <f t="shared" si="34"/>
        <v>France</v>
      </c>
      <c r="K379" cm="1">
        <f t="array" ref="K379">IF(COUNTIF('Nb colis et poids'!A:A,F379)=0,1,LOOKUP(F379,'Nb colis et poids'!A:A,'Nb colis et poids'!B:B+1))</f>
        <v>2</v>
      </c>
      <c r="L379" s="17">
        <f>TCD!E380</f>
        <v>17.899999999999999</v>
      </c>
      <c r="M379" t="str">
        <f t="shared" si="35"/>
        <v>ST</v>
      </c>
      <c r="N379">
        <f t="shared" si="36"/>
        <v>0.2</v>
      </c>
      <c r="Q379" t="str">
        <f>IF(TCD!J380="","",TCD!J380)</f>
        <v/>
      </c>
      <c r="R379" t="str">
        <f>IF(TCD!G380="","",TCD!G380)</f>
        <v/>
      </c>
      <c r="T379" s="6">
        <f>TCD!H380</f>
        <v>9.57</v>
      </c>
    </row>
    <row r="380" spans="1:20" x14ac:dyDescent="0.25">
      <c r="A380" t="str">
        <f t="shared" si="31"/>
        <v>TNT</v>
      </c>
      <c r="B380" s="9">
        <f t="shared" si="31"/>
        <v>46174</v>
      </c>
      <c r="F380" t="str">
        <f>TCD!F381</f>
        <v>3443814314756408</v>
      </c>
      <c r="H380" t="str">
        <f t="shared" si="32"/>
        <v>E</v>
      </c>
      <c r="I380" t="str">
        <f t="shared" si="33"/>
        <v>FR</v>
      </c>
      <c r="J380" t="str">
        <f t="shared" si="34"/>
        <v>France</v>
      </c>
      <c r="K380" cm="1">
        <f t="array" ref="K380">IF(COUNTIF('Nb colis et poids'!A:A,F380)=0,1,LOOKUP(F380,'Nb colis et poids'!A:A,'Nb colis et poids'!B:B+1))</f>
        <v>1</v>
      </c>
      <c r="L380" s="17">
        <f>TCD!E381</f>
        <v>3.01</v>
      </c>
      <c r="M380" t="str">
        <f t="shared" si="35"/>
        <v>ST</v>
      </c>
      <c r="N380">
        <f t="shared" si="36"/>
        <v>0.2</v>
      </c>
      <c r="Q380" t="str">
        <f>IF(TCD!J381="","",TCD!J381)</f>
        <v/>
      </c>
      <c r="R380" t="str">
        <f>IF(TCD!G381="","",TCD!G381)</f>
        <v/>
      </c>
      <c r="T380" s="6">
        <f>TCD!H381</f>
        <v>4.93</v>
      </c>
    </row>
    <row r="381" spans="1:20" x14ac:dyDescent="0.25">
      <c r="A381" t="str">
        <f t="shared" si="31"/>
        <v>TNT</v>
      </c>
      <c r="B381" s="9">
        <f t="shared" si="31"/>
        <v>46174</v>
      </c>
      <c r="F381" t="str">
        <f>TCD!F382</f>
        <v>3443814314754725</v>
      </c>
      <c r="H381" t="str">
        <f t="shared" si="32"/>
        <v>E</v>
      </c>
      <c r="I381" t="str">
        <f t="shared" si="33"/>
        <v>FR</v>
      </c>
      <c r="J381" t="str">
        <f t="shared" si="34"/>
        <v>France</v>
      </c>
      <c r="K381" cm="1">
        <f t="array" ref="K381">IF(COUNTIF('Nb colis et poids'!A:A,F381)=0,1,LOOKUP(F381,'Nb colis et poids'!A:A,'Nb colis et poids'!B:B+1))</f>
        <v>1</v>
      </c>
      <c r="L381" s="17">
        <f>TCD!E382</f>
        <v>4.5</v>
      </c>
      <c r="M381" t="str">
        <f t="shared" si="35"/>
        <v>ST</v>
      </c>
      <c r="N381">
        <f t="shared" si="36"/>
        <v>0.2</v>
      </c>
      <c r="Q381" t="str">
        <f>IF(TCD!J382="","",TCD!J382)</f>
        <v/>
      </c>
      <c r="R381" t="str">
        <f>IF(TCD!G382="","",TCD!G382)</f>
        <v/>
      </c>
      <c r="T381" s="6">
        <f>TCD!H382</f>
        <v>5.19</v>
      </c>
    </row>
    <row r="382" spans="1:20" x14ac:dyDescent="0.25">
      <c r="A382" t="str">
        <f t="shared" si="31"/>
        <v>TNT</v>
      </c>
      <c r="B382" s="9">
        <f t="shared" si="31"/>
        <v>46174</v>
      </c>
      <c r="F382" t="str">
        <f>TCD!F383</f>
        <v>3443814314754679</v>
      </c>
      <c r="H382" t="str">
        <f t="shared" si="32"/>
        <v>E</v>
      </c>
      <c r="I382" t="str">
        <f t="shared" si="33"/>
        <v>FR</v>
      </c>
      <c r="J382" t="str">
        <f t="shared" si="34"/>
        <v>France</v>
      </c>
      <c r="K382" cm="1">
        <f t="array" ref="K382">IF(COUNTIF('Nb colis et poids'!A:A,F382)=0,1,LOOKUP(F382,'Nb colis et poids'!A:A,'Nb colis et poids'!B:B+1))</f>
        <v>1</v>
      </c>
      <c r="L382" s="17">
        <f>TCD!E383</f>
        <v>3.2</v>
      </c>
      <c r="M382" t="str">
        <f t="shared" si="35"/>
        <v>ST</v>
      </c>
      <c r="N382">
        <f t="shared" si="36"/>
        <v>0.2</v>
      </c>
      <c r="Q382" t="str">
        <f>IF(TCD!J383="","",TCD!J383)</f>
        <v/>
      </c>
      <c r="R382" t="str">
        <f>IF(TCD!G383="","",TCD!G383)</f>
        <v/>
      </c>
      <c r="T382" s="6">
        <f>TCD!H383</f>
        <v>4.93</v>
      </c>
    </row>
    <row r="383" spans="1:20" x14ac:dyDescent="0.25">
      <c r="A383" t="str">
        <f t="shared" si="31"/>
        <v>TNT</v>
      </c>
      <c r="B383" s="9">
        <f t="shared" si="31"/>
        <v>46174</v>
      </c>
      <c r="F383" t="str">
        <f>TCD!F384</f>
        <v>3443814314753253</v>
      </c>
      <c r="H383" t="str">
        <f t="shared" si="32"/>
        <v>E</v>
      </c>
      <c r="I383" t="str">
        <f t="shared" si="33"/>
        <v>FR</v>
      </c>
      <c r="J383" t="str">
        <f t="shared" si="34"/>
        <v>France</v>
      </c>
      <c r="K383" cm="1">
        <f t="array" ref="K383">IF(COUNTIF('Nb colis et poids'!A:A,F383)=0,1,LOOKUP(F383,'Nb colis et poids'!A:A,'Nb colis et poids'!B:B+1))</f>
        <v>1</v>
      </c>
      <c r="L383" s="17">
        <f>TCD!E384</f>
        <v>3.84</v>
      </c>
      <c r="M383" t="str">
        <f t="shared" si="35"/>
        <v>ST</v>
      </c>
      <c r="N383">
        <f t="shared" si="36"/>
        <v>0.2</v>
      </c>
      <c r="Q383" t="str">
        <f>IF(TCD!J384="","",TCD!J384)</f>
        <v/>
      </c>
      <c r="R383" t="str">
        <f>IF(TCD!G384="","",TCD!G384)</f>
        <v/>
      </c>
      <c r="T383" s="6">
        <f>TCD!H384</f>
        <v>4.93</v>
      </c>
    </row>
    <row r="384" spans="1:20" x14ac:dyDescent="0.25">
      <c r="A384" t="str">
        <f t="shared" si="31"/>
        <v>TNT</v>
      </c>
      <c r="B384" s="9">
        <f t="shared" si="31"/>
        <v>46174</v>
      </c>
      <c r="F384" t="str">
        <f>TCD!F385</f>
        <v>3443814314753045</v>
      </c>
      <c r="H384" t="str">
        <f t="shared" si="32"/>
        <v>E</v>
      </c>
      <c r="I384" t="str">
        <f t="shared" si="33"/>
        <v>FR</v>
      </c>
      <c r="J384" t="str">
        <f t="shared" si="34"/>
        <v>France</v>
      </c>
      <c r="K384" cm="1">
        <f t="array" ref="K384">IF(COUNTIF('Nb colis et poids'!A:A,F384)=0,1,LOOKUP(F384,'Nb colis et poids'!A:A,'Nb colis et poids'!B:B+1))</f>
        <v>2</v>
      </c>
      <c r="L384" s="17">
        <f>TCD!E385</f>
        <v>31.3</v>
      </c>
      <c r="M384" t="str">
        <f t="shared" si="35"/>
        <v>ST</v>
      </c>
      <c r="N384">
        <f t="shared" si="36"/>
        <v>0.2</v>
      </c>
      <c r="Q384" t="str">
        <f>IF(TCD!J385="","",TCD!J385)</f>
        <v/>
      </c>
      <c r="R384" t="str">
        <f>IF(TCD!G385="","",TCD!G385)</f>
        <v/>
      </c>
      <c r="T384" s="6">
        <f>TCD!H385</f>
        <v>13.21</v>
      </c>
    </row>
    <row r="385" spans="1:20" x14ac:dyDescent="0.25">
      <c r="A385" t="str">
        <f t="shared" si="31"/>
        <v>TNT</v>
      </c>
      <c r="B385" s="9">
        <f t="shared" si="31"/>
        <v>46174</v>
      </c>
      <c r="F385" t="str">
        <f>TCD!F386</f>
        <v>3343814314757509</v>
      </c>
      <c r="H385" t="str">
        <f t="shared" si="32"/>
        <v>E</v>
      </c>
      <c r="I385" t="str">
        <f t="shared" si="33"/>
        <v>FR</v>
      </c>
      <c r="J385" t="str">
        <f t="shared" si="34"/>
        <v>France</v>
      </c>
      <c r="K385" cm="1">
        <f t="array" ref="K385">IF(COUNTIF('Nb colis et poids'!A:A,F385)=0,1,LOOKUP(F385,'Nb colis et poids'!A:A,'Nb colis et poids'!B:B+1))</f>
        <v>1</v>
      </c>
      <c r="L385" s="17">
        <f>TCD!E386</f>
        <v>0.8</v>
      </c>
      <c r="M385" t="str">
        <f t="shared" si="35"/>
        <v>ST</v>
      </c>
      <c r="N385">
        <f t="shared" si="36"/>
        <v>0.2</v>
      </c>
      <c r="Q385" t="str">
        <f>IF(TCD!J386="","",TCD!J386)</f>
        <v/>
      </c>
      <c r="R385" t="str">
        <f>IF(TCD!G386="","",TCD!G386)</f>
        <v/>
      </c>
      <c r="T385" s="6">
        <f>TCD!H386</f>
        <v>4.1500000000000004</v>
      </c>
    </row>
    <row r="386" spans="1:20" x14ac:dyDescent="0.25">
      <c r="A386" t="str">
        <f t="shared" si="31"/>
        <v>TNT</v>
      </c>
      <c r="B386" s="9">
        <f t="shared" si="31"/>
        <v>46174</v>
      </c>
      <c r="F386" t="str">
        <f>TCD!F387</f>
        <v>3343814314756734</v>
      </c>
      <c r="H386" t="str">
        <f t="shared" si="32"/>
        <v>E</v>
      </c>
      <c r="I386" t="str">
        <f t="shared" si="33"/>
        <v>FR</v>
      </c>
      <c r="J386" t="str">
        <f t="shared" si="34"/>
        <v>France</v>
      </c>
      <c r="K386" cm="1">
        <f t="array" ref="K386">IF(COUNTIF('Nb colis et poids'!A:A,F386)=0,1,LOOKUP(F386,'Nb colis et poids'!A:A,'Nb colis et poids'!B:B+1))</f>
        <v>1</v>
      </c>
      <c r="L386" s="17">
        <f>TCD!E387</f>
        <v>6.18</v>
      </c>
      <c r="M386" t="str">
        <f t="shared" si="35"/>
        <v>ST</v>
      </c>
      <c r="N386">
        <f t="shared" si="36"/>
        <v>0.2</v>
      </c>
      <c r="Q386" t="str">
        <f>IF(TCD!J387="","",TCD!J387)</f>
        <v/>
      </c>
      <c r="R386" t="str">
        <f>IF(TCD!G387="","",TCD!G387)</f>
        <v/>
      </c>
      <c r="T386" s="6">
        <f>TCD!H387</f>
        <v>5.71</v>
      </c>
    </row>
    <row r="387" spans="1:20" x14ac:dyDescent="0.25">
      <c r="A387" t="str">
        <f t="shared" si="31"/>
        <v>TNT</v>
      </c>
      <c r="B387" s="9">
        <f t="shared" si="31"/>
        <v>46174</v>
      </c>
      <c r="F387" t="str">
        <f>TCD!F388</f>
        <v>3343814314756112</v>
      </c>
      <c r="H387" t="str">
        <f t="shared" si="32"/>
        <v>E</v>
      </c>
      <c r="I387" t="str">
        <f t="shared" si="33"/>
        <v>FR</v>
      </c>
      <c r="J387" t="str">
        <f t="shared" si="34"/>
        <v>France</v>
      </c>
      <c r="K387" cm="1">
        <f t="array" ref="K387">IF(COUNTIF('Nb colis et poids'!A:A,F387)=0,1,LOOKUP(F387,'Nb colis et poids'!A:A,'Nb colis et poids'!B:B+1))</f>
        <v>1</v>
      </c>
      <c r="L387" s="17">
        <f>TCD!E388</f>
        <v>3.01</v>
      </c>
      <c r="M387" t="str">
        <f t="shared" si="35"/>
        <v>ST</v>
      </c>
      <c r="N387">
        <f t="shared" si="36"/>
        <v>0.2</v>
      </c>
      <c r="Q387" t="str">
        <f>IF(TCD!J388="","",TCD!J388)</f>
        <v/>
      </c>
      <c r="R387" t="str">
        <f>IF(TCD!G388="","",TCD!G388)</f>
        <v/>
      </c>
      <c r="T387" s="6">
        <f>TCD!H388</f>
        <v>4.93</v>
      </c>
    </row>
    <row r="388" spans="1:20" x14ac:dyDescent="0.25">
      <c r="A388" t="str">
        <f t="shared" ref="A388:B451" si="37">A387</f>
        <v>TNT</v>
      </c>
      <c r="B388" s="9">
        <f t="shared" si="37"/>
        <v>46174</v>
      </c>
      <c r="F388" t="str">
        <f>TCD!F389</f>
        <v>3343814314753377</v>
      </c>
      <c r="H388" t="str">
        <f t="shared" ref="H388:H451" si="38">H387</f>
        <v>E</v>
      </c>
      <c r="I388" t="str">
        <f t="shared" ref="I388:I451" si="39">I387</f>
        <v>FR</v>
      </c>
      <c r="J388" t="str">
        <f t="shared" ref="J388:J451" si="40">J387</f>
        <v>France</v>
      </c>
      <c r="K388" cm="1">
        <f t="array" ref="K388">IF(COUNTIF('Nb colis et poids'!A:A,F388)=0,1,LOOKUP(F388,'Nb colis et poids'!A:A,'Nb colis et poids'!B:B+1))</f>
        <v>1</v>
      </c>
      <c r="L388" s="17">
        <f>TCD!E389</f>
        <v>1.17</v>
      </c>
      <c r="M388" t="str">
        <f t="shared" ref="M388:M451" si="41">M387</f>
        <v>ST</v>
      </c>
      <c r="N388">
        <f t="shared" ref="N388:N451" si="42">N387</f>
        <v>0.2</v>
      </c>
      <c r="Q388" t="str">
        <f>IF(TCD!J389="","",TCD!J389)</f>
        <v/>
      </c>
      <c r="R388" t="str">
        <f>IF(TCD!G389="","",TCD!G389)</f>
        <v/>
      </c>
      <c r="T388" s="6">
        <f>TCD!H389</f>
        <v>4.41</v>
      </c>
    </row>
    <row r="389" spans="1:20" x14ac:dyDescent="0.25">
      <c r="A389" t="str">
        <f t="shared" si="37"/>
        <v>TNT</v>
      </c>
      <c r="B389" s="9">
        <f t="shared" si="37"/>
        <v>46174</v>
      </c>
      <c r="F389" t="str">
        <f>TCD!F390</f>
        <v>3343814314753158</v>
      </c>
      <c r="H389" t="str">
        <f t="shared" si="38"/>
        <v>E</v>
      </c>
      <c r="I389" t="str">
        <f t="shared" si="39"/>
        <v>FR</v>
      </c>
      <c r="J389" t="str">
        <f t="shared" si="40"/>
        <v>France</v>
      </c>
      <c r="K389" cm="1">
        <f t="array" ref="K389">IF(COUNTIF('Nb colis et poids'!A:A,F389)=0,1,LOOKUP(F389,'Nb colis et poids'!A:A,'Nb colis et poids'!B:B+1))</f>
        <v>2</v>
      </c>
      <c r="L389" s="17">
        <f>TCD!E390</f>
        <v>21.59</v>
      </c>
      <c r="M389" t="str">
        <f t="shared" si="41"/>
        <v>ST</v>
      </c>
      <c r="N389">
        <f t="shared" si="42"/>
        <v>0.2</v>
      </c>
      <c r="Q389" t="str">
        <f>IF(TCD!J390="","",TCD!J390)</f>
        <v/>
      </c>
      <c r="R389" t="str">
        <f>IF(TCD!G390="","",TCD!G390)</f>
        <v/>
      </c>
      <c r="T389" s="6">
        <f>TCD!H390</f>
        <v>10.61</v>
      </c>
    </row>
    <row r="390" spans="1:20" x14ac:dyDescent="0.25">
      <c r="A390" t="str">
        <f t="shared" si="37"/>
        <v>TNT</v>
      </c>
      <c r="B390" s="9">
        <f t="shared" si="37"/>
        <v>46174</v>
      </c>
      <c r="F390" t="str">
        <f>TCD!F391</f>
        <v>3343814314752763</v>
      </c>
      <c r="H390" t="str">
        <f t="shared" si="38"/>
        <v>E</v>
      </c>
      <c r="I390" t="str">
        <f t="shared" si="39"/>
        <v>FR</v>
      </c>
      <c r="J390" t="str">
        <f t="shared" si="40"/>
        <v>France</v>
      </c>
      <c r="K390" cm="1">
        <f t="array" ref="K390">IF(COUNTIF('Nb colis et poids'!A:A,F390)=0,1,LOOKUP(F390,'Nb colis et poids'!A:A,'Nb colis et poids'!B:B+1))</f>
        <v>1</v>
      </c>
      <c r="L390" s="17">
        <f>TCD!E391</f>
        <v>3.2</v>
      </c>
      <c r="M390" t="str">
        <f t="shared" si="41"/>
        <v>ST</v>
      </c>
      <c r="N390">
        <f t="shared" si="42"/>
        <v>0.2</v>
      </c>
      <c r="Q390" t="str">
        <f>IF(TCD!J391="","",TCD!J391)</f>
        <v/>
      </c>
      <c r="R390" t="str">
        <f>IF(TCD!G391="","",TCD!G391)</f>
        <v/>
      </c>
      <c r="T390" s="6">
        <f>TCD!H391</f>
        <v>4.93</v>
      </c>
    </row>
    <row r="391" spans="1:20" x14ac:dyDescent="0.25">
      <c r="A391" t="str">
        <f t="shared" si="37"/>
        <v>TNT</v>
      </c>
      <c r="B391" s="9">
        <f t="shared" si="37"/>
        <v>46174</v>
      </c>
      <c r="F391" t="str">
        <f>TCD!F392</f>
        <v>3343814314752728</v>
      </c>
      <c r="H391" t="str">
        <f t="shared" si="38"/>
        <v>E</v>
      </c>
      <c r="I391" t="str">
        <f t="shared" si="39"/>
        <v>FR</v>
      </c>
      <c r="J391" t="str">
        <f t="shared" si="40"/>
        <v>France</v>
      </c>
      <c r="K391" cm="1">
        <f t="array" ref="K391">IF(COUNTIF('Nb colis et poids'!A:A,F391)=0,1,LOOKUP(F391,'Nb colis et poids'!A:A,'Nb colis et poids'!B:B+1))</f>
        <v>1</v>
      </c>
      <c r="L391" s="17">
        <f>TCD!E392</f>
        <v>3.84</v>
      </c>
      <c r="M391" t="str">
        <f t="shared" si="41"/>
        <v>ST</v>
      </c>
      <c r="N391">
        <f t="shared" si="42"/>
        <v>0.2</v>
      </c>
      <c r="Q391" t="str">
        <f>IF(TCD!J392="","",TCD!J392)</f>
        <v/>
      </c>
      <c r="R391" t="str">
        <f>IF(TCD!G392="","",TCD!G392)</f>
        <v/>
      </c>
      <c r="T391" s="6">
        <f>TCD!H392</f>
        <v>4.93</v>
      </c>
    </row>
    <row r="392" spans="1:20" x14ac:dyDescent="0.25">
      <c r="A392" t="str">
        <f t="shared" si="37"/>
        <v>TNT</v>
      </c>
      <c r="B392" s="9">
        <f t="shared" si="37"/>
        <v>46174</v>
      </c>
      <c r="F392" t="str">
        <f>TCD!F393</f>
        <v>3343814314752555</v>
      </c>
      <c r="H392" t="str">
        <f t="shared" si="38"/>
        <v>E</v>
      </c>
      <c r="I392" t="str">
        <f t="shared" si="39"/>
        <v>FR</v>
      </c>
      <c r="J392" t="str">
        <f t="shared" si="40"/>
        <v>France</v>
      </c>
      <c r="K392" cm="1">
        <f t="array" ref="K392">IF(COUNTIF('Nb colis et poids'!A:A,F392)=0,1,LOOKUP(F392,'Nb colis et poids'!A:A,'Nb colis et poids'!B:B+1))</f>
        <v>1</v>
      </c>
      <c r="L392" s="17">
        <f>TCD!E393</f>
        <v>18.37</v>
      </c>
      <c r="M392" t="str">
        <f t="shared" si="41"/>
        <v>ST</v>
      </c>
      <c r="N392">
        <f t="shared" si="42"/>
        <v>0.2</v>
      </c>
      <c r="Q392" t="str">
        <f>IF(TCD!J393="","",TCD!J393)</f>
        <v/>
      </c>
      <c r="R392" t="str">
        <f>IF(TCD!G393="","",TCD!G393)</f>
        <v/>
      </c>
      <c r="T392" s="6">
        <f>TCD!H393</f>
        <v>8.83</v>
      </c>
    </row>
    <row r="393" spans="1:20" x14ac:dyDescent="0.25">
      <c r="A393" t="str">
        <f t="shared" si="37"/>
        <v>TNT</v>
      </c>
      <c r="B393" s="9">
        <f t="shared" si="37"/>
        <v>46174</v>
      </c>
      <c r="F393" t="str">
        <f>TCD!F394</f>
        <v>3343814314752365</v>
      </c>
      <c r="H393" t="str">
        <f t="shared" si="38"/>
        <v>E</v>
      </c>
      <c r="I393" t="str">
        <f t="shared" si="39"/>
        <v>FR</v>
      </c>
      <c r="J393" t="str">
        <f t="shared" si="40"/>
        <v>France</v>
      </c>
      <c r="K393" cm="1">
        <f t="array" ref="K393">IF(COUNTIF('Nb colis et poids'!A:A,F393)=0,1,LOOKUP(F393,'Nb colis et poids'!A:A,'Nb colis et poids'!B:B+1))</f>
        <v>1</v>
      </c>
      <c r="L393" s="17">
        <f>TCD!E394</f>
        <v>7.85</v>
      </c>
      <c r="M393" t="str">
        <f t="shared" si="41"/>
        <v>ST</v>
      </c>
      <c r="N393">
        <f t="shared" si="42"/>
        <v>0.2</v>
      </c>
      <c r="Q393" t="str">
        <f>IF(TCD!J394="","",TCD!J394)</f>
        <v/>
      </c>
      <c r="R393" t="str">
        <f>IF(TCD!G394="","",TCD!G394)</f>
        <v/>
      </c>
      <c r="T393" s="6">
        <f>TCD!H394</f>
        <v>5.97</v>
      </c>
    </row>
    <row r="394" spans="1:20" x14ac:dyDescent="0.25">
      <c r="A394" t="str">
        <f t="shared" si="37"/>
        <v>TNT</v>
      </c>
      <c r="B394" s="9">
        <f t="shared" si="37"/>
        <v>46174</v>
      </c>
      <c r="F394" t="str">
        <f>TCD!F395</f>
        <v>3243814314751311</v>
      </c>
      <c r="H394" t="str">
        <f t="shared" si="38"/>
        <v>E</v>
      </c>
      <c r="I394" t="str">
        <f t="shared" si="39"/>
        <v>FR</v>
      </c>
      <c r="J394" t="str">
        <f t="shared" si="40"/>
        <v>France</v>
      </c>
      <c r="K394" cm="1">
        <f t="array" ref="K394">IF(COUNTIF('Nb colis et poids'!A:A,F394)=0,1,LOOKUP(F394,'Nb colis et poids'!A:A,'Nb colis et poids'!B:B+1))</f>
        <v>1</v>
      </c>
      <c r="L394" s="17">
        <f>TCD!E395</f>
        <v>0.5</v>
      </c>
      <c r="M394" t="str">
        <f t="shared" si="41"/>
        <v>ST</v>
      </c>
      <c r="N394">
        <f t="shared" si="42"/>
        <v>0.2</v>
      </c>
      <c r="Q394" t="str">
        <f>IF(TCD!J395="","",TCD!J395)</f>
        <v/>
      </c>
      <c r="R394" t="str">
        <f>IF(TCD!G395="","",TCD!G395)</f>
        <v/>
      </c>
      <c r="T394" s="6">
        <f>TCD!H395</f>
        <v>4.1500000000000004</v>
      </c>
    </row>
    <row r="395" spans="1:20" x14ac:dyDescent="0.25">
      <c r="A395" t="str">
        <f t="shared" si="37"/>
        <v>TNT</v>
      </c>
      <c r="B395" s="9">
        <f t="shared" si="37"/>
        <v>46174</v>
      </c>
      <c r="F395" t="str">
        <f>TCD!F396</f>
        <v>3143814314757049</v>
      </c>
      <c r="H395" t="str">
        <f t="shared" si="38"/>
        <v>E</v>
      </c>
      <c r="I395" t="str">
        <f t="shared" si="39"/>
        <v>FR</v>
      </c>
      <c r="J395" t="str">
        <f t="shared" si="40"/>
        <v>France</v>
      </c>
      <c r="K395" cm="1">
        <f t="array" ref="K395">IF(COUNTIF('Nb colis et poids'!A:A,F395)=0,1,LOOKUP(F395,'Nb colis et poids'!A:A,'Nb colis et poids'!B:B+1))</f>
        <v>1</v>
      </c>
      <c r="L395" s="17">
        <f>TCD!E396</f>
        <v>4.01</v>
      </c>
      <c r="M395" t="str">
        <f t="shared" si="41"/>
        <v>ST</v>
      </c>
      <c r="N395">
        <f t="shared" si="42"/>
        <v>0.2</v>
      </c>
      <c r="Q395" t="str">
        <f>IF(TCD!J396="","",TCD!J396)</f>
        <v/>
      </c>
      <c r="R395" t="str">
        <f>IF(TCD!G396="","",TCD!G396)</f>
        <v/>
      </c>
      <c r="T395" s="6">
        <f>TCD!H396</f>
        <v>5.19</v>
      </c>
    </row>
    <row r="396" spans="1:20" x14ac:dyDescent="0.25">
      <c r="A396" t="str">
        <f t="shared" si="37"/>
        <v>TNT</v>
      </c>
      <c r="B396" s="9">
        <f t="shared" si="37"/>
        <v>46174</v>
      </c>
      <c r="F396" t="str">
        <f>TCD!F397</f>
        <v>3143814314756752</v>
      </c>
      <c r="H396" t="str">
        <f t="shared" si="38"/>
        <v>E</v>
      </c>
      <c r="I396" t="str">
        <f t="shared" si="39"/>
        <v>FR</v>
      </c>
      <c r="J396" t="str">
        <f t="shared" si="40"/>
        <v>France</v>
      </c>
      <c r="K396" cm="1">
        <f t="array" ref="K396">IF(COUNTIF('Nb colis et poids'!A:A,F396)=0,1,LOOKUP(F396,'Nb colis et poids'!A:A,'Nb colis et poids'!B:B+1))</f>
        <v>1</v>
      </c>
      <c r="L396" s="17">
        <f>TCD!E397</f>
        <v>6.1</v>
      </c>
      <c r="M396" t="str">
        <f t="shared" si="41"/>
        <v>ST</v>
      </c>
      <c r="N396">
        <f t="shared" si="42"/>
        <v>0.2</v>
      </c>
      <c r="Q396" t="str">
        <f>IF(TCD!J397="","",TCD!J397)</f>
        <v/>
      </c>
      <c r="R396" t="str">
        <f>IF(TCD!G397="","",TCD!G397)</f>
        <v/>
      </c>
      <c r="T396" s="6">
        <f>TCD!H397</f>
        <v>5.71</v>
      </c>
    </row>
    <row r="397" spans="1:20" x14ac:dyDescent="0.25">
      <c r="A397" t="str">
        <f t="shared" si="37"/>
        <v>TNT</v>
      </c>
      <c r="B397" s="9">
        <f t="shared" si="37"/>
        <v>46174</v>
      </c>
      <c r="F397" t="str">
        <f>TCD!F398</f>
        <v>3143814314753095</v>
      </c>
      <c r="H397" t="str">
        <f t="shared" si="38"/>
        <v>E</v>
      </c>
      <c r="I397" t="str">
        <f t="shared" si="39"/>
        <v>FR</v>
      </c>
      <c r="J397" t="str">
        <f t="shared" si="40"/>
        <v>France</v>
      </c>
      <c r="K397" cm="1">
        <f t="array" ref="K397">IF(COUNTIF('Nb colis et poids'!A:A,F397)=0,1,LOOKUP(F397,'Nb colis et poids'!A:A,'Nb colis et poids'!B:B+1))</f>
        <v>2</v>
      </c>
      <c r="L397" s="17">
        <f>TCD!E398</f>
        <v>30.06</v>
      </c>
      <c r="M397" t="str">
        <f t="shared" si="41"/>
        <v>ST</v>
      </c>
      <c r="N397">
        <f t="shared" si="42"/>
        <v>0.2</v>
      </c>
      <c r="Q397" t="str">
        <f>IF(TCD!J398="","",TCD!J398)</f>
        <v/>
      </c>
      <c r="R397" t="str">
        <f>IF(TCD!G398="","",TCD!G398)</f>
        <v/>
      </c>
      <c r="T397" s="6">
        <f>TCD!H398</f>
        <v>12.95</v>
      </c>
    </row>
    <row r="398" spans="1:20" x14ac:dyDescent="0.25">
      <c r="A398" t="str">
        <f t="shared" si="37"/>
        <v>TNT</v>
      </c>
      <c r="B398" s="9">
        <f t="shared" si="37"/>
        <v>46174</v>
      </c>
      <c r="F398" t="str">
        <f>TCD!F399</f>
        <v>3143814314752971</v>
      </c>
      <c r="H398" t="str">
        <f t="shared" si="38"/>
        <v>E</v>
      </c>
      <c r="I398" t="str">
        <f t="shared" si="39"/>
        <v>FR</v>
      </c>
      <c r="J398" t="str">
        <f t="shared" si="40"/>
        <v>France</v>
      </c>
      <c r="K398" cm="1">
        <f t="array" ref="K398">IF(COUNTIF('Nb colis et poids'!A:A,F398)=0,1,LOOKUP(F398,'Nb colis et poids'!A:A,'Nb colis et poids'!B:B+1))</f>
        <v>2</v>
      </c>
      <c r="L398" s="17">
        <f>TCD!E399</f>
        <v>36.58</v>
      </c>
      <c r="M398" t="str">
        <f t="shared" si="41"/>
        <v>ST</v>
      </c>
      <c r="N398">
        <f t="shared" si="42"/>
        <v>0.2</v>
      </c>
      <c r="Q398" t="str">
        <f>IF(TCD!J399="","",TCD!J399)</f>
        <v/>
      </c>
      <c r="R398" t="str">
        <f>IF(TCD!G399="","",TCD!G399)</f>
        <v/>
      </c>
      <c r="T398" s="6">
        <f>TCD!H399</f>
        <v>14.51</v>
      </c>
    </row>
    <row r="399" spans="1:20" x14ac:dyDescent="0.25">
      <c r="A399" t="str">
        <f t="shared" si="37"/>
        <v>TNT</v>
      </c>
      <c r="B399" s="9">
        <f t="shared" si="37"/>
        <v>46174</v>
      </c>
      <c r="F399" t="str">
        <f>TCD!F400</f>
        <v>3143814314751936</v>
      </c>
      <c r="H399" t="str">
        <f t="shared" si="38"/>
        <v>E</v>
      </c>
      <c r="I399" t="str">
        <f t="shared" si="39"/>
        <v>FR</v>
      </c>
      <c r="J399" t="str">
        <f t="shared" si="40"/>
        <v>France</v>
      </c>
      <c r="K399" cm="1">
        <f t="array" ref="K399">IF(COUNTIF('Nb colis et poids'!A:A,F399)=0,1,LOOKUP(F399,'Nb colis et poids'!A:A,'Nb colis et poids'!B:B+1))</f>
        <v>1</v>
      </c>
      <c r="L399" s="17">
        <f>TCD!E400</f>
        <v>0.67</v>
      </c>
      <c r="M399" t="str">
        <f t="shared" si="41"/>
        <v>ST</v>
      </c>
      <c r="N399">
        <f t="shared" si="42"/>
        <v>0.2</v>
      </c>
      <c r="Q399" t="str">
        <f>IF(TCD!J400="","",TCD!J400)</f>
        <v/>
      </c>
      <c r="R399" t="str">
        <f>IF(TCD!G400="","",TCD!G400)</f>
        <v/>
      </c>
      <c r="T399" s="6">
        <f>TCD!H400</f>
        <v>4.1500000000000004</v>
      </c>
    </row>
    <row r="400" spans="1:20" x14ac:dyDescent="0.25">
      <c r="A400" t="str">
        <f t="shared" si="37"/>
        <v>TNT</v>
      </c>
      <c r="B400" s="9">
        <f t="shared" si="37"/>
        <v>46174</v>
      </c>
      <c r="F400" t="str">
        <f>TCD!F401</f>
        <v>3143814314751245</v>
      </c>
      <c r="H400" t="str">
        <f t="shared" si="38"/>
        <v>E</v>
      </c>
      <c r="I400" t="str">
        <f t="shared" si="39"/>
        <v>FR</v>
      </c>
      <c r="J400" t="str">
        <f t="shared" si="40"/>
        <v>France</v>
      </c>
      <c r="K400" cm="1">
        <f t="array" ref="K400">IF(COUNTIF('Nb colis et poids'!A:A,F400)=0,1,LOOKUP(F400,'Nb colis et poids'!A:A,'Nb colis et poids'!B:B+1))</f>
        <v>1</v>
      </c>
      <c r="L400" s="17">
        <f>TCD!E401</f>
        <v>6.01</v>
      </c>
      <c r="M400" t="str">
        <f t="shared" si="41"/>
        <v>ST</v>
      </c>
      <c r="N400">
        <f t="shared" si="42"/>
        <v>0.2</v>
      </c>
      <c r="Q400" t="str">
        <f>IF(TCD!J401="","",TCD!J401)</f>
        <v/>
      </c>
      <c r="R400" t="str">
        <f>IF(TCD!G401="","",TCD!G401)</f>
        <v/>
      </c>
      <c r="T400" s="6">
        <f>TCD!H401</f>
        <v>5.71</v>
      </c>
    </row>
    <row r="401" spans="1:20" x14ac:dyDescent="0.25">
      <c r="A401" t="str">
        <f t="shared" si="37"/>
        <v>TNT</v>
      </c>
      <c r="B401" s="9">
        <f t="shared" si="37"/>
        <v>46174</v>
      </c>
      <c r="F401" t="str">
        <f>TCD!F402</f>
        <v>3043814314757185</v>
      </c>
      <c r="H401" t="str">
        <f t="shared" si="38"/>
        <v>E</v>
      </c>
      <c r="I401" t="str">
        <f t="shared" si="39"/>
        <v>FR</v>
      </c>
      <c r="J401" t="str">
        <f t="shared" si="40"/>
        <v>France</v>
      </c>
      <c r="K401" cm="1">
        <f t="array" ref="K401">IF(COUNTIF('Nb colis et poids'!A:A,F401)=0,1,LOOKUP(F401,'Nb colis et poids'!A:A,'Nb colis et poids'!B:B+1))</f>
        <v>2</v>
      </c>
      <c r="L401" s="17">
        <f>TCD!E402</f>
        <v>21.62</v>
      </c>
      <c r="M401" t="str">
        <f t="shared" si="41"/>
        <v>ST</v>
      </c>
      <c r="N401">
        <f t="shared" si="42"/>
        <v>0.2</v>
      </c>
      <c r="Q401" t="str">
        <f>IF(TCD!J402="","",TCD!J402)</f>
        <v/>
      </c>
      <c r="R401" t="str">
        <f>IF(TCD!G402="","",TCD!G402)</f>
        <v/>
      </c>
      <c r="T401" s="6">
        <f>TCD!H402</f>
        <v>10.61</v>
      </c>
    </row>
    <row r="402" spans="1:20" x14ac:dyDescent="0.25">
      <c r="A402" t="str">
        <f t="shared" si="37"/>
        <v>TNT</v>
      </c>
      <c r="B402" s="9">
        <f t="shared" si="37"/>
        <v>46174</v>
      </c>
      <c r="F402" t="str">
        <f>TCD!F403</f>
        <v>3043814314752882</v>
      </c>
      <c r="H402" t="str">
        <f t="shared" si="38"/>
        <v>E</v>
      </c>
      <c r="I402" t="str">
        <f t="shared" si="39"/>
        <v>FR</v>
      </c>
      <c r="J402" t="str">
        <f t="shared" si="40"/>
        <v>France</v>
      </c>
      <c r="K402" cm="1">
        <f t="array" ref="K402">IF(COUNTIF('Nb colis et poids'!A:A,F402)=0,1,LOOKUP(F402,'Nb colis et poids'!A:A,'Nb colis et poids'!B:B+1))</f>
        <v>1</v>
      </c>
      <c r="L402" s="17">
        <f>TCD!E403</f>
        <v>1</v>
      </c>
      <c r="M402" t="str">
        <f t="shared" si="41"/>
        <v>ST</v>
      </c>
      <c r="N402">
        <f t="shared" si="42"/>
        <v>0.2</v>
      </c>
      <c r="Q402" t="str">
        <f>IF(TCD!J403="","",TCD!J403)</f>
        <v/>
      </c>
      <c r="R402" t="str">
        <f>IF(TCD!G403="","",TCD!G403)</f>
        <v/>
      </c>
      <c r="T402" s="6">
        <f>TCD!H403</f>
        <v>4.1500000000000004</v>
      </c>
    </row>
    <row r="403" spans="1:20" x14ac:dyDescent="0.25">
      <c r="A403" t="str">
        <f t="shared" si="37"/>
        <v>TNT</v>
      </c>
      <c r="B403" s="9">
        <f t="shared" si="37"/>
        <v>46174</v>
      </c>
      <c r="F403" t="str">
        <f>TCD!F404</f>
        <v>2943814314756795</v>
      </c>
      <c r="H403" t="str">
        <f t="shared" si="38"/>
        <v>E</v>
      </c>
      <c r="I403" t="str">
        <f t="shared" si="39"/>
        <v>FR</v>
      </c>
      <c r="J403" t="str">
        <f t="shared" si="40"/>
        <v>France</v>
      </c>
      <c r="K403" cm="1">
        <f t="array" ref="K403">IF(COUNTIF('Nb colis et poids'!A:A,F403)=0,1,LOOKUP(F403,'Nb colis et poids'!A:A,'Nb colis et poids'!B:B+1))</f>
        <v>1</v>
      </c>
      <c r="L403" s="17">
        <f>TCD!E404</f>
        <v>3.8</v>
      </c>
      <c r="M403" t="str">
        <f t="shared" si="41"/>
        <v>ST</v>
      </c>
      <c r="N403">
        <f t="shared" si="42"/>
        <v>0.2</v>
      </c>
      <c r="Q403" t="str">
        <f>IF(TCD!J404="","",TCD!J404)</f>
        <v/>
      </c>
      <c r="R403" t="str">
        <f>IF(TCD!G404="","",TCD!G404)</f>
        <v/>
      </c>
      <c r="T403" s="6">
        <f>TCD!H404</f>
        <v>4.93</v>
      </c>
    </row>
    <row r="404" spans="1:20" x14ac:dyDescent="0.25">
      <c r="A404" t="str">
        <f t="shared" si="37"/>
        <v>TNT</v>
      </c>
      <c r="B404" s="9">
        <f t="shared" si="37"/>
        <v>46174</v>
      </c>
      <c r="F404" t="str">
        <f>TCD!F405</f>
        <v>2943814314754686</v>
      </c>
      <c r="H404" t="str">
        <f t="shared" si="38"/>
        <v>E</v>
      </c>
      <c r="I404" t="str">
        <f t="shared" si="39"/>
        <v>FR</v>
      </c>
      <c r="J404" t="str">
        <f t="shared" si="40"/>
        <v>France</v>
      </c>
      <c r="K404" cm="1">
        <f t="array" ref="K404">IF(COUNTIF('Nb colis et poids'!A:A,F404)=0,1,LOOKUP(F404,'Nb colis et poids'!A:A,'Nb colis et poids'!B:B+1))</f>
        <v>1</v>
      </c>
      <c r="L404" s="17">
        <f>TCD!E405</f>
        <v>3.2</v>
      </c>
      <c r="M404" t="str">
        <f t="shared" si="41"/>
        <v>ST</v>
      </c>
      <c r="N404">
        <f t="shared" si="42"/>
        <v>0.2</v>
      </c>
      <c r="Q404" t="str">
        <f>IF(TCD!J405="","",TCD!J405)</f>
        <v/>
      </c>
      <c r="R404" t="str">
        <f>IF(TCD!G405="","",TCD!G405)</f>
        <v/>
      </c>
      <c r="T404" s="6">
        <f>TCD!H405</f>
        <v>4.93</v>
      </c>
    </row>
    <row r="405" spans="1:20" x14ac:dyDescent="0.25">
      <c r="A405" t="str">
        <f t="shared" si="37"/>
        <v>TNT</v>
      </c>
      <c r="B405" s="9">
        <f t="shared" si="37"/>
        <v>46174</v>
      </c>
      <c r="F405" t="str">
        <f>TCD!F406</f>
        <v>2943814314754006</v>
      </c>
      <c r="H405" t="str">
        <f t="shared" si="38"/>
        <v>E</v>
      </c>
      <c r="I405" t="str">
        <f t="shared" si="39"/>
        <v>FR</v>
      </c>
      <c r="J405" t="str">
        <f t="shared" si="40"/>
        <v>France</v>
      </c>
      <c r="K405" cm="1">
        <f t="array" ref="K405">IF(COUNTIF('Nb colis et poids'!A:A,F405)=0,1,LOOKUP(F405,'Nb colis et poids'!A:A,'Nb colis et poids'!B:B+1))</f>
        <v>1</v>
      </c>
      <c r="L405" s="17">
        <f>TCD!E406</f>
        <v>2.9</v>
      </c>
      <c r="M405" t="str">
        <f t="shared" si="41"/>
        <v>ST</v>
      </c>
      <c r="N405">
        <f t="shared" si="42"/>
        <v>0.2</v>
      </c>
      <c r="Q405" t="str">
        <f>IF(TCD!J406="","",TCD!J406)</f>
        <v/>
      </c>
      <c r="R405" t="str">
        <f>IF(TCD!G406="","",TCD!G406)</f>
        <v/>
      </c>
      <c r="T405" s="6">
        <f>TCD!H406</f>
        <v>4.67</v>
      </c>
    </row>
    <row r="406" spans="1:20" x14ac:dyDescent="0.25">
      <c r="A406" t="str">
        <f t="shared" si="37"/>
        <v>TNT</v>
      </c>
      <c r="B406" s="9">
        <f t="shared" si="37"/>
        <v>46174</v>
      </c>
      <c r="F406" t="str">
        <f>TCD!F407</f>
        <v>2943814314753670</v>
      </c>
      <c r="H406" t="str">
        <f t="shared" si="38"/>
        <v>E</v>
      </c>
      <c r="I406" t="str">
        <f t="shared" si="39"/>
        <v>FR</v>
      </c>
      <c r="J406" t="str">
        <f t="shared" si="40"/>
        <v>France</v>
      </c>
      <c r="K406" cm="1">
        <f t="array" ref="K406">IF(COUNTIF('Nb colis et poids'!A:A,F406)=0,1,LOOKUP(F406,'Nb colis et poids'!A:A,'Nb colis et poids'!B:B+1))</f>
        <v>2</v>
      </c>
      <c r="L406" s="17">
        <f>TCD!E407</f>
        <v>26.3</v>
      </c>
      <c r="M406" t="str">
        <f t="shared" si="41"/>
        <v>ST</v>
      </c>
      <c r="N406">
        <f t="shared" si="42"/>
        <v>0.2</v>
      </c>
      <c r="Q406" t="str">
        <f>IF(TCD!J407="","",TCD!J407)</f>
        <v/>
      </c>
      <c r="R406" t="str">
        <f>IF(TCD!G407="","",TCD!G407)</f>
        <v/>
      </c>
      <c r="T406" s="6">
        <f>TCD!H407</f>
        <v>11.91</v>
      </c>
    </row>
    <row r="407" spans="1:20" x14ac:dyDescent="0.25">
      <c r="A407" t="str">
        <f t="shared" si="37"/>
        <v>TNT</v>
      </c>
      <c r="B407" s="9">
        <f t="shared" si="37"/>
        <v>46174</v>
      </c>
      <c r="F407" t="str">
        <f>TCD!F408</f>
        <v>2743814314754992</v>
      </c>
      <c r="H407" t="str">
        <f t="shared" si="38"/>
        <v>E</v>
      </c>
      <c r="I407" t="str">
        <f t="shared" si="39"/>
        <v>FR</v>
      </c>
      <c r="J407" t="str">
        <f t="shared" si="40"/>
        <v>France</v>
      </c>
      <c r="K407" cm="1">
        <f t="array" ref="K407">IF(COUNTIF('Nb colis et poids'!A:A,F407)=0,1,LOOKUP(F407,'Nb colis et poids'!A:A,'Nb colis et poids'!B:B+1))</f>
        <v>1</v>
      </c>
      <c r="L407" s="17">
        <f>TCD!E408</f>
        <v>3.9</v>
      </c>
      <c r="M407" t="str">
        <f t="shared" si="41"/>
        <v>ST</v>
      </c>
      <c r="N407">
        <f t="shared" si="42"/>
        <v>0.2</v>
      </c>
      <c r="Q407" t="str">
        <f>IF(TCD!J408="","",TCD!J408)</f>
        <v/>
      </c>
      <c r="R407" t="str">
        <f>IF(TCD!G408="","",TCD!G408)</f>
        <v/>
      </c>
      <c r="T407" s="6">
        <f>TCD!H408</f>
        <v>4.93</v>
      </c>
    </row>
    <row r="408" spans="1:20" x14ac:dyDescent="0.25">
      <c r="A408" t="str">
        <f t="shared" si="37"/>
        <v>TNT</v>
      </c>
      <c r="B408" s="9">
        <f t="shared" si="37"/>
        <v>46174</v>
      </c>
      <c r="F408" t="str">
        <f>TCD!F409</f>
        <v>2743814314752617</v>
      </c>
      <c r="H408" t="str">
        <f t="shared" si="38"/>
        <v>E</v>
      </c>
      <c r="I408" t="str">
        <f t="shared" si="39"/>
        <v>FR</v>
      </c>
      <c r="J408" t="str">
        <f t="shared" si="40"/>
        <v>France</v>
      </c>
      <c r="K408" cm="1">
        <f t="array" ref="K408">IF(COUNTIF('Nb colis et poids'!A:A,F408)=0,1,LOOKUP(F408,'Nb colis et poids'!A:A,'Nb colis et poids'!B:B+1))</f>
        <v>1</v>
      </c>
      <c r="L408" s="17">
        <f>TCD!E409</f>
        <v>3.6</v>
      </c>
      <c r="M408" t="str">
        <f t="shared" si="41"/>
        <v>ST</v>
      </c>
      <c r="N408">
        <f t="shared" si="42"/>
        <v>0.2</v>
      </c>
      <c r="Q408" t="str">
        <f>IF(TCD!J409="","",TCD!J409)</f>
        <v/>
      </c>
      <c r="R408" t="str">
        <f>IF(TCD!G409="","",TCD!G409)</f>
        <v/>
      </c>
      <c r="T408" s="6">
        <f>TCD!H409</f>
        <v>4.93</v>
      </c>
    </row>
    <row r="409" spans="1:20" x14ac:dyDescent="0.25">
      <c r="A409" t="str">
        <f t="shared" si="37"/>
        <v>TNT</v>
      </c>
      <c r="B409" s="9">
        <f t="shared" si="37"/>
        <v>46174</v>
      </c>
      <c r="F409" t="str">
        <f>TCD!F410</f>
        <v>2643814314757125</v>
      </c>
      <c r="H409" t="str">
        <f t="shared" si="38"/>
        <v>E</v>
      </c>
      <c r="I409" t="str">
        <f t="shared" si="39"/>
        <v>FR</v>
      </c>
      <c r="J409" t="str">
        <f t="shared" si="40"/>
        <v>France</v>
      </c>
      <c r="K409" cm="1">
        <f t="array" ref="K409">IF(COUNTIF('Nb colis et poids'!A:A,F409)=0,1,LOOKUP(F409,'Nb colis et poids'!A:A,'Nb colis et poids'!B:B+1))</f>
        <v>1</v>
      </c>
      <c r="L409" s="17">
        <f>TCD!E410</f>
        <v>2.6</v>
      </c>
      <c r="M409" t="str">
        <f t="shared" si="41"/>
        <v>ST</v>
      </c>
      <c r="N409">
        <f t="shared" si="42"/>
        <v>0.2</v>
      </c>
      <c r="Q409" t="str">
        <f>IF(TCD!J410="","",TCD!J410)</f>
        <v/>
      </c>
      <c r="R409" t="str">
        <f>IF(TCD!G410="","",TCD!G410)</f>
        <v/>
      </c>
      <c r="T409" s="6">
        <f>TCD!H410</f>
        <v>4.67</v>
      </c>
    </row>
    <row r="410" spans="1:20" x14ac:dyDescent="0.25">
      <c r="A410" t="str">
        <f t="shared" si="37"/>
        <v>TNT</v>
      </c>
      <c r="B410" s="9">
        <f t="shared" si="37"/>
        <v>46174</v>
      </c>
      <c r="F410" t="str">
        <f>TCD!F411</f>
        <v>2643814314754839</v>
      </c>
      <c r="H410" t="str">
        <f t="shared" si="38"/>
        <v>E</v>
      </c>
      <c r="I410" t="str">
        <f t="shared" si="39"/>
        <v>FR</v>
      </c>
      <c r="J410" t="str">
        <f t="shared" si="40"/>
        <v>France</v>
      </c>
      <c r="K410" cm="1">
        <f t="array" ref="K410">IF(COUNTIF('Nb colis et poids'!A:A,F410)=0,1,LOOKUP(F410,'Nb colis et poids'!A:A,'Nb colis et poids'!B:B+1))</f>
        <v>1</v>
      </c>
      <c r="L410" s="17">
        <f>TCD!E411</f>
        <v>3.5</v>
      </c>
      <c r="M410" t="str">
        <f t="shared" si="41"/>
        <v>ST</v>
      </c>
      <c r="N410">
        <f t="shared" si="42"/>
        <v>0.2</v>
      </c>
      <c r="Q410" t="str">
        <f>IF(TCD!J411="","",TCD!J411)</f>
        <v/>
      </c>
      <c r="R410" t="str">
        <f>IF(TCD!G411="","",TCD!G411)</f>
        <v/>
      </c>
      <c r="T410" s="6">
        <f>TCD!H411</f>
        <v>4.93</v>
      </c>
    </row>
    <row r="411" spans="1:20" x14ac:dyDescent="0.25">
      <c r="A411" t="str">
        <f t="shared" si="37"/>
        <v>TNT</v>
      </c>
      <c r="B411" s="9">
        <f t="shared" si="37"/>
        <v>46174</v>
      </c>
      <c r="F411" t="str">
        <f>TCD!F412</f>
        <v>2643814314752908</v>
      </c>
      <c r="H411" t="str">
        <f t="shared" si="38"/>
        <v>E</v>
      </c>
      <c r="I411" t="str">
        <f t="shared" si="39"/>
        <v>FR</v>
      </c>
      <c r="J411" t="str">
        <f t="shared" si="40"/>
        <v>France</v>
      </c>
      <c r="K411" cm="1">
        <f t="array" ref="K411">IF(COUNTIF('Nb colis et poids'!A:A,F411)=0,1,LOOKUP(F411,'Nb colis et poids'!A:A,'Nb colis et poids'!B:B+1))</f>
        <v>1</v>
      </c>
      <c r="L411" s="17">
        <f>TCD!E412</f>
        <v>10.8</v>
      </c>
      <c r="M411" t="str">
        <f t="shared" si="41"/>
        <v>ST</v>
      </c>
      <c r="N411">
        <f t="shared" si="42"/>
        <v>0.2</v>
      </c>
      <c r="Q411" t="str">
        <f>IF(TCD!J412="","",TCD!J412)</f>
        <v/>
      </c>
      <c r="R411" t="str">
        <f>IF(TCD!G412="","",TCD!G412)</f>
        <v/>
      </c>
      <c r="T411" s="6">
        <f>TCD!H412</f>
        <v>6.75</v>
      </c>
    </row>
    <row r="412" spans="1:20" x14ac:dyDescent="0.25">
      <c r="A412" t="str">
        <f t="shared" si="37"/>
        <v>TNT</v>
      </c>
      <c r="B412" s="9">
        <f t="shared" si="37"/>
        <v>46174</v>
      </c>
      <c r="F412" t="str">
        <f>TCD!F413</f>
        <v>2543814314757693</v>
      </c>
      <c r="H412" t="str">
        <f t="shared" si="38"/>
        <v>E</v>
      </c>
      <c r="I412" t="str">
        <f t="shared" si="39"/>
        <v>FR</v>
      </c>
      <c r="J412" t="str">
        <f t="shared" si="40"/>
        <v>France</v>
      </c>
      <c r="K412" cm="1">
        <f t="array" ref="K412">IF(COUNTIF('Nb colis et poids'!A:A,F412)=0,1,LOOKUP(F412,'Nb colis et poids'!A:A,'Nb colis et poids'!B:B+1))</f>
        <v>1</v>
      </c>
      <c r="L412" s="17">
        <f>TCD!E413</f>
        <v>3.5</v>
      </c>
      <c r="M412" t="str">
        <f t="shared" si="41"/>
        <v>ST</v>
      </c>
      <c r="N412">
        <f t="shared" si="42"/>
        <v>0.2</v>
      </c>
      <c r="Q412" t="str">
        <f>IF(TCD!J413="","",TCD!J413)</f>
        <v/>
      </c>
      <c r="R412" t="str">
        <f>IF(TCD!G413="","",TCD!G413)</f>
        <v/>
      </c>
      <c r="T412" s="6">
        <f>TCD!H413</f>
        <v>4.93</v>
      </c>
    </row>
    <row r="413" spans="1:20" x14ac:dyDescent="0.25">
      <c r="A413" t="str">
        <f t="shared" si="37"/>
        <v>TNT</v>
      </c>
      <c r="B413" s="9">
        <f t="shared" si="37"/>
        <v>46174</v>
      </c>
      <c r="F413" t="str">
        <f>TCD!F414</f>
        <v>2543814314754952</v>
      </c>
      <c r="H413" t="str">
        <f t="shared" si="38"/>
        <v>E</v>
      </c>
      <c r="I413" t="str">
        <f t="shared" si="39"/>
        <v>FR</v>
      </c>
      <c r="J413" t="str">
        <f t="shared" si="40"/>
        <v>France</v>
      </c>
      <c r="K413" cm="1">
        <f t="array" ref="K413">IF(COUNTIF('Nb colis et poids'!A:A,F413)=0,1,LOOKUP(F413,'Nb colis et poids'!A:A,'Nb colis et poids'!B:B+1))</f>
        <v>1</v>
      </c>
      <c r="L413" s="17">
        <f>TCD!E414</f>
        <v>6.01</v>
      </c>
      <c r="M413" t="str">
        <f t="shared" si="41"/>
        <v>ST</v>
      </c>
      <c r="N413">
        <f t="shared" si="42"/>
        <v>0.2</v>
      </c>
      <c r="Q413" t="str">
        <f>IF(TCD!J414="","",TCD!J414)</f>
        <v/>
      </c>
      <c r="R413" t="str">
        <f>IF(TCD!G414="","",TCD!G414)</f>
        <v/>
      </c>
      <c r="T413" s="6">
        <f>TCD!H414</f>
        <v>5.71</v>
      </c>
    </row>
    <row r="414" spans="1:20" x14ac:dyDescent="0.25">
      <c r="A414" t="str">
        <f t="shared" si="37"/>
        <v>TNT</v>
      </c>
      <c r="B414" s="9">
        <f t="shared" si="37"/>
        <v>46174</v>
      </c>
      <c r="F414" t="str">
        <f>TCD!F415</f>
        <v>2543814314752930</v>
      </c>
      <c r="H414" t="str">
        <f t="shared" si="38"/>
        <v>E</v>
      </c>
      <c r="I414" t="str">
        <f t="shared" si="39"/>
        <v>FR</v>
      </c>
      <c r="J414" t="str">
        <f t="shared" si="40"/>
        <v>France</v>
      </c>
      <c r="K414" cm="1">
        <f t="array" ref="K414">IF(COUNTIF('Nb colis et poids'!A:A,F414)=0,1,LOOKUP(F414,'Nb colis et poids'!A:A,'Nb colis et poids'!B:B+1))</f>
        <v>2</v>
      </c>
      <c r="L414" s="17">
        <f>TCD!E415</f>
        <v>24.04</v>
      </c>
      <c r="M414" t="str">
        <f t="shared" si="41"/>
        <v>ST</v>
      </c>
      <c r="N414">
        <f t="shared" si="42"/>
        <v>0.2</v>
      </c>
      <c r="Q414" t="str">
        <f>IF(TCD!J415="","",TCD!J415)</f>
        <v/>
      </c>
      <c r="R414" t="str">
        <f>IF(TCD!G415="","",TCD!G415)</f>
        <v/>
      </c>
      <c r="T414" s="6">
        <f>TCD!H415</f>
        <v>11.39</v>
      </c>
    </row>
    <row r="415" spans="1:20" x14ac:dyDescent="0.25">
      <c r="A415" t="str">
        <f t="shared" si="37"/>
        <v>TNT</v>
      </c>
      <c r="B415" s="9">
        <f t="shared" si="37"/>
        <v>46174</v>
      </c>
      <c r="F415" t="str">
        <f>TCD!F416</f>
        <v>2543814314751261</v>
      </c>
      <c r="H415" t="str">
        <f t="shared" si="38"/>
        <v>E</v>
      </c>
      <c r="I415" t="str">
        <f t="shared" si="39"/>
        <v>FR</v>
      </c>
      <c r="J415" t="str">
        <f t="shared" si="40"/>
        <v>France</v>
      </c>
      <c r="K415" cm="1">
        <f t="array" ref="K415">IF(COUNTIF('Nb colis et poids'!A:A,F415)=0,1,LOOKUP(F415,'Nb colis et poids'!A:A,'Nb colis et poids'!B:B+1))</f>
        <v>1</v>
      </c>
      <c r="L415" s="17">
        <f>TCD!E416</f>
        <v>6.8</v>
      </c>
      <c r="M415" t="str">
        <f t="shared" si="41"/>
        <v>ST</v>
      </c>
      <c r="N415">
        <f t="shared" si="42"/>
        <v>0.2</v>
      </c>
      <c r="Q415" t="str">
        <f>IF(TCD!J416="","",TCD!J416)</f>
        <v/>
      </c>
      <c r="R415" t="str">
        <f>IF(TCD!G416="","",TCD!G416)</f>
        <v/>
      </c>
      <c r="T415" s="6">
        <f>TCD!H416</f>
        <v>5.71</v>
      </c>
    </row>
    <row r="416" spans="1:20" x14ac:dyDescent="0.25">
      <c r="A416" t="str">
        <f t="shared" si="37"/>
        <v>TNT</v>
      </c>
      <c r="B416" s="9">
        <f t="shared" si="37"/>
        <v>46174</v>
      </c>
      <c r="F416" t="str">
        <f>TCD!F417</f>
        <v>2443814314756552</v>
      </c>
      <c r="H416" t="str">
        <f t="shared" si="38"/>
        <v>E</v>
      </c>
      <c r="I416" t="str">
        <f t="shared" si="39"/>
        <v>FR</v>
      </c>
      <c r="J416" t="str">
        <f t="shared" si="40"/>
        <v>France</v>
      </c>
      <c r="K416" cm="1">
        <f t="array" ref="K416">IF(COUNTIF('Nb colis et poids'!A:A,F416)=0,1,LOOKUP(F416,'Nb colis et poids'!A:A,'Nb colis et poids'!B:B+1))</f>
        <v>1</v>
      </c>
      <c r="L416" s="17">
        <f>TCD!E417</f>
        <v>2.9</v>
      </c>
      <c r="M416" t="str">
        <f t="shared" si="41"/>
        <v>ST</v>
      </c>
      <c r="N416">
        <f t="shared" si="42"/>
        <v>0.2</v>
      </c>
      <c r="Q416" t="str">
        <f>IF(TCD!J417="","",TCD!J417)</f>
        <v/>
      </c>
      <c r="R416" t="str">
        <f>IF(TCD!G417="","",TCD!G417)</f>
        <v/>
      </c>
      <c r="T416" s="6">
        <f>TCD!H417</f>
        <v>4.67</v>
      </c>
    </row>
    <row r="417" spans="1:20" x14ac:dyDescent="0.25">
      <c r="A417" t="str">
        <f t="shared" si="37"/>
        <v>TNT</v>
      </c>
      <c r="B417" s="9">
        <f t="shared" si="37"/>
        <v>46174</v>
      </c>
      <c r="F417" t="str">
        <f>TCD!F418</f>
        <v>2443814314755517</v>
      </c>
      <c r="H417" t="str">
        <f t="shared" si="38"/>
        <v>E</v>
      </c>
      <c r="I417" t="str">
        <f t="shared" si="39"/>
        <v>FR</v>
      </c>
      <c r="J417" t="str">
        <f t="shared" si="40"/>
        <v>France</v>
      </c>
      <c r="K417" cm="1">
        <f t="array" ref="K417">IF(COUNTIF('Nb colis et poids'!A:A,F417)=0,1,LOOKUP(F417,'Nb colis et poids'!A:A,'Nb colis et poids'!B:B+1))</f>
        <v>1</v>
      </c>
      <c r="L417" s="17">
        <f>TCD!E418</f>
        <v>0.8</v>
      </c>
      <c r="M417" t="str">
        <f t="shared" si="41"/>
        <v>ST</v>
      </c>
      <c r="N417">
        <f t="shared" si="42"/>
        <v>0.2</v>
      </c>
      <c r="Q417" t="str">
        <f>IF(TCD!J418="","",TCD!J418)</f>
        <v/>
      </c>
      <c r="R417" t="str">
        <f>IF(TCD!G418="","",TCD!G418)</f>
        <v/>
      </c>
      <c r="T417" s="6">
        <f>TCD!H418</f>
        <v>4.1500000000000004</v>
      </c>
    </row>
    <row r="418" spans="1:20" x14ac:dyDescent="0.25">
      <c r="A418" t="str">
        <f t="shared" si="37"/>
        <v>TNT</v>
      </c>
      <c r="B418" s="9">
        <f t="shared" si="37"/>
        <v>46174</v>
      </c>
      <c r="F418" t="str">
        <f>TCD!F419</f>
        <v>2443814314754713</v>
      </c>
      <c r="H418" t="str">
        <f t="shared" si="38"/>
        <v>E</v>
      </c>
      <c r="I418" t="str">
        <f t="shared" si="39"/>
        <v>FR</v>
      </c>
      <c r="J418" t="str">
        <f t="shared" si="40"/>
        <v>France</v>
      </c>
      <c r="K418" cm="1">
        <f t="array" ref="K418">IF(COUNTIF('Nb colis et poids'!A:A,F418)=0,1,LOOKUP(F418,'Nb colis et poids'!A:A,'Nb colis et poids'!B:B+1))</f>
        <v>1</v>
      </c>
      <c r="L418" s="17">
        <f>TCD!E419</f>
        <v>4.2</v>
      </c>
      <c r="M418" t="str">
        <f t="shared" si="41"/>
        <v>ST</v>
      </c>
      <c r="N418">
        <f t="shared" si="42"/>
        <v>0.2</v>
      </c>
      <c r="Q418" t="str">
        <f>IF(TCD!J419="","",TCD!J419)</f>
        <v/>
      </c>
      <c r="R418" t="str">
        <f>IF(TCD!G419="","",TCD!G419)</f>
        <v/>
      </c>
      <c r="T418" s="6">
        <f>TCD!H419</f>
        <v>5.19</v>
      </c>
    </row>
    <row r="419" spans="1:20" x14ac:dyDescent="0.25">
      <c r="A419" t="str">
        <f t="shared" si="37"/>
        <v>TNT</v>
      </c>
      <c r="B419" s="9">
        <f t="shared" si="37"/>
        <v>46174</v>
      </c>
      <c r="F419" t="str">
        <f>TCD!F420</f>
        <v>2443814314751448</v>
      </c>
      <c r="H419" t="str">
        <f t="shared" si="38"/>
        <v>E</v>
      </c>
      <c r="I419" t="str">
        <f t="shared" si="39"/>
        <v>FR</v>
      </c>
      <c r="J419" t="str">
        <f t="shared" si="40"/>
        <v>France</v>
      </c>
      <c r="K419" cm="1">
        <f t="array" ref="K419">IF(COUNTIF('Nb colis et poids'!A:A,F419)=0,1,LOOKUP(F419,'Nb colis et poids'!A:A,'Nb colis et poids'!B:B+1))</f>
        <v>1</v>
      </c>
      <c r="L419" s="17">
        <f>TCD!E420</f>
        <v>0.8</v>
      </c>
      <c r="M419" t="str">
        <f t="shared" si="41"/>
        <v>ST</v>
      </c>
      <c r="N419">
        <f t="shared" si="42"/>
        <v>0.2</v>
      </c>
      <c r="Q419" t="str">
        <f>IF(TCD!J420="","",TCD!J420)</f>
        <v/>
      </c>
      <c r="R419" t="str">
        <f>IF(TCD!G420="","",TCD!G420)</f>
        <v/>
      </c>
      <c r="T419" s="6">
        <f>TCD!H420</f>
        <v>4.1500000000000004</v>
      </c>
    </row>
    <row r="420" spans="1:20" x14ac:dyDescent="0.25">
      <c r="A420" t="str">
        <f t="shared" si="37"/>
        <v>TNT</v>
      </c>
      <c r="B420" s="9">
        <f t="shared" si="37"/>
        <v>46174</v>
      </c>
      <c r="F420" t="str">
        <f>TCD!F421</f>
        <v>2243814314754495</v>
      </c>
      <c r="H420" t="str">
        <f t="shared" si="38"/>
        <v>E</v>
      </c>
      <c r="I420" t="str">
        <f t="shared" si="39"/>
        <v>FR</v>
      </c>
      <c r="J420" t="str">
        <f t="shared" si="40"/>
        <v>France</v>
      </c>
      <c r="K420" cm="1">
        <f t="array" ref="K420">IF(COUNTIF('Nb colis et poids'!A:A,F420)=0,1,LOOKUP(F420,'Nb colis et poids'!A:A,'Nb colis et poids'!B:B+1))</f>
        <v>1</v>
      </c>
      <c r="L420" s="17">
        <f>TCD!E421</f>
        <v>13.3</v>
      </c>
      <c r="M420" t="str">
        <f t="shared" si="41"/>
        <v>ST</v>
      </c>
      <c r="N420">
        <f t="shared" si="42"/>
        <v>0.2</v>
      </c>
      <c r="Q420" t="str">
        <f>IF(TCD!J421="","",TCD!J421)</f>
        <v/>
      </c>
      <c r="R420" t="str">
        <f>IF(TCD!G421="","",TCD!G421)</f>
        <v/>
      </c>
      <c r="T420" s="6">
        <f>TCD!H421</f>
        <v>7.53</v>
      </c>
    </row>
    <row r="421" spans="1:20" x14ac:dyDescent="0.25">
      <c r="A421" t="str">
        <f t="shared" si="37"/>
        <v>TNT</v>
      </c>
      <c r="B421" s="9">
        <f t="shared" si="37"/>
        <v>46174</v>
      </c>
      <c r="F421" t="str">
        <f>TCD!F422</f>
        <v>2243814314754028</v>
      </c>
      <c r="H421" t="str">
        <f t="shared" si="38"/>
        <v>E</v>
      </c>
      <c r="I421" t="str">
        <f t="shared" si="39"/>
        <v>FR</v>
      </c>
      <c r="J421" t="str">
        <f t="shared" si="40"/>
        <v>France</v>
      </c>
      <c r="K421" cm="1">
        <f t="array" ref="K421">IF(COUNTIF('Nb colis et poids'!A:A,F421)=0,1,LOOKUP(F421,'Nb colis et poids'!A:A,'Nb colis et poids'!B:B+1))</f>
        <v>1</v>
      </c>
      <c r="L421" s="17">
        <f>TCD!E422</f>
        <v>2.9</v>
      </c>
      <c r="M421" t="str">
        <f t="shared" si="41"/>
        <v>ST</v>
      </c>
      <c r="N421">
        <f t="shared" si="42"/>
        <v>0.2</v>
      </c>
      <c r="Q421" t="str">
        <f>IF(TCD!J422="","",TCD!J422)</f>
        <v/>
      </c>
      <c r="R421" t="str">
        <f>IF(TCD!G422="","",TCD!G422)</f>
        <v/>
      </c>
      <c r="T421" s="6">
        <f>TCD!H422</f>
        <v>4.67</v>
      </c>
    </row>
    <row r="422" spans="1:20" x14ac:dyDescent="0.25">
      <c r="A422" t="str">
        <f t="shared" si="37"/>
        <v>TNT</v>
      </c>
      <c r="B422" s="9">
        <f t="shared" si="37"/>
        <v>46174</v>
      </c>
      <c r="F422" t="str">
        <f>TCD!F423</f>
        <v>2243814314753938</v>
      </c>
      <c r="H422" t="str">
        <f t="shared" si="38"/>
        <v>E</v>
      </c>
      <c r="I422" t="str">
        <f t="shared" si="39"/>
        <v>FR</v>
      </c>
      <c r="J422" t="str">
        <f t="shared" si="40"/>
        <v>France</v>
      </c>
      <c r="K422" cm="1">
        <f t="array" ref="K422">IF(COUNTIF('Nb colis et poids'!A:A,F422)=0,1,LOOKUP(F422,'Nb colis et poids'!A:A,'Nb colis et poids'!B:B+1))</f>
        <v>1</v>
      </c>
      <c r="L422" s="17">
        <f>TCD!E423</f>
        <v>3.6</v>
      </c>
      <c r="M422" t="str">
        <f t="shared" si="41"/>
        <v>ST</v>
      </c>
      <c r="N422">
        <f t="shared" si="42"/>
        <v>0.2</v>
      </c>
      <c r="Q422" t="str">
        <f>IF(TCD!J423="","",TCD!J423)</f>
        <v/>
      </c>
      <c r="R422" t="str">
        <f>IF(TCD!G423="","",TCD!G423)</f>
        <v/>
      </c>
      <c r="T422" s="6">
        <f>TCD!H423</f>
        <v>4.93</v>
      </c>
    </row>
    <row r="423" spans="1:20" x14ac:dyDescent="0.25">
      <c r="A423" t="str">
        <f t="shared" si="37"/>
        <v>TNT</v>
      </c>
      <c r="B423" s="9">
        <f t="shared" si="37"/>
        <v>46174</v>
      </c>
      <c r="F423" t="str">
        <f>TCD!F424</f>
        <v>2243814314751731</v>
      </c>
      <c r="H423" t="str">
        <f t="shared" si="38"/>
        <v>E</v>
      </c>
      <c r="I423" t="str">
        <f t="shared" si="39"/>
        <v>FR</v>
      </c>
      <c r="J423" t="str">
        <f t="shared" si="40"/>
        <v>France</v>
      </c>
      <c r="K423" cm="1">
        <f t="array" ref="K423">IF(COUNTIF('Nb colis et poids'!A:A,F423)=0,1,LOOKUP(F423,'Nb colis et poids'!A:A,'Nb colis et poids'!B:B+1))</f>
        <v>3</v>
      </c>
      <c r="L423" s="17">
        <f>TCD!E424</f>
        <v>37.5</v>
      </c>
      <c r="M423" t="str">
        <f t="shared" si="41"/>
        <v>ST</v>
      </c>
      <c r="N423">
        <f t="shared" si="42"/>
        <v>0.2</v>
      </c>
      <c r="Q423" t="str">
        <f>IF(TCD!J424="","",TCD!J424)</f>
        <v/>
      </c>
      <c r="R423" t="str">
        <f>IF(TCD!G424="","",TCD!G424)</f>
        <v/>
      </c>
      <c r="T423" s="6">
        <f>TCD!H424</f>
        <v>15.77</v>
      </c>
    </row>
    <row r="424" spans="1:20" x14ac:dyDescent="0.25">
      <c r="A424" t="str">
        <f t="shared" si="37"/>
        <v>TNT</v>
      </c>
      <c r="B424" s="9">
        <f t="shared" si="37"/>
        <v>46174</v>
      </c>
      <c r="F424" t="str">
        <f>TCD!F425</f>
        <v>2183814314003195</v>
      </c>
      <c r="H424" t="str">
        <f t="shared" si="38"/>
        <v>E</v>
      </c>
      <c r="I424" t="str">
        <f t="shared" si="39"/>
        <v>FR</v>
      </c>
      <c r="J424" t="str">
        <f t="shared" si="40"/>
        <v>France</v>
      </c>
      <c r="K424" cm="1">
        <f t="array" ref="K424">IF(COUNTIF('Nb colis et poids'!A:A,F424)=0,1,LOOKUP(F424,'Nb colis et poids'!A:A,'Nb colis et poids'!B:B+1))</f>
        <v>5</v>
      </c>
      <c r="L424" s="17">
        <f>TCD!E425</f>
        <v>23.1</v>
      </c>
      <c r="M424" t="str">
        <f t="shared" si="41"/>
        <v>ST</v>
      </c>
      <c r="N424">
        <f t="shared" si="42"/>
        <v>0.2</v>
      </c>
      <c r="Q424" t="str">
        <f>IF(TCD!J425="","",TCD!J425)</f>
        <v/>
      </c>
      <c r="R424" t="str">
        <f>IF(TCD!G425="","",TCD!G425)</f>
        <v/>
      </c>
      <c r="T424" s="6">
        <f>TCD!H425</f>
        <v>14.13</v>
      </c>
    </row>
    <row r="425" spans="1:20" x14ac:dyDescent="0.25">
      <c r="A425" t="str">
        <f t="shared" si="37"/>
        <v>TNT</v>
      </c>
      <c r="B425" s="9">
        <f t="shared" si="37"/>
        <v>46174</v>
      </c>
      <c r="F425" t="str">
        <f>TCD!F426</f>
        <v>2183814314003143</v>
      </c>
      <c r="H425" t="str">
        <f t="shared" si="38"/>
        <v>E</v>
      </c>
      <c r="I425" t="str">
        <f t="shared" si="39"/>
        <v>FR</v>
      </c>
      <c r="J425" t="str">
        <f t="shared" si="40"/>
        <v>France</v>
      </c>
      <c r="K425" cm="1">
        <f t="array" ref="K425">IF(COUNTIF('Nb colis et poids'!A:A,F425)=0,1,LOOKUP(F425,'Nb colis et poids'!A:A,'Nb colis et poids'!B:B+1))</f>
        <v>1</v>
      </c>
      <c r="L425" s="17">
        <f>TCD!E426</f>
        <v>1.6</v>
      </c>
      <c r="M425" t="str">
        <f t="shared" si="41"/>
        <v>ST</v>
      </c>
      <c r="N425">
        <f t="shared" si="42"/>
        <v>0.2</v>
      </c>
      <c r="Q425" t="str">
        <f>IF(TCD!J426="","",TCD!J426)</f>
        <v/>
      </c>
      <c r="R425" t="str">
        <f>IF(TCD!G426="","",TCD!G426)</f>
        <v/>
      </c>
      <c r="T425" s="6">
        <f>TCD!H426</f>
        <v>4.41</v>
      </c>
    </row>
    <row r="426" spans="1:20" x14ac:dyDescent="0.25">
      <c r="A426" t="str">
        <f t="shared" si="37"/>
        <v>TNT</v>
      </c>
      <c r="B426" s="9">
        <f t="shared" si="37"/>
        <v>46174</v>
      </c>
      <c r="F426" t="str">
        <f>TCD!F427</f>
        <v>2183814314003137</v>
      </c>
      <c r="H426" t="str">
        <f t="shared" si="38"/>
        <v>E</v>
      </c>
      <c r="I426" t="str">
        <f t="shared" si="39"/>
        <v>FR</v>
      </c>
      <c r="J426" t="str">
        <f t="shared" si="40"/>
        <v>France</v>
      </c>
      <c r="K426" cm="1">
        <f t="array" ref="K426">IF(COUNTIF('Nb colis et poids'!A:A,F426)=0,1,LOOKUP(F426,'Nb colis et poids'!A:A,'Nb colis et poids'!B:B+1))</f>
        <v>1</v>
      </c>
      <c r="L426" s="17">
        <f>TCD!E427</f>
        <v>1</v>
      </c>
      <c r="M426" t="str">
        <f t="shared" si="41"/>
        <v>ST</v>
      </c>
      <c r="N426">
        <f t="shared" si="42"/>
        <v>0.2</v>
      </c>
      <c r="Q426" t="str">
        <f>IF(TCD!J427="","",TCD!J427)</f>
        <v/>
      </c>
      <c r="R426" t="str">
        <f>IF(TCD!G427="","",TCD!G427)</f>
        <v/>
      </c>
      <c r="T426" s="6">
        <f>TCD!H427</f>
        <v>4.1500000000000004</v>
      </c>
    </row>
    <row r="427" spans="1:20" x14ac:dyDescent="0.25">
      <c r="A427" t="str">
        <f t="shared" si="37"/>
        <v>TNT</v>
      </c>
      <c r="B427" s="9">
        <f t="shared" si="37"/>
        <v>46174</v>
      </c>
      <c r="F427" t="str">
        <f>TCD!F428</f>
        <v>2183814314003125</v>
      </c>
      <c r="H427" t="str">
        <f t="shared" si="38"/>
        <v>E</v>
      </c>
      <c r="I427" t="str">
        <f t="shared" si="39"/>
        <v>FR</v>
      </c>
      <c r="J427" t="str">
        <f t="shared" si="40"/>
        <v>France</v>
      </c>
      <c r="K427" cm="1">
        <f t="array" ref="K427">IF(COUNTIF('Nb colis et poids'!A:A,F427)=0,1,LOOKUP(F427,'Nb colis et poids'!A:A,'Nb colis et poids'!B:B+1))</f>
        <v>2</v>
      </c>
      <c r="L427" s="17">
        <f>TCD!E428</f>
        <v>13.5</v>
      </c>
      <c r="M427" t="str">
        <f t="shared" si="41"/>
        <v>ST</v>
      </c>
      <c r="N427">
        <f t="shared" si="42"/>
        <v>0.2</v>
      </c>
      <c r="Q427" t="str">
        <f>IF(TCD!J428="","",TCD!J428)</f>
        <v/>
      </c>
      <c r="R427" t="str">
        <f>IF(TCD!G428="","",TCD!G428)</f>
        <v/>
      </c>
      <c r="T427" s="6">
        <f>TCD!H428</f>
        <v>8.5300000000000011</v>
      </c>
    </row>
    <row r="428" spans="1:20" x14ac:dyDescent="0.25">
      <c r="A428" t="str">
        <f t="shared" si="37"/>
        <v>TNT</v>
      </c>
      <c r="B428" s="9">
        <f t="shared" si="37"/>
        <v>46174</v>
      </c>
      <c r="F428" t="str">
        <f>TCD!F429</f>
        <v>2183814314003108</v>
      </c>
      <c r="H428" t="str">
        <f t="shared" si="38"/>
        <v>E</v>
      </c>
      <c r="I428" t="str">
        <f t="shared" si="39"/>
        <v>FR</v>
      </c>
      <c r="J428" t="str">
        <f t="shared" si="40"/>
        <v>France</v>
      </c>
      <c r="K428" cm="1">
        <f t="array" ref="K428">IF(COUNTIF('Nb colis et poids'!A:A,F428)=0,1,LOOKUP(F428,'Nb colis et poids'!A:A,'Nb colis et poids'!B:B+1))</f>
        <v>1</v>
      </c>
      <c r="L428" s="17">
        <f>TCD!E429</f>
        <v>0.4</v>
      </c>
      <c r="M428" t="str">
        <f t="shared" si="41"/>
        <v>ST</v>
      </c>
      <c r="N428">
        <f t="shared" si="42"/>
        <v>0.2</v>
      </c>
      <c r="Q428" t="str">
        <f>IF(TCD!J429="","",TCD!J429)</f>
        <v/>
      </c>
      <c r="R428" t="str">
        <f>IF(TCD!G429="","",TCD!G429)</f>
        <v/>
      </c>
      <c r="T428" s="6">
        <f>TCD!H429</f>
        <v>4.1500000000000004</v>
      </c>
    </row>
    <row r="429" spans="1:20" x14ac:dyDescent="0.25">
      <c r="A429" t="str">
        <f t="shared" si="37"/>
        <v>TNT</v>
      </c>
      <c r="B429" s="9">
        <f t="shared" si="37"/>
        <v>46174</v>
      </c>
      <c r="F429" t="str">
        <f>TCD!F430</f>
        <v>2183814314003097</v>
      </c>
      <c r="H429" t="str">
        <f t="shared" si="38"/>
        <v>E</v>
      </c>
      <c r="I429" t="str">
        <f t="shared" si="39"/>
        <v>FR</v>
      </c>
      <c r="J429" t="str">
        <f t="shared" si="40"/>
        <v>France</v>
      </c>
      <c r="K429" cm="1">
        <f t="array" ref="K429">IF(COUNTIF('Nb colis et poids'!A:A,F429)=0,1,LOOKUP(F429,'Nb colis et poids'!A:A,'Nb colis et poids'!B:B+1))</f>
        <v>4</v>
      </c>
      <c r="L429" s="17">
        <f>TCD!E430</f>
        <v>16.399999999999999</v>
      </c>
      <c r="M429" t="str">
        <f t="shared" si="41"/>
        <v>ST</v>
      </c>
      <c r="N429">
        <f t="shared" si="42"/>
        <v>0.2</v>
      </c>
      <c r="Q429" t="str">
        <f>IF(TCD!J430="","",TCD!J430)</f>
        <v/>
      </c>
      <c r="R429" t="str">
        <f>IF(TCD!G430="","",TCD!G430)</f>
        <v/>
      </c>
      <c r="T429" s="6">
        <f>TCD!H430</f>
        <v>11.31</v>
      </c>
    </row>
    <row r="430" spans="1:20" x14ac:dyDescent="0.25">
      <c r="A430" t="str">
        <f t="shared" si="37"/>
        <v>TNT</v>
      </c>
      <c r="B430" s="9">
        <f t="shared" si="37"/>
        <v>46174</v>
      </c>
      <c r="F430" t="str">
        <f>TCD!F431</f>
        <v>2183814314003051</v>
      </c>
      <c r="H430" t="str">
        <f t="shared" si="38"/>
        <v>E</v>
      </c>
      <c r="I430" t="str">
        <f t="shared" si="39"/>
        <v>FR</v>
      </c>
      <c r="J430" t="str">
        <f t="shared" si="40"/>
        <v>France</v>
      </c>
      <c r="K430" cm="1">
        <f t="array" ref="K430">IF(COUNTIF('Nb colis et poids'!A:A,F430)=0,1,LOOKUP(F430,'Nb colis et poids'!A:A,'Nb colis et poids'!B:B+1))</f>
        <v>3</v>
      </c>
      <c r="L430" s="17">
        <f>TCD!E431</f>
        <v>0.3</v>
      </c>
      <c r="M430" t="str">
        <f t="shared" si="41"/>
        <v>ST</v>
      </c>
      <c r="N430">
        <f t="shared" si="42"/>
        <v>0.2</v>
      </c>
      <c r="Q430" t="str">
        <f>IF(TCD!J431="","",TCD!J431)</f>
        <v/>
      </c>
      <c r="R430" t="str">
        <f>IF(TCD!G431="","",TCD!G431)</f>
        <v/>
      </c>
      <c r="T430" s="6">
        <f>TCD!H431</f>
        <v>6.15</v>
      </c>
    </row>
    <row r="431" spans="1:20" x14ac:dyDescent="0.25">
      <c r="A431" t="str">
        <f t="shared" si="37"/>
        <v>TNT</v>
      </c>
      <c r="B431" s="9">
        <f t="shared" si="37"/>
        <v>46174</v>
      </c>
      <c r="F431" t="str">
        <f>TCD!F432</f>
        <v>2183814314003022</v>
      </c>
      <c r="H431" t="str">
        <f t="shared" si="38"/>
        <v>E</v>
      </c>
      <c r="I431" t="str">
        <f t="shared" si="39"/>
        <v>FR</v>
      </c>
      <c r="J431" t="str">
        <f t="shared" si="40"/>
        <v>France</v>
      </c>
      <c r="K431" cm="1">
        <f t="array" ref="K431">IF(COUNTIF('Nb colis et poids'!A:A,F431)=0,1,LOOKUP(F431,'Nb colis et poids'!A:A,'Nb colis et poids'!B:B+1))</f>
        <v>1</v>
      </c>
      <c r="L431" s="17">
        <f>TCD!E432</f>
        <v>8.8000000000000007</v>
      </c>
      <c r="M431" t="str">
        <f t="shared" si="41"/>
        <v>ST</v>
      </c>
      <c r="N431">
        <f t="shared" si="42"/>
        <v>0.2</v>
      </c>
      <c r="Q431" t="str">
        <f>IF(TCD!J432="","",TCD!J432)</f>
        <v/>
      </c>
      <c r="R431" t="str">
        <f>IF(TCD!G432="","",TCD!G432)</f>
        <v/>
      </c>
      <c r="T431" s="6">
        <f>TCD!H432</f>
        <v>6.23</v>
      </c>
    </row>
    <row r="432" spans="1:20" x14ac:dyDescent="0.25">
      <c r="A432" t="str">
        <f t="shared" si="37"/>
        <v>TNT</v>
      </c>
      <c r="B432" s="9">
        <f t="shared" si="37"/>
        <v>46174</v>
      </c>
      <c r="F432" t="str">
        <f>TCD!F433</f>
        <v>2143814314757089</v>
      </c>
      <c r="H432" t="str">
        <f t="shared" si="38"/>
        <v>E</v>
      </c>
      <c r="I432" t="str">
        <f t="shared" si="39"/>
        <v>FR</v>
      </c>
      <c r="J432" t="str">
        <f t="shared" si="40"/>
        <v>France</v>
      </c>
      <c r="K432" cm="1">
        <f t="array" ref="K432">IF(COUNTIF('Nb colis et poids'!A:A,F432)=0,1,LOOKUP(F432,'Nb colis et poids'!A:A,'Nb colis et poids'!B:B+1))</f>
        <v>1</v>
      </c>
      <c r="L432" s="17">
        <f>TCD!E433</f>
        <v>3.5</v>
      </c>
      <c r="M432" t="str">
        <f t="shared" si="41"/>
        <v>ST</v>
      </c>
      <c r="N432">
        <f t="shared" si="42"/>
        <v>0.2</v>
      </c>
      <c r="Q432" t="str">
        <f>IF(TCD!J433="","",TCD!J433)</f>
        <v/>
      </c>
      <c r="R432" t="str">
        <f>IF(TCD!G433="","",TCD!G433)</f>
        <v/>
      </c>
      <c r="T432" s="6">
        <f>TCD!H433</f>
        <v>4.93</v>
      </c>
    </row>
    <row r="433" spans="1:20" x14ac:dyDescent="0.25">
      <c r="A433" t="str">
        <f t="shared" si="37"/>
        <v>TNT</v>
      </c>
      <c r="B433" s="9">
        <f t="shared" si="37"/>
        <v>46174</v>
      </c>
      <c r="F433" t="str">
        <f>TCD!F434</f>
        <v>2143814314755734</v>
      </c>
      <c r="H433" t="str">
        <f t="shared" si="38"/>
        <v>E</v>
      </c>
      <c r="I433" t="str">
        <f t="shared" si="39"/>
        <v>FR</v>
      </c>
      <c r="J433" t="str">
        <f t="shared" si="40"/>
        <v>France</v>
      </c>
      <c r="K433" cm="1">
        <f t="array" ref="K433">IF(COUNTIF('Nb colis et poids'!A:A,F433)=0,1,LOOKUP(F433,'Nb colis et poids'!A:A,'Nb colis et poids'!B:B+1))</f>
        <v>1</v>
      </c>
      <c r="L433" s="17">
        <f>TCD!E434</f>
        <v>0.8</v>
      </c>
      <c r="M433" t="str">
        <f t="shared" si="41"/>
        <v>ST</v>
      </c>
      <c r="N433">
        <f t="shared" si="42"/>
        <v>0.2</v>
      </c>
      <c r="Q433" t="str">
        <f>IF(TCD!J434="","",TCD!J434)</f>
        <v/>
      </c>
      <c r="R433" t="str">
        <f>IF(TCD!G434="","",TCD!G434)</f>
        <v/>
      </c>
      <c r="T433" s="6">
        <f>TCD!H434</f>
        <v>4.1500000000000004</v>
      </c>
    </row>
    <row r="434" spans="1:20" x14ac:dyDescent="0.25">
      <c r="A434" t="str">
        <f t="shared" si="37"/>
        <v>TNT</v>
      </c>
      <c r="B434" s="9">
        <f t="shared" si="37"/>
        <v>46174</v>
      </c>
      <c r="F434" t="str">
        <f>TCD!F435</f>
        <v>2143814314755325</v>
      </c>
      <c r="H434" t="str">
        <f t="shared" si="38"/>
        <v>E</v>
      </c>
      <c r="I434" t="str">
        <f t="shared" si="39"/>
        <v>FR</v>
      </c>
      <c r="J434" t="str">
        <f t="shared" si="40"/>
        <v>France</v>
      </c>
      <c r="K434" cm="1">
        <f t="array" ref="K434">IF(COUNTIF('Nb colis et poids'!A:A,F434)=0,1,LOOKUP(F434,'Nb colis et poids'!A:A,'Nb colis et poids'!B:B+1))</f>
        <v>2</v>
      </c>
      <c r="L434" s="17">
        <f>TCD!E435</f>
        <v>22.3</v>
      </c>
      <c r="M434" t="str">
        <f t="shared" si="41"/>
        <v>ST</v>
      </c>
      <c r="N434">
        <f t="shared" si="42"/>
        <v>0.2</v>
      </c>
      <c r="Q434" t="str">
        <f>IF(TCD!J435="","",TCD!J435)</f>
        <v/>
      </c>
      <c r="R434" t="str">
        <f>IF(TCD!G435="","",TCD!G435)</f>
        <v/>
      </c>
      <c r="T434" s="6">
        <f>TCD!H435</f>
        <v>10.87</v>
      </c>
    </row>
    <row r="435" spans="1:20" x14ac:dyDescent="0.25">
      <c r="A435" t="str">
        <f t="shared" si="37"/>
        <v>TNT</v>
      </c>
      <c r="B435" s="9">
        <f t="shared" si="37"/>
        <v>46174</v>
      </c>
      <c r="F435" t="str">
        <f>TCD!F436</f>
        <v>2143814314754895</v>
      </c>
      <c r="H435" t="str">
        <f t="shared" si="38"/>
        <v>E</v>
      </c>
      <c r="I435" t="str">
        <f t="shared" si="39"/>
        <v>FR</v>
      </c>
      <c r="J435" t="str">
        <f t="shared" si="40"/>
        <v>France</v>
      </c>
      <c r="K435" cm="1">
        <f t="array" ref="K435">IF(COUNTIF('Nb colis et poids'!A:A,F435)=0,1,LOOKUP(F435,'Nb colis et poids'!A:A,'Nb colis et poids'!B:B+1))</f>
        <v>1</v>
      </c>
      <c r="L435" s="17">
        <f>TCD!E436</f>
        <v>0.5</v>
      </c>
      <c r="M435" t="str">
        <f t="shared" si="41"/>
        <v>ST</v>
      </c>
      <c r="N435">
        <f t="shared" si="42"/>
        <v>0.2</v>
      </c>
      <c r="Q435" t="str">
        <f>IF(TCD!J436="","",TCD!J436)</f>
        <v/>
      </c>
      <c r="R435" t="str">
        <f>IF(TCD!G436="","",TCD!G436)</f>
        <v/>
      </c>
      <c r="T435" s="6">
        <f>TCD!H436</f>
        <v>4.1500000000000004</v>
      </c>
    </row>
    <row r="436" spans="1:20" x14ac:dyDescent="0.25">
      <c r="A436" t="str">
        <f t="shared" si="37"/>
        <v>TNT</v>
      </c>
      <c r="B436" s="9">
        <f t="shared" si="37"/>
        <v>46174</v>
      </c>
      <c r="F436" t="str">
        <f>TCD!F437</f>
        <v>2143814314754348</v>
      </c>
      <c r="H436" t="str">
        <f t="shared" si="38"/>
        <v>E</v>
      </c>
      <c r="I436" t="str">
        <f t="shared" si="39"/>
        <v>FR</v>
      </c>
      <c r="J436" t="str">
        <f t="shared" si="40"/>
        <v>France</v>
      </c>
      <c r="K436" cm="1">
        <f t="array" ref="K436">IF(COUNTIF('Nb colis et poids'!A:A,F436)=0,1,LOOKUP(F436,'Nb colis et poids'!A:A,'Nb colis et poids'!B:B+1))</f>
        <v>1</v>
      </c>
      <c r="L436" s="17">
        <f>TCD!E437</f>
        <v>3.6</v>
      </c>
      <c r="M436" t="str">
        <f t="shared" si="41"/>
        <v>ST</v>
      </c>
      <c r="N436">
        <f t="shared" si="42"/>
        <v>0.2</v>
      </c>
      <c r="Q436" t="str">
        <f>IF(TCD!J437="","",TCD!J437)</f>
        <v/>
      </c>
      <c r="R436" t="str">
        <f>IF(TCD!G437="","",TCD!G437)</f>
        <v/>
      </c>
      <c r="T436" s="6">
        <f>TCD!H437</f>
        <v>4.93</v>
      </c>
    </row>
    <row r="437" spans="1:20" x14ac:dyDescent="0.25">
      <c r="A437" t="str">
        <f t="shared" si="37"/>
        <v>TNT</v>
      </c>
      <c r="B437" s="9">
        <f t="shared" si="37"/>
        <v>46174</v>
      </c>
      <c r="F437" t="str">
        <f>TCD!F438</f>
        <v>2143814314752262</v>
      </c>
      <c r="H437" t="str">
        <f t="shared" si="38"/>
        <v>E</v>
      </c>
      <c r="I437" t="str">
        <f t="shared" si="39"/>
        <v>FR</v>
      </c>
      <c r="J437" t="str">
        <f t="shared" si="40"/>
        <v>France</v>
      </c>
      <c r="K437" cm="1">
        <f t="array" ref="K437">IF(COUNTIF('Nb colis et poids'!A:A,F437)=0,1,LOOKUP(F437,'Nb colis et poids'!A:A,'Nb colis et poids'!B:B+1))</f>
        <v>1</v>
      </c>
      <c r="L437" s="17">
        <f>TCD!E438</f>
        <v>3.2</v>
      </c>
      <c r="M437" t="str">
        <f t="shared" si="41"/>
        <v>ST</v>
      </c>
      <c r="N437">
        <f t="shared" si="42"/>
        <v>0.2</v>
      </c>
      <c r="Q437" t="str">
        <f>IF(TCD!J438="","",TCD!J438)</f>
        <v/>
      </c>
      <c r="R437" t="str">
        <f>IF(TCD!G438="","",TCD!G438)</f>
        <v/>
      </c>
      <c r="T437" s="6">
        <f>TCD!H438</f>
        <v>4.93</v>
      </c>
    </row>
    <row r="438" spans="1:20" x14ac:dyDescent="0.25">
      <c r="A438" t="str">
        <f t="shared" si="37"/>
        <v>TNT</v>
      </c>
      <c r="B438" s="9">
        <f t="shared" si="37"/>
        <v>46174</v>
      </c>
      <c r="F438" t="str">
        <f>TCD!F439</f>
        <v>2143814314751498</v>
      </c>
      <c r="H438" t="str">
        <f t="shared" si="38"/>
        <v>E</v>
      </c>
      <c r="I438" t="str">
        <f t="shared" si="39"/>
        <v>FR</v>
      </c>
      <c r="J438" t="str">
        <f t="shared" si="40"/>
        <v>France</v>
      </c>
      <c r="K438" cm="1">
        <f t="array" ref="K438">IF(COUNTIF('Nb colis et poids'!A:A,F438)=0,1,LOOKUP(F438,'Nb colis et poids'!A:A,'Nb colis et poids'!B:B+1))</f>
        <v>1</v>
      </c>
      <c r="L438" s="17">
        <f>TCD!E439</f>
        <v>0.6</v>
      </c>
      <c r="M438" t="str">
        <f t="shared" si="41"/>
        <v>ST</v>
      </c>
      <c r="N438">
        <f t="shared" si="42"/>
        <v>0.2</v>
      </c>
      <c r="Q438" t="str">
        <f>IF(TCD!J439="","",TCD!J439)</f>
        <v/>
      </c>
      <c r="R438" t="str">
        <f>IF(TCD!G439="","",TCD!G439)</f>
        <v/>
      </c>
      <c r="T438" s="6">
        <f>TCD!H439</f>
        <v>4.1500000000000004</v>
      </c>
    </row>
    <row r="439" spans="1:20" x14ac:dyDescent="0.25">
      <c r="A439" t="str">
        <f t="shared" si="37"/>
        <v>TNT</v>
      </c>
      <c r="B439" s="9">
        <f t="shared" si="37"/>
        <v>46174</v>
      </c>
      <c r="F439" t="str">
        <f>TCD!F440</f>
        <v>2124022012362077</v>
      </c>
      <c r="H439" t="str">
        <f t="shared" si="38"/>
        <v>E</v>
      </c>
      <c r="I439" t="str">
        <f t="shared" si="39"/>
        <v>FR</v>
      </c>
      <c r="J439" t="str">
        <f t="shared" si="40"/>
        <v>France</v>
      </c>
      <c r="K439" cm="1">
        <f t="array" ref="K439">IF(COUNTIF('Nb colis et poids'!A:A,F439)=0,1,LOOKUP(F439,'Nb colis et poids'!A:A,'Nb colis et poids'!B:B+1))</f>
        <v>2</v>
      </c>
      <c r="L439" s="17">
        <f>TCD!E440</f>
        <v>11.71</v>
      </c>
      <c r="M439" t="str">
        <f t="shared" si="41"/>
        <v>ST</v>
      </c>
      <c r="N439">
        <f t="shared" si="42"/>
        <v>0.2</v>
      </c>
      <c r="Q439" t="str">
        <f>IF(TCD!J440="","",TCD!J440)</f>
        <v/>
      </c>
      <c r="R439" t="str">
        <f>IF(TCD!G440="","",TCD!G440)</f>
        <v/>
      </c>
      <c r="T439" s="6">
        <f>TCD!H440</f>
        <v>8.01</v>
      </c>
    </row>
    <row r="440" spans="1:20" x14ac:dyDescent="0.25">
      <c r="A440" t="str">
        <f t="shared" si="37"/>
        <v>TNT</v>
      </c>
      <c r="B440" s="9">
        <f t="shared" si="37"/>
        <v>46174</v>
      </c>
      <c r="F440" t="str">
        <f>TCD!F441</f>
        <v>2124008001966725</v>
      </c>
      <c r="H440" t="str">
        <f t="shared" si="38"/>
        <v>E</v>
      </c>
      <c r="I440" t="str">
        <f t="shared" si="39"/>
        <v>FR</v>
      </c>
      <c r="J440" t="str">
        <f t="shared" si="40"/>
        <v>France</v>
      </c>
      <c r="K440" cm="1">
        <f t="array" ref="K440">IF(COUNTIF('Nb colis et poids'!A:A,F440)=0,1,LOOKUP(F440,'Nb colis et poids'!A:A,'Nb colis et poids'!B:B+1))</f>
        <v>2</v>
      </c>
      <c r="L440" s="17">
        <f>TCD!E441</f>
        <v>10</v>
      </c>
      <c r="M440" t="str">
        <f t="shared" si="41"/>
        <v>ST</v>
      </c>
      <c r="N440">
        <f t="shared" si="42"/>
        <v>0.2</v>
      </c>
      <c r="Q440" t="str">
        <f>IF(TCD!J441="","",TCD!J441)</f>
        <v/>
      </c>
      <c r="R440" t="str">
        <f>IF(TCD!G441="","",TCD!G441)</f>
        <v/>
      </c>
      <c r="T440" s="6">
        <f>TCD!H441</f>
        <v>7.49</v>
      </c>
    </row>
    <row r="441" spans="1:20" x14ac:dyDescent="0.25">
      <c r="A441" t="str">
        <f t="shared" si="37"/>
        <v>TNT</v>
      </c>
      <c r="B441" s="9">
        <f t="shared" si="37"/>
        <v>46174</v>
      </c>
      <c r="F441" t="str">
        <f>TCD!F442</f>
        <v>2120237069277562</v>
      </c>
      <c r="H441" t="str">
        <f t="shared" si="38"/>
        <v>E</v>
      </c>
      <c r="I441" t="str">
        <f t="shared" si="39"/>
        <v>FR</v>
      </c>
      <c r="J441" t="str">
        <f t="shared" si="40"/>
        <v>France</v>
      </c>
      <c r="K441" cm="1">
        <f t="array" ref="K441">IF(COUNTIF('Nb colis et poids'!A:A,F441)=0,1,LOOKUP(F441,'Nb colis et poids'!A:A,'Nb colis et poids'!B:B+1))</f>
        <v>1</v>
      </c>
      <c r="L441" s="17">
        <f>TCD!E442</f>
        <v>0.8</v>
      </c>
      <c r="M441" t="str">
        <f t="shared" si="41"/>
        <v>ST</v>
      </c>
      <c r="N441">
        <f t="shared" si="42"/>
        <v>0.2</v>
      </c>
      <c r="Q441" t="str">
        <f>IF(TCD!J442="","",TCD!J442)</f>
        <v/>
      </c>
      <c r="R441" t="str">
        <f>IF(TCD!G442="","",TCD!G442)</f>
        <v/>
      </c>
      <c r="T441" s="6">
        <f>TCD!H442</f>
        <v>4.1500000000000004</v>
      </c>
    </row>
    <row r="442" spans="1:20" x14ac:dyDescent="0.25">
      <c r="A442" t="str">
        <f t="shared" si="37"/>
        <v>TNT</v>
      </c>
      <c r="B442" s="9">
        <f t="shared" si="37"/>
        <v>46174</v>
      </c>
      <c r="F442" t="str">
        <f>TCD!F443</f>
        <v>2117777429708519</v>
      </c>
      <c r="H442" t="str">
        <f t="shared" si="38"/>
        <v>E</v>
      </c>
      <c r="I442" t="str">
        <f t="shared" si="39"/>
        <v>FR</v>
      </c>
      <c r="J442" t="str">
        <f t="shared" si="40"/>
        <v>France</v>
      </c>
      <c r="K442" cm="1">
        <f t="array" ref="K442">IF(COUNTIF('Nb colis et poids'!A:A,F442)=0,1,LOOKUP(F442,'Nb colis et poids'!A:A,'Nb colis et poids'!B:B+1))</f>
        <v>2</v>
      </c>
      <c r="L442" s="17">
        <f>TCD!E443</f>
        <v>30.3</v>
      </c>
      <c r="M442" t="str">
        <f t="shared" si="41"/>
        <v>ST</v>
      </c>
      <c r="N442">
        <f t="shared" si="42"/>
        <v>0.2</v>
      </c>
      <c r="Q442" t="str">
        <f>IF(TCD!J443="","",TCD!J443)</f>
        <v/>
      </c>
      <c r="R442" t="str">
        <f>IF(TCD!G443="","",TCD!G443)</f>
        <v/>
      </c>
      <c r="T442" s="6">
        <f>TCD!H443</f>
        <v>12.95</v>
      </c>
    </row>
    <row r="443" spans="1:20" x14ac:dyDescent="0.25">
      <c r="A443" t="str">
        <f t="shared" si="37"/>
        <v>TNT</v>
      </c>
      <c r="B443" s="9">
        <f t="shared" si="37"/>
        <v>46174</v>
      </c>
      <c r="F443" t="str">
        <f>TCD!F444</f>
        <v>2043814314755599</v>
      </c>
      <c r="H443" t="str">
        <f t="shared" si="38"/>
        <v>E</v>
      </c>
      <c r="I443" t="str">
        <f t="shared" si="39"/>
        <v>FR</v>
      </c>
      <c r="J443" t="str">
        <f t="shared" si="40"/>
        <v>France</v>
      </c>
      <c r="K443" cm="1">
        <f t="array" ref="K443">IF(COUNTIF('Nb colis et poids'!A:A,F443)=0,1,LOOKUP(F443,'Nb colis et poids'!A:A,'Nb colis et poids'!B:B+1))</f>
        <v>1</v>
      </c>
      <c r="L443" s="17">
        <f>TCD!E444</f>
        <v>0.8</v>
      </c>
      <c r="M443" t="str">
        <f t="shared" si="41"/>
        <v>ST</v>
      </c>
      <c r="N443">
        <f t="shared" si="42"/>
        <v>0.2</v>
      </c>
      <c r="Q443" t="str">
        <f>IF(TCD!J444="","",TCD!J444)</f>
        <v/>
      </c>
      <c r="R443" t="str">
        <f>IF(TCD!G444="","",TCD!G444)</f>
        <v/>
      </c>
      <c r="T443" s="6">
        <f>TCD!H444</f>
        <v>4.1500000000000004</v>
      </c>
    </row>
    <row r="444" spans="1:20" x14ac:dyDescent="0.25">
      <c r="A444" t="str">
        <f t="shared" si="37"/>
        <v>TNT</v>
      </c>
      <c r="B444" s="9">
        <f t="shared" si="37"/>
        <v>46174</v>
      </c>
      <c r="F444" t="str">
        <f>TCD!F445</f>
        <v>2043814314752484</v>
      </c>
      <c r="H444" t="str">
        <f t="shared" si="38"/>
        <v>E</v>
      </c>
      <c r="I444" t="str">
        <f t="shared" si="39"/>
        <v>FR</v>
      </c>
      <c r="J444" t="str">
        <f t="shared" si="40"/>
        <v>France</v>
      </c>
      <c r="K444" cm="1">
        <f t="array" ref="K444">IF(COUNTIF('Nb colis et poids'!A:A,F444)=0,1,LOOKUP(F444,'Nb colis et poids'!A:A,'Nb colis et poids'!B:B+1))</f>
        <v>2</v>
      </c>
      <c r="L444" s="17">
        <f>TCD!E445</f>
        <v>27.7</v>
      </c>
      <c r="M444" t="str">
        <f t="shared" si="41"/>
        <v>ST</v>
      </c>
      <c r="N444">
        <f t="shared" si="42"/>
        <v>0.2</v>
      </c>
      <c r="Q444" t="str">
        <f>IF(TCD!J445="","",TCD!J445)</f>
        <v/>
      </c>
      <c r="R444" t="str">
        <f>IF(TCD!G445="","",TCD!G445)</f>
        <v/>
      </c>
      <c r="T444" s="6">
        <f>TCD!H445</f>
        <v>12.17</v>
      </c>
    </row>
    <row r="445" spans="1:20" x14ac:dyDescent="0.25">
      <c r="A445" t="str">
        <f t="shared" si="37"/>
        <v>TNT</v>
      </c>
      <c r="B445" s="9">
        <f t="shared" si="37"/>
        <v>46174</v>
      </c>
      <c r="F445" t="str">
        <f>TCD!F446</f>
        <v>2043814314751167</v>
      </c>
      <c r="H445" t="str">
        <f t="shared" si="38"/>
        <v>E</v>
      </c>
      <c r="I445" t="str">
        <f t="shared" si="39"/>
        <v>FR</v>
      </c>
      <c r="J445" t="str">
        <f t="shared" si="40"/>
        <v>France</v>
      </c>
      <c r="K445" cm="1">
        <f t="array" ref="K445">IF(COUNTIF('Nb colis et poids'!A:A,F445)=0,1,LOOKUP(F445,'Nb colis et poids'!A:A,'Nb colis et poids'!B:B+1))</f>
        <v>2</v>
      </c>
      <c r="L445" s="17">
        <f>TCD!E446</f>
        <v>10</v>
      </c>
      <c r="M445" t="str">
        <f t="shared" si="41"/>
        <v>ST</v>
      </c>
      <c r="N445">
        <f t="shared" si="42"/>
        <v>0.2</v>
      </c>
      <c r="Q445" t="str">
        <f>IF(TCD!J446="","",TCD!J446)</f>
        <v/>
      </c>
      <c r="R445" t="str">
        <f>IF(TCD!G446="","",TCD!G446)</f>
        <v/>
      </c>
      <c r="T445" s="6">
        <f>TCD!H446</f>
        <v>7.49</v>
      </c>
    </row>
    <row r="446" spans="1:20" x14ac:dyDescent="0.25">
      <c r="A446" t="str">
        <f t="shared" si="37"/>
        <v>TNT</v>
      </c>
      <c r="B446" s="9">
        <f t="shared" si="37"/>
        <v>46174</v>
      </c>
      <c r="F446" t="str">
        <f>TCD!F447</f>
        <v>1943814314754109</v>
      </c>
      <c r="H446" t="str">
        <f t="shared" si="38"/>
        <v>E</v>
      </c>
      <c r="I446" t="str">
        <f t="shared" si="39"/>
        <v>FR</v>
      </c>
      <c r="J446" t="str">
        <f t="shared" si="40"/>
        <v>France</v>
      </c>
      <c r="K446" cm="1">
        <f t="array" ref="K446">IF(COUNTIF('Nb colis et poids'!A:A,F446)=0,1,LOOKUP(F446,'Nb colis et poids'!A:A,'Nb colis et poids'!B:B+1))</f>
        <v>1</v>
      </c>
      <c r="L446" s="17">
        <f>TCD!E447</f>
        <v>3.6</v>
      </c>
      <c r="M446" t="str">
        <f t="shared" si="41"/>
        <v>ST</v>
      </c>
      <c r="N446">
        <f t="shared" si="42"/>
        <v>0.2</v>
      </c>
      <c r="Q446" t="str">
        <f>IF(TCD!J447="","",TCD!J447)</f>
        <v/>
      </c>
      <c r="R446" t="str">
        <f>IF(TCD!G447="","",TCD!G447)</f>
        <v/>
      </c>
      <c r="T446" s="6">
        <f>TCD!H447</f>
        <v>4.93</v>
      </c>
    </row>
    <row r="447" spans="1:20" x14ac:dyDescent="0.25">
      <c r="A447" t="str">
        <f t="shared" si="37"/>
        <v>TNT</v>
      </c>
      <c r="B447" s="9">
        <f t="shared" si="37"/>
        <v>46174</v>
      </c>
      <c r="F447" t="str">
        <f>TCD!F448</f>
        <v>1943814314752449</v>
      </c>
      <c r="H447" t="str">
        <f t="shared" si="38"/>
        <v>E</v>
      </c>
      <c r="I447" t="str">
        <f t="shared" si="39"/>
        <v>FR</v>
      </c>
      <c r="J447" t="str">
        <f t="shared" si="40"/>
        <v>France</v>
      </c>
      <c r="K447" cm="1">
        <f t="array" ref="K447">IF(COUNTIF('Nb colis et poids'!A:A,F447)=0,1,LOOKUP(F447,'Nb colis et poids'!A:A,'Nb colis et poids'!B:B+1))</f>
        <v>1</v>
      </c>
      <c r="L447" s="17">
        <f>TCD!E448</f>
        <v>0.2</v>
      </c>
      <c r="M447" t="str">
        <f t="shared" si="41"/>
        <v>ST</v>
      </c>
      <c r="N447">
        <f t="shared" si="42"/>
        <v>0.2</v>
      </c>
      <c r="Q447" t="str">
        <f>IF(TCD!J448="","",TCD!J448)</f>
        <v/>
      </c>
      <c r="R447" t="str">
        <f>IF(TCD!G448="","",TCD!G448)</f>
        <v/>
      </c>
      <c r="T447" s="6">
        <f>TCD!H448</f>
        <v>4.1500000000000004</v>
      </c>
    </row>
    <row r="448" spans="1:20" x14ac:dyDescent="0.25">
      <c r="A448" t="str">
        <f t="shared" si="37"/>
        <v>TNT</v>
      </c>
      <c r="B448" s="9">
        <f t="shared" si="37"/>
        <v>46174</v>
      </c>
      <c r="F448" t="str">
        <f>TCD!F449</f>
        <v>1843814314754730</v>
      </c>
      <c r="H448" t="str">
        <f t="shared" si="38"/>
        <v>E</v>
      </c>
      <c r="I448" t="str">
        <f t="shared" si="39"/>
        <v>FR</v>
      </c>
      <c r="J448" t="str">
        <f t="shared" si="40"/>
        <v>France</v>
      </c>
      <c r="K448" cm="1">
        <f t="array" ref="K448">IF(COUNTIF('Nb colis et poids'!A:A,F448)=0,1,LOOKUP(F448,'Nb colis et poids'!A:A,'Nb colis et poids'!B:B+1))</f>
        <v>1</v>
      </c>
      <c r="L448" s="17">
        <f>TCD!E449</f>
        <v>3.6</v>
      </c>
      <c r="M448" t="str">
        <f t="shared" si="41"/>
        <v>ST</v>
      </c>
      <c r="N448">
        <f t="shared" si="42"/>
        <v>0.2</v>
      </c>
      <c r="Q448" t="str">
        <f>IF(TCD!J449="","",TCD!J449)</f>
        <v/>
      </c>
      <c r="R448" t="str">
        <f>IF(TCD!G449="","",TCD!G449)</f>
        <v/>
      </c>
      <c r="T448" s="6">
        <f>TCD!H449</f>
        <v>4.93</v>
      </c>
    </row>
    <row r="449" spans="1:20" x14ac:dyDescent="0.25">
      <c r="A449" t="str">
        <f t="shared" si="37"/>
        <v>TNT</v>
      </c>
      <c r="B449" s="9">
        <f t="shared" si="37"/>
        <v>46174</v>
      </c>
      <c r="F449" t="str">
        <f>TCD!F450</f>
        <v>1843814314753855</v>
      </c>
      <c r="H449" t="str">
        <f t="shared" si="38"/>
        <v>E</v>
      </c>
      <c r="I449" t="str">
        <f t="shared" si="39"/>
        <v>FR</v>
      </c>
      <c r="J449" t="str">
        <f t="shared" si="40"/>
        <v>France</v>
      </c>
      <c r="K449" cm="1">
        <f t="array" ref="K449">IF(COUNTIF('Nb colis et poids'!A:A,F449)=0,1,LOOKUP(F449,'Nb colis et poids'!A:A,'Nb colis et poids'!B:B+1))</f>
        <v>1</v>
      </c>
      <c r="L449" s="17">
        <f>TCD!E450</f>
        <v>4.2</v>
      </c>
      <c r="M449" t="str">
        <f t="shared" si="41"/>
        <v>ST</v>
      </c>
      <c r="N449">
        <f t="shared" si="42"/>
        <v>0.2</v>
      </c>
      <c r="Q449" t="str">
        <f>IF(TCD!J450="","",TCD!J450)</f>
        <v/>
      </c>
      <c r="R449" t="str">
        <f>IF(TCD!G450="","",TCD!G450)</f>
        <v/>
      </c>
      <c r="T449" s="6">
        <f>TCD!H450</f>
        <v>5.19</v>
      </c>
    </row>
    <row r="450" spans="1:20" x14ac:dyDescent="0.25">
      <c r="A450" t="str">
        <f t="shared" si="37"/>
        <v>TNT</v>
      </c>
      <c r="B450" s="9">
        <f t="shared" si="37"/>
        <v>46174</v>
      </c>
      <c r="F450" t="str">
        <f>TCD!F451</f>
        <v>1843814314753844</v>
      </c>
      <c r="H450" t="str">
        <f t="shared" si="38"/>
        <v>E</v>
      </c>
      <c r="I450" t="str">
        <f t="shared" si="39"/>
        <v>FR</v>
      </c>
      <c r="J450" t="str">
        <f t="shared" si="40"/>
        <v>France</v>
      </c>
      <c r="K450" cm="1">
        <f t="array" ref="K450">IF(COUNTIF('Nb colis et poids'!A:A,F450)=0,1,LOOKUP(F450,'Nb colis et poids'!A:A,'Nb colis et poids'!B:B+1))</f>
        <v>2</v>
      </c>
      <c r="L450" s="17">
        <f>TCD!E451</f>
        <v>18</v>
      </c>
      <c r="M450" t="str">
        <f t="shared" si="41"/>
        <v>ST</v>
      </c>
      <c r="N450">
        <f t="shared" si="42"/>
        <v>0.2</v>
      </c>
      <c r="Q450" t="str">
        <f>IF(TCD!J451="","",TCD!J451)</f>
        <v/>
      </c>
      <c r="R450" t="str">
        <f>IF(TCD!G451="","",TCD!G451)</f>
        <v/>
      </c>
      <c r="T450" s="6">
        <f>TCD!H451</f>
        <v>9.57</v>
      </c>
    </row>
    <row r="451" spans="1:20" x14ac:dyDescent="0.25">
      <c r="A451" t="str">
        <f t="shared" si="37"/>
        <v>TNT</v>
      </c>
      <c r="B451" s="9">
        <f t="shared" si="37"/>
        <v>46174</v>
      </c>
      <c r="F451" t="str">
        <f>TCD!F452</f>
        <v>1843814314752648</v>
      </c>
      <c r="H451" t="str">
        <f t="shared" si="38"/>
        <v>E</v>
      </c>
      <c r="I451" t="str">
        <f t="shared" si="39"/>
        <v>FR</v>
      </c>
      <c r="J451" t="str">
        <f t="shared" si="40"/>
        <v>France</v>
      </c>
      <c r="K451" cm="1">
        <f t="array" ref="K451">IF(COUNTIF('Nb colis et poids'!A:A,F451)=0,1,LOOKUP(F451,'Nb colis et poids'!A:A,'Nb colis et poids'!B:B+1))</f>
        <v>1</v>
      </c>
      <c r="L451" s="17">
        <f>TCD!E452</f>
        <v>3.6</v>
      </c>
      <c r="M451" t="str">
        <f t="shared" si="41"/>
        <v>ST</v>
      </c>
      <c r="N451">
        <f t="shared" si="42"/>
        <v>0.2</v>
      </c>
      <c r="Q451" t="str">
        <f>IF(TCD!J452="","",TCD!J452)</f>
        <v/>
      </c>
      <c r="R451" t="str">
        <f>IF(TCD!G452="","",TCD!G452)</f>
        <v/>
      </c>
      <c r="T451" s="6">
        <f>TCD!H452</f>
        <v>4.93</v>
      </c>
    </row>
    <row r="452" spans="1:20" x14ac:dyDescent="0.25">
      <c r="A452" t="str">
        <f t="shared" ref="A452:B483" si="43">A451</f>
        <v>TNT</v>
      </c>
      <c r="B452" s="9">
        <f t="shared" si="43"/>
        <v>46174</v>
      </c>
      <c r="F452" t="str">
        <f>TCD!F453</f>
        <v>1743814314757398</v>
      </c>
      <c r="H452" t="str">
        <f t="shared" ref="H452:H515" si="44">H451</f>
        <v>E</v>
      </c>
      <c r="I452" t="str">
        <f t="shared" ref="I452:I515" si="45">I451</f>
        <v>FR</v>
      </c>
      <c r="J452" t="str">
        <f t="shared" ref="J452:J515" si="46">J451</f>
        <v>France</v>
      </c>
      <c r="K452" cm="1">
        <f t="array" ref="K452">IF(COUNTIF('Nb colis et poids'!A:A,F452)=0,1,LOOKUP(F452,'Nb colis et poids'!A:A,'Nb colis et poids'!B:B+1))</f>
        <v>1</v>
      </c>
      <c r="L452" s="17">
        <f>TCD!E453</f>
        <v>2.2000000000000002</v>
      </c>
      <c r="M452" t="str">
        <f t="shared" ref="M452:M515" si="47">M451</f>
        <v>ST</v>
      </c>
      <c r="N452">
        <f t="shared" ref="N452:N515" si="48">N451</f>
        <v>0.2</v>
      </c>
      <c r="Q452" t="str">
        <f>IF(TCD!J453="","",TCD!J453)</f>
        <v/>
      </c>
      <c r="R452" t="str">
        <f>IF(TCD!G453="","",TCD!G453)</f>
        <v/>
      </c>
      <c r="T452" s="6">
        <f>TCD!H453</f>
        <v>4.67</v>
      </c>
    </row>
    <row r="453" spans="1:20" x14ac:dyDescent="0.25">
      <c r="A453" t="str">
        <f t="shared" si="43"/>
        <v>TNT</v>
      </c>
      <c r="B453" s="9">
        <f t="shared" si="43"/>
        <v>46174</v>
      </c>
      <c r="F453" t="str">
        <f>TCD!F454</f>
        <v>1743814314756140</v>
      </c>
      <c r="H453" t="str">
        <f t="shared" si="44"/>
        <v>E</v>
      </c>
      <c r="I453" t="str">
        <f t="shared" si="45"/>
        <v>FR</v>
      </c>
      <c r="J453" t="str">
        <f t="shared" si="46"/>
        <v>France</v>
      </c>
      <c r="K453" cm="1">
        <f t="array" ref="K453">IF(COUNTIF('Nb colis et poids'!A:A,F453)=0,1,LOOKUP(F453,'Nb colis et poids'!A:A,'Nb colis et poids'!B:B+1))</f>
        <v>1</v>
      </c>
      <c r="L453" s="17">
        <f>TCD!E454</f>
        <v>0.8</v>
      </c>
      <c r="M453" t="str">
        <f t="shared" si="47"/>
        <v>ST</v>
      </c>
      <c r="N453">
        <f t="shared" si="48"/>
        <v>0.2</v>
      </c>
      <c r="Q453" t="str">
        <f>IF(TCD!J454="","",TCD!J454)</f>
        <v/>
      </c>
      <c r="R453" t="str">
        <f>IF(TCD!G454="","",TCD!G454)</f>
        <v/>
      </c>
      <c r="T453" s="6">
        <f>TCD!H454</f>
        <v>4.1500000000000004</v>
      </c>
    </row>
    <row r="454" spans="1:20" x14ac:dyDescent="0.25">
      <c r="A454" t="str">
        <f t="shared" si="43"/>
        <v>TNT</v>
      </c>
      <c r="B454" s="9">
        <f t="shared" si="43"/>
        <v>46174</v>
      </c>
      <c r="F454" t="str">
        <f>TCD!F455</f>
        <v>1743814314755006</v>
      </c>
      <c r="H454" t="str">
        <f t="shared" si="44"/>
        <v>E</v>
      </c>
      <c r="I454" t="str">
        <f t="shared" si="45"/>
        <v>FR</v>
      </c>
      <c r="J454" t="str">
        <f t="shared" si="46"/>
        <v>France</v>
      </c>
      <c r="K454" cm="1">
        <f t="array" ref="K454">IF(COUNTIF('Nb colis et poids'!A:A,F454)=0,1,LOOKUP(F454,'Nb colis et poids'!A:A,'Nb colis et poids'!B:B+1))</f>
        <v>1</v>
      </c>
      <c r="L454" s="17">
        <f>TCD!E455</f>
        <v>3.7</v>
      </c>
      <c r="M454" t="str">
        <f t="shared" si="47"/>
        <v>ST</v>
      </c>
      <c r="N454">
        <f t="shared" si="48"/>
        <v>0.2</v>
      </c>
      <c r="Q454" t="str">
        <f>IF(TCD!J455="","",TCD!J455)</f>
        <v/>
      </c>
      <c r="R454" t="str">
        <f>IF(TCD!G455="","",TCD!G455)</f>
        <v/>
      </c>
      <c r="T454" s="6">
        <f>TCD!H455</f>
        <v>4.93</v>
      </c>
    </row>
    <row r="455" spans="1:20" x14ac:dyDescent="0.25">
      <c r="A455" t="str">
        <f t="shared" si="43"/>
        <v>TNT</v>
      </c>
      <c r="B455" s="9">
        <f t="shared" si="43"/>
        <v>46174</v>
      </c>
      <c r="F455" t="str">
        <f>TCD!F456</f>
        <v>1743814314754900</v>
      </c>
      <c r="H455" t="str">
        <f t="shared" si="44"/>
        <v>E</v>
      </c>
      <c r="I455" t="str">
        <f t="shared" si="45"/>
        <v>FR</v>
      </c>
      <c r="J455" t="str">
        <f t="shared" si="46"/>
        <v>France</v>
      </c>
      <c r="K455" cm="1">
        <f t="array" ref="K455">IF(COUNTIF('Nb colis et poids'!A:A,F455)=0,1,LOOKUP(F455,'Nb colis et poids'!A:A,'Nb colis et poids'!B:B+1))</f>
        <v>1</v>
      </c>
      <c r="L455" s="17">
        <f>TCD!E456</f>
        <v>10.7</v>
      </c>
      <c r="M455" t="str">
        <f t="shared" si="47"/>
        <v>ST</v>
      </c>
      <c r="N455">
        <f t="shared" si="48"/>
        <v>0.2</v>
      </c>
      <c r="Q455" t="str">
        <f>IF(TCD!J456="","",TCD!J456)</f>
        <v/>
      </c>
      <c r="R455" t="str">
        <f>IF(TCD!G456="","",TCD!G456)</f>
        <v/>
      </c>
      <c r="T455" s="6">
        <f>TCD!H456</f>
        <v>6.75</v>
      </c>
    </row>
    <row r="456" spans="1:20" x14ac:dyDescent="0.25">
      <c r="A456" t="str">
        <f t="shared" si="43"/>
        <v>TNT</v>
      </c>
      <c r="B456" s="9">
        <f t="shared" si="43"/>
        <v>46174</v>
      </c>
      <c r="F456" t="str">
        <f>TCD!F457</f>
        <v>1743814314753657</v>
      </c>
      <c r="H456" t="str">
        <f t="shared" si="44"/>
        <v>E</v>
      </c>
      <c r="I456" t="str">
        <f t="shared" si="45"/>
        <v>FR</v>
      </c>
      <c r="J456" t="str">
        <f t="shared" si="46"/>
        <v>France</v>
      </c>
      <c r="K456" cm="1">
        <f t="array" ref="K456">IF(COUNTIF('Nb colis et poids'!A:A,F456)=0,1,LOOKUP(F456,'Nb colis et poids'!A:A,'Nb colis et poids'!B:B+1))</f>
        <v>2</v>
      </c>
      <c r="L456" s="17">
        <f>TCD!E457</f>
        <v>23.6</v>
      </c>
      <c r="M456" t="str">
        <f t="shared" si="47"/>
        <v>ST</v>
      </c>
      <c r="N456">
        <f t="shared" si="48"/>
        <v>0.2</v>
      </c>
      <c r="Q456" t="str">
        <f>IF(TCD!J457="","",TCD!J457)</f>
        <v/>
      </c>
      <c r="R456" t="str">
        <f>IF(TCD!G457="","",TCD!G457)</f>
        <v/>
      </c>
      <c r="T456" s="6">
        <f>TCD!H457</f>
        <v>11.13</v>
      </c>
    </row>
    <row r="457" spans="1:20" x14ac:dyDescent="0.25">
      <c r="A457" t="str">
        <f t="shared" si="43"/>
        <v>TNT</v>
      </c>
      <c r="B457" s="9">
        <f t="shared" si="43"/>
        <v>46174</v>
      </c>
      <c r="F457" t="str">
        <f>TCD!F458</f>
        <v>1743814314752225</v>
      </c>
      <c r="H457" t="str">
        <f t="shared" si="44"/>
        <v>E</v>
      </c>
      <c r="I457" t="str">
        <f t="shared" si="45"/>
        <v>FR</v>
      </c>
      <c r="J457" t="str">
        <f t="shared" si="46"/>
        <v>France</v>
      </c>
      <c r="K457" cm="1">
        <f t="array" ref="K457">IF(COUNTIF('Nb colis et poids'!A:A,F457)=0,1,LOOKUP(F457,'Nb colis et poids'!A:A,'Nb colis et poids'!B:B+1))</f>
        <v>3</v>
      </c>
      <c r="L457" s="17">
        <f>TCD!E458</f>
        <v>15.2</v>
      </c>
      <c r="M457" t="str">
        <f t="shared" si="47"/>
        <v>ST</v>
      </c>
      <c r="N457">
        <f t="shared" si="48"/>
        <v>0.2</v>
      </c>
      <c r="Q457" t="str">
        <f>IF(TCD!J458="","",TCD!J458)</f>
        <v/>
      </c>
      <c r="R457" t="str">
        <f>IF(TCD!G458="","",TCD!G458)</f>
        <v/>
      </c>
      <c r="T457" s="6">
        <f>TCD!H458</f>
        <v>10.050000000000001</v>
      </c>
    </row>
    <row r="458" spans="1:20" x14ac:dyDescent="0.25">
      <c r="A458" t="str">
        <f t="shared" si="43"/>
        <v>TNT</v>
      </c>
      <c r="B458" s="9">
        <f t="shared" si="43"/>
        <v>46174</v>
      </c>
      <c r="F458" t="str">
        <f>TCD!F459</f>
        <v>1743814314751634</v>
      </c>
      <c r="H458" t="str">
        <f t="shared" si="44"/>
        <v>E</v>
      </c>
      <c r="I458" t="str">
        <f t="shared" si="45"/>
        <v>FR</v>
      </c>
      <c r="J458" t="str">
        <f t="shared" si="46"/>
        <v>France</v>
      </c>
      <c r="K458" cm="1">
        <f t="array" ref="K458">IF(COUNTIF('Nb colis et poids'!A:A,F458)=0,1,LOOKUP(F458,'Nb colis et poids'!A:A,'Nb colis et poids'!B:B+1))</f>
        <v>1</v>
      </c>
      <c r="L458" s="17">
        <f>TCD!E459</f>
        <v>2.9</v>
      </c>
      <c r="M458" t="str">
        <f t="shared" si="47"/>
        <v>ST</v>
      </c>
      <c r="N458">
        <f t="shared" si="48"/>
        <v>0.2</v>
      </c>
      <c r="Q458" t="str">
        <f>IF(TCD!J459="","",TCD!J459)</f>
        <v/>
      </c>
      <c r="R458" t="str">
        <f>IF(TCD!G459="","",TCD!G459)</f>
        <v/>
      </c>
      <c r="T458" s="6">
        <f>TCD!H459</f>
        <v>4.67</v>
      </c>
    </row>
    <row r="459" spans="1:20" x14ac:dyDescent="0.25">
      <c r="A459" t="str">
        <f t="shared" si="43"/>
        <v>TNT</v>
      </c>
      <c r="B459" s="9">
        <f t="shared" si="43"/>
        <v>46174</v>
      </c>
      <c r="F459" t="str">
        <f>TCD!F460</f>
        <v>1643814314754067</v>
      </c>
      <c r="H459" t="str">
        <f t="shared" si="44"/>
        <v>E</v>
      </c>
      <c r="I459" t="str">
        <f t="shared" si="45"/>
        <v>FR</v>
      </c>
      <c r="J459" t="str">
        <f t="shared" si="46"/>
        <v>France</v>
      </c>
      <c r="K459" cm="1">
        <f t="array" ref="K459">IF(COUNTIF('Nb colis et poids'!A:A,F459)=0,1,LOOKUP(F459,'Nb colis et poids'!A:A,'Nb colis et poids'!B:B+1))</f>
        <v>1</v>
      </c>
      <c r="L459" s="17">
        <f>TCD!E460</f>
        <v>0.5</v>
      </c>
      <c r="M459" t="str">
        <f t="shared" si="47"/>
        <v>ST</v>
      </c>
      <c r="N459">
        <f t="shared" si="48"/>
        <v>0.2</v>
      </c>
      <c r="Q459" t="str">
        <f>IF(TCD!J460="","",TCD!J460)</f>
        <v/>
      </c>
      <c r="R459" t="str">
        <f>IF(TCD!G460="","",TCD!G460)</f>
        <v/>
      </c>
      <c r="T459" s="6">
        <f>TCD!H460</f>
        <v>4.1500000000000004</v>
      </c>
    </row>
    <row r="460" spans="1:20" x14ac:dyDescent="0.25">
      <c r="A460" t="str">
        <f t="shared" si="43"/>
        <v>TNT</v>
      </c>
      <c r="B460" s="9">
        <f t="shared" si="43"/>
        <v>46174</v>
      </c>
      <c r="F460" t="str">
        <f>TCD!F461</f>
        <v>1443814314757632</v>
      </c>
      <c r="H460" t="str">
        <f t="shared" si="44"/>
        <v>E</v>
      </c>
      <c r="I460" t="str">
        <f t="shared" si="45"/>
        <v>FR</v>
      </c>
      <c r="J460" t="str">
        <f t="shared" si="46"/>
        <v>France</v>
      </c>
      <c r="K460" cm="1">
        <f t="array" ref="K460">IF(COUNTIF('Nb colis et poids'!A:A,F460)=0,1,LOOKUP(F460,'Nb colis et poids'!A:A,'Nb colis et poids'!B:B+1))</f>
        <v>1</v>
      </c>
      <c r="L460" s="17">
        <f>TCD!E461</f>
        <v>2.6</v>
      </c>
      <c r="M460" t="str">
        <f t="shared" si="47"/>
        <v>ST</v>
      </c>
      <c r="N460">
        <f t="shared" si="48"/>
        <v>0.2</v>
      </c>
      <c r="Q460" t="str">
        <f>IF(TCD!J461="","",TCD!J461)</f>
        <v/>
      </c>
      <c r="R460" t="str">
        <f>IF(TCD!G461="","",TCD!G461)</f>
        <v/>
      </c>
      <c r="T460" s="6">
        <f>TCD!H461</f>
        <v>4.67</v>
      </c>
    </row>
    <row r="461" spans="1:20" x14ac:dyDescent="0.25">
      <c r="A461" t="str">
        <f t="shared" si="43"/>
        <v>TNT</v>
      </c>
      <c r="B461" s="9">
        <f t="shared" si="43"/>
        <v>46174</v>
      </c>
      <c r="F461" t="str">
        <f>TCD!F462</f>
        <v>1443814314757119</v>
      </c>
      <c r="H461" t="str">
        <f t="shared" si="44"/>
        <v>E</v>
      </c>
      <c r="I461" t="str">
        <f t="shared" si="45"/>
        <v>FR</v>
      </c>
      <c r="J461" t="str">
        <f t="shared" si="46"/>
        <v>France</v>
      </c>
      <c r="K461" cm="1">
        <f t="array" ref="K461">IF(COUNTIF('Nb colis et poids'!A:A,F461)=0,1,LOOKUP(F461,'Nb colis et poids'!A:A,'Nb colis et poids'!B:B+1))</f>
        <v>1</v>
      </c>
      <c r="L461" s="17">
        <f>TCD!E462</f>
        <v>3.2</v>
      </c>
      <c r="M461" t="str">
        <f t="shared" si="47"/>
        <v>ST</v>
      </c>
      <c r="N461">
        <f t="shared" si="48"/>
        <v>0.2</v>
      </c>
      <c r="Q461" t="str">
        <f>IF(TCD!J462="","",TCD!J462)</f>
        <v/>
      </c>
      <c r="R461" t="str">
        <f>IF(TCD!G462="","",TCD!G462)</f>
        <v/>
      </c>
      <c r="T461" s="6">
        <f>TCD!H462</f>
        <v>4.93</v>
      </c>
    </row>
    <row r="462" spans="1:20" x14ac:dyDescent="0.25">
      <c r="A462" t="str">
        <f t="shared" si="43"/>
        <v>TNT</v>
      </c>
      <c r="B462" s="9">
        <f t="shared" si="43"/>
        <v>46174</v>
      </c>
      <c r="F462" t="str">
        <f>TCD!F463</f>
        <v>1443814314755914</v>
      </c>
      <c r="H462" t="str">
        <f t="shared" si="44"/>
        <v>E</v>
      </c>
      <c r="I462" t="str">
        <f t="shared" si="45"/>
        <v>FR</v>
      </c>
      <c r="J462" t="str">
        <f t="shared" si="46"/>
        <v>France</v>
      </c>
      <c r="K462" cm="1">
        <f t="array" ref="K462">IF(COUNTIF('Nb colis et poids'!A:A,F462)=0,1,LOOKUP(F462,'Nb colis et poids'!A:A,'Nb colis et poids'!B:B+1))</f>
        <v>1</v>
      </c>
      <c r="L462" s="17">
        <f>TCD!E463</f>
        <v>3.01</v>
      </c>
      <c r="M462" t="str">
        <f t="shared" si="47"/>
        <v>ST</v>
      </c>
      <c r="N462">
        <f t="shared" si="48"/>
        <v>0.2</v>
      </c>
      <c r="Q462" t="str">
        <f>IF(TCD!J463="","",TCD!J463)</f>
        <v/>
      </c>
      <c r="R462" t="str">
        <f>IF(TCD!G463="","",TCD!G463)</f>
        <v/>
      </c>
      <c r="T462" s="6">
        <f>TCD!H463</f>
        <v>4.93</v>
      </c>
    </row>
    <row r="463" spans="1:20" x14ac:dyDescent="0.25">
      <c r="A463" t="str">
        <f t="shared" si="43"/>
        <v>TNT</v>
      </c>
      <c r="B463" s="9">
        <f t="shared" si="43"/>
        <v>46174</v>
      </c>
      <c r="F463" t="str">
        <f>TCD!F464</f>
        <v>1443814314755217</v>
      </c>
      <c r="H463" t="str">
        <f t="shared" si="44"/>
        <v>E</v>
      </c>
      <c r="I463" t="str">
        <f t="shared" si="45"/>
        <v>FR</v>
      </c>
      <c r="J463" t="str">
        <f t="shared" si="46"/>
        <v>France</v>
      </c>
      <c r="K463" cm="1">
        <f t="array" ref="K463">IF(COUNTIF('Nb colis et poids'!A:A,F463)=0,1,LOOKUP(F463,'Nb colis et poids'!A:A,'Nb colis et poids'!B:B+1))</f>
        <v>1</v>
      </c>
      <c r="L463" s="17">
        <f>TCD!E464</f>
        <v>3.01</v>
      </c>
      <c r="M463" t="str">
        <f t="shared" si="47"/>
        <v>ST</v>
      </c>
      <c r="N463">
        <f t="shared" si="48"/>
        <v>0.2</v>
      </c>
      <c r="Q463" t="str">
        <f>IF(TCD!J464="","",TCD!J464)</f>
        <v/>
      </c>
      <c r="R463" t="str">
        <f>IF(TCD!G464="","",TCD!G464)</f>
        <v/>
      </c>
      <c r="T463" s="6">
        <f>TCD!H464</f>
        <v>4.93</v>
      </c>
    </row>
    <row r="464" spans="1:20" x14ac:dyDescent="0.25">
      <c r="A464" t="str">
        <f t="shared" si="43"/>
        <v>TNT</v>
      </c>
      <c r="B464" s="9">
        <f t="shared" si="43"/>
        <v>46174</v>
      </c>
      <c r="F464" t="str">
        <f>TCD!F465</f>
        <v>1443814314754661</v>
      </c>
      <c r="H464" t="str">
        <f t="shared" si="44"/>
        <v>E</v>
      </c>
      <c r="I464" t="str">
        <f t="shared" si="45"/>
        <v>FR</v>
      </c>
      <c r="J464" t="str">
        <f t="shared" si="46"/>
        <v>France</v>
      </c>
      <c r="K464" cm="1">
        <f t="array" ref="K464">IF(COUNTIF('Nb colis et poids'!A:A,F464)=0,1,LOOKUP(F464,'Nb colis et poids'!A:A,'Nb colis et poids'!B:B+1))</f>
        <v>1</v>
      </c>
      <c r="L464" s="17">
        <f>TCD!E465</f>
        <v>8.6999999999999993</v>
      </c>
      <c r="M464" t="str">
        <f t="shared" si="47"/>
        <v>ST</v>
      </c>
      <c r="N464">
        <f t="shared" si="48"/>
        <v>0.2</v>
      </c>
      <c r="Q464" t="str">
        <f>IF(TCD!J465="","",TCD!J465)</f>
        <v/>
      </c>
      <c r="R464" t="str">
        <f>IF(TCD!G465="","",TCD!G465)</f>
        <v/>
      </c>
      <c r="T464" s="6">
        <f>TCD!H465</f>
        <v>6.23</v>
      </c>
    </row>
    <row r="465" spans="1:20" x14ac:dyDescent="0.25">
      <c r="A465" t="str">
        <f t="shared" si="43"/>
        <v>TNT</v>
      </c>
      <c r="B465" s="9">
        <f t="shared" si="43"/>
        <v>46174</v>
      </c>
      <c r="F465" t="str">
        <f>TCD!F466</f>
        <v>1443814314752839</v>
      </c>
      <c r="H465" t="str">
        <f t="shared" si="44"/>
        <v>E</v>
      </c>
      <c r="I465" t="str">
        <f t="shared" si="45"/>
        <v>FR</v>
      </c>
      <c r="J465" t="str">
        <f t="shared" si="46"/>
        <v>France</v>
      </c>
      <c r="K465" cm="1">
        <f t="array" ref="K465">IF(COUNTIF('Nb colis et poids'!A:A,F465)=0,1,LOOKUP(F465,'Nb colis et poids'!A:A,'Nb colis et poids'!B:B+1))</f>
        <v>1</v>
      </c>
      <c r="L465" s="17">
        <f>TCD!E466</f>
        <v>4.18</v>
      </c>
      <c r="M465" t="str">
        <f t="shared" si="47"/>
        <v>ST</v>
      </c>
      <c r="N465">
        <f t="shared" si="48"/>
        <v>0.2</v>
      </c>
      <c r="Q465" t="str">
        <f>IF(TCD!J466="","",TCD!J466)</f>
        <v/>
      </c>
      <c r="R465" t="str">
        <f>IF(TCD!G466="","",TCD!G466)</f>
        <v/>
      </c>
      <c r="T465" s="6">
        <f>TCD!H466</f>
        <v>5.19</v>
      </c>
    </row>
    <row r="466" spans="1:20" x14ac:dyDescent="0.25">
      <c r="A466" t="str">
        <f t="shared" si="43"/>
        <v>TNT</v>
      </c>
      <c r="B466" s="9">
        <f t="shared" si="43"/>
        <v>46174</v>
      </c>
      <c r="F466" t="str">
        <f>TCD!F467</f>
        <v>1443814314752528</v>
      </c>
      <c r="H466" t="str">
        <f t="shared" si="44"/>
        <v>E</v>
      </c>
      <c r="I466" t="str">
        <f t="shared" si="45"/>
        <v>FR</v>
      </c>
      <c r="J466" t="str">
        <f t="shared" si="46"/>
        <v>France</v>
      </c>
      <c r="K466" cm="1">
        <f t="array" ref="K466">IF(COUNTIF('Nb colis et poids'!A:A,F466)=0,1,LOOKUP(F466,'Nb colis et poids'!A:A,'Nb colis et poids'!B:B+1))</f>
        <v>1</v>
      </c>
      <c r="L466" s="17">
        <f>TCD!E467</f>
        <v>3.84</v>
      </c>
      <c r="M466" t="str">
        <f t="shared" si="47"/>
        <v>ST</v>
      </c>
      <c r="N466">
        <f t="shared" si="48"/>
        <v>0.2</v>
      </c>
      <c r="Q466" t="str">
        <f>IF(TCD!J467="","",TCD!J467)</f>
        <v/>
      </c>
      <c r="R466" t="str">
        <f>IF(TCD!G467="","",TCD!G467)</f>
        <v/>
      </c>
      <c r="T466" s="6">
        <f>TCD!H467</f>
        <v>4.93</v>
      </c>
    </row>
    <row r="467" spans="1:20" x14ac:dyDescent="0.25">
      <c r="A467" t="str">
        <f t="shared" si="43"/>
        <v>TNT</v>
      </c>
      <c r="B467" s="9">
        <f t="shared" si="43"/>
        <v>46174</v>
      </c>
      <c r="F467" t="str">
        <f>TCD!F468</f>
        <v>1443814314752190</v>
      </c>
      <c r="H467" t="str">
        <f t="shared" si="44"/>
        <v>E</v>
      </c>
      <c r="I467" t="str">
        <f t="shared" si="45"/>
        <v>FR</v>
      </c>
      <c r="J467" t="str">
        <f t="shared" si="46"/>
        <v>France</v>
      </c>
      <c r="K467" cm="1">
        <f t="array" ref="K467">IF(COUNTIF('Nb colis et poids'!A:A,F467)=0,1,LOOKUP(F467,'Nb colis et poids'!A:A,'Nb colis et poids'!B:B+1))</f>
        <v>3</v>
      </c>
      <c r="L467" s="17">
        <f>TCD!E468</f>
        <v>41.35</v>
      </c>
      <c r="M467" t="str">
        <f t="shared" si="47"/>
        <v>ST</v>
      </c>
      <c r="N467">
        <f t="shared" si="48"/>
        <v>0.2</v>
      </c>
      <c r="Q467" t="str">
        <f>IF(TCD!J468="","",TCD!J468)</f>
        <v/>
      </c>
      <c r="R467" t="str">
        <f>IF(TCD!G468="","",TCD!G468)</f>
        <v/>
      </c>
      <c r="T467" s="6">
        <f>TCD!H468</f>
        <v>16.810000000000002</v>
      </c>
    </row>
    <row r="468" spans="1:20" x14ac:dyDescent="0.25">
      <c r="A468" t="str">
        <f t="shared" si="43"/>
        <v>TNT</v>
      </c>
      <c r="B468" s="9">
        <f t="shared" si="43"/>
        <v>46174</v>
      </c>
      <c r="F468" t="str">
        <f>TCD!F469</f>
        <v>1443814314752131</v>
      </c>
      <c r="H468" t="str">
        <f t="shared" si="44"/>
        <v>E</v>
      </c>
      <c r="I468" t="str">
        <f t="shared" si="45"/>
        <v>FR</v>
      </c>
      <c r="J468" t="str">
        <f t="shared" si="46"/>
        <v>France</v>
      </c>
      <c r="K468" cm="1">
        <f t="array" ref="K468">IF(COUNTIF('Nb colis et poids'!A:A,F468)=0,1,LOOKUP(F468,'Nb colis et poids'!A:A,'Nb colis et poids'!B:B+1))</f>
        <v>2</v>
      </c>
      <c r="L468" s="17">
        <f>TCD!E469</f>
        <v>19.97</v>
      </c>
      <c r="M468" t="str">
        <f t="shared" si="47"/>
        <v>ST</v>
      </c>
      <c r="N468">
        <f t="shared" si="48"/>
        <v>0.2</v>
      </c>
      <c r="Q468" t="str">
        <f>IF(TCD!J469="","",TCD!J469)</f>
        <v/>
      </c>
      <c r="R468" t="str">
        <f>IF(TCD!G469="","",TCD!G469)</f>
        <v/>
      </c>
      <c r="T468" s="6">
        <f>TCD!H469</f>
        <v>10.09</v>
      </c>
    </row>
    <row r="469" spans="1:20" x14ac:dyDescent="0.25">
      <c r="A469" t="str">
        <f t="shared" si="43"/>
        <v>TNT</v>
      </c>
      <c r="B469" s="9">
        <f t="shared" si="43"/>
        <v>46174</v>
      </c>
      <c r="F469" t="str">
        <f>TCD!F470</f>
        <v>1443814314751684</v>
      </c>
      <c r="H469" t="str">
        <f t="shared" si="44"/>
        <v>E</v>
      </c>
      <c r="I469" t="str">
        <f t="shared" si="45"/>
        <v>FR</v>
      </c>
      <c r="J469" t="str">
        <f t="shared" si="46"/>
        <v>France</v>
      </c>
      <c r="K469" cm="1">
        <f t="array" ref="K469">IF(COUNTIF('Nb colis et poids'!A:A,F469)=0,1,LOOKUP(F469,'Nb colis et poids'!A:A,'Nb colis et poids'!B:B+1))</f>
        <v>2</v>
      </c>
      <c r="L469" s="17">
        <f>TCD!E470</f>
        <v>24.55</v>
      </c>
      <c r="M469" t="str">
        <f t="shared" si="47"/>
        <v>ST</v>
      </c>
      <c r="N469">
        <f t="shared" si="48"/>
        <v>0.2</v>
      </c>
      <c r="Q469" t="str">
        <f>IF(TCD!J470="","",TCD!J470)</f>
        <v/>
      </c>
      <c r="R469" t="str">
        <f>IF(TCD!G470="","",TCD!G470)</f>
        <v/>
      </c>
      <c r="T469" s="6">
        <f>TCD!H470</f>
        <v>11.39</v>
      </c>
    </row>
    <row r="470" spans="1:20" x14ac:dyDescent="0.25">
      <c r="A470" t="str">
        <f t="shared" si="43"/>
        <v>TNT</v>
      </c>
      <c r="B470" s="9">
        <f t="shared" si="43"/>
        <v>46174</v>
      </c>
      <c r="F470" t="str">
        <f>TCD!F471</f>
        <v>1424014009543139</v>
      </c>
      <c r="H470" t="str">
        <f t="shared" si="44"/>
        <v>E</v>
      </c>
      <c r="I470" t="str">
        <f t="shared" si="45"/>
        <v>FR</v>
      </c>
      <c r="J470" t="str">
        <f t="shared" si="46"/>
        <v>France</v>
      </c>
      <c r="K470" cm="1">
        <f t="array" ref="K470">IF(COUNTIF('Nb colis et poids'!A:A,F470)=0,1,LOOKUP(F470,'Nb colis et poids'!A:A,'Nb colis et poids'!B:B+1))</f>
        <v>1</v>
      </c>
      <c r="L470" s="17">
        <f>TCD!E471</f>
        <v>15.4</v>
      </c>
      <c r="M470" t="str">
        <f t="shared" si="47"/>
        <v>ST</v>
      </c>
      <c r="N470">
        <f t="shared" si="48"/>
        <v>0.2</v>
      </c>
      <c r="Q470" t="str">
        <f>IF(TCD!J471="","",TCD!J471)</f>
        <v/>
      </c>
      <c r="R470" t="str">
        <f>IF(TCD!G471="","",TCD!G471)</f>
        <v/>
      </c>
      <c r="T470" s="6">
        <f>TCD!H471</f>
        <v>8.0500000000000007</v>
      </c>
    </row>
    <row r="471" spans="1:20" x14ac:dyDescent="0.25">
      <c r="A471" t="str">
        <f t="shared" si="43"/>
        <v>TNT</v>
      </c>
      <c r="B471" s="9">
        <f t="shared" si="43"/>
        <v>46174</v>
      </c>
      <c r="F471" t="str">
        <f>TCD!F472</f>
        <v>1343814314757013</v>
      </c>
      <c r="H471" t="str">
        <f t="shared" si="44"/>
        <v>E</v>
      </c>
      <c r="I471" t="str">
        <f t="shared" si="45"/>
        <v>FR</v>
      </c>
      <c r="J471" t="str">
        <f t="shared" si="46"/>
        <v>France</v>
      </c>
      <c r="K471" cm="1">
        <f t="array" ref="K471">IF(COUNTIF('Nb colis et poids'!A:A,F471)=0,1,LOOKUP(F471,'Nb colis et poids'!A:A,'Nb colis et poids'!B:B+1))</f>
        <v>1</v>
      </c>
      <c r="L471" s="17">
        <f>TCD!E472</f>
        <v>4.01</v>
      </c>
      <c r="M471" t="str">
        <f t="shared" si="47"/>
        <v>ST</v>
      </c>
      <c r="N471">
        <f t="shared" si="48"/>
        <v>0.2</v>
      </c>
      <c r="Q471" t="str">
        <f>IF(TCD!J472="","",TCD!J472)</f>
        <v/>
      </c>
      <c r="R471" t="str">
        <f>IF(TCD!G472="","",TCD!G472)</f>
        <v/>
      </c>
      <c r="T471" s="6">
        <f>TCD!H472</f>
        <v>5.19</v>
      </c>
    </row>
    <row r="472" spans="1:20" x14ac:dyDescent="0.25">
      <c r="A472" t="str">
        <f t="shared" si="43"/>
        <v>TNT</v>
      </c>
      <c r="B472" s="9">
        <f t="shared" si="43"/>
        <v>46174</v>
      </c>
      <c r="F472" t="str">
        <f>TCD!F473</f>
        <v>1343814314756969</v>
      </c>
      <c r="H472" t="str">
        <f t="shared" si="44"/>
        <v>E</v>
      </c>
      <c r="I472" t="str">
        <f t="shared" si="45"/>
        <v>FR</v>
      </c>
      <c r="J472" t="str">
        <f t="shared" si="46"/>
        <v>France</v>
      </c>
      <c r="K472" cm="1">
        <f t="array" ref="K472">IF(COUNTIF('Nb colis et poids'!A:A,F472)=0,1,LOOKUP(F472,'Nb colis et poids'!A:A,'Nb colis et poids'!B:B+1))</f>
        <v>1</v>
      </c>
      <c r="L472" s="17">
        <f>TCD!E473</f>
        <v>8.5</v>
      </c>
      <c r="M472" t="str">
        <f t="shared" si="47"/>
        <v>ST</v>
      </c>
      <c r="N472">
        <f t="shared" si="48"/>
        <v>0.2</v>
      </c>
      <c r="Q472" t="str">
        <f>IF(TCD!J473="","",TCD!J473)</f>
        <v/>
      </c>
      <c r="R472" t="str">
        <f>IF(TCD!G473="","",TCD!G473)</f>
        <v/>
      </c>
      <c r="T472" s="6">
        <f>TCD!H473</f>
        <v>6.23</v>
      </c>
    </row>
    <row r="473" spans="1:20" x14ac:dyDescent="0.25">
      <c r="A473" t="str">
        <f t="shared" si="43"/>
        <v>TNT</v>
      </c>
      <c r="B473" s="9">
        <f t="shared" si="43"/>
        <v>46174</v>
      </c>
      <c r="F473" t="str">
        <f>TCD!F474</f>
        <v>1343814314756278</v>
      </c>
      <c r="H473" t="str">
        <f t="shared" si="44"/>
        <v>E</v>
      </c>
      <c r="I473" t="str">
        <f t="shared" si="45"/>
        <v>FR</v>
      </c>
      <c r="J473" t="str">
        <f t="shared" si="46"/>
        <v>France</v>
      </c>
      <c r="K473" cm="1">
        <f t="array" ref="K473">IF(COUNTIF('Nb colis et poids'!A:A,F473)=0,1,LOOKUP(F473,'Nb colis et poids'!A:A,'Nb colis et poids'!B:B+1))</f>
        <v>3</v>
      </c>
      <c r="L473" s="17">
        <f>TCD!E474</f>
        <v>26.85</v>
      </c>
      <c r="M473" t="str">
        <f t="shared" si="47"/>
        <v>ST</v>
      </c>
      <c r="N473">
        <f t="shared" si="48"/>
        <v>0.2</v>
      </c>
      <c r="Q473" t="str">
        <f>IF(TCD!J474="","",TCD!J474)</f>
        <v/>
      </c>
      <c r="R473" t="str">
        <f>IF(TCD!G474="","",TCD!G474)</f>
        <v/>
      </c>
      <c r="T473" s="6">
        <f>TCD!H474</f>
        <v>12.91</v>
      </c>
    </row>
    <row r="474" spans="1:20" x14ac:dyDescent="0.25">
      <c r="A474" t="str">
        <f t="shared" si="43"/>
        <v>TNT</v>
      </c>
      <c r="B474" s="9">
        <f t="shared" si="43"/>
        <v>46174</v>
      </c>
      <c r="F474" t="str">
        <f>TCD!F475</f>
        <v>1343814314756036</v>
      </c>
      <c r="H474" t="str">
        <f t="shared" si="44"/>
        <v>E</v>
      </c>
      <c r="I474" t="str">
        <f t="shared" si="45"/>
        <v>FR</v>
      </c>
      <c r="J474" t="str">
        <f t="shared" si="46"/>
        <v>France</v>
      </c>
      <c r="K474" cm="1">
        <f t="array" ref="K474">IF(COUNTIF('Nb colis et poids'!A:A,F474)=0,1,LOOKUP(F474,'Nb colis et poids'!A:A,'Nb colis et poids'!B:B+1))</f>
        <v>1</v>
      </c>
      <c r="L474" s="17">
        <f>TCD!E475</f>
        <v>0.8</v>
      </c>
      <c r="M474" t="str">
        <f t="shared" si="47"/>
        <v>ST</v>
      </c>
      <c r="N474">
        <f t="shared" si="48"/>
        <v>0.2</v>
      </c>
      <c r="Q474" t="str">
        <f>IF(TCD!J475="","",TCD!J475)</f>
        <v/>
      </c>
      <c r="R474" t="str">
        <f>IF(TCD!G475="","",TCD!G475)</f>
        <v/>
      </c>
      <c r="T474" s="6">
        <f>TCD!H475</f>
        <v>4.1500000000000004</v>
      </c>
    </row>
    <row r="475" spans="1:20" x14ac:dyDescent="0.25">
      <c r="A475" t="str">
        <f t="shared" si="43"/>
        <v>TNT</v>
      </c>
      <c r="B475" s="9">
        <f t="shared" si="43"/>
        <v>46174</v>
      </c>
      <c r="F475" t="str">
        <f>TCD!F476</f>
        <v>1343814314756007</v>
      </c>
      <c r="H475" t="str">
        <f t="shared" si="44"/>
        <v>E</v>
      </c>
      <c r="I475" t="str">
        <f t="shared" si="45"/>
        <v>FR</v>
      </c>
      <c r="J475" t="str">
        <f t="shared" si="46"/>
        <v>France</v>
      </c>
      <c r="K475" cm="1">
        <f t="array" ref="K475">IF(COUNTIF('Nb colis et poids'!A:A,F475)=0,1,LOOKUP(F475,'Nb colis et poids'!A:A,'Nb colis et poids'!B:B+1))</f>
        <v>1</v>
      </c>
      <c r="L475" s="17">
        <f>TCD!E476</f>
        <v>0.8</v>
      </c>
      <c r="M475" t="str">
        <f t="shared" si="47"/>
        <v>ST</v>
      </c>
      <c r="N475">
        <f t="shared" si="48"/>
        <v>0.2</v>
      </c>
      <c r="Q475" t="str">
        <f>IF(TCD!J476="","",TCD!J476)</f>
        <v/>
      </c>
      <c r="R475" t="str">
        <f>IF(TCD!G476="","",TCD!G476)</f>
        <v/>
      </c>
      <c r="T475" s="6">
        <f>TCD!H476</f>
        <v>4.1500000000000004</v>
      </c>
    </row>
    <row r="476" spans="1:20" x14ac:dyDescent="0.25">
      <c r="A476" t="str">
        <f t="shared" si="43"/>
        <v>TNT</v>
      </c>
      <c r="B476" s="9">
        <f t="shared" si="43"/>
        <v>46174</v>
      </c>
      <c r="F476" t="str">
        <f>TCD!F477</f>
        <v>1343814314755952</v>
      </c>
      <c r="H476" t="str">
        <f t="shared" si="44"/>
        <v>E</v>
      </c>
      <c r="I476" t="str">
        <f t="shared" si="45"/>
        <v>FR</v>
      </c>
      <c r="J476" t="str">
        <f t="shared" si="46"/>
        <v>France</v>
      </c>
      <c r="K476" cm="1">
        <f t="array" ref="K476">IF(COUNTIF('Nb colis et poids'!A:A,F476)=0,1,LOOKUP(F476,'Nb colis et poids'!A:A,'Nb colis et poids'!B:B+1))</f>
        <v>1</v>
      </c>
      <c r="L476" s="17">
        <f>TCD!E477</f>
        <v>0.8</v>
      </c>
      <c r="M476" t="str">
        <f t="shared" si="47"/>
        <v>ST</v>
      </c>
      <c r="N476">
        <f t="shared" si="48"/>
        <v>0.2</v>
      </c>
      <c r="Q476" t="str">
        <f>IF(TCD!J477="","",TCD!J477)</f>
        <v/>
      </c>
      <c r="R476" t="str">
        <f>IF(TCD!G477="","",TCD!G477)</f>
        <v/>
      </c>
      <c r="T476" s="6">
        <f>TCD!H477</f>
        <v>4.1500000000000004</v>
      </c>
    </row>
    <row r="477" spans="1:20" x14ac:dyDescent="0.25">
      <c r="A477" t="str">
        <f t="shared" si="43"/>
        <v>TNT</v>
      </c>
      <c r="B477" s="9">
        <f t="shared" si="43"/>
        <v>46174</v>
      </c>
      <c r="F477" t="str">
        <f>TCD!F478</f>
        <v>1343814314755785</v>
      </c>
      <c r="H477" t="str">
        <f t="shared" si="44"/>
        <v>E</v>
      </c>
      <c r="I477" t="str">
        <f t="shared" si="45"/>
        <v>FR</v>
      </c>
      <c r="J477" t="str">
        <f t="shared" si="46"/>
        <v>France</v>
      </c>
      <c r="K477" cm="1">
        <f t="array" ref="K477">IF(COUNTIF('Nb colis et poids'!A:A,F477)=0,1,LOOKUP(F477,'Nb colis et poids'!A:A,'Nb colis et poids'!B:B+1))</f>
        <v>1</v>
      </c>
      <c r="L477" s="17">
        <f>TCD!E478</f>
        <v>0.8</v>
      </c>
      <c r="M477" t="str">
        <f t="shared" si="47"/>
        <v>ST</v>
      </c>
      <c r="N477">
        <f t="shared" si="48"/>
        <v>0.2</v>
      </c>
      <c r="Q477" t="str">
        <f>IF(TCD!J478="","",TCD!J478)</f>
        <v/>
      </c>
      <c r="R477" t="str">
        <f>IF(TCD!G478="","",TCD!G478)</f>
        <v/>
      </c>
      <c r="T477" s="6">
        <f>TCD!H478</f>
        <v>4.1500000000000004</v>
      </c>
    </row>
    <row r="478" spans="1:20" x14ac:dyDescent="0.25">
      <c r="A478" t="str">
        <f t="shared" si="43"/>
        <v>TNT</v>
      </c>
      <c r="B478" s="9">
        <f t="shared" si="43"/>
        <v>46174</v>
      </c>
      <c r="F478" t="str">
        <f>TCD!F479</f>
        <v>1343814314755134</v>
      </c>
      <c r="H478" t="str">
        <f t="shared" si="44"/>
        <v>E</v>
      </c>
      <c r="I478" t="str">
        <f t="shared" si="45"/>
        <v>FR</v>
      </c>
      <c r="J478" t="str">
        <f t="shared" si="46"/>
        <v>France</v>
      </c>
      <c r="K478" cm="1">
        <f t="array" ref="K478">IF(COUNTIF('Nb colis et poids'!A:A,F478)=0,1,LOOKUP(F478,'Nb colis et poids'!A:A,'Nb colis et poids'!B:B+1))</f>
        <v>1</v>
      </c>
      <c r="L478" s="17">
        <f>TCD!E479</f>
        <v>2.6</v>
      </c>
      <c r="M478" t="str">
        <f t="shared" si="47"/>
        <v>ST</v>
      </c>
      <c r="N478">
        <f t="shared" si="48"/>
        <v>0.2</v>
      </c>
      <c r="Q478" t="str">
        <f>IF(TCD!J479="","",TCD!J479)</f>
        <v/>
      </c>
      <c r="R478" t="str">
        <f>IF(TCD!G479="","",TCD!G479)</f>
        <v/>
      </c>
      <c r="T478" s="6">
        <f>TCD!H479</f>
        <v>4.67</v>
      </c>
    </row>
    <row r="479" spans="1:20" x14ac:dyDescent="0.25">
      <c r="A479" t="str">
        <f t="shared" si="43"/>
        <v>TNT</v>
      </c>
      <c r="B479" s="9">
        <f t="shared" si="43"/>
        <v>46174</v>
      </c>
      <c r="F479" t="str">
        <f>TCD!F480</f>
        <v>1343814314754969</v>
      </c>
      <c r="H479" t="str">
        <f t="shared" si="44"/>
        <v>E</v>
      </c>
      <c r="I479" t="str">
        <f t="shared" si="45"/>
        <v>FR</v>
      </c>
      <c r="J479" t="str">
        <f t="shared" si="46"/>
        <v>France</v>
      </c>
      <c r="K479" cm="1">
        <f t="array" ref="K479">IF(COUNTIF('Nb colis et poids'!A:A,F479)=0,1,LOOKUP(F479,'Nb colis et poids'!A:A,'Nb colis et poids'!B:B+1))</f>
        <v>1</v>
      </c>
      <c r="L479" s="17">
        <f>TCD!E480</f>
        <v>4.0999999999999996</v>
      </c>
      <c r="M479" t="str">
        <f t="shared" si="47"/>
        <v>ST</v>
      </c>
      <c r="N479">
        <f t="shared" si="48"/>
        <v>0.2</v>
      </c>
      <c r="Q479" t="str">
        <f>IF(TCD!J480="","",TCD!J480)</f>
        <v/>
      </c>
      <c r="R479" t="str">
        <f>IF(TCD!G480="","",TCD!G480)</f>
        <v/>
      </c>
      <c r="T479" s="6">
        <f>TCD!H480</f>
        <v>5.19</v>
      </c>
    </row>
    <row r="480" spans="1:20" x14ac:dyDescent="0.25">
      <c r="A480" t="str">
        <f t="shared" si="43"/>
        <v>TNT</v>
      </c>
      <c r="B480" s="9">
        <f t="shared" si="43"/>
        <v>46174</v>
      </c>
      <c r="F480" t="str">
        <f>TCD!F481</f>
        <v>1343814314754157</v>
      </c>
      <c r="H480" t="str">
        <f t="shared" si="44"/>
        <v>E</v>
      </c>
      <c r="I480" t="str">
        <f t="shared" si="45"/>
        <v>FR</v>
      </c>
      <c r="J480" t="str">
        <f t="shared" si="46"/>
        <v>France</v>
      </c>
      <c r="K480" cm="1">
        <f t="array" ref="K480">IF(COUNTIF('Nb colis et poids'!A:A,F480)=0,1,LOOKUP(F480,'Nb colis et poids'!A:A,'Nb colis et poids'!B:B+1))</f>
        <v>3</v>
      </c>
      <c r="L480" s="17">
        <f>TCD!E481</f>
        <v>25.8</v>
      </c>
      <c r="M480" t="str">
        <f t="shared" si="47"/>
        <v>ST</v>
      </c>
      <c r="N480">
        <f t="shared" si="48"/>
        <v>0.2</v>
      </c>
      <c r="Q480" t="str">
        <f>IF(TCD!J481="","",TCD!J481)</f>
        <v/>
      </c>
      <c r="R480" t="str">
        <f>IF(TCD!G481="","",TCD!G481)</f>
        <v/>
      </c>
      <c r="T480" s="6">
        <f>TCD!H481</f>
        <v>12.65</v>
      </c>
    </row>
    <row r="481" spans="1:20" x14ac:dyDescent="0.25">
      <c r="A481" t="str">
        <f t="shared" si="43"/>
        <v>TNT</v>
      </c>
      <c r="B481" s="9">
        <f t="shared" si="43"/>
        <v>46174</v>
      </c>
      <c r="F481" t="str">
        <f>TCD!F482</f>
        <v>1343814314752572</v>
      </c>
      <c r="H481" t="str">
        <f t="shared" si="44"/>
        <v>E</v>
      </c>
      <c r="I481" t="str">
        <f t="shared" si="45"/>
        <v>FR</v>
      </c>
      <c r="J481" t="str">
        <f t="shared" si="46"/>
        <v>France</v>
      </c>
      <c r="K481" cm="1">
        <f t="array" ref="K481">IF(COUNTIF('Nb colis et poids'!A:A,F481)=0,1,LOOKUP(F481,'Nb colis et poids'!A:A,'Nb colis et poids'!B:B+1))</f>
        <v>1</v>
      </c>
      <c r="L481" s="17">
        <f>TCD!E482</f>
        <v>2.5099999999999998</v>
      </c>
      <c r="M481" t="str">
        <f t="shared" si="47"/>
        <v>ST</v>
      </c>
      <c r="N481">
        <f t="shared" si="48"/>
        <v>0.2</v>
      </c>
      <c r="Q481" t="str">
        <f>IF(TCD!J482="","",TCD!J482)</f>
        <v/>
      </c>
      <c r="R481" t="str">
        <f>IF(TCD!G482="","",TCD!G482)</f>
        <v/>
      </c>
      <c r="T481" s="6">
        <f>TCD!H482</f>
        <v>4.67</v>
      </c>
    </row>
    <row r="482" spans="1:20" x14ac:dyDescent="0.25">
      <c r="A482" t="str">
        <f t="shared" si="43"/>
        <v>TNT</v>
      </c>
      <c r="B482" s="9">
        <f t="shared" si="43"/>
        <v>46174</v>
      </c>
      <c r="F482" t="str">
        <f>TCD!F483</f>
        <v>1343814314752376</v>
      </c>
      <c r="H482" t="str">
        <f t="shared" si="44"/>
        <v>E</v>
      </c>
      <c r="I482" t="str">
        <f t="shared" si="45"/>
        <v>FR</v>
      </c>
      <c r="J482" t="str">
        <f t="shared" si="46"/>
        <v>France</v>
      </c>
      <c r="K482" cm="1">
        <f t="array" ref="K482">IF(COUNTIF('Nb colis et poids'!A:A,F482)=0,1,LOOKUP(F482,'Nb colis et poids'!A:A,'Nb colis et poids'!B:B+1))</f>
        <v>1</v>
      </c>
      <c r="L482" s="17">
        <f>TCD!E483</f>
        <v>4.2</v>
      </c>
      <c r="M482" t="str">
        <f t="shared" si="47"/>
        <v>ST</v>
      </c>
      <c r="N482">
        <f t="shared" si="48"/>
        <v>0.2</v>
      </c>
      <c r="Q482" t="str">
        <f>IF(TCD!J483="","",TCD!J483)</f>
        <v/>
      </c>
      <c r="R482" t="str">
        <f>IF(TCD!G483="","",TCD!G483)</f>
        <v/>
      </c>
      <c r="T482" s="6">
        <f>TCD!H483</f>
        <v>5.19</v>
      </c>
    </row>
    <row r="483" spans="1:20" x14ac:dyDescent="0.25">
      <c r="A483" t="str">
        <f t="shared" si="43"/>
        <v>TNT</v>
      </c>
      <c r="B483" s="9">
        <f t="shared" si="43"/>
        <v>46174</v>
      </c>
      <c r="F483" t="str">
        <f>TCD!F484</f>
        <v>1343814314752094</v>
      </c>
      <c r="H483" t="str">
        <f t="shared" si="44"/>
        <v>E</v>
      </c>
      <c r="I483" t="str">
        <f t="shared" si="45"/>
        <v>FR</v>
      </c>
      <c r="J483" t="str">
        <f t="shared" si="46"/>
        <v>France</v>
      </c>
      <c r="K483" cm="1">
        <f t="array" ref="K483">IF(COUNTIF('Nb colis et poids'!A:A,F483)=0,1,LOOKUP(F483,'Nb colis et poids'!A:A,'Nb colis et poids'!B:B+1))</f>
        <v>1</v>
      </c>
      <c r="L483" s="17">
        <f>TCD!E484</f>
        <v>18.04</v>
      </c>
      <c r="M483" t="str">
        <f t="shared" si="47"/>
        <v>ST</v>
      </c>
      <c r="N483">
        <f t="shared" si="48"/>
        <v>0.2</v>
      </c>
      <c r="Q483" t="str">
        <f>IF(TCD!J484="","",TCD!J484)</f>
        <v/>
      </c>
      <c r="R483" t="str">
        <f>IF(TCD!G484="","",TCD!G484)</f>
        <v/>
      </c>
      <c r="T483" s="6">
        <f>TCD!H484</f>
        <v>8.83</v>
      </c>
    </row>
    <row r="484" spans="1:20" x14ac:dyDescent="0.25">
      <c r="A484" t="str">
        <f t="shared" ref="A484:B515" si="49">A483</f>
        <v>TNT</v>
      </c>
      <c r="B484" s="9">
        <f t="shared" si="49"/>
        <v>46174</v>
      </c>
      <c r="F484" t="str">
        <f>TCD!F485</f>
        <v>1343814314751572</v>
      </c>
      <c r="H484" t="str">
        <f t="shared" si="44"/>
        <v>E</v>
      </c>
      <c r="I484" t="str">
        <f t="shared" si="45"/>
        <v>FR</v>
      </c>
      <c r="J484" t="str">
        <f t="shared" si="46"/>
        <v>France</v>
      </c>
      <c r="K484" cm="1">
        <f t="array" ref="K484">IF(COUNTIF('Nb colis et poids'!A:A,F484)=0,1,LOOKUP(F484,'Nb colis et poids'!A:A,'Nb colis et poids'!B:B+1))</f>
        <v>1</v>
      </c>
      <c r="L484" s="17">
        <f>TCD!E485</f>
        <v>4.2</v>
      </c>
      <c r="M484" t="str">
        <f t="shared" si="47"/>
        <v>ST</v>
      </c>
      <c r="N484">
        <f t="shared" si="48"/>
        <v>0.2</v>
      </c>
      <c r="Q484" t="str">
        <f>IF(TCD!J485="","",TCD!J485)</f>
        <v/>
      </c>
      <c r="R484" t="str">
        <f>IF(TCD!G485="","",TCD!G485)</f>
        <v/>
      </c>
      <c r="T484" s="6">
        <f>TCD!H485</f>
        <v>5.19</v>
      </c>
    </row>
    <row r="485" spans="1:20" x14ac:dyDescent="0.25">
      <c r="A485" t="str">
        <f t="shared" si="49"/>
        <v>TNT</v>
      </c>
      <c r="B485" s="9">
        <f t="shared" si="49"/>
        <v>46174</v>
      </c>
      <c r="F485" t="str">
        <f>TCD!F486</f>
        <v>1343814314751451</v>
      </c>
      <c r="H485" t="str">
        <f t="shared" si="44"/>
        <v>E</v>
      </c>
      <c r="I485" t="str">
        <f t="shared" si="45"/>
        <v>FR</v>
      </c>
      <c r="J485" t="str">
        <f t="shared" si="46"/>
        <v>France</v>
      </c>
      <c r="K485" cm="1">
        <f t="array" ref="K485">IF(COUNTIF('Nb colis et poids'!A:A,F485)=0,1,LOOKUP(F485,'Nb colis et poids'!A:A,'Nb colis et poids'!B:B+1))</f>
        <v>1</v>
      </c>
      <c r="L485" s="17">
        <f>TCD!E486</f>
        <v>0.5</v>
      </c>
      <c r="M485" t="str">
        <f t="shared" si="47"/>
        <v>ST</v>
      </c>
      <c r="N485">
        <f t="shared" si="48"/>
        <v>0.2</v>
      </c>
      <c r="Q485" t="str">
        <f>IF(TCD!J486="","",TCD!J486)</f>
        <v/>
      </c>
      <c r="R485" t="str">
        <f>IF(TCD!G486="","",TCD!G486)</f>
        <v/>
      </c>
      <c r="T485" s="6">
        <f>TCD!H486</f>
        <v>4.1500000000000004</v>
      </c>
    </row>
    <row r="486" spans="1:20" x14ac:dyDescent="0.25">
      <c r="A486" t="str">
        <f t="shared" si="49"/>
        <v>TNT</v>
      </c>
      <c r="B486" s="9">
        <f t="shared" si="49"/>
        <v>46174</v>
      </c>
      <c r="F486" t="str">
        <f>TCD!F487</f>
        <v>1143814314757169</v>
      </c>
      <c r="H486" t="str">
        <f t="shared" si="44"/>
        <v>E</v>
      </c>
      <c r="I486" t="str">
        <f t="shared" si="45"/>
        <v>FR</v>
      </c>
      <c r="J486" t="str">
        <f t="shared" si="46"/>
        <v>France</v>
      </c>
      <c r="K486" cm="1">
        <f t="array" ref="K486">IF(COUNTIF('Nb colis et poids'!A:A,F486)=0,1,LOOKUP(F486,'Nb colis et poids'!A:A,'Nb colis et poids'!B:B+1))</f>
        <v>2</v>
      </c>
      <c r="L486" s="17">
        <f>TCD!E487</f>
        <v>25.05</v>
      </c>
      <c r="M486" t="str">
        <f t="shared" si="47"/>
        <v>ST</v>
      </c>
      <c r="N486">
        <f t="shared" si="48"/>
        <v>0.2</v>
      </c>
      <c r="Q486" t="str">
        <f>IF(TCD!J487="","",TCD!J487)</f>
        <v/>
      </c>
      <c r="R486" t="str">
        <f>IF(TCD!G487="","",TCD!G487)</f>
        <v/>
      </c>
      <c r="T486" s="6">
        <f>TCD!H487</f>
        <v>11.65</v>
      </c>
    </row>
    <row r="487" spans="1:20" x14ac:dyDescent="0.25">
      <c r="A487" t="str">
        <f t="shared" si="49"/>
        <v>TNT</v>
      </c>
      <c r="B487" s="9">
        <f t="shared" si="49"/>
        <v>46174</v>
      </c>
      <c r="F487" t="str">
        <f>TCD!F488</f>
        <v>1043814314757719</v>
      </c>
      <c r="H487" t="str">
        <f t="shared" si="44"/>
        <v>E</v>
      </c>
      <c r="I487" t="str">
        <f t="shared" si="45"/>
        <v>FR</v>
      </c>
      <c r="J487" t="str">
        <f t="shared" si="46"/>
        <v>France</v>
      </c>
      <c r="K487" cm="1">
        <f t="array" ref="K487">IF(COUNTIF('Nb colis et poids'!A:A,F487)=0,1,LOOKUP(F487,'Nb colis et poids'!A:A,'Nb colis et poids'!B:B+1))</f>
        <v>1</v>
      </c>
      <c r="L487" s="17">
        <f>TCD!E488</f>
        <v>3.6</v>
      </c>
      <c r="M487" t="str">
        <f t="shared" si="47"/>
        <v>ST</v>
      </c>
      <c r="N487">
        <f t="shared" si="48"/>
        <v>0.2</v>
      </c>
      <c r="Q487" t="str">
        <f>IF(TCD!J488="","",TCD!J488)</f>
        <v/>
      </c>
      <c r="R487" t="str">
        <f>IF(TCD!G488="","",TCD!G488)</f>
        <v/>
      </c>
      <c r="T487" s="6">
        <f>TCD!H488</f>
        <v>4.93</v>
      </c>
    </row>
    <row r="488" spans="1:20" x14ac:dyDescent="0.25">
      <c r="A488" t="str">
        <f t="shared" si="49"/>
        <v>TNT</v>
      </c>
      <c r="B488" s="9">
        <f t="shared" si="49"/>
        <v>46174</v>
      </c>
      <c r="F488" t="str">
        <f>TCD!F489</f>
        <v>1043814314754852</v>
      </c>
      <c r="H488" t="str">
        <f t="shared" si="44"/>
        <v>E</v>
      </c>
      <c r="I488" t="str">
        <f t="shared" si="45"/>
        <v>FR</v>
      </c>
      <c r="J488" t="str">
        <f t="shared" si="46"/>
        <v>France</v>
      </c>
      <c r="K488" cm="1">
        <f t="array" ref="K488">IF(COUNTIF('Nb colis et poids'!A:A,F488)=0,1,LOOKUP(F488,'Nb colis et poids'!A:A,'Nb colis et poids'!B:B+1))</f>
        <v>1</v>
      </c>
      <c r="L488" s="17">
        <f>TCD!E489</f>
        <v>3.9</v>
      </c>
      <c r="M488" t="str">
        <f t="shared" si="47"/>
        <v>ST</v>
      </c>
      <c r="N488">
        <f t="shared" si="48"/>
        <v>0.2</v>
      </c>
      <c r="Q488" t="str">
        <f>IF(TCD!J489="","",TCD!J489)</f>
        <v/>
      </c>
      <c r="R488" t="str">
        <f>IF(TCD!G489="","",TCD!G489)</f>
        <v/>
      </c>
      <c r="T488" s="6">
        <f>TCD!H489</f>
        <v>4.93</v>
      </c>
    </row>
    <row r="489" spans="1:20" x14ac:dyDescent="0.25">
      <c r="A489" t="str">
        <f t="shared" si="49"/>
        <v>TNT</v>
      </c>
      <c r="B489" s="9">
        <f t="shared" si="49"/>
        <v>46174</v>
      </c>
      <c r="F489" t="str">
        <f>TCD!F490</f>
        <v>1043814314752846</v>
      </c>
      <c r="H489" t="str">
        <f t="shared" si="44"/>
        <v>E</v>
      </c>
      <c r="I489" t="str">
        <f t="shared" si="45"/>
        <v>FR</v>
      </c>
      <c r="J489" t="str">
        <f t="shared" si="46"/>
        <v>France</v>
      </c>
      <c r="K489" cm="1">
        <f t="array" ref="K489">IF(COUNTIF('Nb colis et poids'!A:A,F489)=0,1,LOOKUP(F489,'Nb colis et poids'!A:A,'Nb colis et poids'!B:B+1))</f>
        <v>1</v>
      </c>
      <c r="L489" s="17">
        <f>TCD!E490</f>
        <v>3.6</v>
      </c>
      <c r="M489" t="str">
        <f t="shared" si="47"/>
        <v>ST</v>
      </c>
      <c r="N489">
        <f t="shared" si="48"/>
        <v>0.2</v>
      </c>
      <c r="Q489" t="str">
        <f>IF(TCD!J490="","",TCD!J490)</f>
        <v/>
      </c>
      <c r="R489" t="str">
        <f>IF(TCD!G490="","",TCD!G490)</f>
        <v/>
      </c>
      <c r="T489" s="6">
        <f>TCD!H490</f>
        <v>4.93</v>
      </c>
    </row>
    <row r="490" spans="1:20" x14ac:dyDescent="0.25">
      <c r="A490" t="str">
        <f t="shared" si="49"/>
        <v>TNT</v>
      </c>
      <c r="B490" s="9">
        <f t="shared" si="49"/>
        <v>46174</v>
      </c>
      <c r="F490" t="str">
        <f>TCD!F491</f>
        <v>0943814314752593</v>
      </c>
      <c r="H490" t="str">
        <f t="shared" si="44"/>
        <v>E</v>
      </c>
      <c r="I490" t="str">
        <f t="shared" si="45"/>
        <v>FR</v>
      </c>
      <c r="J490" t="str">
        <f t="shared" si="46"/>
        <v>France</v>
      </c>
      <c r="K490" cm="1">
        <f t="array" ref="K490">IF(COUNTIF('Nb colis et poids'!A:A,F490)=0,1,LOOKUP(F490,'Nb colis et poids'!A:A,'Nb colis et poids'!B:B+1))</f>
        <v>1</v>
      </c>
      <c r="L490" s="17">
        <f>TCD!E491</f>
        <v>1.2</v>
      </c>
      <c r="M490" t="str">
        <f t="shared" si="47"/>
        <v>ST</v>
      </c>
      <c r="N490">
        <f t="shared" si="48"/>
        <v>0.2</v>
      </c>
      <c r="Q490" t="str">
        <f>IF(TCD!J491="","",TCD!J491)</f>
        <v/>
      </c>
      <c r="R490" t="str">
        <f>IF(TCD!G491="","",TCD!G491)</f>
        <v/>
      </c>
      <c r="T490" s="6">
        <f>TCD!H491</f>
        <v>4.41</v>
      </c>
    </row>
    <row r="491" spans="1:20" x14ac:dyDescent="0.25">
      <c r="A491" t="str">
        <f t="shared" si="49"/>
        <v>TNT</v>
      </c>
      <c r="B491" s="9">
        <f t="shared" si="49"/>
        <v>46174</v>
      </c>
      <c r="F491" t="str">
        <f>TCD!F492</f>
        <v>0743814314753622</v>
      </c>
      <c r="H491" t="str">
        <f t="shared" si="44"/>
        <v>E</v>
      </c>
      <c r="I491" t="str">
        <f t="shared" si="45"/>
        <v>FR</v>
      </c>
      <c r="J491" t="str">
        <f t="shared" si="46"/>
        <v>France</v>
      </c>
      <c r="K491" cm="1">
        <f t="array" ref="K491">IF(COUNTIF('Nb colis et poids'!A:A,F491)=0,1,LOOKUP(F491,'Nb colis et poids'!A:A,'Nb colis et poids'!B:B+1))</f>
        <v>2</v>
      </c>
      <c r="L491" s="17">
        <f>TCD!E492</f>
        <v>17.899999999999999</v>
      </c>
      <c r="M491" t="str">
        <f t="shared" si="47"/>
        <v>ST</v>
      </c>
      <c r="N491">
        <f t="shared" si="48"/>
        <v>0.2</v>
      </c>
      <c r="Q491" t="str">
        <f>IF(TCD!J492="","",TCD!J492)</f>
        <v/>
      </c>
      <c r="R491" t="str">
        <f>IF(TCD!G492="","",TCD!G492)</f>
        <v/>
      </c>
      <c r="T491" s="6">
        <f>TCD!H492</f>
        <v>9.57</v>
      </c>
    </row>
    <row r="492" spans="1:20" x14ac:dyDescent="0.25">
      <c r="A492" t="str">
        <f t="shared" si="49"/>
        <v>TNT</v>
      </c>
      <c r="B492" s="9">
        <f t="shared" si="49"/>
        <v>46174</v>
      </c>
      <c r="F492" t="str">
        <f>TCD!F493</f>
        <v>0743814314751403</v>
      </c>
      <c r="H492" t="str">
        <f t="shared" si="44"/>
        <v>E</v>
      </c>
      <c r="I492" t="str">
        <f t="shared" si="45"/>
        <v>FR</v>
      </c>
      <c r="J492" t="str">
        <f t="shared" si="46"/>
        <v>France</v>
      </c>
      <c r="K492" cm="1">
        <f t="array" ref="K492">IF(COUNTIF('Nb colis et poids'!A:A,F492)=0,1,LOOKUP(F492,'Nb colis et poids'!A:A,'Nb colis et poids'!B:B+1))</f>
        <v>1</v>
      </c>
      <c r="L492" s="17">
        <f>TCD!E493</f>
        <v>5</v>
      </c>
      <c r="M492" t="str">
        <f t="shared" si="47"/>
        <v>ST</v>
      </c>
      <c r="N492">
        <f t="shared" si="48"/>
        <v>0.2</v>
      </c>
      <c r="Q492" t="str">
        <f>IF(TCD!J493="","",TCD!J493)</f>
        <v/>
      </c>
      <c r="R492" t="str">
        <f>IF(TCD!G493="","",TCD!G493)</f>
        <v/>
      </c>
      <c r="T492" s="6">
        <f>TCD!H493</f>
        <v>5.19</v>
      </c>
    </row>
    <row r="493" spans="1:20" x14ac:dyDescent="0.25">
      <c r="A493" t="str">
        <f t="shared" si="49"/>
        <v>TNT</v>
      </c>
      <c r="B493" s="9">
        <f t="shared" si="49"/>
        <v>46174</v>
      </c>
      <c r="F493" t="str">
        <f>TCD!F494</f>
        <v>0643814314757406</v>
      </c>
      <c r="H493" t="str">
        <f t="shared" si="44"/>
        <v>E</v>
      </c>
      <c r="I493" t="str">
        <f t="shared" si="45"/>
        <v>FR</v>
      </c>
      <c r="J493" t="str">
        <f t="shared" si="46"/>
        <v>France</v>
      </c>
      <c r="K493" cm="1">
        <f t="array" ref="K493">IF(COUNTIF('Nb colis et poids'!A:A,F493)=0,1,LOOKUP(F493,'Nb colis et poids'!A:A,'Nb colis et poids'!B:B+1))</f>
        <v>1</v>
      </c>
      <c r="L493" s="17">
        <f>TCD!E494</f>
        <v>4.0999999999999996</v>
      </c>
      <c r="M493" t="str">
        <f t="shared" si="47"/>
        <v>ST</v>
      </c>
      <c r="N493">
        <f t="shared" si="48"/>
        <v>0.2</v>
      </c>
      <c r="Q493" t="str">
        <f>IF(TCD!J494="","",TCD!J494)</f>
        <v/>
      </c>
      <c r="R493" t="str">
        <f>IF(TCD!G494="","",TCD!G494)</f>
        <v/>
      </c>
      <c r="T493" s="6">
        <f>TCD!H494</f>
        <v>5.19</v>
      </c>
    </row>
    <row r="494" spans="1:20" x14ac:dyDescent="0.25">
      <c r="A494" t="str">
        <f t="shared" si="49"/>
        <v>TNT</v>
      </c>
      <c r="B494" s="9">
        <f t="shared" si="49"/>
        <v>46174</v>
      </c>
      <c r="F494" t="str">
        <f>TCD!F495</f>
        <v>0643814314757078</v>
      </c>
      <c r="H494" t="str">
        <f t="shared" si="44"/>
        <v>E</v>
      </c>
      <c r="I494" t="str">
        <f t="shared" si="45"/>
        <v>FR</v>
      </c>
      <c r="J494" t="str">
        <f t="shared" si="46"/>
        <v>France</v>
      </c>
      <c r="K494" cm="1">
        <f t="array" ref="K494">IF(COUNTIF('Nb colis et poids'!A:A,F494)=0,1,LOOKUP(F494,'Nb colis et poids'!A:A,'Nb colis et poids'!B:B+1))</f>
        <v>1</v>
      </c>
      <c r="L494" s="17">
        <f>TCD!E495</f>
        <v>2.9</v>
      </c>
      <c r="M494" t="str">
        <f t="shared" si="47"/>
        <v>ST</v>
      </c>
      <c r="N494">
        <f t="shared" si="48"/>
        <v>0.2</v>
      </c>
      <c r="Q494" t="str">
        <f>IF(TCD!J495="","",TCD!J495)</f>
        <v/>
      </c>
      <c r="R494" t="str">
        <f>IF(TCD!G495="","",TCD!G495)</f>
        <v/>
      </c>
      <c r="T494" s="6">
        <f>TCD!H495</f>
        <v>4.67</v>
      </c>
    </row>
    <row r="495" spans="1:20" x14ac:dyDescent="0.25">
      <c r="A495" t="str">
        <f t="shared" si="49"/>
        <v>TNT</v>
      </c>
      <c r="B495" s="9">
        <f t="shared" si="49"/>
        <v>46174</v>
      </c>
      <c r="F495" t="str">
        <f>TCD!F496</f>
        <v>0643814314755936</v>
      </c>
      <c r="H495" t="str">
        <f t="shared" si="44"/>
        <v>E</v>
      </c>
      <c r="I495" t="str">
        <f t="shared" si="45"/>
        <v>FR</v>
      </c>
      <c r="J495" t="str">
        <f t="shared" si="46"/>
        <v>France</v>
      </c>
      <c r="K495" cm="1">
        <f t="array" ref="K495">IF(COUNTIF('Nb colis et poids'!A:A,F495)=0,1,LOOKUP(F495,'Nb colis et poids'!A:A,'Nb colis et poids'!B:B+1))</f>
        <v>1</v>
      </c>
      <c r="L495" s="17">
        <f>TCD!E496</f>
        <v>0.8</v>
      </c>
      <c r="M495" t="str">
        <f t="shared" si="47"/>
        <v>ST</v>
      </c>
      <c r="N495">
        <f t="shared" si="48"/>
        <v>0.2</v>
      </c>
      <c r="Q495" t="str">
        <f>IF(TCD!J496="","",TCD!J496)</f>
        <v/>
      </c>
      <c r="R495" t="str">
        <f>IF(TCD!G496="","",TCD!G496)</f>
        <v/>
      </c>
      <c r="T495" s="6">
        <f>TCD!H496</f>
        <v>4.1500000000000004</v>
      </c>
    </row>
    <row r="496" spans="1:20" x14ac:dyDescent="0.25">
      <c r="A496" t="str">
        <f t="shared" si="49"/>
        <v>TNT</v>
      </c>
      <c r="B496" s="9">
        <f t="shared" si="49"/>
        <v>46174</v>
      </c>
      <c r="F496" t="str">
        <f>TCD!F497</f>
        <v>0643814314755602</v>
      </c>
      <c r="H496" t="str">
        <f t="shared" si="44"/>
        <v>E</v>
      </c>
      <c r="I496" t="str">
        <f t="shared" si="45"/>
        <v>FR</v>
      </c>
      <c r="J496" t="str">
        <f t="shared" si="46"/>
        <v>France</v>
      </c>
      <c r="K496" cm="1">
        <f t="array" ref="K496">IF(COUNTIF('Nb colis et poids'!A:A,F496)=0,1,LOOKUP(F496,'Nb colis et poids'!A:A,'Nb colis et poids'!B:B+1))</f>
        <v>1</v>
      </c>
      <c r="L496" s="17">
        <f>TCD!E497</f>
        <v>0.8</v>
      </c>
      <c r="M496" t="str">
        <f t="shared" si="47"/>
        <v>ST</v>
      </c>
      <c r="N496">
        <f t="shared" si="48"/>
        <v>0.2</v>
      </c>
      <c r="Q496" t="str">
        <f>IF(TCD!J497="","",TCD!J497)</f>
        <v/>
      </c>
      <c r="R496" t="str">
        <f>IF(TCD!G497="","",TCD!G497)</f>
        <v/>
      </c>
      <c r="T496" s="6">
        <f>TCD!H497</f>
        <v>4.1500000000000004</v>
      </c>
    </row>
    <row r="497" spans="1:20" x14ac:dyDescent="0.25">
      <c r="A497" t="str">
        <f t="shared" si="49"/>
        <v>TNT</v>
      </c>
      <c r="B497" s="9">
        <f t="shared" si="49"/>
        <v>46174</v>
      </c>
      <c r="F497" t="str">
        <f>TCD!F498</f>
        <v>0643814314755585</v>
      </c>
      <c r="H497" t="str">
        <f t="shared" si="44"/>
        <v>E</v>
      </c>
      <c r="I497" t="str">
        <f t="shared" si="45"/>
        <v>FR</v>
      </c>
      <c r="J497" t="str">
        <f t="shared" si="46"/>
        <v>France</v>
      </c>
      <c r="K497" cm="1">
        <f t="array" ref="K497">IF(COUNTIF('Nb colis et poids'!A:A,F497)=0,1,LOOKUP(F497,'Nb colis et poids'!A:A,'Nb colis et poids'!B:B+1))</f>
        <v>1</v>
      </c>
      <c r="L497" s="17">
        <f>TCD!E498</f>
        <v>0.8</v>
      </c>
      <c r="M497" t="str">
        <f t="shared" si="47"/>
        <v>ST</v>
      </c>
      <c r="N497">
        <f t="shared" si="48"/>
        <v>0.2</v>
      </c>
      <c r="Q497" t="str">
        <f>IF(TCD!J498="","",TCD!J498)</f>
        <v/>
      </c>
      <c r="R497" t="str">
        <f>IF(TCD!G498="","",TCD!G498)</f>
        <v/>
      </c>
      <c r="T497" s="6">
        <f>TCD!H498</f>
        <v>4.1500000000000004</v>
      </c>
    </row>
    <row r="498" spans="1:20" x14ac:dyDescent="0.25">
      <c r="A498" t="str">
        <f t="shared" si="49"/>
        <v>TNT</v>
      </c>
      <c r="B498" s="9">
        <f t="shared" si="49"/>
        <v>46174</v>
      </c>
      <c r="F498" t="str">
        <f>TCD!F499</f>
        <v>0643814314755504</v>
      </c>
      <c r="H498" t="str">
        <f t="shared" si="44"/>
        <v>E</v>
      </c>
      <c r="I498" t="str">
        <f t="shared" si="45"/>
        <v>FR</v>
      </c>
      <c r="J498" t="str">
        <f t="shared" si="46"/>
        <v>France</v>
      </c>
      <c r="K498" cm="1">
        <f t="array" ref="K498">IF(COUNTIF('Nb colis et poids'!A:A,F498)=0,1,LOOKUP(F498,'Nb colis et poids'!A:A,'Nb colis et poids'!B:B+1))</f>
        <v>1</v>
      </c>
      <c r="L498" s="17">
        <f>TCD!E499</f>
        <v>16.7</v>
      </c>
      <c r="M498" t="str">
        <f t="shared" si="47"/>
        <v>ST</v>
      </c>
      <c r="N498">
        <f t="shared" si="48"/>
        <v>0.2</v>
      </c>
      <c r="Q498" t="str">
        <f>IF(TCD!J499="","",TCD!J499)</f>
        <v/>
      </c>
      <c r="R498" t="str">
        <f>IF(TCD!G499="","",TCD!G499)</f>
        <v/>
      </c>
      <c r="T498" s="6">
        <f>TCD!H499</f>
        <v>8.31</v>
      </c>
    </row>
    <row r="499" spans="1:20" x14ac:dyDescent="0.25">
      <c r="A499" t="str">
        <f t="shared" si="49"/>
        <v>TNT</v>
      </c>
      <c r="B499" s="9">
        <f t="shared" si="49"/>
        <v>46174</v>
      </c>
      <c r="F499" t="str">
        <f>TCD!F500</f>
        <v>0643814314754648</v>
      </c>
      <c r="H499" t="str">
        <f t="shared" si="44"/>
        <v>E</v>
      </c>
      <c r="I499" t="str">
        <f t="shared" si="45"/>
        <v>FR</v>
      </c>
      <c r="J499" t="str">
        <f t="shared" si="46"/>
        <v>France</v>
      </c>
      <c r="K499" cm="1">
        <f t="array" ref="K499">IF(COUNTIF('Nb colis et poids'!A:A,F499)=0,1,LOOKUP(F499,'Nb colis et poids'!A:A,'Nb colis et poids'!B:B+1))</f>
        <v>9</v>
      </c>
      <c r="L499" s="17">
        <f>TCD!E500</f>
        <v>94.7</v>
      </c>
      <c r="M499" t="str">
        <f t="shared" si="47"/>
        <v>ST</v>
      </c>
      <c r="N499">
        <f t="shared" si="48"/>
        <v>0.2</v>
      </c>
      <c r="Q499" t="str">
        <f>IF(TCD!J500="","",TCD!J500)</f>
        <v/>
      </c>
      <c r="R499" t="str">
        <f>IF(TCD!G500="","",TCD!G500)</f>
        <v/>
      </c>
      <c r="T499" s="6">
        <f>TCD!H500</f>
        <v>44.59</v>
      </c>
    </row>
    <row r="500" spans="1:20" x14ac:dyDescent="0.25">
      <c r="A500" t="str">
        <f t="shared" si="49"/>
        <v>TNT</v>
      </c>
      <c r="B500" s="9">
        <f t="shared" si="49"/>
        <v>46174</v>
      </c>
      <c r="F500" t="str">
        <f>TCD!F501</f>
        <v>0643814314754297</v>
      </c>
      <c r="H500" t="str">
        <f t="shared" si="44"/>
        <v>E</v>
      </c>
      <c r="I500" t="str">
        <f t="shared" si="45"/>
        <v>FR</v>
      </c>
      <c r="J500" t="str">
        <f t="shared" si="46"/>
        <v>France</v>
      </c>
      <c r="K500" cm="1">
        <f t="array" ref="K500">IF(COUNTIF('Nb colis et poids'!A:A,F500)=0,1,LOOKUP(F500,'Nb colis et poids'!A:A,'Nb colis et poids'!B:B+1))</f>
        <v>1</v>
      </c>
      <c r="L500" s="17">
        <f>TCD!E501</f>
        <v>18.7</v>
      </c>
      <c r="M500" t="str">
        <f t="shared" si="47"/>
        <v>ST</v>
      </c>
      <c r="N500">
        <f t="shared" si="48"/>
        <v>0.2</v>
      </c>
      <c r="Q500" t="str">
        <f>IF(TCD!J501="","",TCD!J501)</f>
        <v/>
      </c>
      <c r="R500" t="str">
        <f>IF(TCD!G501="","",TCD!G501)</f>
        <v/>
      </c>
      <c r="T500" s="6">
        <f>TCD!H501</f>
        <v>8.83</v>
      </c>
    </row>
    <row r="501" spans="1:20" x14ac:dyDescent="0.25">
      <c r="A501" t="str">
        <f t="shared" si="49"/>
        <v>TNT</v>
      </c>
      <c r="B501" s="9">
        <f t="shared" si="49"/>
        <v>46174</v>
      </c>
      <c r="F501" t="str">
        <f>TCD!F502</f>
        <v>0643814314754245</v>
      </c>
      <c r="H501" t="str">
        <f t="shared" si="44"/>
        <v>E</v>
      </c>
      <c r="I501" t="str">
        <f t="shared" si="45"/>
        <v>FR</v>
      </c>
      <c r="J501" t="str">
        <f t="shared" si="46"/>
        <v>France</v>
      </c>
      <c r="K501" cm="1">
        <f t="array" ref="K501">IF(COUNTIF('Nb colis et poids'!A:A,F501)=0,1,LOOKUP(F501,'Nb colis et poids'!A:A,'Nb colis et poids'!B:B+1))</f>
        <v>1</v>
      </c>
      <c r="L501" s="17">
        <f>TCD!E502</f>
        <v>0.8</v>
      </c>
      <c r="M501" t="str">
        <f t="shared" si="47"/>
        <v>ST</v>
      </c>
      <c r="N501">
        <f t="shared" si="48"/>
        <v>0.2</v>
      </c>
      <c r="Q501" t="str">
        <f>IF(TCD!J502="","",TCD!J502)</f>
        <v/>
      </c>
      <c r="R501" t="str">
        <f>IF(TCD!G502="","",TCD!G502)</f>
        <v/>
      </c>
      <c r="T501" s="6">
        <f>TCD!H502</f>
        <v>4.1500000000000004</v>
      </c>
    </row>
    <row r="502" spans="1:20" x14ac:dyDescent="0.25">
      <c r="A502" t="str">
        <f t="shared" si="49"/>
        <v>TNT</v>
      </c>
      <c r="B502" s="9">
        <f t="shared" si="49"/>
        <v>46174</v>
      </c>
      <c r="F502" t="str">
        <f>TCD!F503</f>
        <v>0643814314753602</v>
      </c>
      <c r="H502" t="str">
        <f t="shared" si="44"/>
        <v>E</v>
      </c>
      <c r="I502" t="str">
        <f t="shared" si="45"/>
        <v>FR</v>
      </c>
      <c r="J502" t="str">
        <f t="shared" si="46"/>
        <v>France</v>
      </c>
      <c r="K502" cm="1">
        <f t="array" ref="K502">IF(COUNTIF('Nb colis et poids'!A:A,F502)=0,1,LOOKUP(F502,'Nb colis et poids'!A:A,'Nb colis et poids'!B:B+1))</f>
        <v>1</v>
      </c>
      <c r="L502" s="17">
        <f>TCD!E503</f>
        <v>9.6999999999999993</v>
      </c>
      <c r="M502" t="str">
        <f t="shared" si="47"/>
        <v>ST</v>
      </c>
      <c r="N502">
        <f t="shared" si="48"/>
        <v>0.2</v>
      </c>
      <c r="Q502" t="str">
        <f>IF(TCD!J503="","",TCD!J503)</f>
        <v/>
      </c>
      <c r="R502" t="str">
        <f>IF(TCD!G503="","",TCD!G503)</f>
        <v/>
      </c>
      <c r="T502" s="6">
        <f>TCD!H503</f>
        <v>6.49</v>
      </c>
    </row>
    <row r="503" spans="1:20" x14ac:dyDescent="0.25">
      <c r="A503" t="str">
        <f t="shared" si="49"/>
        <v>TNT</v>
      </c>
      <c r="B503" s="9">
        <f t="shared" si="49"/>
        <v>46174</v>
      </c>
      <c r="F503" t="str">
        <f>TCD!F504</f>
        <v>0643814314752717</v>
      </c>
      <c r="H503" t="str">
        <f t="shared" si="44"/>
        <v>E</v>
      </c>
      <c r="I503" t="str">
        <f t="shared" si="45"/>
        <v>FR</v>
      </c>
      <c r="J503" t="str">
        <f t="shared" si="46"/>
        <v>France</v>
      </c>
      <c r="K503" cm="1">
        <f t="array" ref="K503">IF(COUNTIF('Nb colis et poids'!A:A,F503)=0,1,LOOKUP(F503,'Nb colis et poids'!A:A,'Nb colis et poids'!B:B+1))</f>
        <v>1</v>
      </c>
      <c r="L503" s="17">
        <f>TCD!E504</f>
        <v>2.9</v>
      </c>
      <c r="M503" t="str">
        <f t="shared" si="47"/>
        <v>ST</v>
      </c>
      <c r="N503">
        <f t="shared" si="48"/>
        <v>0.2</v>
      </c>
      <c r="Q503" t="str">
        <f>IF(TCD!J504="","",TCD!J504)</f>
        <v/>
      </c>
      <c r="R503" t="str">
        <f>IF(TCD!G504="","",TCD!G504)</f>
        <v/>
      </c>
      <c r="T503" s="6">
        <f>TCD!H504</f>
        <v>4.67</v>
      </c>
    </row>
    <row r="504" spans="1:20" x14ac:dyDescent="0.25">
      <c r="A504" t="str">
        <f t="shared" si="49"/>
        <v>TNT</v>
      </c>
      <c r="B504" s="9">
        <f t="shared" si="49"/>
        <v>46174</v>
      </c>
      <c r="F504" t="str">
        <f>TCD!F505</f>
        <v>0643814314752665</v>
      </c>
      <c r="H504" t="str">
        <f t="shared" si="44"/>
        <v>E</v>
      </c>
      <c r="I504" t="str">
        <f t="shared" si="45"/>
        <v>FR</v>
      </c>
      <c r="J504" t="str">
        <f t="shared" si="46"/>
        <v>France</v>
      </c>
      <c r="K504" cm="1">
        <f t="array" ref="K504">IF(COUNTIF('Nb colis et poids'!A:A,F504)=0,1,LOOKUP(F504,'Nb colis et poids'!A:A,'Nb colis et poids'!B:B+1))</f>
        <v>2</v>
      </c>
      <c r="L504" s="17">
        <f>TCD!E505</f>
        <v>11.8</v>
      </c>
      <c r="M504" t="str">
        <f t="shared" si="47"/>
        <v>ST</v>
      </c>
      <c r="N504">
        <f t="shared" si="48"/>
        <v>0.2</v>
      </c>
      <c r="Q504" t="str">
        <f>IF(TCD!J505="","",TCD!J505)</f>
        <v/>
      </c>
      <c r="R504" t="str">
        <f>IF(TCD!G505="","",TCD!G505)</f>
        <v/>
      </c>
      <c r="T504" s="6">
        <f>TCD!H505</f>
        <v>8.01</v>
      </c>
    </row>
    <row r="505" spans="1:20" x14ac:dyDescent="0.25">
      <c r="A505" t="str">
        <f t="shared" si="49"/>
        <v>TNT</v>
      </c>
      <c r="B505" s="9">
        <f t="shared" si="49"/>
        <v>46174</v>
      </c>
      <c r="F505" t="str">
        <f>TCD!F506</f>
        <v>0643814314752078</v>
      </c>
      <c r="H505" t="str">
        <f t="shared" si="44"/>
        <v>E</v>
      </c>
      <c r="I505" t="str">
        <f t="shared" si="45"/>
        <v>FR</v>
      </c>
      <c r="J505" t="str">
        <f t="shared" si="46"/>
        <v>France</v>
      </c>
      <c r="K505" cm="1">
        <f t="array" ref="K505">IF(COUNTIF('Nb colis et poids'!A:A,F505)=0,1,LOOKUP(F505,'Nb colis et poids'!A:A,'Nb colis et poids'!B:B+1))</f>
        <v>1</v>
      </c>
      <c r="L505" s="17">
        <f>TCD!E506</f>
        <v>9.1999999999999993</v>
      </c>
      <c r="M505" t="str">
        <f t="shared" si="47"/>
        <v>ST</v>
      </c>
      <c r="N505">
        <f t="shared" si="48"/>
        <v>0.2</v>
      </c>
      <c r="Q505" t="str">
        <f>IF(TCD!J506="","",TCD!J506)</f>
        <v/>
      </c>
      <c r="R505" t="str">
        <f>IF(TCD!G506="","",TCD!G506)</f>
        <v/>
      </c>
      <c r="T505" s="6">
        <f>TCD!H506</f>
        <v>6.49</v>
      </c>
    </row>
    <row r="506" spans="1:20" x14ac:dyDescent="0.25">
      <c r="A506" t="str">
        <f t="shared" si="49"/>
        <v>TNT</v>
      </c>
      <c r="B506" s="9">
        <f t="shared" si="49"/>
        <v>46174</v>
      </c>
      <c r="F506" t="str">
        <f>TCD!F507</f>
        <v>0643814314751591</v>
      </c>
      <c r="H506" t="str">
        <f t="shared" si="44"/>
        <v>E</v>
      </c>
      <c r="I506" t="str">
        <f t="shared" si="45"/>
        <v>FR</v>
      </c>
      <c r="J506" t="str">
        <f t="shared" si="46"/>
        <v>France</v>
      </c>
      <c r="K506" cm="1">
        <f t="array" ref="K506">IF(COUNTIF('Nb colis et poids'!A:A,F506)=0,1,LOOKUP(F506,'Nb colis et poids'!A:A,'Nb colis et poids'!B:B+1))</f>
        <v>1</v>
      </c>
      <c r="L506" s="17">
        <f>TCD!E507</f>
        <v>2.9</v>
      </c>
      <c r="M506" t="str">
        <f t="shared" si="47"/>
        <v>ST</v>
      </c>
      <c r="N506">
        <f t="shared" si="48"/>
        <v>0.2</v>
      </c>
      <c r="Q506" t="str">
        <f>IF(TCD!J507="","",TCD!J507)</f>
        <v/>
      </c>
      <c r="R506" t="str">
        <f>IF(TCD!G507="","",TCD!G507)</f>
        <v/>
      </c>
      <c r="T506" s="6">
        <f>TCD!H507</f>
        <v>4.67</v>
      </c>
    </row>
    <row r="507" spans="1:20" x14ac:dyDescent="0.25">
      <c r="A507" t="str">
        <f t="shared" si="49"/>
        <v>TNT</v>
      </c>
      <c r="B507" s="9">
        <f t="shared" si="49"/>
        <v>46174</v>
      </c>
      <c r="F507" t="str">
        <f>TCD!F508</f>
        <v>0543814314752536</v>
      </c>
      <c r="H507" t="str">
        <f t="shared" si="44"/>
        <v>E</v>
      </c>
      <c r="I507" t="str">
        <f t="shared" si="45"/>
        <v>FR</v>
      </c>
      <c r="J507" t="str">
        <f t="shared" si="46"/>
        <v>France</v>
      </c>
      <c r="K507" cm="1">
        <f t="array" ref="K507">IF(COUNTIF('Nb colis et poids'!A:A,F507)=0,1,LOOKUP(F507,'Nb colis et poids'!A:A,'Nb colis et poids'!B:B+1))</f>
        <v>1</v>
      </c>
      <c r="L507" s="17">
        <f>TCD!E508</f>
        <v>2.9</v>
      </c>
      <c r="M507" t="str">
        <f t="shared" si="47"/>
        <v>ST</v>
      </c>
      <c r="N507">
        <f t="shared" si="48"/>
        <v>0.2</v>
      </c>
      <c r="Q507" t="str">
        <f>IF(TCD!J508="","",TCD!J508)</f>
        <v/>
      </c>
      <c r="R507" t="str">
        <f>IF(TCD!G508="","",TCD!G508)</f>
        <v/>
      </c>
      <c r="T507" s="6">
        <f>TCD!H508</f>
        <v>4.67</v>
      </c>
    </row>
    <row r="508" spans="1:20" x14ac:dyDescent="0.25">
      <c r="A508" t="str">
        <f t="shared" si="49"/>
        <v>TNT</v>
      </c>
      <c r="B508" s="9">
        <f t="shared" si="49"/>
        <v>46174</v>
      </c>
      <c r="F508" t="str">
        <f>TCD!F509</f>
        <v>0443814314751303</v>
      </c>
      <c r="H508" t="str">
        <f t="shared" si="44"/>
        <v>E</v>
      </c>
      <c r="I508" t="str">
        <f t="shared" si="45"/>
        <v>FR</v>
      </c>
      <c r="J508" t="str">
        <f t="shared" si="46"/>
        <v>France</v>
      </c>
      <c r="K508" cm="1">
        <f t="array" ref="K508">IF(COUNTIF('Nb colis et poids'!A:A,F508)=0,1,LOOKUP(F508,'Nb colis et poids'!A:A,'Nb colis et poids'!B:B+1))</f>
        <v>1</v>
      </c>
      <c r="L508" s="17">
        <f>TCD!E509</f>
        <v>1.6</v>
      </c>
      <c r="M508" t="str">
        <f t="shared" si="47"/>
        <v>ST</v>
      </c>
      <c r="N508">
        <f t="shared" si="48"/>
        <v>0.2</v>
      </c>
      <c r="Q508" t="str">
        <f>IF(TCD!J509="","",TCD!J509)</f>
        <v/>
      </c>
      <c r="R508" t="str">
        <f>IF(TCD!G509="","",TCD!G509)</f>
        <v/>
      </c>
      <c r="T508" s="6">
        <f>TCD!H509</f>
        <v>4.41</v>
      </c>
    </row>
    <row r="509" spans="1:20" x14ac:dyDescent="0.25">
      <c r="A509" t="str">
        <f t="shared" si="49"/>
        <v>TNT</v>
      </c>
      <c r="B509" s="9">
        <f t="shared" si="49"/>
        <v>46174</v>
      </c>
      <c r="F509" t="str">
        <f>TCD!F510</f>
        <v>0343814314755970</v>
      </c>
      <c r="H509" t="str">
        <f t="shared" si="44"/>
        <v>E</v>
      </c>
      <c r="I509" t="str">
        <f t="shared" si="45"/>
        <v>FR</v>
      </c>
      <c r="J509" t="str">
        <f t="shared" si="46"/>
        <v>France</v>
      </c>
      <c r="K509" cm="1">
        <f t="array" ref="K509">IF(COUNTIF('Nb colis et poids'!A:A,F509)=0,1,LOOKUP(F509,'Nb colis et poids'!A:A,'Nb colis et poids'!B:B+1))</f>
        <v>1</v>
      </c>
      <c r="L509" s="17">
        <f>TCD!E510</f>
        <v>0.8</v>
      </c>
      <c r="M509" t="str">
        <f t="shared" si="47"/>
        <v>ST</v>
      </c>
      <c r="N509">
        <f t="shared" si="48"/>
        <v>0.2</v>
      </c>
      <c r="Q509" t="str">
        <f>IF(TCD!J510="","",TCD!J510)</f>
        <v/>
      </c>
      <c r="R509" t="str">
        <f>IF(TCD!G510="","",TCD!G510)</f>
        <v/>
      </c>
      <c r="T509" s="6">
        <f>TCD!H510</f>
        <v>4.1500000000000004</v>
      </c>
    </row>
    <row r="510" spans="1:20" x14ac:dyDescent="0.25">
      <c r="A510" t="str">
        <f t="shared" si="49"/>
        <v>TNT</v>
      </c>
      <c r="B510" s="9">
        <f t="shared" si="49"/>
        <v>46174</v>
      </c>
      <c r="F510" t="str">
        <f>TCD!F511</f>
        <v>0243814314752776</v>
      </c>
      <c r="H510" t="str">
        <f t="shared" si="44"/>
        <v>E</v>
      </c>
      <c r="I510" t="str">
        <f t="shared" si="45"/>
        <v>FR</v>
      </c>
      <c r="J510" t="str">
        <f t="shared" si="46"/>
        <v>France</v>
      </c>
      <c r="K510" cm="1">
        <f t="array" ref="K510">IF(COUNTIF('Nb colis et poids'!A:A,F510)=0,1,LOOKUP(F510,'Nb colis et poids'!A:A,'Nb colis et poids'!B:B+1))</f>
        <v>1</v>
      </c>
      <c r="L510" s="17">
        <f>TCD!E511</f>
        <v>4.01</v>
      </c>
      <c r="M510" t="str">
        <f t="shared" si="47"/>
        <v>ST</v>
      </c>
      <c r="N510">
        <f t="shared" si="48"/>
        <v>0.2</v>
      </c>
      <c r="Q510" t="str">
        <f>IF(TCD!J511="","",TCD!J511)</f>
        <v/>
      </c>
      <c r="R510" t="str">
        <f>IF(TCD!G511="","",TCD!G511)</f>
        <v/>
      </c>
      <c r="T510" s="6">
        <f>TCD!H511</f>
        <v>5.19</v>
      </c>
    </row>
    <row r="511" spans="1:20" x14ac:dyDescent="0.25">
      <c r="A511" t="str">
        <f t="shared" si="49"/>
        <v>TNT</v>
      </c>
      <c r="B511" s="9">
        <f t="shared" si="49"/>
        <v>46174</v>
      </c>
      <c r="F511" t="str">
        <f>TCD!F512</f>
        <v>0143814314756819</v>
      </c>
      <c r="H511" t="str">
        <f t="shared" si="44"/>
        <v>E</v>
      </c>
      <c r="I511" t="str">
        <f t="shared" si="45"/>
        <v>FR</v>
      </c>
      <c r="J511" t="str">
        <f t="shared" si="46"/>
        <v>France</v>
      </c>
      <c r="K511" cm="1">
        <f t="array" ref="K511">IF(COUNTIF('Nb colis et poids'!A:A,F511)=0,1,LOOKUP(F511,'Nb colis et poids'!A:A,'Nb colis et poids'!B:B+1))</f>
        <v>1</v>
      </c>
      <c r="L511" s="17">
        <f>TCD!E512</f>
        <v>11.69</v>
      </c>
      <c r="M511" t="str">
        <f t="shared" si="47"/>
        <v>ST</v>
      </c>
      <c r="N511">
        <f t="shared" si="48"/>
        <v>0.2</v>
      </c>
      <c r="Q511" t="str">
        <f>IF(TCD!J512="","",TCD!J512)</f>
        <v/>
      </c>
      <c r="R511" t="str">
        <f>IF(TCD!G512="","",TCD!G512)</f>
        <v/>
      </c>
      <c r="T511" s="6">
        <f>TCD!H512</f>
        <v>7.01</v>
      </c>
    </row>
    <row r="512" spans="1:20" x14ac:dyDescent="0.25">
      <c r="A512" t="str">
        <f t="shared" si="49"/>
        <v>TNT</v>
      </c>
      <c r="B512" s="9">
        <f t="shared" si="49"/>
        <v>46174</v>
      </c>
      <c r="F512" t="str">
        <f>TCD!F513</f>
        <v>0143814314754170</v>
      </c>
      <c r="H512" t="str">
        <f t="shared" si="44"/>
        <v>E</v>
      </c>
      <c r="I512" t="str">
        <f t="shared" si="45"/>
        <v>FR</v>
      </c>
      <c r="J512" t="str">
        <f t="shared" si="46"/>
        <v>France</v>
      </c>
      <c r="K512" cm="1">
        <f t="array" ref="K512">IF(COUNTIF('Nb colis et poids'!A:A,F512)=0,1,LOOKUP(F512,'Nb colis et poids'!A:A,'Nb colis et poids'!B:B+1))</f>
        <v>2</v>
      </c>
      <c r="L512" s="17">
        <f>TCD!E513</f>
        <v>12.61</v>
      </c>
      <c r="M512" t="str">
        <f t="shared" si="47"/>
        <v>ST</v>
      </c>
      <c r="N512">
        <f t="shared" si="48"/>
        <v>0.2</v>
      </c>
      <c r="Q512" t="str">
        <f>IF(TCD!J513="","",TCD!J513)</f>
        <v/>
      </c>
      <c r="R512" t="str">
        <f>IF(TCD!G513="","",TCD!G513)</f>
        <v/>
      </c>
      <c r="T512" s="6">
        <f>TCD!H513</f>
        <v>8.27</v>
      </c>
    </row>
    <row r="513" spans="1:20" x14ac:dyDescent="0.25">
      <c r="A513" t="str">
        <f t="shared" si="49"/>
        <v>TNT</v>
      </c>
      <c r="B513" s="9">
        <f t="shared" si="49"/>
        <v>46174</v>
      </c>
      <c r="F513" t="str">
        <f>TCD!F514</f>
        <v>0143814314752704</v>
      </c>
      <c r="H513" t="str">
        <f t="shared" si="44"/>
        <v>E</v>
      </c>
      <c r="I513" t="str">
        <f t="shared" si="45"/>
        <v>FR</v>
      </c>
      <c r="J513" t="str">
        <f t="shared" si="46"/>
        <v>France</v>
      </c>
      <c r="K513" cm="1">
        <f t="array" ref="K513">IF(COUNTIF('Nb colis et poids'!A:A,F513)=0,1,LOOKUP(F513,'Nb colis et poids'!A:A,'Nb colis et poids'!B:B+1))</f>
        <v>1</v>
      </c>
      <c r="L513" s="17">
        <f>TCD!E514</f>
        <v>3.84</v>
      </c>
      <c r="M513" t="str">
        <f t="shared" si="47"/>
        <v>ST</v>
      </c>
      <c r="N513">
        <f t="shared" si="48"/>
        <v>0.2</v>
      </c>
      <c r="Q513" t="str">
        <f>IF(TCD!J514="","",TCD!J514)</f>
        <v/>
      </c>
      <c r="R513" t="str">
        <f>IF(TCD!G514="","",TCD!G514)</f>
        <v/>
      </c>
      <c r="T513" s="6">
        <f>TCD!H514</f>
        <v>4.93</v>
      </c>
    </row>
    <row r="514" spans="1:20" x14ac:dyDescent="0.25">
      <c r="A514" t="str">
        <f t="shared" si="49"/>
        <v>TNT</v>
      </c>
      <c r="B514" s="9">
        <f t="shared" si="49"/>
        <v>46174</v>
      </c>
      <c r="F514" t="str">
        <f>TCD!F515</f>
        <v>0143814314752278</v>
      </c>
      <c r="H514" t="str">
        <f t="shared" si="44"/>
        <v>E</v>
      </c>
      <c r="I514" t="str">
        <f t="shared" si="45"/>
        <v>FR</v>
      </c>
      <c r="J514" t="str">
        <f t="shared" si="46"/>
        <v>France</v>
      </c>
      <c r="K514" cm="1">
        <f t="array" ref="K514">IF(COUNTIF('Nb colis et poids'!A:A,F514)=0,1,LOOKUP(F514,'Nb colis et poids'!A:A,'Nb colis et poids'!B:B+1))</f>
        <v>1</v>
      </c>
      <c r="L514" s="17">
        <f>TCD!E515</f>
        <v>0.8</v>
      </c>
      <c r="M514" t="str">
        <f t="shared" si="47"/>
        <v>ST</v>
      </c>
      <c r="N514">
        <f t="shared" si="48"/>
        <v>0.2</v>
      </c>
      <c r="Q514" t="str">
        <f>IF(TCD!J515="","",TCD!J515)</f>
        <v/>
      </c>
      <c r="R514" t="str">
        <f>IF(TCD!G515="","",TCD!G515)</f>
        <v/>
      </c>
      <c r="T514" s="6">
        <f>TCD!H515</f>
        <v>4.1500000000000004</v>
      </c>
    </row>
    <row r="515" spans="1:20" x14ac:dyDescent="0.25">
      <c r="A515" t="str">
        <f t="shared" si="49"/>
        <v>TNT</v>
      </c>
      <c r="B515" s="9">
        <f t="shared" si="49"/>
        <v>46174</v>
      </c>
      <c r="F515" t="str">
        <f>TCD!F516</f>
        <v>0143814314751704</v>
      </c>
      <c r="H515" t="str">
        <f t="shared" si="44"/>
        <v>E</v>
      </c>
      <c r="I515" t="str">
        <f t="shared" si="45"/>
        <v>FR</v>
      </c>
      <c r="J515" t="str">
        <f t="shared" si="46"/>
        <v>France</v>
      </c>
      <c r="K515" cm="1">
        <f t="array" ref="K515">IF(COUNTIF('Nb colis et poids'!A:A,F515)=0,1,LOOKUP(F515,'Nb colis et poids'!A:A,'Nb colis et poids'!B:B+1))</f>
        <v>1</v>
      </c>
      <c r="L515" s="17">
        <f>TCD!E516</f>
        <v>1.34</v>
      </c>
      <c r="M515" t="str">
        <f t="shared" si="47"/>
        <v>ST</v>
      </c>
      <c r="N515">
        <f t="shared" si="48"/>
        <v>0.2</v>
      </c>
      <c r="Q515" t="str">
        <f>IF(TCD!J516="","",TCD!J516)</f>
        <v/>
      </c>
      <c r="R515" t="str">
        <f>IF(TCD!G516="","",TCD!G516)</f>
        <v/>
      </c>
      <c r="T515" s="6">
        <f>TCD!H516</f>
        <v>4.41</v>
      </c>
    </row>
  </sheetData>
  <autoFilter ref="A1:Y1" xr:uid="{D495CD02-4693-45A2-BE6F-3F452B899A6F}"/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42CA2FE-6348-4B7A-8199-7AF4410EB768}">
  <sheetPr codeName="Feuil8"/>
  <dimension ref="A1:D14"/>
  <sheetViews>
    <sheetView workbookViewId="0">
      <selection activeCell="A2" sqref="A2:A14"/>
    </sheetView>
  </sheetViews>
  <sheetFormatPr baseColWidth="10" defaultRowHeight="15" x14ac:dyDescent="0.25"/>
  <cols>
    <col min="1" max="1" width="19.7109375" style="29" bestFit="1" customWidth="1"/>
    <col min="2" max="2" width="41" bestFit="1" customWidth="1"/>
  </cols>
  <sheetData>
    <row r="1" spans="1:4" x14ac:dyDescent="0.25">
      <c r="A1" s="30" t="s">
        <v>106</v>
      </c>
      <c r="B1" s="21" t="s">
        <v>107</v>
      </c>
      <c r="C1" s="21" t="s">
        <v>108</v>
      </c>
      <c r="D1" s="21" t="s">
        <v>109</v>
      </c>
    </row>
    <row r="2" spans="1:4" x14ac:dyDescent="0.25">
      <c r="A2" s="29" t="s">
        <v>326</v>
      </c>
      <c r="B2" t="s">
        <v>327</v>
      </c>
      <c r="C2">
        <v>4.1500000000000004</v>
      </c>
    </row>
    <row r="3" spans="1:4" x14ac:dyDescent="0.25">
      <c r="A3" s="29" t="s">
        <v>533</v>
      </c>
      <c r="B3" t="s">
        <v>327</v>
      </c>
      <c r="C3">
        <v>4.1500000000000004</v>
      </c>
    </row>
    <row r="4" spans="1:4" x14ac:dyDescent="0.25">
      <c r="A4" s="29" t="s">
        <v>532</v>
      </c>
      <c r="B4" t="s">
        <v>327</v>
      </c>
      <c r="C4">
        <v>4.1500000000000004</v>
      </c>
    </row>
    <row r="5" spans="1:4" x14ac:dyDescent="0.25">
      <c r="A5" s="29" t="s">
        <v>531</v>
      </c>
      <c r="B5" t="s">
        <v>327</v>
      </c>
      <c r="C5">
        <v>4.1500000000000004</v>
      </c>
    </row>
    <row r="6" spans="1:4" x14ac:dyDescent="0.25">
      <c r="A6" s="19" t="s">
        <v>3375</v>
      </c>
      <c r="B6" t="s">
        <v>3374</v>
      </c>
      <c r="C6">
        <v>14.25</v>
      </c>
    </row>
    <row r="7" spans="1:4" x14ac:dyDescent="0.25">
      <c r="A7" s="29" t="s">
        <v>2883</v>
      </c>
      <c r="B7" t="s">
        <v>327</v>
      </c>
      <c r="C7">
        <v>14.13</v>
      </c>
    </row>
    <row r="8" spans="1:4" x14ac:dyDescent="0.25">
      <c r="A8" s="19" t="s">
        <v>3376</v>
      </c>
      <c r="B8" t="s">
        <v>327</v>
      </c>
      <c r="C8">
        <v>4.41</v>
      </c>
    </row>
    <row r="9" spans="1:4" x14ac:dyDescent="0.25">
      <c r="A9" s="33" t="s">
        <v>3377</v>
      </c>
      <c r="B9" t="s">
        <v>327</v>
      </c>
      <c r="C9">
        <v>4.1500000000000004</v>
      </c>
    </row>
    <row r="10" spans="1:4" x14ac:dyDescent="0.25">
      <c r="A10" s="19" t="s">
        <v>3378</v>
      </c>
      <c r="B10" t="s">
        <v>327</v>
      </c>
      <c r="C10">
        <v>8.5299999999999994</v>
      </c>
    </row>
    <row r="11" spans="1:4" x14ac:dyDescent="0.25">
      <c r="A11" s="19" t="s">
        <v>3379</v>
      </c>
      <c r="B11" t="s">
        <v>327</v>
      </c>
      <c r="C11">
        <v>4.1500000000000004</v>
      </c>
    </row>
    <row r="12" spans="1:4" x14ac:dyDescent="0.25">
      <c r="A12" s="29" t="s">
        <v>2881</v>
      </c>
      <c r="B12" t="s">
        <v>327</v>
      </c>
      <c r="C12">
        <v>11.31</v>
      </c>
    </row>
    <row r="13" spans="1:4" x14ac:dyDescent="0.25">
      <c r="A13" s="19" t="s">
        <v>3380</v>
      </c>
      <c r="B13" t="s">
        <v>327</v>
      </c>
      <c r="C13">
        <v>6.15</v>
      </c>
    </row>
    <row r="14" spans="1:4" x14ac:dyDescent="0.25">
      <c r="A14" s="29" t="s">
        <v>3027</v>
      </c>
      <c r="B14" t="s">
        <v>327</v>
      </c>
      <c r="C14">
        <v>6.23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Feuilles de calcul</vt:lpstr>
      </vt:variant>
      <vt:variant>
        <vt:i4>8</vt:i4>
      </vt:variant>
    </vt:vector>
  </HeadingPairs>
  <TitlesOfParts>
    <vt:vector size="8" baseType="lpstr">
      <vt:lpstr>Catégories</vt:lpstr>
      <vt:lpstr>Recherche tracking</vt:lpstr>
      <vt:lpstr>Nb colis et poids</vt:lpstr>
      <vt:lpstr>Facture TNT</vt:lpstr>
      <vt:lpstr>TCD</vt:lpstr>
      <vt:lpstr>Bilan clients</vt:lpstr>
      <vt:lpstr>Import csv</vt:lpstr>
      <vt:lpstr>Demande d'avoir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Beatrice FRANCON</dc:creator>
  <cp:lastModifiedBy>William</cp:lastModifiedBy>
  <dcterms:created xsi:type="dcterms:W3CDTF">2024-05-13T08:28:17Z</dcterms:created>
  <dcterms:modified xsi:type="dcterms:W3CDTF">2026-07-16T08:01:29Z</dcterms:modified>
</cp:coreProperties>
</file>